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" yWindow="60" windowWidth="16380" windowHeight="13020" activeTab="1"/>
  </bookViews>
  <sheets>
    <sheet name="ElementResearch연구" sheetId="5" r:id="rId1"/>
    <sheet name="HeroResearch신" sheetId="9" r:id="rId2"/>
    <sheet name="Element별 비중" sheetId="4" r:id="rId3"/>
    <sheet name="Element와Hero능력치비교(업글)" sheetId="6" r:id="rId4"/>
    <sheet name="구데이터" sheetId="3" r:id="rId5"/>
    <sheet name="Research시간별가격계산" sheetId="7" r:id="rId6"/>
    <sheet name="HeroResearch" sheetId="8" r:id="rId7"/>
    <sheet name="Sheet2" sheetId="10" r:id="rId8"/>
  </sheets>
  <calcPr calcId="125725"/>
</workbook>
</file>

<file path=xl/calcChain.xml><?xml version="1.0" encoding="utf-8"?>
<calcChain xmlns="http://schemas.openxmlformats.org/spreadsheetml/2006/main">
  <c r="O643" i="9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R3"/>
  <c r="Q3"/>
  <c r="T3" s="1"/>
  <c r="D326"/>
  <c r="D263"/>
  <c r="D213"/>
  <c r="D158"/>
  <c r="D108"/>
  <c r="D71"/>
  <c r="D41"/>
  <c r="D16"/>
  <c r="D6"/>
  <c r="C6" s="1"/>
  <c r="C7" s="1"/>
  <c r="C8" s="1"/>
  <c r="C9" s="1"/>
  <c r="C10" s="1"/>
  <c r="C11" s="1"/>
  <c r="C12" s="1"/>
  <c r="C13" s="1"/>
  <c r="C14" s="1"/>
  <c r="C15" s="1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"/>
  <c r="S6"/>
  <c r="S7" s="1"/>
  <c r="S8" s="1"/>
  <c r="P1"/>
  <c r="P644" l="1"/>
  <c r="P646"/>
  <c r="P649"/>
  <c r="P652"/>
  <c r="P654"/>
  <c r="P657"/>
  <c r="P660"/>
  <c r="P662"/>
  <c r="P665"/>
  <c r="P668"/>
  <c r="P670"/>
  <c r="P673"/>
  <c r="P676"/>
  <c r="P678"/>
  <c r="P683"/>
  <c r="P693"/>
  <c r="P703"/>
  <c r="P711"/>
  <c r="P719"/>
  <c r="P727"/>
  <c r="P735"/>
  <c r="P743"/>
  <c r="P751"/>
  <c r="P759"/>
  <c r="P767"/>
  <c r="P775"/>
  <c r="P783"/>
  <c r="P791"/>
  <c r="P799"/>
  <c r="P807"/>
  <c r="P815"/>
  <c r="P823"/>
  <c r="P831"/>
  <c r="P839"/>
  <c r="P847"/>
  <c r="P855"/>
  <c r="P863"/>
  <c r="P871"/>
  <c r="P879"/>
  <c r="P887"/>
  <c r="P895"/>
  <c r="P903"/>
  <c r="P681"/>
  <c r="P696"/>
  <c r="P698"/>
  <c r="P647"/>
  <c r="P655"/>
  <c r="P663"/>
  <c r="P671"/>
  <c r="P684"/>
  <c r="P686"/>
  <c r="P691"/>
  <c r="P701"/>
  <c r="P704"/>
  <c r="P706"/>
  <c r="P709"/>
  <c r="P712"/>
  <c r="P714"/>
  <c r="P717"/>
  <c r="P720"/>
  <c r="P722"/>
  <c r="P725"/>
  <c r="P728"/>
  <c r="P730"/>
  <c r="P733"/>
  <c r="P736"/>
  <c r="P738"/>
  <c r="P741"/>
  <c r="P744"/>
  <c r="P746"/>
  <c r="P749"/>
  <c r="P752"/>
  <c r="P754"/>
  <c r="P757"/>
  <c r="P760"/>
  <c r="P762"/>
  <c r="P765"/>
  <c r="P768"/>
  <c r="P770"/>
  <c r="P773"/>
  <c r="P776"/>
  <c r="P778"/>
  <c r="P781"/>
  <c r="P784"/>
  <c r="P786"/>
  <c r="P789"/>
  <c r="P792"/>
  <c r="P794"/>
  <c r="P797"/>
  <c r="P800"/>
  <c r="P802"/>
  <c r="P805"/>
  <c r="P808"/>
  <c r="P810"/>
  <c r="P813"/>
  <c r="P816"/>
  <c r="P818"/>
  <c r="P821"/>
  <c r="P824"/>
  <c r="P826"/>
  <c r="P829"/>
  <c r="P832"/>
  <c r="P834"/>
  <c r="P837"/>
  <c r="P840"/>
  <c r="P842"/>
  <c r="P845"/>
  <c r="P848"/>
  <c r="P850"/>
  <c r="P853"/>
  <c r="P856"/>
  <c r="P858"/>
  <c r="P861"/>
  <c r="P864"/>
  <c r="P866"/>
  <c r="P869"/>
  <c r="P872"/>
  <c r="P874"/>
  <c r="P877"/>
  <c r="P880"/>
  <c r="P882"/>
  <c r="P885"/>
  <c r="P888"/>
  <c r="P890"/>
  <c r="P893"/>
  <c r="P896"/>
  <c r="P898"/>
  <c r="P901"/>
  <c r="P904"/>
  <c r="P906"/>
  <c r="P679"/>
  <c r="P689"/>
  <c r="P645"/>
  <c r="P648"/>
  <c r="P650"/>
  <c r="P653"/>
  <c r="P656"/>
  <c r="P658"/>
  <c r="P661"/>
  <c r="P664"/>
  <c r="P666"/>
  <c r="P669"/>
  <c r="P672"/>
  <c r="P674"/>
  <c r="P677"/>
  <c r="P692"/>
  <c r="P694"/>
  <c r="P699"/>
  <c r="P707"/>
  <c r="P715"/>
  <c r="P723"/>
  <c r="P731"/>
  <c r="P739"/>
  <c r="P747"/>
  <c r="P755"/>
  <c r="P763"/>
  <c r="P771"/>
  <c r="P779"/>
  <c r="P787"/>
  <c r="P795"/>
  <c r="P803"/>
  <c r="P811"/>
  <c r="P819"/>
  <c r="P827"/>
  <c r="P835"/>
  <c r="P843"/>
  <c r="P851"/>
  <c r="P859"/>
  <c r="P867"/>
  <c r="P875"/>
  <c r="P883"/>
  <c r="P891"/>
  <c r="P899"/>
  <c r="P680"/>
  <c r="P682"/>
  <c r="P687"/>
  <c r="P697"/>
  <c r="P643"/>
  <c r="P651"/>
  <c r="P659"/>
  <c r="P667"/>
  <c r="P675"/>
  <c r="P685"/>
  <c r="P700"/>
  <c r="P702"/>
  <c r="P705"/>
  <c r="P708"/>
  <c r="P710"/>
  <c r="P713"/>
  <c r="P716"/>
  <c r="P718"/>
  <c r="P721"/>
  <c r="P724"/>
  <c r="P726"/>
  <c r="P729"/>
  <c r="P732"/>
  <c r="P734"/>
  <c r="P737"/>
  <c r="P740"/>
  <c r="P742"/>
  <c r="P745"/>
  <c r="P748"/>
  <c r="P750"/>
  <c r="P753"/>
  <c r="P756"/>
  <c r="P758"/>
  <c r="P761"/>
  <c r="P764"/>
  <c r="P766"/>
  <c r="P769"/>
  <c r="P772"/>
  <c r="P774"/>
  <c r="P777"/>
  <c r="P780"/>
  <c r="P782"/>
  <c r="P785"/>
  <c r="P788"/>
  <c r="P790"/>
  <c r="P793"/>
  <c r="P796"/>
  <c r="P798"/>
  <c r="P801"/>
  <c r="P804"/>
  <c r="P806"/>
  <c r="P809"/>
  <c r="P812"/>
  <c r="P814"/>
  <c r="P817"/>
  <c r="P820"/>
  <c r="P822"/>
  <c r="P825"/>
  <c r="P828"/>
  <c r="P830"/>
  <c r="P833"/>
  <c r="P836"/>
  <c r="P838"/>
  <c r="P841"/>
  <c r="P844"/>
  <c r="P846"/>
  <c r="P849"/>
  <c r="P852"/>
  <c r="P854"/>
  <c r="P857"/>
  <c r="P860"/>
  <c r="P862"/>
  <c r="P865"/>
  <c r="P868"/>
  <c r="P870"/>
  <c r="P873"/>
  <c r="P876"/>
  <c r="P878"/>
  <c r="P881"/>
  <c r="P884"/>
  <c r="P886"/>
  <c r="P889"/>
  <c r="P892"/>
  <c r="P894"/>
  <c r="P897"/>
  <c r="P900"/>
  <c r="P902"/>
  <c r="P905"/>
  <c r="P688"/>
  <c r="P690"/>
  <c r="P695"/>
  <c r="C16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S9"/>
  <c r="S10" l="1"/>
  <c r="AB3" i="5"/>
  <c r="AA3"/>
  <c r="Z3"/>
  <c r="Y3"/>
  <c r="X3"/>
  <c r="AM3"/>
  <c r="AL3"/>
  <c r="AK3"/>
  <c r="AJ3"/>
  <c r="AI3"/>
  <c r="AX3"/>
  <c r="AV3" s="1"/>
  <c r="AW3"/>
  <c r="AU3"/>
  <c r="AT3"/>
  <c r="BI3"/>
  <c r="BH3"/>
  <c r="BG3"/>
  <c r="BF3"/>
  <c r="BE3"/>
  <c r="BT3"/>
  <c r="BS3"/>
  <c r="BR3"/>
  <c r="BQ3"/>
  <c r="BP3"/>
  <c r="CE3"/>
  <c r="CD3"/>
  <c r="CC3"/>
  <c r="CB3"/>
  <c r="CA3"/>
  <c r="CP3"/>
  <c r="CO3"/>
  <c r="CN3"/>
  <c r="CM3"/>
  <c r="CL3"/>
  <c r="DA3"/>
  <c r="CX622" s="1"/>
  <c r="CZ3"/>
  <c r="CY3"/>
  <c r="CX3"/>
  <c r="CX642" s="1"/>
  <c r="CW3"/>
  <c r="DC643"/>
  <c r="DC642"/>
  <c r="DC641"/>
  <c r="DC640"/>
  <c r="CX640"/>
  <c r="DC639"/>
  <c r="DC638"/>
  <c r="CX638"/>
  <c r="DC637"/>
  <c r="DC636"/>
  <c r="CX636"/>
  <c r="DC635"/>
  <c r="DC634"/>
  <c r="CX634"/>
  <c r="DC633"/>
  <c r="DC632"/>
  <c r="CX632"/>
  <c r="DC631"/>
  <c r="DC630"/>
  <c r="CX630"/>
  <c r="DC629"/>
  <c r="DC628"/>
  <c r="DC627"/>
  <c r="DC626"/>
  <c r="CX626"/>
  <c r="DC625"/>
  <c r="DC624"/>
  <c r="CX624"/>
  <c r="DC623"/>
  <c r="DC622"/>
  <c r="DC621"/>
  <c r="DC620"/>
  <c r="CX620"/>
  <c r="DC619"/>
  <c r="DC618"/>
  <c r="CX618"/>
  <c r="DC617"/>
  <c r="DC616"/>
  <c r="CX616"/>
  <c r="DC615"/>
  <c r="DC614"/>
  <c r="CX614"/>
  <c r="DC613"/>
  <c r="DC612"/>
  <c r="DC611"/>
  <c r="DC610"/>
  <c r="CX610"/>
  <c r="DC609"/>
  <c r="DC608"/>
  <c r="CX608"/>
  <c r="DC607"/>
  <c r="DC606"/>
  <c r="CX606"/>
  <c r="DC605"/>
  <c r="DC604"/>
  <c r="CX604"/>
  <c r="DC603"/>
  <c r="DC602"/>
  <c r="CX602"/>
  <c r="DC601"/>
  <c r="DC600"/>
  <c r="CX600"/>
  <c r="DC599"/>
  <c r="DC598"/>
  <c r="CX598"/>
  <c r="DC597"/>
  <c r="DC596"/>
  <c r="DC595"/>
  <c r="DC594"/>
  <c r="CX594"/>
  <c r="DC593"/>
  <c r="DC592"/>
  <c r="CX592"/>
  <c r="DC591"/>
  <c r="DC590"/>
  <c r="CX590"/>
  <c r="DC589"/>
  <c r="DC588"/>
  <c r="CX588"/>
  <c r="DC587"/>
  <c r="DC586"/>
  <c r="CX586"/>
  <c r="DC585"/>
  <c r="DC584"/>
  <c r="CX584"/>
  <c r="DC583"/>
  <c r="DC582"/>
  <c r="CX582"/>
  <c r="DC581"/>
  <c r="DC580"/>
  <c r="DC579"/>
  <c r="DC578"/>
  <c r="CX578"/>
  <c r="DC577"/>
  <c r="DC576"/>
  <c r="CX576"/>
  <c r="DC575"/>
  <c r="DC574"/>
  <c r="CX574"/>
  <c r="DC573"/>
  <c r="DC572"/>
  <c r="CX572"/>
  <c r="DC571"/>
  <c r="DC570"/>
  <c r="CX570"/>
  <c r="DC569"/>
  <c r="DC568"/>
  <c r="CX568"/>
  <c r="DC567"/>
  <c r="DC566"/>
  <c r="CX566"/>
  <c r="DC565"/>
  <c r="DC564"/>
  <c r="CX564"/>
  <c r="DC563"/>
  <c r="DC562"/>
  <c r="CX562"/>
  <c r="DC561"/>
  <c r="DC560"/>
  <c r="CX560"/>
  <c r="DC559"/>
  <c r="DC558"/>
  <c r="CX558"/>
  <c r="DC557"/>
  <c r="DC556"/>
  <c r="CX556"/>
  <c r="DC555"/>
  <c r="DC554"/>
  <c r="CX554"/>
  <c r="DC553"/>
  <c r="DC552"/>
  <c r="CX552"/>
  <c r="DC551"/>
  <c r="DC550"/>
  <c r="CX550"/>
  <c r="DC549"/>
  <c r="DC548"/>
  <c r="CX548"/>
  <c r="DC547"/>
  <c r="DC546"/>
  <c r="CX546"/>
  <c r="DC545"/>
  <c r="DC544"/>
  <c r="CX544"/>
  <c r="DC543"/>
  <c r="DC542"/>
  <c r="CX542"/>
  <c r="DC541"/>
  <c r="DC540"/>
  <c r="CX540"/>
  <c r="DC539"/>
  <c r="DC538"/>
  <c r="CX538"/>
  <c r="DC537"/>
  <c r="DC536"/>
  <c r="CX536"/>
  <c r="DC535"/>
  <c r="CX535"/>
  <c r="DC534"/>
  <c r="CX534"/>
  <c r="DC533"/>
  <c r="CX533"/>
  <c r="DC532"/>
  <c r="CX532"/>
  <c r="DC531"/>
  <c r="CX531"/>
  <c r="DC530"/>
  <c r="CX530"/>
  <c r="DC529"/>
  <c r="CX529"/>
  <c r="DC528"/>
  <c r="CX528"/>
  <c r="DC527"/>
  <c r="CX527"/>
  <c r="DC526"/>
  <c r="CX526"/>
  <c r="DC525"/>
  <c r="CX525"/>
  <c r="DC524"/>
  <c r="CX524"/>
  <c r="DC523"/>
  <c r="CX523"/>
  <c r="DC522"/>
  <c r="CX522"/>
  <c r="DC521"/>
  <c r="CX521"/>
  <c r="DC520"/>
  <c r="CX520"/>
  <c r="DC519"/>
  <c r="CX519"/>
  <c r="DC518"/>
  <c r="CX518"/>
  <c r="DC517"/>
  <c r="CX517"/>
  <c r="DC516"/>
  <c r="CX516"/>
  <c r="DC515"/>
  <c r="CX515"/>
  <c r="DC514"/>
  <c r="CX514"/>
  <c r="DC513"/>
  <c r="CX513"/>
  <c r="DC512"/>
  <c r="CX512"/>
  <c r="DC511"/>
  <c r="CX511"/>
  <c r="DC510"/>
  <c r="CX510"/>
  <c r="DC509"/>
  <c r="CX509"/>
  <c r="DC508"/>
  <c r="CX508"/>
  <c r="DC507"/>
  <c r="CX507"/>
  <c r="DC506"/>
  <c r="CX506"/>
  <c r="DC505"/>
  <c r="CX505"/>
  <c r="DC504"/>
  <c r="CX504"/>
  <c r="DC503"/>
  <c r="CX503"/>
  <c r="DC502"/>
  <c r="CX502"/>
  <c r="DC501"/>
  <c r="CX501"/>
  <c r="DC500"/>
  <c r="CX500"/>
  <c r="DC499"/>
  <c r="CX499"/>
  <c r="DC498"/>
  <c r="CX498"/>
  <c r="DC497"/>
  <c r="CX497"/>
  <c r="DC496"/>
  <c r="CX496"/>
  <c r="DC495"/>
  <c r="CX495"/>
  <c r="DC494"/>
  <c r="CX494"/>
  <c r="DC493"/>
  <c r="CX493"/>
  <c r="DC492"/>
  <c r="CX492"/>
  <c r="DC491"/>
  <c r="CX491"/>
  <c r="DC490"/>
  <c r="CX490"/>
  <c r="DC489"/>
  <c r="CX489"/>
  <c r="DC488"/>
  <c r="CX488"/>
  <c r="DC487"/>
  <c r="CX487"/>
  <c r="DC486"/>
  <c r="CX486"/>
  <c r="DC485"/>
  <c r="CX485"/>
  <c r="DC484"/>
  <c r="CX484"/>
  <c r="DC483"/>
  <c r="CX483"/>
  <c r="DC482"/>
  <c r="CX482"/>
  <c r="DC481"/>
  <c r="CX481"/>
  <c r="DC480"/>
  <c r="CX480"/>
  <c r="DC479"/>
  <c r="CX479"/>
  <c r="DC478"/>
  <c r="CX478"/>
  <c r="DC477"/>
  <c r="CX477"/>
  <c r="DC476"/>
  <c r="CX476"/>
  <c r="DC475"/>
  <c r="CX475"/>
  <c r="DC474"/>
  <c r="CX474"/>
  <c r="DC473"/>
  <c r="CX473"/>
  <c r="DC472"/>
  <c r="CX472"/>
  <c r="DC471"/>
  <c r="CX471"/>
  <c r="DC470"/>
  <c r="CX470"/>
  <c r="DC469"/>
  <c r="CX469"/>
  <c r="DC468"/>
  <c r="CX468"/>
  <c r="DC467"/>
  <c r="CX467"/>
  <c r="DC466"/>
  <c r="CX466"/>
  <c r="DC465"/>
  <c r="CX465"/>
  <c r="DC464"/>
  <c r="CX464"/>
  <c r="DC463"/>
  <c r="CX463"/>
  <c r="DC462"/>
  <c r="CX462"/>
  <c r="DC461"/>
  <c r="CX461"/>
  <c r="DC460"/>
  <c r="CX460"/>
  <c r="DC459"/>
  <c r="CX459"/>
  <c r="DC458"/>
  <c r="CX458"/>
  <c r="DC457"/>
  <c r="CX457"/>
  <c r="DC456"/>
  <c r="CX456"/>
  <c r="DC455"/>
  <c r="CX455"/>
  <c r="DC454"/>
  <c r="CX454"/>
  <c r="DC453"/>
  <c r="CX453"/>
  <c r="DC452"/>
  <c r="CX452"/>
  <c r="DC451"/>
  <c r="CX451"/>
  <c r="DC450"/>
  <c r="CX450"/>
  <c r="DC449"/>
  <c r="CX449"/>
  <c r="DC448"/>
  <c r="CX448"/>
  <c r="DC447"/>
  <c r="CX447"/>
  <c r="DC446"/>
  <c r="CX446"/>
  <c r="DC445"/>
  <c r="CX445"/>
  <c r="DC444"/>
  <c r="CX444"/>
  <c r="DC443"/>
  <c r="CX443"/>
  <c r="DC442"/>
  <c r="CX442"/>
  <c r="DC441"/>
  <c r="CX441"/>
  <c r="DC440"/>
  <c r="CX440"/>
  <c r="DC439"/>
  <c r="CX439"/>
  <c r="DC438"/>
  <c r="CX438"/>
  <c r="DC437"/>
  <c r="CX437"/>
  <c r="DC436"/>
  <c r="CX436"/>
  <c r="DC435"/>
  <c r="CX435"/>
  <c r="DC434"/>
  <c r="CX434"/>
  <c r="DC433"/>
  <c r="CX433"/>
  <c r="DC432"/>
  <c r="CX432"/>
  <c r="DC431"/>
  <c r="CX431"/>
  <c r="DC430"/>
  <c r="CX430"/>
  <c r="DC429"/>
  <c r="CX429"/>
  <c r="DC428"/>
  <c r="CX428"/>
  <c r="DC427"/>
  <c r="CX427"/>
  <c r="DC426"/>
  <c r="CX426"/>
  <c r="DC425"/>
  <c r="CX425"/>
  <c r="DC424"/>
  <c r="CX424"/>
  <c r="DC423"/>
  <c r="CX423"/>
  <c r="DC422"/>
  <c r="CX422"/>
  <c r="DC421"/>
  <c r="CX421"/>
  <c r="DC420"/>
  <c r="CX420"/>
  <c r="DC419"/>
  <c r="CX419"/>
  <c r="DC418"/>
  <c r="CX418"/>
  <c r="DC417"/>
  <c r="CX417"/>
  <c r="DC416"/>
  <c r="CX416"/>
  <c r="DC415"/>
  <c r="CX415"/>
  <c r="DC414"/>
  <c r="CX414"/>
  <c r="DC413"/>
  <c r="CX413"/>
  <c r="DC412"/>
  <c r="CX412"/>
  <c r="DC411"/>
  <c r="CX411"/>
  <c r="DC410"/>
  <c r="CX410"/>
  <c r="DC409"/>
  <c r="CX409"/>
  <c r="DC408"/>
  <c r="CX408"/>
  <c r="DC407"/>
  <c r="CX407"/>
  <c r="DC406"/>
  <c r="CX406"/>
  <c r="DC405"/>
  <c r="CX405"/>
  <c r="DC404"/>
  <c r="CX404"/>
  <c r="DC403"/>
  <c r="CX403"/>
  <c r="DC402"/>
  <c r="CX402"/>
  <c r="DC401"/>
  <c r="CX401"/>
  <c r="DC400"/>
  <c r="CX400"/>
  <c r="DC399"/>
  <c r="CX399"/>
  <c r="DC398"/>
  <c r="CX398"/>
  <c r="DC397"/>
  <c r="CX397"/>
  <c r="DC396"/>
  <c r="CX396"/>
  <c r="DC395"/>
  <c r="CX395"/>
  <c r="DC394"/>
  <c r="CX394"/>
  <c r="DC393"/>
  <c r="CX393"/>
  <c r="DC392"/>
  <c r="CX392"/>
  <c r="DC391"/>
  <c r="CX391"/>
  <c r="DC390"/>
  <c r="CX390"/>
  <c r="DC389"/>
  <c r="CX389"/>
  <c r="DC388"/>
  <c r="CX388"/>
  <c r="DC387"/>
  <c r="CX387"/>
  <c r="DC386"/>
  <c r="CX386"/>
  <c r="DC385"/>
  <c r="CX385"/>
  <c r="DC384"/>
  <c r="CX384"/>
  <c r="DC383"/>
  <c r="CX383"/>
  <c r="DC382"/>
  <c r="CX382"/>
  <c r="DC381"/>
  <c r="CX381"/>
  <c r="DC380"/>
  <c r="CX380"/>
  <c r="DC379"/>
  <c r="CX379"/>
  <c r="DC378"/>
  <c r="CX378"/>
  <c r="DC377"/>
  <c r="CX377"/>
  <c r="DC376"/>
  <c r="CX376"/>
  <c r="DC375"/>
  <c r="CX375"/>
  <c r="DC374"/>
  <c r="CX374"/>
  <c r="DC373"/>
  <c r="CX373"/>
  <c r="DC372"/>
  <c r="CX372"/>
  <c r="DC371"/>
  <c r="CX371"/>
  <c r="DC370"/>
  <c r="CX370"/>
  <c r="DC369"/>
  <c r="CX369"/>
  <c r="DC368"/>
  <c r="CX368"/>
  <c r="DC367"/>
  <c r="CX367"/>
  <c r="DC366"/>
  <c r="CX366"/>
  <c r="DC365"/>
  <c r="CX365"/>
  <c r="DC364"/>
  <c r="CX364"/>
  <c r="DC363"/>
  <c r="CX363"/>
  <c r="DC362"/>
  <c r="CX362"/>
  <c r="DC361"/>
  <c r="CX361"/>
  <c r="DC360"/>
  <c r="CX360"/>
  <c r="DC359"/>
  <c r="CX359"/>
  <c r="DC358"/>
  <c r="CX358"/>
  <c r="DC357"/>
  <c r="CX357"/>
  <c r="DC356"/>
  <c r="CX356"/>
  <c r="DC355"/>
  <c r="CX355"/>
  <c r="DC354"/>
  <c r="CX354"/>
  <c r="DC353"/>
  <c r="CX353"/>
  <c r="DC352"/>
  <c r="CX352"/>
  <c r="DC351"/>
  <c r="CX351"/>
  <c r="DC350"/>
  <c r="CX350"/>
  <c r="DC349"/>
  <c r="CX349"/>
  <c r="DC348"/>
  <c r="CX348"/>
  <c r="DC347"/>
  <c r="CX347"/>
  <c r="DC346"/>
  <c r="CX346"/>
  <c r="DC345"/>
  <c r="CX345"/>
  <c r="DC344"/>
  <c r="CX344"/>
  <c r="DC343"/>
  <c r="CX343"/>
  <c r="DC342"/>
  <c r="CX342"/>
  <c r="DC341"/>
  <c r="CX341"/>
  <c r="DC340"/>
  <c r="CX340"/>
  <c r="DC339"/>
  <c r="CX339"/>
  <c r="DC338"/>
  <c r="CX338"/>
  <c r="DC337"/>
  <c r="CX337"/>
  <c r="DC336"/>
  <c r="CX336"/>
  <c r="DC335"/>
  <c r="CX335"/>
  <c r="DC334"/>
  <c r="CX334"/>
  <c r="DC333"/>
  <c r="CX333"/>
  <c r="DC332"/>
  <c r="CX332"/>
  <c r="DC331"/>
  <c r="CX331"/>
  <c r="DC330"/>
  <c r="CX330"/>
  <c r="DC329"/>
  <c r="CX329"/>
  <c r="DC328"/>
  <c r="CX328"/>
  <c r="DC327"/>
  <c r="CX327"/>
  <c r="DC326"/>
  <c r="CX326"/>
  <c r="DC325"/>
  <c r="CX325"/>
  <c r="DC324"/>
  <c r="CX324"/>
  <c r="DC323"/>
  <c r="CX323"/>
  <c r="DC322"/>
  <c r="CX322"/>
  <c r="DC321"/>
  <c r="CX321"/>
  <c r="DC320"/>
  <c r="CX320"/>
  <c r="DC319"/>
  <c r="CX319"/>
  <c r="DC318"/>
  <c r="CX318"/>
  <c r="DC317"/>
  <c r="CX317"/>
  <c r="DC316"/>
  <c r="CX316"/>
  <c r="DC315"/>
  <c r="CX315"/>
  <c r="DC314"/>
  <c r="CX314"/>
  <c r="DC313"/>
  <c r="CX313"/>
  <c r="DC312"/>
  <c r="CX312"/>
  <c r="DC311"/>
  <c r="CX311"/>
  <c r="DC310"/>
  <c r="CX310"/>
  <c r="DC309"/>
  <c r="CX309"/>
  <c r="DC308"/>
  <c r="CX308"/>
  <c r="DC307"/>
  <c r="CX307"/>
  <c r="DC306"/>
  <c r="CX306"/>
  <c r="DC305"/>
  <c r="CX305"/>
  <c r="DC304"/>
  <c r="CX304"/>
  <c r="DC303"/>
  <c r="CX303"/>
  <c r="DC302"/>
  <c r="CX302"/>
  <c r="DC301"/>
  <c r="CX301"/>
  <c r="DC300"/>
  <c r="CX300"/>
  <c r="DC299"/>
  <c r="CX299"/>
  <c r="DC298"/>
  <c r="CX298"/>
  <c r="DC297"/>
  <c r="CX297"/>
  <c r="DC296"/>
  <c r="CX296"/>
  <c r="DC295"/>
  <c r="CX295"/>
  <c r="DC294"/>
  <c r="CX294"/>
  <c r="DC293"/>
  <c r="CX293"/>
  <c r="DC292"/>
  <c r="CX292"/>
  <c r="DC291"/>
  <c r="CX291"/>
  <c r="DC290"/>
  <c r="CX290"/>
  <c r="DC289"/>
  <c r="CX289"/>
  <c r="DC288"/>
  <c r="CX288"/>
  <c r="DC287"/>
  <c r="CX287"/>
  <c r="DC286"/>
  <c r="CX286"/>
  <c r="DC285"/>
  <c r="CX285"/>
  <c r="DC284"/>
  <c r="CX284"/>
  <c r="DC283"/>
  <c r="CX283"/>
  <c r="DC282"/>
  <c r="CX282"/>
  <c r="DC281"/>
  <c r="CX281"/>
  <c r="DC280"/>
  <c r="CX280"/>
  <c r="DC279"/>
  <c r="CX279"/>
  <c r="DC278"/>
  <c r="CX278"/>
  <c r="DC277"/>
  <c r="CX277"/>
  <c r="DC276"/>
  <c r="CX276"/>
  <c r="DC275"/>
  <c r="CX275"/>
  <c r="DC274"/>
  <c r="CX274"/>
  <c r="DC273"/>
  <c r="CX273"/>
  <c r="DC272"/>
  <c r="CX272"/>
  <c r="DC271"/>
  <c r="CX271"/>
  <c r="DC270"/>
  <c r="CX270"/>
  <c r="DC269"/>
  <c r="CX269"/>
  <c r="DC268"/>
  <c r="CX268"/>
  <c r="DC267"/>
  <c r="CX267"/>
  <c r="DC266"/>
  <c r="CX266"/>
  <c r="DC265"/>
  <c r="CX265"/>
  <c r="DC264"/>
  <c r="CX264"/>
  <c r="DC263"/>
  <c r="CX263"/>
  <c r="DC262"/>
  <c r="CX262"/>
  <c r="DC261"/>
  <c r="CX261"/>
  <c r="DC260"/>
  <c r="CX260"/>
  <c r="DC259"/>
  <c r="CX259"/>
  <c r="DC258"/>
  <c r="CX258"/>
  <c r="DC257"/>
  <c r="CX257"/>
  <c r="DC256"/>
  <c r="CX256"/>
  <c r="DC255"/>
  <c r="CX255"/>
  <c r="DC254"/>
  <c r="CX254"/>
  <c r="DC253"/>
  <c r="CX253"/>
  <c r="DC252"/>
  <c r="CX252"/>
  <c r="DC251"/>
  <c r="CX251"/>
  <c r="DC250"/>
  <c r="CX250"/>
  <c r="DC249"/>
  <c r="CX249"/>
  <c r="DC248"/>
  <c r="CX248"/>
  <c r="DC247"/>
  <c r="CX247"/>
  <c r="DC246"/>
  <c r="CX246"/>
  <c r="DC245"/>
  <c r="CX245"/>
  <c r="DC244"/>
  <c r="CX244"/>
  <c r="DC243"/>
  <c r="CX243"/>
  <c r="DC242"/>
  <c r="CX242"/>
  <c r="DC241"/>
  <c r="CX241"/>
  <c r="DC240"/>
  <c r="CX240"/>
  <c r="DC239"/>
  <c r="CX239"/>
  <c r="DC238"/>
  <c r="CX238"/>
  <c r="DC237"/>
  <c r="CX237"/>
  <c r="DC236"/>
  <c r="CX236"/>
  <c r="DC235"/>
  <c r="CX235"/>
  <c r="DC234"/>
  <c r="CX234"/>
  <c r="DC233"/>
  <c r="CX233"/>
  <c r="DC232"/>
  <c r="CX232"/>
  <c r="DC231"/>
  <c r="CX231"/>
  <c r="DC230"/>
  <c r="CX230"/>
  <c r="DC229"/>
  <c r="CX229"/>
  <c r="DC228"/>
  <c r="CX228"/>
  <c r="DC227"/>
  <c r="CX227"/>
  <c r="DC226"/>
  <c r="CX226"/>
  <c r="DC225"/>
  <c r="CX225"/>
  <c r="DC224"/>
  <c r="CX224"/>
  <c r="DC223"/>
  <c r="CX223"/>
  <c r="DC222"/>
  <c r="CX222"/>
  <c r="DC221"/>
  <c r="CX221"/>
  <c r="DC220"/>
  <c r="CX220"/>
  <c r="DC219"/>
  <c r="CX219"/>
  <c r="DC218"/>
  <c r="CX218"/>
  <c r="DC217"/>
  <c r="CX217"/>
  <c r="DC216"/>
  <c r="CX216"/>
  <c r="DC215"/>
  <c r="CX215"/>
  <c r="DC214"/>
  <c r="CX214"/>
  <c r="DC213"/>
  <c r="CX213"/>
  <c r="DC212"/>
  <c r="CX212"/>
  <c r="DC211"/>
  <c r="CX211"/>
  <c r="DC210"/>
  <c r="CX210"/>
  <c r="DC209"/>
  <c r="CX209"/>
  <c r="DC208"/>
  <c r="CX208"/>
  <c r="DC207"/>
  <c r="CX207"/>
  <c r="DC206"/>
  <c r="CX206"/>
  <c r="DC205"/>
  <c r="CX205"/>
  <c r="DC204"/>
  <c r="CX204"/>
  <c r="DC203"/>
  <c r="CX203"/>
  <c r="DC202"/>
  <c r="CX202"/>
  <c r="DC201"/>
  <c r="CX201"/>
  <c r="DC200"/>
  <c r="CX200"/>
  <c r="DC199"/>
  <c r="CX199"/>
  <c r="DC198"/>
  <c r="CX198"/>
  <c r="DC197"/>
  <c r="CX197"/>
  <c r="DC196"/>
  <c r="CX196"/>
  <c r="DC195"/>
  <c r="CX195"/>
  <c r="DC194"/>
  <c r="CX194"/>
  <c r="DC193"/>
  <c r="CX193"/>
  <c r="DC192"/>
  <c r="CX192"/>
  <c r="DC191"/>
  <c r="CX191"/>
  <c r="DC190"/>
  <c r="CX190"/>
  <c r="DC189"/>
  <c r="CX189"/>
  <c r="DC188"/>
  <c r="CX188"/>
  <c r="DC187"/>
  <c r="CX187"/>
  <c r="DC186"/>
  <c r="CX186"/>
  <c r="DC185"/>
  <c r="CX185"/>
  <c r="DC184"/>
  <c r="CX184"/>
  <c r="DC183"/>
  <c r="CX183"/>
  <c r="DC182"/>
  <c r="CX182"/>
  <c r="DC181"/>
  <c r="CX181"/>
  <c r="DC180"/>
  <c r="CX180"/>
  <c r="DC179"/>
  <c r="CX179"/>
  <c r="DC178"/>
  <c r="CX178"/>
  <c r="DC177"/>
  <c r="CX177"/>
  <c r="DC176"/>
  <c r="CX176"/>
  <c r="DC175"/>
  <c r="CX175"/>
  <c r="DC174"/>
  <c r="CX174"/>
  <c r="DC173"/>
  <c r="CX173"/>
  <c r="DC172"/>
  <c r="CX172"/>
  <c r="DC171"/>
  <c r="CX171"/>
  <c r="DC170"/>
  <c r="CX170"/>
  <c r="DC169"/>
  <c r="CX169"/>
  <c r="DC168"/>
  <c r="CX168"/>
  <c r="DC167"/>
  <c r="CX167"/>
  <c r="DC166"/>
  <c r="CX166"/>
  <c r="DC165"/>
  <c r="CX165"/>
  <c r="DC164"/>
  <c r="CX164"/>
  <c r="DC163"/>
  <c r="CX163"/>
  <c r="DC162"/>
  <c r="CX162"/>
  <c r="DC161"/>
  <c r="CX161"/>
  <c r="DC160"/>
  <c r="CX160"/>
  <c r="DC159"/>
  <c r="CX159"/>
  <c r="DC158"/>
  <c r="CX158"/>
  <c r="DC157"/>
  <c r="CX157"/>
  <c r="DC156"/>
  <c r="CX156"/>
  <c r="DC155"/>
  <c r="CX155"/>
  <c r="DC154"/>
  <c r="CX154"/>
  <c r="DC153"/>
  <c r="CX153"/>
  <c r="DC152"/>
  <c r="CX152"/>
  <c r="DC151"/>
  <c r="CX151"/>
  <c r="DC150"/>
  <c r="CX150"/>
  <c r="DC149"/>
  <c r="CX149"/>
  <c r="DC148"/>
  <c r="CX148"/>
  <c r="DC147"/>
  <c r="CX147"/>
  <c r="DC146"/>
  <c r="CX146"/>
  <c r="DC145"/>
  <c r="CX145"/>
  <c r="DC144"/>
  <c r="CX144"/>
  <c r="DC143"/>
  <c r="CX143"/>
  <c r="DC142"/>
  <c r="CX142"/>
  <c r="DC141"/>
  <c r="CX141"/>
  <c r="DC140"/>
  <c r="CX140"/>
  <c r="DC139"/>
  <c r="CX139"/>
  <c r="DC138"/>
  <c r="CX138"/>
  <c r="DC137"/>
  <c r="CX137"/>
  <c r="DC136"/>
  <c r="CX136"/>
  <c r="DC135"/>
  <c r="CX135"/>
  <c r="DC134"/>
  <c r="CX134"/>
  <c r="DC133"/>
  <c r="CX133"/>
  <c r="DC132"/>
  <c r="CX132"/>
  <c r="DC131"/>
  <c r="CX131"/>
  <c r="DC130"/>
  <c r="CX130"/>
  <c r="DC129"/>
  <c r="CX129"/>
  <c r="DC128"/>
  <c r="CX128"/>
  <c r="DC127"/>
  <c r="CX127"/>
  <c r="DC126"/>
  <c r="CX126"/>
  <c r="DC125"/>
  <c r="CX125"/>
  <c r="DC124"/>
  <c r="CX124"/>
  <c r="DC123"/>
  <c r="CX123"/>
  <c r="DC122"/>
  <c r="CX122"/>
  <c r="DC121"/>
  <c r="CX121"/>
  <c r="DC120"/>
  <c r="CX120"/>
  <c r="DC119"/>
  <c r="CX119"/>
  <c r="DC118"/>
  <c r="CX118"/>
  <c r="DC117"/>
  <c r="CX117"/>
  <c r="DC116"/>
  <c r="CX116"/>
  <c r="DC115"/>
  <c r="CX115"/>
  <c r="DC114"/>
  <c r="CX114"/>
  <c r="DC113"/>
  <c r="CX113"/>
  <c r="DC112"/>
  <c r="CX112"/>
  <c r="DC111"/>
  <c r="CX111"/>
  <c r="DC110"/>
  <c r="CX110"/>
  <c r="DC109"/>
  <c r="CX109"/>
  <c r="DC108"/>
  <c r="CX108"/>
  <c r="DC107"/>
  <c r="CX107"/>
  <c r="DC106"/>
  <c r="CX106"/>
  <c r="DC105"/>
  <c r="CX105"/>
  <c r="DC104"/>
  <c r="CX104"/>
  <c r="DC103"/>
  <c r="CX103"/>
  <c r="DC102"/>
  <c r="CX102"/>
  <c r="DC101"/>
  <c r="CX101"/>
  <c r="DC100"/>
  <c r="CX100"/>
  <c r="DC99"/>
  <c r="CX99"/>
  <c r="DC98"/>
  <c r="CX98"/>
  <c r="DC97"/>
  <c r="CX97"/>
  <c r="DC96"/>
  <c r="CX96"/>
  <c r="DC95"/>
  <c r="CX95"/>
  <c r="DC94"/>
  <c r="CX94"/>
  <c r="DC93"/>
  <c r="CX93"/>
  <c r="DC92"/>
  <c r="CX92"/>
  <c r="DC91"/>
  <c r="CX91"/>
  <c r="DC90"/>
  <c r="CX90"/>
  <c r="DC89"/>
  <c r="CX89"/>
  <c r="DC88"/>
  <c r="CX88"/>
  <c r="DC87"/>
  <c r="CX87"/>
  <c r="DC86"/>
  <c r="CX86"/>
  <c r="DC85"/>
  <c r="CX85"/>
  <c r="DC84"/>
  <c r="CX84"/>
  <c r="DC83"/>
  <c r="CX83"/>
  <c r="DC82"/>
  <c r="CX82"/>
  <c r="DC81"/>
  <c r="CX81"/>
  <c r="DC80"/>
  <c r="CX80"/>
  <c r="DC79"/>
  <c r="CX79"/>
  <c r="DC78"/>
  <c r="CX78"/>
  <c r="DC77"/>
  <c r="CX77"/>
  <c r="DC76"/>
  <c r="CX76"/>
  <c r="DC75"/>
  <c r="CX75"/>
  <c r="DC74"/>
  <c r="CX74"/>
  <c r="DC73"/>
  <c r="CX73"/>
  <c r="DC72"/>
  <c r="CX72"/>
  <c r="DC71"/>
  <c r="CX71"/>
  <c r="DC70"/>
  <c r="CX70"/>
  <c r="DC69"/>
  <c r="CX69"/>
  <c r="DC68"/>
  <c r="CX68"/>
  <c r="DC67"/>
  <c r="CX67"/>
  <c r="DC66"/>
  <c r="CX66"/>
  <c r="DC65"/>
  <c r="CX65"/>
  <c r="DC64"/>
  <c r="CX64"/>
  <c r="DC63"/>
  <c r="CX63"/>
  <c r="DC62"/>
  <c r="CX62"/>
  <c r="DC61"/>
  <c r="CX61"/>
  <c r="DC60"/>
  <c r="CX60"/>
  <c r="DC59"/>
  <c r="CX59"/>
  <c r="DC58"/>
  <c r="CX58"/>
  <c r="DC57"/>
  <c r="CX57"/>
  <c r="DC56"/>
  <c r="CX56"/>
  <c r="DC55"/>
  <c r="CX55"/>
  <c r="DC54"/>
  <c r="CX54"/>
  <c r="DC53"/>
  <c r="CX53"/>
  <c r="DC52"/>
  <c r="CX52"/>
  <c r="DC51"/>
  <c r="CX51"/>
  <c r="DC50"/>
  <c r="CX50"/>
  <c r="DC49"/>
  <c r="CX49"/>
  <c r="DC48"/>
  <c r="CX48"/>
  <c r="DC47"/>
  <c r="CX47"/>
  <c r="DC46"/>
  <c r="CX46"/>
  <c r="DC45"/>
  <c r="CX45"/>
  <c r="DC44"/>
  <c r="CX44"/>
  <c r="DC43"/>
  <c r="CX43"/>
  <c r="DC42"/>
  <c r="CX42"/>
  <c r="DC41"/>
  <c r="CX41"/>
  <c r="DC40"/>
  <c r="CX40"/>
  <c r="DC39"/>
  <c r="CX39"/>
  <c r="DC38"/>
  <c r="CX38"/>
  <c r="DC37"/>
  <c r="CX37"/>
  <c r="DC36"/>
  <c r="CX36"/>
  <c r="DC35"/>
  <c r="CX35"/>
  <c r="DC34"/>
  <c r="CX34"/>
  <c r="DC33"/>
  <c r="CX33"/>
  <c r="DC32"/>
  <c r="CX32"/>
  <c r="DC31"/>
  <c r="CX31"/>
  <c r="DC30"/>
  <c r="CX30"/>
  <c r="DC29"/>
  <c r="CX29"/>
  <c r="DC28"/>
  <c r="CX28"/>
  <c r="DC27"/>
  <c r="CX27"/>
  <c r="DC26"/>
  <c r="CX26"/>
  <c r="DC25"/>
  <c r="CX25"/>
  <c r="DC24"/>
  <c r="CX24"/>
  <c r="DC23"/>
  <c r="CX23"/>
  <c r="DC22"/>
  <c r="CX22"/>
  <c r="DC21"/>
  <c r="CX21"/>
  <c r="DC20"/>
  <c r="CX20"/>
  <c r="DC19"/>
  <c r="CX19"/>
  <c r="DC18"/>
  <c r="CX18"/>
  <c r="DC17"/>
  <c r="CX17"/>
  <c r="DC16"/>
  <c r="CX16"/>
  <c r="DC15"/>
  <c r="CX15"/>
  <c r="DC14"/>
  <c r="CX14"/>
  <c r="DC13"/>
  <c r="CX13"/>
  <c r="DC12"/>
  <c r="CX12"/>
  <c r="DC11"/>
  <c r="CX11"/>
  <c r="DC10"/>
  <c r="CX10"/>
  <c r="DC9"/>
  <c r="CX9"/>
  <c r="DC8"/>
  <c r="CX8"/>
  <c r="DC7"/>
  <c r="CX7"/>
  <c r="DC6"/>
  <c r="CY6"/>
  <c r="CY7" s="1"/>
  <c r="CX6"/>
  <c r="CZ6" s="1"/>
  <c r="CR643"/>
  <c r="CM643"/>
  <c r="CR642"/>
  <c r="CM642"/>
  <c r="CR641"/>
  <c r="CM641"/>
  <c r="CR640"/>
  <c r="CM640"/>
  <c r="CR639"/>
  <c r="CM639"/>
  <c r="CR638"/>
  <c r="CM638"/>
  <c r="CR637"/>
  <c r="CM637"/>
  <c r="CR636"/>
  <c r="CM636"/>
  <c r="CR635"/>
  <c r="CM635"/>
  <c r="CR634"/>
  <c r="CM634"/>
  <c r="CR633"/>
  <c r="CM633"/>
  <c r="CR632"/>
  <c r="CM632"/>
  <c r="CR631"/>
  <c r="CM631"/>
  <c r="CR630"/>
  <c r="CM630"/>
  <c r="CR629"/>
  <c r="CM629"/>
  <c r="CR628"/>
  <c r="CM628"/>
  <c r="CR627"/>
  <c r="CM627"/>
  <c r="CR626"/>
  <c r="CM626"/>
  <c r="CR625"/>
  <c r="CM625"/>
  <c r="CR624"/>
  <c r="CM624"/>
  <c r="CR623"/>
  <c r="CM623"/>
  <c r="CR622"/>
  <c r="CM622"/>
  <c r="CR621"/>
  <c r="CM621"/>
  <c r="CR620"/>
  <c r="CM620"/>
  <c r="CR619"/>
  <c r="CM619"/>
  <c r="CR618"/>
  <c r="CM618"/>
  <c r="CR617"/>
  <c r="CM617"/>
  <c r="CR616"/>
  <c r="CM616"/>
  <c r="CR615"/>
  <c r="CM615"/>
  <c r="CR614"/>
  <c r="CM614"/>
  <c r="CR613"/>
  <c r="CM613"/>
  <c r="CR612"/>
  <c r="CM612"/>
  <c r="CR611"/>
  <c r="CM611"/>
  <c r="CR610"/>
  <c r="CM610"/>
  <c r="CR609"/>
  <c r="CM609"/>
  <c r="CR608"/>
  <c r="CM608"/>
  <c r="CR607"/>
  <c r="CM607"/>
  <c r="CR606"/>
  <c r="CM606"/>
  <c r="CR605"/>
  <c r="CM605"/>
  <c r="CR604"/>
  <c r="CM604"/>
  <c r="CR603"/>
  <c r="CM603"/>
  <c r="CR602"/>
  <c r="CM602"/>
  <c r="CR601"/>
  <c r="CM601"/>
  <c r="CR600"/>
  <c r="CM600"/>
  <c r="CR599"/>
  <c r="CM599"/>
  <c r="CR598"/>
  <c r="CM598"/>
  <c r="CR597"/>
  <c r="CM597"/>
  <c r="CR596"/>
  <c r="CM596"/>
  <c r="CR595"/>
  <c r="CM595"/>
  <c r="CR594"/>
  <c r="CM594"/>
  <c r="CR593"/>
  <c r="CM593"/>
  <c r="CR592"/>
  <c r="CM592"/>
  <c r="CR591"/>
  <c r="CM591"/>
  <c r="CR590"/>
  <c r="CM590"/>
  <c r="CR589"/>
  <c r="CM589"/>
  <c r="CR588"/>
  <c r="CM588"/>
  <c r="CR587"/>
  <c r="CM587"/>
  <c r="CR586"/>
  <c r="CM586"/>
  <c r="CR585"/>
  <c r="CM585"/>
  <c r="CR584"/>
  <c r="CM584"/>
  <c r="CR583"/>
  <c r="CM583"/>
  <c r="CR582"/>
  <c r="CM582"/>
  <c r="CR581"/>
  <c r="CM581"/>
  <c r="CR580"/>
  <c r="CM580"/>
  <c r="CR579"/>
  <c r="CM579"/>
  <c r="CR578"/>
  <c r="CM578"/>
  <c r="CR577"/>
  <c r="CM577"/>
  <c r="CR576"/>
  <c r="CM576"/>
  <c r="CR575"/>
  <c r="CM575"/>
  <c r="CR574"/>
  <c r="CM574"/>
  <c r="CR573"/>
  <c r="CM573"/>
  <c r="CR572"/>
  <c r="CM572"/>
  <c r="CR571"/>
  <c r="CM571"/>
  <c r="CR570"/>
  <c r="CM570"/>
  <c r="CR569"/>
  <c r="CM569"/>
  <c r="CR568"/>
  <c r="CM568"/>
  <c r="CR567"/>
  <c r="CM567"/>
  <c r="CR566"/>
  <c r="CM566"/>
  <c r="CR565"/>
  <c r="CM565"/>
  <c r="CR564"/>
  <c r="CM564"/>
  <c r="CR563"/>
  <c r="CM563"/>
  <c r="CR562"/>
  <c r="CM562"/>
  <c r="CR561"/>
  <c r="CM561"/>
  <c r="CR560"/>
  <c r="CM560"/>
  <c r="CR559"/>
  <c r="CM559"/>
  <c r="CR558"/>
  <c r="CM558"/>
  <c r="CR557"/>
  <c r="CM557"/>
  <c r="CR556"/>
  <c r="CM556"/>
  <c r="CR555"/>
  <c r="CM555"/>
  <c r="CR554"/>
  <c r="CM554"/>
  <c r="CR553"/>
  <c r="CM553"/>
  <c r="CR552"/>
  <c r="CM552"/>
  <c r="CR551"/>
  <c r="CM551"/>
  <c r="CR550"/>
  <c r="CM550"/>
  <c r="CR549"/>
  <c r="CM549"/>
  <c r="CR548"/>
  <c r="CM548"/>
  <c r="CR547"/>
  <c r="CM547"/>
  <c r="CR546"/>
  <c r="CM546"/>
  <c r="CR545"/>
  <c r="CM545"/>
  <c r="CR544"/>
  <c r="CM544"/>
  <c r="CR543"/>
  <c r="CM543"/>
  <c r="CR542"/>
  <c r="CM542"/>
  <c r="CR541"/>
  <c r="CM541"/>
  <c r="CR540"/>
  <c r="CM540"/>
  <c r="CR539"/>
  <c r="CM539"/>
  <c r="CR538"/>
  <c r="CM538"/>
  <c r="CR537"/>
  <c r="CM537"/>
  <c r="CR536"/>
  <c r="CM536"/>
  <c r="CR535"/>
  <c r="CM535"/>
  <c r="CR534"/>
  <c r="CM534"/>
  <c r="CR533"/>
  <c r="CM533"/>
  <c r="CR532"/>
  <c r="CM532"/>
  <c r="CR531"/>
  <c r="CM531"/>
  <c r="CR530"/>
  <c r="CM530"/>
  <c r="CR529"/>
  <c r="CM529"/>
  <c r="CR528"/>
  <c r="CM528"/>
  <c r="CR527"/>
  <c r="CM527"/>
  <c r="CR526"/>
  <c r="CM526"/>
  <c r="CR525"/>
  <c r="CM525"/>
  <c r="CR524"/>
  <c r="CM524"/>
  <c r="CR523"/>
  <c r="CM523"/>
  <c r="CR522"/>
  <c r="CM522"/>
  <c r="CR521"/>
  <c r="CM521"/>
  <c r="CR520"/>
  <c r="CM520"/>
  <c r="CR519"/>
  <c r="CM519"/>
  <c r="CR518"/>
  <c r="CM518"/>
  <c r="CR517"/>
  <c r="CM517"/>
  <c r="CR516"/>
  <c r="CM516"/>
  <c r="CR515"/>
  <c r="CM515"/>
  <c r="CR514"/>
  <c r="CM514"/>
  <c r="CR513"/>
  <c r="CM513"/>
  <c r="CR512"/>
  <c r="CM512"/>
  <c r="CR511"/>
  <c r="CM511"/>
  <c r="CR510"/>
  <c r="CM510"/>
  <c r="CR509"/>
  <c r="CM509"/>
  <c r="CR508"/>
  <c r="CM508"/>
  <c r="CR507"/>
  <c r="CM507"/>
  <c r="CR506"/>
  <c r="CM506"/>
  <c r="CR505"/>
  <c r="CM505"/>
  <c r="CR504"/>
  <c r="CM504"/>
  <c r="CR503"/>
  <c r="CM503"/>
  <c r="CR502"/>
  <c r="CM502"/>
  <c r="CR501"/>
  <c r="CM501"/>
  <c r="CR500"/>
  <c r="CM500"/>
  <c r="CR499"/>
  <c r="CM499"/>
  <c r="CR498"/>
  <c r="CM498"/>
  <c r="CR497"/>
  <c r="CM497"/>
  <c r="CR496"/>
  <c r="CM496"/>
  <c r="CR495"/>
  <c r="CM495"/>
  <c r="CR494"/>
  <c r="CM494"/>
  <c r="CR493"/>
  <c r="CM493"/>
  <c r="CR492"/>
  <c r="CM492"/>
  <c r="CR491"/>
  <c r="CM491"/>
  <c r="CR490"/>
  <c r="CM490"/>
  <c r="CR489"/>
  <c r="CM489"/>
  <c r="CR488"/>
  <c r="CM488"/>
  <c r="CR487"/>
  <c r="CM487"/>
  <c r="CR486"/>
  <c r="CM486"/>
  <c r="CR485"/>
  <c r="CM485"/>
  <c r="CR484"/>
  <c r="CM484"/>
  <c r="CR483"/>
  <c r="CM483"/>
  <c r="CR482"/>
  <c r="CM482"/>
  <c r="CR481"/>
  <c r="CM481"/>
  <c r="CR480"/>
  <c r="CM480"/>
  <c r="CR479"/>
  <c r="CM479"/>
  <c r="CR478"/>
  <c r="CM478"/>
  <c r="CR477"/>
  <c r="CM477"/>
  <c r="CR476"/>
  <c r="CM476"/>
  <c r="CR475"/>
  <c r="CM475"/>
  <c r="CR474"/>
  <c r="CM474"/>
  <c r="CR473"/>
  <c r="CM473"/>
  <c r="CR472"/>
  <c r="CM472"/>
  <c r="CR471"/>
  <c r="CM471"/>
  <c r="CR470"/>
  <c r="CM470"/>
  <c r="CR469"/>
  <c r="CM469"/>
  <c r="CR468"/>
  <c r="CM468"/>
  <c r="CR467"/>
  <c r="CM467"/>
  <c r="CR466"/>
  <c r="CM466"/>
  <c r="CR465"/>
  <c r="CM465"/>
  <c r="CR464"/>
  <c r="CM464"/>
  <c r="CR463"/>
  <c r="CM463"/>
  <c r="CR462"/>
  <c r="CM462"/>
  <c r="CR461"/>
  <c r="CM461"/>
  <c r="CR460"/>
  <c r="CM460"/>
  <c r="CR459"/>
  <c r="CM459"/>
  <c r="CR458"/>
  <c r="CM458"/>
  <c r="CR457"/>
  <c r="CM457"/>
  <c r="CR456"/>
  <c r="CM456"/>
  <c r="CR455"/>
  <c r="CM455"/>
  <c r="CR454"/>
  <c r="CM454"/>
  <c r="CR453"/>
  <c r="CM453"/>
  <c r="CR452"/>
  <c r="CM452"/>
  <c r="CR451"/>
  <c r="CM451"/>
  <c r="CR450"/>
  <c r="CM450"/>
  <c r="CR449"/>
  <c r="CM449"/>
  <c r="CR448"/>
  <c r="CM448"/>
  <c r="CR447"/>
  <c r="CM447"/>
  <c r="CR446"/>
  <c r="CM446"/>
  <c r="CR445"/>
  <c r="CM445"/>
  <c r="CR444"/>
  <c r="CM444"/>
  <c r="CR443"/>
  <c r="CM443"/>
  <c r="CR442"/>
  <c r="CM442"/>
  <c r="CR441"/>
  <c r="CM441"/>
  <c r="CR440"/>
  <c r="CM440"/>
  <c r="CR439"/>
  <c r="CM439"/>
  <c r="CR438"/>
  <c r="CM438"/>
  <c r="CR437"/>
  <c r="CM437"/>
  <c r="CR436"/>
  <c r="CM436"/>
  <c r="CR435"/>
  <c r="CM435"/>
  <c r="CR434"/>
  <c r="CM434"/>
  <c r="CR433"/>
  <c r="CM433"/>
  <c r="CR432"/>
  <c r="CM432"/>
  <c r="CR431"/>
  <c r="CM431"/>
  <c r="CR430"/>
  <c r="CM430"/>
  <c r="CR429"/>
  <c r="CM429"/>
  <c r="CR428"/>
  <c r="CM428"/>
  <c r="CR427"/>
  <c r="CM427"/>
  <c r="CR426"/>
  <c r="CM426"/>
  <c r="CR425"/>
  <c r="CM425"/>
  <c r="CR424"/>
  <c r="CM424"/>
  <c r="CR423"/>
  <c r="CM423"/>
  <c r="CR422"/>
  <c r="CM422"/>
  <c r="CR421"/>
  <c r="CM421"/>
  <c r="CR420"/>
  <c r="CM420"/>
  <c r="CR419"/>
  <c r="CM419"/>
  <c r="CR418"/>
  <c r="CM418"/>
  <c r="CR417"/>
  <c r="CM417"/>
  <c r="CR416"/>
  <c r="CM416"/>
  <c r="CR415"/>
  <c r="CM415"/>
  <c r="CR414"/>
  <c r="CM414"/>
  <c r="CR413"/>
  <c r="CM413"/>
  <c r="CR412"/>
  <c r="CM412"/>
  <c r="CR411"/>
  <c r="CM411"/>
  <c r="CR410"/>
  <c r="CM410"/>
  <c r="CR409"/>
  <c r="CM409"/>
  <c r="CR408"/>
  <c r="CM408"/>
  <c r="CR407"/>
  <c r="CM407"/>
  <c r="CR406"/>
  <c r="CM406"/>
  <c r="CR405"/>
  <c r="CM405"/>
  <c r="CR404"/>
  <c r="CM404"/>
  <c r="CR403"/>
  <c r="CM403"/>
  <c r="CR402"/>
  <c r="CM402"/>
  <c r="CR401"/>
  <c r="CM401"/>
  <c r="CR400"/>
  <c r="CM400"/>
  <c r="CR399"/>
  <c r="CM399"/>
  <c r="CR398"/>
  <c r="CM398"/>
  <c r="CR397"/>
  <c r="CM397"/>
  <c r="CR396"/>
  <c r="CM396"/>
  <c r="CR395"/>
  <c r="CM395"/>
  <c r="CR394"/>
  <c r="CM394"/>
  <c r="CR393"/>
  <c r="CM393"/>
  <c r="CR392"/>
  <c r="CM392"/>
  <c r="CR391"/>
  <c r="CM391"/>
  <c r="CR390"/>
  <c r="CM390"/>
  <c r="CR389"/>
  <c r="CM389"/>
  <c r="CR388"/>
  <c r="CM388"/>
  <c r="CR387"/>
  <c r="CM387"/>
  <c r="CR386"/>
  <c r="CM386"/>
  <c r="CR385"/>
  <c r="CM385"/>
  <c r="CR384"/>
  <c r="CM384"/>
  <c r="CR383"/>
  <c r="CM383"/>
  <c r="CR382"/>
  <c r="CM382"/>
  <c r="CR381"/>
  <c r="CM381"/>
  <c r="CR380"/>
  <c r="CM380"/>
  <c r="CR379"/>
  <c r="CM379"/>
  <c r="CR378"/>
  <c r="CM378"/>
  <c r="CR377"/>
  <c r="CM377"/>
  <c r="CR376"/>
  <c r="CM376"/>
  <c r="CR375"/>
  <c r="CM375"/>
  <c r="CR374"/>
  <c r="CM374"/>
  <c r="CR373"/>
  <c r="CM373"/>
  <c r="CR372"/>
  <c r="CM372"/>
  <c r="CR371"/>
  <c r="CM371"/>
  <c r="CR370"/>
  <c r="CM370"/>
  <c r="CR369"/>
  <c r="CM369"/>
  <c r="CR368"/>
  <c r="CM368"/>
  <c r="CR367"/>
  <c r="CM367"/>
  <c r="CR366"/>
  <c r="CM366"/>
  <c r="CR365"/>
  <c r="CM365"/>
  <c r="CR364"/>
  <c r="CM364"/>
  <c r="CR363"/>
  <c r="CM363"/>
  <c r="CR362"/>
  <c r="CM362"/>
  <c r="CR361"/>
  <c r="CM361"/>
  <c r="CR360"/>
  <c r="CM360"/>
  <c r="CR359"/>
  <c r="CM359"/>
  <c r="CR358"/>
  <c r="CM358"/>
  <c r="CR357"/>
  <c r="CM357"/>
  <c r="CR356"/>
  <c r="CM356"/>
  <c r="CR355"/>
  <c r="CM355"/>
  <c r="CR354"/>
  <c r="CM354"/>
  <c r="CR353"/>
  <c r="CM353"/>
  <c r="CR352"/>
  <c r="CM352"/>
  <c r="CR351"/>
  <c r="CM351"/>
  <c r="CR350"/>
  <c r="CM350"/>
  <c r="CR349"/>
  <c r="CM349"/>
  <c r="CR348"/>
  <c r="CM348"/>
  <c r="CR347"/>
  <c r="CM347"/>
  <c r="CR346"/>
  <c r="CM346"/>
  <c r="CR345"/>
  <c r="CM345"/>
  <c r="CR344"/>
  <c r="CM344"/>
  <c r="CR343"/>
  <c r="CM343"/>
  <c r="CR342"/>
  <c r="CM342"/>
  <c r="CR341"/>
  <c r="CM341"/>
  <c r="CR340"/>
  <c r="CM340"/>
  <c r="CR339"/>
  <c r="CM339"/>
  <c r="CR338"/>
  <c r="CM338"/>
  <c r="CR337"/>
  <c r="CM337"/>
  <c r="CR336"/>
  <c r="CM336"/>
  <c r="CR335"/>
  <c r="CM335"/>
  <c r="CR334"/>
  <c r="CM334"/>
  <c r="CR333"/>
  <c r="CM333"/>
  <c r="CR332"/>
  <c r="CM332"/>
  <c r="CR331"/>
  <c r="CM331"/>
  <c r="CR330"/>
  <c r="CM330"/>
  <c r="CR329"/>
  <c r="CM329"/>
  <c r="CR328"/>
  <c r="CM328"/>
  <c r="CR327"/>
  <c r="CM327"/>
  <c r="CR326"/>
  <c r="CM326"/>
  <c r="CR325"/>
  <c r="CM325"/>
  <c r="CR324"/>
  <c r="CM324"/>
  <c r="CR323"/>
  <c r="CM323"/>
  <c r="CR322"/>
  <c r="CM322"/>
  <c r="CR321"/>
  <c r="CM321"/>
  <c r="CR320"/>
  <c r="CM320"/>
  <c r="CR319"/>
  <c r="CM319"/>
  <c r="CR318"/>
  <c r="CM318"/>
  <c r="CR317"/>
  <c r="CM317"/>
  <c r="CR316"/>
  <c r="CM316"/>
  <c r="CR315"/>
  <c r="CM315"/>
  <c r="CR314"/>
  <c r="CM314"/>
  <c r="CR313"/>
  <c r="CM313"/>
  <c r="CR312"/>
  <c r="CM312"/>
  <c r="CR311"/>
  <c r="CM311"/>
  <c r="CR310"/>
  <c r="CM310"/>
  <c r="CR309"/>
  <c r="CM309"/>
  <c r="CR308"/>
  <c r="CM308"/>
  <c r="CR307"/>
  <c r="CM307"/>
  <c r="CR306"/>
  <c r="CM306"/>
  <c r="CR305"/>
  <c r="CM305"/>
  <c r="CR304"/>
  <c r="CM304"/>
  <c r="CR303"/>
  <c r="CM303"/>
  <c r="CR302"/>
  <c r="CM302"/>
  <c r="CR301"/>
  <c r="CM301"/>
  <c r="CR300"/>
  <c r="CM300"/>
  <c r="CR299"/>
  <c r="CM299"/>
  <c r="CR298"/>
  <c r="CM298"/>
  <c r="CR297"/>
  <c r="CM297"/>
  <c r="CR296"/>
  <c r="CM296"/>
  <c r="CR295"/>
  <c r="CM295"/>
  <c r="CR294"/>
  <c r="CM294"/>
  <c r="CR293"/>
  <c r="CM293"/>
  <c r="CR292"/>
  <c r="CM292"/>
  <c r="CR291"/>
  <c r="CM291"/>
  <c r="CR290"/>
  <c r="CM290"/>
  <c r="CR289"/>
  <c r="CM289"/>
  <c r="CR288"/>
  <c r="CM288"/>
  <c r="CR287"/>
  <c r="CM287"/>
  <c r="CR286"/>
  <c r="CM286"/>
  <c r="CR285"/>
  <c r="CM285"/>
  <c r="CR284"/>
  <c r="CM284"/>
  <c r="CR283"/>
  <c r="CM283"/>
  <c r="CR282"/>
  <c r="CM282"/>
  <c r="CR281"/>
  <c r="CM281"/>
  <c r="CR280"/>
  <c r="CM280"/>
  <c r="CR279"/>
  <c r="CM279"/>
  <c r="CR278"/>
  <c r="CM278"/>
  <c r="CR277"/>
  <c r="CM277"/>
  <c r="CR276"/>
  <c r="CM276"/>
  <c r="CR275"/>
  <c r="CM275"/>
  <c r="CR274"/>
  <c r="CM274"/>
  <c r="CR273"/>
  <c r="CM273"/>
  <c r="CR272"/>
  <c r="CM272"/>
  <c r="CR271"/>
  <c r="CM271"/>
  <c r="CR270"/>
  <c r="CM270"/>
  <c r="CR269"/>
  <c r="CM269"/>
  <c r="CR268"/>
  <c r="CM268"/>
  <c r="CR267"/>
  <c r="CM267"/>
  <c r="CR266"/>
  <c r="CM266"/>
  <c r="CR265"/>
  <c r="CM265"/>
  <c r="CR264"/>
  <c r="CM264"/>
  <c r="CR263"/>
  <c r="CM263"/>
  <c r="CR262"/>
  <c r="CM262"/>
  <c r="CR261"/>
  <c r="CM261"/>
  <c r="CR260"/>
  <c r="CM260"/>
  <c r="CR259"/>
  <c r="CM259"/>
  <c r="CR258"/>
  <c r="CM258"/>
  <c r="CR257"/>
  <c r="CM257"/>
  <c r="CR256"/>
  <c r="CM256"/>
  <c r="CR255"/>
  <c r="CM255"/>
  <c r="CR254"/>
  <c r="CM254"/>
  <c r="CR253"/>
  <c r="CM253"/>
  <c r="CR252"/>
  <c r="CM252"/>
  <c r="CR251"/>
  <c r="CM251"/>
  <c r="CR250"/>
  <c r="CM250"/>
  <c r="CR249"/>
  <c r="CM249"/>
  <c r="CR248"/>
  <c r="CM248"/>
  <c r="CR247"/>
  <c r="CM247"/>
  <c r="CR246"/>
  <c r="CM246"/>
  <c r="CR245"/>
  <c r="CM245"/>
  <c r="CR244"/>
  <c r="CM244"/>
  <c r="CR243"/>
  <c r="CM243"/>
  <c r="CR242"/>
  <c r="CM242"/>
  <c r="CR241"/>
  <c r="CM241"/>
  <c r="CR240"/>
  <c r="CM240"/>
  <c r="CR239"/>
  <c r="CM239"/>
  <c r="CR238"/>
  <c r="CM238"/>
  <c r="CR237"/>
  <c r="CM237"/>
  <c r="CR236"/>
  <c r="CM236"/>
  <c r="CR235"/>
  <c r="CM235"/>
  <c r="CR234"/>
  <c r="CM234"/>
  <c r="CR233"/>
  <c r="CM233"/>
  <c r="CR232"/>
  <c r="CM232"/>
  <c r="CR231"/>
  <c r="CM231"/>
  <c r="CR230"/>
  <c r="CM230"/>
  <c r="CR229"/>
  <c r="CM229"/>
  <c r="CR228"/>
  <c r="CM228"/>
  <c r="CR227"/>
  <c r="CM227"/>
  <c r="CR226"/>
  <c r="CM226"/>
  <c r="CR225"/>
  <c r="CM225"/>
  <c r="CR224"/>
  <c r="CM224"/>
  <c r="CR223"/>
  <c r="CM223"/>
  <c r="CR222"/>
  <c r="CM222"/>
  <c r="CR221"/>
  <c r="CM221"/>
  <c r="CR220"/>
  <c r="CM220"/>
  <c r="CR219"/>
  <c r="CM219"/>
  <c r="CR218"/>
  <c r="CM218"/>
  <c r="CR217"/>
  <c r="CM217"/>
  <c r="CR216"/>
  <c r="CM216"/>
  <c r="CR215"/>
  <c r="CM215"/>
  <c r="CR214"/>
  <c r="CM214"/>
  <c r="CR213"/>
  <c r="CM213"/>
  <c r="CR212"/>
  <c r="CM212"/>
  <c r="CR211"/>
  <c r="CM211"/>
  <c r="CR210"/>
  <c r="CM210"/>
  <c r="CR209"/>
  <c r="CM209"/>
  <c r="CR208"/>
  <c r="CM208"/>
  <c r="CR207"/>
  <c r="CM207"/>
  <c r="CR206"/>
  <c r="CM206"/>
  <c r="CR205"/>
  <c r="CM205"/>
  <c r="CR204"/>
  <c r="CM204"/>
  <c r="CR203"/>
  <c r="CM203"/>
  <c r="CR202"/>
  <c r="CM202"/>
  <c r="CR201"/>
  <c r="CM201"/>
  <c r="CR200"/>
  <c r="CM200"/>
  <c r="CR199"/>
  <c r="CM199"/>
  <c r="CR198"/>
  <c r="CM198"/>
  <c r="CR197"/>
  <c r="CM197"/>
  <c r="CR196"/>
  <c r="CM196"/>
  <c r="CR195"/>
  <c r="CM195"/>
  <c r="CR194"/>
  <c r="CM194"/>
  <c r="CR193"/>
  <c r="CM193"/>
  <c r="CR192"/>
  <c r="CM192"/>
  <c r="CR191"/>
  <c r="CM191"/>
  <c r="CR190"/>
  <c r="CM190"/>
  <c r="CR189"/>
  <c r="CM189"/>
  <c r="CR188"/>
  <c r="CM188"/>
  <c r="CR187"/>
  <c r="CM187"/>
  <c r="CR186"/>
  <c r="CM186"/>
  <c r="CR185"/>
  <c r="CM185"/>
  <c r="CR184"/>
  <c r="CM184"/>
  <c r="CR183"/>
  <c r="CM183"/>
  <c r="CR182"/>
  <c r="CM182"/>
  <c r="CR181"/>
  <c r="CM181"/>
  <c r="CR180"/>
  <c r="CM180"/>
  <c r="CR179"/>
  <c r="CM179"/>
  <c r="CR178"/>
  <c r="CM178"/>
  <c r="CR177"/>
  <c r="CM177"/>
  <c r="CR176"/>
  <c r="CM176"/>
  <c r="CR175"/>
  <c r="CM175"/>
  <c r="CR174"/>
  <c r="CM174"/>
  <c r="CR173"/>
  <c r="CM173"/>
  <c r="CR172"/>
  <c r="CM172"/>
  <c r="CR171"/>
  <c r="CM171"/>
  <c r="CR170"/>
  <c r="CM170"/>
  <c r="CR169"/>
  <c r="CM169"/>
  <c r="CR168"/>
  <c r="CM168"/>
  <c r="CR167"/>
  <c r="CM167"/>
  <c r="CR166"/>
  <c r="CM166"/>
  <c r="CR165"/>
  <c r="CM165"/>
  <c r="CR164"/>
  <c r="CM164"/>
  <c r="CR163"/>
  <c r="CM163"/>
  <c r="CR162"/>
  <c r="CM162"/>
  <c r="CR161"/>
  <c r="CM161"/>
  <c r="CR160"/>
  <c r="CM160"/>
  <c r="CR159"/>
  <c r="CM159"/>
  <c r="CR158"/>
  <c r="CM158"/>
  <c r="CR157"/>
  <c r="CM157"/>
  <c r="CR156"/>
  <c r="CM156"/>
  <c r="CR155"/>
  <c r="CM155"/>
  <c r="CR154"/>
  <c r="CM154"/>
  <c r="CR153"/>
  <c r="CM153"/>
  <c r="CR152"/>
  <c r="CM152"/>
  <c r="CR151"/>
  <c r="CM151"/>
  <c r="CR150"/>
  <c r="CM150"/>
  <c r="CR149"/>
  <c r="CM149"/>
  <c r="CR148"/>
  <c r="CM148"/>
  <c r="CR147"/>
  <c r="CM147"/>
  <c r="CR146"/>
  <c r="CM146"/>
  <c r="CR145"/>
  <c r="CM145"/>
  <c r="CR144"/>
  <c r="CM144"/>
  <c r="CR143"/>
  <c r="CM143"/>
  <c r="CR142"/>
  <c r="CM142"/>
  <c r="CR141"/>
  <c r="CM141"/>
  <c r="CR140"/>
  <c r="CM140"/>
  <c r="CR139"/>
  <c r="CM139"/>
  <c r="CR138"/>
  <c r="CM138"/>
  <c r="CR137"/>
  <c r="CM137"/>
  <c r="CR136"/>
  <c r="CM136"/>
  <c r="CR135"/>
  <c r="CM135"/>
  <c r="CR134"/>
  <c r="CM134"/>
  <c r="CR133"/>
  <c r="CM133"/>
  <c r="CR132"/>
  <c r="CM132"/>
  <c r="CR131"/>
  <c r="CM131"/>
  <c r="CR130"/>
  <c r="CM130"/>
  <c r="CR129"/>
  <c r="CM129"/>
  <c r="CR128"/>
  <c r="CM128"/>
  <c r="CR127"/>
  <c r="CM127"/>
  <c r="CR126"/>
  <c r="CM126"/>
  <c r="CR125"/>
  <c r="CM125"/>
  <c r="CR124"/>
  <c r="CM124"/>
  <c r="CR123"/>
  <c r="CM123"/>
  <c r="CR122"/>
  <c r="CM122"/>
  <c r="CR121"/>
  <c r="CM121"/>
  <c r="CR120"/>
  <c r="CM120"/>
  <c r="CR119"/>
  <c r="CM119"/>
  <c r="CR118"/>
  <c r="CM118"/>
  <c r="CR117"/>
  <c r="CM117"/>
  <c r="CR116"/>
  <c r="CM116"/>
  <c r="CR115"/>
  <c r="CM115"/>
  <c r="CR114"/>
  <c r="CM114"/>
  <c r="CR113"/>
  <c r="CM113"/>
  <c r="CR112"/>
  <c r="CM112"/>
  <c r="CR111"/>
  <c r="CM111"/>
  <c r="CR110"/>
  <c r="CM110"/>
  <c r="CR109"/>
  <c r="CM109"/>
  <c r="CR108"/>
  <c r="CM108"/>
  <c r="CR107"/>
  <c r="CM107"/>
  <c r="CR106"/>
  <c r="CM106"/>
  <c r="CR105"/>
  <c r="CM105"/>
  <c r="CR104"/>
  <c r="CM104"/>
  <c r="CR103"/>
  <c r="CM103"/>
  <c r="CR102"/>
  <c r="CM102"/>
  <c r="CR101"/>
  <c r="CM101"/>
  <c r="CR100"/>
  <c r="CM100"/>
  <c r="CR99"/>
  <c r="CM99"/>
  <c r="CR98"/>
  <c r="CM98"/>
  <c r="CR97"/>
  <c r="CM97"/>
  <c r="CR96"/>
  <c r="CM96"/>
  <c r="CR95"/>
  <c r="CM95"/>
  <c r="CR94"/>
  <c r="CM94"/>
  <c r="CR93"/>
  <c r="CM93"/>
  <c r="CR92"/>
  <c r="CM92"/>
  <c r="CR91"/>
  <c r="CM91"/>
  <c r="CR90"/>
  <c r="CM90"/>
  <c r="CR89"/>
  <c r="CM89"/>
  <c r="CR88"/>
  <c r="CM88"/>
  <c r="CR87"/>
  <c r="CM87"/>
  <c r="CR86"/>
  <c r="CM86"/>
  <c r="CR85"/>
  <c r="CM85"/>
  <c r="CR84"/>
  <c r="CM84"/>
  <c r="CR83"/>
  <c r="CM83"/>
  <c r="CR82"/>
  <c r="CM82"/>
  <c r="CR81"/>
  <c r="CM81"/>
  <c r="CR80"/>
  <c r="CM80"/>
  <c r="CR79"/>
  <c r="CM79"/>
  <c r="CR78"/>
  <c r="CM78"/>
  <c r="CR77"/>
  <c r="CM77"/>
  <c r="CR76"/>
  <c r="CM76"/>
  <c r="CR75"/>
  <c r="CM75"/>
  <c r="CR74"/>
  <c r="CM74"/>
  <c r="CR73"/>
  <c r="CM73"/>
  <c r="CR72"/>
  <c r="CM72"/>
  <c r="CR71"/>
  <c r="CM71"/>
  <c r="CR70"/>
  <c r="CM70"/>
  <c r="CR69"/>
  <c r="CM69"/>
  <c r="CR68"/>
  <c r="CM68"/>
  <c r="CR67"/>
  <c r="CM67"/>
  <c r="CR66"/>
  <c r="CM66"/>
  <c r="CR65"/>
  <c r="CM65"/>
  <c r="CR64"/>
  <c r="CM64"/>
  <c r="CR63"/>
  <c r="CM63"/>
  <c r="CR62"/>
  <c r="CM62"/>
  <c r="CR61"/>
  <c r="CM61"/>
  <c r="CR60"/>
  <c r="CM60"/>
  <c r="CR59"/>
  <c r="CM59"/>
  <c r="CR58"/>
  <c r="CM58"/>
  <c r="CR57"/>
  <c r="CM57"/>
  <c r="CR56"/>
  <c r="CM56"/>
  <c r="CR55"/>
  <c r="CM55"/>
  <c r="CR54"/>
  <c r="CM54"/>
  <c r="CR53"/>
  <c r="CM53"/>
  <c r="CR52"/>
  <c r="CM52"/>
  <c r="CR51"/>
  <c r="CM51"/>
  <c r="CR50"/>
  <c r="CM50"/>
  <c r="CR49"/>
  <c r="CM49"/>
  <c r="CR48"/>
  <c r="CM48"/>
  <c r="CR47"/>
  <c r="CM47"/>
  <c r="CR46"/>
  <c r="CM46"/>
  <c r="CR45"/>
  <c r="CM45"/>
  <c r="CR44"/>
  <c r="CM44"/>
  <c r="CR43"/>
  <c r="CM43"/>
  <c r="CR42"/>
  <c r="CM42"/>
  <c r="CR41"/>
  <c r="CM41"/>
  <c r="CR40"/>
  <c r="CM40"/>
  <c r="CR39"/>
  <c r="CM39"/>
  <c r="CR38"/>
  <c r="CM38"/>
  <c r="CR37"/>
  <c r="CM37"/>
  <c r="CR36"/>
  <c r="CM36"/>
  <c r="CR35"/>
  <c r="CM35"/>
  <c r="CR34"/>
  <c r="CM34"/>
  <c r="CR33"/>
  <c r="CM33"/>
  <c r="CR32"/>
  <c r="CM32"/>
  <c r="CR31"/>
  <c r="CM31"/>
  <c r="CR30"/>
  <c r="CM30"/>
  <c r="CR29"/>
  <c r="CM29"/>
  <c r="CR28"/>
  <c r="CM28"/>
  <c r="CR27"/>
  <c r="CM27"/>
  <c r="CR26"/>
  <c r="CM26"/>
  <c r="CR25"/>
  <c r="CM25"/>
  <c r="CR24"/>
  <c r="CM24"/>
  <c r="CR23"/>
  <c r="CM23"/>
  <c r="CR22"/>
  <c r="CM22"/>
  <c r="CR21"/>
  <c r="CM21"/>
  <c r="CR20"/>
  <c r="CM20"/>
  <c r="CR19"/>
  <c r="CM19"/>
  <c r="CR18"/>
  <c r="CM18"/>
  <c r="CR17"/>
  <c r="CM17"/>
  <c r="CR16"/>
  <c r="CM16"/>
  <c r="CR15"/>
  <c r="CM15"/>
  <c r="CR14"/>
  <c r="CM14"/>
  <c r="CR13"/>
  <c r="CM13"/>
  <c r="CR12"/>
  <c r="CM12"/>
  <c r="CR11"/>
  <c r="CM11"/>
  <c r="CR10"/>
  <c r="CM10"/>
  <c r="CR9"/>
  <c r="CM9"/>
  <c r="CR8"/>
  <c r="CM8"/>
  <c r="CR7"/>
  <c r="CM7"/>
  <c r="CR6"/>
  <c r="CN6"/>
  <c r="CN7" s="1"/>
  <c r="CM6"/>
  <c r="CO6" s="1"/>
  <c r="CG643"/>
  <c r="CB643"/>
  <c r="CG642"/>
  <c r="CB642"/>
  <c r="CG641"/>
  <c r="CB641"/>
  <c r="CG640"/>
  <c r="CB640"/>
  <c r="CG639"/>
  <c r="CB639"/>
  <c r="CG638"/>
  <c r="CB638"/>
  <c r="CG637"/>
  <c r="CB637"/>
  <c r="CG636"/>
  <c r="CB636"/>
  <c r="CG635"/>
  <c r="CB635"/>
  <c r="CG634"/>
  <c r="CB634"/>
  <c r="CG633"/>
  <c r="CB633"/>
  <c r="CG632"/>
  <c r="CB632"/>
  <c r="CG631"/>
  <c r="CB631"/>
  <c r="CG630"/>
  <c r="CB630"/>
  <c r="CG629"/>
  <c r="CB629"/>
  <c r="CG628"/>
  <c r="CB628"/>
  <c r="CG627"/>
  <c r="CB627"/>
  <c r="CG626"/>
  <c r="CB626"/>
  <c r="CG625"/>
  <c r="CB625"/>
  <c r="CG624"/>
  <c r="CB624"/>
  <c r="CG623"/>
  <c r="CB623"/>
  <c r="CG622"/>
  <c r="CB622"/>
  <c r="CG621"/>
  <c r="CB621"/>
  <c r="CG620"/>
  <c r="CB620"/>
  <c r="CG619"/>
  <c r="CB619"/>
  <c r="CG618"/>
  <c r="CB618"/>
  <c r="CG617"/>
  <c r="CB617"/>
  <c r="CG616"/>
  <c r="CB616"/>
  <c r="CG615"/>
  <c r="CB615"/>
  <c r="CG614"/>
  <c r="CB614"/>
  <c r="CG613"/>
  <c r="CB613"/>
  <c r="CG612"/>
  <c r="CB612"/>
  <c r="CG611"/>
  <c r="CB611"/>
  <c r="CG610"/>
  <c r="CB610"/>
  <c r="CG609"/>
  <c r="CB609"/>
  <c r="CG608"/>
  <c r="CB608"/>
  <c r="CG607"/>
  <c r="CB607"/>
  <c r="CG606"/>
  <c r="CB606"/>
  <c r="CG605"/>
  <c r="CB605"/>
  <c r="CG604"/>
  <c r="CB604"/>
  <c r="CG603"/>
  <c r="CB603"/>
  <c r="CG602"/>
  <c r="CB602"/>
  <c r="CG601"/>
  <c r="CB601"/>
  <c r="CG600"/>
  <c r="CB600"/>
  <c r="CG599"/>
  <c r="CB599"/>
  <c r="CG598"/>
  <c r="CB598"/>
  <c r="CG597"/>
  <c r="CB597"/>
  <c r="CG596"/>
  <c r="CB596"/>
  <c r="CG595"/>
  <c r="CB595"/>
  <c r="CG594"/>
  <c r="CB594"/>
  <c r="CG593"/>
  <c r="CB593"/>
  <c r="CG592"/>
  <c r="CB592"/>
  <c r="CG591"/>
  <c r="CB591"/>
  <c r="CG590"/>
  <c r="CB590"/>
  <c r="CG589"/>
  <c r="CB589"/>
  <c r="CG588"/>
  <c r="CB588"/>
  <c r="CG587"/>
  <c r="CB587"/>
  <c r="CG586"/>
  <c r="CB586"/>
  <c r="CG585"/>
  <c r="CB585"/>
  <c r="CG584"/>
  <c r="CB584"/>
  <c r="CG583"/>
  <c r="CB583"/>
  <c r="CG582"/>
  <c r="CB582"/>
  <c r="CG581"/>
  <c r="CB581"/>
  <c r="CG580"/>
  <c r="CB580"/>
  <c r="CG579"/>
  <c r="CB579"/>
  <c r="CG578"/>
  <c r="CB578"/>
  <c r="CG577"/>
  <c r="CB577"/>
  <c r="CG576"/>
  <c r="CB576"/>
  <c r="CG575"/>
  <c r="CB575"/>
  <c r="CG574"/>
  <c r="CB574"/>
  <c r="CG573"/>
  <c r="CB573"/>
  <c r="CG572"/>
  <c r="CB572"/>
  <c r="CG571"/>
  <c r="CB571"/>
  <c r="CG570"/>
  <c r="CB570"/>
  <c r="CG569"/>
  <c r="CB569"/>
  <c r="CG568"/>
  <c r="CB568"/>
  <c r="CG567"/>
  <c r="CB567"/>
  <c r="CG566"/>
  <c r="CB566"/>
  <c r="CG565"/>
  <c r="CB565"/>
  <c r="CG564"/>
  <c r="CB564"/>
  <c r="CG563"/>
  <c r="CB563"/>
  <c r="CG562"/>
  <c r="CB562"/>
  <c r="CG561"/>
  <c r="CB561"/>
  <c r="CG560"/>
  <c r="CB560"/>
  <c r="CG559"/>
  <c r="CB559"/>
  <c r="CG558"/>
  <c r="CB558"/>
  <c r="CG557"/>
  <c r="CB557"/>
  <c r="CG556"/>
  <c r="CB556"/>
  <c r="CG555"/>
  <c r="CB555"/>
  <c r="CG554"/>
  <c r="CB554"/>
  <c r="CG553"/>
  <c r="CB553"/>
  <c r="CG552"/>
  <c r="CB552"/>
  <c r="CG551"/>
  <c r="CB551"/>
  <c r="CG550"/>
  <c r="CB550"/>
  <c r="CG549"/>
  <c r="CB549"/>
  <c r="CG548"/>
  <c r="CB548"/>
  <c r="CG547"/>
  <c r="CB547"/>
  <c r="CG546"/>
  <c r="CB546"/>
  <c r="CG545"/>
  <c r="CB545"/>
  <c r="CG544"/>
  <c r="CB544"/>
  <c r="CG543"/>
  <c r="CB543"/>
  <c r="CG542"/>
  <c r="CB542"/>
  <c r="CG541"/>
  <c r="CB541"/>
  <c r="CG540"/>
  <c r="CB540"/>
  <c r="CG539"/>
  <c r="CB539"/>
  <c r="CG538"/>
  <c r="CB538"/>
  <c r="CG537"/>
  <c r="CB537"/>
  <c r="CG536"/>
  <c r="CB536"/>
  <c r="CG535"/>
  <c r="CB535"/>
  <c r="CG534"/>
  <c r="CB534"/>
  <c r="CG533"/>
  <c r="CB533"/>
  <c r="CG532"/>
  <c r="CB532"/>
  <c r="CG531"/>
  <c r="CB531"/>
  <c r="CG530"/>
  <c r="CB530"/>
  <c r="CG529"/>
  <c r="CB529"/>
  <c r="CG528"/>
  <c r="CB528"/>
  <c r="CG527"/>
  <c r="CB527"/>
  <c r="CG526"/>
  <c r="CB526"/>
  <c r="CG525"/>
  <c r="CB525"/>
  <c r="CG524"/>
  <c r="CB524"/>
  <c r="CG523"/>
  <c r="CB523"/>
  <c r="CG522"/>
  <c r="CB522"/>
  <c r="CG521"/>
  <c r="CB521"/>
  <c r="CG520"/>
  <c r="CB520"/>
  <c r="CG519"/>
  <c r="CB519"/>
  <c r="CG518"/>
  <c r="CB518"/>
  <c r="CG517"/>
  <c r="CB517"/>
  <c r="CG516"/>
  <c r="CB516"/>
  <c r="CG515"/>
  <c r="CB515"/>
  <c r="CG514"/>
  <c r="CB514"/>
  <c r="CG513"/>
  <c r="CB513"/>
  <c r="CG512"/>
  <c r="CB512"/>
  <c r="CG511"/>
  <c r="CB511"/>
  <c r="CG510"/>
  <c r="CB510"/>
  <c r="CG509"/>
  <c r="CB509"/>
  <c r="CG508"/>
  <c r="CB508"/>
  <c r="CG507"/>
  <c r="CB507"/>
  <c r="CG506"/>
  <c r="CB506"/>
  <c r="CG505"/>
  <c r="CB505"/>
  <c r="CG504"/>
  <c r="CB504"/>
  <c r="CG503"/>
  <c r="CB503"/>
  <c r="CG502"/>
  <c r="CB502"/>
  <c r="CG501"/>
  <c r="CB501"/>
  <c r="CG500"/>
  <c r="CB500"/>
  <c r="CG499"/>
  <c r="CB499"/>
  <c r="CG498"/>
  <c r="CB498"/>
  <c r="CG497"/>
  <c r="CB497"/>
  <c r="CG496"/>
  <c r="CB496"/>
  <c r="CG495"/>
  <c r="CB495"/>
  <c r="CG494"/>
  <c r="CB494"/>
  <c r="CG493"/>
  <c r="CB493"/>
  <c r="CG492"/>
  <c r="CB492"/>
  <c r="CG491"/>
  <c r="CB491"/>
  <c r="CG490"/>
  <c r="CB490"/>
  <c r="CG489"/>
  <c r="CB489"/>
  <c r="CG488"/>
  <c r="CB488"/>
  <c r="CG487"/>
  <c r="CB487"/>
  <c r="CG486"/>
  <c r="CB486"/>
  <c r="CG485"/>
  <c r="CB485"/>
  <c r="CG484"/>
  <c r="CB484"/>
  <c r="CG483"/>
  <c r="CB483"/>
  <c r="CG482"/>
  <c r="CB482"/>
  <c r="CG481"/>
  <c r="CB481"/>
  <c r="CG480"/>
  <c r="CB480"/>
  <c r="CG479"/>
  <c r="CB479"/>
  <c r="CG478"/>
  <c r="CB478"/>
  <c r="CG477"/>
  <c r="CB477"/>
  <c r="CG476"/>
  <c r="CB476"/>
  <c r="CG475"/>
  <c r="CB475"/>
  <c r="CG474"/>
  <c r="CB474"/>
  <c r="CG473"/>
  <c r="CB473"/>
  <c r="CG472"/>
  <c r="CB472"/>
  <c r="CG471"/>
  <c r="CB471"/>
  <c r="CG470"/>
  <c r="CB470"/>
  <c r="CG469"/>
  <c r="CB469"/>
  <c r="CG468"/>
  <c r="CB468"/>
  <c r="CG467"/>
  <c r="CB467"/>
  <c r="CG466"/>
  <c r="CB466"/>
  <c r="CG465"/>
  <c r="CB465"/>
  <c r="CG464"/>
  <c r="CB464"/>
  <c r="CG463"/>
  <c r="CB463"/>
  <c r="CG462"/>
  <c r="CB462"/>
  <c r="CG461"/>
  <c r="CB461"/>
  <c r="CG460"/>
  <c r="CB460"/>
  <c r="CG459"/>
  <c r="CB459"/>
  <c r="CG458"/>
  <c r="CB458"/>
  <c r="CG457"/>
  <c r="CB457"/>
  <c r="CG456"/>
  <c r="CB456"/>
  <c r="CG455"/>
  <c r="CB455"/>
  <c r="CG454"/>
  <c r="CB454"/>
  <c r="CG453"/>
  <c r="CB453"/>
  <c r="CG452"/>
  <c r="CB452"/>
  <c r="CG451"/>
  <c r="CB451"/>
  <c r="CG450"/>
  <c r="CB450"/>
  <c r="CG449"/>
  <c r="CB449"/>
  <c r="CG448"/>
  <c r="CB448"/>
  <c r="CG447"/>
  <c r="CB447"/>
  <c r="CG446"/>
  <c r="CB446"/>
  <c r="CG445"/>
  <c r="CB445"/>
  <c r="CG444"/>
  <c r="CB444"/>
  <c r="CG443"/>
  <c r="CB443"/>
  <c r="CG442"/>
  <c r="CB442"/>
  <c r="CG441"/>
  <c r="CB441"/>
  <c r="CG440"/>
  <c r="CB440"/>
  <c r="CG439"/>
  <c r="CB439"/>
  <c r="CG438"/>
  <c r="CB438"/>
  <c r="CG437"/>
  <c r="CB437"/>
  <c r="CG436"/>
  <c r="CB436"/>
  <c r="CG435"/>
  <c r="CB435"/>
  <c r="CG434"/>
  <c r="CB434"/>
  <c r="CG433"/>
  <c r="CB433"/>
  <c r="CG432"/>
  <c r="CB432"/>
  <c r="CG431"/>
  <c r="CB431"/>
  <c r="CG430"/>
  <c r="CB430"/>
  <c r="CG429"/>
  <c r="CB429"/>
  <c r="CG428"/>
  <c r="CB428"/>
  <c r="CG427"/>
  <c r="CB427"/>
  <c r="CG426"/>
  <c r="CB426"/>
  <c r="CG425"/>
  <c r="CB425"/>
  <c r="CG424"/>
  <c r="CB424"/>
  <c r="CG423"/>
  <c r="CB423"/>
  <c r="CG422"/>
  <c r="CB422"/>
  <c r="CG421"/>
  <c r="CB421"/>
  <c r="CG420"/>
  <c r="CB420"/>
  <c r="CG419"/>
  <c r="CB419"/>
  <c r="CG418"/>
  <c r="CB418"/>
  <c r="CG417"/>
  <c r="CB417"/>
  <c r="CG416"/>
  <c r="CB416"/>
  <c r="CG415"/>
  <c r="CB415"/>
  <c r="CG414"/>
  <c r="CB414"/>
  <c r="CG413"/>
  <c r="CB413"/>
  <c r="CG412"/>
  <c r="CB412"/>
  <c r="CG411"/>
  <c r="CB411"/>
  <c r="CG410"/>
  <c r="CB410"/>
  <c r="CG409"/>
  <c r="CB409"/>
  <c r="CG408"/>
  <c r="CB408"/>
  <c r="CG407"/>
  <c r="CB407"/>
  <c r="CG406"/>
  <c r="CB406"/>
  <c r="CG405"/>
  <c r="CB405"/>
  <c r="CG404"/>
  <c r="CB404"/>
  <c r="CG403"/>
  <c r="CB403"/>
  <c r="CG402"/>
  <c r="CB402"/>
  <c r="CG401"/>
  <c r="CB401"/>
  <c r="CG400"/>
  <c r="CB400"/>
  <c r="CG399"/>
  <c r="CB399"/>
  <c r="CG398"/>
  <c r="CB398"/>
  <c r="CG397"/>
  <c r="CB397"/>
  <c r="CG396"/>
  <c r="CB396"/>
  <c r="CG395"/>
  <c r="CB395"/>
  <c r="CG394"/>
  <c r="CB394"/>
  <c r="CG393"/>
  <c r="CB393"/>
  <c r="CG392"/>
  <c r="CB392"/>
  <c r="CG391"/>
  <c r="CB391"/>
  <c r="CG390"/>
  <c r="CB390"/>
  <c r="CG389"/>
  <c r="CB389"/>
  <c r="CG388"/>
  <c r="CB388"/>
  <c r="CG387"/>
  <c r="CB387"/>
  <c r="CG386"/>
  <c r="CB386"/>
  <c r="CG385"/>
  <c r="CB385"/>
  <c r="CG384"/>
  <c r="CB384"/>
  <c r="CG383"/>
  <c r="CB383"/>
  <c r="CG382"/>
  <c r="CB382"/>
  <c r="CG381"/>
  <c r="CB381"/>
  <c r="CG380"/>
  <c r="CB380"/>
  <c r="CG379"/>
  <c r="CB379"/>
  <c r="CG378"/>
  <c r="CB378"/>
  <c r="CG377"/>
  <c r="CB377"/>
  <c r="CG376"/>
  <c r="CB376"/>
  <c r="CG375"/>
  <c r="CB375"/>
  <c r="CG374"/>
  <c r="CB374"/>
  <c r="CG373"/>
  <c r="CB373"/>
  <c r="CG372"/>
  <c r="CB372"/>
  <c r="CG371"/>
  <c r="CB371"/>
  <c r="CG370"/>
  <c r="CB370"/>
  <c r="CG369"/>
  <c r="CB369"/>
  <c r="CG368"/>
  <c r="CB368"/>
  <c r="CG367"/>
  <c r="CB367"/>
  <c r="CG366"/>
  <c r="CB366"/>
  <c r="CG365"/>
  <c r="CB365"/>
  <c r="CG364"/>
  <c r="CB364"/>
  <c r="CG363"/>
  <c r="CB363"/>
  <c r="CG362"/>
  <c r="CB362"/>
  <c r="CG361"/>
  <c r="CB361"/>
  <c r="CG360"/>
  <c r="CB360"/>
  <c r="CG359"/>
  <c r="CB359"/>
  <c r="CG358"/>
  <c r="CB358"/>
  <c r="CG357"/>
  <c r="CB357"/>
  <c r="CG356"/>
  <c r="CB356"/>
  <c r="CG355"/>
  <c r="CB355"/>
  <c r="CG354"/>
  <c r="CB354"/>
  <c r="CG353"/>
  <c r="CB353"/>
  <c r="CG352"/>
  <c r="CB352"/>
  <c r="CG351"/>
  <c r="CB351"/>
  <c r="CG350"/>
  <c r="CB350"/>
  <c r="CG349"/>
  <c r="CB349"/>
  <c r="CG348"/>
  <c r="CB348"/>
  <c r="CG347"/>
  <c r="CB347"/>
  <c r="CG346"/>
  <c r="CB346"/>
  <c r="CG345"/>
  <c r="CB345"/>
  <c r="CG344"/>
  <c r="CB344"/>
  <c r="CG343"/>
  <c r="CB343"/>
  <c r="CG342"/>
  <c r="CB342"/>
  <c r="CG341"/>
  <c r="CB341"/>
  <c r="CG340"/>
  <c r="CB340"/>
  <c r="CG339"/>
  <c r="CB339"/>
  <c r="CG338"/>
  <c r="CB338"/>
  <c r="CG337"/>
  <c r="CB337"/>
  <c r="CG336"/>
  <c r="CB336"/>
  <c r="CG335"/>
  <c r="CB335"/>
  <c r="CG334"/>
  <c r="CB334"/>
  <c r="CG333"/>
  <c r="CB333"/>
  <c r="CG332"/>
  <c r="CB332"/>
  <c r="CG331"/>
  <c r="CB331"/>
  <c r="CG330"/>
  <c r="CB330"/>
  <c r="CG329"/>
  <c r="CB329"/>
  <c r="CG328"/>
  <c r="CB328"/>
  <c r="CG327"/>
  <c r="CB327"/>
  <c r="CG326"/>
  <c r="CB326"/>
  <c r="CG325"/>
  <c r="CB325"/>
  <c r="CG324"/>
  <c r="CB324"/>
  <c r="CG323"/>
  <c r="CB323"/>
  <c r="CG322"/>
  <c r="CB322"/>
  <c r="CG321"/>
  <c r="CB321"/>
  <c r="CG320"/>
  <c r="CB320"/>
  <c r="CG319"/>
  <c r="CB319"/>
  <c r="CG318"/>
  <c r="CB318"/>
  <c r="CG317"/>
  <c r="CB317"/>
  <c r="CG316"/>
  <c r="CB316"/>
  <c r="CG315"/>
  <c r="CB315"/>
  <c r="CG314"/>
  <c r="CB314"/>
  <c r="CG313"/>
  <c r="CB313"/>
  <c r="CG312"/>
  <c r="CB312"/>
  <c r="CG311"/>
  <c r="CB311"/>
  <c r="CG310"/>
  <c r="CB310"/>
  <c r="CG309"/>
  <c r="CB309"/>
  <c r="CG308"/>
  <c r="CB308"/>
  <c r="CG307"/>
  <c r="CB307"/>
  <c r="CG306"/>
  <c r="CB306"/>
  <c r="CG305"/>
  <c r="CB305"/>
  <c r="CG304"/>
  <c r="CB304"/>
  <c r="CG303"/>
  <c r="CB303"/>
  <c r="CG302"/>
  <c r="CB302"/>
  <c r="CG301"/>
  <c r="CB301"/>
  <c r="CG300"/>
  <c r="CB300"/>
  <c r="CG299"/>
  <c r="CB299"/>
  <c r="CG298"/>
  <c r="CB298"/>
  <c r="CG297"/>
  <c r="CB297"/>
  <c r="CG296"/>
  <c r="CB296"/>
  <c r="CG295"/>
  <c r="CB295"/>
  <c r="CG294"/>
  <c r="CB294"/>
  <c r="CG293"/>
  <c r="CB293"/>
  <c r="CG292"/>
  <c r="CB292"/>
  <c r="CG291"/>
  <c r="CB291"/>
  <c r="CG290"/>
  <c r="CB290"/>
  <c r="CG289"/>
  <c r="CB289"/>
  <c r="CG288"/>
  <c r="CB288"/>
  <c r="CG287"/>
  <c r="CB287"/>
  <c r="CG286"/>
  <c r="CB286"/>
  <c r="CG285"/>
  <c r="CB285"/>
  <c r="CG284"/>
  <c r="CB284"/>
  <c r="CG283"/>
  <c r="CB283"/>
  <c r="CG282"/>
  <c r="CB282"/>
  <c r="CG281"/>
  <c r="CB281"/>
  <c r="CG280"/>
  <c r="CB280"/>
  <c r="CG279"/>
  <c r="CB279"/>
  <c r="CG278"/>
  <c r="CB278"/>
  <c r="CG277"/>
  <c r="CB277"/>
  <c r="CG276"/>
  <c r="CB276"/>
  <c r="CG275"/>
  <c r="CB275"/>
  <c r="CG274"/>
  <c r="CB274"/>
  <c r="CG273"/>
  <c r="CB273"/>
  <c r="CG272"/>
  <c r="CB272"/>
  <c r="CG271"/>
  <c r="CB271"/>
  <c r="CG270"/>
  <c r="CB270"/>
  <c r="CG269"/>
  <c r="CB269"/>
  <c r="CG268"/>
  <c r="CB268"/>
  <c r="CG267"/>
  <c r="CB267"/>
  <c r="CG266"/>
  <c r="CB266"/>
  <c r="CG265"/>
  <c r="CB265"/>
  <c r="CG264"/>
  <c r="CB264"/>
  <c r="CG263"/>
  <c r="CB263"/>
  <c r="CG262"/>
  <c r="CB262"/>
  <c r="CG261"/>
  <c r="CB261"/>
  <c r="CG260"/>
  <c r="CB260"/>
  <c r="CG259"/>
  <c r="CB259"/>
  <c r="CG258"/>
  <c r="CB258"/>
  <c r="CG257"/>
  <c r="CB257"/>
  <c r="CG256"/>
  <c r="CB256"/>
  <c r="CG255"/>
  <c r="CB255"/>
  <c r="CG254"/>
  <c r="CB254"/>
  <c r="CG253"/>
  <c r="CB253"/>
  <c r="CG252"/>
  <c r="CB252"/>
  <c r="CG251"/>
  <c r="CB251"/>
  <c r="CG250"/>
  <c r="CB250"/>
  <c r="CG249"/>
  <c r="CB249"/>
  <c r="CG248"/>
  <c r="CB248"/>
  <c r="CG247"/>
  <c r="CB247"/>
  <c r="CG246"/>
  <c r="CB246"/>
  <c r="CG245"/>
  <c r="CB245"/>
  <c r="CG244"/>
  <c r="CB244"/>
  <c r="CG243"/>
  <c r="CB243"/>
  <c r="CG242"/>
  <c r="CB242"/>
  <c r="CG241"/>
  <c r="CB241"/>
  <c r="CG240"/>
  <c r="CB240"/>
  <c r="CG239"/>
  <c r="CB239"/>
  <c r="CG238"/>
  <c r="CB238"/>
  <c r="CG237"/>
  <c r="CB237"/>
  <c r="CG236"/>
  <c r="CB236"/>
  <c r="CG235"/>
  <c r="CB235"/>
  <c r="CG234"/>
  <c r="CB234"/>
  <c r="CG233"/>
  <c r="CB233"/>
  <c r="CG232"/>
  <c r="CB232"/>
  <c r="CG231"/>
  <c r="CB231"/>
  <c r="CG230"/>
  <c r="CB230"/>
  <c r="CG229"/>
  <c r="CB229"/>
  <c r="CG228"/>
  <c r="CB228"/>
  <c r="CG227"/>
  <c r="CB227"/>
  <c r="CG226"/>
  <c r="CB226"/>
  <c r="CG225"/>
  <c r="CB225"/>
  <c r="CG224"/>
  <c r="CB224"/>
  <c r="CG223"/>
  <c r="CB223"/>
  <c r="CG222"/>
  <c r="CB222"/>
  <c r="CG221"/>
  <c r="CB221"/>
  <c r="CG220"/>
  <c r="CB220"/>
  <c r="CG219"/>
  <c r="CB219"/>
  <c r="CG218"/>
  <c r="CB218"/>
  <c r="CG217"/>
  <c r="CB217"/>
  <c r="CG216"/>
  <c r="CB216"/>
  <c r="CG215"/>
  <c r="CB215"/>
  <c r="CG214"/>
  <c r="CB214"/>
  <c r="CG213"/>
  <c r="CB213"/>
  <c r="CG212"/>
  <c r="CB212"/>
  <c r="CG211"/>
  <c r="CB211"/>
  <c r="CG210"/>
  <c r="CB210"/>
  <c r="CG209"/>
  <c r="CB209"/>
  <c r="CG208"/>
  <c r="CB208"/>
  <c r="CG207"/>
  <c r="CB207"/>
  <c r="CG206"/>
  <c r="CB206"/>
  <c r="CG205"/>
  <c r="CB205"/>
  <c r="CG204"/>
  <c r="CB204"/>
  <c r="CG203"/>
  <c r="CB203"/>
  <c r="CG202"/>
  <c r="CB202"/>
  <c r="CG201"/>
  <c r="CB201"/>
  <c r="CG200"/>
  <c r="CB200"/>
  <c r="CG199"/>
  <c r="CB199"/>
  <c r="CG198"/>
  <c r="CB198"/>
  <c r="CG197"/>
  <c r="CB197"/>
  <c r="CG196"/>
  <c r="CB196"/>
  <c r="CG195"/>
  <c r="CB195"/>
  <c r="CG194"/>
  <c r="CB194"/>
  <c r="CG193"/>
  <c r="CB193"/>
  <c r="CG192"/>
  <c r="CB192"/>
  <c r="CG191"/>
  <c r="CB191"/>
  <c r="CG190"/>
  <c r="CB190"/>
  <c r="CG189"/>
  <c r="CB189"/>
  <c r="CG188"/>
  <c r="CB188"/>
  <c r="CG187"/>
  <c r="CB187"/>
  <c r="CG186"/>
  <c r="CB186"/>
  <c r="CG185"/>
  <c r="CB185"/>
  <c r="CG184"/>
  <c r="CB184"/>
  <c r="CG183"/>
  <c r="CB183"/>
  <c r="CG182"/>
  <c r="CB182"/>
  <c r="CG181"/>
  <c r="CB181"/>
  <c r="CG180"/>
  <c r="CB180"/>
  <c r="CG179"/>
  <c r="CB179"/>
  <c r="CG178"/>
  <c r="CB178"/>
  <c r="CG177"/>
  <c r="CB177"/>
  <c r="CG176"/>
  <c r="CB176"/>
  <c r="CG175"/>
  <c r="CB175"/>
  <c r="CG174"/>
  <c r="CB174"/>
  <c r="CG173"/>
  <c r="CB173"/>
  <c r="CG172"/>
  <c r="CB172"/>
  <c r="CG171"/>
  <c r="CB171"/>
  <c r="CG170"/>
  <c r="CB170"/>
  <c r="CG169"/>
  <c r="CB169"/>
  <c r="CG168"/>
  <c r="CB168"/>
  <c r="CG167"/>
  <c r="CB167"/>
  <c r="CG166"/>
  <c r="CB166"/>
  <c r="CG165"/>
  <c r="CB165"/>
  <c r="CG164"/>
  <c r="CB164"/>
  <c r="CG163"/>
  <c r="CB163"/>
  <c r="CG162"/>
  <c r="CB162"/>
  <c r="CG161"/>
  <c r="CB161"/>
  <c r="CG160"/>
  <c r="CB160"/>
  <c r="CG159"/>
  <c r="CB159"/>
  <c r="CG158"/>
  <c r="CB158"/>
  <c r="CG157"/>
  <c r="CB157"/>
  <c r="CG156"/>
  <c r="CB156"/>
  <c r="CG155"/>
  <c r="CB155"/>
  <c r="CG154"/>
  <c r="CB154"/>
  <c r="CG153"/>
  <c r="CB153"/>
  <c r="CG152"/>
  <c r="CB152"/>
  <c r="CG151"/>
  <c r="CB151"/>
  <c r="CG150"/>
  <c r="CB150"/>
  <c r="CG149"/>
  <c r="CB149"/>
  <c r="CG148"/>
  <c r="CB148"/>
  <c r="CG147"/>
  <c r="CB147"/>
  <c r="CG146"/>
  <c r="CB146"/>
  <c r="CG145"/>
  <c r="CB145"/>
  <c r="CG144"/>
  <c r="CB144"/>
  <c r="CG143"/>
  <c r="CB143"/>
  <c r="CG142"/>
  <c r="CB142"/>
  <c r="CG141"/>
  <c r="CB141"/>
  <c r="CG140"/>
  <c r="CB140"/>
  <c r="CG139"/>
  <c r="CB139"/>
  <c r="CG138"/>
  <c r="CB138"/>
  <c r="CG137"/>
  <c r="CB137"/>
  <c r="CG136"/>
  <c r="CB136"/>
  <c r="CG135"/>
  <c r="CB135"/>
  <c r="CG134"/>
  <c r="CB134"/>
  <c r="CG133"/>
  <c r="CB133"/>
  <c r="CG132"/>
  <c r="CB132"/>
  <c r="CG131"/>
  <c r="CB131"/>
  <c r="CG130"/>
  <c r="CB130"/>
  <c r="CG129"/>
  <c r="CB129"/>
  <c r="CG128"/>
  <c r="CB128"/>
  <c r="CG127"/>
  <c r="CB127"/>
  <c r="CG126"/>
  <c r="CB126"/>
  <c r="CG125"/>
  <c r="CB125"/>
  <c r="CG124"/>
  <c r="CB124"/>
  <c r="CG123"/>
  <c r="CB123"/>
  <c r="CG122"/>
  <c r="CB122"/>
  <c r="CG121"/>
  <c r="CB121"/>
  <c r="CG120"/>
  <c r="CB120"/>
  <c r="CG119"/>
  <c r="CB119"/>
  <c r="CG118"/>
  <c r="CB118"/>
  <c r="CG117"/>
  <c r="CB117"/>
  <c r="CG116"/>
  <c r="CB116"/>
  <c r="CG115"/>
  <c r="CB115"/>
  <c r="CG114"/>
  <c r="CB114"/>
  <c r="CG113"/>
  <c r="CB113"/>
  <c r="CG112"/>
  <c r="CB112"/>
  <c r="CG111"/>
  <c r="CB111"/>
  <c r="CG110"/>
  <c r="CB110"/>
  <c r="CG109"/>
  <c r="CB109"/>
  <c r="CG108"/>
  <c r="CB108"/>
  <c r="CG107"/>
  <c r="CB107"/>
  <c r="CG106"/>
  <c r="CB106"/>
  <c r="CG105"/>
  <c r="CB105"/>
  <c r="CG104"/>
  <c r="CB104"/>
  <c r="CG103"/>
  <c r="CB103"/>
  <c r="CG102"/>
  <c r="CB102"/>
  <c r="CG101"/>
  <c r="CB101"/>
  <c r="CG100"/>
  <c r="CB100"/>
  <c r="CG99"/>
  <c r="CB99"/>
  <c r="CG98"/>
  <c r="CB98"/>
  <c r="CG97"/>
  <c r="CB97"/>
  <c r="CG96"/>
  <c r="CB96"/>
  <c r="CG95"/>
  <c r="CB95"/>
  <c r="CG94"/>
  <c r="CB94"/>
  <c r="CG93"/>
  <c r="CB93"/>
  <c r="CG92"/>
  <c r="CB92"/>
  <c r="CG91"/>
  <c r="CB91"/>
  <c r="CG90"/>
  <c r="CB90"/>
  <c r="CG89"/>
  <c r="CB89"/>
  <c r="CG88"/>
  <c r="CB88"/>
  <c r="CG87"/>
  <c r="CB87"/>
  <c r="CG86"/>
  <c r="CB86"/>
  <c r="CG85"/>
  <c r="CB85"/>
  <c r="CG84"/>
  <c r="CB84"/>
  <c r="CG83"/>
  <c r="CB83"/>
  <c r="CG82"/>
  <c r="CB82"/>
  <c r="CG81"/>
  <c r="CB81"/>
  <c r="CG80"/>
  <c r="CB80"/>
  <c r="CG79"/>
  <c r="CB79"/>
  <c r="CG78"/>
  <c r="CB78"/>
  <c r="CG77"/>
  <c r="CB77"/>
  <c r="CG76"/>
  <c r="CB76"/>
  <c r="CG75"/>
  <c r="CB75"/>
  <c r="CG74"/>
  <c r="CB74"/>
  <c r="CG73"/>
  <c r="CB73"/>
  <c r="CG72"/>
  <c r="CB72"/>
  <c r="CG71"/>
  <c r="CB71"/>
  <c r="CG70"/>
  <c r="CB70"/>
  <c r="CG69"/>
  <c r="CB69"/>
  <c r="CG68"/>
  <c r="CB68"/>
  <c r="CG67"/>
  <c r="CB67"/>
  <c r="CG66"/>
  <c r="CB66"/>
  <c r="CG65"/>
  <c r="CB65"/>
  <c r="CG64"/>
  <c r="CB64"/>
  <c r="CG63"/>
  <c r="CB63"/>
  <c r="CG62"/>
  <c r="CB62"/>
  <c r="CG61"/>
  <c r="CB61"/>
  <c r="CG60"/>
  <c r="CB60"/>
  <c r="CG59"/>
  <c r="CB59"/>
  <c r="CG58"/>
  <c r="CB58"/>
  <c r="CG57"/>
  <c r="CB57"/>
  <c r="CG56"/>
  <c r="CB56"/>
  <c r="CG55"/>
  <c r="CB55"/>
  <c r="CG54"/>
  <c r="CB54"/>
  <c r="CG53"/>
  <c r="CB53"/>
  <c r="CG52"/>
  <c r="CB52"/>
  <c r="CG51"/>
  <c r="CB51"/>
  <c r="CG50"/>
  <c r="CB50"/>
  <c r="CG49"/>
  <c r="CB49"/>
  <c r="CG48"/>
  <c r="CB48"/>
  <c r="CG47"/>
  <c r="CB47"/>
  <c r="CG46"/>
  <c r="CB46"/>
  <c r="CG45"/>
  <c r="CB45"/>
  <c r="CG44"/>
  <c r="CB44"/>
  <c r="CG43"/>
  <c r="CB43"/>
  <c r="CG42"/>
  <c r="CB42"/>
  <c r="CG41"/>
  <c r="CB41"/>
  <c r="CG40"/>
  <c r="CB40"/>
  <c r="CG39"/>
  <c r="CB39"/>
  <c r="CG38"/>
  <c r="CB38"/>
  <c r="CG37"/>
  <c r="CB37"/>
  <c r="CG36"/>
  <c r="CB36"/>
  <c r="CG35"/>
  <c r="CB35"/>
  <c r="CG34"/>
  <c r="CB34"/>
  <c r="CG33"/>
  <c r="CB33"/>
  <c r="CG32"/>
  <c r="CB32"/>
  <c r="CG31"/>
  <c r="CB31"/>
  <c r="CG30"/>
  <c r="CB30"/>
  <c r="CG29"/>
  <c r="CB29"/>
  <c r="CG28"/>
  <c r="CB28"/>
  <c r="CG27"/>
  <c r="CB27"/>
  <c r="CG26"/>
  <c r="CB26"/>
  <c r="CG25"/>
  <c r="CB25"/>
  <c r="CG24"/>
  <c r="CB24"/>
  <c r="CG23"/>
  <c r="CB23"/>
  <c r="CG22"/>
  <c r="CB22"/>
  <c r="CG21"/>
  <c r="CB21"/>
  <c r="CG20"/>
  <c r="CB20"/>
  <c r="CG19"/>
  <c r="CB19"/>
  <c r="CG18"/>
  <c r="CB18"/>
  <c r="CG17"/>
  <c r="CB17"/>
  <c r="CG16"/>
  <c r="CB16"/>
  <c r="CG15"/>
  <c r="CB15"/>
  <c r="CG14"/>
  <c r="CB14"/>
  <c r="CG13"/>
  <c r="CB13"/>
  <c r="CG12"/>
  <c r="CB12"/>
  <c r="CG11"/>
  <c r="CB11"/>
  <c r="CG10"/>
  <c r="CB10"/>
  <c r="CG9"/>
  <c r="CB9"/>
  <c r="CG8"/>
  <c r="CB8"/>
  <c r="CG7"/>
  <c r="CB7"/>
  <c r="CG6"/>
  <c r="CC6"/>
  <c r="CD6" s="1"/>
  <c r="CB6"/>
  <c r="BV643"/>
  <c r="BQ643"/>
  <c r="BV642"/>
  <c r="BQ642"/>
  <c r="BV641"/>
  <c r="BQ641"/>
  <c r="BV640"/>
  <c r="BQ640"/>
  <c r="BV639"/>
  <c r="BQ639"/>
  <c r="BV638"/>
  <c r="BQ638"/>
  <c r="BV637"/>
  <c r="BQ637"/>
  <c r="BV636"/>
  <c r="BQ636"/>
  <c r="BV635"/>
  <c r="BQ635"/>
  <c r="BV634"/>
  <c r="BQ634"/>
  <c r="BV633"/>
  <c r="BQ633"/>
  <c r="BV632"/>
  <c r="BQ632"/>
  <c r="BV631"/>
  <c r="BQ631"/>
  <c r="BV630"/>
  <c r="BQ630"/>
  <c r="BV629"/>
  <c r="BQ629"/>
  <c r="BV628"/>
  <c r="BQ628"/>
  <c r="BV627"/>
  <c r="BQ627"/>
  <c r="BV626"/>
  <c r="BQ626"/>
  <c r="BV625"/>
  <c r="BQ625"/>
  <c r="BV624"/>
  <c r="BQ624"/>
  <c r="BV623"/>
  <c r="BQ623"/>
  <c r="BV622"/>
  <c r="BQ622"/>
  <c r="BV621"/>
  <c r="BQ621"/>
  <c r="BV620"/>
  <c r="BQ620"/>
  <c r="BV619"/>
  <c r="BQ619"/>
  <c r="BV618"/>
  <c r="BQ618"/>
  <c r="BV617"/>
  <c r="BQ617"/>
  <c r="BV616"/>
  <c r="BQ616"/>
  <c r="BV615"/>
  <c r="BQ615"/>
  <c r="BV614"/>
  <c r="BQ614"/>
  <c r="BV613"/>
  <c r="BQ613"/>
  <c r="BV612"/>
  <c r="BQ612"/>
  <c r="BV611"/>
  <c r="BQ611"/>
  <c r="BV610"/>
  <c r="BQ610"/>
  <c r="BV609"/>
  <c r="BQ609"/>
  <c r="BV608"/>
  <c r="BQ608"/>
  <c r="BV607"/>
  <c r="BQ607"/>
  <c r="BV606"/>
  <c r="BQ606"/>
  <c r="BV605"/>
  <c r="BQ605"/>
  <c r="BV604"/>
  <c r="BQ604"/>
  <c r="BV603"/>
  <c r="BQ603"/>
  <c r="BV602"/>
  <c r="BQ602"/>
  <c r="BV601"/>
  <c r="BQ601"/>
  <c r="BV600"/>
  <c r="BQ600"/>
  <c r="BV599"/>
  <c r="BQ599"/>
  <c r="BV598"/>
  <c r="BQ598"/>
  <c r="BV597"/>
  <c r="BQ597"/>
  <c r="BV596"/>
  <c r="BQ596"/>
  <c r="BV595"/>
  <c r="BQ595"/>
  <c r="BV594"/>
  <c r="BQ594"/>
  <c r="BV593"/>
  <c r="BQ593"/>
  <c r="BV592"/>
  <c r="BQ592"/>
  <c r="BV591"/>
  <c r="BQ591"/>
  <c r="BV590"/>
  <c r="BQ590"/>
  <c r="BV589"/>
  <c r="BQ589"/>
  <c r="BV588"/>
  <c r="BQ588"/>
  <c r="BV587"/>
  <c r="BQ587"/>
  <c r="BV586"/>
  <c r="BQ586"/>
  <c r="BV585"/>
  <c r="BQ585"/>
  <c r="BV584"/>
  <c r="BQ584"/>
  <c r="BV583"/>
  <c r="BQ583"/>
  <c r="BV582"/>
  <c r="BQ582"/>
  <c r="BV581"/>
  <c r="BQ581"/>
  <c r="BV580"/>
  <c r="BQ580"/>
  <c r="BV579"/>
  <c r="BQ579"/>
  <c r="BV578"/>
  <c r="BQ578"/>
  <c r="BV577"/>
  <c r="BQ577"/>
  <c r="BV576"/>
  <c r="BQ576"/>
  <c r="BV575"/>
  <c r="BQ575"/>
  <c r="BV574"/>
  <c r="BQ574"/>
  <c r="BV573"/>
  <c r="BQ573"/>
  <c r="BV572"/>
  <c r="BQ572"/>
  <c r="BV571"/>
  <c r="BQ571"/>
  <c r="BV570"/>
  <c r="BQ570"/>
  <c r="BV569"/>
  <c r="BQ569"/>
  <c r="BV568"/>
  <c r="BQ568"/>
  <c r="BV567"/>
  <c r="BQ567"/>
  <c r="BV566"/>
  <c r="BQ566"/>
  <c r="BV565"/>
  <c r="BQ565"/>
  <c r="BV564"/>
  <c r="BQ564"/>
  <c r="BV563"/>
  <c r="BQ563"/>
  <c r="BV562"/>
  <c r="BQ562"/>
  <c r="BV561"/>
  <c r="BQ561"/>
  <c r="BV560"/>
  <c r="BQ560"/>
  <c r="BV559"/>
  <c r="BQ559"/>
  <c r="BV558"/>
  <c r="BQ558"/>
  <c r="BV557"/>
  <c r="BQ557"/>
  <c r="BV556"/>
  <c r="BQ556"/>
  <c r="BV555"/>
  <c r="BQ555"/>
  <c r="BV554"/>
  <c r="BQ554"/>
  <c r="BV553"/>
  <c r="BQ553"/>
  <c r="BV552"/>
  <c r="BQ552"/>
  <c r="BV551"/>
  <c r="BQ551"/>
  <c r="BV550"/>
  <c r="BQ550"/>
  <c r="BV549"/>
  <c r="BQ549"/>
  <c r="BV548"/>
  <c r="BQ548"/>
  <c r="BV547"/>
  <c r="BQ547"/>
  <c r="BV546"/>
  <c r="BQ546"/>
  <c r="BV545"/>
  <c r="BQ545"/>
  <c r="BV544"/>
  <c r="BQ544"/>
  <c r="BV543"/>
  <c r="BQ543"/>
  <c r="BV542"/>
  <c r="BQ542"/>
  <c r="BV541"/>
  <c r="BQ541"/>
  <c r="BV540"/>
  <c r="BQ540"/>
  <c r="BV539"/>
  <c r="BQ539"/>
  <c r="BV538"/>
  <c r="BQ538"/>
  <c r="BV537"/>
  <c r="BQ537"/>
  <c r="BV536"/>
  <c r="BQ536"/>
  <c r="BV535"/>
  <c r="BQ535"/>
  <c r="BV534"/>
  <c r="BQ534"/>
  <c r="BV533"/>
  <c r="BQ533"/>
  <c r="BV532"/>
  <c r="BQ532"/>
  <c r="BV531"/>
  <c r="BQ531"/>
  <c r="BV530"/>
  <c r="BQ530"/>
  <c r="BV529"/>
  <c r="BQ529"/>
  <c r="BV528"/>
  <c r="BQ528"/>
  <c r="BV527"/>
  <c r="BQ527"/>
  <c r="BV526"/>
  <c r="BQ526"/>
  <c r="BV525"/>
  <c r="BQ525"/>
  <c r="BV524"/>
  <c r="BQ524"/>
  <c r="BV523"/>
  <c r="BQ523"/>
  <c r="BV522"/>
  <c r="BQ522"/>
  <c r="BV521"/>
  <c r="BQ521"/>
  <c r="BV520"/>
  <c r="BQ520"/>
  <c r="BV519"/>
  <c r="BQ519"/>
  <c r="BV518"/>
  <c r="BQ518"/>
  <c r="BV517"/>
  <c r="BQ517"/>
  <c r="BV516"/>
  <c r="BQ516"/>
  <c r="BV515"/>
  <c r="BQ515"/>
  <c r="BV514"/>
  <c r="BQ514"/>
  <c r="BV513"/>
  <c r="BQ513"/>
  <c r="BV512"/>
  <c r="BQ512"/>
  <c r="BV511"/>
  <c r="BQ511"/>
  <c r="BV510"/>
  <c r="BQ510"/>
  <c r="BV509"/>
  <c r="BQ509"/>
  <c r="BV508"/>
  <c r="BQ508"/>
  <c r="BV507"/>
  <c r="BQ507"/>
  <c r="BV506"/>
  <c r="BQ506"/>
  <c r="BV505"/>
  <c r="BQ505"/>
  <c r="BV504"/>
  <c r="BQ504"/>
  <c r="BV503"/>
  <c r="BQ503"/>
  <c r="BV502"/>
  <c r="BQ502"/>
  <c r="BV501"/>
  <c r="BQ501"/>
  <c r="BV500"/>
  <c r="BQ500"/>
  <c r="BV499"/>
  <c r="BQ499"/>
  <c r="BV498"/>
  <c r="BQ498"/>
  <c r="BV497"/>
  <c r="BQ497"/>
  <c r="BV496"/>
  <c r="BQ496"/>
  <c r="BV495"/>
  <c r="BQ495"/>
  <c r="BV494"/>
  <c r="BQ494"/>
  <c r="BV493"/>
  <c r="BQ493"/>
  <c r="BV492"/>
  <c r="BQ492"/>
  <c r="BV491"/>
  <c r="BQ491"/>
  <c r="BV490"/>
  <c r="BQ490"/>
  <c r="BV489"/>
  <c r="BQ489"/>
  <c r="BV488"/>
  <c r="BQ488"/>
  <c r="BV487"/>
  <c r="BQ487"/>
  <c r="BV486"/>
  <c r="BQ486"/>
  <c r="BV485"/>
  <c r="BQ485"/>
  <c r="BV484"/>
  <c r="BQ484"/>
  <c r="BV483"/>
  <c r="BQ483"/>
  <c r="BV482"/>
  <c r="BQ482"/>
  <c r="BV481"/>
  <c r="BQ481"/>
  <c r="BV480"/>
  <c r="BQ480"/>
  <c r="BV479"/>
  <c r="BQ479"/>
  <c r="BV478"/>
  <c r="BQ478"/>
  <c r="BV477"/>
  <c r="BQ477"/>
  <c r="BV476"/>
  <c r="BQ476"/>
  <c r="BV475"/>
  <c r="BQ475"/>
  <c r="BV474"/>
  <c r="BQ474"/>
  <c r="BV473"/>
  <c r="BQ473"/>
  <c r="BV472"/>
  <c r="BQ472"/>
  <c r="BV471"/>
  <c r="BQ471"/>
  <c r="BV470"/>
  <c r="BQ470"/>
  <c r="BV469"/>
  <c r="BQ469"/>
  <c r="BV468"/>
  <c r="BQ468"/>
  <c r="BV467"/>
  <c r="BQ467"/>
  <c r="BV466"/>
  <c r="BQ466"/>
  <c r="BV465"/>
  <c r="BQ465"/>
  <c r="BV464"/>
  <c r="BQ464"/>
  <c r="BV463"/>
  <c r="BQ463"/>
  <c r="BV462"/>
  <c r="BQ462"/>
  <c r="BV461"/>
  <c r="BQ461"/>
  <c r="BV460"/>
  <c r="BQ460"/>
  <c r="BV459"/>
  <c r="BQ459"/>
  <c r="BV458"/>
  <c r="BQ458"/>
  <c r="BV457"/>
  <c r="BQ457"/>
  <c r="BV456"/>
  <c r="BQ456"/>
  <c r="BV455"/>
  <c r="BQ455"/>
  <c r="BV454"/>
  <c r="BQ454"/>
  <c r="BV453"/>
  <c r="BQ453"/>
  <c r="BV452"/>
  <c r="BQ452"/>
  <c r="BV451"/>
  <c r="BQ451"/>
  <c r="BV450"/>
  <c r="BQ450"/>
  <c r="BV449"/>
  <c r="BQ449"/>
  <c r="BV448"/>
  <c r="BQ448"/>
  <c r="BV447"/>
  <c r="BQ447"/>
  <c r="BV446"/>
  <c r="BQ446"/>
  <c r="BV445"/>
  <c r="BQ445"/>
  <c r="BV444"/>
  <c r="BQ444"/>
  <c r="BV443"/>
  <c r="BQ443"/>
  <c r="BV442"/>
  <c r="BQ442"/>
  <c r="BV441"/>
  <c r="BQ441"/>
  <c r="BV440"/>
  <c r="BQ440"/>
  <c r="BV439"/>
  <c r="BQ439"/>
  <c r="BV438"/>
  <c r="BQ438"/>
  <c r="BV437"/>
  <c r="BQ437"/>
  <c r="BV436"/>
  <c r="BQ436"/>
  <c r="BV435"/>
  <c r="BQ435"/>
  <c r="BV434"/>
  <c r="BQ434"/>
  <c r="BV433"/>
  <c r="BQ433"/>
  <c r="BV432"/>
  <c r="BQ432"/>
  <c r="BV431"/>
  <c r="BQ431"/>
  <c r="BV430"/>
  <c r="BQ430"/>
  <c r="BV429"/>
  <c r="BQ429"/>
  <c r="BV428"/>
  <c r="BQ428"/>
  <c r="BV427"/>
  <c r="BQ427"/>
  <c r="BV426"/>
  <c r="BQ426"/>
  <c r="BV425"/>
  <c r="BQ425"/>
  <c r="BV424"/>
  <c r="BQ424"/>
  <c r="BV423"/>
  <c r="BQ423"/>
  <c r="BV422"/>
  <c r="BQ422"/>
  <c r="BV421"/>
  <c r="BQ421"/>
  <c r="BV420"/>
  <c r="BQ420"/>
  <c r="BV419"/>
  <c r="BQ419"/>
  <c r="BV418"/>
  <c r="BQ418"/>
  <c r="BV417"/>
  <c r="BQ417"/>
  <c r="BV416"/>
  <c r="BQ416"/>
  <c r="BV415"/>
  <c r="BQ415"/>
  <c r="BV414"/>
  <c r="BQ414"/>
  <c r="BV413"/>
  <c r="BQ413"/>
  <c r="BV412"/>
  <c r="BQ412"/>
  <c r="BV411"/>
  <c r="BQ411"/>
  <c r="BV410"/>
  <c r="BQ410"/>
  <c r="BV409"/>
  <c r="BQ409"/>
  <c r="BV408"/>
  <c r="BQ408"/>
  <c r="BV407"/>
  <c r="BQ407"/>
  <c r="BV406"/>
  <c r="BQ406"/>
  <c r="BV405"/>
  <c r="BQ405"/>
  <c r="BV404"/>
  <c r="BQ404"/>
  <c r="BV403"/>
  <c r="BQ403"/>
  <c r="BV402"/>
  <c r="BQ402"/>
  <c r="BV401"/>
  <c r="BQ401"/>
  <c r="BV400"/>
  <c r="BQ400"/>
  <c r="BV399"/>
  <c r="BQ399"/>
  <c r="BV398"/>
  <c r="BQ398"/>
  <c r="BV397"/>
  <c r="BQ397"/>
  <c r="BV396"/>
  <c r="BQ396"/>
  <c r="BV395"/>
  <c r="BQ395"/>
  <c r="BV394"/>
  <c r="BQ394"/>
  <c r="BV393"/>
  <c r="BQ393"/>
  <c r="BV392"/>
  <c r="BQ392"/>
  <c r="BV391"/>
  <c r="BQ391"/>
  <c r="BV390"/>
  <c r="BQ390"/>
  <c r="BV389"/>
  <c r="BQ389"/>
  <c r="BV388"/>
  <c r="BQ388"/>
  <c r="BV387"/>
  <c r="BQ387"/>
  <c r="BV386"/>
  <c r="BQ386"/>
  <c r="BV385"/>
  <c r="BQ385"/>
  <c r="BV384"/>
  <c r="BQ384"/>
  <c r="BV383"/>
  <c r="BQ383"/>
  <c r="BV382"/>
  <c r="BQ382"/>
  <c r="BV381"/>
  <c r="BQ381"/>
  <c r="BV380"/>
  <c r="BQ380"/>
  <c r="BV379"/>
  <c r="BQ379"/>
  <c r="BV378"/>
  <c r="BQ378"/>
  <c r="BV377"/>
  <c r="BQ377"/>
  <c r="BV376"/>
  <c r="BQ376"/>
  <c r="BV375"/>
  <c r="BQ375"/>
  <c r="BV374"/>
  <c r="BQ374"/>
  <c r="BV373"/>
  <c r="BQ373"/>
  <c r="BV372"/>
  <c r="BQ372"/>
  <c r="BV371"/>
  <c r="BQ371"/>
  <c r="BV370"/>
  <c r="BQ370"/>
  <c r="BV369"/>
  <c r="BQ369"/>
  <c r="BV368"/>
  <c r="BQ368"/>
  <c r="BV367"/>
  <c r="BQ367"/>
  <c r="BV366"/>
  <c r="BQ366"/>
  <c r="BV365"/>
  <c r="BQ365"/>
  <c r="BV364"/>
  <c r="BQ364"/>
  <c r="BV363"/>
  <c r="BQ363"/>
  <c r="BV362"/>
  <c r="BQ362"/>
  <c r="BV361"/>
  <c r="BQ361"/>
  <c r="BV360"/>
  <c r="BQ360"/>
  <c r="BV359"/>
  <c r="BQ359"/>
  <c r="BV358"/>
  <c r="BQ358"/>
  <c r="BV357"/>
  <c r="BQ357"/>
  <c r="BV356"/>
  <c r="BQ356"/>
  <c r="BV355"/>
  <c r="BQ355"/>
  <c r="BV354"/>
  <c r="BQ354"/>
  <c r="BV353"/>
  <c r="BQ353"/>
  <c r="BV352"/>
  <c r="BQ352"/>
  <c r="BV351"/>
  <c r="BQ351"/>
  <c r="BV350"/>
  <c r="BQ350"/>
  <c r="BV349"/>
  <c r="BQ349"/>
  <c r="BV348"/>
  <c r="BQ348"/>
  <c r="BV347"/>
  <c r="BQ347"/>
  <c r="BV346"/>
  <c r="BQ346"/>
  <c r="BV345"/>
  <c r="BQ345"/>
  <c r="BV344"/>
  <c r="BQ344"/>
  <c r="BV343"/>
  <c r="BQ343"/>
  <c r="BV342"/>
  <c r="BQ342"/>
  <c r="BV341"/>
  <c r="BQ341"/>
  <c r="BV340"/>
  <c r="BQ340"/>
  <c r="BV339"/>
  <c r="BQ339"/>
  <c r="BV338"/>
  <c r="BQ338"/>
  <c r="BV337"/>
  <c r="BQ337"/>
  <c r="BV336"/>
  <c r="BQ336"/>
  <c r="BV335"/>
  <c r="BQ335"/>
  <c r="BV334"/>
  <c r="BQ334"/>
  <c r="BV333"/>
  <c r="BQ333"/>
  <c r="BV332"/>
  <c r="BQ332"/>
  <c r="BV331"/>
  <c r="BQ331"/>
  <c r="BV330"/>
  <c r="BQ330"/>
  <c r="BV329"/>
  <c r="BQ329"/>
  <c r="BV328"/>
  <c r="BQ328"/>
  <c r="BV327"/>
  <c r="BQ327"/>
  <c r="BV326"/>
  <c r="BQ326"/>
  <c r="BV325"/>
  <c r="BQ325"/>
  <c r="BV324"/>
  <c r="BQ324"/>
  <c r="BV323"/>
  <c r="BQ323"/>
  <c r="BV322"/>
  <c r="BQ322"/>
  <c r="BV321"/>
  <c r="BQ321"/>
  <c r="BV320"/>
  <c r="BQ320"/>
  <c r="BV319"/>
  <c r="BQ319"/>
  <c r="BV318"/>
  <c r="BQ318"/>
  <c r="BV317"/>
  <c r="BQ317"/>
  <c r="BV316"/>
  <c r="BQ316"/>
  <c r="BV315"/>
  <c r="BQ315"/>
  <c r="BV314"/>
  <c r="BQ314"/>
  <c r="BV313"/>
  <c r="BQ313"/>
  <c r="BV312"/>
  <c r="BQ312"/>
  <c r="BV311"/>
  <c r="BQ311"/>
  <c r="BV310"/>
  <c r="BQ310"/>
  <c r="BV309"/>
  <c r="BQ309"/>
  <c r="BV308"/>
  <c r="BQ308"/>
  <c r="BV307"/>
  <c r="BQ307"/>
  <c r="BV306"/>
  <c r="BQ306"/>
  <c r="BV305"/>
  <c r="BQ305"/>
  <c r="BV304"/>
  <c r="BQ304"/>
  <c r="BV303"/>
  <c r="BQ303"/>
  <c r="BV302"/>
  <c r="BQ302"/>
  <c r="BV301"/>
  <c r="BQ301"/>
  <c r="BV300"/>
  <c r="BQ300"/>
  <c r="BV299"/>
  <c r="BQ299"/>
  <c r="BV298"/>
  <c r="BQ298"/>
  <c r="BV297"/>
  <c r="BQ297"/>
  <c r="BV296"/>
  <c r="BQ296"/>
  <c r="BV295"/>
  <c r="BQ295"/>
  <c r="BV294"/>
  <c r="BQ294"/>
  <c r="BV293"/>
  <c r="BQ293"/>
  <c r="BV292"/>
  <c r="BQ292"/>
  <c r="BV291"/>
  <c r="BQ291"/>
  <c r="BV290"/>
  <c r="BQ290"/>
  <c r="BV289"/>
  <c r="BQ289"/>
  <c r="BV288"/>
  <c r="BQ288"/>
  <c r="BV287"/>
  <c r="BQ287"/>
  <c r="BV286"/>
  <c r="BQ286"/>
  <c r="BV285"/>
  <c r="BQ285"/>
  <c r="BV284"/>
  <c r="BQ284"/>
  <c r="BV283"/>
  <c r="BQ283"/>
  <c r="BV282"/>
  <c r="BQ282"/>
  <c r="BV281"/>
  <c r="BQ281"/>
  <c r="BV280"/>
  <c r="BQ280"/>
  <c r="BV279"/>
  <c r="BQ279"/>
  <c r="BV278"/>
  <c r="BQ278"/>
  <c r="BV277"/>
  <c r="BQ277"/>
  <c r="BV276"/>
  <c r="BQ276"/>
  <c r="BV275"/>
  <c r="BQ275"/>
  <c r="BV274"/>
  <c r="BQ274"/>
  <c r="BV273"/>
  <c r="BQ273"/>
  <c r="BV272"/>
  <c r="BQ272"/>
  <c r="BV271"/>
  <c r="BQ271"/>
  <c r="BV270"/>
  <c r="BQ270"/>
  <c r="BV269"/>
  <c r="BQ269"/>
  <c r="BV268"/>
  <c r="BQ268"/>
  <c r="BV267"/>
  <c r="BQ267"/>
  <c r="BV266"/>
  <c r="BQ266"/>
  <c r="BV265"/>
  <c r="BQ265"/>
  <c r="BV264"/>
  <c r="BQ264"/>
  <c r="BV263"/>
  <c r="BQ263"/>
  <c r="BV262"/>
  <c r="BQ262"/>
  <c r="BV261"/>
  <c r="BQ261"/>
  <c r="BV260"/>
  <c r="BQ260"/>
  <c r="BV259"/>
  <c r="BQ259"/>
  <c r="BV258"/>
  <c r="BQ258"/>
  <c r="BV257"/>
  <c r="BQ257"/>
  <c r="BV256"/>
  <c r="BQ256"/>
  <c r="BV255"/>
  <c r="BQ255"/>
  <c r="BV254"/>
  <c r="BQ254"/>
  <c r="BV253"/>
  <c r="BQ253"/>
  <c r="BV252"/>
  <c r="BQ252"/>
  <c r="BV251"/>
  <c r="BQ251"/>
  <c r="BV250"/>
  <c r="BQ250"/>
  <c r="BV249"/>
  <c r="BQ249"/>
  <c r="BV248"/>
  <c r="BQ248"/>
  <c r="BV247"/>
  <c r="BQ247"/>
  <c r="BV246"/>
  <c r="BQ246"/>
  <c r="BV245"/>
  <c r="BQ245"/>
  <c r="BV244"/>
  <c r="BQ244"/>
  <c r="BV243"/>
  <c r="BQ243"/>
  <c r="BV242"/>
  <c r="BQ242"/>
  <c r="BV241"/>
  <c r="BQ241"/>
  <c r="BV240"/>
  <c r="BQ240"/>
  <c r="BV239"/>
  <c r="BQ239"/>
  <c r="BV238"/>
  <c r="BQ238"/>
  <c r="BV237"/>
  <c r="BQ237"/>
  <c r="BV236"/>
  <c r="BQ236"/>
  <c r="BV235"/>
  <c r="BQ235"/>
  <c r="BV234"/>
  <c r="BQ234"/>
  <c r="BV233"/>
  <c r="BQ233"/>
  <c r="BV232"/>
  <c r="BQ232"/>
  <c r="BV231"/>
  <c r="BQ231"/>
  <c r="BV230"/>
  <c r="BQ230"/>
  <c r="BV229"/>
  <c r="BQ229"/>
  <c r="BV228"/>
  <c r="BQ228"/>
  <c r="BV227"/>
  <c r="BQ227"/>
  <c r="BV226"/>
  <c r="BQ226"/>
  <c r="BV225"/>
  <c r="BQ225"/>
  <c r="BV224"/>
  <c r="BQ224"/>
  <c r="BV223"/>
  <c r="BQ223"/>
  <c r="BV222"/>
  <c r="BQ222"/>
  <c r="BV221"/>
  <c r="BQ221"/>
  <c r="BV220"/>
  <c r="BQ220"/>
  <c r="BV219"/>
  <c r="BQ219"/>
  <c r="BV218"/>
  <c r="BQ218"/>
  <c r="BV217"/>
  <c r="BQ217"/>
  <c r="BV216"/>
  <c r="BQ216"/>
  <c r="BV215"/>
  <c r="BQ215"/>
  <c r="BV214"/>
  <c r="BQ214"/>
  <c r="BV213"/>
  <c r="BQ213"/>
  <c r="BV212"/>
  <c r="BQ212"/>
  <c r="BV211"/>
  <c r="BQ211"/>
  <c r="BV210"/>
  <c r="BQ210"/>
  <c r="BV209"/>
  <c r="BQ209"/>
  <c r="BV208"/>
  <c r="BQ208"/>
  <c r="BV207"/>
  <c r="BQ207"/>
  <c r="BV206"/>
  <c r="BQ206"/>
  <c r="BV205"/>
  <c r="BQ205"/>
  <c r="BV204"/>
  <c r="BQ204"/>
  <c r="BV203"/>
  <c r="BQ203"/>
  <c r="BV202"/>
  <c r="BQ202"/>
  <c r="BV201"/>
  <c r="BQ201"/>
  <c r="BV200"/>
  <c r="BQ200"/>
  <c r="BV199"/>
  <c r="BQ199"/>
  <c r="BV198"/>
  <c r="BQ198"/>
  <c r="BV197"/>
  <c r="BQ197"/>
  <c r="BV196"/>
  <c r="BQ196"/>
  <c r="BV195"/>
  <c r="BQ195"/>
  <c r="BV194"/>
  <c r="BQ194"/>
  <c r="BV193"/>
  <c r="BQ193"/>
  <c r="BV192"/>
  <c r="BQ192"/>
  <c r="BV191"/>
  <c r="BQ191"/>
  <c r="BV190"/>
  <c r="BQ190"/>
  <c r="BV189"/>
  <c r="BQ189"/>
  <c r="BV188"/>
  <c r="BQ188"/>
  <c r="BV187"/>
  <c r="BQ187"/>
  <c r="BV186"/>
  <c r="BQ186"/>
  <c r="BV185"/>
  <c r="BQ185"/>
  <c r="BV184"/>
  <c r="BQ184"/>
  <c r="BV183"/>
  <c r="BQ183"/>
  <c r="BV182"/>
  <c r="BQ182"/>
  <c r="BV181"/>
  <c r="BQ181"/>
  <c r="BV180"/>
  <c r="BQ180"/>
  <c r="BV179"/>
  <c r="BQ179"/>
  <c r="BV178"/>
  <c r="BQ178"/>
  <c r="BV177"/>
  <c r="BQ177"/>
  <c r="BV176"/>
  <c r="BQ176"/>
  <c r="BV175"/>
  <c r="BQ175"/>
  <c r="BV174"/>
  <c r="BQ174"/>
  <c r="BV173"/>
  <c r="BQ173"/>
  <c r="BV172"/>
  <c r="BQ172"/>
  <c r="BV171"/>
  <c r="BQ171"/>
  <c r="BV170"/>
  <c r="BQ170"/>
  <c r="BV169"/>
  <c r="BQ169"/>
  <c r="BV168"/>
  <c r="BQ168"/>
  <c r="BV167"/>
  <c r="BQ167"/>
  <c r="BV166"/>
  <c r="BQ166"/>
  <c r="BV165"/>
  <c r="BQ165"/>
  <c r="BV164"/>
  <c r="BQ164"/>
  <c r="BV163"/>
  <c r="BQ163"/>
  <c r="BV162"/>
  <c r="BQ162"/>
  <c r="BV161"/>
  <c r="BQ161"/>
  <c r="BV160"/>
  <c r="BQ160"/>
  <c r="BV159"/>
  <c r="BQ159"/>
  <c r="BV158"/>
  <c r="BQ158"/>
  <c r="BV157"/>
  <c r="BQ157"/>
  <c r="BV156"/>
  <c r="BQ156"/>
  <c r="BV155"/>
  <c r="BQ155"/>
  <c r="BV154"/>
  <c r="BQ154"/>
  <c r="BV153"/>
  <c r="BQ153"/>
  <c r="BV152"/>
  <c r="BQ152"/>
  <c r="BV151"/>
  <c r="BQ151"/>
  <c r="BV150"/>
  <c r="BQ150"/>
  <c r="BV149"/>
  <c r="BQ149"/>
  <c r="BV148"/>
  <c r="BQ148"/>
  <c r="BV147"/>
  <c r="BQ147"/>
  <c r="BV146"/>
  <c r="BQ146"/>
  <c r="BV145"/>
  <c r="BQ145"/>
  <c r="BV144"/>
  <c r="BQ144"/>
  <c r="BV143"/>
  <c r="BQ143"/>
  <c r="BV142"/>
  <c r="BQ142"/>
  <c r="BV141"/>
  <c r="BQ141"/>
  <c r="BV140"/>
  <c r="BQ140"/>
  <c r="BV139"/>
  <c r="BQ139"/>
  <c r="BV138"/>
  <c r="BQ138"/>
  <c r="BV137"/>
  <c r="BQ137"/>
  <c r="BV136"/>
  <c r="BQ136"/>
  <c r="BV135"/>
  <c r="BQ135"/>
  <c r="BV134"/>
  <c r="BQ134"/>
  <c r="BV133"/>
  <c r="BQ133"/>
  <c r="BV132"/>
  <c r="BQ132"/>
  <c r="BV131"/>
  <c r="BQ131"/>
  <c r="BV130"/>
  <c r="BQ130"/>
  <c r="BV129"/>
  <c r="BQ129"/>
  <c r="BV128"/>
  <c r="BQ128"/>
  <c r="BV127"/>
  <c r="BQ127"/>
  <c r="BV126"/>
  <c r="BQ126"/>
  <c r="BV125"/>
  <c r="BQ125"/>
  <c r="BV124"/>
  <c r="BQ124"/>
  <c r="BV123"/>
  <c r="BQ123"/>
  <c r="BV122"/>
  <c r="BQ122"/>
  <c r="BV121"/>
  <c r="BQ121"/>
  <c r="BV120"/>
  <c r="BQ120"/>
  <c r="BV119"/>
  <c r="BQ119"/>
  <c r="BV118"/>
  <c r="BQ118"/>
  <c r="BV117"/>
  <c r="BQ117"/>
  <c r="BV116"/>
  <c r="BQ116"/>
  <c r="BV115"/>
  <c r="BQ115"/>
  <c r="BV114"/>
  <c r="BQ114"/>
  <c r="BV113"/>
  <c r="BQ113"/>
  <c r="BV112"/>
  <c r="BQ112"/>
  <c r="BV111"/>
  <c r="BQ111"/>
  <c r="BV110"/>
  <c r="BQ110"/>
  <c r="BV109"/>
  <c r="BQ109"/>
  <c r="BV108"/>
  <c r="BQ108"/>
  <c r="BV107"/>
  <c r="BQ107"/>
  <c r="BV106"/>
  <c r="BQ106"/>
  <c r="BV105"/>
  <c r="BQ105"/>
  <c r="BV104"/>
  <c r="BQ104"/>
  <c r="BV103"/>
  <c r="BQ103"/>
  <c r="BV102"/>
  <c r="BQ102"/>
  <c r="BV101"/>
  <c r="BQ101"/>
  <c r="BV100"/>
  <c r="BQ100"/>
  <c r="BV99"/>
  <c r="BQ99"/>
  <c r="BV98"/>
  <c r="BQ98"/>
  <c r="BV97"/>
  <c r="BQ97"/>
  <c r="BV96"/>
  <c r="BQ96"/>
  <c r="BV95"/>
  <c r="BQ95"/>
  <c r="BV94"/>
  <c r="BQ94"/>
  <c r="BV93"/>
  <c r="BQ93"/>
  <c r="BV92"/>
  <c r="BQ92"/>
  <c r="BV91"/>
  <c r="BQ91"/>
  <c r="BV90"/>
  <c r="BQ90"/>
  <c r="BV89"/>
  <c r="BQ89"/>
  <c r="BV88"/>
  <c r="BQ88"/>
  <c r="BV87"/>
  <c r="BQ87"/>
  <c r="BV86"/>
  <c r="BQ86"/>
  <c r="BV85"/>
  <c r="BQ85"/>
  <c r="BV84"/>
  <c r="BQ84"/>
  <c r="BV83"/>
  <c r="BQ83"/>
  <c r="BV82"/>
  <c r="BQ82"/>
  <c r="BV81"/>
  <c r="BQ81"/>
  <c r="BV80"/>
  <c r="BQ80"/>
  <c r="BV79"/>
  <c r="BQ79"/>
  <c r="BV78"/>
  <c r="BQ78"/>
  <c r="BV77"/>
  <c r="BQ77"/>
  <c r="BV76"/>
  <c r="BQ76"/>
  <c r="BV75"/>
  <c r="BQ75"/>
  <c r="BV74"/>
  <c r="BQ74"/>
  <c r="BV73"/>
  <c r="BQ73"/>
  <c r="BV72"/>
  <c r="BQ72"/>
  <c r="BV71"/>
  <c r="BQ71"/>
  <c r="BV70"/>
  <c r="BQ70"/>
  <c r="BV69"/>
  <c r="BQ69"/>
  <c r="BV68"/>
  <c r="BQ68"/>
  <c r="BV67"/>
  <c r="BQ67"/>
  <c r="BV66"/>
  <c r="BQ66"/>
  <c r="BV65"/>
  <c r="BQ65"/>
  <c r="BV64"/>
  <c r="BQ64"/>
  <c r="BV63"/>
  <c r="BQ63"/>
  <c r="BV62"/>
  <c r="BQ62"/>
  <c r="BV61"/>
  <c r="BQ61"/>
  <c r="BV60"/>
  <c r="BQ60"/>
  <c r="BV59"/>
  <c r="BQ59"/>
  <c r="BV58"/>
  <c r="BQ58"/>
  <c r="BV57"/>
  <c r="BQ57"/>
  <c r="BV56"/>
  <c r="BQ56"/>
  <c r="BV55"/>
  <c r="BQ55"/>
  <c r="BV54"/>
  <c r="BQ54"/>
  <c r="BV53"/>
  <c r="BQ53"/>
  <c r="BV52"/>
  <c r="BQ52"/>
  <c r="BV51"/>
  <c r="BQ51"/>
  <c r="BV50"/>
  <c r="BQ50"/>
  <c r="BV49"/>
  <c r="BQ49"/>
  <c r="BV48"/>
  <c r="BQ48"/>
  <c r="BV47"/>
  <c r="BQ47"/>
  <c r="BV46"/>
  <c r="BQ46"/>
  <c r="BV45"/>
  <c r="BQ45"/>
  <c r="BV44"/>
  <c r="BQ44"/>
  <c r="BV43"/>
  <c r="BQ43"/>
  <c r="BV42"/>
  <c r="BQ42"/>
  <c r="BV41"/>
  <c r="BQ41"/>
  <c r="BV40"/>
  <c r="BQ40"/>
  <c r="BV39"/>
  <c r="BQ39"/>
  <c r="BV38"/>
  <c r="BQ38"/>
  <c r="BV37"/>
  <c r="BQ37"/>
  <c r="BV36"/>
  <c r="BQ36"/>
  <c r="BV35"/>
  <c r="BQ35"/>
  <c r="BV34"/>
  <c r="BQ34"/>
  <c r="BV33"/>
  <c r="BQ33"/>
  <c r="BV32"/>
  <c r="BQ32"/>
  <c r="BV31"/>
  <c r="BQ31"/>
  <c r="BV30"/>
  <c r="BQ30"/>
  <c r="BV29"/>
  <c r="BQ29"/>
  <c r="BV28"/>
  <c r="BQ28"/>
  <c r="BV27"/>
  <c r="BQ27"/>
  <c r="BV26"/>
  <c r="BQ26"/>
  <c r="BV25"/>
  <c r="BQ25"/>
  <c r="BV24"/>
  <c r="BQ24"/>
  <c r="BV23"/>
  <c r="BQ23"/>
  <c r="BV22"/>
  <c r="BQ22"/>
  <c r="BV21"/>
  <c r="BQ21"/>
  <c r="BV20"/>
  <c r="BQ20"/>
  <c r="BV19"/>
  <c r="BQ19"/>
  <c r="BV18"/>
  <c r="BQ18"/>
  <c r="BV17"/>
  <c r="BQ17"/>
  <c r="BV16"/>
  <c r="BQ16"/>
  <c r="BV15"/>
  <c r="BQ15"/>
  <c r="BV14"/>
  <c r="BQ14"/>
  <c r="BV13"/>
  <c r="BQ13"/>
  <c r="BV12"/>
  <c r="BQ12"/>
  <c r="BV11"/>
  <c r="BQ11"/>
  <c r="BV10"/>
  <c r="BQ10"/>
  <c r="BV9"/>
  <c r="BQ9"/>
  <c r="BV8"/>
  <c r="BQ8"/>
  <c r="BV7"/>
  <c r="BQ7"/>
  <c r="BV6"/>
  <c r="BR6"/>
  <c r="BR7" s="1"/>
  <c r="BQ6"/>
  <c r="BS6" s="1"/>
  <c r="BK643"/>
  <c r="BF643"/>
  <c r="BK642"/>
  <c r="BF642"/>
  <c r="BK641"/>
  <c r="BF641"/>
  <c r="BK640"/>
  <c r="BF640"/>
  <c r="BK639"/>
  <c r="BF639"/>
  <c r="BK638"/>
  <c r="BF638"/>
  <c r="BK637"/>
  <c r="BF637"/>
  <c r="BK636"/>
  <c r="BF636"/>
  <c r="BK635"/>
  <c r="BF635"/>
  <c r="BK634"/>
  <c r="BF634"/>
  <c r="BK633"/>
  <c r="BF633"/>
  <c r="BK632"/>
  <c r="BF632"/>
  <c r="BK631"/>
  <c r="BF631"/>
  <c r="BK630"/>
  <c r="BF630"/>
  <c r="BK629"/>
  <c r="BF629"/>
  <c r="BK628"/>
  <c r="BF628"/>
  <c r="BK627"/>
  <c r="BF627"/>
  <c r="BK626"/>
  <c r="BF626"/>
  <c r="BK625"/>
  <c r="BF625"/>
  <c r="BK624"/>
  <c r="BF624"/>
  <c r="BK623"/>
  <c r="BF623"/>
  <c r="BK622"/>
  <c r="BF622"/>
  <c r="BK621"/>
  <c r="BF621"/>
  <c r="BK620"/>
  <c r="BF620"/>
  <c r="BK619"/>
  <c r="BF619"/>
  <c r="BK618"/>
  <c r="BF618"/>
  <c r="BK617"/>
  <c r="BF617"/>
  <c r="BK616"/>
  <c r="BF616"/>
  <c r="BK615"/>
  <c r="BF615"/>
  <c r="BK614"/>
  <c r="BF614"/>
  <c r="BK613"/>
  <c r="BF613"/>
  <c r="BK612"/>
  <c r="BF612"/>
  <c r="BK611"/>
  <c r="BF611"/>
  <c r="BK610"/>
  <c r="BF610"/>
  <c r="BK609"/>
  <c r="BF609"/>
  <c r="BK608"/>
  <c r="BF608"/>
  <c r="BK607"/>
  <c r="BF607"/>
  <c r="BK606"/>
  <c r="BF606"/>
  <c r="BK605"/>
  <c r="BF605"/>
  <c r="BK604"/>
  <c r="BF604"/>
  <c r="BK603"/>
  <c r="BF603"/>
  <c r="BK602"/>
  <c r="BF602"/>
  <c r="BK601"/>
  <c r="BF601"/>
  <c r="BK600"/>
  <c r="BF600"/>
  <c r="BK599"/>
  <c r="BF599"/>
  <c r="BK598"/>
  <c r="BF598"/>
  <c r="BK597"/>
  <c r="BF597"/>
  <c r="BK596"/>
  <c r="BF596"/>
  <c r="BK595"/>
  <c r="BF595"/>
  <c r="BK594"/>
  <c r="BF594"/>
  <c r="BK593"/>
  <c r="BF593"/>
  <c r="BK592"/>
  <c r="BF592"/>
  <c r="BK591"/>
  <c r="BF591"/>
  <c r="BK590"/>
  <c r="BF590"/>
  <c r="BK589"/>
  <c r="BF589"/>
  <c r="BK588"/>
  <c r="BF588"/>
  <c r="BK587"/>
  <c r="BF587"/>
  <c r="BK586"/>
  <c r="BF586"/>
  <c r="BK585"/>
  <c r="BF585"/>
  <c r="BK584"/>
  <c r="BF584"/>
  <c r="BK583"/>
  <c r="BF583"/>
  <c r="BK582"/>
  <c r="BF582"/>
  <c r="BK581"/>
  <c r="BF581"/>
  <c r="BK580"/>
  <c r="BF580"/>
  <c r="BK579"/>
  <c r="BF579"/>
  <c r="BK578"/>
  <c r="BF578"/>
  <c r="BK577"/>
  <c r="BF577"/>
  <c r="BK576"/>
  <c r="BF576"/>
  <c r="BK575"/>
  <c r="BF575"/>
  <c r="BK574"/>
  <c r="BF574"/>
  <c r="BK573"/>
  <c r="BF573"/>
  <c r="BK572"/>
  <c r="BF572"/>
  <c r="BK571"/>
  <c r="BF571"/>
  <c r="BK570"/>
  <c r="BF570"/>
  <c r="BK569"/>
  <c r="BF569"/>
  <c r="BK568"/>
  <c r="BF568"/>
  <c r="BK567"/>
  <c r="BF567"/>
  <c r="BK566"/>
  <c r="BF566"/>
  <c r="BK565"/>
  <c r="BF565"/>
  <c r="BK564"/>
  <c r="BF564"/>
  <c r="BK563"/>
  <c r="BF563"/>
  <c r="BK562"/>
  <c r="BF562"/>
  <c r="BK561"/>
  <c r="BF561"/>
  <c r="BK560"/>
  <c r="BF560"/>
  <c r="BK559"/>
  <c r="BF559"/>
  <c r="BK558"/>
  <c r="BF558"/>
  <c r="BK557"/>
  <c r="BF557"/>
  <c r="BK556"/>
  <c r="BF556"/>
  <c r="BK555"/>
  <c r="BF555"/>
  <c r="BK554"/>
  <c r="BF554"/>
  <c r="BK553"/>
  <c r="BF553"/>
  <c r="BK552"/>
  <c r="BF552"/>
  <c r="BK551"/>
  <c r="BF551"/>
  <c r="BK550"/>
  <c r="BF550"/>
  <c r="BK549"/>
  <c r="BF549"/>
  <c r="BK548"/>
  <c r="BF548"/>
  <c r="BK547"/>
  <c r="BF547"/>
  <c r="BK546"/>
  <c r="BF546"/>
  <c r="BK545"/>
  <c r="BF545"/>
  <c r="BK544"/>
  <c r="BF544"/>
  <c r="BK543"/>
  <c r="BF543"/>
  <c r="BK542"/>
  <c r="BF542"/>
  <c r="BK541"/>
  <c r="BF541"/>
  <c r="BK540"/>
  <c r="BF540"/>
  <c r="BK539"/>
  <c r="BF539"/>
  <c r="BK538"/>
  <c r="BF538"/>
  <c r="BK537"/>
  <c r="BF537"/>
  <c r="BK536"/>
  <c r="BF536"/>
  <c r="BK535"/>
  <c r="BF535"/>
  <c r="BK534"/>
  <c r="BF534"/>
  <c r="BK533"/>
  <c r="BF533"/>
  <c r="BK532"/>
  <c r="BF532"/>
  <c r="BK531"/>
  <c r="BF531"/>
  <c r="BK530"/>
  <c r="BF530"/>
  <c r="BK529"/>
  <c r="BF529"/>
  <c r="BK528"/>
  <c r="BF528"/>
  <c r="BK527"/>
  <c r="BF527"/>
  <c r="BK526"/>
  <c r="BF526"/>
  <c r="BK525"/>
  <c r="BF525"/>
  <c r="BK524"/>
  <c r="BF524"/>
  <c r="BK523"/>
  <c r="BF523"/>
  <c r="BK522"/>
  <c r="BF522"/>
  <c r="BK521"/>
  <c r="BF521"/>
  <c r="BK520"/>
  <c r="BF520"/>
  <c r="BK519"/>
  <c r="BF519"/>
  <c r="BK518"/>
  <c r="BF518"/>
  <c r="BK517"/>
  <c r="BF517"/>
  <c r="BK516"/>
  <c r="BF516"/>
  <c r="BK515"/>
  <c r="BF515"/>
  <c r="BK514"/>
  <c r="BF514"/>
  <c r="BK513"/>
  <c r="BF513"/>
  <c r="BK512"/>
  <c r="BF512"/>
  <c r="BK511"/>
  <c r="BF511"/>
  <c r="BK510"/>
  <c r="BF510"/>
  <c r="BK509"/>
  <c r="BF509"/>
  <c r="BK508"/>
  <c r="BF508"/>
  <c r="BK507"/>
  <c r="BF507"/>
  <c r="BK506"/>
  <c r="BF506"/>
  <c r="BK505"/>
  <c r="BF505"/>
  <c r="BK504"/>
  <c r="BF504"/>
  <c r="BK503"/>
  <c r="BF503"/>
  <c r="BK502"/>
  <c r="BF502"/>
  <c r="BK501"/>
  <c r="BF501"/>
  <c r="BK500"/>
  <c r="BF500"/>
  <c r="BK499"/>
  <c r="BF499"/>
  <c r="BK498"/>
  <c r="BF498"/>
  <c r="BK497"/>
  <c r="BF497"/>
  <c r="BK496"/>
  <c r="BF496"/>
  <c r="BK495"/>
  <c r="BF495"/>
  <c r="BK494"/>
  <c r="BF494"/>
  <c r="BK493"/>
  <c r="BF493"/>
  <c r="BK492"/>
  <c r="BF492"/>
  <c r="BK491"/>
  <c r="BF491"/>
  <c r="BK490"/>
  <c r="BF490"/>
  <c r="BK489"/>
  <c r="BF489"/>
  <c r="BK488"/>
  <c r="BF488"/>
  <c r="BK487"/>
  <c r="BF487"/>
  <c r="BK486"/>
  <c r="BF486"/>
  <c r="BK485"/>
  <c r="BF485"/>
  <c r="BK484"/>
  <c r="BF484"/>
  <c r="BK483"/>
  <c r="BF483"/>
  <c r="BK482"/>
  <c r="BF482"/>
  <c r="BK481"/>
  <c r="BF481"/>
  <c r="BK480"/>
  <c r="BF480"/>
  <c r="BK479"/>
  <c r="BF479"/>
  <c r="BK478"/>
  <c r="BF478"/>
  <c r="BK477"/>
  <c r="BF477"/>
  <c r="BK476"/>
  <c r="BF476"/>
  <c r="BK475"/>
  <c r="BF475"/>
  <c r="BK474"/>
  <c r="BF474"/>
  <c r="BK473"/>
  <c r="BF473"/>
  <c r="BK472"/>
  <c r="BF472"/>
  <c r="BK471"/>
  <c r="BF471"/>
  <c r="BK470"/>
  <c r="BF470"/>
  <c r="BK469"/>
  <c r="BF469"/>
  <c r="BK468"/>
  <c r="BF468"/>
  <c r="BK467"/>
  <c r="BF467"/>
  <c r="BK466"/>
  <c r="BF466"/>
  <c r="BK465"/>
  <c r="BF465"/>
  <c r="BK464"/>
  <c r="BF464"/>
  <c r="BK463"/>
  <c r="BF463"/>
  <c r="BK462"/>
  <c r="BF462"/>
  <c r="BK461"/>
  <c r="BF461"/>
  <c r="BK460"/>
  <c r="BF460"/>
  <c r="BK459"/>
  <c r="BF459"/>
  <c r="BK458"/>
  <c r="BF458"/>
  <c r="BK457"/>
  <c r="BF457"/>
  <c r="BK456"/>
  <c r="BF456"/>
  <c r="BK455"/>
  <c r="BF455"/>
  <c r="BK454"/>
  <c r="BF454"/>
  <c r="BK453"/>
  <c r="BF453"/>
  <c r="BK452"/>
  <c r="BF452"/>
  <c r="BK451"/>
  <c r="BF451"/>
  <c r="BK450"/>
  <c r="BF450"/>
  <c r="BK449"/>
  <c r="BF449"/>
  <c r="BK448"/>
  <c r="BF448"/>
  <c r="BK447"/>
  <c r="BF447"/>
  <c r="BK446"/>
  <c r="BF446"/>
  <c r="BK445"/>
  <c r="BF445"/>
  <c r="BK444"/>
  <c r="BF444"/>
  <c r="BK443"/>
  <c r="BF443"/>
  <c r="BK442"/>
  <c r="BF442"/>
  <c r="BK441"/>
  <c r="BF441"/>
  <c r="BK440"/>
  <c r="BF440"/>
  <c r="BK439"/>
  <c r="BF439"/>
  <c r="BK438"/>
  <c r="BF438"/>
  <c r="BK437"/>
  <c r="BF437"/>
  <c r="BK436"/>
  <c r="BF436"/>
  <c r="BK435"/>
  <c r="BF435"/>
  <c r="BK434"/>
  <c r="BF434"/>
  <c r="BK433"/>
  <c r="BF433"/>
  <c r="BK432"/>
  <c r="BF432"/>
  <c r="BK431"/>
  <c r="BF431"/>
  <c r="BK430"/>
  <c r="BF430"/>
  <c r="BK429"/>
  <c r="BF429"/>
  <c r="BK428"/>
  <c r="BF428"/>
  <c r="BK427"/>
  <c r="BF427"/>
  <c r="BK426"/>
  <c r="BF426"/>
  <c r="BK425"/>
  <c r="BF425"/>
  <c r="BK424"/>
  <c r="BF424"/>
  <c r="BK423"/>
  <c r="BF423"/>
  <c r="BK422"/>
  <c r="BF422"/>
  <c r="BK421"/>
  <c r="BF421"/>
  <c r="BK420"/>
  <c r="BF420"/>
  <c r="BK419"/>
  <c r="BF419"/>
  <c r="BK418"/>
  <c r="BF418"/>
  <c r="BK417"/>
  <c r="BF417"/>
  <c r="BK416"/>
  <c r="BF416"/>
  <c r="BK415"/>
  <c r="BF415"/>
  <c r="BK414"/>
  <c r="BF414"/>
  <c r="BK413"/>
  <c r="BF413"/>
  <c r="BK412"/>
  <c r="BF412"/>
  <c r="BK411"/>
  <c r="BF411"/>
  <c r="BK410"/>
  <c r="BF410"/>
  <c r="BK409"/>
  <c r="BF409"/>
  <c r="BK408"/>
  <c r="BF408"/>
  <c r="BK407"/>
  <c r="BF407"/>
  <c r="BK406"/>
  <c r="BF406"/>
  <c r="BK405"/>
  <c r="BF405"/>
  <c r="BK404"/>
  <c r="BF404"/>
  <c r="BK403"/>
  <c r="BF403"/>
  <c r="BK402"/>
  <c r="BF402"/>
  <c r="BK401"/>
  <c r="BF401"/>
  <c r="BK400"/>
  <c r="BF400"/>
  <c r="BK399"/>
  <c r="BF399"/>
  <c r="BK398"/>
  <c r="BF398"/>
  <c r="BK397"/>
  <c r="BF397"/>
  <c r="BK396"/>
  <c r="BF396"/>
  <c r="BK395"/>
  <c r="BF395"/>
  <c r="BK394"/>
  <c r="BF394"/>
  <c r="BK393"/>
  <c r="BF393"/>
  <c r="BK392"/>
  <c r="BF392"/>
  <c r="BK391"/>
  <c r="BF391"/>
  <c r="BK390"/>
  <c r="BF390"/>
  <c r="BK389"/>
  <c r="BF389"/>
  <c r="BK388"/>
  <c r="BF388"/>
  <c r="BK387"/>
  <c r="BF387"/>
  <c r="BK386"/>
  <c r="BF386"/>
  <c r="BK385"/>
  <c r="BF385"/>
  <c r="BK384"/>
  <c r="BF384"/>
  <c r="BK383"/>
  <c r="BF383"/>
  <c r="BK382"/>
  <c r="BF382"/>
  <c r="BK381"/>
  <c r="BF381"/>
  <c r="BK380"/>
  <c r="BF380"/>
  <c r="BK379"/>
  <c r="BF379"/>
  <c r="BK378"/>
  <c r="BF378"/>
  <c r="BK377"/>
  <c r="BF377"/>
  <c r="BK376"/>
  <c r="BF376"/>
  <c r="BK375"/>
  <c r="BF375"/>
  <c r="BK374"/>
  <c r="BF374"/>
  <c r="BK373"/>
  <c r="BF373"/>
  <c r="BK372"/>
  <c r="BF372"/>
  <c r="BK371"/>
  <c r="BF371"/>
  <c r="BK370"/>
  <c r="BF370"/>
  <c r="BK369"/>
  <c r="BF369"/>
  <c r="BK368"/>
  <c r="BF368"/>
  <c r="BK367"/>
  <c r="BF367"/>
  <c r="BK366"/>
  <c r="BF366"/>
  <c r="BK365"/>
  <c r="BF365"/>
  <c r="BK364"/>
  <c r="BF364"/>
  <c r="BK363"/>
  <c r="BF363"/>
  <c r="BK362"/>
  <c r="BF362"/>
  <c r="BK361"/>
  <c r="BF361"/>
  <c r="BK360"/>
  <c r="BF360"/>
  <c r="BK359"/>
  <c r="BF359"/>
  <c r="BK358"/>
  <c r="BF358"/>
  <c r="BK357"/>
  <c r="BF357"/>
  <c r="BK356"/>
  <c r="BF356"/>
  <c r="BK355"/>
  <c r="BF355"/>
  <c r="BK354"/>
  <c r="BF354"/>
  <c r="BK353"/>
  <c r="BF353"/>
  <c r="BK352"/>
  <c r="BF352"/>
  <c r="BK351"/>
  <c r="BF351"/>
  <c r="BK350"/>
  <c r="BF350"/>
  <c r="BK349"/>
  <c r="BF349"/>
  <c r="BK348"/>
  <c r="BF348"/>
  <c r="BK347"/>
  <c r="BF347"/>
  <c r="BK346"/>
  <c r="BF346"/>
  <c r="BK345"/>
  <c r="BF345"/>
  <c r="BK344"/>
  <c r="BF344"/>
  <c r="BK343"/>
  <c r="BF343"/>
  <c r="BK342"/>
  <c r="BF342"/>
  <c r="BK341"/>
  <c r="BF341"/>
  <c r="BK340"/>
  <c r="BF340"/>
  <c r="BK339"/>
  <c r="BF339"/>
  <c r="BK338"/>
  <c r="BF338"/>
  <c r="BK337"/>
  <c r="BF337"/>
  <c r="BK336"/>
  <c r="BF336"/>
  <c r="BK335"/>
  <c r="BF335"/>
  <c r="BK334"/>
  <c r="BF334"/>
  <c r="BK333"/>
  <c r="BF333"/>
  <c r="BK332"/>
  <c r="BF332"/>
  <c r="BK331"/>
  <c r="BF331"/>
  <c r="BK330"/>
  <c r="BF330"/>
  <c r="BK329"/>
  <c r="BF329"/>
  <c r="BK328"/>
  <c r="BF328"/>
  <c r="BK327"/>
  <c r="BF327"/>
  <c r="BK326"/>
  <c r="BF326"/>
  <c r="BK325"/>
  <c r="BF325"/>
  <c r="BK324"/>
  <c r="BF324"/>
  <c r="BK323"/>
  <c r="BF323"/>
  <c r="BK322"/>
  <c r="BF322"/>
  <c r="BK321"/>
  <c r="BF321"/>
  <c r="BK320"/>
  <c r="BF320"/>
  <c r="BK319"/>
  <c r="BF319"/>
  <c r="BK318"/>
  <c r="BF318"/>
  <c r="BK317"/>
  <c r="BF317"/>
  <c r="BK316"/>
  <c r="BF316"/>
  <c r="BK315"/>
  <c r="BF315"/>
  <c r="BK314"/>
  <c r="BF314"/>
  <c r="BK313"/>
  <c r="BF313"/>
  <c r="BK312"/>
  <c r="BF312"/>
  <c r="BK311"/>
  <c r="BF311"/>
  <c r="BK310"/>
  <c r="BF310"/>
  <c r="BK309"/>
  <c r="BF309"/>
  <c r="BK308"/>
  <c r="BF308"/>
  <c r="BK307"/>
  <c r="BF307"/>
  <c r="BK306"/>
  <c r="BF306"/>
  <c r="BK305"/>
  <c r="BF305"/>
  <c r="BK304"/>
  <c r="BF304"/>
  <c r="BK303"/>
  <c r="BF303"/>
  <c r="BK302"/>
  <c r="BF302"/>
  <c r="BK301"/>
  <c r="BF301"/>
  <c r="BK300"/>
  <c r="BF300"/>
  <c r="BK299"/>
  <c r="BF299"/>
  <c r="BK298"/>
  <c r="BF298"/>
  <c r="BK297"/>
  <c r="BF297"/>
  <c r="BK296"/>
  <c r="BF296"/>
  <c r="BK295"/>
  <c r="BF295"/>
  <c r="BK294"/>
  <c r="BF294"/>
  <c r="BK293"/>
  <c r="BF293"/>
  <c r="BK292"/>
  <c r="BF292"/>
  <c r="BK291"/>
  <c r="BF291"/>
  <c r="BK290"/>
  <c r="BF290"/>
  <c r="BK289"/>
  <c r="BF289"/>
  <c r="BK288"/>
  <c r="BF288"/>
  <c r="BK287"/>
  <c r="BF287"/>
  <c r="BK286"/>
  <c r="BF286"/>
  <c r="BK285"/>
  <c r="BF285"/>
  <c r="BK284"/>
  <c r="BF284"/>
  <c r="BK283"/>
  <c r="BF283"/>
  <c r="BK282"/>
  <c r="BF282"/>
  <c r="BK281"/>
  <c r="BF281"/>
  <c r="BK280"/>
  <c r="BF280"/>
  <c r="BK279"/>
  <c r="BF279"/>
  <c r="BK278"/>
  <c r="BF278"/>
  <c r="BK277"/>
  <c r="BF277"/>
  <c r="BK276"/>
  <c r="BF276"/>
  <c r="BK275"/>
  <c r="BF275"/>
  <c r="BK274"/>
  <c r="BF274"/>
  <c r="BK273"/>
  <c r="BF273"/>
  <c r="BK272"/>
  <c r="BF272"/>
  <c r="BK271"/>
  <c r="BF271"/>
  <c r="BK270"/>
  <c r="BF270"/>
  <c r="BK269"/>
  <c r="BF269"/>
  <c r="BK268"/>
  <c r="BF268"/>
  <c r="BK267"/>
  <c r="BF267"/>
  <c r="BK266"/>
  <c r="BF266"/>
  <c r="BK265"/>
  <c r="BF265"/>
  <c r="BK264"/>
  <c r="BF264"/>
  <c r="BK263"/>
  <c r="BF263"/>
  <c r="BK262"/>
  <c r="BF262"/>
  <c r="BK261"/>
  <c r="BF261"/>
  <c r="BK260"/>
  <c r="BF260"/>
  <c r="BK259"/>
  <c r="BF259"/>
  <c r="BK258"/>
  <c r="BF258"/>
  <c r="BK257"/>
  <c r="BF257"/>
  <c r="BK256"/>
  <c r="BF256"/>
  <c r="BK255"/>
  <c r="BF255"/>
  <c r="BK254"/>
  <c r="BF254"/>
  <c r="BK253"/>
  <c r="BF253"/>
  <c r="BK252"/>
  <c r="BF252"/>
  <c r="BK251"/>
  <c r="BF251"/>
  <c r="BK250"/>
  <c r="BF250"/>
  <c r="BK249"/>
  <c r="BF249"/>
  <c r="BK248"/>
  <c r="BF248"/>
  <c r="BK247"/>
  <c r="BF247"/>
  <c r="BK246"/>
  <c r="BF246"/>
  <c r="BK245"/>
  <c r="BF245"/>
  <c r="BK244"/>
  <c r="BF244"/>
  <c r="BK243"/>
  <c r="BF243"/>
  <c r="BK242"/>
  <c r="BF242"/>
  <c r="BK241"/>
  <c r="BF241"/>
  <c r="BK240"/>
  <c r="BF240"/>
  <c r="BK239"/>
  <c r="BF239"/>
  <c r="BK238"/>
  <c r="BF238"/>
  <c r="BK237"/>
  <c r="BF237"/>
  <c r="BK236"/>
  <c r="BF236"/>
  <c r="BK235"/>
  <c r="BF235"/>
  <c r="BK234"/>
  <c r="BF234"/>
  <c r="BK233"/>
  <c r="BF233"/>
  <c r="BK232"/>
  <c r="BF232"/>
  <c r="BK231"/>
  <c r="BF231"/>
  <c r="BK230"/>
  <c r="BF230"/>
  <c r="BK229"/>
  <c r="BF229"/>
  <c r="BK228"/>
  <c r="BF228"/>
  <c r="BK227"/>
  <c r="BF227"/>
  <c r="BK226"/>
  <c r="BF226"/>
  <c r="BK225"/>
  <c r="BF225"/>
  <c r="BK224"/>
  <c r="BF224"/>
  <c r="BK223"/>
  <c r="BF223"/>
  <c r="BK222"/>
  <c r="BF222"/>
  <c r="BK221"/>
  <c r="BF221"/>
  <c r="BK220"/>
  <c r="BF220"/>
  <c r="BK219"/>
  <c r="BF219"/>
  <c r="BK218"/>
  <c r="BF218"/>
  <c r="BK217"/>
  <c r="BF217"/>
  <c r="BK216"/>
  <c r="BF216"/>
  <c r="BK215"/>
  <c r="BF215"/>
  <c r="BK214"/>
  <c r="BF214"/>
  <c r="BK213"/>
  <c r="BF213"/>
  <c r="BK212"/>
  <c r="BF212"/>
  <c r="BK211"/>
  <c r="BF211"/>
  <c r="BK210"/>
  <c r="BF210"/>
  <c r="BK209"/>
  <c r="BF209"/>
  <c r="BK208"/>
  <c r="BF208"/>
  <c r="BK207"/>
  <c r="BF207"/>
  <c r="BK206"/>
  <c r="BF206"/>
  <c r="BK205"/>
  <c r="BF205"/>
  <c r="BK204"/>
  <c r="BF204"/>
  <c r="BK203"/>
  <c r="BF203"/>
  <c r="BK202"/>
  <c r="BF202"/>
  <c r="BK201"/>
  <c r="BF201"/>
  <c r="BK200"/>
  <c r="BF200"/>
  <c r="BK199"/>
  <c r="BF199"/>
  <c r="BK198"/>
  <c r="BF198"/>
  <c r="BK197"/>
  <c r="BF197"/>
  <c r="BK196"/>
  <c r="BF196"/>
  <c r="BK195"/>
  <c r="BF195"/>
  <c r="BK194"/>
  <c r="BF194"/>
  <c r="BK193"/>
  <c r="BF193"/>
  <c r="BK192"/>
  <c r="BF192"/>
  <c r="BK191"/>
  <c r="BF191"/>
  <c r="BK190"/>
  <c r="BF190"/>
  <c r="BK189"/>
  <c r="BF189"/>
  <c r="BK188"/>
  <c r="BF188"/>
  <c r="BK187"/>
  <c r="BF187"/>
  <c r="BK186"/>
  <c r="BF186"/>
  <c r="BK185"/>
  <c r="BF185"/>
  <c r="BK184"/>
  <c r="BF184"/>
  <c r="BK183"/>
  <c r="BF183"/>
  <c r="BK182"/>
  <c r="BF182"/>
  <c r="BK181"/>
  <c r="BF181"/>
  <c r="BK180"/>
  <c r="BF180"/>
  <c r="BK179"/>
  <c r="BF179"/>
  <c r="BK178"/>
  <c r="BF178"/>
  <c r="BK177"/>
  <c r="BF177"/>
  <c r="BK176"/>
  <c r="BF176"/>
  <c r="BK175"/>
  <c r="BF175"/>
  <c r="BK174"/>
  <c r="BF174"/>
  <c r="BK173"/>
  <c r="BF173"/>
  <c r="BK172"/>
  <c r="BF172"/>
  <c r="BK171"/>
  <c r="BF171"/>
  <c r="BK170"/>
  <c r="BF170"/>
  <c r="BK169"/>
  <c r="BF169"/>
  <c r="BK168"/>
  <c r="BF168"/>
  <c r="BK167"/>
  <c r="BF167"/>
  <c r="BK166"/>
  <c r="BF166"/>
  <c r="BK165"/>
  <c r="BF165"/>
  <c r="BK164"/>
  <c r="BF164"/>
  <c r="BK163"/>
  <c r="BF163"/>
  <c r="BK162"/>
  <c r="BF162"/>
  <c r="BK161"/>
  <c r="BF161"/>
  <c r="BK160"/>
  <c r="BF160"/>
  <c r="BK159"/>
  <c r="BF159"/>
  <c r="BK158"/>
  <c r="BF158"/>
  <c r="BK157"/>
  <c r="BF157"/>
  <c r="BK156"/>
  <c r="BF156"/>
  <c r="BK155"/>
  <c r="BF155"/>
  <c r="BK154"/>
  <c r="BF154"/>
  <c r="BK153"/>
  <c r="BF153"/>
  <c r="BK152"/>
  <c r="BF152"/>
  <c r="BK151"/>
  <c r="BF151"/>
  <c r="BK150"/>
  <c r="BF150"/>
  <c r="BK149"/>
  <c r="BF149"/>
  <c r="BK148"/>
  <c r="BF148"/>
  <c r="BK147"/>
  <c r="BF147"/>
  <c r="BK146"/>
  <c r="BF146"/>
  <c r="BK145"/>
  <c r="BF145"/>
  <c r="BK144"/>
  <c r="BF144"/>
  <c r="BK143"/>
  <c r="BF143"/>
  <c r="BK142"/>
  <c r="BF142"/>
  <c r="BK141"/>
  <c r="BF141"/>
  <c r="BK140"/>
  <c r="BF140"/>
  <c r="BK139"/>
  <c r="BF139"/>
  <c r="BK138"/>
  <c r="BF138"/>
  <c r="BK137"/>
  <c r="BF137"/>
  <c r="BK136"/>
  <c r="BF136"/>
  <c r="BK135"/>
  <c r="BF135"/>
  <c r="BK134"/>
  <c r="BF134"/>
  <c r="BK133"/>
  <c r="BF133"/>
  <c r="BK132"/>
  <c r="BF132"/>
  <c r="BK131"/>
  <c r="BF131"/>
  <c r="BK130"/>
  <c r="BF130"/>
  <c r="BK129"/>
  <c r="BF129"/>
  <c r="BK128"/>
  <c r="BF128"/>
  <c r="BK127"/>
  <c r="BF127"/>
  <c r="BK126"/>
  <c r="BF126"/>
  <c r="BK125"/>
  <c r="BF125"/>
  <c r="BK124"/>
  <c r="BF124"/>
  <c r="BK123"/>
  <c r="BF123"/>
  <c r="BK122"/>
  <c r="BF122"/>
  <c r="BK121"/>
  <c r="BF121"/>
  <c r="BK120"/>
  <c r="BF120"/>
  <c r="BK119"/>
  <c r="BF119"/>
  <c r="BK118"/>
  <c r="BF118"/>
  <c r="BK117"/>
  <c r="BF117"/>
  <c r="BK116"/>
  <c r="BF116"/>
  <c r="BK115"/>
  <c r="BF115"/>
  <c r="BK114"/>
  <c r="BF114"/>
  <c r="BK113"/>
  <c r="BF113"/>
  <c r="BK112"/>
  <c r="BF112"/>
  <c r="BK111"/>
  <c r="BF111"/>
  <c r="BK110"/>
  <c r="BF110"/>
  <c r="BK109"/>
  <c r="BF109"/>
  <c r="BK108"/>
  <c r="BF108"/>
  <c r="BK107"/>
  <c r="BF107"/>
  <c r="BK106"/>
  <c r="BF106"/>
  <c r="BK105"/>
  <c r="BF105"/>
  <c r="BK104"/>
  <c r="BF104"/>
  <c r="BK103"/>
  <c r="BF103"/>
  <c r="BK102"/>
  <c r="BF102"/>
  <c r="BK101"/>
  <c r="BF101"/>
  <c r="BK100"/>
  <c r="BF100"/>
  <c r="BK99"/>
  <c r="BF99"/>
  <c r="BK98"/>
  <c r="BF98"/>
  <c r="BK97"/>
  <c r="BF97"/>
  <c r="BK96"/>
  <c r="BF96"/>
  <c r="BK95"/>
  <c r="BF95"/>
  <c r="BK94"/>
  <c r="BF94"/>
  <c r="BK93"/>
  <c r="BF93"/>
  <c r="BK92"/>
  <c r="BF92"/>
  <c r="BK91"/>
  <c r="BF91"/>
  <c r="BK90"/>
  <c r="BF90"/>
  <c r="BK89"/>
  <c r="BF89"/>
  <c r="BK88"/>
  <c r="BF88"/>
  <c r="BK87"/>
  <c r="BF87"/>
  <c r="BK86"/>
  <c r="BF86"/>
  <c r="BK85"/>
  <c r="BF85"/>
  <c r="BK84"/>
  <c r="BF84"/>
  <c r="BK83"/>
  <c r="BF83"/>
  <c r="BK82"/>
  <c r="BF82"/>
  <c r="BK81"/>
  <c r="BF81"/>
  <c r="BK80"/>
  <c r="BF80"/>
  <c r="BK79"/>
  <c r="BF79"/>
  <c r="BK78"/>
  <c r="BF78"/>
  <c r="BK77"/>
  <c r="BF77"/>
  <c r="BK76"/>
  <c r="BF76"/>
  <c r="BK75"/>
  <c r="BF75"/>
  <c r="BK74"/>
  <c r="BF74"/>
  <c r="BK73"/>
  <c r="BF73"/>
  <c r="BK72"/>
  <c r="BF72"/>
  <c r="BK71"/>
  <c r="BF71"/>
  <c r="BK70"/>
  <c r="BF70"/>
  <c r="BK69"/>
  <c r="BF69"/>
  <c r="BK68"/>
  <c r="BF68"/>
  <c r="BK67"/>
  <c r="BF67"/>
  <c r="BK66"/>
  <c r="BF66"/>
  <c r="BK65"/>
  <c r="BF65"/>
  <c r="BK64"/>
  <c r="BF64"/>
  <c r="BK63"/>
  <c r="BF63"/>
  <c r="BK62"/>
  <c r="BF62"/>
  <c r="BK61"/>
  <c r="BF61"/>
  <c r="BK60"/>
  <c r="BF60"/>
  <c r="BK59"/>
  <c r="BF59"/>
  <c r="BK58"/>
  <c r="BF58"/>
  <c r="BK57"/>
  <c r="BF57"/>
  <c r="BK56"/>
  <c r="BF56"/>
  <c r="BK55"/>
  <c r="BF55"/>
  <c r="BK54"/>
  <c r="BF54"/>
  <c r="BK53"/>
  <c r="BF53"/>
  <c r="BK52"/>
  <c r="BF52"/>
  <c r="BK51"/>
  <c r="BF51"/>
  <c r="BK50"/>
  <c r="BF50"/>
  <c r="BK49"/>
  <c r="BF49"/>
  <c r="BK48"/>
  <c r="BF48"/>
  <c r="BK47"/>
  <c r="BF47"/>
  <c r="BK46"/>
  <c r="BF46"/>
  <c r="BK45"/>
  <c r="BF45"/>
  <c r="BK44"/>
  <c r="BF44"/>
  <c r="BK43"/>
  <c r="BF43"/>
  <c r="BK42"/>
  <c r="BF42"/>
  <c r="BK41"/>
  <c r="BF41"/>
  <c r="BK40"/>
  <c r="BF40"/>
  <c r="BK39"/>
  <c r="BF39"/>
  <c r="BK38"/>
  <c r="BF38"/>
  <c r="BK37"/>
  <c r="BF37"/>
  <c r="BK36"/>
  <c r="BF36"/>
  <c r="BK35"/>
  <c r="BF35"/>
  <c r="BK34"/>
  <c r="BF34"/>
  <c r="BK33"/>
  <c r="BF33"/>
  <c r="BK32"/>
  <c r="BF32"/>
  <c r="BK31"/>
  <c r="BF31"/>
  <c r="BK30"/>
  <c r="BF30"/>
  <c r="BK29"/>
  <c r="BF29"/>
  <c r="BK28"/>
  <c r="BF28"/>
  <c r="BK27"/>
  <c r="BF27"/>
  <c r="BK26"/>
  <c r="BF26"/>
  <c r="BK25"/>
  <c r="BF25"/>
  <c r="BK24"/>
  <c r="BF24"/>
  <c r="BK23"/>
  <c r="BF23"/>
  <c r="BK22"/>
  <c r="BF22"/>
  <c r="BK21"/>
  <c r="BF21"/>
  <c r="BK20"/>
  <c r="BF20"/>
  <c r="BK19"/>
  <c r="BF19"/>
  <c r="BK18"/>
  <c r="BF18"/>
  <c r="BK17"/>
  <c r="BF17"/>
  <c r="BK16"/>
  <c r="BF16"/>
  <c r="BK15"/>
  <c r="BF15"/>
  <c r="BK14"/>
  <c r="BF14"/>
  <c r="BK13"/>
  <c r="BF13"/>
  <c r="BK12"/>
  <c r="BF12"/>
  <c r="BK11"/>
  <c r="BF11"/>
  <c r="BK10"/>
  <c r="BF10"/>
  <c r="BK9"/>
  <c r="BF9"/>
  <c r="BK8"/>
  <c r="BF8"/>
  <c r="BK7"/>
  <c r="BF7"/>
  <c r="BK6"/>
  <c r="BG6"/>
  <c r="BG7" s="1"/>
  <c r="BF6"/>
  <c r="BH6" s="1"/>
  <c r="AZ643"/>
  <c r="AU643"/>
  <c r="AZ642"/>
  <c r="AU642"/>
  <c r="AZ641"/>
  <c r="AU641"/>
  <c r="AZ640"/>
  <c r="AU640"/>
  <c r="AZ639"/>
  <c r="AU639"/>
  <c r="AZ638"/>
  <c r="AU638"/>
  <c r="AZ637"/>
  <c r="AU637"/>
  <c r="AZ636"/>
  <c r="AU636"/>
  <c r="AZ635"/>
  <c r="AU635"/>
  <c r="AZ634"/>
  <c r="AU634"/>
  <c r="AZ633"/>
  <c r="AU633"/>
  <c r="AZ632"/>
  <c r="AU632"/>
  <c r="AZ631"/>
  <c r="AU631"/>
  <c r="AZ630"/>
  <c r="AU630"/>
  <c r="AZ629"/>
  <c r="AU629"/>
  <c r="AZ628"/>
  <c r="AU628"/>
  <c r="AZ627"/>
  <c r="AU627"/>
  <c r="AZ626"/>
  <c r="AU626"/>
  <c r="AZ625"/>
  <c r="AU625"/>
  <c r="AZ624"/>
  <c r="AU624"/>
  <c r="AZ623"/>
  <c r="AU623"/>
  <c r="AZ622"/>
  <c r="AU622"/>
  <c r="AZ621"/>
  <c r="AU621"/>
  <c r="AZ620"/>
  <c r="AU620"/>
  <c r="AZ619"/>
  <c r="AU619"/>
  <c r="AZ618"/>
  <c r="AU618"/>
  <c r="AZ617"/>
  <c r="AU617"/>
  <c r="AZ616"/>
  <c r="AU616"/>
  <c r="AZ615"/>
  <c r="AU615"/>
  <c r="AZ614"/>
  <c r="AU614"/>
  <c r="AZ613"/>
  <c r="AU613"/>
  <c r="AZ612"/>
  <c r="AU612"/>
  <c r="AZ611"/>
  <c r="AU611"/>
  <c r="AZ610"/>
  <c r="AU610"/>
  <c r="AZ609"/>
  <c r="AU609"/>
  <c r="AZ608"/>
  <c r="AU608"/>
  <c r="AZ607"/>
  <c r="AU607"/>
  <c r="AZ606"/>
  <c r="AU606"/>
  <c r="AZ605"/>
  <c r="AU605"/>
  <c r="AZ604"/>
  <c r="AU604"/>
  <c r="AZ603"/>
  <c r="AU603"/>
  <c r="AZ602"/>
  <c r="AU602"/>
  <c r="AZ601"/>
  <c r="AU601"/>
  <c r="AZ600"/>
  <c r="AU600"/>
  <c r="AZ599"/>
  <c r="AU599"/>
  <c r="AZ598"/>
  <c r="AU598"/>
  <c r="AZ597"/>
  <c r="AU597"/>
  <c r="AZ596"/>
  <c r="AU596"/>
  <c r="AZ595"/>
  <c r="AU595"/>
  <c r="AZ594"/>
  <c r="AU594"/>
  <c r="AZ593"/>
  <c r="AU593"/>
  <c r="AZ592"/>
  <c r="AU592"/>
  <c r="AZ591"/>
  <c r="AU591"/>
  <c r="AZ590"/>
  <c r="AU590"/>
  <c r="AZ589"/>
  <c r="AU589"/>
  <c r="AZ588"/>
  <c r="AU588"/>
  <c r="AZ587"/>
  <c r="AU587"/>
  <c r="AZ586"/>
  <c r="AU586"/>
  <c r="AZ585"/>
  <c r="AU585"/>
  <c r="AZ584"/>
  <c r="AU584"/>
  <c r="AZ583"/>
  <c r="AU583"/>
  <c r="AZ582"/>
  <c r="AU582"/>
  <c r="AZ581"/>
  <c r="AU581"/>
  <c r="AZ580"/>
  <c r="AU580"/>
  <c r="AZ579"/>
  <c r="AU579"/>
  <c r="AZ578"/>
  <c r="AU578"/>
  <c r="AZ577"/>
  <c r="AU577"/>
  <c r="AZ576"/>
  <c r="AU576"/>
  <c r="AZ575"/>
  <c r="AU575"/>
  <c r="AZ574"/>
  <c r="AU574"/>
  <c r="AZ573"/>
  <c r="AU573"/>
  <c r="AZ572"/>
  <c r="AU572"/>
  <c r="AZ571"/>
  <c r="AU571"/>
  <c r="AZ570"/>
  <c r="AU570"/>
  <c r="AZ569"/>
  <c r="AU569"/>
  <c r="AZ568"/>
  <c r="AU568"/>
  <c r="AZ567"/>
  <c r="AU567"/>
  <c r="AZ566"/>
  <c r="AU566"/>
  <c r="AZ565"/>
  <c r="AU565"/>
  <c r="AZ564"/>
  <c r="AU564"/>
  <c r="AZ563"/>
  <c r="AU563"/>
  <c r="AZ562"/>
  <c r="AU562"/>
  <c r="AZ561"/>
  <c r="AU561"/>
  <c r="AZ560"/>
  <c r="AU560"/>
  <c r="AZ559"/>
  <c r="AU559"/>
  <c r="AZ558"/>
  <c r="AU558"/>
  <c r="AZ557"/>
  <c r="AU557"/>
  <c r="AZ556"/>
  <c r="AU556"/>
  <c r="AZ555"/>
  <c r="AU555"/>
  <c r="AZ554"/>
  <c r="AU554"/>
  <c r="AZ553"/>
  <c r="AU553"/>
  <c r="AZ552"/>
  <c r="AU552"/>
  <c r="AZ551"/>
  <c r="AU551"/>
  <c r="AZ550"/>
  <c r="AU550"/>
  <c r="AZ549"/>
  <c r="AU549"/>
  <c r="AZ548"/>
  <c r="AU548"/>
  <c r="AZ547"/>
  <c r="AU547"/>
  <c r="AZ546"/>
  <c r="AU546"/>
  <c r="AZ545"/>
  <c r="AU545"/>
  <c r="AZ544"/>
  <c r="AU544"/>
  <c r="AZ543"/>
  <c r="AU543"/>
  <c r="AZ542"/>
  <c r="AU542"/>
  <c r="AZ541"/>
  <c r="AU541"/>
  <c r="AZ540"/>
  <c r="AU540"/>
  <c r="AZ539"/>
  <c r="AU539"/>
  <c r="AZ538"/>
  <c r="AU538"/>
  <c r="AZ537"/>
  <c r="AU537"/>
  <c r="AZ536"/>
  <c r="AU536"/>
  <c r="AZ535"/>
  <c r="AU535"/>
  <c r="AZ534"/>
  <c r="AU534"/>
  <c r="AZ533"/>
  <c r="AU533"/>
  <c r="AZ532"/>
  <c r="AU532"/>
  <c r="AZ531"/>
  <c r="AU531"/>
  <c r="AZ530"/>
  <c r="AU530"/>
  <c r="AZ529"/>
  <c r="AU529"/>
  <c r="AZ528"/>
  <c r="AU528"/>
  <c r="AZ527"/>
  <c r="AU527"/>
  <c r="AZ526"/>
  <c r="AU526"/>
  <c r="AZ525"/>
  <c r="AU525"/>
  <c r="AZ524"/>
  <c r="AU524"/>
  <c r="AZ523"/>
  <c r="AU523"/>
  <c r="AZ522"/>
  <c r="AU522"/>
  <c r="AZ521"/>
  <c r="AU521"/>
  <c r="AZ520"/>
  <c r="AU520"/>
  <c r="AZ519"/>
  <c r="AU519"/>
  <c r="AZ518"/>
  <c r="AU518"/>
  <c r="AZ517"/>
  <c r="AU517"/>
  <c r="AZ516"/>
  <c r="AU516"/>
  <c r="AZ515"/>
  <c r="AU515"/>
  <c r="AZ514"/>
  <c r="AU514"/>
  <c r="AZ513"/>
  <c r="AU513"/>
  <c r="AZ512"/>
  <c r="AU512"/>
  <c r="AZ511"/>
  <c r="AU511"/>
  <c r="AZ510"/>
  <c r="AU510"/>
  <c r="AZ509"/>
  <c r="AU509"/>
  <c r="AZ508"/>
  <c r="AU508"/>
  <c r="AZ507"/>
  <c r="AU507"/>
  <c r="AZ506"/>
  <c r="AU506"/>
  <c r="AZ505"/>
  <c r="AU505"/>
  <c r="AZ504"/>
  <c r="AU504"/>
  <c r="AZ503"/>
  <c r="AU503"/>
  <c r="AZ502"/>
  <c r="AU502"/>
  <c r="AZ501"/>
  <c r="AU501"/>
  <c r="AZ500"/>
  <c r="AU500"/>
  <c r="AZ499"/>
  <c r="AU499"/>
  <c r="AZ498"/>
  <c r="AU498"/>
  <c r="AZ497"/>
  <c r="AU497"/>
  <c r="AZ496"/>
  <c r="AU496"/>
  <c r="AZ495"/>
  <c r="AU495"/>
  <c r="AZ494"/>
  <c r="AU494"/>
  <c r="AZ493"/>
  <c r="AU493"/>
  <c r="AZ492"/>
  <c r="AU492"/>
  <c r="AZ491"/>
  <c r="AU491"/>
  <c r="AZ490"/>
  <c r="AU490"/>
  <c r="AZ489"/>
  <c r="AU489"/>
  <c r="AZ488"/>
  <c r="AU488"/>
  <c r="AZ487"/>
  <c r="AU487"/>
  <c r="AZ486"/>
  <c r="AU486"/>
  <c r="AZ485"/>
  <c r="AU485"/>
  <c r="AZ484"/>
  <c r="AU484"/>
  <c r="AZ483"/>
  <c r="AU483"/>
  <c r="AZ482"/>
  <c r="AU482"/>
  <c r="AZ481"/>
  <c r="AU481"/>
  <c r="AZ480"/>
  <c r="AU480"/>
  <c r="AZ479"/>
  <c r="AU479"/>
  <c r="AZ478"/>
  <c r="AU478"/>
  <c r="AZ477"/>
  <c r="AU477"/>
  <c r="AZ476"/>
  <c r="AU476"/>
  <c r="AZ475"/>
  <c r="AU475"/>
  <c r="AZ474"/>
  <c r="AU474"/>
  <c r="AZ473"/>
  <c r="AU473"/>
  <c r="AZ472"/>
  <c r="AU472"/>
  <c r="AZ471"/>
  <c r="AU471"/>
  <c r="AZ470"/>
  <c r="AU470"/>
  <c r="AZ469"/>
  <c r="AU469"/>
  <c r="AZ468"/>
  <c r="AU468"/>
  <c r="AZ467"/>
  <c r="AU467"/>
  <c r="AZ466"/>
  <c r="AU466"/>
  <c r="AZ465"/>
  <c r="AU465"/>
  <c r="AZ464"/>
  <c r="AU464"/>
  <c r="AZ463"/>
  <c r="AU463"/>
  <c r="AZ462"/>
  <c r="AU462"/>
  <c r="AZ461"/>
  <c r="AU461"/>
  <c r="AZ460"/>
  <c r="AU460"/>
  <c r="AZ459"/>
  <c r="AU459"/>
  <c r="AZ458"/>
  <c r="AU458"/>
  <c r="AZ457"/>
  <c r="AU457"/>
  <c r="AZ456"/>
  <c r="AU456"/>
  <c r="AZ455"/>
  <c r="AU455"/>
  <c r="AZ454"/>
  <c r="AU454"/>
  <c r="AZ453"/>
  <c r="AU453"/>
  <c r="AZ452"/>
  <c r="AU452"/>
  <c r="AZ451"/>
  <c r="AU451"/>
  <c r="AZ450"/>
  <c r="AU450"/>
  <c r="AZ449"/>
  <c r="AU449"/>
  <c r="AZ448"/>
  <c r="AU448"/>
  <c r="AZ447"/>
  <c r="AU447"/>
  <c r="AZ446"/>
  <c r="AU446"/>
  <c r="AZ445"/>
  <c r="AU445"/>
  <c r="AZ444"/>
  <c r="AU444"/>
  <c r="AZ443"/>
  <c r="AU443"/>
  <c r="AZ442"/>
  <c r="AU442"/>
  <c r="AZ441"/>
  <c r="AU441"/>
  <c r="AZ440"/>
  <c r="AU440"/>
  <c r="AZ439"/>
  <c r="AU439"/>
  <c r="AZ438"/>
  <c r="AU438"/>
  <c r="AZ437"/>
  <c r="AU437"/>
  <c r="AZ436"/>
  <c r="AU436"/>
  <c r="AZ435"/>
  <c r="AU435"/>
  <c r="AZ434"/>
  <c r="AU434"/>
  <c r="AZ433"/>
  <c r="AU433"/>
  <c r="AZ432"/>
  <c r="AU432"/>
  <c r="AZ431"/>
  <c r="AU431"/>
  <c r="AZ430"/>
  <c r="AU430"/>
  <c r="AZ429"/>
  <c r="AU429"/>
  <c r="AZ428"/>
  <c r="AU428"/>
  <c r="AZ427"/>
  <c r="AU427"/>
  <c r="AZ426"/>
  <c r="AU426"/>
  <c r="AZ425"/>
  <c r="AU425"/>
  <c r="AZ424"/>
  <c r="AU424"/>
  <c r="AZ423"/>
  <c r="AU423"/>
  <c r="AZ422"/>
  <c r="AU422"/>
  <c r="AZ421"/>
  <c r="AU421"/>
  <c r="AZ420"/>
  <c r="AU420"/>
  <c r="AZ419"/>
  <c r="AU419"/>
  <c r="AZ418"/>
  <c r="AU418"/>
  <c r="AZ417"/>
  <c r="AU417"/>
  <c r="AZ416"/>
  <c r="AU416"/>
  <c r="AZ415"/>
  <c r="AU415"/>
  <c r="AZ414"/>
  <c r="AU414"/>
  <c r="AZ413"/>
  <c r="AU413"/>
  <c r="AZ412"/>
  <c r="AU412"/>
  <c r="AZ411"/>
  <c r="AU411"/>
  <c r="AZ410"/>
  <c r="AU410"/>
  <c r="AZ409"/>
  <c r="AU409"/>
  <c r="AZ408"/>
  <c r="AU408"/>
  <c r="AZ407"/>
  <c r="AU407"/>
  <c r="AZ406"/>
  <c r="AU406"/>
  <c r="AZ405"/>
  <c r="AU405"/>
  <c r="AZ404"/>
  <c r="AU404"/>
  <c r="AZ403"/>
  <c r="AU403"/>
  <c r="AZ402"/>
  <c r="AU402"/>
  <c r="AZ401"/>
  <c r="AU401"/>
  <c r="AZ400"/>
  <c r="AU400"/>
  <c r="AZ399"/>
  <c r="AU399"/>
  <c r="AZ398"/>
  <c r="AU398"/>
  <c r="AZ397"/>
  <c r="AU397"/>
  <c r="AZ396"/>
  <c r="AU396"/>
  <c r="AZ395"/>
  <c r="AU395"/>
  <c r="AZ394"/>
  <c r="AU394"/>
  <c r="AZ393"/>
  <c r="AU393"/>
  <c r="AZ392"/>
  <c r="AU392"/>
  <c r="AZ391"/>
  <c r="AU391"/>
  <c r="AZ390"/>
  <c r="AU390"/>
  <c r="AZ389"/>
  <c r="AU389"/>
  <c r="AZ388"/>
  <c r="AU388"/>
  <c r="AZ387"/>
  <c r="AU387"/>
  <c r="AZ386"/>
  <c r="AU386"/>
  <c r="AZ385"/>
  <c r="AU385"/>
  <c r="AZ384"/>
  <c r="AU384"/>
  <c r="AZ383"/>
  <c r="AU383"/>
  <c r="AZ382"/>
  <c r="AU382"/>
  <c r="AZ381"/>
  <c r="AU381"/>
  <c r="AZ380"/>
  <c r="AU380"/>
  <c r="AZ379"/>
  <c r="AU379"/>
  <c r="AZ378"/>
  <c r="AU378"/>
  <c r="AZ377"/>
  <c r="AU377"/>
  <c r="AZ376"/>
  <c r="AU376"/>
  <c r="AZ375"/>
  <c r="AU375"/>
  <c r="AZ374"/>
  <c r="AU374"/>
  <c r="AZ373"/>
  <c r="AU373"/>
  <c r="AZ372"/>
  <c r="AU372"/>
  <c r="AZ371"/>
  <c r="AU371"/>
  <c r="AZ370"/>
  <c r="AU370"/>
  <c r="AZ369"/>
  <c r="AU369"/>
  <c r="AZ368"/>
  <c r="AU368"/>
  <c r="AZ367"/>
  <c r="AU367"/>
  <c r="AZ366"/>
  <c r="AU366"/>
  <c r="AZ365"/>
  <c r="AU365"/>
  <c r="AZ364"/>
  <c r="AU364"/>
  <c r="AZ363"/>
  <c r="AU363"/>
  <c r="AZ362"/>
  <c r="AU362"/>
  <c r="AZ361"/>
  <c r="AU361"/>
  <c r="AZ360"/>
  <c r="AU360"/>
  <c r="AZ359"/>
  <c r="AU359"/>
  <c r="AZ358"/>
  <c r="AU358"/>
  <c r="AZ357"/>
  <c r="AU357"/>
  <c r="AZ356"/>
  <c r="AU356"/>
  <c r="AZ355"/>
  <c r="AU355"/>
  <c r="AZ354"/>
  <c r="AU354"/>
  <c r="AZ353"/>
  <c r="AU353"/>
  <c r="AZ352"/>
  <c r="AU352"/>
  <c r="AZ351"/>
  <c r="AU351"/>
  <c r="AZ350"/>
  <c r="AU350"/>
  <c r="AZ349"/>
  <c r="AU349"/>
  <c r="AZ348"/>
  <c r="AU348"/>
  <c r="AZ347"/>
  <c r="AU347"/>
  <c r="AZ346"/>
  <c r="AU346"/>
  <c r="AZ345"/>
  <c r="AU345"/>
  <c r="AZ344"/>
  <c r="AU344"/>
  <c r="AZ343"/>
  <c r="AU343"/>
  <c r="AZ342"/>
  <c r="AU342"/>
  <c r="AZ341"/>
  <c r="AU341"/>
  <c r="AZ340"/>
  <c r="AU340"/>
  <c r="AZ339"/>
  <c r="AU339"/>
  <c r="AZ338"/>
  <c r="AU338"/>
  <c r="AZ337"/>
  <c r="AU337"/>
  <c r="AZ336"/>
  <c r="AU336"/>
  <c r="AZ335"/>
  <c r="AU335"/>
  <c r="AZ334"/>
  <c r="AU334"/>
  <c r="AZ333"/>
  <c r="AU333"/>
  <c r="AZ332"/>
  <c r="AU332"/>
  <c r="AZ331"/>
  <c r="AU331"/>
  <c r="AZ330"/>
  <c r="AU330"/>
  <c r="AZ329"/>
  <c r="AU329"/>
  <c r="AZ328"/>
  <c r="AU328"/>
  <c r="AZ327"/>
  <c r="AU327"/>
  <c r="AZ326"/>
  <c r="AU326"/>
  <c r="AZ325"/>
  <c r="AU325"/>
  <c r="AZ324"/>
  <c r="AU324"/>
  <c r="AZ323"/>
  <c r="AU323"/>
  <c r="AZ322"/>
  <c r="AU322"/>
  <c r="AZ321"/>
  <c r="AU321"/>
  <c r="AZ320"/>
  <c r="AU320"/>
  <c r="AZ319"/>
  <c r="AU319"/>
  <c r="AZ318"/>
  <c r="AU318"/>
  <c r="AZ317"/>
  <c r="AU317"/>
  <c r="AZ316"/>
  <c r="AU316"/>
  <c r="AZ315"/>
  <c r="AU315"/>
  <c r="AZ314"/>
  <c r="AU314"/>
  <c r="AZ313"/>
  <c r="AU313"/>
  <c r="AZ312"/>
  <c r="AU312"/>
  <c r="AZ311"/>
  <c r="AU311"/>
  <c r="AZ310"/>
  <c r="AU310"/>
  <c r="AZ309"/>
  <c r="AU309"/>
  <c r="AZ308"/>
  <c r="AU308"/>
  <c r="AZ307"/>
  <c r="AU307"/>
  <c r="AZ306"/>
  <c r="AU306"/>
  <c r="AZ305"/>
  <c r="AU305"/>
  <c r="AZ304"/>
  <c r="AU304"/>
  <c r="AZ303"/>
  <c r="AU303"/>
  <c r="AZ302"/>
  <c r="AU302"/>
  <c r="AZ301"/>
  <c r="AU301"/>
  <c r="AZ300"/>
  <c r="AU300"/>
  <c r="AZ299"/>
  <c r="AU299"/>
  <c r="AZ298"/>
  <c r="AU298"/>
  <c r="AZ297"/>
  <c r="AU297"/>
  <c r="AZ296"/>
  <c r="AU296"/>
  <c r="AZ295"/>
  <c r="AU295"/>
  <c r="AZ294"/>
  <c r="AU294"/>
  <c r="AZ293"/>
  <c r="AU293"/>
  <c r="AZ292"/>
  <c r="AU292"/>
  <c r="AZ291"/>
  <c r="AU291"/>
  <c r="AZ290"/>
  <c r="AU290"/>
  <c r="AZ289"/>
  <c r="AU289"/>
  <c r="AZ288"/>
  <c r="AU288"/>
  <c r="AZ287"/>
  <c r="AU287"/>
  <c r="AZ286"/>
  <c r="AU286"/>
  <c r="AZ285"/>
  <c r="AU285"/>
  <c r="AZ284"/>
  <c r="AU284"/>
  <c r="AZ283"/>
  <c r="AU283"/>
  <c r="AZ282"/>
  <c r="AU282"/>
  <c r="AZ281"/>
  <c r="AU281"/>
  <c r="AZ280"/>
  <c r="AU280"/>
  <c r="AZ279"/>
  <c r="AU279"/>
  <c r="AZ278"/>
  <c r="AU278"/>
  <c r="AZ277"/>
  <c r="AU277"/>
  <c r="AZ276"/>
  <c r="AU276"/>
  <c r="AZ275"/>
  <c r="AU275"/>
  <c r="AZ274"/>
  <c r="AU274"/>
  <c r="AZ273"/>
  <c r="AU273"/>
  <c r="AZ272"/>
  <c r="AU272"/>
  <c r="AZ271"/>
  <c r="AU271"/>
  <c r="AZ270"/>
  <c r="AU270"/>
  <c r="AZ269"/>
  <c r="AU269"/>
  <c r="AZ268"/>
  <c r="AU268"/>
  <c r="AZ267"/>
  <c r="AU267"/>
  <c r="AZ266"/>
  <c r="AU266"/>
  <c r="AZ265"/>
  <c r="AU265"/>
  <c r="AZ264"/>
  <c r="AU264"/>
  <c r="AZ263"/>
  <c r="AU263"/>
  <c r="AZ262"/>
  <c r="AU262"/>
  <c r="AZ261"/>
  <c r="AU261"/>
  <c r="AZ260"/>
  <c r="AU260"/>
  <c r="AZ259"/>
  <c r="AU259"/>
  <c r="AZ258"/>
  <c r="AU258"/>
  <c r="AZ257"/>
  <c r="AU257"/>
  <c r="AZ256"/>
  <c r="AU256"/>
  <c r="AZ255"/>
  <c r="AU255"/>
  <c r="AZ254"/>
  <c r="AU254"/>
  <c r="AZ253"/>
  <c r="AU253"/>
  <c r="AZ252"/>
  <c r="AU252"/>
  <c r="AZ251"/>
  <c r="AU251"/>
  <c r="AZ250"/>
  <c r="AU250"/>
  <c r="AZ249"/>
  <c r="AU249"/>
  <c r="AZ248"/>
  <c r="AU248"/>
  <c r="AZ247"/>
  <c r="AU247"/>
  <c r="AZ246"/>
  <c r="AU246"/>
  <c r="AZ245"/>
  <c r="AU245"/>
  <c r="AZ244"/>
  <c r="AU244"/>
  <c r="AZ243"/>
  <c r="AU243"/>
  <c r="AZ242"/>
  <c r="AU242"/>
  <c r="AZ241"/>
  <c r="AU241"/>
  <c r="AZ240"/>
  <c r="AU240"/>
  <c r="AZ239"/>
  <c r="AU239"/>
  <c r="AZ238"/>
  <c r="AU238"/>
  <c r="AZ237"/>
  <c r="AU237"/>
  <c r="AZ236"/>
  <c r="AU236"/>
  <c r="AZ235"/>
  <c r="AU235"/>
  <c r="AZ234"/>
  <c r="AU234"/>
  <c r="AZ233"/>
  <c r="AU233"/>
  <c r="AZ232"/>
  <c r="AU232"/>
  <c r="AZ231"/>
  <c r="AU231"/>
  <c r="AZ230"/>
  <c r="AU230"/>
  <c r="AZ229"/>
  <c r="AU229"/>
  <c r="AZ228"/>
  <c r="AU228"/>
  <c r="AZ227"/>
  <c r="AU227"/>
  <c r="AZ226"/>
  <c r="AU226"/>
  <c r="AZ225"/>
  <c r="AU225"/>
  <c r="AZ224"/>
  <c r="AU224"/>
  <c r="AZ223"/>
  <c r="AU223"/>
  <c r="AZ222"/>
  <c r="AU222"/>
  <c r="AZ221"/>
  <c r="AU221"/>
  <c r="AZ220"/>
  <c r="AU220"/>
  <c r="AZ219"/>
  <c r="AU219"/>
  <c r="AZ218"/>
  <c r="AU218"/>
  <c r="AZ217"/>
  <c r="AU217"/>
  <c r="AZ216"/>
  <c r="AU216"/>
  <c r="AZ215"/>
  <c r="AU215"/>
  <c r="AZ214"/>
  <c r="AU214"/>
  <c r="AZ213"/>
  <c r="AU213"/>
  <c r="AZ212"/>
  <c r="AU212"/>
  <c r="AZ211"/>
  <c r="AU211"/>
  <c r="AZ210"/>
  <c r="AU210"/>
  <c r="AZ209"/>
  <c r="AU209"/>
  <c r="AZ208"/>
  <c r="AU208"/>
  <c r="AZ207"/>
  <c r="AU207"/>
  <c r="AZ206"/>
  <c r="AU206"/>
  <c r="AZ205"/>
  <c r="AU205"/>
  <c r="AZ204"/>
  <c r="AU204"/>
  <c r="AZ203"/>
  <c r="AU203"/>
  <c r="AZ202"/>
  <c r="AU202"/>
  <c r="AZ201"/>
  <c r="AU201"/>
  <c r="AZ200"/>
  <c r="AU200"/>
  <c r="AZ199"/>
  <c r="AU199"/>
  <c r="AZ198"/>
  <c r="AU198"/>
  <c r="AZ197"/>
  <c r="AU197"/>
  <c r="AZ196"/>
  <c r="AU196"/>
  <c r="AZ195"/>
  <c r="AU195"/>
  <c r="AZ194"/>
  <c r="AU194"/>
  <c r="AZ193"/>
  <c r="AU193"/>
  <c r="AZ192"/>
  <c r="AU192"/>
  <c r="AZ191"/>
  <c r="AU191"/>
  <c r="AZ190"/>
  <c r="AU190"/>
  <c r="AZ189"/>
  <c r="AU189"/>
  <c r="AZ188"/>
  <c r="AU188"/>
  <c r="AZ187"/>
  <c r="AU187"/>
  <c r="AZ186"/>
  <c r="AU186"/>
  <c r="AZ185"/>
  <c r="AU185"/>
  <c r="AZ184"/>
  <c r="AU184"/>
  <c r="AZ183"/>
  <c r="AU183"/>
  <c r="AZ182"/>
  <c r="AU182"/>
  <c r="AZ181"/>
  <c r="AU181"/>
  <c r="AZ180"/>
  <c r="AU180"/>
  <c r="AZ179"/>
  <c r="AU179"/>
  <c r="AZ178"/>
  <c r="AU178"/>
  <c r="AZ177"/>
  <c r="AU177"/>
  <c r="AZ176"/>
  <c r="AU176"/>
  <c r="AZ175"/>
  <c r="AU175"/>
  <c r="AZ174"/>
  <c r="AU174"/>
  <c r="AZ173"/>
  <c r="AU173"/>
  <c r="AZ172"/>
  <c r="AU172"/>
  <c r="AZ171"/>
  <c r="AU171"/>
  <c r="AZ170"/>
  <c r="AU170"/>
  <c r="AZ169"/>
  <c r="AU169"/>
  <c r="AZ168"/>
  <c r="AU168"/>
  <c r="AZ167"/>
  <c r="AU167"/>
  <c r="AZ166"/>
  <c r="AU166"/>
  <c r="AZ165"/>
  <c r="AU165"/>
  <c r="AZ164"/>
  <c r="AU164"/>
  <c r="AZ163"/>
  <c r="AU163"/>
  <c r="AZ162"/>
  <c r="AU162"/>
  <c r="AZ161"/>
  <c r="AU161"/>
  <c r="AZ160"/>
  <c r="AU160"/>
  <c r="AZ159"/>
  <c r="AU159"/>
  <c r="AZ158"/>
  <c r="AU158"/>
  <c r="AZ157"/>
  <c r="AU157"/>
  <c r="AZ156"/>
  <c r="AU156"/>
  <c r="AZ155"/>
  <c r="AU155"/>
  <c r="AZ154"/>
  <c r="AU154"/>
  <c r="AZ153"/>
  <c r="AU153"/>
  <c r="AZ152"/>
  <c r="AU152"/>
  <c r="AZ151"/>
  <c r="AU151"/>
  <c r="AZ150"/>
  <c r="AU150"/>
  <c r="AZ149"/>
  <c r="AU149"/>
  <c r="AZ148"/>
  <c r="AU148"/>
  <c r="AZ147"/>
  <c r="AU147"/>
  <c r="AZ146"/>
  <c r="AU146"/>
  <c r="AZ145"/>
  <c r="AU145"/>
  <c r="AZ144"/>
  <c r="AU144"/>
  <c r="AZ143"/>
  <c r="AU143"/>
  <c r="AZ142"/>
  <c r="AU142"/>
  <c r="AZ141"/>
  <c r="AU141"/>
  <c r="AZ140"/>
  <c r="AU140"/>
  <c r="AZ139"/>
  <c r="AU139"/>
  <c r="AZ138"/>
  <c r="AU138"/>
  <c r="AZ137"/>
  <c r="AU137"/>
  <c r="AZ136"/>
  <c r="AU136"/>
  <c r="AZ135"/>
  <c r="AU135"/>
  <c r="AZ134"/>
  <c r="AU134"/>
  <c r="AZ133"/>
  <c r="AU133"/>
  <c r="AZ132"/>
  <c r="AU132"/>
  <c r="AZ131"/>
  <c r="AU131"/>
  <c r="AZ130"/>
  <c r="AU130"/>
  <c r="AZ129"/>
  <c r="AU129"/>
  <c r="AZ128"/>
  <c r="AU128"/>
  <c r="AZ127"/>
  <c r="AU127"/>
  <c r="AZ126"/>
  <c r="AU126"/>
  <c r="AZ125"/>
  <c r="AU125"/>
  <c r="AZ124"/>
  <c r="AU124"/>
  <c r="AZ123"/>
  <c r="AU123"/>
  <c r="AZ122"/>
  <c r="AU122"/>
  <c r="AZ121"/>
  <c r="AU121"/>
  <c r="AZ120"/>
  <c r="AU120"/>
  <c r="AZ119"/>
  <c r="AU119"/>
  <c r="AZ118"/>
  <c r="AU118"/>
  <c r="AZ117"/>
  <c r="AU117"/>
  <c r="AZ116"/>
  <c r="AU116"/>
  <c r="AZ115"/>
  <c r="AU115"/>
  <c r="AZ114"/>
  <c r="AU114"/>
  <c r="AZ113"/>
  <c r="AU113"/>
  <c r="AZ112"/>
  <c r="AU112"/>
  <c r="AZ111"/>
  <c r="AU111"/>
  <c r="AZ110"/>
  <c r="AU110"/>
  <c r="AZ109"/>
  <c r="AU109"/>
  <c r="AZ108"/>
  <c r="AU108"/>
  <c r="AZ107"/>
  <c r="AU107"/>
  <c r="AZ106"/>
  <c r="AU106"/>
  <c r="AZ105"/>
  <c r="AU105"/>
  <c r="AZ104"/>
  <c r="AU104"/>
  <c r="AZ103"/>
  <c r="AU103"/>
  <c r="AZ102"/>
  <c r="AU102"/>
  <c r="AZ101"/>
  <c r="AU101"/>
  <c r="AZ100"/>
  <c r="AU100"/>
  <c r="AZ99"/>
  <c r="AU99"/>
  <c r="AZ98"/>
  <c r="AU98"/>
  <c r="AZ97"/>
  <c r="AU97"/>
  <c r="AZ96"/>
  <c r="AU96"/>
  <c r="AZ95"/>
  <c r="AU95"/>
  <c r="AZ94"/>
  <c r="AU94"/>
  <c r="AZ93"/>
  <c r="AU93"/>
  <c r="AZ92"/>
  <c r="AU92"/>
  <c r="AZ91"/>
  <c r="AU91"/>
  <c r="AZ90"/>
  <c r="AU90"/>
  <c r="AZ89"/>
  <c r="AU89"/>
  <c r="AZ88"/>
  <c r="AU88"/>
  <c r="AZ87"/>
  <c r="AU87"/>
  <c r="AZ86"/>
  <c r="AU86"/>
  <c r="AZ85"/>
  <c r="AU85"/>
  <c r="AZ84"/>
  <c r="AU84"/>
  <c r="AZ83"/>
  <c r="AU83"/>
  <c r="AZ82"/>
  <c r="AU82"/>
  <c r="AZ81"/>
  <c r="AU81"/>
  <c r="AZ80"/>
  <c r="AU80"/>
  <c r="AZ79"/>
  <c r="AU79"/>
  <c r="AZ78"/>
  <c r="AU78"/>
  <c r="AZ77"/>
  <c r="AU77"/>
  <c r="AZ76"/>
  <c r="AU76"/>
  <c r="AZ75"/>
  <c r="AU75"/>
  <c r="AZ74"/>
  <c r="AU74"/>
  <c r="AZ73"/>
  <c r="AU73"/>
  <c r="AZ72"/>
  <c r="AU72"/>
  <c r="AZ71"/>
  <c r="AU71"/>
  <c r="AZ70"/>
  <c r="AU70"/>
  <c r="AZ69"/>
  <c r="AU69"/>
  <c r="AZ68"/>
  <c r="AU68"/>
  <c r="AZ67"/>
  <c r="AU67"/>
  <c r="AZ66"/>
  <c r="AU66"/>
  <c r="AZ65"/>
  <c r="AU65"/>
  <c r="AZ64"/>
  <c r="AU64"/>
  <c r="AZ63"/>
  <c r="AU63"/>
  <c r="AZ62"/>
  <c r="AU62"/>
  <c r="AZ61"/>
  <c r="AU61"/>
  <c r="AZ60"/>
  <c r="AU60"/>
  <c r="AZ59"/>
  <c r="AU59"/>
  <c r="AZ58"/>
  <c r="AU58"/>
  <c r="AZ57"/>
  <c r="AU57"/>
  <c r="AZ56"/>
  <c r="AU56"/>
  <c r="AZ55"/>
  <c r="AU55"/>
  <c r="AZ54"/>
  <c r="AU54"/>
  <c r="AZ53"/>
  <c r="AU53"/>
  <c r="AZ52"/>
  <c r="AU52"/>
  <c r="AZ51"/>
  <c r="AU51"/>
  <c r="AZ50"/>
  <c r="AU50"/>
  <c r="AZ49"/>
  <c r="AU49"/>
  <c r="AZ48"/>
  <c r="AU48"/>
  <c r="AZ47"/>
  <c r="AU47"/>
  <c r="AZ46"/>
  <c r="AU46"/>
  <c r="AZ45"/>
  <c r="AU45"/>
  <c r="AZ44"/>
  <c r="AU44"/>
  <c r="AZ43"/>
  <c r="AU43"/>
  <c r="AZ42"/>
  <c r="AU42"/>
  <c r="AZ41"/>
  <c r="AU41"/>
  <c r="AZ40"/>
  <c r="AU40"/>
  <c r="AZ39"/>
  <c r="AU39"/>
  <c r="AZ38"/>
  <c r="AU38"/>
  <c r="AZ37"/>
  <c r="AU37"/>
  <c r="AZ36"/>
  <c r="AU36"/>
  <c r="AZ35"/>
  <c r="AU35"/>
  <c r="AZ34"/>
  <c r="AU34"/>
  <c r="AZ33"/>
  <c r="AU33"/>
  <c r="AZ32"/>
  <c r="AU32"/>
  <c r="AZ31"/>
  <c r="AU31"/>
  <c r="AZ30"/>
  <c r="AU30"/>
  <c r="AZ29"/>
  <c r="AU29"/>
  <c r="AZ28"/>
  <c r="AU28"/>
  <c r="AZ27"/>
  <c r="AU27"/>
  <c r="AZ26"/>
  <c r="AU26"/>
  <c r="AZ25"/>
  <c r="AU25"/>
  <c r="AZ24"/>
  <c r="AU24"/>
  <c r="AZ23"/>
  <c r="AU23"/>
  <c r="AZ22"/>
  <c r="AU22"/>
  <c r="AZ21"/>
  <c r="AU21"/>
  <c r="AZ20"/>
  <c r="AU20"/>
  <c r="AZ19"/>
  <c r="AU19"/>
  <c r="AZ18"/>
  <c r="AU18"/>
  <c r="AZ17"/>
  <c r="AU17"/>
  <c r="AZ16"/>
  <c r="AU16"/>
  <c r="AZ15"/>
  <c r="AU15"/>
  <c r="AZ14"/>
  <c r="AU14"/>
  <c r="AZ13"/>
  <c r="AU13"/>
  <c r="AZ12"/>
  <c r="AU12"/>
  <c r="AZ11"/>
  <c r="AU11"/>
  <c r="AZ10"/>
  <c r="AU10"/>
  <c r="AZ9"/>
  <c r="AU9"/>
  <c r="AZ8"/>
  <c r="AU8"/>
  <c r="AZ7"/>
  <c r="AU7"/>
  <c r="AZ6"/>
  <c r="AV6"/>
  <c r="AW6" s="1"/>
  <c r="AU6"/>
  <c r="AO643"/>
  <c r="AJ643"/>
  <c r="AO642"/>
  <c r="AJ642"/>
  <c r="AO641"/>
  <c r="AJ641"/>
  <c r="AO640"/>
  <c r="AJ640"/>
  <c r="AO639"/>
  <c r="AJ639"/>
  <c r="AO638"/>
  <c r="AJ638"/>
  <c r="AO637"/>
  <c r="AJ637"/>
  <c r="AO636"/>
  <c r="AJ636"/>
  <c r="AO635"/>
  <c r="AJ635"/>
  <c r="AO634"/>
  <c r="AJ634"/>
  <c r="AO633"/>
  <c r="AJ633"/>
  <c r="AO632"/>
  <c r="AJ632"/>
  <c r="AO631"/>
  <c r="AJ631"/>
  <c r="AO630"/>
  <c r="AJ630"/>
  <c r="AO629"/>
  <c r="AJ629"/>
  <c r="AO628"/>
  <c r="AJ628"/>
  <c r="AO627"/>
  <c r="AJ627"/>
  <c r="AO626"/>
  <c r="AJ626"/>
  <c r="AO625"/>
  <c r="AJ625"/>
  <c r="AO624"/>
  <c r="AJ624"/>
  <c r="AO623"/>
  <c r="AJ623"/>
  <c r="AO622"/>
  <c r="AJ622"/>
  <c r="AO621"/>
  <c r="AJ621"/>
  <c r="AO620"/>
  <c r="AJ620"/>
  <c r="AO619"/>
  <c r="AJ619"/>
  <c r="AO618"/>
  <c r="AJ618"/>
  <c r="AO617"/>
  <c r="AJ617"/>
  <c r="AO616"/>
  <c r="AJ616"/>
  <c r="AO615"/>
  <c r="AJ615"/>
  <c r="AO614"/>
  <c r="AJ614"/>
  <c r="AO613"/>
  <c r="AJ613"/>
  <c r="AO612"/>
  <c r="AJ612"/>
  <c r="AO611"/>
  <c r="AJ611"/>
  <c r="AO610"/>
  <c r="AJ610"/>
  <c r="AO609"/>
  <c r="AJ609"/>
  <c r="AO608"/>
  <c r="AJ608"/>
  <c r="AO607"/>
  <c r="AJ607"/>
  <c r="AO606"/>
  <c r="AJ606"/>
  <c r="AO605"/>
  <c r="AJ605"/>
  <c r="AO604"/>
  <c r="AJ604"/>
  <c r="AO603"/>
  <c r="AJ603"/>
  <c r="AO602"/>
  <c r="AJ602"/>
  <c r="AO601"/>
  <c r="AJ601"/>
  <c r="AO600"/>
  <c r="AJ600"/>
  <c r="AO599"/>
  <c r="AJ599"/>
  <c r="AO598"/>
  <c r="AJ598"/>
  <c r="AO597"/>
  <c r="AJ597"/>
  <c r="AO596"/>
  <c r="AJ596"/>
  <c r="AO595"/>
  <c r="AJ595"/>
  <c r="AO594"/>
  <c r="AJ594"/>
  <c r="AO593"/>
  <c r="AJ593"/>
  <c r="AO592"/>
  <c r="AJ592"/>
  <c r="AO591"/>
  <c r="AJ591"/>
  <c r="AO590"/>
  <c r="AJ590"/>
  <c r="AO589"/>
  <c r="AJ589"/>
  <c r="AO588"/>
  <c r="AJ588"/>
  <c r="AO587"/>
  <c r="AJ587"/>
  <c r="AO586"/>
  <c r="AJ586"/>
  <c r="AO585"/>
  <c r="AJ585"/>
  <c r="AO584"/>
  <c r="AJ584"/>
  <c r="AO583"/>
  <c r="AJ583"/>
  <c r="AO582"/>
  <c r="AJ582"/>
  <c r="AO581"/>
  <c r="AJ581"/>
  <c r="AO580"/>
  <c r="AJ580"/>
  <c r="AO579"/>
  <c r="AJ579"/>
  <c r="AO578"/>
  <c r="AJ578"/>
  <c r="AO577"/>
  <c r="AJ577"/>
  <c r="AO576"/>
  <c r="AJ576"/>
  <c r="AO575"/>
  <c r="AJ575"/>
  <c r="AO574"/>
  <c r="AJ574"/>
  <c r="AO573"/>
  <c r="AJ573"/>
  <c r="AO572"/>
  <c r="AJ572"/>
  <c r="AO571"/>
  <c r="AJ571"/>
  <c r="AO570"/>
  <c r="AJ570"/>
  <c r="AO569"/>
  <c r="AJ569"/>
  <c r="AO568"/>
  <c r="AJ568"/>
  <c r="AO567"/>
  <c r="AJ567"/>
  <c r="AO566"/>
  <c r="AJ566"/>
  <c r="AO565"/>
  <c r="AJ565"/>
  <c r="AO564"/>
  <c r="AJ564"/>
  <c r="AO563"/>
  <c r="AJ563"/>
  <c r="AO562"/>
  <c r="AJ562"/>
  <c r="AO561"/>
  <c r="AJ561"/>
  <c r="AO560"/>
  <c r="AJ560"/>
  <c r="AO559"/>
  <c r="AJ559"/>
  <c r="AO558"/>
  <c r="AJ558"/>
  <c r="AO557"/>
  <c r="AJ557"/>
  <c r="AO556"/>
  <c r="AJ556"/>
  <c r="AO555"/>
  <c r="AJ555"/>
  <c r="AO554"/>
  <c r="AJ554"/>
  <c r="AO553"/>
  <c r="AJ553"/>
  <c r="AO552"/>
  <c r="AJ552"/>
  <c r="AO551"/>
  <c r="AJ551"/>
  <c r="AO550"/>
  <c r="AJ550"/>
  <c r="AO549"/>
  <c r="AJ549"/>
  <c r="AO548"/>
  <c r="AJ548"/>
  <c r="AO547"/>
  <c r="AJ547"/>
  <c r="AO546"/>
  <c r="AJ546"/>
  <c r="AO545"/>
  <c r="AJ545"/>
  <c r="AO544"/>
  <c r="AJ544"/>
  <c r="AO543"/>
  <c r="AJ543"/>
  <c r="AO542"/>
  <c r="AJ542"/>
  <c r="AO541"/>
  <c r="AJ541"/>
  <c r="AO540"/>
  <c r="AJ540"/>
  <c r="AO539"/>
  <c r="AJ539"/>
  <c r="AO538"/>
  <c r="AJ538"/>
  <c r="AO537"/>
  <c r="AJ537"/>
  <c r="AO536"/>
  <c r="AJ536"/>
  <c r="AO535"/>
  <c r="AJ535"/>
  <c r="AO534"/>
  <c r="AJ534"/>
  <c r="AO533"/>
  <c r="AJ533"/>
  <c r="AO532"/>
  <c r="AJ532"/>
  <c r="AO531"/>
  <c r="AJ531"/>
  <c r="AO530"/>
  <c r="AJ530"/>
  <c r="AO529"/>
  <c r="AJ529"/>
  <c r="AO528"/>
  <c r="AJ528"/>
  <c r="AO527"/>
  <c r="AJ527"/>
  <c r="AO526"/>
  <c r="AJ526"/>
  <c r="AO525"/>
  <c r="AJ525"/>
  <c r="AO524"/>
  <c r="AJ524"/>
  <c r="AO523"/>
  <c r="AJ523"/>
  <c r="AO522"/>
  <c r="AJ522"/>
  <c r="AO521"/>
  <c r="AJ521"/>
  <c r="AO520"/>
  <c r="AJ520"/>
  <c r="AO519"/>
  <c r="AJ519"/>
  <c r="AO518"/>
  <c r="AJ518"/>
  <c r="AO517"/>
  <c r="AJ517"/>
  <c r="AO516"/>
  <c r="AJ516"/>
  <c r="AO515"/>
  <c r="AJ515"/>
  <c r="AO514"/>
  <c r="AJ514"/>
  <c r="AO513"/>
  <c r="AJ513"/>
  <c r="AO512"/>
  <c r="AJ512"/>
  <c r="AO511"/>
  <c r="AJ511"/>
  <c r="AO510"/>
  <c r="AJ510"/>
  <c r="AO509"/>
  <c r="AJ509"/>
  <c r="AO508"/>
  <c r="AJ508"/>
  <c r="AO507"/>
  <c r="AJ507"/>
  <c r="AO506"/>
  <c r="AJ506"/>
  <c r="AO505"/>
  <c r="AJ505"/>
  <c r="AO504"/>
  <c r="AJ504"/>
  <c r="AO503"/>
  <c r="AJ503"/>
  <c r="AO502"/>
  <c r="AJ502"/>
  <c r="AO501"/>
  <c r="AJ501"/>
  <c r="AO500"/>
  <c r="AJ500"/>
  <c r="AO499"/>
  <c r="AJ499"/>
  <c r="AO498"/>
  <c r="AJ498"/>
  <c r="AO497"/>
  <c r="AJ497"/>
  <c r="AO496"/>
  <c r="AJ496"/>
  <c r="AO495"/>
  <c r="AJ495"/>
  <c r="AO494"/>
  <c r="AJ494"/>
  <c r="AO493"/>
  <c r="AJ493"/>
  <c r="AO492"/>
  <c r="AJ492"/>
  <c r="AO491"/>
  <c r="AJ491"/>
  <c r="AO490"/>
  <c r="AJ490"/>
  <c r="AO489"/>
  <c r="AJ489"/>
  <c r="AO488"/>
  <c r="AJ488"/>
  <c r="AO487"/>
  <c r="AJ487"/>
  <c r="AO486"/>
  <c r="AJ486"/>
  <c r="AO485"/>
  <c r="AJ485"/>
  <c r="AO484"/>
  <c r="AJ484"/>
  <c r="AO483"/>
  <c r="AJ483"/>
  <c r="AO482"/>
  <c r="AJ482"/>
  <c r="AO481"/>
  <c r="AJ481"/>
  <c r="AO480"/>
  <c r="AJ480"/>
  <c r="AO479"/>
  <c r="AJ479"/>
  <c r="AO478"/>
  <c r="AJ478"/>
  <c r="AO477"/>
  <c r="AJ477"/>
  <c r="AO476"/>
  <c r="AJ476"/>
  <c r="AO475"/>
  <c r="AJ475"/>
  <c r="AO474"/>
  <c r="AJ474"/>
  <c r="AO473"/>
  <c r="AJ473"/>
  <c r="AO472"/>
  <c r="AJ472"/>
  <c r="AO471"/>
  <c r="AJ471"/>
  <c r="AO470"/>
  <c r="AJ470"/>
  <c r="AO469"/>
  <c r="AJ469"/>
  <c r="AO468"/>
  <c r="AJ468"/>
  <c r="AO467"/>
  <c r="AJ467"/>
  <c r="AO466"/>
  <c r="AJ466"/>
  <c r="AO465"/>
  <c r="AJ465"/>
  <c r="AO464"/>
  <c r="AJ464"/>
  <c r="AO463"/>
  <c r="AJ463"/>
  <c r="AO462"/>
  <c r="AJ462"/>
  <c r="AO461"/>
  <c r="AJ461"/>
  <c r="AO460"/>
  <c r="AJ460"/>
  <c r="AO459"/>
  <c r="AJ459"/>
  <c r="AO458"/>
  <c r="AJ458"/>
  <c r="AO457"/>
  <c r="AJ457"/>
  <c r="AO456"/>
  <c r="AJ456"/>
  <c r="AO455"/>
  <c r="AJ455"/>
  <c r="AO454"/>
  <c r="AJ454"/>
  <c r="AO453"/>
  <c r="AJ453"/>
  <c r="AO452"/>
  <c r="AJ452"/>
  <c r="AO451"/>
  <c r="AJ451"/>
  <c r="AO450"/>
  <c r="AJ450"/>
  <c r="AO449"/>
  <c r="AJ449"/>
  <c r="AO448"/>
  <c r="AJ448"/>
  <c r="AO447"/>
  <c r="AJ447"/>
  <c r="AO446"/>
  <c r="AJ446"/>
  <c r="AO445"/>
  <c r="AJ445"/>
  <c r="AO444"/>
  <c r="AJ444"/>
  <c r="AO443"/>
  <c r="AJ443"/>
  <c r="AO442"/>
  <c r="AJ442"/>
  <c r="AO441"/>
  <c r="AJ441"/>
  <c r="AO440"/>
  <c r="AJ440"/>
  <c r="AO439"/>
  <c r="AJ439"/>
  <c r="AO438"/>
  <c r="AJ438"/>
  <c r="AO437"/>
  <c r="AJ437"/>
  <c r="AO436"/>
  <c r="AJ436"/>
  <c r="AO435"/>
  <c r="AJ435"/>
  <c r="AO434"/>
  <c r="AJ434"/>
  <c r="AO433"/>
  <c r="AJ433"/>
  <c r="AO432"/>
  <c r="AJ432"/>
  <c r="AO431"/>
  <c r="AJ431"/>
  <c r="AO430"/>
  <c r="AJ430"/>
  <c r="AO429"/>
  <c r="AJ429"/>
  <c r="AO428"/>
  <c r="AJ428"/>
  <c r="AO427"/>
  <c r="AJ427"/>
  <c r="AO426"/>
  <c r="AJ426"/>
  <c r="AO425"/>
  <c r="AJ425"/>
  <c r="AO424"/>
  <c r="AJ424"/>
  <c r="AO423"/>
  <c r="AJ423"/>
  <c r="AO422"/>
  <c r="AJ422"/>
  <c r="AO421"/>
  <c r="AJ421"/>
  <c r="AO420"/>
  <c r="AJ420"/>
  <c r="AO419"/>
  <c r="AJ419"/>
  <c r="AO418"/>
  <c r="AJ418"/>
  <c r="AO417"/>
  <c r="AJ417"/>
  <c r="AO416"/>
  <c r="AJ416"/>
  <c r="AO415"/>
  <c r="AJ415"/>
  <c r="AO414"/>
  <c r="AJ414"/>
  <c r="AO413"/>
  <c r="AJ413"/>
  <c r="AO412"/>
  <c r="AJ412"/>
  <c r="AO411"/>
  <c r="AJ411"/>
  <c r="AO410"/>
  <c r="AJ410"/>
  <c r="AO409"/>
  <c r="AJ409"/>
  <c r="AO408"/>
  <c r="AJ408"/>
  <c r="AO407"/>
  <c r="AJ407"/>
  <c r="AO406"/>
  <c r="AJ406"/>
  <c r="AO405"/>
  <c r="AJ405"/>
  <c r="AO404"/>
  <c r="AJ404"/>
  <c r="AO403"/>
  <c r="AJ403"/>
  <c r="AO402"/>
  <c r="AJ402"/>
  <c r="AO401"/>
  <c r="AJ401"/>
  <c r="AO400"/>
  <c r="AJ400"/>
  <c r="AO399"/>
  <c r="AJ399"/>
  <c r="AO398"/>
  <c r="AJ398"/>
  <c r="AO397"/>
  <c r="AJ397"/>
  <c r="AO396"/>
  <c r="AJ396"/>
  <c r="AO395"/>
  <c r="AJ395"/>
  <c r="AO394"/>
  <c r="AJ394"/>
  <c r="AO393"/>
  <c r="AJ393"/>
  <c r="AO392"/>
  <c r="AJ392"/>
  <c r="AO391"/>
  <c r="AJ391"/>
  <c r="AO390"/>
  <c r="AJ390"/>
  <c r="AO389"/>
  <c r="AJ389"/>
  <c r="AO388"/>
  <c r="AJ388"/>
  <c r="AO387"/>
  <c r="AJ387"/>
  <c r="AO386"/>
  <c r="AJ386"/>
  <c r="AO385"/>
  <c r="AJ385"/>
  <c r="AO384"/>
  <c r="AJ384"/>
  <c r="AO383"/>
  <c r="AJ383"/>
  <c r="AO382"/>
  <c r="AJ382"/>
  <c r="AO381"/>
  <c r="AJ381"/>
  <c r="AO380"/>
  <c r="AJ380"/>
  <c r="AO379"/>
  <c r="AJ379"/>
  <c r="AO378"/>
  <c r="AJ378"/>
  <c r="AO377"/>
  <c r="AJ377"/>
  <c r="AO376"/>
  <c r="AJ376"/>
  <c r="AO375"/>
  <c r="AJ375"/>
  <c r="AO374"/>
  <c r="AJ374"/>
  <c r="AO373"/>
  <c r="AJ373"/>
  <c r="AO372"/>
  <c r="AJ372"/>
  <c r="AO371"/>
  <c r="AJ371"/>
  <c r="AO370"/>
  <c r="AJ370"/>
  <c r="AO369"/>
  <c r="AJ369"/>
  <c r="AO368"/>
  <c r="AJ368"/>
  <c r="AO367"/>
  <c r="AJ367"/>
  <c r="AO366"/>
  <c r="AJ366"/>
  <c r="AO365"/>
  <c r="AJ365"/>
  <c r="AO364"/>
  <c r="AJ364"/>
  <c r="AO363"/>
  <c r="AJ363"/>
  <c r="AO362"/>
  <c r="AJ362"/>
  <c r="AO361"/>
  <c r="AJ361"/>
  <c r="AO360"/>
  <c r="AJ360"/>
  <c r="AO359"/>
  <c r="AJ359"/>
  <c r="AO358"/>
  <c r="AJ358"/>
  <c r="AO357"/>
  <c r="AJ357"/>
  <c r="AO356"/>
  <c r="AJ356"/>
  <c r="AO355"/>
  <c r="AJ355"/>
  <c r="AO354"/>
  <c r="AJ354"/>
  <c r="AO353"/>
  <c r="AJ353"/>
  <c r="AO352"/>
  <c r="AJ352"/>
  <c r="AO351"/>
  <c r="AJ351"/>
  <c r="AO350"/>
  <c r="AJ350"/>
  <c r="AO349"/>
  <c r="AJ349"/>
  <c r="AO348"/>
  <c r="AJ348"/>
  <c r="AO347"/>
  <c r="AJ347"/>
  <c r="AO346"/>
  <c r="AJ346"/>
  <c r="AO345"/>
  <c r="AJ345"/>
  <c r="AO344"/>
  <c r="AJ344"/>
  <c r="AO343"/>
  <c r="AJ343"/>
  <c r="AO342"/>
  <c r="AJ342"/>
  <c r="AO341"/>
  <c r="AJ341"/>
  <c r="AO340"/>
  <c r="AJ340"/>
  <c r="AO339"/>
  <c r="AJ339"/>
  <c r="AO338"/>
  <c r="AJ338"/>
  <c r="AO337"/>
  <c r="AJ337"/>
  <c r="AO336"/>
  <c r="AJ336"/>
  <c r="AO335"/>
  <c r="AJ335"/>
  <c r="AO334"/>
  <c r="AJ334"/>
  <c r="AO333"/>
  <c r="AJ333"/>
  <c r="AO332"/>
  <c r="AJ332"/>
  <c r="AO331"/>
  <c r="AJ331"/>
  <c r="AO330"/>
  <c r="AJ330"/>
  <c r="AO329"/>
  <c r="AJ329"/>
  <c r="AO328"/>
  <c r="AJ328"/>
  <c r="AO327"/>
  <c r="AJ327"/>
  <c r="AO326"/>
  <c r="AJ326"/>
  <c r="AO325"/>
  <c r="AJ325"/>
  <c r="AO324"/>
  <c r="AJ324"/>
  <c r="AO323"/>
  <c r="AJ323"/>
  <c r="AO322"/>
  <c r="AJ322"/>
  <c r="AO321"/>
  <c r="AJ321"/>
  <c r="AO320"/>
  <c r="AJ320"/>
  <c r="AO319"/>
  <c r="AJ319"/>
  <c r="AO318"/>
  <c r="AJ318"/>
  <c r="AO317"/>
  <c r="AJ317"/>
  <c r="AO316"/>
  <c r="AJ316"/>
  <c r="AO315"/>
  <c r="AJ315"/>
  <c r="AO314"/>
  <c r="AJ314"/>
  <c r="AO313"/>
  <c r="AJ313"/>
  <c r="AO312"/>
  <c r="AJ312"/>
  <c r="AO311"/>
  <c r="AJ311"/>
  <c r="AO310"/>
  <c r="AJ310"/>
  <c r="AO309"/>
  <c r="AJ309"/>
  <c r="AO308"/>
  <c r="AJ308"/>
  <c r="AO307"/>
  <c r="AJ307"/>
  <c r="AO306"/>
  <c r="AJ306"/>
  <c r="AO305"/>
  <c r="AJ305"/>
  <c r="AO304"/>
  <c r="AJ304"/>
  <c r="AO303"/>
  <c r="AJ303"/>
  <c r="AO302"/>
  <c r="AJ302"/>
  <c r="AO301"/>
  <c r="AJ301"/>
  <c r="AO300"/>
  <c r="AJ300"/>
  <c r="AO299"/>
  <c r="AJ299"/>
  <c r="AO298"/>
  <c r="AJ298"/>
  <c r="AO297"/>
  <c r="AJ297"/>
  <c r="AO296"/>
  <c r="AJ296"/>
  <c r="AO295"/>
  <c r="AJ295"/>
  <c r="AO294"/>
  <c r="AJ294"/>
  <c r="AO293"/>
  <c r="AJ293"/>
  <c r="AO292"/>
  <c r="AJ292"/>
  <c r="AO291"/>
  <c r="AJ291"/>
  <c r="AO290"/>
  <c r="AJ290"/>
  <c r="AO289"/>
  <c r="AJ289"/>
  <c r="AO288"/>
  <c r="AJ288"/>
  <c r="AO287"/>
  <c r="AJ287"/>
  <c r="AO286"/>
  <c r="AJ286"/>
  <c r="AO285"/>
  <c r="AJ285"/>
  <c r="AO284"/>
  <c r="AJ284"/>
  <c r="AO283"/>
  <c r="AJ283"/>
  <c r="AO282"/>
  <c r="AJ282"/>
  <c r="AO281"/>
  <c r="AJ281"/>
  <c r="AO280"/>
  <c r="AJ280"/>
  <c r="AO279"/>
  <c r="AJ279"/>
  <c r="AO278"/>
  <c r="AJ278"/>
  <c r="AO277"/>
  <c r="AJ277"/>
  <c r="AO276"/>
  <c r="AJ276"/>
  <c r="AO275"/>
  <c r="AJ275"/>
  <c r="AO274"/>
  <c r="AJ274"/>
  <c r="AO273"/>
  <c r="AJ273"/>
  <c r="AO272"/>
  <c r="AJ272"/>
  <c r="AO271"/>
  <c r="AJ271"/>
  <c r="AO270"/>
  <c r="AJ270"/>
  <c r="AO269"/>
  <c r="AJ269"/>
  <c r="AO268"/>
  <c r="AJ268"/>
  <c r="AO267"/>
  <c r="AJ267"/>
  <c r="AO266"/>
  <c r="AJ266"/>
  <c r="AO265"/>
  <c r="AJ265"/>
  <c r="AO264"/>
  <c r="AJ264"/>
  <c r="AO263"/>
  <c r="AJ263"/>
  <c r="AO262"/>
  <c r="AJ262"/>
  <c r="AO261"/>
  <c r="AJ261"/>
  <c r="AO260"/>
  <c r="AJ260"/>
  <c r="AO259"/>
  <c r="AJ259"/>
  <c r="AO258"/>
  <c r="AJ258"/>
  <c r="AO257"/>
  <c r="AJ257"/>
  <c r="AO256"/>
  <c r="AJ256"/>
  <c r="AO255"/>
  <c r="AJ255"/>
  <c r="AO254"/>
  <c r="AJ254"/>
  <c r="AO253"/>
  <c r="AJ253"/>
  <c r="AO252"/>
  <c r="AJ252"/>
  <c r="AO251"/>
  <c r="AJ251"/>
  <c r="AO250"/>
  <c r="AJ250"/>
  <c r="AO249"/>
  <c r="AJ249"/>
  <c r="AO248"/>
  <c r="AJ248"/>
  <c r="AO247"/>
  <c r="AJ247"/>
  <c r="AO246"/>
  <c r="AJ246"/>
  <c r="AO245"/>
  <c r="AJ245"/>
  <c r="AO244"/>
  <c r="AJ244"/>
  <c r="AO243"/>
  <c r="AJ243"/>
  <c r="AO242"/>
  <c r="AJ242"/>
  <c r="AO241"/>
  <c r="AJ241"/>
  <c r="AO240"/>
  <c r="AJ240"/>
  <c r="AO239"/>
  <c r="AJ239"/>
  <c r="AO238"/>
  <c r="AJ238"/>
  <c r="AO237"/>
  <c r="AJ237"/>
  <c r="AO236"/>
  <c r="AJ236"/>
  <c r="AO235"/>
  <c r="AJ235"/>
  <c r="AO234"/>
  <c r="AJ234"/>
  <c r="AO233"/>
  <c r="AJ233"/>
  <c r="AO232"/>
  <c r="AJ232"/>
  <c r="AO231"/>
  <c r="AJ231"/>
  <c r="AO230"/>
  <c r="AJ230"/>
  <c r="AO229"/>
  <c r="AJ229"/>
  <c r="AO228"/>
  <c r="AJ228"/>
  <c r="AO227"/>
  <c r="AJ227"/>
  <c r="AO226"/>
  <c r="AJ226"/>
  <c r="AO225"/>
  <c r="AJ225"/>
  <c r="AO224"/>
  <c r="AJ224"/>
  <c r="AO223"/>
  <c r="AJ223"/>
  <c r="AO222"/>
  <c r="AJ222"/>
  <c r="AO221"/>
  <c r="AJ221"/>
  <c r="AO220"/>
  <c r="AJ220"/>
  <c r="AO219"/>
  <c r="AJ219"/>
  <c r="AO218"/>
  <c r="AJ218"/>
  <c r="AO217"/>
  <c r="AJ217"/>
  <c r="AO216"/>
  <c r="AJ216"/>
  <c r="AO215"/>
  <c r="AJ215"/>
  <c r="AO214"/>
  <c r="AJ214"/>
  <c r="AO213"/>
  <c r="AJ213"/>
  <c r="AO212"/>
  <c r="AJ212"/>
  <c r="AO211"/>
  <c r="AJ211"/>
  <c r="AO210"/>
  <c r="AJ210"/>
  <c r="AO209"/>
  <c r="AJ209"/>
  <c r="AO208"/>
  <c r="AJ208"/>
  <c r="AO207"/>
  <c r="AJ207"/>
  <c r="AO206"/>
  <c r="AJ206"/>
  <c r="AO205"/>
  <c r="AJ205"/>
  <c r="AO204"/>
  <c r="AJ204"/>
  <c r="AO203"/>
  <c r="AJ203"/>
  <c r="AO202"/>
  <c r="AJ202"/>
  <c r="AO201"/>
  <c r="AJ201"/>
  <c r="AO200"/>
  <c r="AJ200"/>
  <c r="AO199"/>
  <c r="AJ199"/>
  <c r="AO198"/>
  <c r="AJ198"/>
  <c r="AO197"/>
  <c r="AJ197"/>
  <c r="AO196"/>
  <c r="AJ196"/>
  <c r="AO195"/>
  <c r="AJ195"/>
  <c r="AO194"/>
  <c r="AJ194"/>
  <c r="AO193"/>
  <c r="AJ193"/>
  <c r="AO192"/>
  <c r="AJ192"/>
  <c r="AO191"/>
  <c r="AJ191"/>
  <c r="AO190"/>
  <c r="AJ190"/>
  <c r="AO189"/>
  <c r="AJ189"/>
  <c r="AO188"/>
  <c r="AJ188"/>
  <c r="AO187"/>
  <c r="AJ187"/>
  <c r="AO186"/>
  <c r="AJ186"/>
  <c r="AO185"/>
  <c r="AJ185"/>
  <c r="AO184"/>
  <c r="AJ184"/>
  <c r="AO183"/>
  <c r="AJ183"/>
  <c r="AO182"/>
  <c r="AJ182"/>
  <c r="AO181"/>
  <c r="AJ181"/>
  <c r="AO180"/>
  <c r="AJ180"/>
  <c r="AO179"/>
  <c r="AJ179"/>
  <c r="AO178"/>
  <c r="AJ178"/>
  <c r="AO177"/>
  <c r="AJ177"/>
  <c r="AO176"/>
  <c r="AJ176"/>
  <c r="AO175"/>
  <c r="AJ175"/>
  <c r="AO174"/>
  <c r="AJ174"/>
  <c r="AO173"/>
  <c r="AJ173"/>
  <c r="AO172"/>
  <c r="AJ172"/>
  <c r="AO171"/>
  <c r="AJ171"/>
  <c r="AO170"/>
  <c r="AJ170"/>
  <c r="AO169"/>
  <c r="AJ169"/>
  <c r="AO168"/>
  <c r="AJ168"/>
  <c r="AO167"/>
  <c r="AJ167"/>
  <c r="AO166"/>
  <c r="AJ166"/>
  <c r="AO165"/>
  <c r="AJ165"/>
  <c r="AO164"/>
  <c r="AJ164"/>
  <c r="AO163"/>
  <c r="AJ163"/>
  <c r="AO162"/>
  <c r="AJ162"/>
  <c r="AO161"/>
  <c r="AJ161"/>
  <c r="AO160"/>
  <c r="AJ160"/>
  <c r="AO159"/>
  <c r="AJ159"/>
  <c r="AO158"/>
  <c r="AJ158"/>
  <c r="AO157"/>
  <c r="AJ157"/>
  <c r="AO156"/>
  <c r="AJ156"/>
  <c r="AO155"/>
  <c r="AJ155"/>
  <c r="AO154"/>
  <c r="AJ154"/>
  <c r="AO153"/>
  <c r="AJ153"/>
  <c r="AO152"/>
  <c r="AJ152"/>
  <c r="AO151"/>
  <c r="AJ151"/>
  <c r="AO150"/>
  <c r="AJ150"/>
  <c r="AO149"/>
  <c r="AJ149"/>
  <c r="AO148"/>
  <c r="AJ148"/>
  <c r="AO147"/>
  <c r="AJ147"/>
  <c r="AO146"/>
  <c r="AJ146"/>
  <c r="AO145"/>
  <c r="AJ145"/>
  <c r="AO144"/>
  <c r="AJ144"/>
  <c r="AO143"/>
  <c r="AJ143"/>
  <c r="AO142"/>
  <c r="AJ142"/>
  <c r="AO141"/>
  <c r="AJ141"/>
  <c r="AO140"/>
  <c r="AJ140"/>
  <c r="AO139"/>
  <c r="AJ139"/>
  <c r="AO138"/>
  <c r="AJ138"/>
  <c r="AO137"/>
  <c r="AJ137"/>
  <c r="AO136"/>
  <c r="AJ136"/>
  <c r="AO135"/>
  <c r="AJ135"/>
  <c r="AO134"/>
  <c r="AJ134"/>
  <c r="AO133"/>
  <c r="AJ133"/>
  <c r="AO132"/>
  <c r="AJ132"/>
  <c r="AO131"/>
  <c r="AJ131"/>
  <c r="AO130"/>
  <c r="AJ130"/>
  <c r="AO129"/>
  <c r="AJ129"/>
  <c r="AO128"/>
  <c r="AJ128"/>
  <c r="AO127"/>
  <c r="AJ127"/>
  <c r="AO126"/>
  <c r="AJ126"/>
  <c r="AO125"/>
  <c r="AJ125"/>
  <c r="AO124"/>
  <c r="AJ124"/>
  <c r="AO123"/>
  <c r="AJ123"/>
  <c r="AO122"/>
  <c r="AJ122"/>
  <c r="AO121"/>
  <c r="AJ121"/>
  <c r="AO120"/>
  <c r="AJ120"/>
  <c r="AO119"/>
  <c r="AJ119"/>
  <c r="AO118"/>
  <c r="AJ118"/>
  <c r="AO117"/>
  <c r="AJ117"/>
  <c r="AO116"/>
  <c r="AJ116"/>
  <c r="AO115"/>
  <c r="AJ115"/>
  <c r="AO114"/>
  <c r="AJ114"/>
  <c r="AO113"/>
  <c r="AJ113"/>
  <c r="AO112"/>
  <c r="AJ112"/>
  <c r="AO111"/>
  <c r="AJ111"/>
  <c r="AO110"/>
  <c r="AJ110"/>
  <c r="AO109"/>
  <c r="AJ109"/>
  <c r="AO108"/>
  <c r="AJ108"/>
  <c r="AO107"/>
  <c r="AJ107"/>
  <c r="AO106"/>
  <c r="AJ106"/>
  <c r="AO105"/>
  <c r="AJ105"/>
  <c r="AO104"/>
  <c r="AJ104"/>
  <c r="AO103"/>
  <c r="AJ103"/>
  <c r="AO102"/>
  <c r="AJ102"/>
  <c r="AO101"/>
  <c r="AJ101"/>
  <c r="AO100"/>
  <c r="AJ100"/>
  <c r="AO99"/>
  <c r="AJ99"/>
  <c r="AO98"/>
  <c r="AJ98"/>
  <c r="AO97"/>
  <c r="AJ97"/>
  <c r="AO96"/>
  <c r="AJ96"/>
  <c r="AO95"/>
  <c r="AJ95"/>
  <c r="AO94"/>
  <c r="AJ94"/>
  <c r="AO93"/>
  <c r="AJ93"/>
  <c r="AO92"/>
  <c r="AJ92"/>
  <c r="AO91"/>
  <c r="AJ91"/>
  <c r="AO90"/>
  <c r="AJ90"/>
  <c r="AO89"/>
  <c r="AJ89"/>
  <c r="AO88"/>
  <c r="AJ88"/>
  <c r="AO87"/>
  <c r="AJ87"/>
  <c r="AO86"/>
  <c r="AJ86"/>
  <c r="AO85"/>
  <c r="AJ85"/>
  <c r="AO84"/>
  <c r="AJ84"/>
  <c r="AO83"/>
  <c r="AJ83"/>
  <c r="AO82"/>
  <c r="AJ82"/>
  <c r="AO81"/>
  <c r="AJ81"/>
  <c r="AO80"/>
  <c r="AJ80"/>
  <c r="AO79"/>
  <c r="AJ79"/>
  <c r="AO78"/>
  <c r="AJ78"/>
  <c r="AO77"/>
  <c r="AJ77"/>
  <c r="AO76"/>
  <c r="AJ76"/>
  <c r="AO75"/>
  <c r="AJ75"/>
  <c r="AO74"/>
  <c r="AJ74"/>
  <c r="AO73"/>
  <c r="AJ73"/>
  <c r="AO72"/>
  <c r="AJ72"/>
  <c r="AO71"/>
  <c r="AJ71"/>
  <c r="AO70"/>
  <c r="AJ70"/>
  <c r="AO69"/>
  <c r="AJ69"/>
  <c r="AO68"/>
  <c r="AJ68"/>
  <c r="AO67"/>
  <c r="AJ67"/>
  <c r="AO66"/>
  <c r="AJ66"/>
  <c r="AO65"/>
  <c r="AJ65"/>
  <c r="AO64"/>
  <c r="AJ64"/>
  <c r="AO63"/>
  <c r="AJ63"/>
  <c r="AO62"/>
  <c r="AJ62"/>
  <c r="AO61"/>
  <c r="AJ61"/>
  <c r="AO60"/>
  <c r="AJ60"/>
  <c r="AO59"/>
  <c r="AJ59"/>
  <c r="AO58"/>
  <c r="AJ58"/>
  <c r="AO57"/>
  <c r="AJ57"/>
  <c r="AO56"/>
  <c r="AJ56"/>
  <c r="AO55"/>
  <c r="AJ55"/>
  <c r="AO54"/>
  <c r="AJ54"/>
  <c r="AO53"/>
  <c r="AJ53"/>
  <c r="AO52"/>
  <c r="AJ52"/>
  <c r="AO51"/>
  <c r="AJ51"/>
  <c r="AO50"/>
  <c r="AJ50"/>
  <c r="AO49"/>
  <c r="AJ49"/>
  <c r="AO48"/>
  <c r="AJ48"/>
  <c r="AO47"/>
  <c r="AJ47"/>
  <c r="AO46"/>
  <c r="AJ46"/>
  <c r="AO45"/>
  <c r="AJ45"/>
  <c r="AO44"/>
  <c r="AJ44"/>
  <c r="AO43"/>
  <c r="AJ43"/>
  <c r="AO42"/>
  <c r="AJ42"/>
  <c r="AO41"/>
  <c r="AJ41"/>
  <c r="AO40"/>
  <c r="AJ40"/>
  <c r="AO39"/>
  <c r="AJ39"/>
  <c r="AO38"/>
  <c r="AJ38"/>
  <c r="AO37"/>
  <c r="AJ37"/>
  <c r="AO36"/>
  <c r="AJ36"/>
  <c r="AO35"/>
  <c r="AJ35"/>
  <c r="AO34"/>
  <c r="AJ34"/>
  <c r="AO33"/>
  <c r="AJ33"/>
  <c r="AO32"/>
  <c r="AJ32"/>
  <c r="AO31"/>
  <c r="AJ31"/>
  <c r="AO30"/>
  <c r="AJ30"/>
  <c r="AO29"/>
  <c r="AJ29"/>
  <c r="AO28"/>
  <c r="AJ28"/>
  <c r="AO27"/>
  <c r="AJ27"/>
  <c r="AO26"/>
  <c r="AJ26"/>
  <c r="AO25"/>
  <c r="AJ25"/>
  <c r="AO24"/>
  <c r="AJ24"/>
  <c r="AO23"/>
  <c r="AJ23"/>
  <c r="AO22"/>
  <c r="AJ22"/>
  <c r="AO21"/>
  <c r="AJ21"/>
  <c r="AO20"/>
  <c r="AJ20"/>
  <c r="AO19"/>
  <c r="AJ19"/>
  <c r="AO18"/>
  <c r="AJ18"/>
  <c r="AO17"/>
  <c r="AJ17"/>
  <c r="AO16"/>
  <c r="AJ16"/>
  <c r="AO15"/>
  <c r="AJ15"/>
  <c r="AO14"/>
  <c r="AJ14"/>
  <c r="AO13"/>
  <c r="AJ13"/>
  <c r="AO12"/>
  <c r="AJ12"/>
  <c r="AO11"/>
  <c r="AJ11"/>
  <c r="AO10"/>
  <c r="AJ10"/>
  <c r="AO9"/>
  <c r="AJ9"/>
  <c r="AO8"/>
  <c r="AJ8"/>
  <c r="AO7"/>
  <c r="AJ7"/>
  <c r="AO6"/>
  <c r="AK6"/>
  <c r="AK7" s="1"/>
  <c r="AJ6"/>
  <c r="AL6" s="1"/>
  <c r="AD643"/>
  <c r="Y643"/>
  <c r="AD642"/>
  <c r="Y642"/>
  <c r="AD641"/>
  <c r="Y641"/>
  <c r="AD640"/>
  <c r="Y640"/>
  <c r="AD639"/>
  <c r="Y639"/>
  <c r="AD638"/>
  <c r="Y638"/>
  <c r="AD637"/>
  <c r="Y637"/>
  <c r="AD636"/>
  <c r="Y636"/>
  <c r="AD635"/>
  <c r="Y635"/>
  <c r="AD634"/>
  <c r="Y634"/>
  <c r="AD633"/>
  <c r="Y633"/>
  <c r="AD632"/>
  <c r="Y632"/>
  <c r="AD631"/>
  <c r="Y631"/>
  <c r="AD630"/>
  <c r="Y630"/>
  <c r="AD629"/>
  <c r="Y629"/>
  <c r="AD628"/>
  <c r="Y628"/>
  <c r="AD627"/>
  <c r="Y627"/>
  <c r="AD626"/>
  <c r="Y626"/>
  <c r="AD625"/>
  <c r="Y625"/>
  <c r="AD624"/>
  <c r="Y624"/>
  <c r="AD623"/>
  <c r="Y623"/>
  <c r="AD622"/>
  <c r="Y622"/>
  <c r="AD621"/>
  <c r="Y621"/>
  <c r="AD620"/>
  <c r="Y620"/>
  <c r="AD619"/>
  <c r="Y619"/>
  <c r="AD618"/>
  <c r="Y618"/>
  <c r="AD617"/>
  <c r="Y617"/>
  <c r="AD616"/>
  <c r="Y616"/>
  <c r="AD615"/>
  <c r="Y615"/>
  <c r="AD614"/>
  <c r="Y614"/>
  <c r="AD613"/>
  <c r="Y613"/>
  <c r="AD612"/>
  <c r="Y612"/>
  <c r="AD611"/>
  <c r="Y611"/>
  <c r="AD610"/>
  <c r="Y610"/>
  <c r="AD609"/>
  <c r="Y609"/>
  <c r="AD608"/>
  <c r="Y608"/>
  <c r="AD607"/>
  <c r="Y607"/>
  <c r="AD606"/>
  <c r="Y606"/>
  <c r="AD605"/>
  <c r="Y605"/>
  <c r="AD604"/>
  <c r="Y604"/>
  <c r="AD603"/>
  <c r="Y603"/>
  <c r="AD602"/>
  <c r="Y602"/>
  <c r="AD601"/>
  <c r="Y601"/>
  <c r="AD600"/>
  <c r="Y600"/>
  <c r="AD599"/>
  <c r="Y599"/>
  <c r="AD598"/>
  <c r="Y598"/>
  <c r="AD597"/>
  <c r="Y597"/>
  <c r="AD596"/>
  <c r="Y596"/>
  <c r="AD595"/>
  <c r="Y595"/>
  <c r="AD594"/>
  <c r="Y594"/>
  <c r="AD593"/>
  <c r="Y593"/>
  <c r="AD592"/>
  <c r="Y592"/>
  <c r="AD591"/>
  <c r="Y591"/>
  <c r="AD590"/>
  <c r="Y590"/>
  <c r="AD589"/>
  <c r="Y589"/>
  <c r="AD588"/>
  <c r="Y588"/>
  <c r="AD587"/>
  <c r="Y587"/>
  <c r="AD586"/>
  <c r="Y586"/>
  <c r="AD585"/>
  <c r="Y585"/>
  <c r="AD584"/>
  <c r="Y584"/>
  <c r="AD583"/>
  <c r="Y583"/>
  <c r="AD582"/>
  <c r="Y582"/>
  <c r="AD581"/>
  <c r="Y581"/>
  <c r="AD580"/>
  <c r="Y580"/>
  <c r="AD579"/>
  <c r="Y579"/>
  <c r="AD578"/>
  <c r="Y578"/>
  <c r="AD577"/>
  <c r="Y577"/>
  <c r="AD576"/>
  <c r="Y576"/>
  <c r="AD575"/>
  <c r="Y575"/>
  <c r="AD574"/>
  <c r="Y574"/>
  <c r="AD573"/>
  <c r="Y573"/>
  <c r="AD572"/>
  <c r="Y572"/>
  <c r="AD571"/>
  <c r="Y571"/>
  <c r="AD570"/>
  <c r="Y570"/>
  <c r="AD569"/>
  <c r="Y569"/>
  <c r="AD568"/>
  <c r="Y568"/>
  <c r="AD567"/>
  <c r="Y567"/>
  <c r="AD566"/>
  <c r="Y566"/>
  <c r="AD565"/>
  <c r="Y565"/>
  <c r="AD564"/>
  <c r="Y564"/>
  <c r="AD563"/>
  <c r="Y563"/>
  <c r="AD562"/>
  <c r="Y562"/>
  <c r="AD561"/>
  <c r="Y561"/>
  <c r="AD560"/>
  <c r="Y560"/>
  <c r="AD559"/>
  <c r="Y559"/>
  <c r="AD558"/>
  <c r="Y558"/>
  <c r="AD557"/>
  <c r="Y557"/>
  <c r="AD556"/>
  <c r="Y556"/>
  <c r="AD555"/>
  <c r="Y555"/>
  <c r="AD554"/>
  <c r="Y554"/>
  <c r="AD553"/>
  <c r="Y553"/>
  <c r="AD552"/>
  <c r="Y552"/>
  <c r="AD551"/>
  <c r="Y551"/>
  <c r="AD550"/>
  <c r="Y550"/>
  <c r="AD549"/>
  <c r="Y549"/>
  <c r="AD548"/>
  <c r="Y548"/>
  <c r="AD547"/>
  <c r="Y547"/>
  <c r="AD546"/>
  <c r="Y546"/>
  <c r="AD545"/>
  <c r="Y545"/>
  <c r="AD544"/>
  <c r="Y544"/>
  <c r="AD543"/>
  <c r="Y543"/>
  <c r="AD542"/>
  <c r="Y542"/>
  <c r="AD541"/>
  <c r="Y541"/>
  <c r="AD540"/>
  <c r="Y540"/>
  <c r="AD539"/>
  <c r="Y539"/>
  <c r="AD538"/>
  <c r="Y538"/>
  <c r="AD537"/>
  <c r="Y537"/>
  <c r="AD536"/>
  <c r="Y536"/>
  <c r="AD535"/>
  <c r="Y535"/>
  <c r="AD534"/>
  <c r="Y534"/>
  <c r="AD533"/>
  <c r="Y533"/>
  <c r="AD532"/>
  <c r="Y532"/>
  <c r="AD531"/>
  <c r="Y531"/>
  <c r="AD530"/>
  <c r="Y530"/>
  <c r="AD529"/>
  <c r="Y529"/>
  <c r="AD528"/>
  <c r="Y528"/>
  <c r="AD527"/>
  <c r="Y527"/>
  <c r="AD526"/>
  <c r="Y526"/>
  <c r="AD525"/>
  <c r="Y525"/>
  <c r="AD524"/>
  <c r="Y524"/>
  <c r="AD523"/>
  <c r="Y523"/>
  <c r="AD522"/>
  <c r="Y522"/>
  <c r="AD521"/>
  <c r="Y521"/>
  <c r="AD520"/>
  <c r="Y520"/>
  <c r="AD519"/>
  <c r="Y519"/>
  <c r="AD518"/>
  <c r="Y518"/>
  <c r="AD517"/>
  <c r="Y517"/>
  <c r="AD516"/>
  <c r="Y516"/>
  <c r="AD515"/>
  <c r="Y515"/>
  <c r="AD514"/>
  <c r="Y514"/>
  <c r="AD513"/>
  <c r="Y513"/>
  <c r="AD512"/>
  <c r="Y512"/>
  <c r="AD511"/>
  <c r="Y511"/>
  <c r="AD510"/>
  <c r="Y510"/>
  <c r="AD509"/>
  <c r="Y509"/>
  <c r="AD508"/>
  <c r="Y508"/>
  <c r="AD507"/>
  <c r="Y507"/>
  <c r="AD506"/>
  <c r="Y506"/>
  <c r="AD505"/>
  <c r="Y505"/>
  <c r="AD504"/>
  <c r="Y504"/>
  <c r="AD503"/>
  <c r="Y503"/>
  <c r="AD502"/>
  <c r="Y502"/>
  <c r="AD501"/>
  <c r="Y501"/>
  <c r="AD500"/>
  <c r="Y500"/>
  <c r="AD499"/>
  <c r="Y499"/>
  <c r="AD498"/>
  <c r="Y498"/>
  <c r="AD497"/>
  <c r="Y497"/>
  <c r="AD496"/>
  <c r="Y496"/>
  <c r="AD495"/>
  <c r="Y495"/>
  <c r="AD494"/>
  <c r="Y494"/>
  <c r="AD493"/>
  <c r="Y493"/>
  <c r="AD492"/>
  <c r="Y492"/>
  <c r="AD491"/>
  <c r="Y491"/>
  <c r="AD490"/>
  <c r="Y490"/>
  <c r="AD489"/>
  <c r="Y489"/>
  <c r="AD488"/>
  <c r="Y488"/>
  <c r="AD487"/>
  <c r="Y487"/>
  <c r="AD486"/>
  <c r="Y486"/>
  <c r="AD485"/>
  <c r="Y485"/>
  <c r="AD484"/>
  <c r="Y484"/>
  <c r="AD483"/>
  <c r="Y483"/>
  <c r="AD482"/>
  <c r="Y482"/>
  <c r="AD481"/>
  <c r="Y481"/>
  <c r="AD480"/>
  <c r="Y480"/>
  <c r="AD479"/>
  <c r="Y479"/>
  <c r="AD478"/>
  <c r="Y478"/>
  <c r="AD477"/>
  <c r="Y477"/>
  <c r="AD476"/>
  <c r="Y476"/>
  <c r="AD475"/>
  <c r="Y475"/>
  <c r="AD474"/>
  <c r="Y474"/>
  <c r="AD473"/>
  <c r="Y473"/>
  <c r="AD472"/>
  <c r="Y472"/>
  <c r="AD471"/>
  <c r="Y471"/>
  <c r="AD470"/>
  <c r="Y470"/>
  <c r="AD469"/>
  <c r="Y469"/>
  <c r="AD468"/>
  <c r="Y468"/>
  <c r="AD467"/>
  <c r="Y467"/>
  <c r="AD466"/>
  <c r="Y466"/>
  <c r="AD465"/>
  <c r="Y465"/>
  <c r="AD464"/>
  <c r="Y464"/>
  <c r="AD463"/>
  <c r="Y463"/>
  <c r="AD462"/>
  <c r="Y462"/>
  <c r="AD461"/>
  <c r="Y461"/>
  <c r="AD460"/>
  <c r="Y460"/>
  <c r="AD459"/>
  <c r="Y459"/>
  <c r="AD458"/>
  <c r="Y458"/>
  <c r="AD457"/>
  <c r="Y457"/>
  <c r="AD456"/>
  <c r="Y456"/>
  <c r="AD455"/>
  <c r="Y455"/>
  <c r="AD454"/>
  <c r="Y454"/>
  <c r="AD453"/>
  <c r="Y453"/>
  <c r="AD452"/>
  <c r="Y452"/>
  <c r="AD451"/>
  <c r="Y451"/>
  <c r="AD450"/>
  <c r="Y450"/>
  <c r="AD449"/>
  <c r="Y449"/>
  <c r="AD448"/>
  <c r="Y448"/>
  <c r="AD447"/>
  <c r="Y447"/>
  <c r="AD446"/>
  <c r="Y446"/>
  <c r="AD445"/>
  <c r="Y445"/>
  <c r="AD444"/>
  <c r="Y444"/>
  <c r="AD443"/>
  <c r="Y443"/>
  <c r="AD442"/>
  <c r="Y442"/>
  <c r="AD441"/>
  <c r="Y441"/>
  <c r="AD440"/>
  <c r="Y440"/>
  <c r="AD439"/>
  <c r="Y439"/>
  <c r="AD438"/>
  <c r="Y438"/>
  <c r="AD437"/>
  <c r="Y437"/>
  <c r="AD436"/>
  <c r="Y436"/>
  <c r="AD435"/>
  <c r="Y435"/>
  <c r="AD434"/>
  <c r="Y434"/>
  <c r="AD433"/>
  <c r="Y433"/>
  <c r="AD432"/>
  <c r="Y432"/>
  <c r="AD431"/>
  <c r="Y431"/>
  <c r="AD430"/>
  <c r="Y430"/>
  <c r="AD429"/>
  <c r="Y429"/>
  <c r="AD428"/>
  <c r="Y428"/>
  <c r="AD427"/>
  <c r="Y427"/>
  <c r="AD426"/>
  <c r="Y426"/>
  <c r="AD425"/>
  <c r="Y425"/>
  <c r="AD424"/>
  <c r="Y424"/>
  <c r="AD423"/>
  <c r="Y423"/>
  <c r="AD422"/>
  <c r="Y422"/>
  <c r="AD421"/>
  <c r="Y421"/>
  <c r="AD420"/>
  <c r="Y420"/>
  <c r="AD419"/>
  <c r="Y419"/>
  <c r="AD418"/>
  <c r="Y418"/>
  <c r="AD417"/>
  <c r="Y417"/>
  <c r="AD416"/>
  <c r="Y416"/>
  <c r="AD415"/>
  <c r="Y415"/>
  <c r="AD414"/>
  <c r="Y414"/>
  <c r="AD413"/>
  <c r="Y413"/>
  <c r="AD412"/>
  <c r="Y412"/>
  <c r="AD411"/>
  <c r="Y411"/>
  <c r="AD410"/>
  <c r="Y410"/>
  <c r="AD409"/>
  <c r="Y409"/>
  <c r="AD408"/>
  <c r="Y408"/>
  <c r="AD407"/>
  <c r="Y407"/>
  <c r="AD406"/>
  <c r="Y406"/>
  <c r="AD405"/>
  <c r="Y405"/>
  <c r="AD404"/>
  <c r="Y404"/>
  <c r="AD403"/>
  <c r="Y403"/>
  <c r="AD402"/>
  <c r="Y402"/>
  <c r="AD401"/>
  <c r="Y401"/>
  <c r="AD400"/>
  <c r="Y400"/>
  <c r="AD399"/>
  <c r="Y399"/>
  <c r="AD398"/>
  <c r="Y398"/>
  <c r="AD397"/>
  <c r="Y397"/>
  <c r="AD396"/>
  <c r="Y396"/>
  <c r="AD395"/>
  <c r="Y395"/>
  <c r="AD394"/>
  <c r="Y394"/>
  <c r="AD393"/>
  <c r="Y393"/>
  <c r="AD392"/>
  <c r="Y392"/>
  <c r="AD391"/>
  <c r="Y391"/>
  <c r="AD390"/>
  <c r="Y390"/>
  <c r="AD389"/>
  <c r="Y389"/>
  <c r="AD388"/>
  <c r="Y388"/>
  <c r="AD387"/>
  <c r="Y387"/>
  <c r="AD386"/>
  <c r="Y386"/>
  <c r="AD385"/>
  <c r="Y385"/>
  <c r="AD384"/>
  <c r="Y384"/>
  <c r="AD383"/>
  <c r="Y383"/>
  <c r="AD382"/>
  <c r="Y382"/>
  <c r="AD381"/>
  <c r="Y381"/>
  <c r="AD380"/>
  <c r="Y380"/>
  <c r="AD379"/>
  <c r="Y379"/>
  <c r="AD378"/>
  <c r="Y378"/>
  <c r="AD377"/>
  <c r="Y377"/>
  <c r="AD376"/>
  <c r="Y376"/>
  <c r="AD375"/>
  <c r="Y375"/>
  <c r="AD374"/>
  <c r="Y374"/>
  <c r="AD373"/>
  <c r="Y373"/>
  <c r="AD372"/>
  <c r="Y372"/>
  <c r="AD371"/>
  <c r="Y371"/>
  <c r="AD370"/>
  <c r="Y370"/>
  <c r="AD369"/>
  <c r="Y369"/>
  <c r="AD368"/>
  <c r="Y368"/>
  <c r="AD367"/>
  <c r="Y367"/>
  <c r="AD366"/>
  <c r="Y366"/>
  <c r="AD365"/>
  <c r="Y365"/>
  <c r="AD364"/>
  <c r="Y364"/>
  <c r="AD363"/>
  <c r="Y363"/>
  <c r="AD362"/>
  <c r="Y362"/>
  <c r="AD361"/>
  <c r="Y361"/>
  <c r="AD360"/>
  <c r="Y360"/>
  <c r="AD359"/>
  <c r="Y359"/>
  <c r="AD358"/>
  <c r="Y358"/>
  <c r="AD357"/>
  <c r="Y357"/>
  <c r="AD356"/>
  <c r="Y356"/>
  <c r="AD355"/>
  <c r="Y355"/>
  <c r="AD354"/>
  <c r="Y354"/>
  <c r="AD353"/>
  <c r="Y353"/>
  <c r="AD352"/>
  <c r="Y352"/>
  <c r="AD351"/>
  <c r="Y351"/>
  <c r="AD350"/>
  <c r="Y350"/>
  <c r="AD349"/>
  <c r="Y349"/>
  <c r="AD348"/>
  <c r="Y348"/>
  <c r="AD347"/>
  <c r="Y347"/>
  <c r="AD346"/>
  <c r="Y346"/>
  <c r="AD345"/>
  <c r="Y345"/>
  <c r="AD344"/>
  <c r="Y344"/>
  <c r="AD343"/>
  <c r="Y343"/>
  <c r="AD342"/>
  <c r="Y342"/>
  <c r="AD341"/>
  <c r="Y341"/>
  <c r="AD340"/>
  <c r="Y340"/>
  <c r="AD339"/>
  <c r="Y339"/>
  <c r="AD338"/>
  <c r="Y338"/>
  <c r="AD337"/>
  <c r="Y337"/>
  <c r="AD336"/>
  <c r="Y336"/>
  <c r="AD335"/>
  <c r="Y335"/>
  <c r="AD334"/>
  <c r="Y334"/>
  <c r="AD333"/>
  <c r="Y333"/>
  <c r="AD332"/>
  <c r="Y332"/>
  <c r="AD331"/>
  <c r="Y331"/>
  <c r="AD330"/>
  <c r="Y330"/>
  <c r="AD329"/>
  <c r="Y329"/>
  <c r="AD328"/>
  <c r="Y328"/>
  <c r="AD327"/>
  <c r="Y327"/>
  <c r="AD326"/>
  <c r="Y326"/>
  <c r="AD325"/>
  <c r="Y325"/>
  <c r="AD324"/>
  <c r="Y324"/>
  <c r="AD323"/>
  <c r="Y323"/>
  <c r="AD322"/>
  <c r="Y322"/>
  <c r="AD321"/>
  <c r="Y321"/>
  <c r="AD320"/>
  <c r="Y320"/>
  <c r="AD319"/>
  <c r="Y319"/>
  <c r="AD318"/>
  <c r="Y318"/>
  <c r="AD317"/>
  <c r="Y317"/>
  <c r="AD316"/>
  <c r="Y316"/>
  <c r="AD315"/>
  <c r="Y315"/>
  <c r="AD314"/>
  <c r="Y314"/>
  <c r="AD313"/>
  <c r="Y313"/>
  <c r="AD312"/>
  <c r="Y312"/>
  <c r="AD311"/>
  <c r="Y311"/>
  <c r="AD310"/>
  <c r="Y310"/>
  <c r="AD309"/>
  <c r="Y309"/>
  <c r="AD308"/>
  <c r="Y308"/>
  <c r="AD307"/>
  <c r="Y307"/>
  <c r="AD306"/>
  <c r="Y306"/>
  <c r="AD305"/>
  <c r="Y305"/>
  <c r="AD304"/>
  <c r="Y304"/>
  <c r="AD303"/>
  <c r="Y303"/>
  <c r="AD302"/>
  <c r="Y302"/>
  <c r="AD301"/>
  <c r="Y301"/>
  <c r="AD300"/>
  <c r="Y300"/>
  <c r="AD299"/>
  <c r="Y299"/>
  <c r="AD298"/>
  <c r="Y298"/>
  <c r="AD297"/>
  <c r="Y297"/>
  <c r="AD296"/>
  <c r="Y296"/>
  <c r="AD295"/>
  <c r="Y295"/>
  <c r="AD294"/>
  <c r="Y294"/>
  <c r="AD293"/>
  <c r="Y293"/>
  <c r="AD292"/>
  <c r="Y292"/>
  <c r="AD291"/>
  <c r="Y291"/>
  <c r="AD290"/>
  <c r="Y290"/>
  <c r="AD289"/>
  <c r="Y289"/>
  <c r="AD288"/>
  <c r="Y288"/>
  <c r="AD287"/>
  <c r="Y287"/>
  <c r="AD286"/>
  <c r="Y286"/>
  <c r="AD285"/>
  <c r="Y285"/>
  <c r="AD284"/>
  <c r="Y284"/>
  <c r="AD283"/>
  <c r="Y283"/>
  <c r="AD282"/>
  <c r="Y282"/>
  <c r="AD281"/>
  <c r="Y281"/>
  <c r="AD280"/>
  <c r="Y280"/>
  <c r="AD279"/>
  <c r="Y279"/>
  <c r="AD278"/>
  <c r="Y278"/>
  <c r="AD277"/>
  <c r="Y277"/>
  <c r="AD276"/>
  <c r="Y276"/>
  <c r="AD275"/>
  <c r="Y275"/>
  <c r="AD274"/>
  <c r="Y274"/>
  <c r="AD273"/>
  <c r="Y273"/>
  <c r="AD272"/>
  <c r="Y272"/>
  <c r="AD271"/>
  <c r="Y271"/>
  <c r="AD270"/>
  <c r="Y270"/>
  <c r="AD269"/>
  <c r="Y269"/>
  <c r="AD268"/>
  <c r="Y268"/>
  <c r="AD267"/>
  <c r="Y267"/>
  <c r="AD266"/>
  <c r="Y266"/>
  <c r="AD265"/>
  <c r="Y265"/>
  <c r="AD264"/>
  <c r="Y264"/>
  <c r="AD263"/>
  <c r="Y263"/>
  <c r="AD262"/>
  <c r="Y262"/>
  <c r="AD261"/>
  <c r="Y261"/>
  <c r="AD260"/>
  <c r="Y260"/>
  <c r="AD259"/>
  <c r="Y259"/>
  <c r="AD258"/>
  <c r="Y258"/>
  <c r="AD257"/>
  <c r="Y257"/>
  <c r="AD256"/>
  <c r="Y256"/>
  <c r="AD255"/>
  <c r="Y255"/>
  <c r="AD254"/>
  <c r="Y254"/>
  <c r="AD253"/>
  <c r="Y253"/>
  <c r="AD252"/>
  <c r="Y252"/>
  <c r="AD251"/>
  <c r="Y251"/>
  <c r="AD250"/>
  <c r="Y250"/>
  <c r="AD249"/>
  <c r="Y249"/>
  <c r="AD248"/>
  <c r="Y248"/>
  <c r="AD247"/>
  <c r="Y247"/>
  <c r="AD246"/>
  <c r="Y246"/>
  <c r="AD245"/>
  <c r="Y245"/>
  <c r="AD244"/>
  <c r="Y244"/>
  <c r="AD243"/>
  <c r="Y243"/>
  <c r="AD242"/>
  <c r="Y242"/>
  <c r="AD241"/>
  <c r="Y241"/>
  <c r="AD240"/>
  <c r="Y240"/>
  <c r="AD239"/>
  <c r="Y239"/>
  <c r="AD238"/>
  <c r="Y238"/>
  <c r="AD237"/>
  <c r="Y237"/>
  <c r="AD236"/>
  <c r="Y236"/>
  <c r="AD235"/>
  <c r="Y235"/>
  <c r="AD234"/>
  <c r="Y234"/>
  <c r="AD233"/>
  <c r="Y233"/>
  <c r="AD232"/>
  <c r="Y232"/>
  <c r="AD231"/>
  <c r="Y231"/>
  <c r="AD230"/>
  <c r="Y230"/>
  <c r="AD229"/>
  <c r="Y229"/>
  <c r="AD228"/>
  <c r="Y228"/>
  <c r="AD227"/>
  <c r="Y227"/>
  <c r="AD226"/>
  <c r="Y226"/>
  <c r="AD225"/>
  <c r="Y225"/>
  <c r="AD224"/>
  <c r="Y224"/>
  <c r="AD223"/>
  <c r="Y223"/>
  <c r="AD222"/>
  <c r="Y222"/>
  <c r="AD221"/>
  <c r="Y221"/>
  <c r="AD220"/>
  <c r="Y220"/>
  <c r="AD219"/>
  <c r="Y219"/>
  <c r="AD218"/>
  <c r="Y218"/>
  <c r="AD217"/>
  <c r="Y217"/>
  <c r="AD216"/>
  <c r="Y216"/>
  <c r="AD215"/>
  <c r="Y215"/>
  <c r="AD214"/>
  <c r="Y214"/>
  <c r="AD213"/>
  <c r="Y213"/>
  <c r="AD212"/>
  <c r="Y212"/>
  <c r="AD211"/>
  <c r="Y211"/>
  <c r="AD210"/>
  <c r="Y210"/>
  <c r="AD209"/>
  <c r="Y209"/>
  <c r="AD208"/>
  <c r="Y208"/>
  <c r="AD207"/>
  <c r="Y207"/>
  <c r="AD206"/>
  <c r="Y206"/>
  <c r="AD205"/>
  <c r="Y205"/>
  <c r="AD204"/>
  <c r="Y204"/>
  <c r="AD203"/>
  <c r="Y203"/>
  <c r="AD202"/>
  <c r="Y202"/>
  <c r="AD201"/>
  <c r="Y201"/>
  <c r="AD200"/>
  <c r="Y200"/>
  <c r="AD199"/>
  <c r="Y199"/>
  <c r="AD198"/>
  <c r="Y198"/>
  <c r="AD197"/>
  <c r="Y197"/>
  <c r="AD196"/>
  <c r="Y196"/>
  <c r="AD195"/>
  <c r="Y195"/>
  <c r="AD194"/>
  <c r="Y194"/>
  <c r="AD193"/>
  <c r="Y193"/>
  <c r="AD192"/>
  <c r="Y192"/>
  <c r="AD191"/>
  <c r="Y191"/>
  <c r="AD190"/>
  <c r="Y190"/>
  <c r="AD189"/>
  <c r="Y189"/>
  <c r="AD188"/>
  <c r="Y188"/>
  <c r="AD187"/>
  <c r="Y187"/>
  <c r="AD186"/>
  <c r="Y186"/>
  <c r="AD185"/>
  <c r="Y185"/>
  <c r="AD184"/>
  <c r="Y184"/>
  <c r="AD183"/>
  <c r="Y183"/>
  <c r="AD182"/>
  <c r="Y182"/>
  <c r="AD181"/>
  <c r="Y181"/>
  <c r="AD180"/>
  <c r="Y180"/>
  <c r="AD179"/>
  <c r="Y179"/>
  <c r="AD178"/>
  <c r="Y178"/>
  <c r="AD177"/>
  <c r="Y177"/>
  <c r="AD176"/>
  <c r="Y176"/>
  <c r="AD175"/>
  <c r="Y175"/>
  <c r="AD174"/>
  <c r="Y174"/>
  <c r="AD173"/>
  <c r="Y173"/>
  <c r="AD172"/>
  <c r="Y172"/>
  <c r="AD171"/>
  <c r="Y171"/>
  <c r="AD170"/>
  <c r="Y170"/>
  <c r="AD169"/>
  <c r="Y169"/>
  <c r="AD168"/>
  <c r="Y168"/>
  <c r="AD167"/>
  <c r="Y167"/>
  <c r="AD166"/>
  <c r="Y166"/>
  <c r="AD165"/>
  <c r="Y165"/>
  <c r="AD164"/>
  <c r="Y164"/>
  <c r="AD163"/>
  <c r="Y163"/>
  <c r="AD162"/>
  <c r="Y162"/>
  <c r="AD161"/>
  <c r="Y161"/>
  <c r="AD160"/>
  <c r="Y160"/>
  <c r="AD159"/>
  <c r="Y159"/>
  <c r="AD158"/>
  <c r="Y158"/>
  <c r="AD157"/>
  <c r="Y157"/>
  <c r="AD156"/>
  <c r="Y156"/>
  <c r="AD155"/>
  <c r="Y155"/>
  <c r="AD154"/>
  <c r="Y154"/>
  <c r="AD153"/>
  <c r="Y153"/>
  <c r="AD152"/>
  <c r="Y152"/>
  <c r="AD151"/>
  <c r="Y151"/>
  <c r="AD150"/>
  <c r="Y150"/>
  <c r="AD149"/>
  <c r="Y149"/>
  <c r="AD148"/>
  <c r="Y148"/>
  <c r="AD147"/>
  <c r="Y147"/>
  <c r="AD146"/>
  <c r="Y146"/>
  <c r="AD145"/>
  <c r="Y145"/>
  <c r="AD144"/>
  <c r="Y144"/>
  <c r="AD143"/>
  <c r="Y143"/>
  <c r="AD142"/>
  <c r="Y142"/>
  <c r="AD141"/>
  <c r="Y141"/>
  <c r="AD140"/>
  <c r="Y140"/>
  <c r="AD139"/>
  <c r="Y139"/>
  <c r="AD138"/>
  <c r="Y138"/>
  <c r="AD137"/>
  <c r="Y137"/>
  <c r="AD136"/>
  <c r="Y136"/>
  <c r="AD135"/>
  <c r="Y135"/>
  <c r="AD134"/>
  <c r="Y134"/>
  <c r="AD133"/>
  <c r="Y133"/>
  <c r="AD132"/>
  <c r="Y132"/>
  <c r="AD131"/>
  <c r="Y131"/>
  <c r="AD130"/>
  <c r="Y130"/>
  <c r="AD129"/>
  <c r="Y129"/>
  <c r="AD128"/>
  <c r="Y128"/>
  <c r="AD127"/>
  <c r="Y127"/>
  <c r="AD126"/>
  <c r="Y126"/>
  <c r="AD125"/>
  <c r="Y125"/>
  <c r="AD124"/>
  <c r="Y124"/>
  <c r="AD123"/>
  <c r="Y123"/>
  <c r="AD122"/>
  <c r="Y122"/>
  <c r="AD121"/>
  <c r="Y121"/>
  <c r="AD120"/>
  <c r="Y120"/>
  <c r="AD119"/>
  <c r="Y119"/>
  <c r="AD118"/>
  <c r="Y118"/>
  <c r="AD117"/>
  <c r="Y117"/>
  <c r="AD116"/>
  <c r="Y116"/>
  <c r="AD115"/>
  <c r="Y115"/>
  <c r="AD114"/>
  <c r="Y114"/>
  <c r="AD113"/>
  <c r="Y113"/>
  <c r="AD112"/>
  <c r="Y112"/>
  <c r="AD111"/>
  <c r="Y111"/>
  <c r="AD110"/>
  <c r="Y110"/>
  <c r="AD109"/>
  <c r="Y109"/>
  <c r="AD108"/>
  <c r="Y108"/>
  <c r="AD107"/>
  <c r="Y107"/>
  <c r="AD106"/>
  <c r="Y106"/>
  <c r="AD105"/>
  <c r="Y105"/>
  <c r="AD104"/>
  <c r="Y104"/>
  <c r="AD103"/>
  <c r="Y103"/>
  <c r="AD102"/>
  <c r="Y102"/>
  <c r="AD101"/>
  <c r="Y101"/>
  <c r="AD100"/>
  <c r="Y100"/>
  <c r="AD99"/>
  <c r="Y99"/>
  <c r="AD98"/>
  <c r="Y98"/>
  <c r="AD97"/>
  <c r="Y97"/>
  <c r="AD96"/>
  <c r="Y96"/>
  <c r="AD95"/>
  <c r="Y95"/>
  <c r="AD94"/>
  <c r="Y94"/>
  <c r="AD93"/>
  <c r="Y93"/>
  <c r="AD92"/>
  <c r="Y92"/>
  <c r="AD91"/>
  <c r="Y91"/>
  <c r="AD90"/>
  <c r="Y90"/>
  <c r="AD89"/>
  <c r="Y89"/>
  <c r="AD88"/>
  <c r="Y88"/>
  <c r="AD87"/>
  <c r="Y87"/>
  <c r="AD86"/>
  <c r="Y86"/>
  <c r="AD85"/>
  <c r="Y85"/>
  <c r="AD84"/>
  <c r="Y84"/>
  <c r="AD83"/>
  <c r="Y83"/>
  <c r="AD82"/>
  <c r="Y82"/>
  <c r="AD81"/>
  <c r="Y81"/>
  <c r="AD80"/>
  <c r="Y80"/>
  <c r="AD79"/>
  <c r="Y79"/>
  <c r="AD78"/>
  <c r="Y78"/>
  <c r="AD77"/>
  <c r="Y77"/>
  <c r="AD76"/>
  <c r="Y76"/>
  <c r="AD75"/>
  <c r="Y75"/>
  <c r="AD74"/>
  <c r="Y74"/>
  <c r="AD73"/>
  <c r="Y73"/>
  <c r="AD72"/>
  <c r="Y72"/>
  <c r="AD71"/>
  <c r="Y71"/>
  <c r="AD70"/>
  <c r="Y70"/>
  <c r="AD69"/>
  <c r="Y69"/>
  <c r="AD68"/>
  <c r="Y68"/>
  <c r="AD67"/>
  <c r="Y67"/>
  <c r="AD66"/>
  <c r="Y66"/>
  <c r="AD65"/>
  <c r="Y65"/>
  <c r="AD64"/>
  <c r="Y64"/>
  <c r="AD63"/>
  <c r="Y63"/>
  <c r="AD62"/>
  <c r="Y62"/>
  <c r="AD61"/>
  <c r="Y61"/>
  <c r="AD60"/>
  <c r="Y60"/>
  <c r="AD59"/>
  <c r="Y59"/>
  <c r="AD58"/>
  <c r="Y58"/>
  <c r="AD57"/>
  <c r="Y57"/>
  <c r="AD56"/>
  <c r="Y56"/>
  <c r="AD55"/>
  <c r="Y55"/>
  <c r="AD54"/>
  <c r="Y54"/>
  <c r="AD53"/>
  <c r="Y53"/>
  <c r="AD52"/>
  <c r="Y52"/>
  <c r="AD51"/>
  <c r="Y51"/>
  <c r="AD50"/>
  <c r="Y50"/>
  <c r="AD49"/>
  <c r="Y49"/>
  <c r="AD48"/>
  <c r="Y48"/>
  <c r="AD47"/>
  <c r="Y47"/>
  <c r="AD46"/>
  <c r="Y46"/>
  <c r="AD45"/>
  <c r="Y45"/>
  <c r="AD44"/>
  <c r="Y44"/>
  <c r="AD43"/>
  <c r="Y43"/>
  <c r="AD42"/>
  <c r="Y42"/>
  <c r="AD41"/>
  <c r="Y41"/>
  <c r="AD40"/>
  <c r="Y40"/>
  <c r="AD39"/>
  <c r="Y39"/>
  <c r="AD38"/>
  <c r="Y38"/>
  <c r="AD37"/>
  <c r="Y37"/>
  <c r="AD36"/>
  <c r="Y36"/>
  <c r="AD35"/>
  <c r="Y35"/>
  <c r="AD34"/>
  <c r="Y34"/>
  <c r="AD33"/>
  <c r="Y33"/>
  <c r="AD32"/>
  <c r="Y32"/>
  <c r="AD31"/>
  <c r="Y31"/>
  <c r="AD30"/>
  <c r="Y30"/>
  <c r="AD29"/>
  <c r="Y29"/>
  <c r="AD28"/>
  <c r="Y28"/>
  <c r="AD27"/>
  <c r="Y27"/>
  <c r="AD26"/>
  <c r="Y26"/>
  <c r="AD25"/>
  <c r="Y25"/>
  <c r="AD24"/>
  <c r="Y24"/>
  <c r="AD23"/>
  <c r="Y23"/>
  <c r="AD22"/>
  <c r="Y22"/>
  <c r="AD21"/>
  <c r="Y21"/>
  <c r="AD20"/>
  <c r="Y20"/>
  <c r="AD19"/>
  <c r="Y19"/>
  <c r="AD18"/>
  <c r="Y18"/>
  <c r="AD17"/>
  <c r="Y17"/>
  <c r="AD16"/>
  <c r="Y16"/>
  <c r="AD15"/>
  <c r="Y15"/>
  <c r="AD14"/>
  <c r="Y14"/>
  <c r="AD13"/>
  <c r="Y13"/>
  <c r="AD12"/>
  <c r="Y12"/>
  <c r="AD11"/>
  <c r="Y11"/>
  <c r="AD10"/>
  <c r="Y10"/>
  <c r="AD9"/>
  <c r="Y9"/>
  <c r="AD8"/>
  <c r="Y8"/>
  <c r="AD7"/>
  <c r="Y7"/>
  <c r="AD6"/>
  <c r="Z6"/>
  <c r="Y6"/>
  <c r="AH1"/>
  <c r="AS1"/>
  <c r="BD1"/>
  <c r="BO1"/>
  <c r="BZ1"/>
  <c r="CK1"/>
  <c r="CV1"/>
  <c r="W1"/>
  <c r="O6"/>
  <c r="R31" i="4"/>
  <c r="R28"/>
  <c r="R29" s="1"/>
  <c r="R35" s="1"/>
  <c r="R36" s="1"/>
  <c r="R26"/>
  <c r="D326" i="5"/>
  <c r="D263"/>
  <c r="D213"/>
  <c r="D158"/>
  <c r="D108"/>
  <c r="D71"/>
  <c r="D41"/>
  <c r="D6"/>
  <c r="D16"/>
  <c r="I43" i="4"/>
  <c r="L33"/>
  <c r="L34" s="1"/>
  <c r="G33"/>
  <c r="G34" s="1"/>
  <c r="Q31"/>
  <c r="P31"/>
  <c r="O31"/>
  <c r="N31"/>
  <c r="M31"/>
  <c r="L31"/>
  <c r="K31"/>
  <c r="J31"/>
  <c r="I31"/>
  <c r="H31"/>
  <c r="G31"/>
  <c r="Q28"/>
  <c r="Q33" s="1"/>
  <c r="Q34" s="1"/>
  <c r="P28"/>
  <c r="P33" s="1"/>
  <c r="P34" s="1"/>
  <c r="O28"/>
  <c r="O33" s="1"/>
  <c r="O34" s="1"/>
  <c r="N28"/>
  <c r="N33" s="1"/>
  <c r="N34" s="1"/>
  <c r="M28"/>
  <c r="M33" s="1"/>
  <c r="M34" s="1"/>
  <c r="L28"/>
  <c r="K28"/>
  <c r="K33" s="1"/>
  <c r="K34" s="1"/>
  <c r="J28"/>
  <c r="J33" s="1"/>
  <c r="J34" s="1"/>
  <c r="I28"/>
  <c r="I33" s="1"/>
  <c r="I34" s="1"/>
  <c r="H28"/>
  <c r="H33" s="1"/>
  <c r="H34" s="1"/>
  <c r="G28"/>
  <c r="F28"/>
  <c r="F29" s="1"/>
  <c r="G29" s="1"/>
  <c r="Q26"/>
  <c r="P26"/>
  <c r="O26"/>
  <c r="N26"/>
  <c r="M26"/>
  <c r="L26"/>
  <c r="K26"/>
  <c r="J26"/>
  <c r="I26"/>
  <c r="H26"/>
  <c r="G26"/>
  <c r="F26"/>
  <c r="AB5" i="9"/>
  <c r="P906" i="8"/>
  <c r="K906"/>
  <c r="P905"/>
  <c r="K905"/>
  <c r="P904"/>
  <c r="K904"/>
  <c r="P903"/>
  <c r="K903"/>
  <c r="P902"/>
  <c r="K902"/>
  <c r="P901"/>
  <c r="K901"/>
  <c r="P900"/>
  <c r="K900"/>
  <c r="P899"/>
  <c r="K899"/>
  <c r="P898"/>
  <c r="K898"/>
  <c r="P897"/>
  <c r="K897"/>
  <c r="P896"/>
  <c r="K896"/>
  <c r="P895"/>
  <c r="K895"/>
  <c r="P894"/>
  <c r="K894"/>
  <c r="P893"/>
  <c r="K893"/>
  <c r="P892"/>
  <c r="K892"/>
  <c r="P891"/>
  <c r="K891"/>
  <c r="P890"/>
  <c r="K890"/>
  <c r="P889"/>
  <c r="K889"/>
  <c r="P888"/>
  <c r="K888"/>
  <c r="P887"/>
  <c r="K887"/>
  <c r="P886"/>
  <c r="K886"/>
  <c r="P885"/>
  <c r="K885"/>
  <c r="P884"/>
  <c r="K884"/>
  <c r="P883"/>
  <c r="K883"/>
  <c r="P882"/>
  <c r="K882"/>
  <c r="P881"/>
  <c r="K881"/>
  <c r="P880"/>
  <c r="K880"/>
  <c r="P879"/>
  <c r="K879"/>
  <c r="P878"/>
  <c r="K878"/>
  <c r="P877"/>
  <c r="K877"/>
  <c r="P876"/>
  <c r="K876"/>
  <c r="P875"/>
  <c r="K875"/>
  <c r="P874"/>
  <c r="K874"/>
  <c r="P873"/>
  <c r="K873"/>
  <c r="P872"/>
  <c r="K872"/>
  <c r="P871"/>
  <c r="K871"/>
  <c r="P870"/>
  <c r="K870"/>
  <c r="P869"/>
  <c r="K869"/>
  <c r="P868"/>
  <c r="K868"/>
  <c r="P867"/>
  <c r="K867"/>
  <c r="P866"/>
  <c r="K866"/>
  <c r="P865"/>
  <c r="K865"/>
  <c r="P864"/>
  <c r="K864"/>
  <c r="P863"/>
  <c r="K863"/>
  <c r="P862"/>
  <c r="K862"/>
  <c r="P861"/>
  <c r="K861"/>
  <c r="P860"/>
  <c r="K860"/>
  <c r="P859"/>
  <c r="K859"/>
  <c r="P858"/>
  <c r="K858"/>
  <c r="P857"/>
  <c r="K857"/>
  <c r="P856"/>
  <c r="K856"/>
  <c r="P855"/>
  <c r="K855"/>
  <c r="P854"/>
  <c r="K854"/>
  <c r="P853"/>
  <c r="K853"/>
  <c r="P852"/>
  <c r="K852"/>
  <c r="P851"/>
  <c r="K851"/>
  <c r="P850"/>
  <c r="K850"/>
  <c r="P849"/>
  <c r="K849"/>
  <c r="P848"/>
  <c r="K848"/>
  <c r="P847"/>
  <c r="K847"/>
  <c r="P846"/>
  <c r="K846"/>
  <c r="P845"/>
  <c r="K845"/>
  <c r="P844"/>
  <c r="K844"/>
  <c r="P843"/>
  <c r="K843"/>
  <c r="P842"/>
  <c r="K842"/>
  <c r="P841"/>
  <c r="K841"/>
  <c r="P840"/>
  <c r="K840"/>
  <c r="P839"/>
  <c r="K839"/>
  <c r="P838"/>
  <c r="K838"/>
  <c r="P837"/>
  <c r="K837"/>
  <c r="P836"/>
  <c r="K836"/>
  <c r="P835"/>
  <c r="K835"/>
  <c r="P834"/>
  <c r="K834"/>
  <c r="P833"/>
  <c r="K833"/>
  <c r="P832"/>
  <c r="K832"/>
  <c r="P831"/>
  <c r="K831"/>
  <c r="P830"/>
  <c r="K830"/>
  <c r="P829"/>
  <c r="K829"/>
  <c r="P828"/>
  <c r="K828"/>
  <c r="P827"/>
  <c r="K827"/>
  <c r="P826"/>
  <c r="K826"/>
  <c r="P825"/>
  <c r="K825"/>
  <c r="P824"/>
  <c r="K824"/>
  <c r="P823"/>
  <c r="K823"/>
  <c r="P822"/>
  <c r="K822"/>
  <c r="P821"/>
  <c r="K821"/>
  <c r="P820"/>
  <c r="K820"/>
  <c r="P819"/>
  <c r="K819"/>
  <c r="P818"/>
  <c r="K818"/>
  <c r="P817"/>
  <c r="K817"/>
  <c r="P816"/>
  <c r="K816"/>
  <c r="P815"/>
  <c r="K815"/>
  <c r="P814"/>
  <c r="K814"/>
  <c r="P813"/>
  <c r="K813"/>
  <c r="P812"/>
  <c r="K812"/>
  <c r="P811"/>
  <c r="K811"/>
  <c r="P810"/>
  <c r="K810"/>
  <c r="P809"/>
  <c r="K809"/>
  <c r="P808"/>
  <c r="K808"/>
  <c r="P807"/>
  <c r="K807"/>
  <c r="P806"/>
  <c r="K806"/>
  <c r="P805"/>
  <c r="K805"/>
  <c r="P804"/>
  <c r="K804"/>
  <c r="P803"/>
  <c r="K803"/>
  <c r="P802"/>
  <c r="K802"/>
  <c r="P801"/>
  <c r="K801"/>
  <c r="P800"/>
  <c r="K800"/>
  <c r="P799"/>
  <c r="K799"/>
  <c r="P798"/>
  <c r="K798"/>
  <c r="P797"/>
  <c r="K797"/>
  <c r="P796"/>
  <c r="K796"/>
  <c r="P795"/>
  <c r="K795"/>
  <c r="P794"/>
  <c r="K794"/>
  <c r="P793"/>
  <c r="K793"/>
  <c r="P792"/>
  <c r="K792"/>
  <c r="P791"/>
  <c r="K791"/>
  <c r="P790"/>
  <c r="K790"/>
  <c r="P789"/>
  <c r="K789"/>
  <c r="P788"/>
  <c r="K788"/>
  <c r="P787"/>
  <c r="K787"/>
  <c r="P786"/>
  <c r="K786"/>
  <c r="P785"/>
  <c r="K785"/>
  <c r="P784"/>
  <c r="K784"/>
  <c r="P783"/>
  <c r="K783"/>
  <c r="P782"/>
  <c r="K782"/>
  <c r="P781"/>
  <c r="K781"/>
  <c r="P780"/>
  <c r="K780"/>
  <c r="P779"/>
  <c r="K779"/>
  <c r="P778"/>
  <c r="K778"/>
  <c r="P777"/>
  <c r="K777"/>
  <c r="P776"/>
  <c r="K776"/>
  <c r="P775"/>
  <c r="K775"/>
  <c r="P774"/>
  <c r="K774"/>
  <c r="P773"/>
  <c r="K773"/>
  <c r="P772"/>
  <c r="K772"/>
  <c r="P771"/>
  <c r="K771"/>
  <c r="P770"/>
  <c r="K770"/>
  <c r="P769"/>
  <c r="K769"/>
  <c r="P768"/>
  <c r="K768"/>
  <c r="P767"/>
  <c r="K767"/>
  <c r="P766"/>
  <c r="K766"/>
  <c r="P765"/>
  <c r="K765"/>
  <c r="P764"/>
  <c r="K764"/>
  <c r="P763"/>
  <c r="K763"/>
  <c r="P762"/>
  <c r="K762"/>
  <c r="P761"/>
  <c r="K761"/>
  <c r="P760"/>
  <c r="K760"/>
  <c r="P759"/>
  <c r="K759"/>
  <c r="P758"/>
  <c r="K758"/>
  <c r="P757"/>
  <c r="K757"/>
  <c r="P756"/>
  <c r="K756"/>
  <c r="P755"/>
  <c r="K755"/>
  <c r="P754"/>
  <c r="K754"/>
  <c r="P753"/>
  <c r="K753"/>
  <c r="P752"/>
  <c r="K752"/>
  <c r="P751"/>
  <c r="K751"/>
  <c r="P750"/>
  <c r="K750"/>
  <c r="P749"/>
  <c r="K749"/>
  <c r="P748"/>
  <c r="K748"/>
  <c r="P747"/>
  <c r="K747"/>
  <c r="P746"/>
  <c r="K746"/>
  <c r="P745"/>
  <c r="K745"/>
  <c r="P744"/>
  <c r="K744"/>
  <c r="P743"/>
  <c r="K743"/>
  <c r="P742"/>
  <c r="K742"/>
  <c r="P741"/>
  <c r="K741"/>
  <c r="P740"/>
  <c r="K740"/>
  <c r="P739"/>
  <c r="K739"/>
  <c r="P738"/>
  <c r="K738"/>
  <c r="P737"/>
  <c r="K737"/>
  <c r="P736"/>
  <c r="K736"/>
  <c r="P735"/>
  <c r="K735"/>
  <c r="P734"/>
  <c r="K734"/>
  <c r="P733"/>
  <c r="K733"/>
  <c r="P732"/>
  <c r="K732"/>
  <c r="P731"/>
  <c r="K731"/>
  <c r="P730"/>
  <c r="K730"/>
  <c r="P729"/>
  <c r="K729"/>
  <c r="P728"/>
  <c r="K728"/>
  <c r="P727"/>
  <c r="K727"/>
  <c r="P726"/>
  <c r="K726"/>
  <c r="P725"/>
  <c r="K725"/>
  <c r="P724"/>
  <c r="K724"/>
  <c r="P723"/>
  <c r="K723"/>
  <c r="P722"/>
  <c r="K722"/>
  <c r="P721"/>
  <c r="K721"/>
  <c r="P720"/>
  <c r="K720"/>
  <c r="P719"/>
  <c r="K719"/>
  <c r="P718"/>
  <c r="K718"/>
  <c r="P717"/>
  <c r="K717"/>
  <c r="P716"/>
  <c r="K716"/>
  <c r="P715"/>
  <c r="K715"/>
  <c r="P714"/>
  <c r="K714"/>
  <c r="P713"/>
  <c r="K713"/>
  <c r="P712"/>
  <c r="K712"/>
  <c r="P711"/>
  <c r="K711"/>
  <c r="P710"/>
  <c r="K710"/>
  <c r="P709"/>
  <c r="K709"/>
  <c r="P708"/>
  <c r="K708"/>
  <c r="P707"/>
  <c r="K707"/>
  <c r="P706"/>
  <c r="K706"/>
  <c r="P705"/>
  <c r="K705"/>
  <c r="P704"/>
  <c r="K704"/>
  <c r="P703"/>
  <c r="K703"/>
  <c r="P702"/>
  <c r="K702"/>
  <c r="P701"/>
  <c r="K701"/>
  <c r="P700"/>
  <c r="K700"/>
  <c r="P699"/>
  <c r="K699"/>
  <c r="P698"/>
  <c r="K698"/>
  <c r="P697"/>
  <c r="K697"/>
  <c r="P696"/>
  <c r="K696"/>
  <c r="P695"/>
  <c r="K695"/>
  <c r="P694"/>
  <c r="K694"/>
  <c r="P693"/>
  <c r="K693"/>
  <c r="P692"/>
  <c r="K692"/>
  <c r="P691"/>
  <c r="K691"/>
  <c r="P690"/>
  <c r="K690"/>
  <c r="P689"/>
  <c r="K689"/>
  <c r="P688"/>
  <c r="K688"/>
  <c r="P687"/>
  <c r="K687"/>
  <c r="P686"/>
  <c r="K686"/>
  <c r="P685"/>
  <c r="K685"/>
  <c r="P684"/>
  <c r="K684"/>
  <c r="P683"/>
  <c r="K683"/>
  <c r="P682"/>
  <c r="K682"/>
  <c r="P681"/>
  <c r="K681"/>
  <c r="P680"/>
  <c r="K680"/>
  <c r="P679"/>
  <c r="K679"/>
  <c r="P678"/>
  <c r="K678"/>
  <c r="P677"/>
  <c r="K677"/>
  <c r="P676"/>
  <c r="K676"/>
  <c r="P675"/>
  <c r="K675"/>
  <c r="P674"/>
  <c r="K674"/>
  <c r="P673"/>
  <c r="K673"/>
  <c r="P672"/>
  <c r="K672"/>
  <c r="P671"/>
  <c r="K671"/>
  <c r="P670"/>
  <c r="K670"/>
  <c r="P669"/>
  <c r="K669"/>
  <c r="P668"/>
  <c r="K668"/>
  <c r="P667"/>
  <c r="K667"/>
  <c r="P666"/>
  <c r="K666"/>
  <c r="P665"/>
  <c r="K665"/>
  <c r="P664"/>
  <c r="K664"/>
  <c r="P663"/>
  <c r="K663"/>
  <c r="P662"/>
  <c r="K662"/>
  <c r="P661"/>
  <c r="K661"/>
  <c r="P660"/>
  <c r="K660"/>
  <c r="P659"/>
  <c r="K659"/>
  <c r="P658"/>
  <c r="K658"/>
  <c r="P657"/>
  <c r="K657"/>
  <c r="P656"/>
  <c r="K656"/>
  <c r="P655"/>
  <c r="K655"/>
  <c r="P654"/>
  <c r="K654"/>
  <c r="P653"/>
  <c r="K653"/>
  <c r="P652"/>
  <c r="K652"/>
  <c r="P651"/>
  <c r="K651"/>
  <c r="P650"/>
  <c r="K650"/>
  <c r="P649"/>
  <c r="K649"/>
  <c r="P648"/>
  <c r="K648"/>
  <c r="P647"/>
  <c r="K647"/>
  <c r="P646"/>
  <c r="K646"/>
  <c r="P645"/>
  <c r="K645"/>
  <c r="P644"/>
  <c r="K644"/>
  <c r="P643"/>
  <c r="K643"/>
  <c r="P642"/>
  <c r="K642"/>
  <c r="P641"/>
  <c r="K641"/>
  <c r="P640"/>
  <c r="K640"/>
  <c r="P639"/>
  <c r="K639"/>
  <c r="P638"/>
  <c r="K638"/>
  <c r="P637"/>
  <c r="K637"/>
  <c r="P636"/>
  <c r="K636"/>
  <c r="P635"/>
  <c r="K635"/>
  <c r="P634"/>
  <c r="K634"/>
  <c r="P633"/>
  <c r="K633"/>
  <c r="P632"/>
  <c r="K632"/>
  <c r="P631"/>
  <c r="K631"/>
  <c r="P630"/>
  <c r="K630"/>
  <c r="P629"/>
  <c r="K629"/>
  <c r="P628"/>
  <c r="K628"/>
  <c r="P627"/>
  <c r="K627"/>
  <c r="P626"/>
  <c r="K626"/>
  <c r="P625"/>
  <c r="K625"/>
  <c r="P624"/>
  <c r="K624"/>
  <c r="P623"/>
  <c r="K623"/>
  <c r="P622"/>
  <c r="K622"/>
  <c r="P621"/>
  <c r="K621"/>
  <c r="P620"/>
  <c r="K620"/>
  <c r="P619"/>
  <c r="K619"/>
  <c r="P618"/>
  <c r="K618"/>
  <c r="P617"/>
  <c r="K617"/>
  <c r="P616"/>
  <c r="K616"/>
  <c r="P615"/>
  <c r="K615"/>
  <c r="P614"/>
  <c r="K614"/>
  <c r="P613"/>
  <c r="K613"/>
  <c r="P612"/>
  <c r="K612"/>
  <c r="P611"/>
  <c r="K611"/>
  <c r="P610"/>
  <c r="K610"/>
  <c r="P609"/>
  <c r="K609"/>
  <c r="P608"/>
  <c r="K608"/>
  <c r="P607"/>
  <c r="K607"/>
  <c r="P606"/>
  <c r="K606"/>
  <c r="P605"/>
  <c r="K605"/>
  <c r="P604"/>
  <c r="K604"/>
  <c r="P603"/>
  <c r="K603"/>
  <c r="P602"/>
  <c r="K602"/>
  <c r="P601"/>
  <c r="K601"/>
  <c r="P600"/>
  <c r="K600"/>
  <c r="P599"/>
  <c r="K599"/>
  <c r="P598"/>
  <c r="K598"/>
  <c r="P597"/>
  <c r="K597"/>
  <c r="P596"/>
  <c r="K596"/>
  <c r="P595"/>
  <c r="K595"/>
  <c r="P594"/>
  <c r="K594"/>
  <c r="P593"/>
  <c r="K593"/>
  <c r="P592"/>
  <c r="K592"/>
  <c r="P591"/>
  <c r="K591"/>
  <c r="P590"/>
  <c r="K590"/>
  <c r="P589"/>
  <c r="K589"/>
  <c r="P588"/>
  <c r="K588"/>
  <c r="P587"/>
  <c r="K587"/>
  <c r="P586"/>
  <c r="K586"/>
  <c r="P585"/>
  <c r="K585"/>
  <c r="P584"/>
  <c r="K584"/>
  <c r="P583"/>
  <c r="K583"/>
  <c r="P582"/>
  <c r="K582"/>
  <c r="P581"/>
  <c r="K581"/>
  <c r="P580"/>
  <c r="K580"/>
  <c r="P579"/>
  <c r="K579"/>
  <c r="P578"/>
  <c r="K578"/>
  <c r="P577"/>
  <c r="K577"/>
  <c r="P576"/>
  <c r="K576"/>
  <c r="P575"/>
  <c r="K575"/>
  <c r="P574"/>
  <c r="K574"/>
  <c r="P573"/>
  <c r="K573"/>
  <c r="P572"/>
  <c r="K572"/>
  <c r="P571"/>
  <c r="K571"/>
  <c r="P570"/>
  <c r="K570"/>
  <c r="P569"/>
  <c r="K569"/>
  <c r="P568"/>
  <c r="K568"/>
  <c r="P567"/>
  <c r="K567"/>
  <c r="P566"/>
  <c r="K566"/>
  <c r="P565"/>
  <c r="K565"/>
  <c r="P564"/>
  <c r="K564"/>
  <c r="P563"/>
  <c r="K563"/>
  <c r="P562"/>
  <c r="K562"/>
  <c r="P561"/>
  <c r="K561"/>
  <c r="P560"/>
  <c r="K560"/>
  <c r="P559"/>
  <c r="K559"/>
  <c r="P558"/>
  <c r="K558"/>
  <c r="P557"/>
  <c r="K557"/>
  <c r="P556"/>
  <c r="K556"/>
  <c r="P555"/>
  <c r="K555"/>
  <c r="P554"/>
  <c r="K554"/>
  <c r="P553"/>
  <c r="K553"/>
  <c r="P552"/>
  <c r="K552"/>
  <c r="P551"/>
  <c r="K551"/>
  <c r="P550"/>
  <c r="K550"/>
  <c r="P549"/>
  <c r="K549"/>
  <c r="P548"/>
  <c r="K548"/>
  <c r="P547"/>
  <c r="K547"/>
  <c r="P546"/>
  <c r="K546"/>
  <c r="P545"/>
  <c r="K545"/>
  <c r="P544"/>
  <c r="K544"/>
  <c r="P543"/>
  <c r="K543"/>
  <c r="P542"/>
  <c r="K542"/>
  <c r="P541"/>
  <c r="K541"/>
  <c r="P540"/>
  <c r="K540"/>
  <c r="P539"/>
  <c r="K539"/>
  <c r="P538"/>
  <c r="K538"/>
  <c r="P537"/>
  <c r="K537"/>
  <c r="P536"/>
  <c r="K536"/>
  <c r="P535"/>
  <c r="K535"/>
  <c r="P534"/>
  <c r="K534"/>
  <c r="P533"/>
  <c r="K533"/>
  <c r="P532"/>
  <c r="K532"/>
  <c r="P531"/>
  <c r="K531"/>
  <c r="P530"/>
  <c r="K530"/>
  <c r="P529"/>
  <c r="K529"/>
  <c r="P528"/>
  <c r="K528"/>
  <c r="P527"/>
  <c r="K527"/>
  <c r="P526"/>
  <c r="K526"/>
  <c r="P525"/>
  <c r="K525"/>
  <c r="P524"/>
  <c r="K524"/>
  <c r="P523"/>
  <c r="K523"/>
  <c r="P522"/>
  <c r="K522"/>
  <c r="P521"/>
  <c r="K521"/>
  <c r="P520"/>
  <c r="K520"/>
  <c r="P519"/>
  <c r="K519"/>
  <c r="P518"/>
  <c r="K518"/>
  <c r="P517"/>
  <c r="K517"/>
  <c r="P516"/>
  <c r="K516"/>
  <c r="P515"/>
  <c r="K515"/>
  <c r="P514"/>
  <c r="K514"/>
  <c r="P513"/>
  <c r="K513"/>
  <c r="P512"/>
  <c r="K512"/>
  <c r="P511"/>
  <c r="K511"/>
  <c r="P510"/>
  <c r="K510"/>
  <c r="P509"/>
  <c r="K509"/>
  <c r="P508"/>
  <c r="K508"/>
  <c r="P507"/>
  <c r="K507"/>
  <c r="P506"/>
  <c r="K506"/>
  <c r="P505"/>
  <c r="K505"/>
  <c r="P504"/>
  <c r="K504"/>
  <c r="P503"/>
  <c r="K503"/>
  <c r="P502"/>
  <c r="K502"/>
  <c r="P501"/>
  <c r="K501"/>
  <c r="P500"/>
  <c r="K500"/>
  <c r="P499"/>
  <c r="K499"/>
  <c r="P498"/>
  <c r="K498"/>
  <c r="P497"/>
  <c r="K497"/>
  <c r="P496"/>
  <c r="K496"/>
  <c r="P495"/>
  <c r="K495"/>
  <c r="P494"/>
  <c r="K494"/>
  <c r="P493"/>
  <c r="K493"/>
  <c r="P492"/>
  <c r="K492"/>
  <c r="P491"/>
  <c r="K491"/>
  <c r="P490"/>
  <c r="K490"/>
  <c r="P489"/>
  <c r="K489"/>
  <c r="P488"/>
  <c r="K488"/>
  <c r="P487"/>
  <c r="K487"/>
  <c r="P486"/>
  <c r="K486"/>
  <c r="P485"/>
  <c r="K485"/>
  <c r="P484"/>
  <c r="K484"/>
  <c r="P483"/>
  <c r="K483"/>
  <c r="P482"/>
  <c r="K482"/>
  <c r="P481"/>
  <c r="K481"/>
  <c r="P480"/>
  <c r="K480"/>
  <c r="P479"/>
  <c r="K479"/>
  <c r="P478"/>
  <c r="K478"/>
  <c r="P477"/>
  <c r="K477"/>
  <c r="P476"/>
  <c r="K476"/>
  <c r="P475"/>
  <c r="K475"/>
  <c r="P474"/>
  <c r="K474"/>
  <c r="P473"/>
  <c r="K473"/>
  <c r="P472"/>
  <c r="K472"/>
  <c r="P471"/>
  <c r="K471"/>
  <c r="P470"/>
  <c r="K470"/>
  <c r="P469"/>
  <c r="K469"/>
  <c r="P468"/>
  <c r="K468"/>
  <c r="P467"/>
  <c r="K467"/>
  <c r="P466"/>
  <c r="K466"/>
  <c r="P465"/>
  <c r="K465"/>
  <c r="P464"/>
  <c r="K464"/>
  <c r="P463"/>
  <c r="K463"/>
  <c r="P462"/>
  <c r="K462"/>
  <c r="P461"/>
  <c r="K461"/>
  <c r="P460"/>
  <c r="K460"/>
  <c r="P459"/>
  <c r="K459"/>
  <c r="P458"/>
  <c r="K458"/>
  <c r="P457"/>
  <c r="K457"/>
  <c r="P456"/>
  <c r="K456"/>
  <c r="P455"/>
  <c r="K455"/>
  <c r="P454"/>
  <c r="K454"/>
  <c r="P453"/>
  <c r="K453"/>
  <c r="P452"/>
  <c r="K452"/>
  <c r="P451"/>
  <c r="K451"/>
  <c r="P450"/>
  <c r="K450"/>
  <c r="P449"/>
  <c r="K449"/>
  <c r="P448"/>
  <c r="K448"/>
  <c r="P447"/>
  <c r="K447"/>
  <c r="P446"/>
  <c r="K446"/>
  <c r="P445"/>
  <c r="K445"/>
  <c r="P444"/>
  <c r="K444"/>
  <c r="P443"/>
  <c r="K443"/>
  <c r="P442"/>
  <c r="K442"/>
  <c r="P441"/>
  <c r="K441"/>
  <c r="P440"/>
  <c r="K440"/>
  <c r="P439"/>
  <c r="K439"/>
  <c r="P438"/>
  <c r="K438"/>
  <c r="P437"/>
  <c r="K437"/>
  <c r="P436"/>
  <c r="K436"/>
  <c r="P435"/>
  <c r="K435"/>
  <c r="P434"/>
  <c r="K434"/>
  <c r="P433"/>
  <c r="K433"/>
  <c r="P432"/>
  <c r="K432"/>
  <c r="P431"/>
  <c r="K431"/>
  <c r="P430"/>
  <c r="K430"/>
  <c r="P429"/>
  <c r="K429"/>
  <c r="P428"/>
  <c r="K428"/>
  <c r="P427"/>
  <c r="K427"/>
  <c r="P426"/>
  <c r="K426"/>
  <c r="P425"/>
  <c r="K425"/>
  <c r="P424"/>
  <c r="K424"/>
  <c r="P423"/>
  <c r="K423"/>
  <c r="P422"/>
  <c r="K422"/>
  <c r="P421"/>
  <c r="K421"/>
  <c r="P420"/>
  <c r="K420"/>
  <c r="P419"/>
  <c r="K419"/>
  <c r="P418"/>
  <c r="K418"/>
  <c r="P417"/>
  <c r="K417"/>
  <c r="P416"/>
  <c r="K416"/>
  <c r="P415"/>
  <c r="K415"/>
  <c r="P414"/>
  <c r="K414"/>
  <c r="P413"/>
  <c r="K413"/>
  <c r="P412"/>
  <c r="K412"/>
  <c r="P411"/>
  <c r="K411"/>
  <c r="P410"/>
  <c r="K410"/>
  <c r="P409"/>
  <c r="K409"/>
  <c r="P408"/>
  <c r="K408"/>
  <c r="P407"/>
  <c r="K407"/>
  <c r="P406"/>
  <c r="K406"/>
  <c r="P405"/>
  <c r="K405"/>
  <c r="P404"/>
  <c r="K404"/>
  <c r="P403"/>
  <c r="K403"/>
  <c r="P402"/>
  <c r="K402"/>
  <c r="P401"/>
  <c r="K401"/>
  <c r="P400"/>
  <c r="K400"/>
  <c r="P399"/>
  <c r="K399"/>
  <c r="P398"/>
  <c r="K398"/>
  <c r="P397"/>
  <c r="K397"/>
  <c r="P396"/>
  <c r="K396"/>
  <c r="P395"/>
  <c r="K395"/>
  <c r="P394"/>
  <c r="K394"/>
  <c r="P393"/>
  <c r="K393"/>
  <c r="P392"/>
  <c r="K392"/>
  <c r="P391"/>
  <c r="K391"/>
  <c r="P390"/>
  <c r="K390"/>
  <c r="P389"/>
  <c r="K389"/>
  <c r="P388"/>
  <c r="K388"/>
  <c r="P387"/>
  <c r="K387"/>
  <c r="P386"/>
  <c r="K386"/>
  <c r="P385"/>
  <c r="K385"/>
  <c r="P384"/>
  <c r="K384"/>
  <c r="P383"/>
  <c r="K383"/>
  <c r="P382"/>
  <c r="K382"/>
  <c r="P381"/>
  <c r="K381"/>
  <c r="P380"/>
  <c r="K380"/>
  <c r="P379"/>
  <c r="K379"/>
  <c r="P378"/>
  <c r="K378"/>
  <c r="P377"/>
  <c r="K377"/>
  <c r="P376"/>
  <c r="K376"/>
  <c r="P375"/>
  <c r="K375"/>
  <c r="P374"/>
  <c r="K374"/>
  <c r="P373"/>
  <c r="K373"/>
  <c r="P372"/>
  <c r="K372"/>
  <c r="P371"/>
  <c r="K371"/>
  <c r="P370"/>
  <c r="K370"/>
  <c r="P369"/>
  <c r="K369"/>
  <c r="P368"/>
  <c r="K368"/>
  <c r="P367"/>
  <c r="K367"/>
  <c r="P366"/>
  <c r="K366"/>
  <c r="P365"/>
  <c r="K365"/>
  <c r="P364"/>
  <c r="K364"/>
  <c r="P363"/>
  <c r="K363"/>
  <c r="P362"/>
  <c r="K362"/>
  <c r="P361"/>
  <c r="K361"/>
  <c r="P360"/>
  <c r="K360"/>
  <c r="P359"/>
  <c r="K359"/>
  <c r="P358"/>
  <c r="K358"/>
  <c r="P357"/>
  <c r="K357"/>
  <c r="P356"/>
  <c r="K356"/>
  <c r="P355"/>
  <c r="K355"/>
  <c r="P354"/>
  <c r="K354"/>
  <c r="P353"/>
  <c r="K353"/>
  <c r="P352"/>
  <c r="K352"/>
  <c r="P351"/>
  <c r="K351"/>
  <c r="P350"/>
  <c r="K350"/>
  <c r="P349"/>
  <c r="K349"/>
  <c r="P348"/>
  <c r="K348"/>
  <c r="P347"/>
  <c r="K347"/>
  <c r="P346"/>
  <c r="K346"/>
  <c r="P345"/>
  <c r="K345"/>
  <c r="P344"/>
  <c r="K344"/>
  <c r="P343"/>
  <c r="K343"/>
  <c r="P342"/>
  <c r="K342"/>
  <c r="P341"/>
  <c r="K341"/>
  <c r="P340"/>
  <c r="K340"/>
  <c r="P339"/>
  <c r="K339"/>
  <c r="P338"/>
  <c r="K338"/>
  <c r="P337"/>
  <c r="K337"/>
  <c r="P336"/>
  <c r="K336"/>
  <c r="P335"/>
  <c r="K335"/>
  <c r="P334"/>
  <c r="K334"/>
  <c r="P333"/>
  <c r="K333"/>
  <c r="P332"/>
  <c r="K332"/>
  <c r="P331"/>
  <c r="K331"/>
  <c r="P330"/>
  <c r="K330"/>
  <c r="P329"/>
  <c r="K329"/>
  <c r="P328"/>
  <c r="K328"/>
  <c r="P327"/>
  <c r="K327"/>
  <c r="P326"/>
  <c r="K326"/>
  <c r="P325"/>
  <c r="K325"/>
  <c r="P324"/>
  <c r="K324"/>
  <c r="P323"/>
  <c r="K323"/>
  <c r="P322"/>
  <c r="K322"/>
  <c r="P321"/>
  <c r="K321"/>
  <c r="P320"/>
  <c r="K320"/>
  <c r="P319"/>
  <c r="K319"/>
  <c r="P318"/>
  <c r="K318"/>
  <c r="P317"/>
  <c r="K317"/>
  <c r="P316"/>
  <c r="K316"/>
  <c r="P315"/>
  <c r="K315"/>
  <c r="P314"/>
  <c r="K314"/>
  <c r="P313"/>
  <c r="R313" s="1"/>
  <c r="Q313" s="1"/>
  <c r="K313"/>
  <c r="P312"/>
  <c r="R312" s="1"/>
  <c r="Q312" s="1"/>
  <c r="O312"/>
  <c r="N312"/>
  <c r="N313" s="1"/>
  <c r="K312"/>
  <c r="P311"/>
  <c r="R311" s="1"/>
  <c r="Q311" s="1"/>
  <c r="N311"/>
  <c r="K311"/>
  <c r="O311" s="1"/>
  <c r="R310"/>
  <c r="Q310" s="1"/>
  <c r="P310"/>
  <c r="O310"/>
  <c r="N310"/>
  <c r="K310"/>
  <c r="P309"/>
  <c r="R309" s="1"/>
  <c r="Q309" s="1"/>
  <c r="N309"/>
  <c r="K309"/>
  <c r="O309" s="1"/>
  <c r="N306"/>
  <c r="N307" s="1"/>
  <c r="N308" s="1"/>
  <c r="I21" i="4"/>
  <c r="H12"/>
  <c r="I12"/>
  <c r="J12"/>
  <c r="K12"/>
  <c r="L12"/>
  <c r="M12"/>
  <c r="N12"/>
  <c r="O12"/>
  <c r="P12"/>
  <c r="Q12"/>
  <c r="H11"/>
  <c r="I11"/>
  <c r="J11"/>
  <c r="K11"/>
  <c r="L11"/>
  <c r="M11"/>
  <c r="N11"/>
  <c r="O11"/>
  <c r="P11"/>
  <c r="Q11"/>
  <c r="I7" i="9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H7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G7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F7"/>
  <c r="F8" s="1"/>
  <c r="J6"/>
  <c r="K6" s="1"/>
  <c r="B906"/>
  <c r="W906" s="1"/>
  <c r="B905"/>
  <c r="W905" s="1"/>
  <c r="B904"/>
  <c r="W904" s="1"/>
  <c r="B903"/>
  <c r="W903" s="1"/>
  <c r="B902"/>
  <c r="W902" s="1"/>
  <c r="B901"/>
  <c r="W901" s="1"/>
  <c r="B900"/>
  <c r="W900" s="1"/>
  <c r="B899"/>
  <c r="W899" s="1"/>
  <c r="B898"/>
  <c r="W898" s="1"/>
  <c r="B897"/>
  <c r="W897" s="1"/>
  <c r="B896"/>
  <c r="W896" s="1"/>
  <c r="B895"/>
  <c r="W895" s="1"/>
  <c r="B894"/>
  <c r="W894" s="1"/>
  <c r="B893"/>
  <c r="W893" s="1"/>
  <c r="B892"/>
  <c r="W892" s="1"/>
  <c r="B891"/>
  <c r="W891" s="1"/>
  <c r="B890"/>
  <c r="W890" s="1"/>
  <c r="B889"/>
  <c r="W889" s="1"/>
  <c r="B888"/>
  <c r="W888" s="1"/>
  <c r="B887"/>
  <c r="W887" s="1"/>
  <c r="B886"/>
  <c r="W886" s="1"/>
  <c r="B885"/>
  <c r="W885" s="1"/>
  <c r="B884"/>
  <c r="W884" s="1"/>
  <c r="B883"/>
  <c r="W883" s="1"/>
  <c r="B882"/>
  <c r="W882" s="1"/>
  <c r="B881"/>
  <c r="W881" s="1"/>
  <c r="B880"/>
  <c r="W880" s="1"/>
  <c r="B879"/>
  <c r="W879" s="1"/>
  <c r="B878"/>
  <c r="W878" s="1"/>
  <c r="B877"/>
  <c r="W877" s="1"/>
  <c r="B876"/>
  <c r="W876" s="1"/>
  <c r="B875"/>
  <c r="W875" s="1"/>
  <c r="B874"/>
  <c r="W874" s="1"/>
  <c r="B873"/>
  <c r="W873" s="1"/>
  <c r="B872"/>
  <c r="W872" s="1"/>
  <c r="B871"/>
  <c r="W871" s="1"/>
  <c r="B870"/>
  <c r="W870" s="1"/>
  <c r="B869"/>
  <c r="W869" s="1"/>
  <c r="B868"/>
  <c r="W868" s="1"/>
  <c r="B867"/>
  <c r="W867" s="1"/>
  <c r="B866"/>
  <c r="W866" s="1"/>
  <c r="B865"/>
  <c r="W865" s="1"/>
  <c r="B864"/>
  <c r="W864" s="1"/>
  <c r="B863"/>
  <c r="W863" s="1"/>
  <c r="B862"/>
  <c r="W862" s="1"/>
  <c r="B861"/>
  <c r="W861" s="1"/>
  <c r="B860"/>
  <c r="W860" s="1"/>
  <c r="B859"/>
  <c r="W859" s="1"/>
  <c r="B858"/>
  <c r="W858" s="1"/>
  <c r="B857"/>
  <c r="W857" s="1"/>
  <c r="B856"/>
  <c r="W856" s="1"/>
  <c r="B855"/>
  <c r="W855" s="1"/>
  <c r="B854"/>
  <c r="W854" s="1"/>
  <c r="B853"/>
  <c r="W853" s="1"/>
  <c r="B852"/>
  <c r="W852" s="1"/>
  <c r="B851"/>
  <c r="W851" s="1"/>
  <c r="B850"/>
  <c r="W850" s="1"/>
  <c r="B849"/>
  <c r="W849" s="1"/>
  <c r="B848"/>
  <c r="W848" s="1"/>
  <c r="B847"/>
  <c r="W847" s="1"/>
  <c r="B846"/>
  <c r="W846" s="1"/>
  <c r="B845"/>
  <c r="W845" s="1"/>
  <c r="B844"/>
  <c r="W844" s="1"/>
  <c r="B843"/>
  <c r="W843" s="1"/>
  <c r="B842"/>
  <c r="W842" s="1"/>
  <c r="B841"/>
  <c r="W841" s="1"/>
  <c r="B840"/>
  <c r="W840" s="1"/>
  <c r="B839"/>
  <c r="W839" s="1"/>
  <c r="B838"/>
  <c r="W838" s="1"/>
  <c r="B837"/>
  <c r="W837" s="1"/>
  <c r="B836"/>
  <c r="W836" s="1"/>
  <c r="B835"/>
  <c r="W835" s="1"/>
  <c r="B834"/>
  <c r="W834" s="1"/>
  <c r="B833"/>
  <c r="W833" s="1"/>
  <c r="B832"/>
  <c r="W832" s="1"/>
  <c r="B831"/>
  <c r="W831" s="1"/>
  <c r="B830"/>
  <c r="W830" s="1"/>
  <c r="B829"/>
  <c r="W829" s="1"/>
  <c r="B828"/>
  <c r="W828" s="1"/>
  <c r="B827"/>
  <c r="W827" s="1"/>
  <c r="B826"/>
  <c r="W826" s="1"/>
  <c r="B825"/>
  <c r="W825" s="1"/>
  <c r="B824"/>
  <c r="W824" s="1"/>
  <c r="B823"/>
  <c r="W823" s="1"/>
  <c r="B822"/>
  <c r="W822" s="1"/>
  <c r="B821"/>
  <c r="W821" s="1"/>
  <c r="B820"/>
  <c r="W820" s="1"/>
  <c r="B819"/>
  <c r="W819" s="1"/>
  <c r="B818"/>
  <c r="W818" s="1"/>
  <c r="B817"/>
  <c r="W817" s="1"/>
  <c r="B816"/>
  <c r="W816" s="1"/>
  <c r="B815"/>
  <c r="W815" s="1"/>
  <c r="B814"/>
  <c r="W814" s="1"/>
  <c r="B813"/>
  <c r="W813" s="1"/>
  <c r="B812"/>
  <c r="W812" s="1"/>
  <c r="B811"/>
  <c r="W811" s="1"/>
  <c r="B810"/>
  <c r="W810" s="1"/>
  <c r="B809"/>
  <c r="W809" s="1"/>
  <c r="B808"/>
  <c r="W808" s="1"/>
  <c r="B807"/>
  <c r="W807" s="1"/>
  <c r="B806"/>
  <c r="W806" s="1"/>
  <c r="B805"/>
  <c r="W805" s="1"/>
  <c r="B804"/>
  <c r="W804" s="1"/>
  <c r="B803"/>
  <c r="W803" s="1"/>
  <c r="B802"/>
  <c r="W802" s="1"/>
  <c r="B801"/>
  <c r="W801" s="1"/>
  <c r="B800"/>
  <c r="W800" s="1"/>
  <c r="B799"/>
  <c r="W799" s="1"/>
  <c r="B798"/>
  <c r="W798" s="1"/>
  <c r="B797"/>
  <c r="W797" s="1"/>
  <c r="B796"/>
  <c r="W796" s="1"/>
  <c r="B795"/>
  <c r="W795" s="1"/>
  <c r="B794"/>
  <c r="W794" s="1"/>
  <c r="B793"/>
  <c r="W793" s="1"/>
  <c r="B792"/>
  <c r="W792" s="1"/>
  <c r="B791"/>
  <c r="W791" s="1"/>
  <c r="B790"/>
  <c r="W790" s="1"/>
  <c r="B789"/>
  <c r="W789" s="1"/>
  <c r="B788"/>
  <c r="W788" s="1"/>
  <c r="B787"/>
  <c r="W787" s="1"/>
  <c r="B786"/>
  <c r="W786" s="1"/>
  <c r="B785"/>
  <c r="W785" s="1"/>
  <c r="B784"/>
  <c r="W784" s="1"/>
  <c r="B783"/>
  <c r="W783" s="1"/>
  <c r="B782"/>
  <c r="W782" s="1"/>
  <c r="B781"/>
  <c r="W781" s="1"/>
  <c r="B780"/>
  <c r="W780" s="1"/>
  <c r="B779"/>
  <c r="W779" s="1"/>
  <c r="B778"/>
  <c r="W778" s="1"/>
  <c r="B777"/>
  <c r="W777" s="1"/>
  <c r="B776"/>
  <c r="W776" s="1"/>
  <c r="B775"/>
  <c r="W775" s="1"/>
  <c r="B774"/>
  <c r="W774" s="1"/>
  <c r="B773"/>
  <c r="W773" s="1"/>
  <c r="B772"/>
  <c r="W772" s="1"/>
  <c r="B771"/>
  <c r="W771" s="1"/>
  <c r="B770"/>
  <c r="W770" s="1"/>
  <c r="B769"/>
  <c r="W769" s="1"/>
  <c r="B768"/>
  <c r="W768" s="1"/>
  <c r="B767"/>
  <c r="W767" s="1"/>
  <c r="B766"/>
  <c r="W766" s="1"/>
  <c r="B765"/>
  <c r="W765" s="1"/>
  <c r="B764"/>
  <c r="W764" s="1"/>
  <c r="B763"/>
  <c r="W763" s="1"/>
  <c r="B762"/>
  <c r="W762" s="1"/>
  <c r="B761"/>
  <c r="W761" s="1"/>
  <c r="B760"/>
  <c r="W760" s="1"/>
  <c r="B759"/>
  <c r="W759" s="1"/>
  <c r="B758"/>
  <c r="W758" s="1"/>
  <c r="B757"/>
  <c r="W757" s="1"/>
  <c r="B756"/>
  <c r="W756" s="1"/>
  <c r="B755"/>
  <c r="W755" s="1"/>
  <c r="B754"/>
  <c r="W754" s="1"/>
  <c r="B753"/>
  <c r="W753" s="1"/>
  <c r="B752"/>
  <c r="W752" s="1"/>
  <c r="B751"/>
  <c r="W751" s="1"/>
  <c r="B750"/>
  <c r="W750" s="1"/>
  <c r="B749"/>
  <c r="W749" s="1"/>
  <c r="B748"/>
  <c r="W748" s="1"/>
  <c r="B747"/>
  <c r="W747" s="1"/>
  <c r="B746"/>
  <c r="W746" s="1"/>
  <c r="B745"/>
  <c r="W745" s="1"/>
  <c r="B744"/>
  <c r="W744" s="1"/>
  <c r="B743"/>
  <c r="W743" s="1"/>
  <c r="B742"/>
  <c r="W742" s="1"/>
  <c r="B741"/>
  <c r="W741" s="1"/>
  <c r="B740"/>
  <c r="W740" s="1"/>
  <c r="B739"/>
  <c r="W739" s="1"/>
  <c r="B738"/>
  <c r="W738" s="1"/>
  <c r="B737"/>
  <c r="W737" s="1"/>
  <c r="B736"/>
  <c r="W736" s="1"/>
  <c r="B735"/>
  <c r="W735" s="1"/>
  <c r="B734"/>
  <c r="W734" s="1"/>
  <c r="B733"/>
  <c r="W733" s="1"/>
  <c r="B732"/>
  <c r="W732" s="1"/>
  <c r="B731"/>
  <c r="W731" s="1"/>
  <c r="B730"/>
  <c r="W730" s="1"/>
  <c r="B729"/>
  <c r="W729" s="1"/>
  <c r="B728"/>
  <c r="W728" s="1"/>
  <c r="B727"/>
  <c r="W727" s="1"/>
  <c r="B726"/>
  <c r="W726" s="1"/>
  <c r="B725"/>
  <c r="W725" s="1"/>
  <c r="B724"/>
  <c r="W724" s="1"/>
  <c r="B723"/>
  <c r="W723" s="1"/>
  <c r="B722"/>
  <c r="W722" s="1"/>
  <c r="B721"/>
  <c r="W721" s="1"/>
  <c r="B720"/>
  <c r="W720" s="1"/>
  <c r="B719"/>
  <c r="W719" s="1"/>
  <c r="B718"/>
  <c r="W718" s="1"/>
  <c r="B717"/>
  <c r="W717" s="1"/>
  <c r="B716"/>
  <c r="W716" s="1"/>
  <c r="B715"/>
  <c r="W715" s="1"/>
  <c r="B714"/>
  <c r="W714" s="1"/>
  <c r="B713"/>
  <c r="W713" s="1"/>
  <c r="B712"/>
  <c r="W712" s="1"/>
  <c r="B711"/>
  <c r="W711" s="1"/>
  <c r="B710"/>
  <c r="W710" s="1"/>
  <c r="B709"/>
  <c r="W709" s="1"/>
  <c r="B708"/>
  <c r="W708" s="1"/>
  <c r="B707"/>
  <c r="W707" s="1"/>
  <c r="B706"/>
  <c r="W706" s="1"/>
  <c r="B705"/>
  <c r="W705" s="1"/>
  <c r="B704"/>
  <c r="W704" s="1"/>
  <c r="B703"/>
  <c r="W703" s="1"/>
  <c r="B702"/>
  <c r="W702" s="1"/>
  <c r="B701"/>
  <c r="W701" s="1"/>
  <c r="B700"/>
  <c r="W700" s="1"/>
  <c r="B699"/>
  <c r="W699" s="1"/>
  <c r="B698"/>
  <c r="W698" s="1"/>
  <c r="B697"/>
  <c r="W697" s="1"/>
  <c r="B696"/>
  <c r="W696" s="1"/>
  <c r="B695"/>
  <c r="W695" s="1"/>
  <c r="B694"/>
  <c r="W694" s="1"/>
  <c r="B693"/>
  <c r="W693" s="1"/>
  <c r="B692"/>
  <c r="W692" s="1"/>
  <c r="B691"/>
  <c r="W691" s="1"/>
  <c r="B690"/>
  <c r="W690" s="1"/>
  <c r="B689"/>
  <c r="W689" s="1"/>
  <c r="B688"/>
  <c r="W688" s="1"/>
  <c r="B687"/>
  <c r="W687" s="1"/>
  <c r="B686"/>
  <c r="W686" s="1"/>
  <c r="B685"/>
  <c r="W685" s="1"/>
  <c r="B684"/>
  <c r="W684" s="1"/>
  <c r="B683"/>
  <c r="W683" s="1"/>
  <c r="B682"/>
  <c r="W682" s="1"/>
  <c r="B681"/>
  <c r="W681" s="1"/>
  <c r="B680"/>
  <c r="W680" s="1"/>
  <c r="B679"/>
  <c r="W679" s="1"/>
  <c r="B678"/>
  <c r="W678" s="1"/>
  <c r="B677"/>
  <c r="W677" s="1"/>
  <c r="B676"/>
  <c r="W676" s="1"/>
  <c r="B675"/>
  <c r="W675" s="1"/>
  <c r="B674"/>
  <c r="W674" s="1"/>
  <c r="B673"/>
  <c r="W673" s="1"/>
  <c r="B672"/>
  <c r="W672" s="1"/>
  <c r="B671"/>
  <c r="W671" s="1"/>
  <c r="B670"/>
  <c r="W670" s="1"/>
  <c r="B669"/>
  <c r="W669" s="1"/>
  <c r="B668"/>
  <c r="W668" s="1"/>
  <c r="B667"/>
  <c r="W667" s="1"/>
  <c r="B666"/>
  <c r="W666" s="1"/>
  <c r="B665"/>
  <c r="W665" s="1"/>
  <c r="B664"/>
  <c r="W664" s="1"/>
  <c r="B663"/>
  <c r="W663" s="1"/>
  <c r="B662"/>
  <c r="W662" s="1"/>
  <c r="B661"/>
  <c r="W661" s="1"/>
  <c r="B660"/>
  <c r="W660" s="1"/>
  <c r="B659"/>
  <c r="W659" s="1"/>
  <c r="B658"/>
  <c r="W658" s="1"/>
  <c r="B657"/>
  <c r="W657" s="1"/>
  <c r="B656"/>
  <c r="W656" s="1"/>
  <c r="B655"/>
  <c r="W655" s="1"/>
  <c r="B654"/>
  <c r="W654" s="1"/>
  <c r="B653"/>
  <c r="W653" s="1"/>
  <c r="B652"/>
  <c r="W652" s="1"/>
  <c r="B651"/>
  <c r="W651" s="1"/>
  <c r="B650"/>
  <c r="W650" s="1"/>
  <c r="B649"/>
  <c r="W649" s="1"/>
  <c r="B648"/>
  <c r="W648" s="1"/>
  <c r="B647"/>
  <c r="W647" s="1"/>
  <c r="B646"/>
  <c r="W646" s="1"/>
  <c r="B645"/>
  <c r="W645" s="1"/>
  <c r="B644"/>
  <c r="W644" s="1"/>
  <c r="B643"/>
  <c r="W643" s="1"/>
  <c r="B642"/>
  <c r="W642" s="1"/>
  <c r="B641"/>
  <c r="W641" s="1"/>
  <c r="B640"/>
  <c r="W640" s="1"/>
  <c r="B639"/>
  <c r="W639" s="1"/>
  <c r="B638"/>
  <c r="W638" s="1"/>
  <c r="B637"/>
  <c r="W637" s="1"/>
  <c r="B636"/>
  <c r="W636" s="1"/>
  <c r="B635"/>
  <c r="W635" s="1"/>
  <c r="B634"/>
  <c r="W634" s="1"/>
  <c r="B633"/>
  <c r="W633" s="1"/>
  <c r="B632"/>
  <c r="W632" s="1"/>
  <c r="B631"/>
  <c r="W631" s="1"/>
  <c r="B630"/>
  <c r="W630" s="1"/>
  <c r="B629"/>
  <c r="W629" s="1"/>
  <c r="B628"/>
  <c r="W628" s="1"/>
  <c r="B627"/>
  <c r="W627" s="1"/>
  <c r="B626"/>
  <c r="W626" s="1"/>
  <c r="B625"/>
  <c r="W625" s="1"/>
  <c r="B624"/>
  <c r="W624" s="1"/>
  <c r="B623"/>
  <c r="W623" s="1"/>
  <c r="B622"/>
  <c r="W622" s="1"/>
  <c r="B621"/>
  <c r="W621" s="1"/>
  <c r="B620"/>
  <c r="W620" s="1"/>
  <c r="B619"/>
  <c r="W619" s="1"/>
  <c r="B618"/>
  <c r="W618" s="1"/>
  <c r="B617"/>
  <c r="W617" s="1"/>
  <c r="B616"/>
  <c r="W616" s="1"/>
  <c r="B615"/>
  <c r="W615" s="1"/>
  <c r="B614"/>
  <c r="W614" s="1"/>
  <c r="B613"/>
  <c r="W613" s="1"/>
  <c r="B612"/>
  <c r="W612" s="1"/>
  <c r="B611"/>
  <c r="W611" s="1"/>
  <c r="B610"/>
  <c r="W610" s="1"/>
  <c r="B609"/>
  <c r="W609" s="1"/>
  <c r="B608"/>
  <c r="W608" s="1"/>
  <c r="B607"/>
  <c r="W607" s="1"/>
  <c r="B606"/>
  <c r="W606" s="1"/>
  <c r="B605"/>
  <c r="W605" s="1"/>
  <c r="B604"/>
  <c r="W604" s="1"/>
  <c r="B603"/>
  <c r="W603" s="1"/>
  <c r="B602"/>
  <c r="W602" s="1"/>
  <c r="B601"/>
  <c r="W601" s="1"/>
  <c r="B600"/>
  <c r="W600" s="1"/>
  <c r="B599"/>
  <c r="W599" s="1"/>
  <c r="B598"/>
  <c r="W598" s="1"/>
  <c r="B597"/>
  <c r="W597" s="1"/>
  <c r="B596"/>
  <c r="W596" s="1"/>
  <c r="B595"/>
  <c r="W595" s="1"/>
  <c r="B594"/>
  <c r="W594" s="1"/>
  <c r="B593"/>
  <c r="W593" s="1"/>
  <c r="B592"/>
  <c r="W592" s="1"/>
  <c r="B591"/>
  <c r="W591" s="1"/>
  <c r="B590"/>
  <c r="W590" s="1"/>
  <c r="B589"/>
  <c r="W589" s="1"/>
  <c r="B588"/>
  <c r="W588" s="1"/>
  <c r="B587"/>
  <c r="W587" s="1"/>
  <c r="B586"/>
  <c r="W586" s="1"/>
  <c r="B585"/>
  <c r="W585" s="1"/>
  <c r="B584"/>
  <c r="W584" s="1"/>
  <c r="B583"/>
  <c r="W583" s="1"/>
  <c r="B582"/>
  <c r="W582" s="1"/>
  <c r="B581"/>
  <c r="W581" s="1"/>
  <c r="B580"/>
  <c r="W580" s="1"/>
  <c r="B579"/>
  <c r="W579" s="1"/>
  <c r="B578"/>
  <c r="W578" s="1"/>
  <c r="B577"/>
  <c r="W577" s="1"/>
  <c r="B576"/>
  <c r="W576" s="1"/>
  <c r="B575"/>
  <c r="W575" s="1"/>
  <c r="B574"/>
  <c r="W574" s="1"/>
  <c r="B573"/>
  <c r="W573" s="1"/>
  <c r="B572"/>
  <c r="W572" s="1"/>
  <c r="B571"/>
  <c r="W571" s="1"/>
  <c r="B570"/>
  <c r="W570" s="1"/>
  <c r="B569"/>
  <c r="W569" s="1"/>
  <c r="B568"/>
  <c r="W568" s="1"/>
  <c r="B567"/>
  <c r="W567" s="1"/>
  <c r="B566"/>
  <c r="W566" s="1"/>
  <c r="B565"/>
  <c r="W565" s="1"/>
  <c r="B564"/>
  <c r="W564" s="1"/>
  <c r="B563"/>
  <c r="W563" s="1"/>
  <c r="B562"/>
  <c r="W562" s="1"/>
  <c r="B561"/>
  <c r="W561" s="1"/>
  <c r="B560"/>
  <c r="W560" s="1"/>
  <c r="B559"/>
  <c r="W559" s="1"/>
  <c r="B558"/>
  <c r="W558" s="1"/>
  <c r="B557"/>
  <c r="W557" s="1"/>
  <c r="B556"/>
  <c r="W556" s="1"/>
  <c r="B555"/>
  <c r="W555" s="1"/>
  <c r="B554"/>
  <c r="W554" s="1"/>
  <c r="B553"/>
  <c r="W553" s="1"/>
  <c r="B552"/>
  <c r="W552" s="1"/>
  <c r="B551"/>
  <c r="W551" s="1"/>
  <c r="B550"/>
  <c r="W550" s="1"/>
  <c r="B549"/>
  <c r="W549" s="1"/>
  <c r="B548"/>
  <c r="W548" s="1"/>
  <c r="B547"/>
  <c r="W547" s="1"/>
  <c r="B546"/>
  <c r="W546" s="1"/>
  <c r="B545"/>
  <c r="W545" s="1"/>
  <c r="B544"/>
  <c r="W544" s="1"/>
  <c r="B543"/>
  <c r="W543" s="1"/>
  <c r="B542"/>
  <c r="W542" s="1"/>
  <c r="B541"/>
  <c r="W541" s="1"/>
  <c r="B540"/>
  <c r="W540" s="1"/>
  <c r="B539"/>
  <c r="W539" s="1"/>
  <c r="B538"/>
  <c r="W538" s="1"/>
  <c r="B537"/>
  <c r="W537" s="1"/>
  <c r="B536"/>
  <c r="W536" s="1"/>
  <c r="B535"/>
  <c r="W535" s="1"/>
  <c r="B534"/>
  <c r="W534" s="1"/>
  <c r="B533"/>
  <c r="W533" s="1"/>
  <c r="B532"/>
  <c r="W532" s="1"/>
  <c r="B531"/>
  <c r="W531" s="1"/>
  <c r="B530"/>
  <c r="W530" s="1"/>
  <c r="B529"/>
  <c r="W529" s="1"/>
  <c r="B528"/>
  <c r="W528" s="1"/>
  <c r="B527"/>
  <c r="W527" s="1"/>
  <c r="B526"/>
  <c r="W526" s="1"/>
  <c r="B525"/>
  <c r="W525" s="1"/>
  <c r="B524"/>
  <c r="W524" s="1"/>
  <c r="B523"/>
  <c r="W523" s="1"/>
  <c r="B522"/>
  <c r="W522" s="1"/>
  <c r="B521"/>
  <c r="W521" s="1"/>
  <c r="B520"/>
  <c r="W520" s="1"/>
  <c r="B519"/>
  <c r="W519" s="1"/>
  <c r="B518"/>
  <c r="W518" s="1"/>
  <c r="B517"/>
  <c r="W517" s="1"/>
  <c r="B516"/>
  <c r="W516" s="1"/>
  <c r="B515"/>
  <c r="W515" s="1"/>
  <c r="B514"/>
  <c r="W514" s="1"/>
  <c r="B513"/>
  <c r="W513" s="1"/>
  <c r="B512"/>
  <c r="W512" s="1"/>
  <c r="B511"/>
  <c r="W511" s="1"/>
  <c r="B510"/>
  <c r="W510" s="1"/>
  <c r="B509"/>
  <c r="W509" s="1"/>
  <c r="B508"/>
  <c r="W508" s="1"/>
  <c r="B507"/>
  <c r="W507" s="1"/>
  <c r="B506"/>
  <c r="W506" s="1"/>
  <c r="B505"/>
  <c r="W505" s="1"/>
  <c r="B504"/>
  <c r="W504" s="1"/>
  <c r="B503"/>
  <c r="W503" s="1"/>
  <c r="B502"/>
  <c r="W502" s="1"/>
  <c r="B501"/>
  <c r="W501" s="1"/>
  <c r="B500"/>
  <c r="W500" s="1"/>
  <c r="B499"/>
  <c r="W499" s="1"/>
  <c r="B498"/>
  <c r="W498" s="1"/>
  <c r="B497"/>
  <c r="W497" s="1"/>
  <c r="B496"/>
  <c r="W496" s="1"/>
  <c r="B495"/>
  <c r="W495" s="1"/>
  <c r="B494"/>
  <c r="W494" s="1"/>
  <c r="B493"/>
  <c r="W493" s="1"/>
  <c r="B492"/>
  <c r="W492" s="1"/>
  <c r="B491"/>
  <c r="W491" s="1"/>
  <c r="B490"/>
  <c r="W490" s="1"/>
  <c r="B489"/>
  <c r="W489" s="1"/>
  <c r="B488"/>
  <c r="W488" s="1"/>
  <c r="B487"/>
  <c r="W487" s="1"/>
  <c r="B486"/>
  <c r="W486" s="1"/>
  <c r="B485"/>
  <c r="W485" s="1"/>
  <c r="B484"/>
  <c r="W484" s="1"/>
  <c r="B483"/>
  <c r="W483" s="1"/>
  <c r="B482"/>
  <c r="W482" s="1"/>
  <c r="B481"/>
  <c r="W481" s="1"/>
  <c r="B480"/>
  <c r="W480" s="1"/>
  <c r="B479"/>
  <c r="W479" s="1"/>
  <c r="B478"/>
  <c r="W478" s="1"/>
  <c r="B477"/>
  <c r="W477" s="1"/>
  <c r="B476"/>
  <c r="W476" s="1"/>
  <c r="B475"/>
  <c r="W475" s="1"/>
  <c r="B474"/>
  <c r="W474" s="1"/>
  <c r="B473"/>
  <c r="W473" s="1"/>
  <c r="B472"/>
  <c r="W472" s="1"/>
  <c r="B471"/>
  <c r="W471" s="1"/>
  <c r="B470"/>
  <c r="W470" s="1"/>
  <c r="B469"/>
  <c r="W469" s="1"/>
  <c r="B468"/>
  <c r="W468" s="1"/>
  <c r="B467"/>
  <c r="W467" s="1"/>
  <c r="B466"/>
  <c r="W466" s="1"/>
  <c r="B465"/>
  <c r="W465" s="1"/>
  <c r="B464"/>
  <c r="W464" s="1"/>
  <c r="B463"/>
  <c r="W463" s="1"/>
  <c r="B462"/>
  <c r="W462" s="1"/>
  <c r="B461"/>
  <c r="W461" s="1"/>
  <c r="B460"/>
  <c r="W460" s="1"/>
  <c r="B459"/>
  <c r="W459" s="1"/>
  <c r="B458"/>
  <c r="W458" s="1"/>
  <c r="B457"/>
  <c r="W457" s="1"/>
  <c r="B456"/>
  <c r="W456" s="1"/>
  <c r="B455"/>
  <c r="W455" s="1"/>
  <c r="B454"/>
  <c r="W454" s="1"/>
  <c r="B453"/>
  <c r="W453" s="1"/>
  <c r="B452"/>
  <c r="W452" s="1"/>
  <c r="B451"/>
  <c r="W451" s="1"/>
  <c r="B450"/>
  <c r="W450" s="1"/>
  <c r="B449"/>
  <c r="W449" s="1"/>
  <c r="B448"/>
  <c r="W448" s="1"/>
  <c r="B447"/>
  <c r="W447" s="1"/>
  <c r="B446"/>
  <c r="W446" s="1"/>
  <c r="B445"/>
  <c r="W445" s="1"/>
  <c r="B444"/>
  <c r="W444" s="1"/>
  <c r="B443"/>
  <c r="W443" s="1"/>
  <c r="B442"/>
  <c r="W442" s="1"/>
  <c r="B441"/>
  <c r="W441" s="1"/>
  <c r="B440"/>
  <c r="W440" s="1"/>
  <c r="B439"/>
  <c r="W439" s="1"/>
  <c r="B438"/>
  <c r="W438" s="1"/>
  <c r="B437"/>
  <c r="W437" s="1"/>
  <c r="B436"/>
  <c r="W436" s="1"/>
  <c r="B435"/>
  <c r="W435" s="1"/>
  <c r="B434"/>
  <c r="W434" s="1"/>
  <c r="B433"/>
  <c r="W433" s="1"/>
  <c r="B432"/>
  <c r="W432" s="1"/>
  <c r="B431"/>
  <c r="W431" s="1"/>
  <c r="B430"/>
  <c r="W430" s="1"/>
  <c r="B429"/>
  <c r="W429" s="1"/>
  <c r="B428"/>
  <c r="W428" s="1"/>
  <c r="B427"/>
  <c r="W427" s="1"/>
  <c r="B426"/>
  <c r="W426" s="1"/>
  <c r="B425"/>
  <c r="W425" s="1"/>
  <c r="B424"/>
  <c r="W424" s="1"/>
  <c r="B423"/>
  <c r="W423" s="1"/>
  <c r="B422"/>
  <c r="W422" s="1"/>
  <c r="B421"/>
  <c r="W421" s="1"/>
  <c r="B420"/>
  <c r="W420" s="1"/>
  <c r="B419"/>
  <c r="W419" s="1"/>
  <c r="B418"/>
  <c r="W418" s="1"/>
  <c r="B417"/>
  <c r="W417" s="1"/>
  <c r="B416"/>
  <c r="W416" s="1"/>
  <c r="B415"/>
  <c r="W415" s="1"/>
  <c r="B414"/>
  <c r="W414" s="1"/>
  <c r="B413"/>
  <c r="W413" s="1"/>
  <c r="B412"/>
  <c r="W412" s="1"/>
  <c r="B411"/>
  <c r="W411" s="1"/>
  <c r="B410"/>
  <c r="W410" s="1"/>
  <c r="B409"/>
  <c r="W409" s="1"/>
  <c r="B408"/>
  <c r="W408" s="1"/>
  <c r="B407"/>
  <c r="W407" s="1"/>
  <c r="B406"/>
  <c r="W406" s="1"/>
  <c r="B405"/>
  <c r="W405" s="1"/>
  <c r="B404"/>
  <c r="W404" s="1"/>
  <c r="B403"/>
  <c r="W403" s="1"/>
  <c r="B402"/>
  <c r="W402" s="1"/>
  <c r="B401"/>
  <c r="W401" s="1"/>
  <c r="B400"/>
  <c r="W400" s="1"/>
  <c r="B399"/>
  <c r="W399" s="1"/>
  <c r="B398"/>
  <c r="W398" s="1"/>
  <c r="B397"/>
  <c r="W397" s="1"/>
  <c r="B396"/>
  <c r="W396" s="1"/>
  <c r="B395"/>
  <c r="W395" s="1"/>
  <c r="B394"/>
  <c r="W394" s="1"/>
  <c r="B393"/>
  <c r="W393" s="1"/>
  <c r="B392"/>
  <c r="W392" s="1"/>
  <c r="B391"/>
  <c r="W391" s="1"/>
  <c r="B390"/>
  <c r="W390" s="1"/>
  <c r="B389"/>
  <c r="W389" s="1"/>
  <c r="B388"/>
  <c r="W388" s="1"/>
  <c r="B387"/>
  <c r="W387" s="1"/>
  <c r="B386"/>
  <c r="W386" s="1"/>
  <c r="B385"/>
  <c r="W385" s="1"/>
  <c r="B384"/>
  <c r="W384" s="1"/>
  <c r="B383"/>
  <c r="W383" s="1"/>
  <c r="B382"/>
  <c r="W382" s="1"/>
  <c r="B381"/>
  <c r="W381" s="1"/>
  <c r="B380"/>
  <c r="W380" s="1"/>
  <c r="B379"/>
  <c r="W379" s="1"/>
  <c r="B378"/>
  <c r="W378" s="1"/>
  <c r="B377"/>
  <c r="W377" s="1"/>
  <c r="B376"/>
  <c r="W376" s="1"/>
  <c r="B375"/>
  <c r="W375" s="1"/>
  <c r="B374"/>
  <c r="W374" s="1"/>
  <c r="B373"/>
  <c r="W373" s="1"/>
  <c r="B372"/>
  <c r="W372" s="1"/>
  <c r="B371"/>
  <c r="W371" s="1"/>
  <c r="B370"/>
  <c r="W370" s="1"/>
  <c r="B369"/>
  <c r="W369" s="1"/>
  <c r="B368"/>
  <c r="W368" s="1"/>
  <c r="B367"/>
  <c r="W367" s="1"/>
  <c r="B366"/>
  <c r="W366" s="1"/>
  <c r="B365"/>
  <c r="W365" s="1"/>
  <c r="B364"/>
  <c r="W364" s="1"/>
  <c r="B363"/>
  <c r="W363" s="1"/>
  <c r="B362"/>
  <c r="W362" s="1"/>
  <c r="B361"/>
  <c r="W361" s="1"/>
  <c r="B360"/>
  <c r="W360" s="1"/>
  <c r="B359"/>
  <c r="W359" s="1"/>
  <c r="B358"/>
  <c r="W358" s="1"/>
  <c r="B357"/>
  <c r="W357" s="1"/>
  <c r="B356"/>
  <c r="W356" s="1"/>
  <c r="B355"/>
  <c r="W355" s="1"/>
  <c r="B354"/>
  <c r="W354" s="1"/>
  <c r="B353"/>
  <c r="W353" s="1"/>
  <c r="B352"/>
  <c r="W352" s="1"/>
  <c r="B351"/>
  <c r="W351" s="1"/>
  <c r="B350"/>
  <c r="W350" s="1"/>
  <c r="B349"/>
  <c r="W349" s="1"/>
  <c r="B348"/>
  <c r="W348" s="1"/>
  <c r="B347"/>
  <c r="W347" s="1"/>
  <c r="B346"/>
  <c r="W346" s="1"/>
  <c r="B345"/>
  <c r="W345" s="1"/>
  <c r="B344"/>
  <c r="W344" s="1"/>
  <c r="B343"/>
  <c r="W343" s="1"/>
  <c r="B342"/>
  <c r="W342" s="1"/>
  <c r="B341"/>
  <c r="W341" s="1"/>
  <c r="B340"/>
  <c r="W340" s="1"/>
  <c r="B339"/>
  <c r="W339" s="1"/>
  <c r="B338"/>
  <c r="W338" s="1"/>
  <c r="B337"/>
  <c r="W337" s="1"/>
  <c r="B336"/>
  <c r="W336" s="1"/>
  <c r="B335"/>
  <c r="W335" s="1"/>
  <c r="B334"/>
  <c r="W334" s="1"/>
  <c r="B333"/>
  <c r="W333" s="1"/>
  <c r="B332"/>
  <c r="W332" s="1"/>
  <c r="B331"/>
  <c r="W331" s="1"/>
  <c r="B330"/>
  <c r="W330" s="1"/>
  <c r="B329"/>
  <c r="W329" s="1"/>
  <c r="B328"/>
  <c r="W328" s="1"/>
  <c r="B327"/>
  <c r="W327" s="1"/>
  <c r="B326"/>
  <c r="W326" s="1"/>
  <c r="B325"/>
  <c r="W325" s="1"/>
  <c r="B324"/>
  <c r="W324" s="1"/>
  <c r="B323"/>
  <c r="W323" s="1"/>
  <c r="B322"/>
  <c r="W322" s="1"/>
  <c r="B321"/>
  <c r="W321" s="1"/>
  <c r="B320"/>
  <c r="W320" s="1"/>
  <c r="B319"/>
  <c r="W319" s="1"/>
  <c r="B318"/>
  <c r="W318" s="1"/>
  <c r="B317"/>
  <c r="W317" s="1"/>
  <c r="B316"/>
  <c r="W316" s="1"/>
  <c r="B315"/>
  <c r="W315" s="1"/>
  <c r="B314"/>
  <c r="W314" s="1"/>
  <c r="B313"/>
  <c r="W313" s="1"/>
  <c r="B312"/>
  <c r="W312" s="1"/>
  <c r="B311"/>
  <c r="W311" s="1"/>
  <c r="B310"/>
  <c r="W310" s="1"/>
  <c r="B309"/>
  <c r="W309" s="1"/>
  <c r="B308"/>
  <c r="W308" s="1"/>
  <c r="B307"/>
  <c r="W307" s="1"/>
  <c r="B306"/>
  <c r="A306"/>
  <c r="W306" s="1"/>
  <c r="B305"/>
  <c r="A305"/>
  <c r="W305" s="1"/>
  <c r="B304"/>
  <c r="A304"/>
  <c r="B303"/>
  <c r="A303"/>
  <c r="B302"/>
  <c r="A302"/>
  <c r="W302" s="1"/>
  <c r="B301"/>
  <c r="A301"/>
  <c r="W301" s="1"/>
  <c r="B300"/>
  <c r="A300"/>
  <c r="B299"/>
  <c r="A299"/>
  <c r="B298"/>
  <c r="A298"/>
  <c r="W298" s="1"/>
  <c r="B297"/>
  <c r="A297"/>
  <c r="W297" s="1"/>
  <c r="B296"/>
  <c r="A296"/>
  <c r="B295"/>
  <c r="A295"/>
  <c r="B294"/>
  <c r="A294"/>
  <c r="W294" s="1"/>
  <c r="B293"/>
  <c r="A293"/>
  <c r="W293" s="1"/>
  <c r="B292"/>
  <c r="A292"/>
  <c r="B291"/>
  <c r="A291"/>
  <c r="B290"/>
  <c r="A290"/>
  <c r="W290" s="1"/>
  <c r="B289"/>
  <c r="A289"/>
  <c r="W289" s="1"/>
  <c r="B288"/>
  <c r="A288"/>
  <c r="B287"/>
  <c r="A287"/>
  <c r="B286"/>
  <c r="A286"/>
  <c r="W286" s="1"/>
  <c r="B285"/>
  <c r="A285"/>
  <c r="W285" s="1"/>
  <c r="B284"/>
  <c r="A284"/>
  <c r="B283"/>
  <c r="A283"/>
  <c r="B282"/>
  <c r="A282"/>
  <c r="W282" s="1"/>
  <c r="B281"/>
  <c r="A281"/>
  <c r="W281" s="1"/>
  <c r="B280"/>
  <c r="A280"/>
  <c r="B279"/>
  <c r="A279"/>
  <c r="B278"/>
  <c r="A278"/>
  <c r="W278" s="1"/>
  <c r="B277"/>
  <c r="A277"/>
  <c r="W277" s="1"/>
  <c r="B276"/>
  <c r="A276"/>
  <c r="B275"/>
  <c r="A275"/>
  <c r="B274"/>
  <c r="A274"/>
  <c r="W274" s="1"/>
  <c r="B273"/>
  <c r="A273"/>
  <c r="W273" s="1"/>
  <c r="B272"/>
  <c r="A272"/>
  <c r="B271"/>
  <c r="A271"/>
  <c r="B270"/>
  <c r="A270"/>
  <c r="W270" s="1"/>
  <c r="B269"/>
  <c r="A269"/>
  <c r="W269" s="1"/>
  <c r="B268"/>
  <c r="A268"/>
  <c r="W268" s="1"/>
  <c r="B267"/>
  <c r="A267"/>
  <c r="B266"/>
  <c r="A266"/>
  <c r="W266" s="1"/>
  <c r="B265"/>
  <c r="A265"/>
  <c r="W265" s="1"/>
  <c r="B264"/>
  <c r="A264"/>
  <c r="W264" s="1"/>
  <c r="B263"/>
  <c r="A263"/>
  <c r="B262"/>
  <c r="A262"/>
  <c r="W262" s="1"/>
  <c r="B261"/>
  <c r="A261"/>
  <c r="W261" s="1"/>
  <c r="B260"/>
  <c r="A260"/>
  <c r="W260" s="1"/>
  <c r="B259"/>
  <c r="A259"/>
  <c r="W259" s="1"/>
  <c r="B258"/>
  <c r="A258"/>
  <c r="W258" s="1"/>
  <c r="B257"/>
  <c r="A257"/>
  <c r="W257" s="1"/>
  <c r="B256"/>
  <c r="A256"/>
  <c r="W256" s="1"/>
  <c r="B255"/>
  <c r="A255"/>
  <c r="W255" s="1"/>
  <c r="B254"/>
  <c r="A254"/>
  <c r="W254" s="1"/>
  <c r="B253"/>
  <c r="A253"/>
  <c r="W253" s="1"/>
  <c r="B252"/>
  <c r="A252"/>
  <c r="W252" s="1"/>
  <c r="B251"/>
  <c r="A251"/>
  <c r="W251" s="1"/>
  <c r="B250"/>
  <c r="A250"/>
  <c r="W250" s="1"/>
  <c r="B249"/>
  <c r="A249"/>
  <c r="W249" s="1"/>
  <c r="B248"/>
  <c r="A248"/>
  <c r="W248" s="1"/>
  <c r="B247"/>
  <c r="A247"/>
  <c r="W247" s="1"/>
  <c r="B246"/>
  <c r="A246"/>
  <c r="W246" s="1"/>
  <c r="B245"/>
  <c r="A245"/>
  <c r="W245" s="1"/>
  <c r="B244"/>
  <c r="A244"/>
  <c r="W244" s="1"/>
  <c r="B243"/>
  <c r="A243"/>
  <c r="W243" s="1"/>
  <c r="B242"/>
  <c r="A242"/>
  <c r="W242" s="1"/>
  <c r="B241"/>
  <c r="A241"/>
  <c r="W241" s="1"/>
  <c r="B240"/>
  <c r="A240"/>
  <c r="W240" s="1"/>
  <c r="B239"/>
  <c r="A239"/>
  <c r="W239" s="1"/>
  <c r="B238"/>
  <c r="A238"/>
  <c r="W238" s="1"/>
  <c r="B237"/>
  <c r="A237"/>
  <c r="W237" s="1"/>
  <c r="B236"/>
  <c r="A236"/>
  <c r="W236" s="1"/>
  <c r="B235"/>
  <c r="A235"/>
  <c r="W235" s="1"/>
  <c r="B234"/>
  <c r="A234"/>
  <c r="W234" s="1"/>
  <c r="B233"/>
  <c r="A233"/>
  <c r="W233" s="1"/>
  <c r="B232"/>
  <c r="A232"/>
  <c r="W232" s="1"/>
  <c r="B231"/>
  <c r="A231"/>
  <c r="W231" s="1"/>
  <c r="B230"/>
  <c r="A230"/>
  <c r="W230" s="1"/>
  <c r="B229"/>
  <c r="A229"/>
  <c r="W229" s="1"/>
  <c r="B228"/>
  <c r="A228"/>
  <c r="W228" s="1"/>
  <c r="B227"/>
  <c r="A227"/>
  <c r="W227" s="1"/>
  <c r="B226"/>
  <c r="A226"/>
  <c r="W226" s="1"/>
  <c r="B225"/>
  <c r="A225"/>
  <c r="W225" s="1"/>
  <c r="B224"/>
  <c r="A224"/>
  <c r="W224" s="1"/>
  <c r="B223"/>
  <c r="A223"/>
  <c r="W223" s="1"/>
  <c r="B222"/>
  <c r="A222"/>
  <c r="W222" s="1"/>
  <c r="B221"/>
  <c r="A221"/>
  <c r="W221" s="1"/>
  <c r="B220"/>
  <c r="A220"/>
  <c r="W220" s="1"/>
  <c r="B219"/>
  <c r="A219"/>
  <c r="W219" s="1"/>
  <c r="B218"/>
  <c r="A218"/>
  <c r="W218" s="1"/>
  <c r="B217"/>
  <c r="A217"/>
  <c r="W217" s="1"/>
  <c r="B216"/>
  <c r="A216"/>
  <c r="W216" s="1"/>
  <c r="B215"/>
  <c r="A215"/>
  <c r="W215" s="1"/>
  <c r="B214"/>
  <c r="A214"/>
  <c r="W214" s="1"/>
  <c r="B213"/>
  <c r="A213"/>
  <c r="W213" s="1"/>
  <c r="B212"/>
  <c r="A212"/>
  <c r="W212" s="1"/>
  <c r="B211"/>
  <c r="A211"/>
  <c r="W211" s="1"/>
  <c r="B210"/>
  <c r="A210"/>
  <c r="W210" s="1"/>
  <c r="B209"/>
  <c r="A209"/>
  <c r="W209" s="1"/>
  <c r="B208"/>
  <c r="A208"/>
  <c r="W208" s="1"/>
  <c r="B207"/>
  <c r="A207"/>
  <c r="W207" s="1"/>
  <c r="B206"/>
  <c r="A206"/>
  <c r="W206" s="1"/>
  <c r="B205"/>
  <c r="A205"/>
  <c r="W205" s="1"/>
  <c r="B204"/>
  <c r="A204"/>
  <c r="W204" s="1"/>
  <c r="B203"/>
  <c r="A203"/>
  <c r="W203" s="1"/>
  <c r="B202"/>
  <c r="A202"/>
  <c r="W202" s="1"/>
  <c r="B201"/>
  <c r="A201"/>
  <c r="W201" s="1"/>
  <c r="B200"/>
  <c r="A200"/>
  <c r="W200" s="1"/>
  <c r="B199"/>
  <c r="A199"/>
  <c r="W199" s="1"/>
  <c r="B198"/>
  <c r="A198"/>
  <c r="W198" s="1"/>
  <c r="B197"/>
  <c r="A197"/>
  <c r="W197" s="1"/>
  <c r="B196"/>
  <c r="A196"/>
  <c r="W196" s="1"/>
  <c r="B195"/>
  <c r="A195"/>
  <c r="W195" s="1"/>
  <c r="B194"/>
  <c r="A194"/>
  <c r="W194" s="1"/>
  <c r="B193"/>
  <c r="A193"/>
  <c r="W193" s="1"/>
  <c r="B192"/>
  <c r="A192"/>
  <c r="W192" s="1"/>
  <c r="B191"/>
  <c r="A191"/>
  <c r="W191" s="1"/>
  <c r="B190"/>
  <c r="A190"/>
  <c r="W190" s="1"/>
  <c r="B189"/>
  <c r="A189"/>
  <c r="W189" s="1"/>
  <c r="B188"/>
  <c r="A188"/>
  <c r="W188" s="1"/>
  <c r="B187"/>
  <c r="A187"/>
  <c r="W187" s="1"/>
  <c r="B186"/>
  <c r="A186"/>
  <c r="W186" s="1"/>
  <c r="B185"/>
  <c r="A185"/>
  <c r="W185" s="1"/>
  <c r="B184"/>
  <c r="A184"/>
  <c r="W184" s="1"/>
  <c r="B183"/>
  <c r="A183"/>
  <c r="W183" s="1"/>
  <c r="B182"/>
  <c r="A182"/>
  <c r="W182" s="1"/>
  <c r="B181"/>
  <c r="A181"/>
  <c r="W181" s="1"/>
  <c r="B180"/>
  <c r="A180"/>
  <c r="W180" s="1"/>
  <c r="B179"/>
  <c r="A179"/>
  <c r="W179" s="1"/>
  <c r="B178"/>
  <c r="A178"/>
  <c r="W178" s="1"/>
  <c r="B177"/>
  <c r="A177"/>
  <c r="W177" s="1"/>
  <c r="B176"/>
  <c r="A176"/>
  <c r="W176" s="1"/>
  <c r="B175"/>
  <c r="A175"/>
  <c r="W175" s="1"/>
  <c r="B174"/>
  <c r="A174"/>
  <c r="W174" s="1"/>
  <c r="B173"/>
  <c r="A173"/>
  <c r="W173" s="1"/>
  <c r="B172"/>
  <c r="A172"/>
  <c r="W172" s="1"/>
  <c r="B171"/>
  <c r="A171"/>
  <c r="W171" s="1"/>
  <c r="B170"/>
  <c r="A170"/>
  <c r="W170" s="1"/>
  <c r="B169"/>
  <c r="A169"/>
  <c r="W169" s="1"/>
  <c r="B168"/>
  <c r="A168"/>
  <c r="W168" s="1"/>
  <c r="B167"/>
  <c r="A167"/>
  <c r="W167" s="1"/>
  <c r="B166"/>
  <c r="A166"/>
  <c r="W166" s="1"/>
  <c r="B165"/>
  <c r="A165"/>
  <c r="W165" s="1"/>
  <c r="B164"/>
  <c r="A164"/>
  <c r="W164" s="1"/>
  <c r="B163"/>
  <c r="A163"/>
  <c r="W163" s="1"/>
  <c r="B162"/>
  <c r="A162"/>
  <c r="W162" s="1"/>
  <c r="B161"/>
  <c r="A161"/>
  <c r="W161" s="1"/>
  <c r="B160"/>
  <c r="A160"/>
  <c r="W160" s="1"/>
  <c r="B159"/>
  <c r="A159"/>
  <c r="W159" s="1"/>
  <c r="B158"/>
  <c r="A158"/>
  <c r="W158" s="1"/>
  <c r="B157"/>
  <c r="A157"/>
  <c r="W157" s="1"/>
  <c r="B156"/>
  <c r="A156"/>
  <c r="W156" s="1"/>
  <c r="B155"/>
  <c r="A155"/>
  <c r="W155" s="1"/>
  <c r="B154"/>
  <c r="A154"/>
  <c r="W154" s="1"/>
  <c r="B153"/>
  <c r="A153"/>
  <c r="W153" s="1"/>
  <c r="B152"/>
  <c r="A152"/>
  <c r="W152" s="1"/>
  <c r="B151"/>
  <c r="A151"/>
  <c r="W151" s="1"/>
  <c r="B150"/>
  <c r="A150"/>
  <c r="W150" s="1"/>
  <c r="B149"/>
  <c r="A149"/>
  <c r="W149" s="1"/>
  <c r="B148"/>
  <c r="A148"/>
  <c r="W148" s="1"/>
  <c r="B147"/>
  <c r="A147"/>
  <c r="W147" s="1"/>
  <c r="B146"/>
  <c r="A146"/>
  <c r="W146" s="1"/>
  <c r="B145"/>
  <c r="A145"/>
  <c r="W145" s="1"/>
  <c r="B144"/>
  <c r="A144"/>
  <c r="W144" s="1"/>
  <c r="B143"/>
  <c r="A143"/>
  <c r="W143" s="1"/>
  <c r="B142"/>
  <c r="A142"/>
  <c r="W142" s="1"/>
  <c r="B141"/>
  <c r="A141"/>
  <c r="W141" s="1"/>
  <c r="B140"/>
  <c r="A140"/>
  <c r="W140" s="1"/>
  <c r="B139"/>
  <c r="A139"/>
  <c r="W139" s="1"/>
  <c r="B138"/>
  <c r="A138"/>
  <c r="W138" s="1"/>
  <c r="B137"/>
  <c r="A137"/>
  <c r="W137" s="1"/>
  <c r="B136"/>
  <c r="A136"/>
  <c r="W136" s="1"/>
  <c r="B135"/>
  <c r="A135"/>
  <c r="W135" s="1"/>
  <c r="B134"/>
  <c r="A134"/>
  <c r="W134" s="1"/>
  <c r="B133"/>
  <c r="A133"/>
  <c r="W133" s="1"/>
  <c r="B132"/>
  <c r="A132"/>
  <c r="W132" s="1"/>
  <c r="B131"/>
  <c r="A131"/>
  <c r="W131" s="1"/>
  <c r="B130"/>
  <c r="A130"/>
  <c r="W130" s="1"/>
  <c r="B129"/>
  <c r="A129"/>
  <c r="W129" s="1"/>
  <c r="B128"/>
  <c r="A128"/>
  <c r="W128" s="1"/>
  <c r="B127"/>
  <c r="A127"/>
  <c r="W127" s="1"/>
  <c r="B126"/>
  <c r="A126"/>
  <c r="W126" s="1"/>
  <c r="B125"/>
  <c r="A125"/>
  <c r="W125" s="1"/>
  <c r="B124"/>
  <c r="A124"/>
  <c r="W124" s="1"/>
  <c r="B123"/>
  <c r="A123"/>
  <c r="W123" s="1"/>
  <c r="B122"/>
  <c r="A122"/>
  <c r="W122" s="1"/>
  <c r="B121"/>
  <c r="A121"/>
  <c r="W121" s="1"/>
  <c r="B120"/>
  <c r="A120"/>
  <c r="W120" s="1"/>
  <c r="B119"/>
  <c r="A119"/>
  <c r="W119" s="1"/>
  <c r="B118"/>
  <c r="A118"/>
  <c r="W118" s="1"/>
  <c r="B117"/>
  <c r="A117"/>
  <c r="W117" s="1"/>
  <c r="B116"/>
  <c r="A116"/>
  <c r="W116" s="1"/>
  <c r="B115"/>
  <c r="A115"/>
  <c r="W115" s="1"/>
  <c r="B114"/>
  <c r="A114"/>
  <c r="W114" s="1"/>
  <c r="B113"/>
  <c r="A113"/>
  <c r="W113" s="1"/>
  <c r="B112"/>
  <c r="A112"/>
  <c r="W112" s="1"/>
  <c r="B111"/>
  <c r="A111"/>
  <c r="W111" s="1"/>
  <c r="B110"/>
  <c r="A110"/>
  <c r="W110" s="1"/>
  <c r="B109"/>
  <c r="A109"/>
  <c r="W109" s="1"/>
  <c r="B108"/>
  <c r="A108"/>
  <c r="W108" s="1"/>
  <c r="B107"/>
  <c r="A107"/>
  <c r="W107" s="1"/>
  <c r="B106"/>
  <c r="A106"/>
  <c r="W106" s="1"/>
  <c r="B105"/>
  <c r="A105"/>
  <c r="W105" s="1"/>
  <c r="B104"/>
  <c r="A104"/>
  <c r="W104" s="1"/>
  <c r="B103"/>
  <c r="A103"/>
  <c r="W103" s="1"/>
  <c r="B102"/>
  <c r="A102"/>
  <c r="W102" s="1"/>
  <c r="B101"/>
  <c r="A101"/>
  <c r="W101" s="1"/>
  <c r="B100"/>
  <c r="A100"/>
  <c r="W100" s="1"/>
  <c r="B99"/>
  <c r="A99"/>
  <c r="W99" s="1"/>
  <c r="B98"/>
  <c r="A98"/>
  <c r="W98" s="1"/>
  <c r="B97"/>
  <c r="A97"/>
  <c r="W97" s="1"/>
  <c r="B96"/>
  <c r="A96"/>
  <c r="W96" s="1"/>
  <c r="B95"/>
  <c r="A95"/>
  <c r="W95" s="1"/>
  <c r="B94"/>
  <c r="A94"/>
  <c r="W94" s="1"/>
  <c r="B93"/>
  <c r="A93"/>
  <c r="W93" s="1"/>
  <c r="B92"/>
  <c r="A92"/>
  <c r="W92" s="1"/>
  <c r="B91"/>
  <c r="A91"/>
  <c r="W91" s="1"/>
  <c r="B90"/>
  <c r="A90"/>
  <c r="W90" s="1"/>
  <c r="B89"/>
  <c r="A89"/>
  <c r="W89" s="1"/>
  <c r="B88"/>
  <c r="A88"/>
  <c r="W88" s="1"/>
  <c r="B87"/>
  <c r="A87"/>
  <c r="W87" s="1"/>
  <c r="B86"/>
  <c r="A86"/>
  <c r="W86" s="1"/>
  <c r="B85"/>
  <c r="A85"/>
  <c r="W85" s="1"/>
  <c r="B84"/>
  <c r="A84"/>
  <c r="W84" s="1"/>
  <c r="B83"/>
  <c r="A83"/>
  <c r="W83" s="1"/>
  <c r="B82"/>
  <c r="A82"/>
  <c r="W82" s="1"/>
  <c r="B81"/>
  <c r="A81"/>
  <c r="W81" s="1"/>
  <c r="B80"/>
  <c r="A80"/>
  <c r="W80" s="1"/>
  <c r="B79"/>
  <c r="A79"/>
  <c r="W79" s="1"/>
  <c r="B78"/>
  <c r="A78"/>
  <c r="W78" s="1"/>
  <c r="B77"/>
  <c r="A77"/>
  <c r="W77" s="1"/>
  <c r="B76"/>
  <c r="A76"/>
  <c r="W76" s="1"/>
  <c r="B75"/>
  <c r="A75"/>
  <c r="W75" s="1"/>
  <c r="B74"/>
  <c r="A74"/>
  <c r="W74" s="1"/>
  <c r="B73"/>
  <c r="A73"/>
  <c r="W73" s="1"/>
  <c r="B72"/>
  <c r="A72"/>
  <c r="W72" s="1"/>
  <c r="B71"/>
  <c r="A71"/>
  <c r="W71" s="1"/>
  <c r="B70"/>
  <c r="A70"/>
  <c r="W70" s="1"/>
  <c r="B69"/>
  <c r="A69"/>
  <c r="W69" s="1"/>
  <c r="B68"/>
  <c r="A68"/>
  <c r="W68" s="1"/>
  <c r="B67"/>
  <c r="A67"/>
  <c r="W67" s="1"/>
  <c r="B66"/>
  <c r="A66"/>
  <c r="W66" s="1"/>
  <c r="B65"/>
  <c r="A65"/>
  <c r="W65" s="1"/>
  <c r="B64"/>
  <c r="A64"/>
  <c r="W64" s="1"/>
  <c r="B63"/>
  <c r="A63"/>
  <c r="W63" s="1"/>
  <c r="B62"/>
  <c r="A62"/>
  <c r="W62" s="1"/>
  <c r="B61"/>
  <c r="A61"/>
  <c r="W61" s="1"/>
  <c r="B60"/>
  <c r="A60"/>
  <c r="W60" s="1"/>
  <c r="B59"/>
  <c r="A59"/>
  <c r="W59" s="1"/>
  <c r="B58"/>
  <c r="A58"/>
  <c r="W58" s="1"/>
  <c r="B57"/>
  <c r="A57"/>
  <c r="W57" s="1"/>
  <c r="B56"/>
  <c r="A56"/>
  <c r="W56" s="1"/>
  <c r="B55"/>
  <c r="A55"/>
  <c r="W55" s="1"/>
  <c r="B54"/>
  <c r="A54"/>
  <c r="W54" s="1"/>
  <c r="B53"/>
  <c r="A53"/>
  <c r="W53" s="1"/>
  <c r="B52"/>
  <c r="A52"/>
  <c r="W52" s="1"/>
  <c r="B51"/>
  <c r="A51"/>
  <c r="W51" s="1"/>
  <c r="B50"/>
  <c r="A50"/>
  <c r="W50" s="1"/>
  <c r="B49"/>
  <c r="A49"/>
  <c r="W49" s="1"/>
  <c r="B48"/>
  <c r="A48"/>
  <c r="W48" s="1"/>
  <c r="B47"/>
  <c r="A47"/>
  <c r="W47" s="1"/>
  <c r="B46"/>
  <c r="A46"/>
  <c r="W46" s="1"/>
  <c r="B45"/>
  <c r="A45"/>
  <c r="W45" s="1"/>
  <c r="B44"/>
  <c r="A44"/>
  <c r="W44" s="1"/>
  <c r="B43"/>
  <c r="A43"/>
  <c r="W43" s="1"/>
  <c r="B42"/>
  <c r="A42"/>
  <c r="W42" s="1"/>
  <c r="B41"/>
  <c r="A41"/>
  <c r="W41" s="1"/>
  <c r="B40"/>
  <c r="A40"/>
  <c r="W40" s="1"/>
  <c r="B39"/>
  <c r="A39"/>
  <c r="W39" s="1"/>
  <c r="B38"/>
  <c r="A38"/>
  <c r="W38" s="1"/>
  <c r="B37"/>
  <c r="A37"/>
  <c r="W37" s="1"/>
  <c r="B36"/>
  <c r="A36"/>
  <c r="W36" s="1"/>
  <c r="B35"/>
  <c r="A35"/>
  <c r="W35" s="1"/>
  <c r="B34"/>
  <c r="A34"/>
  <c r="W34" s="1"/>
  <c r="B33"/>
  <c r="A33"/>
  <c r="W33" s="1"/>
  <c r="B32"/>
  <c r="A32"/>
  <c r="W32" s="1"/>
  <c r="B31"/>
  <c r="A31"/>
  <c r="W31" s="1"/>
  <c r="B30"/>
  <c r="A30"/>
  <c r="W30" s="1"/>
  <c r="B29"/>
  <c r="A29"/>
  <c r="W29" s="1"/>
  <c r="B28"/>
  <c r="A28"/>
  <c r="W28" s="1"/>
  <c r="B27"/>
  <c r="A27"/>
  <c r="W27" s="1"/>
  <c r="B26"/>
  <c r="A26"/>
  <c r="W26" s="1"/>
  <c r="B25"/>
  <c r="A25"/>
  <c r="W25" s="1"/>
  <c r="B24"/>
  <c r="A24"/>
  <c r="W24" s="1"/>
  <c r="B23"/>
  <c r="A23"/>
  <c r="W23" s="1"/>
  <c r="B22"/>
  <c r="A22"/>
  <c r="W22" s="1"/>
  <c r="B21"/>
  <c r="A21"/>
  <c r="W21" s="1"/>
  <c r="B20"/>
  <c r="A20"/>
  <c r="W20" s="1"/>
  <c r="B19"/>
  <c r="A19"/>
  <c r="W19" s="1"/>
  <c r="B18"/>
  <c r="A18"/>
  <c r="W18" s="1"/>
  <c r="B17"/>
  <c r="A17"/>
  <c r="W17" s="1"/>
  <c r="B16"/>
  <c r="A16"/>
  <c r="W16" s="1"/>
  <c r="B15"/>
  <c r="A15"/>
  <c r="W15" s="1"/>
  <c r="B14"/>
  <c r="A14"/>
  <c r="W14" s="1"/>
  <c r="B13"/>
  <c r="A13"/>
  <c r="W13" s="1"/>
  <c r="B12"/>
  <c r="A12"/>
  <c r="W12" s="1"/>
  <c r="B11"/>
  <c r="A11"/>
  <c r="W11" s="1"/>
  <c r="B10"/>
  <c r="A10"/>
  <c r="W10" s="1"/>
  <c r="B9"/>
  <c r="A9"/>
  <c r="W9" s="1"/>
  <c r="B8"/>
  <c r="A8"/>
  <c r="W8" s="1"/>
  <c r="B7"/>
  <c r="A7"/>
  <c r="W7" s="1"/>
  <c r="M6"/>
  <c r="B6"/>
  <c r="A6"/>
  <c r="M2"/>
  <c r="M1"/>
  <c r="U797" s="1"/>
  <c r="K6" i="5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CU643"/>
  <c r="CU642"/>
  <c r="CU641"/>
  <c r="CU640"/>
  <c r="CU639"/>
  <c r="CU638"/>
  <c r="CU637"/>
  <c r="CU636"/>
  <c r="CU635"/>
  <c r="CU634"/>
  <c r="CU633"/>
  <c r="CU632"/>
  <c r="CU631"/>
  <c r="CU630"/>
  <c r="CU629"/>
  <c r="CU628"/>
  <c r="CU627"/>
  <c r="CU626"/>
  <c r="CU625"/>
  <c r="CU624"/>
  <c r="CU623"/>
  <c r="CU622"/>
  <c r="CU621"/>
  <c r="CU620"/>
  <c r="CU619"/>
  <c r="CU618"/>
  <c r="CU617"/>
  <c r="CU616"/>
  <c r="CU615"/>
  <c r="CU614"/>
  <c r="CU613"/>
  <c r="CU612"/>
  <c r="CU611"/>
  <c r="CU610"/>
  <c r="CU609"/>
  <c r="CU608"/>
  <c r="CU607"/>
  <c r="CU606"/>
  <c r="CU605"/>
  <c r="CU604"/>
  <c r="CU603"/>
  <c r="CU602"/>
  <c r="CU601"/>
  <c r="CU600"/>
  <c r="CU599"/>
  <c r="CU598"/>
  <c r="CU597"/>
  <c r="CU596"/>
  <c r="CU595"/>
  <c r="CU594"/>
  <c r="CU593"/>
  <c r="CU592"/>
  <c r="CU591"/>
  <c r="CU590"/>
  <c r="CU589"/>
  <c r="CU588"/>
  <c r="CU587"/>
  <c r="CU586"/>
  <c r="CU585"/>
  <c r="CU584"/>
  <c r="CU583"/>
  <c r="CU582"/>
  <c r="CU581"/>
  <c r="CU580"/>
  <c r="CU579"/>
  <c r="CU578"/>
  <c r="CU577"/>
  <c r="CU576"/>
  <c r="CU575"/>
  <c r="CU574"/>
  <c r="CU573"/>
  <c r="CU572"/>
  <c r="CU571"/>
  <c r="CU570"/>
  <c r="CU569"/>
  <c r="CU568"/>
  <c r="CU567"/>
  <c r="CU566"/>
  <c r="CU565"/>
  <c r="CU564"/>
  <c r="CU563"/>
  <c r="CU562"/>
  <c r="CU561"/>
  <c r="CU560"/>
  <c r="CU559"/>
  <c r="CU558"/>
  <c r="CU557"/>
  <c r="CU556"/>
  <c r="CU555"/>
  <c r="CU554"/>
  <c r="CU553"/>
  <c r="CU552"/>
  <c r="CU551"/>
  <c r="CU550"/>
  <c r="CU549"/>
  <c r="CU548"/>
  <c r="CU547"/>
  <c r="CU546"/>
  <c r="CU545"/>
  <c r="CU544"/>
  <c r="CU543"/>
  <c r="CU542"/>
  <c r="CU541"/>
  <c r="CU540"/>
  <c r="CU539"/>
  <c r="CU538"/>
  <c r="CU537"/>
  <c r="CU536"/>
  <c r="CU535"/>
  <c r="CU534"/>
  <c r="CU533"/>
  <c r="CU532"/>
  <c r="CU531"/>
  <c r="CU530"/>
  <c r="CU529"/>
  <c r="CU528"/>
  <c r="CU527"/>
  <c r="CU526"/>
  <c r="CU525"/>
  <c r="CU524"/>
  <c r="CU523"/>
  <c r="CU522"/>
  <c r="CU521"/>
  <c r="CU520"/>
  <c r="CU519"/>
  <c r="CU518"/>
  <c r="CU517"/>
  <c r="CU516"/>
  <c r="CU515"/>
  <c r="CU514"/>
  <c r="CU513"/>
  <c r="CU512"/>
  <c r="CU511"/>
  <c r="CU510"/>
  <c r="CU509"/>
  <c r="CU508"/>
  <c r="CU507"/>
  <c r="CU506"/>
  <c r="CU505"/>
  <c r="CU504"/>
  <c r="CU503"/>
  <c r="CU502"/>
  <c r="CU501"/>
  <c r="CU500"/>
  <c r="CU499"/>
  <c r="CU498"/>
  <c r="CU497"/>
  <c r="CU496"/>
  <c r="CU495"/>
  <c r="CU494"/>
  <c r="CU493"/>
  <c r="CU492"/>
  <c r="CU491"/>
  <c r="CU490"/>
  <c r="CU489"/>
  <c r="CU488"/>
  <c r="CU487"/>
  <c r="CU486"/>
  <c r="CU485"/>
  <c r="CU484"/>
  <c r="CU483"/>
  <c r="CU482"/>
  <c r="CU481"/>
  <c r="CU480"/>
  <c r="CU479"/>
  <c r="CU478"/>
  <c r="CU477"/>
  <c r="CU476"/>
  <c r="CU475"/>
  <c r="CU474"/>
  <c r="CU473"/>
  <c r="CU472"/>
  <c r="CU471"/>
  <c r="CU470"/>
  <c r="CU469"/>
  <c r="CU468"/>
  <c r="CU467"/>
  <c r="CU466"/>
  <c r="CU465"/>
  <c r="CU464"/>
  <c r="CU463"/>
  <c r="CU462"/>
  <c r="CU461"/>
  <c r="CU460"/>
  <c r="CU459"/>
  <c r="CU458"/>
  <c r="CU457"/>
  <c r="CU456"/>
  <c r="CU455"/>
  <c r="CU454"/>
  <c r="CU453"/>
  <c r="CU452"/>
  <c r="CU451"/>
  <c r="CU450"/>
  <c r="CU449"/>
  <c r="CU448"/>
  <c r="CU447"/>
  <c r="CU446"/>
  <c r="CU445"/>
  <c r="CU444"/>
  <c r="CU443"/>
  <c r="CU442"/>
  <c r="CU441"/>
  <c r="CU440"/>
  <c r="CU439"/>
  <c r="CU438"/>
  <c r="CU437"/>
  <c r="CU436"/>
  <c r="CU435"/>
  <c r="CU434"/>
  <c r="CU433"/>
  <c r="CU432"/>
  <c r="CU431"/>
  <c r="CU430"/>
  <c r="CU429"/>
  <c r="CU428"/>
  <c r="CU427"/>
  <c r="CU426"/>
  <c r="CU425"/>
  <c r="CU424"/>
  <c r="CU423"/>
  <c r="CU422"/>
  <c r="CU421"/>
  <c r="CU420"/>
  <c r="CU419"/>
  <c r="CU418"/>
  <c r="CU417"/>
  <c r="CU416"/>
  <c r="CU415"/>
  <c r="CU414"/>
  <c r="CU413"/>
  <c r="CU412"/>
  <c r="CU411"/>
  <c r="CU410"/>
  <c r="CU409"/>
  <c r="CU408"/>
  <c r="CU407"/>
  <c r="CU406"/>
  <c r="CU405"/>
  <c r="CU404"/>
  <c r="CU403"/>
  <c r="CU402"/>
  <c r="CU401"/>
  <c r="CU400"/>
  <c r="CU399"/>
  <c r="CU398"/>
  <c r="CU397"/>
  <c r="CU396"/>
  <c r="CU395"/>
  <c r="CU394"/>
  <c r="CU393"/>
  <c r="CU392"/>
  <c r="CU391"/>
  <c r="CU390"/>
  <c r="CU389"/>
  <c r="CU388"/>
  <c r="CU387"/>
  <c r="CU386"/>
  <c r="CU385"/>
  <c r="CU384"/>
  <c r="CU383"/>
  <c r="CU382"/>
  <c r="CU381"/>
  <c r="CU380"/>
  <c r="CU379"/>
  <c r="CU378"/>
  <c r="CU377"/>
  <c r="CU376"/>
  <c r="CU375"/>
  <c r="CU374"/>
  <c r="CU373"/>
  <c r="CU372"/>
  <c r="CU371"/>
  <c r="CU370"/>
  <c r="CU369"/>
  <c r="CU368"/>
  <c r="CU367"/>
  <c r="CU366"/>
  <c r="CU365"/>
  <c r="CU364"/>
  <c r="CU363"/>
  <c r="CU362"/>
  <c r="CU361"/>
  <c r="CU360"/>
  <c r="CU359"/>
  <c r="CU358"/>
  <c r="CU357"/>
  <c r="CU356"/>
  <c r="CU355"/>
  <c r="CU354"/>
  <c r="CU353"/>
  <c r="CU352"/>
  <c r="CU351"/>
  <c r="CU350"/>
  <c r="CU349"/>
  <c r="CU348"/>
  <c r="CU347"/>
  <c r="CU346"/>
  <c r="CU345"/>
  <c r="CU344"/>
  <c r="CU343"/>
  <c r="CU342"/>
  <c r="CU341"/>
  <c r="CU340"/>
  <c r="CU339"/>
  <c r="CU338"/>
  <c r="CU337"/>
  <c r="CU336"/>
  <c r="CU335"/>
  <c r="CU334"/>
  <c r="CU333"/>
  <c r="CU332"/>
  <c r="CU331"/>
  <c r="CU330"/>
  <c r="CU329"/>
  <c r="CU328"/>
  <c r="CU327"/>
  <c r="CU326"/>
  <c r="CU325"/>
  <c r="CU324"/>
  <c r="CU323"/>
  <c r="CU322"/>
  <c r="CU321"/>
  <c r="CU320"/>
  <c r="CU319"/>
  <c r="CU318"/>
  <c r="CU317"/>
  <c r="CU316"/>
  <c r="CU315"/>
  <c r="CU314"/>
  <c r="CU313"/>
  <c r="CU312"/>
  <c r="CU311"/>
  <c r="CU310"/>
  <c r="CU309"/>
  <c r="CU308"/>
  <c r="CU307"/>
  <c r="CU306"/>
  <c r="CU305"/>
  <c r="CU304"/>
  <c r="CU303"/>
  <c r="CU302"/>
  <c r="CU301"/>
  <c r="CU300"/>
  <c r="CU299"/>
  <c r="CU298"/>
  <c r="CU297"/>
  <c r="CU296"/>
  <c r="CU295"/>
  <c r="CU294"/>
  <c r="CU293"/>
  <c r="CU292"/>
  <c r="CU291"/>
  <c r="CU290"/>
  <c r="CU289"/>
  <c r="CU288"/>
  <c r="CU287"/>
  <c r="CU286"/>
  <c r="CU285"/>
  <c r="CU284"/>
  <c r="CU283"/>
  <c r="CU282"/>
  <c r="CU281"/>
  <c r="CU280"/>
  <c r="CU279"/>
  <c r="CU278"/>
  <c r="CU277"/>
  <c r="CU276"/>
  <c r="CU275"/>
  <c r="CU274"/>
  <c r="CU273"/>
  <c r="CU272"/>
  <c r="CU271"/>
  <c r="CU270"/>
  <c r="CU269"/>
  <c r="CU268"/>
  <c r="CU267"/>
  <c r="CU266"/>
  <c r="CU265"/>
  <c r="CU264"/>
  <c r="CU263"/>
  <c r="CU262"/>
  <c r="CU261"/>
  <c r="CU260"/>
  <c r="CU259"/>
  <c r="CU258"/>
  <c r="CU257"/>
  <c r="CU256"/>
  <c r="CU255"/>
  <c r="CU254"/>
  <c r="CU253"/>
  <c r="CU252"/>
  <c r="CU251"/>
  <c r="CU250"/>
  <c r="CU249"/>
  <c r="CU248"/>
  <c r="CU247"/>
  <c r="CU246"/>
  <c r="CU245"/>
  <c r="CU244"/>
  <c r="CU243"/>
  <c r="CU242"/>
  <c r="CU241"/>
  <c r="CU240"/>
  <c r="CU239"/>
  <c r="CU238"/>
  <c r="CU237"/>
  <c r="CU236"/>
  <c r="CU235"/>
  <c r="CU234"/>
  <c r="CU233"/>
  <c r="CU232"/>
  <c r="CU231"/>
  <c r="CU230"/>
  <c r="CU229"/>
  <c r="CU228"/>
  <c r="CU227"/>
  <c r="CU226"/>
  <c r="CU225"/>
  <c r="CU224"/>
  <c r="CU223"/>
  <c r="CU222"/>
  <c r="CU221"/>
  <c r="CU220"/>
  <c r="CU219"/>
  <c r="CU218"/>
  <c r="CU217"/>
  <c r="CU216"/>
  <c r="CU215"/>
  <c r="CU214"/>
  <c r="CU213"/>
  <c r="CU212"/>
  <c r="CU211"/>
  <c r="CU210"/>
  <c r="CU209"/>
  <c r="CU208"/>
  <c r="CU207"/>
  <c r="CU206"/>
  <c r="CU205"/>
  <c r="CU204"/>
  <c r="CU203"/>
  <c r="CU202"/>
  <c r="CU201"/>
  <c r="CU200"/>
  <c r="CU199"/>
  <c r="CU198"/>
  <c r="CU197"/>
  <c r="CU196"/>
  <c r="CU195"/>
  <c r="CU194"/>
  <c r="CU193"/>
  <c r="CU192"/>
  <c r="CU191"/>
  <c r="CU190"/>
  <c r="CU189"/>
  <c r="CU188"/>
  <c r="CU187"/>
  <c r="CU186"/>
  <c r="CU185"/>
  <c r="CU184"/>
  <c r="CU183"/>
  <c r="CU182"/>
  <c r="CU181"/>
  <c r="CU180"/>
  <c r="CU179"/>
  <c r="CU178"/>
  <c r="CU177"/>
  <c r="CU176"/>
  <c r="CU175"/>
  <c r="CU174"/>
  <c r="CU173"/>
  <c r="CU172"/>
  <c r="CU171"/>
  <c r="CU170"/>
  <c r="CU169"/>
  <c r="CU168"/>
  <c r="CU167"/>
  <c r="CU166"/>
  <c r="CU165"/>
  <c r="CU164"/>
  <c r="CU163"/>
  <c r="CU162"/>
  <c r="CU161"/>
  <c r="CU160"/>
  <c r="CU159"/>
  <c r="CU158"/>
  <c r="CU157"/>
  <c r="CU156"/>
  <c r="CU155"/>
  <c r="CU154"/>
  <c r="CU153"/>
  <c r="CU152"/>
  <c r="CU151"/>
  <c r="CU150"/>
  <c r="CU149"/>
  <c r="CU148"/>
  <c r="CU147"/>
  <c r="CU146"/>
  <c r="CU145"/>
  <c r="CU144"/>
  <c r="CU143"/>
  <c r="CU142"/>
  <c r="CU141"/>
  <c r="CU140"/>
  <c r="CU139"/>
  <c r="CU138"/>
  <c r="CU137"/>
  <c r="CU136"/>
  <c r="CU135"/>
  <c r="CU134"/>
  <c r="CU133"/>
  <c r="CU132"/>
  <c r="CU131"/>
  <c r="CU130"/>
  <c r="CU129"/>
  <c r="CU128"/>
  <c r="CU127"/>
  <c r="CU126"/>
  <c r="CU125"/>
  <c r="CU124"/>
  <c r="CU123"/>
  <c r="CU122"/>
  <c r="CU121"/>
  <c r="CU120"/>
  <c r="CU119"/>
  <c r="CU118"/>
  <c r="CU117"/>
  <c r="CU116"/>
  <c r="CU115"/>
  <c r="CU114"/>
  <c r="CU113"/>
  <c r="CU112"/>
  <c r="CU111"/>
  <c r="CU110"/>
  <c r="CU109"/>
  <c r="CU108"/>
  <c r="CU107"/>
  <c r="CU106"/>
  <c r="CU105"/>
  <c r="CU104"/>
  <c r="CU103"/>
  <c r="CU102"/>
  <c r="CU101"/>
  <c r="CU100"/>
  <c r="CU99"/>
  <c r="CU98"/>
  <c r="CU97"/>
  <c r="CU96"/>
  <c r="CU95"/>
  <c r="CU94"/>
  <c r="CU93"/>
  <c r="CU92"/>
  <c r="CU91"/>
  <c r="CU90"/>
  <c r="CU89"/>
  <c r="CU88"/>
  <c r="CU87"/>
  <c r="CU86"/>
  <c r="CU85"/>
  <c r="CU84"/>
  <c r="CU83"/>
  <c r="CU82"/>
  <c r="CU81"/>
  <c r="CU80"/>
  <c r="CU79"/>
  <c r="CU78"/>
  <c r="CU77"/>
  <c r="CU76"/>
  <c r="CU75"/>
  <c r="CU74"/>
  <c r="CU73"/>
  <c r="CU72"/>
  <c r="CU71"/>
  <c r="CU70"/>
  <c r="CU69"/>
  <c r="CU68"/>
  <c r="CU67"/>
  <c r="CU66"/>
  <c r="CU65"/>
  <c r="CU64"/>
  <c r="CU63"/>
  <c r="CU62"/>
  <c r="CU61"/>
  <c r="CU60"/>
  <c r="CU59"/>
  <c r="CU58"/>
  <c r="CU57"/>
  <c r="CU56"/>
  <c r="CU55"/>
  <c r="CU54"/>
  <c r="CU53"/>
  <c r="CU52"/>
  <c r="CU51"/>
  <c r="CU50"/>
  <c r="CU49"/>
  <c r="CU48"/>
  <c r="CU47"/>
  <c r="CU46"/>
  <c r="CU45"/>
  <c r="CU44"/>
  <c r="CU43"/>
  <c r="CU42"/>
  <c r="CU41"/>
  <c r="CU40"/>
  <c r="CU39"/>
  <c r="CU38"/>
  <c r="CU37"/>
  <c r="CU36"/>
  <c r="CU35"/>
  <c r="CU34"/>
  <c r="CU33"/>
  <c r="CU32"/>
  <c r="CU31"/>
  <c r="CU30"/>
  <c r="CU29"/>
  <c r="CU28"/>
  <c r="CU27"/>
  <c r="CU26"/>
  <c r="CU25"/>
  <c r="CU24"/>
  <c r="CU23"/>
  <c r="CU22"/>
  <c r="CU21"/>
  <c r="CU20"/>
  <c r="CU19"/>
  <c r="CU18"/>
  <c r="CU17"/>
  <c r="CU16"/>
  <c r="CU15"/>
  <c r="CU14"/>
  <c r="CU13"/>
  <c r="CU12"/>
  <c r="CU11"/>
  <c r="CU10"/>
  <c r="CU9"/>
  <c r="CU8"/>
  <c r="CU7"/>
  <c r="CU6"/>
  <c r="CJ643"/>
  <c r="CJ642"/>
  <c r="CJ641"/>
  <c r="CJ640"/>
  <c r="CJ639"/>
  <c r="CJ638"/>
  <c r="CJ637"/>
  <c r="CJ636"/>
  <c r="CJ635"/>
  <c r="CJ634"/>
  <c r="CJ633"/>
  <c r="CJ632"/>
  <c r="CJ631"/>
  <c r="CJ630"/>
  <c r="CJ629"/>
  <c r="CJ628"/>
  <c r="CJ627"/>
  <c r="CJ626"/>
  <c r="CJ625"/>
  <c r="CJ624"/>
  <c r="CJ623"/>
  <c r="CJ622"/>
  <c r="CJ621"/>
  <c r="CJ620"/>
  <c r="CJ619"/>
  <c r="CJ618"/>
  <c r="CJ617"/>
  <c r="CJ616"/>
  <c r="CJ615"/>
  <c r="CJ614"/>
  <c r="CJ613"/>
  <c r="CJ612"/>
  <c r="CJ611"/>
  <c r="CJ610"/>
  <c r="CJ609"/>
  <c r="CJ608"/>
  <c r="CJ607"/>
  <c r="CJ606"/>
  <c r="CJ605"/>
  <c r="CJ604"/>
  <c r="CJ603"/>
  <c r="CJ602"/>
  <c r="CJ601"/>
  <c r="CJ600"/>
  <c r="CJ599"/>
  <c r="CJ598"/>
  <c r="CJ597"/>
  <c r="CJ596"/>
  <c r="CJ595"/>
  <c r="CJ594"/>
  <c r="CJ593"/>
  <c r="CJ592"/>
  <c r="CJ591"/>
  <c r="CJ590"/>
  <c r="CJ589"/>
  <c r="CJ588"/>
  <c r="CJ587"/>
  <c r="CJ586"/>
  <c r="CJ585"/>
  <c r="CJ584"/>
  <c r="CJ583"/>
  <c r="CJ582"/>
  <c r="CJ581"/>
  <c r="CJ580"/>
  <c r="CJ579"/>
  <c r="CJ578"/>
  <c r="CJ577"/>
  <c r="CJ576"/>
  <c r="CJ575"/>
  <c r="CJ574"/>
  <c r="CJ573"/>
  <c r="CJ572"/>
  <c r="CJ571"/>
  <c r="CJ570"/>
  <c r="CJ569"/>
  <c r="CJ568"/>
  <c r="CJ567"/>
  <c r="CJ566"/>
  <c r="CJ565"/>
  <c r="CJ564"/>
  <c r="CJ563"/>
  <c r="CJ562"/>
  <c r="CJ561"/>
  <c r="CJ560"/>
  <c r="CJ559"/>
  <c r="CJ558"/>
  <c r="CJ557"/>
  <c r="CJ556"/>
  <c r="CJ555"/>
  <c r="CJ554"/>
  <c r="CJ553"/>
  <c r="CJ552"/>
  <c r="CJ551"/>
  <c r="CJ550"/>
  <c r="CJ549"/>
  <c r="CJ548"/>
  <c r="CJ547"/>
  <c r="CJ546"/>
  <c r="CJ545"/>
  <c r="CJ544"/>
  <c r="CJ543"/>
  <c r="CJ542"/>
  <c r="CJ541"/>
  <c r="CJ540"/>
  <c r="CJ539"/>
  <c r="CJ538"/>
  <c r="CJ537"/>
  <c r="CJ536"/>
  <c r="CJ535"/>
  <c r="CJ534"/>
  <c r="CJ533"/>
  <c r="CJ532"/>
  <c r="CJ531"/>
  <c r="CJ530"/>
  <c r="CJ529"/>
  <c r="CJ528"/>
  <c r="CJ527"/>
  <c r="CJ526"/>
  <c r="CJ525"/>
  <c r="CJ524"/>
  <c r="CJ523"/>
  <c r="CJ522"/>
  <c r="CJ521"/>
  <c r="CJ520"/>
  <c r="CJ519"/>
  <c r="CJ518"/>
  <c r="CJ517"/>
  <c r="CJ516"/>
  <c r="CJ515"/>
  <c r="CJ514"/>
  <c r="CJ513"/>
  <c r="CJ512"/>
  <c r="CJ511"/>
  <c r="CJ510"/>
  <c r="CJ509"/>
  <c r="CJ508"/>
  <c r="CJ507"/>
  <c r="CJ506"/>
  <c r="CJ505"/>
  <c r="CJ504"/>
  <c r="CJ503"/>
  <c r="CJ502"/>
  <c r="CJ501"/>
  <c r="CJ500"/>
  <c r="CJ499"/>
  <c r="CJ498"/>
  <c r="CJ497"/>
  <c r="CJ496"/>
  <c r="CJ495"/>
  <c r="CJ494"/>
  <c r="CJ493"/>
  <c r="CJ492"/>
  <c r="CJ491"/>
  <c r="CJ490"/>
  <c r="CJ489"/>
  <c r="CJ488"/>
  <c r="CJ487"/>
  <c r="CJ486"/>
  <c r="CJ485"/>
  <c r="CJ484"/>
  <c r="CJ483"/>
  <c r="CJ482"/>
  <c r="CJ481"/>
  <c r="CJ480"/>
  <c r="CJ479"/>
  <c r="CJ478"/>
  <c r="CJ477"/>
  <c r="CJ476"/>
  <c r="CJ475"/>
  <c r="CJ474"/>
  <c r="CJ473"/>
  <c r="CJ472"/>
  <c r="CJ471"/>
  <c r="CJ470"/>
  <c r="CJ469"/>
  <c r="CJ468"/>
  <c r="CJ467"/>
  <c r="CJ466"/>
  <c r="CJ465"/>
  <c r="CJ464"/>
  <c r="CJ463"/>
  <c r="CJ462"/>
  <c r="CJ461"/>
  <c r="CJ460"/>
  <c r="CJ459"/>
  <c r="CJ458"/>
  <c r="CJ457"/>
  <c r="CJ456"/>
  <c r="CJ455"/>
  <c r="CJ454"/>
  <c r="CJ453"/>
  <c r="CJ452"/>
  <c r="CJ451"/>
  <c r="CJ450"/>
  <c r="CJ449"/>
  <c r="CJ448"/>
  <c r="CJ447"/>
  <c r="CJ446"/>
  <c r="CJ445"/>
  <c r="CJ444"/>
  <c r="CJ443"/>
  <c r="CJ442"/>
  <c r="CJ441"/>
  <c r="CJ440"/>
  <c r="CJ439"/>
  <c r="CJ438"/>
  <c r="CJ437"/>
  <c r="CJ436"/>
  <c r="CJ435"/>
  <c r="CJ434"/>
  <c r="CJ433"/>
  <c r="CJ432"/>
  <c r="CJ431"/>
  <c r="CJ430"/>
  <c r="CJ429"/>
  <c r="CJ428"/>
  <c r="CJ427"/>
  <c r="CJ426"/>
  <c r="CJ425"/>
  <c r="CJ424"/>
  <c r="CJ423"/>
  <c r="CJ422"/>
  <c r="CJ421"/>
  <c r="CJ420"/>
  <c r="CJ419"/>
  <c r="CJ418"/>
  <c r="CJ417"/>
  <c r="CJ416"/>
  <c r="CJ415"/>
  <c r="CJ414"/>
  <c r="CJ413"/>
  <c r="CJ412"/>
  <c r="CJ411"/>
  <c r="CJ410"/>
  <c r="CJ409"/>
  <c r="CJ408"/>
  <c r="CJ407"/>
  <c r="CJ406"/>
  <c r="CJ405"/>
  <c r="CJ404"/>
  <c r="CJ403"/>
  <c r="CJ402"/>
  <c r="CJ401"/>
  <c r="CJ400"/>
  <c r="CJ399"/>
  <c r="CJ398"/>
  <c r="CJ397"/>
  <c r="CJ396"/>
  <c r="CJ395"/>
  <c r="CJ394"/>
  <c r="CJ393"/>
  <c r="CJ392"/>
  <c r="CJ391"/>
  <c r="CJ390"/>
  <c r="CJ389"/>
  <c r="CJ388"/>
  <c r="CJ387"/>
  <c r="CJ386"/>
  <c r="CJ385"/>
  <c r="CJ384"/>
  <c r="CJ383"/>
  <c r="CJ382"/>
  <c r="CJ381"/>
  <c r="CJ380"/>
  <c r="CJ379"/>
  <c r="CJ378"/>
  <c r="CJ377"/>
  <c r="CJ376"/>
  <c r="CJ375"/>
  <c r="CJ374"/>
  <c r="CJ373"/>
  <c r="CJ372"/>
  <c r="CJ371"/>
  <c r="CJ370"/>
  <c r="CJ369"/>
  <c r="CJ368"/>
  <c r="CJ367"/>
  <c r="CJ366"/>
  <c r="CJ365"/>
  <c r="CJ364"/>
  <c r="CJ363"/>
  <c r="CJ362"/>
  <c r="CJ361"/>
  <c r="CJ360"/>
  <c r="CJ359"/>
  <c r="CJ358"/>
  <c r="CJ357"/>
  <c r="CJ356"/>
  <c r="CJ355"/>
  <c r="CJ354"/>
  <c r="CJ353"/>
  <c r="CJ352"/>
  <c r="CJ351"/>
  <c r="CJ350"/>
  <c r="CJ349"/>
  <c r="CJ348"/>
  <c r="CJ347"/>
  <c r="CJ346"/>
  <c r="CJ345"/>
  <c r="CJ344"/>
  <c r="CJ343"/>
  <c r="CJ342"/>
  <c r="CJ341"/>
  <c r="CJ340"/>
  <c r="CJ339"/>
  <c r="CJ338"/>
  <c r="CJ337"/>
  <c r="CJ336"/>
  <c r="CJ335"/>
  <c r="CJ334"/>
  <c r="CJ333"/>
  <c r="CJ332"/>
  <c r="CJ331"/>
  <c r="CJ330"/>
  <c r="CJ329"/>
  <c r="CJ328"/>
  <c r="CJ327"/>
  <c r="CJ326"/>
  <c r="CJ325"/>
  <c r="CJ324"/>
  <c r="CJ323"/>
  <c r="CJ322"/>
  <c r="CJ321"/>
  <c r="CJ320"/>
  <c r="CJ319"/>
  <c r="CJ318"/>
  <c r="CJ317"/>
  <c r="CJ316"/>
  <c r="CJ315"/>
  <c r="CJ314"/>
  <c r="CJ313"/>
  <c r="CJ312"/>
  <c r="CJ311"/>
  <c r="CJ310"/>
  <c r="CJ309"/>
  <c r="CJ308"/>
  <c r="CJ307"/>
  <c r="CJ306"/>
  <c r="CJ305"/>
  <c r="CJ304"/>
  <c r="CJ303"/>
  <c r="CJ302"/>
  <c r="CJ301"/>
  <c r="CJ300"/>
  <c r="CJ299"/>
  <c r="CJ298"/>
  <c r="CJ297"/>
  <c r="CJ296"/>
  <c r="CJ295"/>
  <c r="CJ294"/>
  <c r="CJ293"/>
  <c r="CJ292"/>
  <c r="CJ291"/>
  <c r="CJ290"/>
  <c r="CJ289"/>
  <c r="CJ288"/>
  <c r="CJ287"/>
  <c r="CJ286"/>
  <c r="CJ285"/>
  <c r="CJ284"/>
  <c r="CJ283"/>
  <c r="CJ282"/>
  <c r="CJ281"/>
  <c r="CJ280"/>
  <c r="CJ279"/>
  <c r="CJ278"/>
  <c r="CJ277"/>
  <c r="CJ276"/>
  <c r="CJ275"/>
  <c r="CJ274"/>
  <c r="CJ273"/>
  <c r="CJ272"/>
  <c r="CJ271"/>
  <c r="CJ270"/>
  <c r="CJ269"/>
  <c r="CJ268"/>
  <c r="CJ267"/>
  <c r="CJ266"/>
  <c r="CJ265"/>
  <c r="CJ264"/>
  <c r="CJ263"/>
  <c r="CJ262"/>
  <c r="CJ261"/>
  <c r="CJ260"/>
  <c r="CJ259"/>
  <c r="CJ258"/>
  <c r="CJ257"/>
  <c r="CJ256"/>
  <c r="CJ255"/>
  <c r="CJ254"/>
  <c r="CJ253"/>
  <c r="CJ252"/>
  <c r="CJ251"/>
  <c r="CJ250"/>
  <c r="CJ249"/>
  <c r="CJ248"/>
  <c r="CJ247"/>
  <c r="CJ246"/>
  <c r="CJ245"/>
  <c r="CJ244"/>
  <c r="CJ243"/>
  <c r="CJ242"/>
  <c r="CJ241"/>
  <c r="CJ240"/>
  <c r="CJ239"/>
  <c r="CJ238"/>
  <c r="CJ237"/>
  <c r="CJ236"/>
  <c r="CJ235"/>
  <c r="CJ234"/>
  <c r="CJ233"/>
  <c r="CJ232"/>
  <c r="CJ231"/>
  <c r="CJ230"/>
  <c r="CJ229"/>
  <c r="CJ228"/>
  <c r="CJ227"/>
  <c r="CJ226"/>
  <c r="CJ225"/>
  <c r="CJ224"/>
  <c r="CJ223"/>
  <c r="CJ222"/>
  <c r="CJ221"/>
  <c r="CJ220"/>
  <c r="CJ219"/>
  <c r="CJ218"/>
  <c r="CJ217"/>
  <c r="CJ216"/>
  <c r="CJ215"/>
  <c r="CJ214"/>
  <c r="CJ213"/>
  <c r="CJ212"/>
  <c r="CJ211"/>
  <c r="CJ210"/>
  <c r="CJ209"/>
  <c r="CJ208"/>
  <c r="CJ207"/>
  <c r="CJ206"/>
  <c r="CJ205"/>
  <c r="CJ204"/>
  <c r="CJ203"/>
  <c r="CJ202"/>
  <c r="CJ201"/>
  <c r="CJ200"/>
  <c r="CJ199"/>
  <c r="CJ198"/>
  <c r="CJ197"/>
  <c r="CJ196"/>
  <c r="CJ195"/>
  <c r="CJ194"/>
  <c r="CJ193"/>
  <c r="CJ192"/>
  <c r="CJ191"/>
  <c r="CJ190"/>
  <c r="CJ189"/>
  <c r="CJ188"/>
  <c r="CJ187"/>
  <c r="CJ186"/>
  <c r="CJ185"/>
  <c r="CJ184"/>
  <c r="CJ183"/>
  <c r="CJ182"/>
  <c r="CJ181"/>
  <c r="CJ180"/>
  <c r="CJ179"/>
  <c r="CJ178"/>
  <c r="CJ177"/>
  <c r="CJ176"/>
  <c r="CJ175"/>
  <c r="CJ174"/>
  <c r="CJ173"/>
  <c r="CJ172"/>
  <c r="CJ171"/>
  <c r="CJ170"/>
  <c r="CJ169"/>
  <c r="CJ168"/>
  <c r="CJ167"/>
  <c r="CJ166"/>
  <c r="CJ165"/>
  <c r="CJ164"/>
  <c r="CJ163"/>
  <c r="CJ162"/>
  <c r="CJ161"/>
  <c r="CJ160"/>
  <c r="CJ159"/>
  <c r="CJ158"/>
  <c r="CJ157"/>
  <c r="CJ156"/>
  <c r="CJ155"/>
  <c r="CJ154"/>
  <c r="CJ153"/>
  <c r="CJ152"/>
  <c r="CJ151"/>
  <c r="CJ150"/>
  <c r="CJ149"/>
  <c r="CJ148"/>
  <c r="CJ147"/>
  <c r="CJ146"/>
  <c r="CJ145"/>
  <c r="CJ144"/>
  <c r="CJ143"/>
  <c r="CJ142"/>
  <c r="CJ141"/>
  <c r="CJ140"/>
  <c r="CJ139"/>
  <c r="CJ138"/>
  <c r="CJ137"/>
  <c r="CJ136"/>
  <c r="CJ135"/>
  <c r="CJ134"/>
  <c r="CJ133"/>
  <c r="CJ132"/>
  <c r="CJ131"/>
  <c r="CJ130"/>
  <c r="CJ129"/>
  <c r="CJ128"/>
  <c r="CJ127"/>
  <c r="CJ126"/>
  <c r="CJ125"/>
  <c r="CJ124"/>
  <c r="CJ123"/>
  <c r="CJ122"/>
  <c r="CJ121"/>
  <c r="CJ120"/>
  <c r="CJ119"/>
  <c r="CJ118"/>
  <c r="CJ117"/>
  <c r="CJ116"/>
  <c r="CJ115"/>
  <c r="CJ114"/>
  <c r="CJ113"/>
  <c r="CJ112"/>
  <c r="CJ111"/>
  <c r="CJ110"/>
  <c r="CJ109"/>
  <c r="CJ108"/>
  <c r="CJ107"/>
  <c r="CJ106"/>
  <c r="CJ105"/>
  <c r="CJ104"/>
  <c r="CJ103"/>
  <c r="CJ102"/>
  <c r="CJ101"/>
  <c r="CJ100"/>
  <c r="CJ99"/>
  <c r="CJ98"/>
  <c r="CJ97"/>
  <c r="CJ96"/>
  <c r="CJ95"/>
  <c r="CJ94"/>
  <c r="CJ93"/>
  <c r="CJ92"/>
  <c r="CJ91"/>
  <c r="CJ90"/>
  <c r="CJ89"/>
  <c r="CJ88"/>
  <c r="CJ87"/>
  <c r="CJ86"/>
  <c r="CJ85"/>
  <c r="CJ84"/>
  <c r="CJ83"/>
  <c r="CJ82"/>
  <c r="CJ81"/>
  <c r="CJ80"/>
  <c r="CJ79"/>
  <c r="CJ78"/>
  <c r="CJ77"/>
  <c r="CJ76"/>
  <c r="CJ75"/>
  <c r="CJ74"/>
  <c r="CJ73"/>
  <c r="CJ72"/>
  <c r="CJ71"/>
  <c r="CJ70"/>
  <c r="CJ69"/>
  <c r="CJ68"/>
  <c r="CJ67"/>
  <c r="CJ66"/>
  <c r="CJ65"/>
  <c r="CJ64"/>
  <c r="CJ63"/>
  <c r="CJ62"/>
  <c r="CJ61"/>
  <c r="CJ60"/>
  <c r="CJ59"/>
  <c r="CJ58"/>
  <c r="CJ57"/>
  <c r="CJ56"/>
  <c r="CJ55"/>
  <c r="CJ54"/>
  <c r="CJ53"/>
  <c r="CJ52"/>
  <c r="CJ51"/>
  <c r="CJ50"/>
  <c r="CJ49"/>
  <c r="CJ48"/>
  <c r="CJ47"/>
  <c r="CJ46"/>
  <c r="CJ45"/>
  <c r="CJ44"/>
  <c r="CJ43"/>
  <c r="CJ42"/>
  <c r="CJ41"/>
  <c r="CJ40"/>
  <c r="CJ39"/>
  <c r="CJ38"/>
  <c r="CJ37"/>
  <c r="CJ36"/>
  <c r="CJ35"/>
  <c r="CJ34"/>
  <c r="CJ33"/>
  <c r="CJ32"/>
  <c r="CJ31"/>
  <c r="CJ30"/>
  <c r="CJ29"/>
  <c r="CJ28"/>
  <c r="CJ27"/>
  <c r="CJ26"/>
  <c r="CJ25"/>
  <c r="CJ24"/>
  <c r="CJ23"/>
  <c r="CJ22"/>
  <c r="CJ21"/>
  <c r="CJ20"/>
  <c r="CJ19"/>
  <c r="CJ18"/>
  <c r="CJ17"/>
  <c r="CJ16"/>
  <c r="CJ15"/>
  <c r="CJ14"/>
  <c r="CJ13"/>
  <c r="CJ12"/>
  <c r="CJ11"/>
  <c r="CJ10"/>
  <c r="CJ9"/>
  <c r="CJ8"/>
  <c r="CJ7"/>
  <c r="CJ6"/>
  <c r="BY643"/>
  <c r="BY642"/>
  <c r="BY641"/>
  <c r="BY640"/>
  <c r="BY639"/>
  <c r="BY638"/>
  <c r="BY637"/>
  <c r="BY636"/>
  <c r="BY635"/>
  <c r="BY634"/>
  <c r="BY633"/>
  <c r="BY632"/>
  <c r="BY631"/>
  <c r="BY630"/>
  <c r="BY629"/>
  <c r="BY628"/>
  <c r="BY627"/>
  <c r="BY626"/>
  <c r="BY625"/>
  <c r="BY624"/>
  <c r="BY623"/>
  <c r="BY622"/>
  <c r="BY621"/>
  <c r="BY620"/>
  <c r="BY619"/>
  <c r="BY618"/>
  <c r="BY617"/>
  <c r="BY616"/>
  <c r="BY615"/>
  <c r="BY614"/>
  <c r="BY613"/>
  <c r="BY612"/>
  <c r="BY611"/>
  <c r="BY610"/>
  <c r="BY609"/>
  <c r="BY608"/>
  <c r="BY607"/>
  <c r="BY606"/>
  <c r="BY605"/>
  <c r="BY604"/>
  <c r="BY603"/>
  <c r="BY602"/>
  <c r="BY601"/>
  <c r="BY600"/>
  <c r="BY599"/>
  <c r="BY598"/>
  <c r="BY597"/>
  <c r="BY596"/>
  <c r="BY595"/>
  <c r="BY594"/>
  <c r="BY593"/>
  <c r="BY592"/>
  <c r="BY591"/>
  <c r="BY590"/>
  <c r="BY589"/>
  <c r="BY588"/>
  <c r="BY587"/>
  <c r="BY586"/>
  <c r="BY585"/>
  <c r="BY584"/>
  <c r="BY583"/>
  <c r="BY582"/>
  <c r="BY581"/>
  <c r="BY580"/>
  <c r="BY579"/>
  <c r="BY578"/>
  <c r="BY577"/>
  <c r="BY576"/>
  <c r="BY575"/>
  <c r="BY574"/>
  <c r="BY573"/>
  <c r="BY572"/>
  <c r="BY571"/>
  <c r="BY570"/>
  <c r="BY569"/>
  <c r="BY568"/>
  <c r="BY567"/>
  <c r="BY566"/>
  <c r="BY565"/>
  <c r="BY564"/>
  <c r="BY563"/>
  <c r="BY562"/>
  <c r="BY561"/>
  <c r="BY560"/>
  <c r="BY559"/>
  <c r="BY558"/>
  <c r="BY557"/>
  <c r="BY556"/>
  <c r="BY555"/>
  <c r="BY554"/>
  <c r="BY553"/>
  <c r="BY552"/>
  <c r="BY551"/>
  <c r="BY550"/>
  <c r="BY549"/>
  <c r="BY548"/>
  <c r="BY547"/>
  <c r="BY546"/>
  <c r="BY545"/>
  <c r="BY544"/>
  <c r="BY543"/>
  <c r="BY542"/>
  <c r="BY541"/>
  <c r="BY540"/>
  <c r="BY539"/>
  <c r="BY538"/>
  <c r="BY537"/>
  <c r="BY536"/>
  <c r="BY535"/>
  <c r="BY534"/>
  <c r="BY533"/>
  <c r="BY532"/>
  <c r="BY531"/>
  <c r="BY530"/>
  <c r="BY529"/>
  <c r="BY528"/>
  <c r="BY527"/>
  <c r="BY526"/>
  <c r="BY525"/>
  <c r="BY524"/>
  <c r="BY523"/>
  <c r="BY522"/>
  <c r="BY521"/>
  <c r="BY520"/>
  <c r="BY519"/>
  <c r="BY518"/>
  <c r="BY517"/>
  <c r="BY516"/>
  <c r="BY515"/>
  <c r="BY514"/>
  <c r="BY513"/>
  <c r="BY512"/>
  <c r="BY511"/>
  <c r="BY510"/>
  <c r="BY509"/>
  <c r="BY508"/>
  <c r="BY507"/>
  <c r="BY506"/>
  <c r="BY505"/>
  <c r="BY504"/>
  <c r="BY503"/>
  <c r="BY502"/>
  <c r="BY501"/>
  <c r="BY500"/>
  <c r="BY499"/>
  <c r="BY498"/>
  <c r="BY497"/>
  <c r="BY496"/>
  <c r="BY495"/>
  <c r="BY494"/>
  <c r="BY493"/>
  <c r="BY492"/>
  <c r="BY491"/>
  <c r="BY490"/>
  <c r="BY489"/>
  <c r="BY488"/>
  <c r="BY487"/>
  <c r="BY486"/>
  <c r="BY485"/>
  <c r="BY484"/>
  <c r="BY483"/>
  <c r="BY482"/>
  <c r="BY481"/>
  <c r="BY480"/>
  <c r="BY479"/>
  <c r="BY478"/>
  <c r="BY477"/>
  <c r="BY476"/>
  <c r="BY475"/>
  <c r="BY474"/>
  <c r="BY473"/>
  <c r="BY472"/>
  <c r="BY471"/>
  <c r="BY470"/>
  <c r="BY469"/>
  <c r="BY468"/>
  <c r="BY467"/>
  <c r="BY466"/>
  <c r="BY465"/>
  <c r="BY464"/>
  <c r="BY463"/>
  <c r="BY462"/>
  <c r="BY461"/>
  <c r="BY460"/>
  <c r="BY459"/>
  <c r="BY458"/>
  <c r="BY457"/>
  <c r="BY456"/>
  <c r="BY455"/>
  <c r="BY454"/>
  <c r="BY453"/>
  <c r="BY452"/>
  <c r="BY451"/>
  <c r="BY450"/>
  <c r="BY449"/>
  <c r="BY448"/>
  <c r="BY447"/>
  <c r="BY446"/>
  <c r="BY445"/>
  <c r="BY444"/>
  <c r="BY443"/>
  <c r="BY442"/>
  <c r="BY441"/>
  <c r="BY440"/>
  <c r="BY439"/>
  <c r="BY438"/>
  <c r="BY437"/>
  <c r="BY436"/>
  <c r="BY435"/>
  <c r="BY434"/>
  <c r="BY433"/>
  <c r="BY432"/>
  <c r="BY431"/>
  <c r="BY430"/>
  <c r="BY429"/>
  <c r="BY428"/>
  <c r="BY427"/>
  <c r="BY426"/>
  <c r="BY425"/>
  <c r="BY424"/>
  <c r="BY423"/>
  <c r="BY422"/>
  <c r="BY421"/>
  <c r="BY420"/>
  <c r="BY419"/>
  <c r="BY418"/>
  <c r="BY417"/>
  <c r="BY416"/>
  <c r="BY415"/>
  <c r="BY414"/>
  <c r="BY413"/>
  <c r="BY412"/>
  <c r="BY411"/>
  <c r="BY410"/>
  <c r="BY409"/>
  <c r="BY408"/>
  <c r="BY407"/>
  <c r="BY406"/>
  <c r="BY405"/>
  <c r="BY404"/>
  <c r="BY403"/>
  <c r="BY402"/>
  <c r="BY401"/>
  <c r="BY400"/>
  <c r="BY399"/>
  <c r="BY398"/>
  <c r="BY397"/>
  <c r="BY396"/>
  <c r="BY395"/>
  <c r="BY394"/>
  <c r="BY393"/>
  <c r="BY392"/>
  <c r="BY391"/>
  <c r="BY390"/>
  <c r="BY389"/>
  <c r="BY388"/>
  <c r="BY387"/>
  <c r="BY386"/>
  <c r="BY385"/>
  <c r="BY384"/>
  <c r="BY383"/>
  <c r="BY382"/>
  <c r="BY381"/>
  <c r="BY380"/>
  <c r="BY379"/>
  <c r="BY378"/>
  <c r="BY377"/>
  <c r="BY376"/>
  <c r="BY375"/>
  <c r="BY374"/>
  <c r="BY373"/>
  <c r="BY372"/>
  <c r="BY371"/>
  <c r="BY370"/>
  <c r="BY369"/>
  <c r="BY368"/>
  <c r="BY367"/>
  <c r="BY366"/>
  <c r="BY365"/>
  <c r="BY364"/>
  <c r="BY363"/>
  <c r="BY362"/>
  <c r="BY361"/>
  <c r="BY360"/>
  <c r="BY359"/>
  <c r="BY358"/>
  <c r="BY357"/>
  <c r="BY356"/>
  <c r="BY355"/>
  <c r="BY354"/>
  <c r="BY353"/>
  <c r="BY352"/>
  <c r="BY351"/>
  <c r="BY350"/>
  <c r="BY349"/>
  <c r="BY348"/>
  <c r="BY347"/>
  <c r="BY346"/>
  <c r="BY345"/>
  <c r="BY344"/>
  <c r="BY343"/>
  <c r="BY342"/>
  <c r="BY341"/>
  <c r="BY340"/>
  <c r="BY339"/>
  <c r="BY338"/>
  <c r="BY337"/>
  <c r="BY336"/>
  <c r="BY335"/>
  <c r="BY334"/>
  <c r="BY333"/>
  <c r="BY332"/>
  <c r="BY331"/>
  <c r="BY330"/>
  <c r="BY329"/>
  <c r="BY328"/>
  <c r="BY327"/>
  <c r="BY326"/>
  <c r="BY325"/>
  <c r="BY324"/>
  <c r="BY323"/>
  <c r="BY322"/>
  <c r="BY321"/>
  <c r="BY320"/>
  <c r="BY319"/>
  <c r="BY318"/>
  <c r="BY317"/>
  <c r="BY316"/>
  <c r="BY315"/>
  <c r="BY314"/>
  <c r="BY313"/>
  <c r="BY312"/>
  <c r="BY311"/>
  <c r="BY310"/>
  <c r="BY309"/>
  <c r="BY308"/>
  <c r="BY307"/>
  <c r="BY306"/>
  <c r="BY305"/>
  <c r="BY304"/>
  <c r="BY303"/>
  <c r="BY302"/>
  <c r="BY301"/>
  <c r="BY300"/>
  <c r="BY299"/>
  <c r="BY298"/>
  <c r="BY297"/>
  <c r="BY296"/>
  <c r="BY295"/>
  <c r="BY294"/>
  <c r="BY293"/>
  <c r="BY292"/>
  <c r="BY291"/>
  <c r="BY290"/>
  <c r="BY289"/>
  <c r="BY288"/>
  <c r="BY287"/>
  <c r="BY286"/>
  <c r="BY285"/>
  <c r="BY284"/>
  <c r="BY283"/>
  <c r="BY282"/>
  <c r="BY281"/>
  <c r="BY280"/>
  <c r="BY279"/>
  <c r="BY278"/>
  <c r="BY277"/>
  <c r="BY276"/>
  <c r="BY275"/>
  <c r="BY274"/>
  <c r="BY273"/>
  <c r="BY272"/>
  <c r="BY271"/>
  <c r="BY270"/>
  <c r="BY269"/>
  <c r="BY268"/>
  <c r="BY267"/>
  <c r="BY266"/>
  <c r="BY265"/>
  <c r="BY264"/>
  <c r="BY263"/>
  <c r="BY262"/>
  <c r="BY261"/>
  <c r="BY260"/>
  <c r="BY259"/>
  <c r="BY258"/>
  <c r="BY257"/>
  <c r="BY256"/>
  <c r="BY255"/>
  <c r="BY254"/>
  <c r="BY253"/>
  <c r="BY252"/>
  <c r="BY251"/>
  <c r="BY250"/>
  <c r="BY249"/>
  <c r="BY248"/>
  <c r="BY247"/>
  <c r="BY246"/>
  <c r="BY245"/>
  <c r="BY244"/>
  <c r="BY243"/>
  <c r="BY242"/>
  <c r="BY241"/>
  <c r="BY240"/>
  <c r="BY239"/>
  <c r="BY238"/>
  <c r="BY237"/>
  <c r="BY236"/>
  <c r="BY235"/>
  <c r="BY234"/>
  <c r="BY233"/>
  <c r="BY232"/>
  <c r="BY231"/>
  <c r="BY230"/>
  <c r="BY229"/>
  <c r="BY228"/>
  <c r="BY227"/>
  <c r="BY226"/>
  <c r="BY225"/>
  <c r="BY224"/>
  <c r="BY223"/>
  <c r="BY222"/>
  <c r="BY221"/>
  <c r="BY220"/>
  <c r="BY219"/>
  <c r="BY218"/>
  <c r="BY217"/>
  <c r="BY216"/>
  <c r="BY215"/>
  <c r="BY214"/>
  <c r="BY213"/>
  <c r="BY212"/>
  <c r="BY211"/>
  <c r="BY210"/>
  <c r="BY209"/>
  <c r="BY208"/>
  <c r="BY207"/>
  <c r="BY206"/>
  <c r="BY205"/>
  <c r="BY204"/>
  <c r="BY203"/>
  <c r="BY202"/>
  <c r="BY201"/>
  <c r="BY200"/>
  <c r="BY199"/>
  <c r="BY198"/>
  <c r="BY197"/>
  <c r="BY196"/>
  <c r="BY195"/>
  <c r="BY194"/>
  <c r="BY193"/>
  <c r="BY192"/>
  <c r="BY191"/>
  <c r="BY190"/>
  <c r="BY189"/>
  <c r="BY188"/>
  <c r="BY187"/>
  <c r="BY186"/>
  <c r="BY185"/>
  <c r="BY184"/>
  <c r="BY183"/>
  <c r="BY182"/>
  <c r="BY181"/>
  <c r="BY180"/>
  <c r="BY179"/>
  <c r="BY178"/>
  <c r="BY177"/>
  <c r="BY176"/>
  <c r="BY175"/>
  <c r="BY174"/>
  <c r="BY173"/>
  <c r="BY172"/>
  <c r="BY171"/>
  <c r="BY170"/>
  <c r="BY169"/>
  <c r="BY168"/>
  <c r="BY167"/>
  <c r="BY166"/>
  <c r="BY165"/>
  <c r="BY164"/>
  <c r="BY163"/>
  <c r="BY162"/>
  <c r="BY161"/>
  <c r="BY160"/>
  <c r="BY159"/>
  <c r="BY158"/>
  <c r="BY157"/>
  <c r="BY156"/>
  <c r="BY155"/>
  <c r="BY154"/>
  <c r="BY153"/>
  <c r="BY152"/>
  <c r="BY151"/>
  <c r="BY150"/>
  <c r="BY149"/>
  <c r="BY148"/>
  <c r="BY147"/>
  <c r="BY146"/>
  <c r="BY145"/>
  <c r="BY144"/>
  <c r="BY143"/>
  <c r="BY142"/>
  <c r="BY141"/>
  <c r="BY140"/>
  <c r="BY139"/>
  <c r="BY138"/>
  <c r="BY137"/>
  <c r="BY136"/>
  <c r="BY135"/>
  <c r="BY134"/>
  <c r="BY133"/>
  <c r="BY132"/>
  <c r="BY131"/>
  <c r="BY130"/>
  <c r="BY129"/>
  <c r="BY128"/>
  <c r="BY127"/>
  <c r="BY126"/>
  <c r="BY125"/>
  <c r="BY124"/>
  <c r="BY123"/>
  <c r="BY122"/>
  <c r="BY121"/>
  <c r="BY120"/>
  <c r="BY119"/>
  <c r="BY118"/>
  <c r="BY117"/>
  <c r="BY116"/>
  <c r="BY115"/>
  <c r="BY114"/>
  <c r="BY113"/>
  <c r="BY112"/>
  <c r="BY111"/>
  <c r="BY110"/>
  <c r="BY109"/>
  <c r="BY108"/>
  <c r="BY107"/>
  <c r="BY106"/>
  <c r="BY105"/>
  <c r="BY104"/>
  <c r="BY103"/>
  <c r="BY102"/>
  <c r="BY101"/>
  <c r="BY100"/>
  <c r="BY99"/>
  <c r="BY98"/>
  <c r="BY97"/>
  <c r="BY96"/>
  <c r="BY95"/>
  <c r="BY94"/>
  <c r="BY93"/>
  <c r="BY92"/>
  <c r="BY91"/>
  <c r="BY90"/>
  <c r="BY89"/>
  <c r="BY88"/>
  <c r="BY87"/>
  <c r="BY86"/>
  <c r="BY85"/>
  <c r="BY84"/>
  <c r="BY83"/>
  <c r="BY82"/>
  <c r="BY81"/>
  <c r="BY80"/>
  <c r="BY79"/>
  <c r="BY78"/>
  <c r="BY77"/>
  <c r="BY76"/>
  <c r="BY75"/>
  <c r="BY74"/>
  <c r="BY73"/>
  <c r="BY72"/>
  <c r="BY71"/>
  <c r="BY70"/>
  <c r="BY69"/>
  <c r="BY68"/>
  <c r="BY67"/>
  <c r="BY66"/>
  <c r="BY65"/>
  <c r="BY64"/>
  <c r="BY63"/>
  <c r="BY62"/>
  <c r="BY61"/>
  <c r="BY60"/>
  <c r="BY59"/>
  <c r="BY58"/>
  <c r="BY57"/>
  <c r="BY56"/>
  <c r="BY55"/>
  <c r="BY54"/>
  <c r="BY53"/>
  <c r="BY52"/>
  <c r="BY51"/>
  <c r="BY50"/>
  <c r="BY49"/>
  <c r="BY48"/>
  <c r="BY47"/>
  <c r="BY46"/>
  <c r="BY45"/>
  <c r="BY44"/>
  <c r="BY43"/>
  <c r="BY42"/>
  <c r="BY41"/>
  <c r="BY40"/>
  <c r="BY39"/>
  <c r="BY38"/>
  <c r="BY37"/>
  <c r="BY36"/>
  <c r="BY35"/>
  <c r="BY34"/>
  <c r="BY33"/>
  <c r="BY32"/>
  <c r="BY31"/>
  <c r="BY30"/>
  <c r="BY29"/>
  <c r="BY28"/>
  <c r="BY27"/>
  <c r="BY26"/>
  <c r="BY25"/>
  <c r="BY24"/>
  <c r="BY23"/>
  <c r="BY22"/>
  <c r="BY21"/>
  <c r="BY20"/>
  <c r="BY19"/>
  <c r="BY18"/>
  <c r="BY17"/>
  <c r="BY16"/>
  <c r="BY15"/>
  <c r="BY14"/>
  <c r="BY13"/>
  <c r="BY12"/>
  <c r="BY11"/>
  <c r="BY10"/>
  <c r="BY9"/>
  <c r="BY8"/>
  <c r="BY7"/>
  <c r="BY6"/>
  <c r="BN643"/>
  <c r="BN642"/>
  <c r="BN641"/>
  <c r="BN640"/>
  <c r="BN639"/>
  <c r="BN638"/>
  <c r="BN637"/>
  <c r="BN636"/>
  <c r="BN635"/>
  <c r="BN634"/>
  <c r="BN633"/>
  <c r="BN632"/>
  <c r="BN631"/>
  <c r="BN630"/>
  <c r="BN629"/>
  <c r="BN628"/>
  <c r="BN627"/>
  <c r="BN626"/>
  <c r="BN625"/>
  <c r="BN624"/>
  <c r="BN623"/>
  <c r="BN622"/>
  <c r="BN621"/>
  <c r="BN620"/>
  <c r="BN619"/>
  <c r="BN618"/>
  <c r="BN617"/>
  <c r="BN616"/>
  <c r="BN615"/>
  <c r="BN614"/>
  <c r="BN613"/>
  <c r="BN612"/>
  <c r="BN611"/>
  <c r="BN610"/>
  <c r="BN609"/>
  <c r="BN608"/>
  <c r="BN607"/>
  <c r="BN606"/>
  <c r="BN605"/>
  <c r="BN604"/>
  <c r="BN603"/>
  <c r="BN602"/>
  <c r="BN601"/>
  <c r="BN600"/>
  <c r="BN599"/>
  <c r="BN598"/>
  <c r="BN597"/>
  <c r="BN596"/>
  <c r="BN595"/>
  <c r="BN594"/>
  <c r="BN593"/>
  <c r="BN592"/>
  <c r="BN591"/>
  <c r="BN590"/>
  <c r="BN589"/>
  <c r="BN588"/>
  <c r="BN587"/>
  <c r="BN586"/>
  <c r="BN585"/>
  <c r="BN584"/>
  <c r="BN583"/>
  <c r="BN582"/>
  <c r="BN581"/>
  <c r="BN580"/>
  <c r="BN579"/>
  <c r="BN578"/>
  <c r="BN577"/>
  <c r="BN576"/>
  <c r="BN575"/>
  <c r="BN574"/>
  <c r="BN573"/>
  <c r="BN572"/>
  <c r="BN571"/>
  <c r="BN570"/>
  <c r="BN569"/>
  <c r="BN568"/>
  <c r="BN567"/>
  <c r="BN566"/>
  <c r="BN565"/>
  <c r="BN564"/>
  <c r="BN563"/>
  <c r="BN562"/>
  <c r="BN561"/>
  <c r="BN560"/>
  <c r="BN559"/>
  <c r="BN558"/>
  <c r="BN557"/>
  <c r="BN556"/>
  <c r="BN555"/>
  <c r="BN554"/>
  <c r="BN553"/>
  <c r="BN552"/>
  <c r="BN551"/>
  <c r="BN550"/>
  <c r="BN549"/>
  <c r="BN548"/>
  <c r="BN547"/>
  <c r="BN546"/>
  <c r="BN545"/>
  <c r="BN544"/>
  <c r="BN543"/>
  <c r="BN542"/>
  <c r="BN541"/>
  <c r="BN540"/>
  <c r="BN539"/>
  <c r="BN538"/>
  <c r="BN537"/>
  <c r="BN536"/>
  <c r="BN535"/>
  <c r="BN534"/>
  <c r="BN533"/>
  <c r="BN532"/>
  <c r="BN531"/>
  <c r="BN530"/>
  <c r="BN529"/>
  <c r="BN528"/>
  <c r="BN527"/>
  <c r="BN526"/>
  <c r="BN525"/>
  <c r="BN524"/>
  <c r="BN523"/>
  <c r="BN522"/>
  <c r="BN521"/>
  <c r="BN520"/>
  <c r="BN519"/>
  <c r="BN518"/>
  <c r="BN517"/>
  <c r="BN516"/>
  <c r="BN515"/>
  <c r="BN514"/>
  <c r="BN513"/>
  <c r="BN512"/>
  <c r="BN511"/>
  <c r="BN510"/>
  <c r="BN509"/>
  <c r="BN508"/>
  <c r="BN507"/>
  <c r="BN506"/>
  <c r="BN505"/>
  <c r="BN504"/>
  <c r="BN503"/>
  <c r="BN502"/>
  <c r="BN501"/>
  <c r="BN500"/>
  <c r="BN499"/>
  <c r="BN498"/>
  <c r="BN497"/>
  <c r="BN496"/>
  <c r="BN495"/>
  <c r="BN494"/>
  <c r="BN493"/>
  <c r="BN492"/>
  <c r="BN491"/>
  <c r="BN490"/>
  <c r="BN489"/>
  <c r="BN488"/>
  <c r="BN487"/>
  <c r="BN486"/>
  <c r="BN485"/>
  <c r="BN484"/>
  <c r="BN483"/>
  <c r="BN482"/>
  <c r="BN481"/>
  <c r="BN480"/>
  <c r="BN479"/>
  <c r="BN478"/>
  <c r="BN477"/>
  <c r="BN476"/>
  <c r="BN475"/>
  <c r="BN474"/>
  <c r="BN473"/>
  <c r="BN472"/>
  <c r="BN471"/>
  <c r="BN470"/>
  <c r="BN469"/>
  <c r="BN468"/>
  <c r="BN467"/>
  <c r="BN466"/>
  <c r="BN465"/>
  <c r="BN464"/>
  <c r="BN463"/>
  <c r="BN462"/>
  <c r="BN461"/>
  <c r="BN460"/>
  <c r="BN459"/>
  <c r="BN458"/>
  <c r="BN457"/>
  <c r="BN456"/>
  <c r="BN455"/>
  <c r="BN454"/>
  <c r="BN453"/>
  <c r="BN452"/>
  <c r="BN451"/>
  <c r="BN450"/>
  <c r="BN449"/>
  <c r="BN448"/>
  <c r="BN447"/>
  <c r="BN446"/>
  <c r="BN445"/>
  <c r="BN444"/>
  <c r="BN443"/>
  <c r="BN442"/>
  <c r="BN441"/>
  <c r="BN440"/>
  <c r="BN439"/>
  <c r="BN438"/>
  <c r="BN437"/>
  <c r="BN436"/>
  <c r="BN435"/>
  <c r="BN434"/>
  <c r="BN433"/>
  <c r="BN432"/>
  <c r="BN431"/>
  <c r="BN430"/>
  <c r="BN429"/>
  <c r="BN428"/>
  <c r="BN427"/>
  <c r="BN426"/>
  <c r="BN425"/>
  <c r="BN424"/>
  <c r="BN423"/>
  <c r="BN422"/>
  <c r="BN421"/>
  <c r="BN420"/>
  <c r="BN419"/>
  <c r="BN418"/>
  <c r="BN417"/>
  <c r="BN416"/>
  <c r="BN415"/>
  <c r="BN414"/>
  <c r="BN413"/>
  <c r="BN412"/>
  <c r="BN411"/>
  <c r="BN410"/>
  <c r="BN409"/>
  <c r="BN408"/>
  <c r="BN407"/>
  <c r="BN406"/>
  <c r="BN405"/>
  <c r="BN404"/>
  <c r="BN403"/>
  <c r="BN402"/>
  <c r="BN401"/>
  <c r="BN400"/>
  <c r="BN399"/>
  <c r="BN398"/>
  <c r="BN397"/>
  <c r="BN396"/>
  <c r="BN395"/>
  <c r="BN394"/>
  <c r="BN393"/>
  <c r="BN392"/>
  <c r="BN391"/>
  <c r="BN390"/>
  <c r="BN389"/>
  <c r="BN388"/>
  <c r="BN387"/>
  <c r="BN386"/>
  <c r="BN385"/>
  <c r="BN384"/>
  <c r="BN383"/>
  <c r="BN382"/>
  <c r="BN381"/>
  <c r="BN380"/>
  <c r="BN379"/>
  <c r="BN378"/>
  <c r="BN377"/>
  <c r="BN376"/>
  <c r="BN375"/>
  <c r="BN374"/>
  <c r="BN373"/>
  <c r="BN372"/>
  <c r="BN371"/>
  <c r="BN370"/>
  <c r="BN369"/>
  <c r="BN368"/>
  <c r="BN367"/>
  <c r="BN366"/>
  <c r="BN365"/>
  <c r="BN364"/>
  <c r="BN363"/>
  <c r="BN362"/>
  <c r="BN361"/>
  <c r="BN360"/>
  <c r="BN359"/>
  <c r="BN358"/>
  <c r="BN357"/>
  <c r="BN356"/>
  <c r="BN355"/>
  <c r="BN354"/>
  <c r="BN353"/>
  <c r="BN352"/>
  <c r="BN351"/>
  <c r="BN350"/>
  <c r="BN349"/>
  <c r="BN348"/>
  <c r="BN347"/>
  <c r="BN346"/>
  <c r="BN345"/>
  <c r="BN344"/>
  <c r="BN343"/>
  <c r="BN342"/>
  <c r="BN341"/>
  <c r="BN340"/>
  <c r="BN339"/>
  <c r="BN338"/>
  <c r="BN337"/>
  <c r="BN336"/>
  <c r="BN335"/>
  <c r="BN334"/>
  <c r="BN333"/>
  <c r="BN332"/>
  <c r="BN331"/>
  <c r="BN330"/>
  <c r="BN329"/>
  <c r="BN328"/>
  <c r="BN327"/>
  <c r="BN326"/>
  <c r="BN325"/>
  <c r="BN324"/>
  <c r="BN323"/>
  <c r="BN322"/>
  <c r="BN321"/>
  <c r="BN320"/>
  <c r="BN319"/>
  <c r="BN318"/>
  <c r="BN317"/>
  <c r="BN316"/>
  <c r="BN315"/>
  <c r="BN314"/>
  <c r="BN313"/>
  <c r="BN312"/>
  <c r="BN311"/>
  <c r="BN310"/>
  <c r="BN309"/>
  <c r="BN308"/>
  <c r="BN307"/>
  <c r="BN306"/>
  <c r="BN305"/>
  <c r="BN304"/>
  <c r="BN303"/>
  <c r="BN302"/>
  <c r="BN301"/>
  <c r="BN300"/>
  <c r="BN299"/>
  <c r="BN298"/>
  <c r="BN297"/>
  <c r="BN296"/>
  <c r="BN295"/>
  <c r="BN294"/>
  <c r="BN293"/>
  <c r="BN292"/>
  <c r="BN291"/>
  <c r="BN290"/>
  <c r="BN289"/>
  <c r="BN288"/>
  <c r="BN287"/>
  <c r="BN286"/>
  <c r="BN285"/>
  <c r="BN284"/>
  <c r="BN283"/>
  <c r="BN282"/>
  <c r="BN281"/>
  <c r="BN280"/>
  <c r="BN279"/>
  <c r="BN278"/>
  <c r="BN277"/>
  <c r="BN276"/>
  <c r="BN275"/>
  <c r="BN274"/>
  <c r="BN273"/>
  <c r="BN272"/>
  <c r="BN271"/>
  <c r="BN270"/>
  <c r="BN269"/>
  <c r="BN268"/>
  <c r="BN267"/>
  <c r="BN266"/>
  <c r="BN265"/>
  <c r="BN264"/>
  <c r="BN263"/>
  <c r="BN262"/>
  <c r="BN261"/>
  <c r="BN260"/>
  <c r="BN259"/>
  <c r="BN258"/>
  <c r="BN257"/>
  <c r="BN256"/>
  <c r="BN255"/>
  <c r="BN254"/>
  <c r="BN253"/>
  <c r="BN252"/>
  <c r="BN251"/>
  <c r="BN250"/>
  <c r="BN249"/>
  <c r="BN248"/>
  <c r="BN247"/>
  <c r="BN246"/>
  <c r="BN245"/>
  <c r="BN244"/>
  <c r="BN243"/>
  <c r="BN242"/>
  <c r="BN241"/>
  <c r="BN240"/>
  <c r="BN239"/>
  <c r="BN238"/>
  <c r="BN237"/>
  <c r="BN236"/>
  <c r="BN235"/>
  <c r="BN234"/>
  <c r="BN233"/>
  <c r="BN232"/>
  <c r="BN231"/>
  <c r="BN230"/>
  <c r="BN229"/>
  <c r="BN228"/>
  <c r="BN227"/>
  <c r="BN226"/>
  <c r="BN225"/>
  <c r="BN224"/>
  <c r="BN223"/>
  <c r="BN222"/>
  <c r="BN221"/>
  <c r="BN220"/>
  <c r="BN219"/>
  <c r="BN218"/>
  <c r="BN217"/>
  <c r="BN216"/>
  <c r="BN215"/>
  <c r="BN214"/>
  <c r="BN213"/>
  <c r="BN212"/>
  <c r="BN211"/>
  <c r="BN210"/>
  <c r="BN209"/>
  <c r="BN208"/>
  <c r="BN207"/>
  <c r="BN206"/>
  <c r="BN205"/>
  <c r="BN204"/>
  <c r="BN203"/>
  <c r="BN202"/>
  <c r="BN201"/>
  <c r="BN200"/>
  <c r="BN199"/>
  <c r="BN198"/>
  <c r="BN197"/>
  <c r="BN196"/>
  <c r="BN195"/>
  <c r="BN194"/>
  <c r="BN193"/>
  <c r="BN192"/>
  <c r="BN191"/>
  <c r="BN190"/>
  <c r="BN189"/>
  <c r="BN188"/>
  <c r="BN187"/>
  <c r="BN186"/>
  <c r="BN185"/>
  <c r="BN184"/>
  <c r="BN183"/>
  <c r="BN182"/>
  <c r="BN181"/>
  <c r="BN180"/>
  <c r="BN179"/>
  <c r="BN178"/>
  <c r="BN177"/>
  <c r="BN176"/>
  <c r="BN175"/>
  <c r="BN174"/>
  <c r="BN173"/>
  <c r="BN172"/>
  <c r="BN171"/>
  <c r="BN170"/>
  <c r="BN169"/>
  <c r="BN168"/>
  <c r="BN167"/>
  <c r="BN166"/>
  <c r="BN165"/>
  <c r="BN164"/>
  <c r="BN163"/>
  <c r="BN162"/>
  <c r="BN161"/>
  <c r="BN160"/>
  <c r="BN159"/>
  <c r="BN158"/>
  <c r="BN157"/>
  <c r="BN156"/>
  <c r="BN155"/>
  <c r="BN154"/>
  <c r="BN153"/>
  <c r="BN152"/>
  <c r="BN151"/>
  <c r="BN150"/>
  <c r="BN149"/>
  <c r="BN148"/>
  <c r="BN147"/>
  <c r="BN146"/>
  <c r="BN145"/>
  <c r="BN144"/>
  <c r="BN143"/>
  <c r="BN142"/>
  <c r="BN141"/>
  <c r="BN140"/>
  <c r="BN139"/>
  <c r="BN138"/>
  <c r="BN137"/>
  <c r="BN136"/>
  <c r="BN135"/>
  <c r="BN134"/>
  <c r="BN133"/>
  <c r="BN132"/>
  <c r="BN131"/>
  <c r="BN130"/>
  <c r="BN129"/>
  <c r="BN128"/>
  <c r="BN127"/>
  <c r="BN126"/>
  <c r="BN125"/>
  <c r="BN124"/>
  <c r="BN123"/>
  <c r="BN122"/>
  <c r="BN121"/>
  <c r="BN120"/>
  <c r="BN119"/>
  <c r="BN118"/>
  <c r="BN117"/>
  <c r="BN116"/>
  <c r="BN115"/>
  <c r="BN114"/>
  <c r="BN113"/>
  <c r="BN112"/>
  <c r="BN111"/>
  <c r="BN110"/>
  <c r="BN109"/>
  <c r="BN108"/>
  <c r="BN107"/>
  <c r="BN106"/>
  <c r="BN105"/>
  <c r="BN104"/>
  <c r="BN103"/>
  <c r="BN102"/>
  <c r="BN101"/>
  <c r="BN100"/>
  <c r="BN99"/>
  <c r="BN98"/>
  <c r="BN97"/>
  <c r="BN96"/>
  <c r="BN95"/>
  <c r="BN94"/>
  <c r="BN93"/>
  <c r="BN92"/>
  <c r="BN91"/>
  <c r="BN90"/>
  <c r="BN89"/>
  <c r="BN88"/>
  <c r="BN87"/>
  <c r="BN86"/>
  <c r="BN85"/>
  <c r="BN84"/>
  <c r="BN83"/>
  <c r="BN82"/>
  <c r="BN81"/>
  <c r="BN80"/>
  <c r="BN79"/>
  <c r="BN78"/>
  <c r="BN77"/>
  <c r="BN76"/>
  <c r="BN75"/>
  <c r="BN74"/>
  <c r="BN73"/>
  <c r="BN72"/>
  <c r="BN71"/>
  <c r="BN70"/>
  <c r="BN69"/>
  <c r="BN68"/>
  <c r="BN67"/>
  <c r="BN66"/>
  <c r="BN65"/>
  <c r="BN64"/>
  <c r="BN63"/>
  <c r="BN62"/>
  <c r="BN61"/>
  <c r="BN60"/>
  <c r="BN59"/>
  <c r="BN58"/>
  <c r="BN57"/>
  <c r="BN56"/>
  <c r="BN55"/>
  <c r="BN54"/>
  <c r="BN53"/>
  <c r="BN52"/>
  <c r="BN51"/>
  <c r="BN50"/>
  <c r="BN49"/>
  <c r="BN48"/>
  <c r="BN47"/>
  <c r="BN46"/>
  <c r="BN45"/>
  <c r="BN44"/>
  <c r="BN43"/>
  <c r="BN42"/>
  <c r="BN41"/>
  <c r="BN40"/>
  <c r="BN39"/>
  <c r="BN38"/>
  <c r="BN37"/>
  <c r="BN36"/>
  <c r="BN35"/>
  <c r="BN34"/>
  <c r="BN33"/>
  <c r="BN32"/>
  <c r="BN31"/>
  <c r="BN30"/>
  <c r="BN29"/>
  <c r="BN28"/>
  <c r="BN27"/>
  <c r="BN26"/>
  <c r="BN25"/>
  <c r="BN24"/>
  <c r="BN23"/>
  <c r="BN22"/>
  <c r="BN21"/>
  <c r="BN20"/>
  <c r="BN19"/>
  <c r="BN18"/>
  <c r="BN17"/>
  <c r="BN16"/>
  <c r="BN15"/>
  <c r="BN14"/>
  <c r="BN13"/>
  <c r="BN12"/>
  <c r="BN11"/>
  <c r="BN10"/>
  <c r="BN9"/>
  <c r="BN8"/>
  <c r="BN7"/>
  <c r="BN6"/>
  <c r="BC643"/>
  <c r="BC642"/>
  <c r="BC641"/>
  <c r="BC640"/>
  <c r="BC639"/>
  <c r="BC638"/>
  <c r="BC637"/>
  <c r="BC636"/>
  <c r="BC635"/>
  <c r="BC634"/>
  <c r="BC633"/>
  <c r="BC632"/>
  <c r="BC631"/>
  <c r="BC630"/>
  <c r="BC629"/>
  <c r="BC628"/>
  <c r="BC627"/>
  <c r="BC626"/>
  <c r="BC625"/>
  <c r="BC624"/>
  <c r="BC623"/>
  <c r="BC622"/>
  <c r="BC621"/>
  <c r="BC620"/>
  <c r="BC619"/>
  <c r="BC618"/>
  <c r="BC617"/>
  <c r="BC616"/>
  <c r="BC615"/>
  <c r="BC614"/>
  <c r="BC613"/>
  <c r="BC612"/>
  <c r="BC611"/>
  <c r="BC610"/>
  <c r="BC609"/>
  <c r="BC608"/>
  <c r="BC607"/>
  <c r="BC606"/>
  <c r="BC605"/>
  <c r="BC604"/>
  <c r="BC603"/>
  <c r="BC602"/>
  <c r="BC601"/>
  <c r="BC600"/>
  <c r="BC599"/>
  <c r="BC598"/>
  <c r="BC597"/>
  <c r="BC596"/>
  <c r="BC595"/>
  <c r="BC594"/>
  <c r="BC593"/>
  <c r="BC592"/>
  <c r="BC591"/>
  <c r="BC590"/>
  <c r="BC589"/>
  <c r="BC588"/>
  <c r="BC587"/>
  <c r="BC586"/>
  <c r="BC585"/>
  <c r="BC584"/>
  <c r="BC583"/>
  <c r="BC582"/>
  <c r="BC581"/>
  <c r="BC580"/>
  <c r="BC579"/>
  <c r="BC578"/>
  <c r="BC577"/>
  <c r="BC576"/>
  <c r="BC575"/>
  <c r="BC574"/>
  <c r="BC573"/>
  <c r="BC572"/>
  <c r="BC571"/>
  <c r="BC570"/>
  <c r="BC569"/>
  <c r="BC568"/>
  <c r="BC567"/>
  <c r="BC566"/>
  <c r="BC565"/>
  <c r="BC564"/>
  <c r="BC563"/>
  <c r="BC562"/>
  <c r="BC561"/>
  <c r="BC560"/>
  <c r="BC559"/>
  <c r="BC558"/>
  <c r="BC557"/>
  <c r="BC556"/>
  <c r="BC555"/>
  <c r="BC554"/>
  <c r="BC553"/>
  <c r="BC552"/>
  <c r="BC551"/>
  <c r="BC550"/>
  <c r="BC549"/>
  <c r="BC548"/>
  <c r="BC547"/>
  <c r="BC546"/>
  <c r="BC545"/>
  <c r="BC544"/>
  <c r="BC543"/>
  <c r="BC542"/>
  <c r="BC541"/>
  <c r="BC540"/>
  <c r="BC539"/>
  <c r="BC538"/>
  <c r="BC537"/>
  <c r="BC536"/>
  <c r="BC535"/>
  <c r="BC534"/>
  <c r="BC533"/>
  <c r="BC532"/>
  <c r="BC531"/>
  <c r="BC530"/>
  <c r="BC529"/>
  <c r="BC528"/>
  <c r="BC527"/>
  <c r="BC526"/>
  <c r="BC525"/>
  <c r="BC524"/>
  <c r="BC523"/>
  <c r="BC522"/>
  <c r="BC521"/>
  <c r="BC520"/>
  <c r="BC519"/>
  <c r="BC518"/>
  <c r="BC517"/>
  <c r="BC516"/>
  <c r="BC515"/>
  <c r="BC514"/>
  <c r="BC513"/>
  <c r="BC512"/>
  <c r="BC511"/>
  <c r="BC510"/>
  <c r="BC509"/>
  <c r="BC508"/>
  <c r="BC507"/>
  <c r="BC506"/>
  <c r="BC505"/>
  <c r="BC504"/>
  <c r="BC503"/>
  <c r="BC502"/>
  <c r="BC501"/>
  <c r="BC500"/>
  <c r="BC499"/>
  <c r="BC498"/>
  <c r="BC497"/>
  <c r="BC496"/>
  <c r="BC495"/>
  <c r="BC494"/>
  <c r="BC493"/>
  <c r="BC492"/>
  <c r="BC491"/>
  <c r="BC490"/>
  <c r="BC489"/>
  <c r="BC488"/>
  <c r="BC487"/>
  <c r="BC486"/>
  <c r="BC485"/>
  <c r="BC484"/>
  <c r="BC483"/>
  <c r="BC482"/>
  <c r="BC481"/>
  <c r="BC480"/>
  <c r="BC479"/>
  <c r="BC478"/>
  <c r="BC477"/>
  <c r="BC476"/>
  <c r="BC475"/>
  <c r="BC474"/>
  <c r="BC473"/>
  <c r="BC472"/>
  <c r="BC471"/>
  <c r="BC470"/>
  <c r="BC469"/>
  <c r="BC468"/>
  <c r="BC467"/>
  <c r="BC466"/>
  <c r="BC465"/>
  <c r="BC464"/>
  <c r="BC463"/>
  <c r="BC462"/>
  <c r="BC461"/>
  <c r="BC460"/>
  <c r="BC459"/>
  <c r="BC458"/>
  <c r="BC457"/>
  <c r="BC456"/>
  <c r="BC455"/>
  <c r="BC454"/>
  <c r="BC453"/>
  <c r="BC452"/>
  <c r="BC451"/>
  <c r="BC450"/>
  <c r="BC449"/>
  <c r="BC448"/>
  <c r="BC447"/>
  <c r="BC446"/>
  <c r="BC445"/>
  <c r="BC444"/>
  <c r="BC443"/>
  <c r="BC442"/>
  <c r="BC441"/>
  <c r="BC440"/>
  <c r="BC439"/>
  <c r="BC438"/>
  <c r="BC437"/>
  <c r="BC436"/>
  <c r="BC435"/>
  <c r="BC434"/>
  <c r="BC433"/>
  <c r="BC432"/>
  <c r="BC431"/>
  <c r="BC430"/>
  <c r="BC429"/>
  <c r="BC428"/>
  <c r="BC427"/>
  <c r="BC426"/>
  <c r="BC425"/>
  <c r="BC424"/>
  <c r="BC423"/>
  <c r="BC422"/>
  <c r="BC421"/>
  <c r="BC420"/>
  <c r="BC419"/>
  <c r="BC418"/>
  <c r="BC417"/>
  <c r="BC416"/>
  <c r="BC415"/>
  <c r="BC414"/>
  <c r="BC413"/>
  <c r="BC412"/>
  <c r="BC411"/>
  <c r="BC410"/>
  <c r="BC409"/>
  <c r="BC408"/>
  <c r="BC407"/>
  <c r="BC406"/>
  <c r="BC405"/>
  <c r="BC404"/>
  <c r="BC403"/>
  <c r="BC402"/>
  <c r="BC401"/>
  <c r="BC400"/>
  <c r="BC399"/>
  <c r="BC398"/>
  <c r="BC397"/>
  <c r="BC396"/>
  <c r="BC395"/>
  <c r="BC394"/>
  <c r="BC393"/>
  <c r="BC392"/>
  <c r="BC391"/>
  <c r="BC390"/>
  <c r="BC389"/>
  <c r="BC388"/>
  <c r="BC387"/>
  <c r="BC386"/>
  <c r="BC385"/>
  <c r="BC384"/>
  <c r="BC383"/>
  <c r="BC382"/>
  <c r="BC381"/>
  <c r="BC380"/>
  <c r="BC379"/>
  <c r="BC378"/>
  <c r="BC377"/>
  <c r="BC376"/>
  <c r="BC375"/>
  <c r="BC374"/>
  <c r="BC373"/>
  <c r="BC372"/>
  <c r="BC371"/>
  <c r="BC370"/>
  <c r="BC369"/>
  <c r="BC368"/>
  <c r="BC367"/>
  <c r="BC366"/>
  <c r="BC365"/>
  <c r="BC364"/>
  <c r="BC363"/>
  <c r="BC362"/>
  <c r="BC361"/>
  <c r="BC360"/>
  <c r="BC359"/>
  <c r="BC358"/>
  <c r="BC357"/>
  <c r="BC356"/>
  <c r="BC355"/>
  <c r="BC354"/>
  <c r="BC353"/>
  <c r="BC352"/>
  <c r="BC351"/>
  <c r="BC350"/>
  <c r="BC349"/>
  <c r="BC348"/>
  <c r="BC347"/>
  <c r="BC346"/>
  <c r="BC345"/>
  <c r="BC344"/>
  <c r="BC343"/>
  <c r="BC342"/>
  <c r="BC341"/>
  <c r="BC340"/>
  <c r="BC339"/>
  <c r="BC338"/>
  <c r="BC337"/>
  <c r="BC336"/>
  <c r="BC335"/>
  <c r="BC334"/>
  <c r="BC333"/>
  <c r="BC332"/>
  <c r="BC331"/>
  <c r="BC330"/>
  <c r="BC329"/>
  <c r="BC328"/>
  <c r="BC327"/>
  <c r="BC326"/>
  <c r="BC325"/>
  <c r="BC324"/>
  <c r="BC323"/>
  <c r="BC322"/>
  <c r="BC321"/>
  <c r="BC320"/>
  <c r="BC319"/>
  <c r="BC318"/>
  <c r="BC317"/>
  <c r="BC316"/>
  <c r="BC315"/>
  <c r="BC314"/>
  <c r="BC313"/>
  <c r="BC312"/>
  <c r="BC311"/>
  <c r="BC310"/>
  <c r="BC309"/>
  <c r="BC308"/>
  <c r="BC307"/>
  <c r="BC306"/>
  <c r="BC305"/>
  <c r="BC304"/>
  <c r="BC303"/>
  <c r="BC302"/>
  <c r="BC301"/>
  <c r="BC300"/>
  <c r="BC299"/>
  <c r="BC298"/>
  <c r="BC297"/>
  <c r="BC296"/>
  <c r="BC295"/>
  <c r="BC294"/>
  <c r="BC293"/>
  <c r="BC292"/>
  <c r="BC291"/>
  <c r="BC290"/>
  <c r="BC289"/>
  <c r="BC288"/>
  <c r="BC287"/>
  <c r="BC286"/>
  <c r="BC285"/>
  <c r="BC284"/>
  <c r="BC283"/>
  <c r="BC282"/>
  <c r="BC281"/>
  <c r="BC280"/>
  <c r="BC279"/>
  <c r="BC278"/>
  <c r="BC277"/>
  <c r="BC276"/>
  <c r="BC275"/>
  <c r="BC274"/>
  <c r="BC273"/>
  <c r="BC272"/>
  <c r="BC271"/>
  <c r="BC270"/>
  <c r="BC269"/>
  <c r="BC268"/>
  <c r="BC267"/>
  <c r="BC266"/>
  <c r="BC265"/>
  <c r="BC264"/>
  <c r="BC263"/>
  <c r="BC262"/>
  <c r="BC261"/>
  <c r="BC260"/>
  <c r="BC259"/>
  <c r="BC258"/>
  <c r="BC257"/>
  <c r="BC256"/>
  <c r="BC255"/>
  <c r="BC254"/>
  <c r="BC253"/>
  <c r="BC252"/>
  <c r="BC251"/>
  <c r="BC250"/>
  <c r="BC249"/>
  <c r="BC248"/>
  <c r="BC247"/>
  <c r="BC246"/>
  <c r="BC245"/>
  <c r="BC244"/>
  <c r="BC243"/>
  <c r="BC242"/>
  <c r="BC241"/>
  <c r="BC240"/>
  <c r="BC239"/>
  <c r="BC238"/>
  <c r="BC237"/>
  <c r="BC236"/>
  <c r="BC235"/>
  <c r="BC234"/>
  <c r="BC233"/>
  <c r="BC232"/>
  <c r="BC231"/>
  <c r="BC230"/>
  <c r="BC229"/>
  <c r="BC228"/>
  <c r="BC227"/>
  <c r="BC226"/>
  <c r="BC225"/>
  <c r="BC224"/>
  <c r="BC223"/>
  <c r="BC222"/>
  <c r="BC221"/>
  <c r="BC220"/>
  <c r="BC219"/>
  <c r="BC218"/>
  <c r="BC217"/>
  <c r="BC216"/>
  <c r="BC215"/>
  <c r="BC214"/>
  <c r="BC213"/>
  <c r="BC212"/>
  <c r="BC211"/>
  <c r="BC210"/>
  <c r="BC209"/>
  <c r="BC208"/>
  <c r="BC207"/>
  <c r="BC206"/>
  <c r="BC205"/>
  <c r="BC204"/>
  <c r="BC203"/>
  <c r="BC202"/>
  <c r="BC201"/>
  <c r="BC200"/>
  <c r="BC199"/>
  <c r="BC198"/>
  <c r="BC197"/>
  <c r="BC196"/>
  <c r="BC195"/>
  <c r="BC194"/>
  <c r="BC193"/>
  <c r="BC192"/>
  <c r="BC191"/>
  <c r="BC190"/>
  <c r="BC189"/>
  <c r="BC188"/>
  <c r="BC187"/>
  <c r="BC186"/>
  <c r="BC185"/>
  <c r="BC184"/>
  <c r="BC183"/>
  <c r="BC182"/>
  <c r="BC181"/>
  <c r="BC180"/>
  <c r="BC179"/>
  <c r="BC178"/>
  <c r="BC177"/>
  <c r="BC176"/>
  <c r="BC175"/>
  <c r="BC174"/>
  <c r="BC173"/>
  <c r="BC172"/>
  <c r="BC171"/>
  <c r="BC170"/>
  <c r="BC169"/>
  <c r="BC168"/>
  <c r="BC167"/>
  <c r="BC166"/>
  <c r="BC165"/>
  <c r="BC164"/>
  <c r="BC163"/>
  <c r="BC162"/>
  <c r="BC161"/>
  <c r="BC160"/>
  <c r="BC159"/>
  <c r="BC158"/>
  <c r="BC157"/>
  <c r="BC156"/>
  <c r="BC155"/>
  <c r="BC154"/>
  <c r="BC153"/>
  <c r="BC152"/>
  <c r="BC151"/>
  <c r="BC150"/>
  <c r="BC149"/>
  <c r="BC148"/>
  <c r="BC147"/>
  <c r="BC146"/>
  <c r="BC145"/>
  <c r="BC144"/>
  <c r="BC143"/>
  <c r="BC142"/>
  <c r="BC141"/>
  <c r="BC140"/>
  <c r="BC139"/>
  <c r="BC138"/>
  <c r="BC137"/>
  <c r="BC136"/>
  <c r="BC135"/>
  <c r="BC134"/>
  <c r="BC133"/>
  <c r="BC132"/>
  <c r="BC131"/>
  <c r="BC130"/>
  <c r="BC129"/>
  <c r="BC128"/>
  <c r="BC127"/>
  <c r="BC126"/>
  <c r="BC125"/>
  <c r="BC124"/>
  <c r="BC123"/>
  <c r="BC122"/>
  <c r="BC121"/>
  <c r="BC120"/>
  <c r="BC119"/>
  <c r="BC118"/>
  <c r="BC117"/>
  <c r="BC116"/>
  <c r="BC115"/>
  <c r="BC114"/>
  <c r="BC113"/>
  <c r="BC112"/>
  <c r="BC111"/>
  <c r="BC110"/>
  <c r="BC109"/>
  <c r="BC108"/>
  <c r="BC107"/>
  <c r="BC106"/>
  <c r="BC105"/>
  <c r="BC104"/>
  <c r="BC103"/>
  <c r="BC102"/>
  <c r="BC101"/>
  <c r="BC100"/>
  <c r="BC99"/>
  <c r="BC98"/>
  <c r="BC97"/>
  <c r="BC96"/>
  <c r="BC95"/>
  <c r="BC94"/>
  <c r="BC93"/>
  <c r="BC92"/>
  <c r="BC91"/>
  <c r="BC90"/>
  <c r="BC89"/>
  <c r="BC88"/>
  <c r="BC87"/>
  <c r="BC86"/>
  <c r="BC85"/>
  <c r="BC84"/>
  <c r="BC83"/>
  <c r="BC82"/>
  <c r="BC81"/>
  <c r="BC80"/>
  <c r="BC79"/>
  <c r="BC78"/>
  <c r="BC77"/>
  <c r="BC76"/>
  <c r="BC75"/>
  <c r="BC74"/>
  <c r="BC73"/>
  <c r="BC72"/>
  <c r="BC71"/>
  <c r="BC70"/>
  <c r="BC69"/>
  <c r="BC68"/>
  <c r="BC67"/>
  <c r="BC66"/>
  <c r="BC65"/>
  <c r="BC64"/>
  <c r="BC63"/>
  <c r="BC62"/>
  <c r="BC61"/>
  <c r="BC60"/>
  <c r="BC59"/>
  <c r="BC58"/>
  <c r="BC57"/>
  <c r="BC56"/>
  <c r="BC55"/>
  <c r="BC54"/>
  <c r="BC53"/>
  <c r="BC52"/>
  <c r="BC51"/>
  <c r="BC50"/>
  <c r="BC49"/>
  <c r="BC48"/>
  <c r="BC47"/>
  <c r="BC46"/>
  <c r="BC45"/>
  <c r="BC44"/>
  <c r="BC43"/>
  <c r="BC42"/>
  <c r="BC41"/>
  <c r="BC40"/>
  <c r="BC39"/>
  <c r="BC38"/>
  <c r="BC37"/>
  <c r="BC36"/>
  <c r="BC35"/>
  <c r="BC34"/>
  <c r="BC33"/>
  <c r="BC32"/>
  <c r="BC31"/>
  <c r="BC30"/>
  <c r="BC29"/>
  <c r="BC28"/>
  <c r="BC27"/>
  <c r="BC26"/>
  <c r="BC25"/>
  <c r="BC24"/>
  <c r="BC23"/>
  <c r="BC22"/>
  <c r="BC21"/>
  <c r="BC20"/>
  <c r="BC19"/>
  <c r="BC18"/>
  <c r="BC17"/>
  <c r="BC16"/>
  <c r="BC15"/>
  <c r="BC14"/>
  <c r="BC13"/>
  <c r="BC12"/>
  <c r="BC11"/>
  <c r="BC10"/>
  <c r="BC9"/>
  <c r="BC8"/>
  <c r="BC7"/>
  <c r="BC6"/>
  <c r="AR643"/>
  <c r="AR642"/>
  <c r="AR641"/>
  <c r="AR640"/>
  <c r="AR639"/>
  <c r="AR638"/>
  <c r="AR637"/>
  <c r="AR636"/>
  <c r="AR635"/>
  <c r="AR634"/>
  <c r="AR633"/>
  <c r="AR632"/>
  <c r="AR631"/>
  <c r="AR630"/>
  <c r="AR629"/>
  <c r="AR628"/>
  <c r="AR627"/>
  <c r="AR626"/>
  <c r="AR625"/>
  <c r="AR624"/>
  <c r="AR623"/>
  <c r="AR622"/>
  <c r="AR621"/>
  <c r="AR620"/>
  <c r="AR619"/>
  <c r="AR618"/>
  <c r="AR617"/>
  <c r="AR616"/>
  <c r="AR615"/>
  <c r="AR614"/>
  <c r="AR613"/>
  <c r="AR612"/>
  <c r="AR611"/>
  <c r="AR610"/>
  <c r="AR609"/>
  <c r="AR608"/>
  <c r="AR607"/>
  <c r="AR606"/>
  <c r="AR605"/>
  <c r="AR604"/>
  <c r="AR603"/>
  <c r="AR602"/>
  <c r="AR601"/>
  <c r="AR600"/>
  <c r="AR599"/>
  <c r="AR598"/>
  <c r="AR597"/>
  <c r="AR596"/>
  <c r="AR595"/>
  <c r="AR594"/>
  <c r="AR593"/>
  <c r="AR592"/>
  <c r="AR591"/>
  <c r="AR590"/>
  <c r="AR589"/>
  <c r="AR588"/>
  <c r="AR587"/>
  <c r="AR586"/>
  <c r="AR585"/>
  <c r="AR584"/>
  <c r="AR583"/>
  <c r="AR582"/>
  <c r="AR581"/>
  <c r="AR580"/>
  <c r="AR579"/>
  <c r="AR578"/>
  <c r="AR577"/>
  <c r="AR576"/>
  <c r="AR575"/>
  <c r="AR574"/>
  <c r="AR573"/>
  <c r="AR572"/>
  <c r="AR571"/>
  <c r="AR570"/>
  <c r="AR569"/>
  <c r="AR568"/>
  <c r="AR567"/>
  <c r="AR566"/>
  <c r="AR565"/>
  <c r="AR564"/>
  <c r="AR563"/>
  <c r="AR562"/>
  <c r="AR561"/>
  <c r="AR560"/>
  <c r="AR559"/>
  <c r="AR558"/>
  <c r="AR557"/>
  <c r="AR556"/>
  <c r="AR555"/>
  <c r="AR554"/>
  <c r="AR553"/>
  <c r="AR552"/>
  <c r="AR551"/>
  <c r="AR550"/>
  <c r="AR549"/>
  <c r="AR548"/>
  <c r="AR547"/>
  <c r="AR546"/>
  <c r="AR545"/>
  <c r="AR544"/>
  <c r="AR543"/>
  <c r="AR542"/>
  <c r="AR541"/>
  <c r="AR540"/>
  <c r="AR539"/>
  <c r="AR538"/>
  <c r="AR537"/>
  <c r="AR536"/>
  <c r="AR535"/>
  <c r="AR534"/>
  <c r="AR533"/>
  <c r="AR532"/>
  <c r="AR531"/>
  <c r="AR530"/>
  <c r="AR529"/>
  <c r="AR528"/>
  <c r="AR527"/>
  <c r="AR526"/>
  <c r="AR525"/>
  <c r="AR524"/>
  <c r="AR523"/>
  <c r="AR522"/>
  <c r="AR521"/>
  <c r="AR520"/>
  <c r="AR519"/>
  <c r="AR518"/>
  <c r="AR517"/>
  <c r="AR516"/>
  <c r="AR515"/>
  <c r="AR514"/>
  <c r="AR513"/>
  <c r="AR512"/>
  <c r="AR511"/>
  <c r="AR510"/>
  <c r="AR509"/>
  <c r="AR508"/>
  <c r="AR507"/>
  <c r="AR506"/>
  <c r="AR505"/>
  <c r="AR504"/>
  <c r="AR503"/>
  <c r="AR502"/>
  <c r="AR501"/>
  <c r="AR500"/>
  <c r="AR499"/>
  <c r="AR498"/>
  <c r="AR497"/>
  <c r="AR496"/>
  <c r="AR495"/>
  <c r="AR494"/>
  <c r="AR493"/>
  <c r="AR492"/>
  <c r="AR491"/>
  <c r="AR490"/>
  <c r="AR489"/>
  <c r="AR488"/>
  <c r="AR487"/>
  <c r="AR486"/>
  <c r="AR485"/>
  <c r="AR484"/>
  <c r="AR483"/>
  <c r="AR482"/>
  <c r="AR481"/>
  <c r="AR480"/>
  <c r="AR479"/>
  <c r="AR478"/>
  <c r="AR477"/>
  <c r="AR476"/>
  <c r="AR475"/>
  <c r="AR474"/>
  <c r="AR473"/>
  <c r="AR472"/>
  <c r="AR471"/>
  <c r="AR470"/>
  <c r="AR469"/>
  <c r="AR468"/>
  <c r="AR467"/>
  <c r="AR466"/>
  <c r="AR465"/>
  <c r="AR464"/>
  <c r="AR463"/>
  <c r="AR462"/>
  <c r="AR461"/>
  <c r="AR460"/>
  <c r="AR459"/>
  <c r="AR458"/>
  <c r="AR457"/>
  <c r="AR456"/>
  <c r="AR455"/>
  <c r="AR454"/>
  <c r="AR453"/>
  <c r="AR452"/>
  <c r="AR451"/>
  <c r="AR450"/>
  <c r="AR449"/>
  <c r="AR448"/>
  <c r="AR447"/>
  <c r="AR446"/>
  <c r="AR445"/>
  <c r="AR444"/>
  <c r="AR443"/>
  <c r="AR442"/>
  <c r="AR441"/>
  <c r="AR440"/>
  <c r="AR439"/>
  <c r="AR438"/>
  <c r="AR437"/>
  <c r="AR436"/>
  <c r="AR435"/>
  <c r="AR434"/>
  <c r="AR433"/>
  <c r="AR432"/>
  <c r="AR431"/>
  <c r="AR430"/>
  <c r="AR429"/>
  <c r="AR428"/>
  <c r="AR427"/>
  <c r="AR426"/>
  <c r="AR425"/>
  <c r="AR424"/>
  <c r="AR423"/>
  <c r="AR422"/>
  <c r="AR421"/>
  <c r="AR420"/>
  <c r="AR419"/>
  <c r="AR418"/>
  <c r="AR417"/>
  <c r="AR416"/>
  <c r="AR415"/>
  <c r="AR414"/>
  <c r="AR413"/>
  <c r="AR412"/>
  <c r="AR411"/>
  <c r="AR410"/>
  <c r="AR409"/>
  <c r="AR408"/>
  <c r="AR407"/>
  <c r="AR406"/>
  <c r="AR405"/>
  <c r="AR404"/>
  <c r="AR403"/>
  <c r="AR402"/>
  <c r="AR401"/>
  <c r="AR400"/>
  <c r="AR399"/>
  <c r="AR398"/>
  <c r="AR397"/>
  <c r="AR396"/>
  <c r="AR395"/>
  <c r="AR394"/>
  <c r="AR393"/>
  <c r="AR392"/>
  <c r="AR391"/>
  <c r="AR390"/>
  <c r="AR389"/>
  <c r="AR388"/>
  <c r="AR387"/>
  <c r="AR386"/>
  <c r="AR385"/>
  <c r="AR384"/>
  <c r="AR383"/>
  <c r="AR382"/>
  <c r="AR381"/>
  <c r="AR380"/>
  <c r="AR379"/>
  <c r="AR378"/>
  <c r="AR377"/>
  <c r="AR376"/>
  <c r="AR375"/>
  <c r="AR374"/>
  <c r="AR373"/>
  <c r="AR372"/>
  <c r="AR371"/>
  <c r="AR370"/>
  <c r="AR369"/>
  <c r="AR368"/>
  <c r="AR367"/>
  <c r="AR366"/>
  <c r="AR365"/>
  <c r="AR364"/>
  <c r="AR363"/>
  <c r="AR362"/>
  <c r="AR361"/>
  <c r="AR360"/>
  <c r="AR359"/>
  <c r="AR358"/>
  <c r="AR357"/>
  <c r="AR356"/>
  <c r="AR355"/>
  <c r="AR354"/>
  <c r="AR353"/>
  <c r="AR352"/>
  <c r="AR351"/>
  <c r="AR350"/>
  <c r="AR349"/>
  <c r="AR348"/>
  <c r="AR347"/>
  <c r="AR346"/>
  <c r="AR345"/>
  <c r="AR344"/>
  <c r="AR343"/>
  <c r="AR342"/>
  <c r="AR341"/>
  <c r="AR340"/>
  <c r="AR339"/>
  <c r="AR338"/>
  <c r="AR337"/>
  <c r="AR336"/>
  <c r="AR335"/>
  <c r="AR334"/>
  <c r="AR333"/>
  <c r="AR332"/>
  <c r="AR331"/>
  <c r="AR330"/>
  <c r="AR329"/>
  <c r="AR328"/>
  <c r="AR327"/>
  <c r="AR326"/>
  <c r="AR325"/>
  <c r="AR324"/>
  <c r="AR323"/>
  <c r="AR322"/>
  <c r="AR321"/>
  <c r="AR320"/>
  <c r="AR319"/>
  <c r="AR318"/>
  <c r="AR317"/>
  <c r="AR316"/>
  <c r="AR315"/>
  <c r="AR314"/>
  <c r="AR313"/>
  <c r="AR312"/>
  <c r="AR311"/>
  <c r="AR310"/>
  <c r="AR309"/>
  <c r="AR308"/>
  <c r="AR307"/>
  <c r="AR306"/>
  <c r="AR305"/>
  <c r="AR304"/>
  <c r="AR303"/>
  <c r="AR302"/>
  <c r="AR301"/>
  <c r="AR300"/>
  <c r="AR299"/>
  <c r="AR298"/>
  <c r="AR297"/>
  <c r="AR296"/>
  <c r="AR295"/>
  <c r="AR294"/>
  <c r="AR293"/>
  <c r="AR292"/>
  <c r="AR291"/>
  <c r="AR290"/>
  <c r="AR289"/>
  <c r="AR288"/>
  <c r="AR287"/>
  <c r="AR286"/>
  <c r="AR285"/>
  <c r="AR284"/>
  <c r="AR283"/>
  <c r="AR282"/>
  <c r="AR281"/>
  <c r="AR280"/>
  <c r="AR279"/>
  <c r="AR278"/>
  <c r="AR277"/>
  <c r="AR276"/>
  <c r="AR275"/>
  <c r="AR274"/>
  <c r="AR273"/>
  <c r="AR272"/>
  <c r="AR271"/>
  <c r="AR270"/>
  <c r="AR269"/>
  <c r="AR268"/>
  <c r="AR267"/>
  <c r="AR266"/>
  <c r="AR265"/>
  <c r="AR264"/>
  <c r="AR263"/>
  <c r="AR262"/>
  <c r="AR261"/>
  <c r="AR260"/>
  <c r="AR259"/>
  <c r="AR258"/>
  <c r="AR257"/>
  <c r="AR256"/>
  <c r="AR255"/>
  <c r="AR254"/>
  <c r="AR253"/>
  <c r="AR252"/>
  <c r="AR251"/>
  <c r="AR250"/>
  <c r="AR249"/>
  <c r="AR248"/>
  <c r="AR247"/>
  <c r="AR246"/>
  <c r="AR245"/>
  <c r="AR244"/>
  <c r="AR243"/>
  <c r="AR242"/>
  <c r="AR241"/>
  <c r="AR240"/>
  <c r="AR239"/>
  <c r="AR238"/>
  <c r="AR237"/>
  <c r="AR236"/>
  <c r="AR235"/>
  <c r="AR234"/>
  <c r="AR233"/>
  <c r="AR232"/>
  <c r="AR231"/>
  <c r="AR230"/>
  <c r="AR229"/>
  <c r="AR228"/>
  <c r="AR227"/>
  <c r="AR226"/>
  <c r="AR225"/>
  <c r="AR224"/>
  <c r="AR223"/>
  <c r="AR222"/>
  <c r="AR221"/>
  <c r="AR220"/>
  <c r="AR219"/>
  <c r="AR218"/>
  <c r="AR217"/>
  <c r="AR216"/>
  <c r="AR215"/>
  <c r="AR214"/>
  <c r="AR213"/>
  <c r="AR212"/>
  <c r="AR211"/>
  <c r="AR210"/>
  <c r="AR209"/>
  <c r="AR208"/>
  <c r="AR207"/>
  <c r="AR206"/>
  <c r="AR205"/>
  <c r="AR204"/>
  <c r="AR203"/>
  <c r="AR202"/>
  <c r="AR201"/>
  <c r="AR200"/>
  <c r="AR199"/>
  <c r="AR198"/>
  <c r="AR197"/>
  <c r="AR196"/>
  <c r="AR195"/>
  <c r="AR194"/>
  <c r="AR193"/>
  <c r="AR192"/>
  <c r="AR191"/>
  <c r="AR190"/>
  <c r="AR189"/>
  <c r="AR188"/>
  <c r="AR187"/>
  <c r="AR186"/>
  <c r="AR185"/>
  <c r="AR184"/>
  <c r="AR183"/>
  <c r="AR182"/>
  <c r="AR181"/>
  <c r="AR180"/>
  <c r="AR179"/>
  <c r="AR178"/>
  <c r="AR177"/>
  <c r="AR176"/>
  <c r="AR175"/>
  <c r="AR174"/>
  <c r="AR173"/>
  <c r="AR172"/>
  <c r="AR171"/>
  <c r="AR170"/>
  <c r="AR169"/>
  <c r="AR168"/>
  <c r="AR167"/>
  <c r="AR166"/>
  <c r="AR165"/>
  <c r="AR164"/>
  <c r="AR163"/>
  <c r="AR162"/>
  <c r="AR161"/>
  <c r="AR160"/>
  <c r="AR159"/>
  <c r="AR158"/>
  <c r="AR157"/>
  <c r="AR156"/>
  <c r="AR155"/>
  <c r="AR154"/>
  <c r="AR153"/>
  <c r="AR152"/>
  <c r="AR151"/>
  <c r="AR150"/>
  <c r="AR149"/>
  <c r="AR148"/>
  <c r="AR147"/>
  <c r="AR146"/>
  <c r="AR145"/>
  <c r="AR144"/>
  <c r="AR143"/>
  <c r="AR142"/>
  <c r="AR141"/>
  <c r="AR140"/>
  <c r="AR139"/>
  <c r="AR138"/>
  <c r="AR137"/>
  <c r="AR136"/>
  <c r="AR135"/>
  <c r="AR134"/>
  <c r="AR133"/>
  <c r="AR132"/>
  <c r="AR131"/>
  <c r="AR130"/>
  <c r="AR129"/>
  <c r="AR128"/>
  <c r="AR127"/>
  <c r="AR126"/>
  <c r="AR125"/>
  <c r="AR124"/>
  <c r="AR123"/>
  <c r="AR122"/>
  <c r="AR121"/>
  <c r="AR120"/>
  <c r="AR119"/>
  <c r="AR118"/>
  <c r="AR117"/>
  <c r="AR116"/>
  <c r="AR115"/>
  <c r="AR114"/>
  <c r="AR113"/>
  <c r="AR112"/>
  <c r="AR111"/>
  <c r="AR110"/>
  <c r="AR109"/>
  <c r="AR108"/>
  <c r="AR107"/>
  <c r="AR106"/>
  <c r="AR105"/>
  <c r="AR104"/>
  <c r="AR103"/>
  <c r="AR102"/>
  <c r="AR101"/>
  <c r="AR100"/>
  <c r="AR99"/>
  <c r="AR98"/>
  <c r="AR97"/>
  <c r="AR96"/>
  <c r="AR95"/>
  <c r="AR94"/>
  <c r="AR93"/>
  <c r="AR92"/>
  <c r="AR91"/>
  <c r="AR90"/>
  <c r="AR89"/>
  <c r="AR88"/>
  <c r="AR87"/>
  <c r="AR86"/>
  <c r="AR85"/>
  <c r="AR84"/>
  <c r="AR83"/>
  <c r="AR82"/>
  <c r="AR81"/>
  <c r="AR80"/>
  <c r="AR79"/>
  <c r="AR78"/>
  <c r="AR77"/>
  <c r="AR76"/>
  <c r="AR75"/>
  <c r="AR74"/>
  <c r="AR73"/>
  <c r="AR72"/>
  <c r="AR71"/>
  <c r="AR70"/>
  <c r="AR69"/>
  <c r="AR68"/>
  <c r="AR67"/>
  <c r="AR66"/>
  <c r="AR65"/>
  <c r="AR64"/>
  <c r="AR63"/>
  <c r="AR62"/>
  <c r="AR61"/>
  <c r="AR60"/>
  <c r="AR59"/>
  <c r="AR58"/>
  <c r="AR57"/>
  <c r="AR56"/>
  <c r="AR55"/>
  <c r="AR54"/>
  <c r="AR53"/>
  <c r="AR52"/>
  <c r="AR51"/>
  <c r="AR50"/>
  <c r="AR49"/>
  <c r="AR48"/>
  <c r="AR47"/>
  <c r="AR46"/>
  <c r="AR45"/>
  <c r="AR44"/>
  <c r="AR43"/>
  <c r="AR42"/>
  <c r="AR41"/>
  <c r="AR40"/>
  <c r="AR39"/>
  <c r="AR38"/>
  <c r="AR37"/>
  <c r="AR36"/>
  <c r="AR35"/>
  <c r="AR34"/>
  <c r="AR33"/>
  <c r="AR32"/>
  <c r="AR31"/>
  <c r="AR30"/>
  <c r="AR29"/>
  <c r="AR28"/>
  <c r="AR27"/>
  <c r="AR26"/>
  <c r="AR25"/>
  <c r="AR24"/>
  <c r="AR23"/>
  <c r="AR22"/>
  <c r="AR21"/>
  <c r="AR20"/>
  <c r="AR19"/>
  <c r="AR18"/>
  <c r="AR17"/>
  <c r="AR16"/>
  <c r="AR15"/>
  <c r="AR14"/>
  <c r="AR13"/>
  <c r="AR12"/>
  <c r="AR11"/>
  <c r="AR10"/>
  <c r="AR9"/>
  <c r="AR8"/>
  <c r="AR7"/>
  <c r="AR6"/>
  <c r="AG643"/>
  <c r="AG642"/>
  <c r="AG641"/>
  <c r="AG640"/>
  <c r="AG639"/>
  <c r="AG638"/>
  <c r="AG637"/>
  <c r="AG636"/>
  <c r="AG635"/>
  <c r="AG634"/>
  <c r="AG633"/>
  <c r="AG632"/>
  <c r="AG631"/>
  <c r="AG630"/>
  <c r="AG629"/>
  <c r="AG628"/>
  <c r="AG627"/>
  <c r="AG626"/>
  <c r="AG625"/>
  <c r="AG624"/>
  <c r="AG623"/>
  <c r="AG622"/>
  <c r="AG621"/>
  <c r="AG620"/>
  <c r="AG619"/>
  <c r="AG618"/>
  <c r="AG617"/>
  <c r="AG616"/>
  <c r="AG615"/>
  <c r="AG614"/>
  <c r="AG613"/>
  <c r="AG612"/>
  <c r="AG611"/>
  <c r="AG610"/>
  <c r="AG609"/>
  <c r="AG608"/>
  <c r="AG607"/>
  <c r="AG606"/>
  <c r="AG605"/>
  <c r="AG604"/>
  <c r="AG603"/>
  <c r="AG602"/>
  <c r="AG601"/>
  <c r="AG600"/>
  <c r="AG599"/>
  <c r="AG598"/>
  <c r="AG597"/>
  <c r="AG596"/>
  <c r="AG595"/>
  <c r="AG594"/>
  <c r="AG593"/>
  <c r="AG592"/>
  <c r="AG591"/>
  <c r="AG590"/>
  <c r="AG589"/>
  <c r="AG588"/>
  <c r="AG587"/>
  <c r="AG586"/>
  <c r="AG585"/>
  <c r="AG584"/>
  <c r="AG583"/>
  <c r="AG582"/>
  <c r="AG581"/>
  <c r="AG580"/>
  <c r="AG579"/>
  <c r="AG578"/>
  <c r="AG577"/>
  <c r="AG576"/>
  <c r="AG575"/>
  <c r="AG574"/>
  <c r="AG573"/>
  <c r="AG572"/>
  <c r="AG571"/>
  <c r="AG570"/>
  <c r="AG569"/>
  <c r="AG568"/>
  <c r="AG567"/>
  <c r="AG566"/>
  <c r="AG565"/>
  <c r="AG564"/>
  <c r="AG563"/>
  <c r="AG562"/>
  <c r="AG561"/>
  <c r="AG560"/>
  <c r="AG559"/>
  <c r="AG558"/>
  <c r="AG557"/>
  <c r="AG556"/>
  <c r="AG555"/>
  <c r="AG554"/>
  <c r="AG553"/>
  <c r="AG552"/>
  <c r="AG551"/>
  <c r="AG550"/>
  <c r="AG549"/>
  <c r="AG548"/>
  <c r="AG547"/>
  <c r="AG546"/>
  <c r="AG545"/>
  <c r="AG544"/>
  <c r="AG543"/>
  <c r="AG542"/>
  <c r="AG541"/>
  <c r="AG540"/>
  <c r="AG539"/>
  <c r="AG538"/>
  <c r="AG537"/>
  <c r="AG536"/>
  <c r="AG535"/>
  <c r="AG534"/>
  <c r="AG533"/>
  <c r="AG532"/>
  <c r="AG531"/>
  <c r="AG530"/>
  <c r="AG529"/>
  <c r="AG528"/>
  <c r="AG527"/>
  <c r="AG526"/>
  <c r="AG525"/>
  <c r="AG524"/>
  <c r="AG523"/>
  <c r="AG522"/>
  <c r="AG521"/>
  <c r="AG520"/>
  <c r="AG519"/>
  <c r="AG518"/>
  <c r="AG517"/>
  <c r="AG516"/>
  <c r="AG515"/>
  <c r="AG514"/>
  <c r="AG513"/>
  <c r="AG512"/>
  <c r="AG511"/>
  <c r="AG510"/>
  <c r="AG509"/>
  <c r="AG508"/>
  <c r="AG507"/>
  <c r="AG506"/>
  <c r="AG505"/>
  <c r="AG504"/>
  <c r="AG503"/>
  <c r="AG502"/>
  <c r="AG501"/>
  <c r="AG500"/>
  <c r="AG499"/>
  <c r="AG498"/>
  <c r="AG497"/>
  <c r="AG496"/>
  <c r="AG495"/>
  <c r="AG494"/>
  <c r="AG493"/>
  <c r="AG492"/>
  <c r="AG491"/>
  <c r="AG490"/>
  <c r="AG489"/>
  <c r="AG488"/>
  <c r="AG487"/>
  <c r="AG486"/>
  <c r="AG485"/>
  <c r="AG484"/>
  <c r="AG483"/>
  <c r="AG482"/>
  <c r="AG481"/>
  <c r="AG480"/>
  <c r="AG479"/>
  <c r="AG478"/>
  <c r="AG477"/>
  <c r="AG476"/>
  <c r="AG475"/>
  <c r="AG474"/>
  <c r="AG473"/>
  <c r="AG472"/>
  <c r="AG471"/>
  <c r="AG470"/>
  <c r="AG469"/>
  <c r="AG468"/>
  <c r="AG467"/>
  <c r="AG466"/>
  <c r="AG465"/>
  <c r="AG464"/>
  <c r="AG463"/>
  <c r="AG462"/>
  <c r="AG461"/>
  <c r="AG460"/>
  <c r="AG459"/>
  <c r="AG458"/>
  <c r="AG457"/>
  <c r="AG456"/>
  <c r="AG455"/>
  <c r="AG454"/>
  <c r="AG453"/>
  <c r="AG452"/>
  <c r="AG451"/>
  <c r="AG450"/>
  <c r="AG449"/>
  <c r="AG448"/>
  <c r="AG447"/>
  <c r="AG446"/>
  <c r="AG445"/>
  <c r="AG444"/>
  <c r="AG443"/>
  <c r="AG442"/>
  <c r="AG441"/>
  <c r="AG440"/>
  <c r="AG439"/>
  <c r="AG438"/>
  <c r="AG437"/>
  <c r="AG436"/>
  <c r="AG435"/>
  <c r="AG434"/>
  <c r="AG433"/>
  <c r="AG432"/>
  <c r="AG431"/>
  <c r="AG430"/>
  <c r="AG429"/>
  <c r="AG428"/>
  <c r="AG427"/>
  <c r="AG426"/>
  <c r="AG425"/>
  <c r="AG424"/>
  <c r="AG423"/>
  <c r="AG422"/>
  <c r="AG421"/>
  <c r="AG420"/>
  <c r="AG419"/>
  <c r="AG418"/>
  <c r="AG417"/>
  <c r="AG416"/>
  <c r="AG415"/>
  <c r="AG414"/>
  <c r="AG413"/>
  <c r="AG412"/>
  <c r="AG411"/>
  <c r="AG410"/>
  <c r="AG409"/>
  <c r="AG408"/>
  <c r="AG407"/>
  <c r="AG406"/>
  <c r="AG405"/>
  <c r="AG404"/>
  <c r="AG403"/>
  <c r="AG402"/>
  <c r="AG401"/>
  <c r="AG400"/>
  <c r="AG399"/>
  <c r="AG398"/>
  <c r="AG397"/>
  <c r="AG396"/>
  <c r="AG395"/>
  <c r="AG394"/>
  <c r="AG393"/>
  <c r="AG392"/>
  <c r="AG391"/>
  <c r="AG390"/>
  <c r="AG389"/>
  <c r="AG388"/>
  <c r="AG387"/>
  <c r="AG386"/>
  <c r="AG385"/>
  <c r="AG384"/>
  <c r="AG383"/>
  <c r="AG382"/>
  <c r="AG381"/>
  <c r="AG380"/>
  <c r="AG379"/>
  <c r="AG378"/>
  <c r="AG377"/>
  <c r="AG376"/>
  <c r="AG375"/>
  <c r="AG374"/>
  <c r="AG373"/>
  <c r="AG372"/>
  <c r="AG371"/>
  <c r="AG370"/>
  <c r="AG369"/>
  <c r="AG368"/>
  <c r="AG367"/>
  <c r="AG366"/>
  <c r="AG365"/>
  <c r="AG364"/>
  <c r="AG363"/>
  <c r="AG362"/>
  <c r="AG361"/>
  <c r="AG360"/>
  <c r="AG359"/>
  <c r="AG358"/>
  <c r="AG357"/>
  <c r="AG356"/>
  <c r="AG355"/>
  <c r="AG354"/>
  <c r="AG353"/>
  <c r="AG352"/>
  <c r="AG351"/>
  <c r="AG350"/>
  <c r="AG349"/>
  <c r="AG348"/>
  <c r="AG347"/>
  <c r="AG346"/>
  <c r="AG345"/>
  <c r="AG344"/>
  <c r="AG343"/>
  <c r="AG342"/>
  <c r="AG341"/>
  <c r="AG340"/>
  <c r="AG339"/>
  <c r="AG338"/>
  <c r="AG337"/>
  <c r="AG336"/>
  <c r="AG335"/>
  <c r="AG334"/>
  <c r="AG333"/>
  <c r="AG332"/>
  <c r="AG331"/>
  <c r="AG330"/>
  <c r="AG329"/>
  <c r="AG328"/>
  <c r="AG327"/>
  <c r="AG326"/>
  <c r="AG325"/>
  <c r="AG324"/>
  <c r="AG323"/>
  <c r="AG322"/>
  <c r="AG321"/>
  <c r="AG320"/>
  <c r="AG319"/>
  <c r="AG318"/>
  <c r="AG317"/>
  <c r="AG316"/>
  <c r="AG315"/>
  <c r="AG314"/>
  <c r="AG313"/>
  <c r="AG312"/>
  <c r="AG311"/>
  <c r="AG310"/>
  <c r="AG309"/>
  <c r="AG308"/>
  <c r="AG307"/>
  <c r="AG306"/>
  <c r="AG305"/>
  <c r="AG304"/>
  <c r="AG303"/>
  <c r="AG302"/>
  <c r="AG301"/>
  <c r="AG300"/>
  <c r="AG299"/>
  <c r="AG298"/>
  <c r="AG297"/>
  <c r="AG296"/>
  <c r="AG295"/>
  <c r="AG294"/>
  <c r="AG293"/>
  <c r="AG292"/>
  <c r="AG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74"/>
  <c r="AG273"/>
  <c r="AG272"/>
  <c r="AG271"/>
  <c r="AG270"/>
  <c r="AG269"/>
  <c r="AG268"/>
  <c r="AG267"/>
  <c r="AG266"/>
  <c r="AG265"/>
  <c r="AG264"/>
  <c r="AG263"/>
  <c r="AG262"/>
  <c r="AG261"/>
  <c r="AG260"/>
  <c r="AG259"/>
  <c r="AG258"/>
  <c r="AG257"/>
  <c r="AG256"/>
  <c r="AG255"/>
  <c r="AG254"/>
  <c r="AG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15"/>
  <c r="AG214"/>
  <c r="AG213"/>
  <c r="AG212"/>
  <c r="AG211"/>
  <c r="AG210"/>
  <c r="AG209"/>
  <c r="AG208"/>
  <c r="AG207"/>
  <c r="AG206"/>
  <c r="AG205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G176"/>
  <c r="AG175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G144"/>
  <c r="AG143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G115"/>
  <c r="AG114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G83"/>
  <c r="AG82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G59"/>
  <c r="AG58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G8"/>
  <c r="AG7"/>
  <c r="AG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6"/>
  <c r="K33" i="7"/>
  <c r="K32"/>
  <c r="I2" i="5"/>
  <c r="L1"/>
  <c r="F4" i="4"/>
  <c r="F6"/>
  <c r="F7" s="1"/>
  <c r="A7" i="5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6"/>
  <c r="S40" i="7"/>
  <c r="S41"/>
  <c r="S42"/>
  <c r="S43"/>
  <c r="S44"/>
  <c r="S45"/>
  <c r="S46"/>
  <c r="S47"/>
  <c r="S48"/>
  <c r="S49"/>
  <c r="S50"/>
  <c r="S51"/>
  <c r="S52"/>
  <c r="S53"/>
  <c r="S39"/>
  <c r="F5"/>
  <c r="F6"/>
  <c r="F7"/>
  <c r="F8"/>
  <c r="M8" s="1"/>
  <c r="F9"/>
  <c r="F10"/>
  <c r="F11"/>
  <c r="F12"/>
  <c r="M12" s="1"/>
  <c r="F4"/>
  <c r="E5"/>
  <c r="E6"/>
  <c r="E7"/>
  <c r="E8"/>
  <c r="E9"/>
  <c r="E10"/>
  <c r="E11"/>
  <c r="E12"/>
  <c r="E4"/>
  <c r="I12"/>
  <c r="G12" s="1"/>
  <c r="G8" i="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7"/>
  <c r="N7"/>
  <c r="N8" s="1"/>
  <c r="N9" s="1"/>
  <c r="N10" s="1"/>
  <c r="I6"/>
  <c r="R4"/>
  <c r="I1"/>
  <c r="E7"/>
  <c r="C8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D8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A8"/>
  <c r="B8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L9" i="7"/>
  <c r="I9" s="1"/>
  <c r="G9" s="1"/>
  <c r="I11"/>
  <c r="G11" s="1"/>
  <c r="I10"/>
  <c r="G10" s="1"/>
  <c r="I8"/>
  <c r="G8" s="1"/>
  <c r="I7"/>
  <c r="G7" s="1"/>
  <c r="I4"/>
  <c r="G4" s="1"/>
  <c r="I5"/>
  <c r="G5" s="1"/>
  <c r="I6"/>
  <c r="G6" s="1"/>
  <c r="M10"/>
  <c r="M9"/>
  <c r="M6"/>
  <c r="M4"/>
  <c r="M5"/>
  <c r="M7"/>
  <c r="M11"/>
  <c r="E699" i="5"/>
  <c r="G699" s="1"/>
  <c r="F699"/>
  <c r="E700"/>
  <c r="G700" s="1"/>
  <c r="F700"/>
  <c r="E701"/>
  <c r="F701"/>
  <c r="E702"/>
  <c r="G702" s="1"/>
  <c r="F702"/>
  <c r="E703"/>
  <c r="G703" s="1"/>
  <c r="F703"/>
  <c r="E704"/>
  <c r="G704" s="1"/>
  <c r="F704"/>
  <c r="E705"/>
  <c r="F705"/>
  <c r="E706"/>
  <c r="G706" s="1"/>
  <c r="F706"/>
  <c r="E707"/>
  <c r="G707" s="1"/>
  <c r="F707"/>
  <c r="E708"/>
  <c r="G708" s="1"/>
  <c r="F708"/>
  <c r="E709"/>
  <c r="F709"/>
  <c r="E710"/>
  <c r="G710" s="1"/>
  <c r="F710"/>
  <c r="E711"/>
  <c r="G711" s="1"/>
  <c r="F711"/>
  <c r="E712"/>
  <c r="G712" s="1"/>
  <c r="F712"/>
  <c r="E713"/>
  <c r="F713"/>
  <c r="E714"/>
  <c r="G714" s="1"/>
  <c r="F714"/>
  <c r="E715"/>
  <c r="G715" s="1"/>
  <c r="F715"/>
  <c r="E716"/>
  <c r="G716" s="1"/>
  <c r="F716"/>
  <c r="E717"/>
  <c r="F717"/>
  <c r="E718"/>
  <c r="G718" s="1"/>
  <c r="F718"/>
  <c r="E719"/>
  <c r="G719" s="1"/>
  <c r="F719"/>
  <c r="E720"/>
  <c r="G720" s="1"/>
  <c r="F720"/>
  <c r="E721"/>
  <c r="F721"/>
  <c r="E722"/>
  <c r="G722" s="1"/>
  <c r="F722"/>
  <c r="E723"/>
  <c r="G723" s="1"/>
  <c r="F723"/>
  <c r="E724"/>
  <c r="G724" s="1"/>
  <c r="F724"/>
  <c r="E725"/>
  <c r="F725"/>
  <c r="E726"/>
  <c r="G726" s="1"/>
  <c r="F726"/>
  <c r="E727"/>
  <c r="G727" s="1"/>
  <c r="F727"/>
  <c r="E728"/>
  <c r="G728" s="1"/>
  <c r="F728"/>
  <c r="E729"/>
  <c r="F729"/>
  <c r="E730"/>
  <c r="G730" s="1"/>
  <c r="F730"/>
  <c r="E731"/>
  <c r="G731" s="1"/>
  <c r="F731"/>
  <c r="E732"/>
  <c r="G732" s="1"/>
  <c r="F732"/>
  <c r="E733"/>
  <c r="F733"/>
  <c r="E734"/>
  <c r="G734" s="1"/>
  <c r="F734"/>
  <c r="E735"/>
  <c r="G735" s="1"/>
  <c r="F735"/>
  <c r="E736"/>
  <c r="G736" s="1"/>
  <c r="F736"/>
  <c r="E737"/>
  <c r="F737"/>
  <c r="E738"/>
  <c r="G738" s="1"/>
  <c r="F738"/>
  <c r="E739"/>
  <c r="G739" s="1"/>
  <c r="F739"/>
  <c r="E740"/>
  <c r="G740" s="1"/>
  <c r="F740"/>
  <c r="E741"/>
  <c r="F741"/>
  <c r="E742"/>
  <c r="G742" s="1"/>
  <c r="F742"/>
  <c r="E743"/>
  <c r="G743" s="1"/>
  <c r="F743"/>
  <c r="E744"/>
  <c r="G744" s="1"/>
  <c r="F744"/>
  <c r="E745"/>
  <c r="F745"/>
  <c r="E746"/>
  <c r="G746" s="1"/>
  <c r="F746"/>
  <c r="E747"/>
  <c r="G747" s="1"/>
  <c r="F747"/>
  <c r="E748"/>
  <c r="G748" s="1"/>
  <c r="F748"/>
  <c r="E749"/>
  <c r="F749"/>
  <c r="E750"/>
  <c r="G750" s="1"/>
  <c r="F750"/>
  <c r="E751"/>
  <c r="G751" s="1"/>
  <c r="F751"/>
  <c r="E752"/>
  <c r="G752" s="1"/>
  <c r="F752"/>
  <c r="E753"/>
  <c r="F753"/>
  <c r="E754"/>
  <c r="G754" s="1"/>
  <c r="F754"/>
  <c r="E755"/>
  <c r="G755" s="1"/>
  <c r="F755"/>
  <c r="E756"/>
  <c r="G756" s="1"/>
  <c r="F756"/>
  <c r="E757"/>
  <c r="F757"/>
  <c r="E758"/>
  <c r="G758" s="1"/>
  <c r="F758"/>
  <c r="E759"/>
  <c r="G759" s="1"/>
  <c r="F759"/>
  <c r="E760"/>
  <c r="G760" s="1"/>
  <c r="F760"/>
  <c r="E761"/>
  <c r="F761"/>
  <c r="E762"/>
  <c r="G762" s="1"/>
  <c r="F762"/>
  <c r="E763"/>
  <c r="G763" s="1"/>
  <c r="F763"/>
  <c r="E764"/>
  <c r="G764" s="1"/>
  <c r="F764"/>
  <c r="E765"/>
  <c r="F765"/>
  <c r="E766"/>
  <c r="G766" s="1"/>
  <c r="F766"/>
  <c r="E767"/>
  <c r="G767" s="1"/>
  <c r="F767"/>
  <c r="E768"/>
  <c r="G768" s="1"/>
  <c r="F768"/>
  <c r="E769"/>
  <c r="F769"/>
  <c r="E770"/>
  <c r="G770" s="1"/>
  <c r="F770"/>
  <c r="E771"/>
  <c r="G771" s="1"/>
  <c r="F771"/>
  <c r="E772"/>
  <c r="G772" s="1"/>
  <c r="F772"/>
  <c r="E773"/>
  <c r="F773"/>
  <c r="E774"/>
  <c r="G774" s="1"/>
  <c r="F774"/>
  <c r="E775"/>
  <c r="G775" s="1"/>
  <c r="F775"/>
  <c r="E776"/>
  <c r="G776" s="1"/>
  <c r="F776"/>
  <c r="E777"/>
  <c r="F777"/>
  <c r="E778"/>
  <c r="G778" s="1"/>
  <c r="F778"/>
  <c r="E779"/>
  <c r="G779" s="1"/>
  <c r="F779"/>
  <c r="E780"/>
  <c r="G780" s="1"/>
  <c r="F780"/>
  <c r="E781"/>
  <c r="F781"/>
  <c r="E782"/>
  <c r="G782" s="1"/>
  <c r="F782"/>
  <c r="E783"/>
  <c r="G783" s="1"/>
  <c r="F783"/>
  <c r="E784"/>
  <c r="G784" s="1"/>
  <c r="F784"/>
  <c r="E785"/>
  <c r="F785"/>
  <c r="E786"/>
  <c r="G786" s="1"/>
  <c r="F786"/>
  <c r="E787"/>
  <c r="G787" s="1"/>
  <c r="F787"/>
  <c r="E788"/>
  <c r="G788" s="1"/>
  <c r="F788"/>
  <c r="E789"/>
  <c r="F789"/>
  <c r="E790"/>
  <c r="G790" s="1"/>
  <c r="F790"/>
  <c r="E791"/>
  <c r="G791" s="1"/>
  <c r="F791"/>
  <c r="E792"/>
  <c r="G792" s="1"/>
  <c r="F792"/>
  <c r="E793"/>
  <c r="F793"/>
  <c r="E794"/>
  <c r="G794" s="1"/>
  <c r="F794"/>
  <c r="E795"/>
  <c r="G795" s="1"/>
  <c r="F795"/>
  <c r="E796"/>
  <c r="G796" s="1"/>
  <c r="F796"/>
  <c r="E797"/>
  <c r="F797"/>
  <c r="E798"/>
  <c r="G798" s="1"/>
  <c r="F798"/>
  <c r="E799"/>
  <c r="G799" s="1"/>
  <c r="F799"/>
  <c r="E800"/>
  <c r="G800" s="1"/>
  <c r="F800"/>
  <c r="E801"/>
  <c r="F801"/>
  <c r="E802"/>
  <c r="G802" s="1"/>
  <c r="F802"/>
  <c r="E803"/>
  <c r="G803" s="1"/>
  <c r="F803"/>
  <c r="E804"/>
  <c r="G804" s="1"/>
  <c r="F804"/>
  <c r="E805"/>
  <c r="F805"/>
  <c r="E806"/>
  <c r="G806" s="1"/>
  <c r="F806"/>
  <c r="E807"/>
  <c r="G807" s="1"/>
  <c r="F807"/>
  <c r="E808"/>
  <c r="G808" s="1"/>
  <c r="F808"/>
  <c r="E809"/>
  <c r="F809"/>
  <c r="E810"/>
  <c r="G810" s="1"/>
  <c r="F810"/>
  <c r="E811"/>
  <c r="G811" s="1"/>
  <c r="F811"/>
  <c r="E812"/>
  <c r="G812" s="1"/>
  <c r="F812"/>
  <c r="E813"/>
  <c r="F813"/>
  <c r="E814"/>
  <c r="G814" s="1"/>
  <c r="F814"/>
  <c r="E815"/>
  <c r="G815" s="1"/>
  <c r="F815"/>
  <c r="E816"/>
  <c r="G816" s="1"/>
  <c r="F816"/>
  <c r="E817"/>
  <c r="F817"/>
  <c r="E818"/>
  <c r="G818" s="1"/>
  <c r="F818"/>
  <c r="E819"/>
  <c r="G819" s="1"/>
  <c r="F819"/>
  <c r="E820"/>
  <c r="G820" s="1"/>
  <c r="F820"/>
  <c r="E821"/>
  <c r="F821"/>
  <c r="E822"/>
  <c r="G822" s="1"/>
  <c r="F822"/>
  <c r="E823"/>
  <c r="G823" s="1"/>
  <c r="F823"/>
  <c r="E824"/>
  <c r="G824" s="1"/>
  <c r="F824"/>
  <c r="E825"/>
  <c r="F825"/>
  <c r="E826"/>
  <c r="G826" s="1"/>
  <c r="F826"/>
  <c r="E827"/>
  <c r="G827" s="1"/>
  <c r="F827"/>
  <c r="E828"/>
  <c r="G828" s="1"/>
  <c r="F828"/>
  <c r="E829"/>
  <c r="F829"/>
  <c r="E830"/>
  <c r="G830" s="1"/>
  <c r="F830"/>
  <c r="E831"/>
  <c r="G831" s="1"/>
  <c r="F831"/>
  <c r="E832"/>
  <c r="G832" s="1"/>
  <c r="F832"/>
  <c r="E833"/>
  <c r="F833"/>
  <c r="E834"/>
  <c r="G834" s="1"/>
  <c r="F834"/>
  <c r="E835"/>
  <c r="G835" s="1"/>
  <c r="F835"/>
  <c r="E836"/>
  <c r="G836" s="1"/>
  <c r="F836"/>
  <c r="E837"/>
  <c r="F837"/>
  <c r="E838"/>
  <c r="G838" s="1"/>
  <c r="F838"/>
  <c r="E839"/>
  <c r="G839" s="1"/>
  <c r="F839"/>
  <c r="E840"/>
  <c r="G840" s="1"/>
  <c r="F840"/>
  <c r="E841"/>
  <c r="F841"/>
  <c r="E842"/>
  <c r="G842" s="1"/>
  <c r="F842"/>
  <c r="E843"/>
  <c r="G843" s="1"/>
  <c r="F843"/>
  <c r="E844"/>
  <c r="G844" s="1"/>
  <c r="F844"/>
  <c r="E845"/>
  <c r="F845"/>
  <c r="E846"/>
  <c r="G846" s="1"/>
  <c r="F846"/>
  <c r="E847"/>
  <c r="G847" s="1"/>
  <c r="F847"/>
  <c r="E848"/>
  <c r="G848" s="1"/>
  <c r="F848"/>
  <c r="E849"/>
  <c r="F849"/>
  <c r="E850"/>
  <c r="G850" s="1"/>
  <c r="F850"/>
  <c r="E851"/>
  <c r="G851" s="1"/>
  <c r="F851"/>
  <c r="E852"/>
  <c r="G852" s="1"/>
  <c r="F852"/>
  <c r="E853"/>
  <c r="F853"/>
  <c r="E854"/>
  <c r="G854" s="1"/>
  <c r="F854"/>
  <c r="E855"/>
  <c r="G855" s="1"/>
  <c r="F855"/>
  <c r="E856"/>
  <c r="G856" s="1"/>
  <c r="F856"/>
  <c r="E857"/>
  <c r="F857"/>
  <c r="E858"/>
  <c r="G858" s="1"/>
  <c r="F858"/>
  <c r="E859"/>
  <c r="G859" s="1"/>
  <c r="F859"/>
  <c r="E860"/>
  <c r="G860" s="1"/>
  <c r="F860"/>
  <c r="E861"/>
  <c r="F861"/>
  <c r="E862"/>
  <c r="G862" s="1"/>
  <c r="F862"/>
  <c r="E863"/>
  <c r="G863" s="1"/>
  <c r="F863"/>
  <c r="E864"/>
  <c r="G864" s="1"/>
  <c r="F864"/>
  <c r="E865"/>
  <c r="F865"/>
  <c r="E866"/>
  <c r="G866" s="1"/>
  <c r="F866"/>
  <c r="E867"/>
  <c r="G867" s="1"/>
  <c r="F867"/>
  <c r="E868"/>
  <c r="G868" s="1"/>
  <c r="F868"/>
  <c r="E869"/>
  <c r="F869"/>
  <c r="E870"/>
  <c r="G870" s="1"/>
  <c r="F870"/>
  <c r="E871"/>
  <c r="G871" s="1"/>
  <c r="F871"/>
  <c r="E872"/>
  <c r="G872" s="1"/>
  <c r="F872"/>
  <c r="E873"/>
  <c r="F873"/>
  <c r="E874"/>
  <c r="G874" s="1"/>
  <c r="F874"/>
  <c r="E875"/>
  <c r="G875" s="1"/>
  <c r="F875"/>
  <c r="E876"/>
  <c r="G876" s="1"/>
  <c r="F876"/>
  <c r="E877"/>
  <c r="F877"/>
  <c r="E878"/>
  <c r="G878" s="1"/>
  <c r="F878"/>
  <c r="E879"/>
  <c r="G879" s="1"/>
  <c r="F879"/>
  <c r="E880"/>
  <c r="G880" s="1"/>
  <c r="F880"/>
  <c r="E881"/>
  <c r="F881"/>
  <c r="E882"/>
  <c r="G882" s="1"/>
  <c r="F882"/>
  <c r="E883"/>
  <c r="G883" s="1"/>
  <c r="F883"/>
  <c r="E884"/>
  <c r="G884" s="1"/>
  <c r="F884"/>
  <c r="E885"/>
  <c r="F885"/>
  <c r="E886"/>
  <c r="G886" s="1"/>
  <c r="F886"/>
  <c r="E887"/>
  <c r="G887" s="1"/>
  <c r="F887"/>
  <c r="E888"/>
  <c r="G888" s="1"/>
  <c r="F888"/>
  <c r="E889"/>
  <c r="F889"/>
  <c r="E890"/>
  <c r="G890" s="1"/>
  <c r="F890"/>
  <c r="E891"/>
  <c r="G891" s="1"/>
  <c r="F891"/>
  <c r="E892"/>
  <c r="G892" s="1"/>
  <c r="F892"/>
  <c r="E893"/>
  <c r="F893"/>
  <c r="E894"/>
  <c r="G894" s="1"/>
  <c r="F894"/>
  <c r="E895"/>
  <c r="G895" s="1"/>
  <c r="F895"/>
  <c r="E896"/>
  <c r="G896" s="1"/>
  <c r="F896"/>
  <c r="E897"/>
  <c r="F897"/>
  <c r="E898"/>
  <c r="G898" s="1"/>
  <c r="F898"/>
  <c r="E899"/>
  <c r="G899" s="1"/>
  <c r="F899"/>
  <c r="E900"/>
  <c r="G900" s="1"/>
  <c r="F900"/>
  <c r="E901"/>
  <c r="F901"/>
  <c r="E902"/>
  <c r="G902" s="1"/>
  <c r="F902"/>
  <c r="E903"/>
  <c r="G903" s="1"/>
  <c r="F903"/>
  <c r="E904"/>
  <c r="G904" s="1"/>
  <c r="F904"/>
  <c r="E905"/>
  <c r="F905"/>
  <c r="E906"/>
  <c r="G906" s="1"/>
  <c r="F906"/>
  <c r="E640"/>
  <c r="G640" s="1"/>
  <c r="F640"/>
  <c r="E641"/>
  <c r="G641" s="1"/>
  <c r="F641"/>
  <c r="E642"/>
  <c r="F642"/>
  <c r="E643"/>
  <c r="G643" s="1"/>
  <c r="F643"/>
  <c r="E644"/>
  <c r="G644" s="1"/>
  <c r="F644"/>
  <c r="E645"/>
  <c r="G645" s="1"/>
  <c r="F645"/>
  <c r="E646"/>
  <c r="F646"/>
  <c r="E647"/>
  <c r="G647" s="1"/>
  <c r="F647"/>
  <c r="E648"/>
  <c r="G648" s="1"/>
  <c r="F648"/>
  <c r="E649"/>
  <c r="G649" s="1"/>
  <c r="F649"/>
  <c r="E650"/>
  <c r="F650"/>
  <c r="E651"/>
  <c r="G651" s="1"/>
  <c r="F651"/>
  <c r="E652"/>
  <c r="G652" s="1"/>
  <c r="F652"/>
  <c r="E653"/>
  <c r="G653" s="1"/>
  <c r="F653"/>
  <c r="E654"/>
  <c r="F654"/>
  <c r="E655"/>
  <c r="G655" s="1"/>
  <c r="F655"/>
  <c r="E656"/>
  <c r="G656" s="1"/>
  <c r="F656"/>
  <c r="E657"/>
  <c r="G657" s="1"/>
  <c r="F657"/>
  <c r="E658"/>
  <c r="F658"/>
  <c r="E659"/>
  <c r="G659" s="1"/>
  <c r="F659"/>
  <c r="E660"/>
  <c r="G660" s="1"/>
  <c r="F660"/>
  <c r="E661"/>
  <c r="G661" s="1"/>
  <c r="F661"/>
  <c r="E662"/>
  <c r="F662"/>
  <c r="E663"/>
  <c r="G663" s="1"/>
  <c r="F663"/>
  <c r="E664"/>
  <c r="G664" s="1"/>
  <c r="F664"/>
  <c r="E665"/>
  <c r="G665" s="1"/>
  <c r="F665"/>
  <c r="E666"/>
  <c r="F666"/>
  <c r="E667"/>
  <c r="G667" s="1"/>
  <c r="F667"/>
  <c r="E668"/>
  <c r="G668" s="1"/>
  <c r="F668"/>
  <c r="E669"/>
  <c r="G669" s="1"/>
  <c r="F669"/>
  <c r="E670"/>
  <c r="F670"/>
  <c r="E671"/>
  <c r="G671" s="1"/>
  <c r="F671"/>
  <c r="E672"/>
  <c r="G672" s="1"/>
  <c r="F672"/>
  <c r="E673"/>
  <c r="G673" s="1"/>
  <c r="F673"/>
  <c r="E674"/>
  <c r="F674"/>
  <c r="E675"/>
  <c r="G675" s="1"/>
  <c r="F675"/>
  <c r="E676"/>
  <c r="G676" s="1"/>
  <c r="F676"/>
  <c r="E677"/>
  <c r="G677" s="1"/>
  <c r="F677"/>
  <c r="E678"/>
  <c r="F678"/>
  <c r="E679"/>
  <c r="G679" s="1"/>
  <c r="F679"/>
  <c r="E680"/>
  <c r="G680" s="1"/>
  <c r="F680"/>
  <c r="E681"/>
  <c r="G681" s="1"/>
  <c r="F681"/>
  <c r="E682"/>
  <c r="F682"/>
  <c r="E683"/>
  <c r="G683" s="1"/>
  <c r="F683"/>
  <c r="E684"/>
  <c r="G684" s="1"/>
  <c r="F684"/>
  <c r="E685"/>
  <c r="G685" s="1"/>
  <c r="F685"/>
  <c r="E686"/>
  <c r="F686"/>
  <c r="E687"/>
  <c r="G687" s="1"/>
  <c r="F687"/>
  <c r="E688"/>
  <c r="G688" s="1"/>
  <c r="F688"/>
  <c r="E689"/>
  <c r="G689" s="1"/>
  <c r="F689"/>
  <c r="E690"/>
  <c r="F690"/>
  <c r="E691"/>
  <c r="G691" s="1"/>
  <c r="F691"/>
  <c r="E692"/>
  <c r="G692" s="1"/>
  <c r="F692"/>
  <c r="E693"/>
  <c r="G693" s="1"/>
  <c r="F693"/>
  <c r="E694"/>
  <c r="F694"/>
  <c r="E695"/>
  <c r="G695" s="1"/>
  <c r="F695"/>
  <c r="E696"/>
  <c r="G696" s="1"/>
  <c r="F696"/>
  <c r="E697"/>
  <c r="G697" s="1"/>
  <c r="F697"/>
  <c r="E698"/>
  <c r="F698"/>
  <c r="E546"/>
  <c r="G546" s="1"/>
  <c r="F546"/>
  <c r="E547"/>
  <c r="G547" s="1"/>
  <c r="F547"/>
  <c r="E548"/>
  <c r="G548" s="1"/>
  <c r="F548"/>
  <c r="E549"/>
  <c r="F549"/>
  <c r="E550"/>
  <c r="G550" s="1"/>
  <c r="F550"/>
  <c r="E551"/>
  <c r="G551" s="1"/>
  <c r="F551"/>
  <c r="E552"/>
  <c r="G552" s="1"/>
  <c r="F552"/>
  <c r="E553"/>
  <c r="F553"/>
  <c r="E554"/>
  <c r="G554" s="1"/>
  <c r="F554"/>
  <c r="E555"/>
  <c r="G555" s="1"/>
  <c r="F555"/>
  <c r="E556"/>
  <c r="G556" s="1"/>
  <c r="F556"/>
  <c r="E557"/>
  <c r="F557"/>
  <c r="E558"/>
  <c r="G558" s="1"/>
  <c r="F558"/>
  <c r="E559"/>
  <c r="G559" s="1"/>
  <c r="F559"/>
  <c r="E560"/>
  <c r="G560" s="1"/>
  <c r="F560"/>
  <c r="E561"/>
  <c r="F561"/>
  <c r="E562"/>
  <c r="G562" s="1"/>
  <c r="F562"/>
  <c r="E563"/>
  <c r="G563" s="1"/>
  <c r="F563"/>
  <c r="E564"/>
  <c r="G564" s="1"/>
  <c r="F564"/>
  <c r="E565"/>
  <c r="F565"/>
  <c r="E566"/>
  <c r="G566" s="1"/>
  <c r="F566"/>
  <c r="E567"/>
  <c r="G567" s="1"/>
  <c r="F567"/>
  <c r="E568"/>
  <c r="G568" s="1"/>
  <c r="F568"/>
  <c r="E569"/>
  <c r="F569"/>
  <c r="E570"/>
  <c r="G570" s="1"/>
  <c r="F570"/>
  <c r="E571"/>
  <c r="G571" s="1"/>
  <c r="F571"/>
  <c r="E572"/>
  <c r="G572" s="1"/>
  <c r="F572"/>
  <c r="E573"/>
  <c r="F573"/>
  <c r="E574"/>
  <c r="G574" s="1"/>
  <c r="F574"/>
  <c r="E575"/>
  <c r="G575" s="1"/>
  <c r="F575"/>
  <c r="E576"/>
  <c r="G576" s="1"/>
  <c r="F576"/>
  <c r="E577"/>
  <c r="F577"/>
  <c r="E578"/>
  <c r="G578" s="1"/>
  <c r="F578"/>
  <c r="E579"/>
  <c r="G579" s="1"/>
  <c r="F579"/>
  <c r="E580"/>
  <c r="G580" s="1"/>
  <c r="F580"/>
  <c r="E581"/>
  <c r="F581"/>
  <c r="E582"/>
  <c r="G582" s="1"/>
  <c r="F582"/>
  <c r="E583"/>
  <c r="G583" s="1"/>
  <c r="F583"/>
  <c r="E584"/>
  <c r="G584" s="1"/>
  <c r="F584"/>
  <c r="E585"/>
  <c r="F585"/>
  <c r="E586"/>
  <c r="G586" s="1"/>
  <c r="F586"/>
  <c r="E587"/>
  <c r="G587" s="1"/>
  <c r="F587"/>
  <c r="E588"/>
  <c r="G588" s="1"/>
  <c r="F588"/>
  <c r="E589"/>
  <c r="F589"/>
  <c r="E590"/>
  <c r="G590" s="1"/>
  <c r="F590"/>
  <c r="E591"/>
  <c r="G591" s="1"/>
  <c r="F591"/>
  <c r="E592"/>
  <c r="G592" s="1"/>
  <c r="F592"/>
  <c r="E593"/>
  <c r="F593"/>
  <c r="E594"/>
  <c r="G594" s="1"/>
  <c r="F594"/>
  <c r="E595"/>
  <c r="G595" s="1"/>
  <c r="F595"/>
  <c r="E596"/>
  <c r="G596" s="1"/>
  <c r="F596"/>
  <c r="E597"/>
  <c r="F597"/>
  <c r="E598"/>
  <c r="G598" s="1"/>
  <c r="F598"/>
  <c r="E599"/>
  <c r="G599" s="1"/>
  <c r="F599"/>
  <c r="E600"/>
  <c r="G600" s="1"/>
  <c r="F600"/>
  <c r="E601"/>
  <c r="F601"/>
  <c r="E602"/>
  <c r="G602" s="1"/>
  <c r="F602"/>
  <c r="E603"/>
  <c r="G603" s="1"/>
  <c r="F603"/>
  <c r="E604"/>
  <c r="G604" s="1"/>
  <c r="F604"/>
  <c r="E605"/>
  <c r="F605"/>
  <c r="E606"/>
  <c r="G606" s="1"/>
  <c r="F606"/>
  <c r="E607"/>
  <c r="G607" s="1"/>
  <c r="F607"/>
  <c r="E608"/>
  <c r="G608" s="1"/>
  <c r="F608"/>
  <c r="E609"/>
  <c r="F609"/>
  <c r="E610"/>
  <c r="G610" s="1"/>
  <c r="F610"/>
  <c r="E611"/>
  <c r="G611" s="1"/>
  <c r="F611"/>
  <c r="E612"/>
  <c r="G612" s="1"/>
  <c r="F612"/>
  <c r="E613"/>
  <c r="F613"/>
  <c r="E614"/>
  <c r="G614" s="1"/>
  <c r="F614"/>
  <c r="E615"/>
  <c r="G615" s="1"/>
  <c r="F615"/>
  <c r="E616"/>
  <c r="G616" s="1"/>
  <c r="F616"/>
  <c r="E617"/>
  <c r="F617"/>
  <c r="E618"/>
  <c r="G618" s="1"/>
  <c r="F618"/>
  <c r="E619"/>
  <c r="G619" s="1"/>
  <c r="F619"/>
  <c r="E620"/>
  <c r="G620" s="1"/>
  <c r="F620"/>
  <c r="E621"/>
  <c r="F621"/>
  <c r="E622"/>
  <c r="G622" s="1"/>
  <c r="F622"/>
  <c r="E623"/>
  <c r="G623" s="1"/>
  <c r="F623"/>
  <c r="E624"/>
  <c r="G624" s="1"/>
  <c r="F624"/>
  <c r="E625"/>
  <c r="F625"/>
  <c r="E626"/>
  <c r="G626" s="1"/>
  <c r="F626"/>
  <c r="E627"/>
  <c r="G627" s="1"/>
  <c r="F627"/>
  <c r="E628"/>
  <c r="G628" s="1"/>
  <c r="F628"/>
  <c r="E629"/>
  <c r="F629"/>
  <c r="E630"/>
  <c r="G630" s="1"/>
  <c r="F630"/>
  <c r="E631"/>
  <c r="G631" s="1"/>
  <c r="F631"/>
  <c r="E632"/>
  <c r="G632" s="1"/>
  <c r="F632"/>
  <c r="E633"/>
  <c r="F633"/>
  <c r="E634"/>
  <c r="G634" s="1"/>
  <c r="F634"/>
  <c r="E635"/>
  <c r="G635" s="1"/>
  <c r="F635"/>
  <c r="E636"/>
  <c r="G636" s="1"/>
  <c r="F636"/>
  <c r="E637"/>
  <c r="F637"/>
  <c r="E638"/>
  <c r="G638" s="1"/>
  <c r="F638"/>
  <c r="E639"/>
  <c r="G639" s="1"/>
  <c r="F639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E419"/>
  <c r="E420"/>
  <c r="G420" s="1"/>
  <c r="E421"/>
  <c r="E422"/>
  <c r="E423"/>
  <c r="E424"/>
  <c r="G424" s="1"/>
  <c r="E425"/>
  <c r="E426"/>
  <c r="G426" s="1"/>
  <c r="E427"/>
  <c r="E428"/>
  <c r="G428" s="1"/>
  <c r="E429"/>
  <c r="E430"/>
  <c r="E431"/>
  <c r="E432"/>
  <c r="G432" s="1"/>
  <c r="E433"/>
  <c r="E434"/>
  <c r="G434" s="1"/>
  <c r="E435"/>
  <c r="E436"/>
  <c r="G436" s="1"/>
  <c r="E437"/>
  <c r="E438"/>
  <c r="E439"/>
  <c r="E440"/>
  <c r="G440" s="1"/>
  <c r="E441"/>
  <c r="E442"/>
  <c r="G442" s="1"/>
  <c r="E443"/>
  <c r="E444"/>
  <c r="G444" s="1"/>
  <c r="E445"/>
  <c r="E446"/>
  <c r="E447"/>
  <c r="E448"/>
  <c r="G448" s="1"/>
  <c r="E449"/>
  <c r="E450"/>
  <c r="G450" s="1"/>
  <c r="E451"/>
  <c r="E452"/>
  <c r="G452" s="1"/>
  <c r="E453"/>
  <c r="E454"/>
  <c r="E455"/>
  <c r="E456"/>
  <c r="G456" s="1"/>
  <c r="E457"/>
  <c r="E458"/>
  <c r="G458" s="1"/>
  <c r="E459"/>
  <c r="E460"/>
  <c r="G460" s="1"/>
  <c r="E461"/>
  <c r="E462"/>
  <c r="E463"/>
  <c r="E464"/>
  <c r="G464" s="1"/>
  <c r="E465"/>
  <c r="E466"/>
  <c r="G466" s="1"/>
  <c r="E467"/>
  <c r="E468"/>
  <c r="G468" s="1"/>
  <c r="E469"/>
  <c r="E470"/>
  <c r="E471"/>
  <c r="E472"/>
  <c r="G472" s="1"/>
  <c r="E473"/>
  <c r="E474"/>
  <c r="G474" s="1"/>
  <c r="E475"/>
  <c r="E476"/>
  <c r="G476" s="1"/>
  <c r="E477"/>
  <c r="E478"/>
  <c r="E479"/>
  <c r="E480"/>
  <c r="G480" s="1"/>
  <c r="E481"/>
  <c r="E482"/>
  <c r="G482" s="1"/>
  <c r="E483"/>
  <c r="E484"/>
  <c r="G484" s="1"/>
  <c r="E485"/>
  <c r="E486"/>
  <c r="E487"/>
  <c r="E488"/>
  <c r="G488" s="1"/>
  <c r="E489"/>
  <c r="E490"/>
  <c r="G490" s="1"/>
  <c r="E491"/>
  <c r="E492"/>
  <c r="G492" s="1"/>
  <c r="E493"/>
  <c r="E494"/>
  <c r="E495"/>
  <c r="E496"/>
  <c r="G496" s="1"/>
  <c r="E497"/>
  <c r="E498"/>
  <c r="G498" s="1"/>
  <c r="E499"/>
  <c r="E500"/>
  <c r="G500" s="1"/>
  <c r="E501"/>
  <c r="E502"/>
  <c r="E503"/>
  <c r="E504"/>
  <c r="G504" s="1"/>
  <c r="E505"/>
  <c r="E506"/>
  <c r="G506" s="1"/>
  <c r="E507"/>
  <c r="E508"/>
  <c r="G508" s="1"/>
  <c r="E509"/>
  <c r="E510"/>
  <c r="E511"/>
  <c r="E512"/>
  <c r="G512" s="1"/>
  <c r="E513"/>
  <c r="E514"/>
  <c r="G514" s="1"/>
  <c r="E515"/>
  <c r="E516"/>
  <c r="G516" s="1"/>
  <c r="E517"/>
  <c r="E518"/>
  <c r="E519"/>
  <c r="E520"/>
  <c r="G520" s="1"/>
  <c r="E521"/>
  <c r="E522"/>
  <c r="G522" s="1"/>
  <c r="E523"/>
  <c r="E524"/>
  <c r="G524" s="1"/>
  <c r="E525"/>
  <c r="E526"/>
  <c r="E527"/>
  <c r="E528"/>
  <c r="G528" s="1"/>
  <c r="E529"/>
  <c r="E530"/>
  <c r="G530" s="1"/>
  <c r="E531"/>
  <c r="E532"/>
  <c r="G532" s="1"/>
  <c r="E533"/>
  <c r="E534"/>
  <c r="E535"/>
  <c r="E536"/>
  <c r="G536" s="1"/>
  <c r="E537"/>
  <c r="E538"/>
  <c r="G538" s="1"/>
  <c r="E539"/>
  <c r="E540"/>
  <c r="G540" s="1"/>
  <c r="E541"/>
  <c r="E542"/>
  <c r="E543"/>
  <c r="E544"/>
  <c r="G544" s="1"/>
  <c r="E545"/>
  <c r="S46" i="6"/>
  <c r="S45"/>
  <c r="S32"/>
  <c r="S33"/>
  <c r="S19"/>
  <c r="S18"/>
  <c r="Q9" i="4"/>
  <c r="P9"/>
  <c r="O9"/>
  <c r="N9"/>
  <c r="M9"/>
  <c r="L9"/>
  <c r="K9"/>
  <c r="J9"/>
  <c r="I9"/>
  <c r="H9"/>
  <c r="G9"/>
  <c r="Q6"/>
  <c r="P6"/>
  <c r="O6"/>
  <c r="N6"/>
  <c r="M6"/>
  <c r="L6"/>
  <c r="K6"/>
  <c r="J6"/>
  <c r="I6"/>
  <c r="H6"/>
  <c r="G6"/>
  <c r="G11" s="1"/>
  <c r="G12" s="1"/>
  <c r="Q4"/>
  <c r="P4"/>
  <c r="O4"/>
  <c r="N4"/>
  <c r="M4"/>
  <c r="L4"/>
  <c r="K4"/>
  <c r="J4"/>
  <c r="I4"/>
  <c r="H4"/>
  <c r="G4"/>
  <c r="F7" i="5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6"/>
  <c r="E8"/>
  <c r="G8" s="1"/>
  <c r="E9"/>
  <c r="G9" s="1"/>
  <c r="E10"/>
  <c r="G10" s="1"/>
  <c r="E11"/>
  <c r="G11" s="1"/>
  <c r="E12"/>
  <c r="G12" s="1"/>
  <c r="E13"/>
  <c r="E14"/>
  <c r="E15"/>
  <c r="G15" s="1"/>
  <c r="E16"/>
  <c r="G16" s="1"/>
  <c r="E17"/>
  <c r="G17" s="1"/>
  <c r="E18"/>
  <c r="G18" s="1"/>
  <c r="E19"/>
  <c r="G19" s="1"/>
  <c r="E20"/>
  <c r="G20" s="1"/>
  <c r="E21"/>
  <c r="E22"/>
  <c r="E23"/>
  <c r="G23" s="1"/>
  <c r="E24"/>
  <c r="G24" s="1"/>
  <c r="E25"/>
  <c r="G25" s="1"/>
  <c r="E26"/>
  <c r="G26" s="1"/>
  <c r="E27"/>
  <c r="G27" s="1"/>
  <c r="E28"/>
  <c r="G28" s="1"/>
  <c r="E29"/>
  <c r="E30"/>
  <c r="E31"/>
  <c r="G31" s="1"/>
  <c r="E32"/>
  <c r="G32" s="1"/>
  <c r="E33"/>
  <c r="G33" s="1"/>
  <c r="E34"/>
  <c r="G34" s="1"/>
  <c r="E35"/>
  <c r="G35" s="1"/>
  <c r="E36"/>
  <c r="G36" s="1"/>
  <c r="E37"/>
  <c r="E38"/>
  <c r="E39"/>
  <c r="G39" s="1"/>
  <c r="E40"/>
  <c r="G40" s="1"/>
  <c r="E41"/>
  <c r="G41" s="1"/>
  <c r="E42"/>
  <c r="G42" s="1"/>
  <c r="E43"/>
  <c r="G43" s="1"/>
  <c r="E44"/>
  <c r="G44" s="1"/>
  <c r="E45"/>
  <c r="E46"/>
  <c r="E47"/>
  <c r="G47" s="1"/>
  <c r="E48"/>
  <c r="G48" s="1"/>
  <c r="E49"/>
  <c r="G49" s="1"/>
  <c r="E50"/>
  <c r="G50" s="1"/>
  <c r="E51"/>
  <c r="G51" s="1"/>
  <c r="E52"/>
  <c r="G52" s="1"/>
  <c r="E53"/>
  <c r="E54"/>
  <c r="E55"/>
  <c r="G55" s="1"/>
  <c r="E56"/>
  <c r="G56" s="1"/>
  <c r="E57"/>
  <c r="G57" s="1"/>
  <c r="E58"/>
  <c r="G58" s="1"/>
  <c r="E59"/>
  <c r="G59" s="1"/>
  <c r="E60"/>
  <c r="G60" s="1"/>
  <c r="E61"/>
  <c r="E62"/>
  <c r="E63"/>
  <c r="G63" s="1"/>
  <c r="E64"/>
  <c r="G64" s="1"/>
  <c r="E65"/>
  <c r="G65" s="1"/>
  <c r="E66"/>
  <c r="G66" s="1"/>
  <c r="E67"/>
  <c r="G67" s="1"/>
  <c r="E68"/>
  <c r="G68" s="1"/>
  <c r="E69"/>
  <c r="E70"/>
  <c r="E71"/>
  <c r="G71" s="1"/>
  <c r="E72"/>
  <c r="G72" s="1"/>
  <c r="E73"/>
  <c r="G73" s="1"/>
  <c r="E74"/>
  <c r="G74" s="1"/>
  <c r="E75"/>
  <c r="G75" s="1"/>
  <c r="E76"/>
  <c r="G76" s="1"/>
  <c r="E77"/>
  <c r="E78"/>
  <c r="E79"/>
  <c r="G79" s="1"/>
  <c r="E80"/>
  <c r="G80" s="1"/>
  <c r="E81"/>
  <c r="G81" s="1"/>
  <c r="E82"/>
  <c r="G82" s="1"/>
  <c r="E83"/>
  <c r="G83" s="1"/>
  <c r="E84"/>
  <c r="G84" s="1"/>
  <c r="E85"/>
  <c r="E86"/>
  <c r="E87"/>
  <c r="G87" s="1"/>
  <c r="E88"/>
  <c r="G88" s="1"/>
  <c r="E89"/>
  <c r="G89" s="1"/>
  <c r="E90"/>
  <c r="G90" s="1"/>
  <c r="E91"/>
  <c r="G91" s="1"/>
  <c r="E92"/>
  <c r="G92" s="1"/>
  <c r="E93"/>
  <c r="E94"/>
  <c r="E95"/>
  <c r="G95" s="1"/>
  <c r="E96"/>
  <c r="G96" s="1"/>
  <c r="E97"/>
  <c r="G97" s="1"/>
  <c r="E98"/>
  <c r="G98" s="1"/>
  <c r="E99"/>
  <c r="G99" s="1"/>
  <c r="E100"/>
  <c r="G100" s="1"/>
  <c r="E101"/>
  <c r="G101" s="1"/>
  <c r="E102"/>
  <c r="E103"/>
  <c r="G103" s="1"/>
  <c r="E104"/>
  <c r="G104" s="1"/>
  <c r="E105"/>
  <c r="G105" s="1"/>
  <c r="E106"/>
  <c r="G106" s="1"/>
  <c r="E107"/>
  <c r="G107" s="1"/>
  <c r="E108"/>
  <c r="G108" s="1"/>
  <c r="E109"/>
  <c r="G109" s="1"/>
  <c r="E110"/>
  <c r="E111"/>
  <c r="G111" s="1"/>
  <c r="E112"/>
  <c r="G112" s="1"/>
  <c r="E113"/>
  <c r="G113" s="1"/>
  <c r="E114"/>
  <c r="G114" s="1"/>
  <c r="E115"/>
  <c r="G115" s="1"/>
  <c r="E116"/>
  <c r="G116" s="1"/>
  <c r="E117"/>
  <c r="G117" s="1"/>
  <c r="E118"/>
  <c r="E119"/>
  <c r="G119" s="1"/>
  <c r="E120"/>
  <c r="G120" s="1"/>
  <c r="E121"/>
  <c r="G121" s="1"/>
  <c r="E122"/>
  <c r="G122" s="1"/>
  <c r="E123"/>
  <c r="G123" s="1"/>
  <c r="E124"/>
  <c r="G124" s="1"/>
  <c r="E125"/>
  <c r="G125" s="1"/>
  <c r="E126"/>
  <c r="E127"/>
  <c r="G127" s="1"/>
  <c r="E128"/>
  <c r="G128" s="1"/>
  <c r="E129"/>
  <c r="G129" s="1"/>
  <c r="E130"/>
  <c r="G130" s="1"/>
  <c r="E131"/>
  <c r="G131" s="1"/>
  <c r="E132"/>
  <c r="G132" s="1"/>
  <c r="E133"/>
  <c r="G133" s="1"/>
  <c r="E134"/>
  <c r="E135"/>
  <c r="G135" s="1"/>
  <c r="E136"/>
  <c r="G136" s="1"/>
  <c r="E137"/>
  <c r="G137" s="1"/>
  <c r="E138"/>
  <c r="G138" s="1"/>
  <c r="E139"/>
  <c r="G139" s="1"/>
  <c r="E140"/>
  <c r="G140" s="1"/>
  <c r="E141"/>
  <c r="G141" s="1"/>
  <c r="E142"/>
  <c r="E143"/>
  <c r="G143" s="1"/>
  <c r="E144"/>
  <c r="G144" s="1"/>
  <c r="E145"/>
  <c r="G145" s="1"/>
  <c r="E146"/>
  <c r="G146" s="1"/>
  <c r="E147"/>
  <c r="G147" s="1"/>
  <c r="E148"/>
  <c r="G148" s="1"/>
  <c r="E149"/>
  <c r="G149" s="1"/>
  <c r="E150"/>
  <c r="E151"/>
  <c r="G151" s="1"/>
  <c r="E152"/>
  <c r="G152" s="1"/>
  <c r="E153"/>
  <c r="G153" s="1"/>
  <c r="E154"/>
  <c r="G154" s="1"/>
  <c r="E155"/>
  <c r="G155" s="1"/>
  <c r="E156"/>
  <c r="G156" s="1"/>
  <c r="E157"/>
  <c r="G157" s="1"/>
  <c r="E158"/>
  <c r="E159"/>
  <c r="G159" s="1"/>
  <c r="E160"/>
  <c r="G160" s="1"/>
  <c r="E161"/>
  <c r="G161" s="1"/>
  <c r="E162"/>
  <c r="G162" s="1"/>
  <c r="E163"/>
  <c r="G163" s="1"/>
  <c r="E164"/>
  <c r="G164" s="1"/>
  <c r="E165"/>
  <c r="G165" s="1"/>
  <c r="E166"/>
  <c r="E167"/>
  <c r="G167" s="1"/>
  <c r="E168"/>
  <c r="G168" s="1"/>
  <c r="E169"/>
  <c r="G169" s="1"/>
  <c r="E170"/>
  <c r="G170" s="1"/>
  <c r="E171"/>
  <c r="G171" s="1"/>
  <c r="E172"/>
  <c r="G172" s="1"/>
  <c r="E173"/>
  <c r="G173" s="1"/>
  <c r="E174"/>
  <c r="E175"/>
  <c r="G175" s="1"/>
  <c r="E176"/>
  <c r="G176" s="1"/>
  <c r="E177"/>
  <c r="G177" s="1"/>
  <c r="E178"/>
  <c r="G178" s="1"/>
  <c r="E179"/>
  <c r="G179" s="1"/>
  <c r="E180"/>
  <c r="G180" s="1"/>
  <c r="E181"/>
  <c r="G181" s="1"/>
  <c r="E182"/>
  <c r="E183"/>
  <c r="G183" s="1"/>
  <c r="E184"/>
  <c r="G184" s="1"/>
  <c r="E185"/>
  <c r="G185" s="1"/>
  <c r="E186"/>
  <c r="G186" s="1"/>
  <c r="E187"/>
  <c r="G187" s="1"/>
  <c r="E188"/>
  <c r="G188" s="1"/>
  <c r="E189"/>
  <c r="G189" s="1"/>
  <c r="E190"/>
  <c r="E191"/>
  <c r="G191" s="1"/>
  <c r="E192"/>
  <c r="G192" s="1"/>
  <c r="E193"/>
  <c r="G193" s="1"/>
  <c r="E194"/>
  <c r="G194" s="1"/>
  <c r="E195"/>
  <c r="G195" s="1"/>
  <c r="E196"/>
  <c r="G196" s="1"/>
  <c r="E197"/>
  <c r="G197" s="1"/>
  <c r="E198"/>
  <c r="E199"/>
  <c r="G199" s="1"/>
  <c r="E200"/>
  <c r="G200" s="1"/>
  <c r="E201"/>
  <c r="G201" s="1"/>
  <c r="E202"/>
  <c r="G202" s="1"/>
  <c r="E203"/>
  <c r="G203" s="1"/>
  <c r="E204"/>
  <c r="G204" s="1"/>
  <c r="E205"/>
  <c r="G205" s="1"/>
  <c r="E206"/>
  <c r="E207"/>
  <c r="G207" s="1"/>
  <c r="E208"/>
  <c r="G208" s="1"/>
  <c r="E209"/>
  <c r="G209" s="1"/>
  <c r="E210"/>
  <c r="G210" s="1"/>
  <c r="E211"/>
  <c r="G211" s="1"/>
  <c r="E212"/>
  <c r="G212" s="1"/>
  <c r="E213"/>
  <c r="G213" s="1"/>
  <c r="E214"/>
  <c r="E215"/>
  <c r="G215" s="1"/>
  <c r="E216"/>
  <c r="G216" s="1"/>
  <c r="E217"/>
  <c r="G217" s="1"/>
  <c r="E218"/>
  <c r="G218" s="1"/>
  <c r="E219"/>
  <c r="G219" s="1"/>
  <c r="E220"/>
  <c r="G220" s="1"/>
  <c r="E221"/>
  <c r="G221" s="1"/>
  <c r="E222"/>
  <c r="E223"/>
  <c r="G223" s="1"/>
  <c r="E224"/>
  <c r="G224" s="1"/>
  <c r="E225"/>
  <c r="G225" s="1"/>
  <c r="E226"/>
  <c r="G226" s="1"/>
  <c r="E227"/>
  <c r="G227" s="1"/>
  <c r="E228"/>
  <c r="G228" s="1"/>
  <c r="E229"/>
  <c r="G229" s="1"/>
  <c r="E230"/>
  <c r="E231"/>
  <c r="G231" s="1"/>
  <c r="E232"/>
  <c r="G232" s="1"/>
  <c r="E233"/>
  <c r="G233" s="1"/>
  <c r="E234"/>
  <c r="G234" s="1"/>
  <c r="E235"/>
  <c r="G235" s="1"/>
  <c r="E236"/>
  <c r="G236" s="1"/>
  <c r="E237"/>
  <c r="G237" s="1"/>
  <c r="E238"/>
  <c r="E239"/>
  <c r="G239" s="1"/>
  <c r="E240"/>
  <c r="G240" s="1"/>
  <c r="E241"/>
  <c r="G241" s="1"/>
  <c r="E242"/>
  <c r="G242" s="1"/>
  <c r="E243"/>
  <c r="G243" s="1"/>
  <c r="E244"/>
  <c r="G244" s="1"/>
  <c r="E245"/>
  <c r="G245" s="1"/>
  <c r="E246"/>
  <c r="E247"/>
  <c r="G247" s="1"/>
  <c r="E248"/>
  <c r="G248" s="1"/>
  <c r="E249"/>
  <c r="G249" s="1"/>
  <c r="E250"/>
  <c r="G250" s="1"/>
  <c r="E251"/>
  <c r="G251" s="1"/>
  <c r="E252"/>
  <c r="G252" s="1"/>
  <c r="E253"/>
  <c r="G253" s="1"/>
  <c r="E254"/>
  <c r="E255"/>
  <c r="G255" s="1"/>
  <c r="E256"/>
  <c r="G256" s="1"/>
  <c r="E257"/>
  <c r="G257" s="1"/>
  <c r="E258"/>
  <c r="G258" s="1"/>
  <c r="E259"/>
  <c r="G259" s="1"/>
  <c r="E260"/>
  <c r="G260" s="1"/>
  <c r="E261"/>
  <c r="G261" s="1"/>
  <c r="E262"/>
  <c r="E263"/>
  <c r="G263" s="1"/>
  <c r="E264"/>
  <c r="G264" s="1"/>
  <c r="E265"/>
  <c r="G265" s="1"/>
  <c r="E266"/>
  <c r="G266" s="1"/>
  <c r="E267"/>
  <c r="G267" s="1"/>
  <c r="E268"/>
  <c r="G268" s="1"/>
  <c r="E269"/>
  <c r="G269" s="1"/>
  <c r="E270"/>
  <c r="E271"/>
  <c r="G271" s="1"/>
  <c r="E272"/>
  <c r="G272" s="1"/>
  <c r="E273"/>
  <c r="G273" s="1"/>
  <c r="E274"/>
  <c r="G274" s="1"/>
  <c r="E275"/>
  <c r="G275" s="1"/>
  <c r="E276"/>
  <c r="G276" s="1"/>
  <c r="E277"/>
  <c r="G277" s="1"/>
  <c r="E278"/>
  <c r="E279"/>
  <c r="G279" s="1"/>
  <c r="E280"/>
  <c r="G280" s="1"/>
  <c r="E281"/>
  <c r="G281" s="1"/>
  <c r="E282"/>
  <c r="G282" s="1"/>
  <c r="E283"/>
  <c r="G283" s="1"/>
  <c r="E284"/>
  <c r="G284" s="1"/>
  <c r="E285"/>
  <c r="G285" s="1"/>
  <c r="E286"/>
  <c r="E287"/>
  <c r="G287" s="1"/>
  <c r="E288"/>
  <c r="G288" s="1"/>
  <c r="E289"/>
  <c r="G289" s="1"/>
  <c r="E290"/>
  <c r="G290" s="1"/>
  <c r="E291"/>
  <c r="G291" s="1"/>
  <c r="E292"/>
  <c r="G292" s="1"/>
  <c r="E293"/>
  <c r="G293" s="1"/>
  <c r="E294"/>
  <c r="E295"/>
  <c r="G295" s="1"/>
  <c r="E296"/>
  <c r="G296" s="1"/>
  <c r="E297"/>
  <c r="G297" s="1"/>
  <c r="E298"/>
  <c r="G298" s="1"/>
  <c r="E299"/>
  <c r="G299" s="1"/>
  <c r="E300"/>
  <c r="G300" s="1"/>
  <c r="E301"/>
  <c r="G301" s="1"/>
  <c r="E302"/>
  <c r="E303"/>
  <c r="G303" s="1"/>
  <c r="E304"/>
  <c r="G304" s="1"/>
  <c r="E305"/>
  <c r="G305" s="1"/>
  <c r="E306"/>
  <c r="G306" s="1"/>
  <c r="E307"/>
  <c r="G307" s="1"/>
  <c r="E308"/>
  <c r="G308" s="1"/>
  <c r="E309"/>
  <c r="G309" s="1"/>
  <c r="E310"/>
  <c r="E311"/>
  <c r="G311" s="1"/>
  <c r="E312"/>
  <c r="G312" s="1"/>
  <c r="E313"/>
  <c r="G313" s="1"/>
  <c r="E314"/>
  <c r="G314" s="1"/>
  <c r="E315"/>
  <c r="G315" s="1"/>
  <c r="E316"/>
  <c r="G316" s="1"/>
  <c r="E317"/>
  <c r="G317" s="1"/>
  <c r="E318"/>
  <c r="E319"/>
  <c r="G319" s="1"/>
  <c r="E320"/>
  <c r="G320" s="1"/>
  <c r="E321"/>
  <c r="G321" s="1"/>
  <c r="E322"/>
  <c r="G322" s="1"/>
  <c r="E323"/>
  <c r="G323" s="1"/>
  <c r="E324"/>
  <c r="G324" s="1"/>
  <c r="E325"/>
  <c r="G325" s="1"/>
  <c r="E326"/>
  <c r="E327"/>
  <c r="G327" s="1"/>
  <c r="E328"/>
  <c r="G328" s="1"/>
  <c r="E329"/>
  <c r="G329" s="1"/>
  <c r="E330"/>
  <c r="G330" s="1"/>
  <c r="E331"/>
  <c r="G331" s="1"/>
  <c r="E332"/>
  <c r="G332" s="1"/>
  <c r="E333"/>
  <c r="G333" s="1"/>
  <c r="E334"/>
  <c r="E335"/>
  <c r="G335" s="1"/>
  <c r="E336"/>
  <c r="G336" s="1"/>
  <c r="E337"/>
  <c r="G337" s="1"/>
  <c r="E338"/>
  <c r="G338" s="1"/>
  <c r="E339"/>
  <c r="G339" s="1"/>
  <c r="E340"/>
  <c r="G340" s="1"/>
  <c r="E341"/>
  <c r="G341" s="1"/>
  <c r="E342"/>
  <c r="E343"/>
  <c r="G343" s="1"/>
  <c r="E344"/>
  <c r="G344" s="1"/>
  <c r="E345"/>
  <c r="G345" s="1"/>
  <c r="E346"/>
  <c r="G346" s="1"/>
  <c r="E347"/>
  <c r="G347" s="1"/>
  <c r="E348"/>
  <c r="G348" s="1"/>
  <c r="E349"/>
  <c r="G349" s="1"/>
  <c r="E350"/>
  <c r="E351"/>
  <c r="G351" s="1"/>
  <c r="E352"/>
  <c r="G352" s="1"/>
  <c r="E353"/>
  <c r="G353" s="1"/>
  <c r="E354"/>
  <c r="G354" s="1"/>
  <c r="E355"/>
  <c r="G355" s="1"/>
  <c r="E356"/>
  <c r="G356" s="1"/>
  <c r="E357"/>
  <c r="G357" s="1"/>
  <c r="E358"/>
  <c r="E359"/>
  <c r="G359" s="1"/>
  <c r="E360"/>
  <c r="G360" s="1"/>
  <c r="E361"/>
  <c r="G361" s="1"/>
  <c r="E362"/>
  <c r="G362" s="1"/>
  <c r="E363"/>
  <c r="G363" s="1"/>
  <c r="E364"/>
  <c r="G364" s="1"/>
  <c r="E365"/>
  <c r="G365" s="1"/>
  <c r="E366"/>
  <c r="E367"/>
  <c r="G367" s="1"/>
  <c r="E368"/>
  <c r="G368" s="1"/>
  <c r="E369"/>
  <c r="G369" s="1"/>
  <c r="E370"/>
  <c r="G370" s="1"/>
  <c r="E371"/>
  <c r="G371" s="1"/>
  <c r="E372"/>
  <c r="G372" s="1"/>
  <c r="E373"/>
  <c r="G373" s="1"/>
  <c r="E374"/>
  <c r="E375"/>
  <c r="G375" s="1"/>
  <c r="E376"/>
  <c r="G376" s="1"/>
  <c r="E377"/>
  <c r="G377" s="1"/>
  <c r="E378"/>
  <c r="G378" s="1"/>
  <c r="E379"/>
  <c r="G379" s="1"/>
  <c r="E380"/>
  <c r="G380" s="1"/>
  <c r="E381"/>
  <c r="G381" s="1"/>
  <c r="E382"/>
  <c r="E383"/>
  <c r="G383" s="1"/>
  <c r="E384"/>
  <c r="G384" s="1"/>
  <c r="E385"/>
  <c r="G385" s="1"/>
  <c r="E386"/>
  <c r="G386" s="1"/>
  <c r="E387"/>
  <c r="G387" s="1"/>
  <c r="E388"/>
  <c r="G388" s="1"/>
  <c r="E389"/>
  <c r="G389" s="1"/>
  <c r="E390"/>
  <c r="E391"/>
  <c r="G391" s="1"/>
  <c r="E392"/>
  <c r="G392" s="1"/>
  <c r="E393"/>
  <c r="G393" s="1"/>
  <c r="E394"/>
  <c r="G394" s="1"/>
  <c r="E395"/>
  <c r="G395" s="1"/>
  <c r="E396"/>
  <c r="G396" s="1"/>
  <c r="E397"/>
  <c r="G397" s="1"/>
  <c r="E398"/>
  <c r="E399"/>
  <c r="G399" s="1"/>
  <c r="E400"/>
  <c r="G400" s="1"/>
  <c r="E401"/>
  <c r="G401" s="1"/>
  <c r="E402"/>
  <c r="G402" s="1"/>
  <c r="E403"/>
  <c r="G403" s="1"/>
  <c r="E404"/>
  <c r="G404" s="1"/>
  <c r="E405"/>
  <c r="G405" s="1"/>
  <c r="E406"/>
  <c r="E407"/>
  <c r="G407" s="1"/>
  <c r="E408"/>
  <c r="G408" s="1"/>
  <c r="E409"/>
  <c r="G409" s="1"/>
  <c r="E410"/>
  <c r="G410" s="1"/>
  <c r="E411"/>
  <c r="G411" s="1"/>
  <c r="E412"/>
  <c r="G412" s="1"/>
  <c r="E413"/>
  <c r="G413" s="1"/>
  <c r="E414"/>
  <c r="E415"/>
  <c r="G415" s="1"/>
  <c r="E416"/>
  <c r="G416" s="1"/>
  <c r="E417"/>
  <c r="G417" s="1"/>
  <c r="E418"/>
  <c r="G418" s="1"/>
  <c r="E6"/>
  <c r="G6" s="1"/>
  <c r="Q3" s="1"/>
  <c r="E7"/>
  <c r="G7" s="1"/>
  <c r="S54" i="6"/>
  <c r="S38"/>
  <c r="S27"/>
  <c r="S23"/>
  <c r="S14"/>
  <c r="S11"/>
  <c r="S8"/>
  <c r="S6"/>
  <c r="S7"/>
  <c r="S5"/>
  <c r="B6" i="4"/>
  <c r="B1"/>
  <c r="A542" s="1"/>
  <c r="B542" s="1"/>
  <c r="R6" i="6"/>
  <c r="R5"/>
  <c r="C6"/>
  <c r="C7"/>
  <c r="C8"/>
  <c r="K8" s="1"/>
  <c r="C5"/>
  <c r="V4"/>
  <c r="W4" s="1"/>
  <c r="N5"/>
  <c r="N6"/>
  <c r="N7"/>
  <c r="O7" s="1"/>
  <c r="N8"/>
  <c r="N4"/>
  <c r="O4" s="1"/>
  <c r="K5"/>
  <c r="K6"/>
  <c r="K7"/>
  <c r="K4"/>
  <c r="L4" s="1"/>
  <c r="H5"/>
  <c r="P5" s="1"/>
  <c r="H6"/>
  <c r="P6" s="1"/>
  <c r="H7"/>
  <c r="P7" s="1"/>
  <c r="H4"/>
  <c r="I4" s="1"/>
  <c r="I6" i="5"/>
  <c r="M7" i="3"/>
  <c r="S1"/>
  <c r="M2"/>
  <c r="I1" i="5"/>
  <c r="J100" i="3"/>
  <c r="I27"/>
  <c r="I29"/>
  <c r="I30"/>
  <c r="I31"/>
  <c r="I32"/>
  <c r="I33"/>
  <c r="I34"/>
  <c r="I35"/>
  <c r="I36"/>
  <c r="I37"/>
  <c r="J37" s="1"/>
  <c r="I38"/>
  <c r="J38" s="1"/>
  <c r="I39"/>
  <c r="J39" s="1"/>
  <c r="I40"/>
  <c r="J40" s="1"/>
  <c r="I41"/>
  <c r="J41" s="1"/>
  <c r="I42"/>
  <c r="J42" s="1"/>
  <c r="I43"/>
  <c r="J43" s="1"/>
  <c r="I44"/>
  <c r="J44" s="1"/>
  <c r="I45"/>
  <c r="J45" s="1"/>
  <c r="I46"/>
  <c r="J46" s="1"/>
  <c r="I47"/>
  <c r="J47" s="1"/>
  <c r="I48"/>
  <c r="J48" s="1"/>
  <c r="I49"/>
  <c r="J49" s="1"/>
  <c r="I50"/>
  <c r="J50" s="1"/>
  <c r="I51"/>
  <c r="J51" s="1"/>
  <c r="I52"/>
  <c r="J52" s="1"/>
  <c r="I53"/>
  <c r="J53" s="1"/>
  <c r="I54"/>
  <c r="J54" s="1"/>
  <c r="I55"/>
  <c r="J55" s="1"/>
  <c r="I56"/>
  <c r="J56" s="1"/>
  <c r="I57"/>
  <c r="J57" s="1"/>
  <c r="I28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6"/>
  <c r="P307"/>
  <c r="T7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6"/>
  <c r="V6" s="1"/>
  <c r="P1"/>
  <c r="Y13" s="1"/>
  <c r="H20"/>
  <c r="I20" s="1"/>
  <c r="J20" s="1"/>
  <c r="J19"/>
  <c r="I19"/>
  <c r="H19"/>
  <c r="G19"/>
  <c r="G24" s="1"/>
  <c r="C15"/>
  <c r="D9"/>
  <c r="J9" s="1"/>
  <c r="E6" i="9" l="1"/>
  <c r="U3"/>
  <c r="W263"/>
  <c r="W267"/>
  <c r="W271"/>
  <c r="W275"/>
  <c r="W279"/>
  <c r="W283"/>
  <c r="W287"/>
  <c r="W291"/>
  <c r="W295"/>
  <c r="W299"/>
  <c r="W303"/>
  <c r="U838"/>
  <c r="U863"/>
  <c r="U850"/>
  <c r="U899"/>
  <c r="U762"/>
  <c r="U664"/>
  <c r="U888"/>
  <c r="U900"/>
  <c r="U646"/>
  <c r="U736"/>
  <c r="U906"/>
  <c r="U748"/>
  <c r="U754"/>
  <c r="U656"/>
  <c r="U662"/>
  <c r="U752"/>
  <c r="U742"/>
  <c r="U695"/>
  <c r="U832"/>
  <c r="U716"/>
  <c r="U728"/>
  <c r="U898"/>
  <c r="U740"/>
  <c r="U682"/>
  <c r="U673"/>
  <c r="U769"/>
  <c r="U865"/>
  <c r="U746"/>
  <c r="U659"/>
  <c r="U799"/>
  <c r="U835"/>
  <c r="U820"/>
  <c r="U652"/>
  <c r="U796"/>
  <c r="U866"/>
  <c r="U708"/>
  <c r="U878"/>
  <c r="U714"/>
  <c r="U644"/>
  <c r="U904"/>
  <c r="U724"/>
  <c r="U894"/>
  <c r="U730"/>
  <c r="U892"/>
  <c r="U810"/>
  <c r="U675"/>
  <c r="U827"/>
  <c r="U706"/>
  <c r="U718"/>
  <c r="U893"/>
  <c r="U705"/>
  <c r="U801"/>
  <c r="U704"/>
  <c r="U886"/>
  <c r="U735"/>
  <c r="U808"/>
  <c r="U771"/>
  <c r="U798"/>
  <c r="U720"/>
  <c r="U890"/>
  <c r="U774"/>
  <c r="U847"/>
  <c r="U651"/>
  <c r="U694"/>
  <c r="U684"/>
  <c r="U864"/>
  <c r="U643"/>
  <c r="U712"/>
  <c r="U882"/>
  <c r="U702"/>
  <c r="U880"/>
  <c r="U700"/>
  <c r="U870"/>
  <c r="U768"/>
  <c r="U843"/>
  <c r="U688"/>
  <c r="U655"/>
  <c r="U856"/>
  <c r="U868"/>
  <c r="U829"/>
  <c r="U817"/>
  <c r="U737"/>
  <c r="W6"/>
  <c r="U871"/>
  <c r="U822"/>
  <c r="U676"/>
  <c r="U786"/>
  <c r="U707"/>
  <c r="U698"/>
  <c r="U691"/>
  <c r="U732"/>
  <c r="U783"/>
  <c r="U824"/>
  <c r="U883"/>
  <c r="U836"/>
  <c r="U903"/>
  <c r="U842"/>
  <c r="U875"/>
  <c r="U854"/>
  <c r="U671"/>
  <c r="U852"/>
  <c r="U663"/>
  <c r="U858"/>
  <c r="U687"/>
  <c r="U779"/>
  <c r="U879"/>
  <c r="U834"/>
  <c r="U851"/>
  <c r="U846"/>
  <c r="U765"/>
  <c r="U753"/>
  <c r="U861"/>
  <c r="U807"/>
  <c r="U758"/>
  <c r="U654"/>
  <c r="U666"/>
  <c r="U756"/>
  <c r="U696"/>
  <c r="U848"/>
  <c r="U710"/>
  <c r="U719"/>
  <c r="U802"/>
  <c r="U819"/>
  <c r="U814"/>
  <c r="U686"/>
  <c r="U839"/>
  <c r="U811"/>
  <c r="U895"/>
  <c r="U840"/>
  <c r="U867"/>
  <c r="U830"/>
  <c r="U887"/>
  <c r="U859"/>
  <c r="U828"/>
  <c r="U647"/>
  <c r="U844"/>
  <c r="U815"/>
  <c r="U787"/>
  <c r="U701"/>
  <c r="U689"/>
  <c r="L167"/>
  <c r="U901"/>
  <c r="U773"/>
  <c r="U645"/>
  <c r="U877"/>
  <c r="U717"/>
  <c r="U905"/>
  <c r="U873"/>
  <c r="U809"/>
  <c r="U777"/>
  <c r="U745"/>
  <c r="U681"/>
  <c r="U781"/>
  <c r="U813"/>
  <c r="U849"/>
  <c r="U785"/>
  <c r="U721"/>
  <c r="U657"/>
  <c r="U885"/>
  <c r="U821"/>
  <c r="U757"/>
  <c r="U693"/>
  <c r="U853"/>
  <c r="U789"/>
  <c r="U725"/>
  <c r="U661"/>
  <c r="U889"/>
  <c r="U857"/>
  <c r="U825"/>
  <c r="U793"/>
  <c r="U761"/>
  <c r="U729"/>
  <c r="U697"/>
  <c r="U665"/>
  <c r="U685"/>
  <c r="U837"/>
  <c r="U709"/>
  <c r="U677"/>
  <c r="U841"/>
  <c r="U713"/>
  <c r="U649"/>
  <c r="U845"/>
  <c r="U749"/>
  <c r="U653"/>
  <c r="U680"/>
  <c r="U744"/>
  <c r="U734"/>
  <c r="U855"/>
  <c r="U826"/>
  <c r="U891"/>
  <c r="U670"/>
  <c r="U755"/>
  <c r="U876"/>
  <c r="U775"/>
  <c r="U800"/>
  <c r="U747"/>
  <c r="U812"/>
  <c r="U831"/>
  <c r="U818"/>
  <c r="U803"/>
  <c r="U823"/>
  <c r="U816"/>
  <c r="U795"/>
  <c r="U806"/>
  <c r="U743"/>
  <c r="U648"/>
  <c r="U751"/>
  <c r="U792"/>
  <c r="U723"/>
  <c r="U804"/>
  <c r="U869"/>
  <c r="U733"/>
  <c r="W272"/>
  <c r="W276"/>
  <c r="W280"/>
  <c r="W284"/>
  <c r="W288"/>
  <c r="W292"/>
  <c r="W296"/>
  <c r="W300"/>
  <c r="W304"/>
  <c r="U715"/>
  <c r="U678"/>
  <c r="U722"/>
  <c r="U884"/>
  <c r="U791"/>
  <c r="U763"/>
  <c r="U760"/>
  <c r="U772"/>
  <c r="U726"/>
  <c r="U711"/>
  <c r="U778"/>
  <c r="U692"/>
  <c r="U790"/>
  <c r="U767"/>
  <c r="U739"/>
  <c r="U788"/>
  <c r="U759"/>
  <c r="U794"/>
  <c r="U731"/>
  <c r="U896"/>
  <c r="U780"/>
  <c r="U683"/>
  <c r="U770"/>
  <c r="U672"/>
  <c r="U782"/>
  <c r="U690"/>
  <c r="U805"/>
  <c r="U897"/>
  <c r="U874"/>
  <c r="U902"/>
  <c r="U872"/>
  <c r="U667"/>
  <c r="U862"/>
  <c r="U727"/>
  <c r="U784"/>
  <c r="U699"/>
  <c r="U860"/>
  <c r="U738"/>
  <c r="U679"/>
  <c r="U750"/>
  <c r="U881"/>
  <c r="U668"/>
  <c r="U658"/>
  <c r="U703"/>
  <c r="U776"/>
  <c r="U766"/>
  <c r="U674"/>
  <c r="U764"/>
  <c r="U669"/>
  <c r="U660"/>
  <c r="U650"/>
  <c r="U741"/>
  <c r="U833"/>
  <c r="S11"/>
  <c r="CX580" i="5"/>
  <c r="CX596"/>
  <c r="CX612"/>
  <c r="CX628"/>
  <c r="CX537"/>
  <c r="CX539"/>
  <c r="CX541"/>
  <c r="CX543"/>
  <c r="CX545"/>
  <c r="CX547"/>
  <c r="CX549"/>
  <c r="CX551"/>
  <c r="CX553"/>
  <c r="CX555"/>
  <c r="CX557"/>
  <c r="CX559"/>
  <c r="CX561"/>
  <c r="CX563"/>
  <c r="CX565"/>
  <c r="CX567"/>
  <c r="CX569"/>
  <c r="CX571"/>
  <c r="CX573"/>
  <c r="CX575"/>
  <c r="CX577"/>
  <c r="CX579"/>
  <c r="CX581"/>
  <c r="CX583"/>
  <c r="CX585"/>
  <c r="CX587"/>
  <c r="CX589"/>
  <c r="CX591"/>
  <c r="CX593"/>
  <c r="CX595"/>
  <c r="CX597"/>
  <c r="CX599"/>
  <c r="CX601"/>
  <c r="CX603"/>
  <c r="CX605"/>
  <c r="CX607"/>
  <c r="CX609"/>
  <c r="CX611"/>
  <c r="CX613"/>
  <c r="CX615"/>
  <c r="CX617"/>
  <c r="CX619"/>
  <c r="CX621"/>
  <c r="CX623"/>
  <c r="CX625"/>
  <c r="CX627"/>
  <c r="CX629"/>
  <c r="CX631"/>
  <c r="CX633"/>
  <c r="CX635"/>
  <c r="CX637"/>
  <c r="CX639"/>
  <c r="CX641"/>
  <c r="CX643"/>
  <c r="AA6"/>
  <c r="CY8"/>
  <c r="CZ7"/>
  <c r="CN8"/>
  <c r="CO7"/>
  <c r="CC7"/>
  <c r="BR8"/>
  <c r="BS7"/>
  <c r="BG8"/>
  <c r="BH7"/>
  <c r="AV7"/>
  <c r="AK8"/>
  <c r="AL7"/>
  <c r="Z7"/>
  <c r="G414"/>
  <c r="G406"/>
  <c r="G398"/>
  <c r="G93"/>
  <c r="G85"/>
  <c r="G77"/>
  <c r="G69"/>
  <c r="G61"/>
  <c r="G53"/>
  <c r="G45"/>
  <c r="G37"/>
  <c r="G29"/>
  <c r="G21"/>
  <c r="G13"/>
  <c r="G390"/>
  <c r="G382"/>
  <c r="G374"/>
  <c r="G366"/>
  <c r="G358"/>
  <c r="G350"/>
  <c r="G342"/>
  <c r="G334"/>
  <c r="G326"/>
  <c r="G318"/>
  <c r="G310"/>
  <c r="G302"/>
  <c r="G294"/>
  <c r="G286"/>
  <c r="G278"/>
  <c r="G270"/>
  <c r="G262"/>
  <c r="G254"/>
  <c r="G246"/>
  <c r="G238"/>
  <c r="G230"/>
  <c r="G222"/>
  <c r="G214"/>
  <c r="G206"/>
  <c r="G198"/>
  <c r="G190"/>
  <c r="G182"/>
  <c r="G174"/>
  <c r="G166"/>
  <c r="G158"/>
  <c r="G150"/>
  <c r="G142"/>
  <c r="G134"/>
  <c r="G126"/>
  <c r="G118"/>
  <c r="G110"/>
  <c r="G102"/>
  <c r="G94"/>
  <c r="G86"/>
  <c r="G78"/>
  <c r="G70"/>
  <c r="G62"/>
  <c r="G54"/>
  <c r="G46"/>
  <c r="G38"/>
  <c r="G30"/>
  <c r="G22"/>
  <c r="G14"/>
  <c r="G542"/>
  <c r="G534"/>
  <c r="G526"/>
  <c r="G518"/>
  <c r="G510"/>
  <c r="G502"/>
  <c r="G494"/>
  <c r="G486"/>
  <c r="G478"/>
  <c r="G470"/>
  <c r="G462"/>
  <c r="G454"/>
  <c r="G446"/>
  <c r="G438"/>
  <c r="G430"/>
  <c r="G422"/>
  <c r="G541"/>
  <c r="G533"/>
  <c r="G525"/>
  <c r="G517"/>
  <c r="G509"/>
  <c r="G501"/>
  <c r="G493"/>
  <c r="G485"/>
  <c r="G477"/>
  <c r="G469"/>
  <c r="G461"/>
  <c r="G453"/>
  <c r="G445"/>
  <c r="G437"/>
  <c r="G429"/>
  <c r="G421"/>
  <c r="G637"/>
  <c r="G633"/>
  <c r="G629"/>
  <c r="G625"/>
  <c r="G621"/>
  <c r="G617"/>
  <c r="G613"/>
  <c r="G609"/>
  <c r="G605"/>
  <c r="G601"/>
  <c r="G597"/>
  <c r="G593"/>
  <c r="G589"/>
  <c r="G585"/>
  <c r="G581"/>
  <c r="G577"/>
  <c r="G573"/>
  <c r="G569"/>
  <c r="G565"/>
  <c r="G561"/>
  <c r="G557"/>
  <c r="G553"/>
  <c r="G549"/>
  <c r="G698"/>
  <c r="G694"/>
  <c r="G690"/>
  <c r="G686"/>
  <c r="G682"/>
  <c r="G678"/>
  <c r="G674"/>
  <c r="G670"/>
  <c r="G666"/>
  <c r="G662"/>
  <c r="G658"/>
  <c r="G654"/>
  <c r="G650"/>
  <c r="G646"/>
  <c r="G642"/>
  <c r="G905"/>
  <c r="G901"/>
  <c r="G897"/>
  <c r="G893"/>
  <c r="G889"/>
  <c r="G885"/>
  <c r="G881"/>
  <c r="G877"/>
  <c r="G873"/>
  <c r="G869"/>
  <c r="G865"/>
  <c r="G861"/>
  <c r="G857"/>
  <c r="G853"/>
  <c r="G849"/>
  <c r="G845"/>
  <c r="G841"/>
  <c r="G837"/>
  <c r="G833"/>
  <c r="G829"/>
  <c r="G825"/>
  <c r="G821"/>
  <c r="G817"/>
  <c r="G813"/>
  <c r="G809"/>
  <c r="G805"/>
  <c r="G801"/>
  <c r="G797"/>
  <c r="G793"/>
  <c r="G789"/>
  <c r="G785"/>
  <c r="G781"/>
  <c r="G777"/>
  <c r="G773"/>
  <c r="G769"/>
  <c r="G765"/>
  <c r="G761"/>
  <c r="G757"/>
  <c r="G753"/>
  <c r="G749"/>
  <c r="G745"/>
  <c r="G741"/>
  <c r="G737"/>
  <c r="G733"/>
  <c r="G729"/>
  <c r="G725"/>
  <c r="G721"/>
  <c r="G717"/>
  <c r="G713"/>
  <c r="G709"/>
  <c r="G705"/>
  <c r="G701"/>
  <c r="G543"/>
  <c r="G535"/>
  <c r="G527"/>
  <c r="G519"/>
  <c r="G511"/>
  <c r="G503"/>
  <c r="G495"/>
  <c r="G487"/>
  <c r="G479"/>
  <c r="G471"/>
  <c r="G463"/>
  <c r="G455"/>
  <c r="G447"/>
  <c r="G439"/>
  <c r="G431"/>
  <c r="G423"/>
  <c r="G545"/>
  <c r="G537"/>
  <c r="G529"/>
  <c r="G521"/>
  <c r="G513"/>
  <c r="G505"/>
  <c r="G497"/>
  <c r="G489"/>
  <c r="G481"/>
  <c r="G473"/>
  <c r="G465"/>
  <c r="G457"/>
  <c r="G449"/>
  <c r="G441"/>
  <c r="G433"/>
  <c r="G425"/>
  <c r="G539"/>
  <c r="G531"/>
  <c r="G523"/>
  <c r="G515"/>
  <c r="G507"/>
  <c r="G499"/>
  <c r="G491"/>
  <c r="G483"/>
  <c r="G475"/>
  <c r="G467"/>
  <c r="G459"/>
  <c r="G451"/>
  <c r="G443"/>
  <c r="G435"/>
  <c r="G427"/>
  <c r="G419"/>
  <c r="C6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N3"/>
  <c r="M3"/>
  <c r="P3" s="1"/>
  <c r="N20"/>
  <c r="N7"/>
  <c r="N36"/>
  <c r="N27"/>
  <c r="N13"/>
  <c r="N9"/>
  <c r="N113"/>
  <c r="N105"/>
  <c r="N97"/>
  <c r="N89"/>
  <c r="N81"/>
  <c r="N73"/>
  <c r="N65"/>
  <c r="N57"/>
  <c r="N49"/>
  <c r="N41"/>
  <c r="N33"/>
  <c r="N25"/>
  <c r="N23"/>
  <c r="N22"/>
  <c r="R33" i="4"/>
  <c r="R34" s="1"/>
  <c r="H29"/>
  <c r="I29"/>
  <c r="J29" s="1"/>
  <c r="K29" s="1"/>
  <c r="L29" s="1"/>
  <c r="M29" s="1"/>
  <c r="N29" s="1"/>
  <c r="O29" s="1"/>
  <c r="P29" s="1"/>
  <c r="Q29" s="1"/>
  <c r="O35" s="1"/>
  <c r="O36" s="1"/>
  <c r="O313" i="8"/>
  <c r="N314"/>
  <c r="R314"/>
  <c r="Q314" s="1"/>
  <c r="R315"/>
  <c r="Q315" s="1"/>
  <c r="J8" i="9"/>
  <c r="K8" s="1"/>
  <c r="J7"/>
  <c r="K7" s="1"/>
  <c r="F9"/>
  <c r="M167"/>
  <c r="L59"/>
  <c r="L63"/>
  <c r="L67"/>
  <c r="L71"/>
  <c r="L75"/>
  <c r="L79"/>
  <c r="L82"/>
  <c r="L90"/>
  <c r="L98"/>
  <c r="L106"/>
  <c r="L142"/>
  <c r="L153"/>
  <c r="L159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85"/>
  <c r="L93"/>
  <c r="L101"/>
  <c r="L107"/>
  <c r="L111"/>
  <c r="L115"/>
  <c r="L119"/>
  <c r="L123"/>
  <c r="L127"/>
  <c r="L131"/>
  <c r="L146"/>
  <c r="L157"/>
  <c r="L163"/>
  <c r="L60"/>
  <c r="L64"/>
  <c r="L68"/>
  <c r="L72"/>
  <c r="L76"/>
  <c r="L80"/>
  <c r="L88"/>
  <c r="L96"/>
  <c r="L104"/>
  <c r="L135"/>
  <c r="L150"/>
  <c r="L161"/>
  <c r="L905"/>
  <c r="L901"/>
  <c r="L897"/>
  <c r="L893"/>
  <c r="L889"/>
  <c r="L885"/>
  <c r="L881"/>
  <c r="L877"/>
  <c r="L873"/>
  <c r="L869"/>
  <c r="L865"/>
  <c r="L861"/>
  <c r="L857"/>
  <c r="L853"/>
  <c r="L849"/>
  <c r="L845"/>
  <c r="L841"/>
  <c r="L837"/>
  <c r="L833"/>
  <c r="L829"/>
  <c r="L825"/>
  <c r="L821"/>
  <c r="L817"/>
  <c r="L813"/>
  <c r="L809"/>
  <c r="L805"/>
  <c r="L801"/>
  <c r="L797"/>
  <c r="L793"/>
  <c r="L789"/>
  <c r="L785"/>
  <c r="L781"/>
  <c r="L777"/>
  <c r="L773"/>
  <c r="L769"/>
  <c r="L765"/>
  <c r="L761"/>
  <c r="L757"/>
  <c r="L753"/>
  <c r="L749"/>
  <c r="L745"/>
  <c r="L741"/>
  <c r="L737"/>
  <c r="L733"/>
  <c r="L729"/>
  <c r="L725"/>
  <c r="L721"/>
  <c r="L717"/>
  <c r="L713"/>
  <c r="L709"/>
  <c r="L705"/>
  <c r="L701"/>
  <c r="L697"/>
  <c r="L693"/>
  <c r="L689"/>
  <c r="L685"/>
  <c r="L681"/>
  <c r="L677"/>
  <c r="L673"/>
  <c r="L669"/>
  <c r="L665"/>
  <c r="L661"/>
  <c r="L657"/>
  <c r="L653"/>
  <c r="L649"/>
  <c r="L645"/>
  <c r="L638"/>
  <c r="L630"/>
  <c r="L622"/>
  <c r="L614"/>
  <c r="L606"/>
  <c r="L598"/>
  <c r="L590"/>
  <c r="L582"/>
  <c r="L574"/>
  <c r="L566"/>
  <c r="L558"/>
  <c r="L550"/>
  <c r="L637"/>
  <c r="L629"/>
  <c r="L621"/>
  <c r="L613"/>
  <c r="L605"/>
  <c r="L597"/>
  <c r="L589"/>
  <c r="L904"/>
  <c r="L900"/>
  <c r="L896"/>
  <c r="L892"/>
  <c r="L888"/>
  <c r="L884"/>
  <c r="L880"/>
  <c r="L876"/>
  <c r="L872"/>
  <c r="L868"/>
  <c r="L864"/>
  <c r="L860"/>
  <c r="L856"/>
  <c r="L852"/>
  <c r="L848"/>
  <c r="L844"/>
  <c r="L840"/>
  <c r="L836"/>
  <c r="L832"/>
  <c r="L828"/>
  <c r="L824"/>
  <c r="L820"/>
  <c r="L816"/>
  <c r="L812"/>
  <c r="L808"/>
  <c r="L804"/>
  <c r="L800"/>
  <c r="L796"/>
  <c r="L792"/>
  <c r="L788"/>
  <c r="L784"/>
  <c r="L780"/>
  <c r="L776"/>
  <c r="L772"/>
  <c r="L768"/>
  <c r="L764"/>
  <c r="L760"/>
  <c r="L756"/>
  <c r="L752"/>
  <c r="L748"/>
  <c r="L744"/>
  <c r="L740"/>
  <c r="L736"/>
  <c r="L732"/>
  <c r="L728"/>
  <c r="L724"/>
  <c r="L720"/>
  <c r="L716"/>
  <c r="L712"/>
  <c r="L708"/>
  <c r="L704"/>
  <c r="L700"/>
  <c r="L696"/>
  <c r="L692"/>
  <c r="L688"/>
  <c r="L684"/>
  <c r="L680"/>
  <c r="L676"/>
  <c r="L672"/>
  <c r="L668"/>
  <c r="L664"/>
  <c r="L660"/>
  <c r="L656"/>
  <c r="L652"/>
  <c r="L648"/>
  <c r="L644"/>
  <c r="L636"/>
  <c r="L628"/>
  <c r="L620"/>
  <c r="L612"/>
  <c r="L604"/>
  <c r="L596"/>
  <c r="L588"/>
  <c r="L580"/>
  <c r="L572"/>
  <c r="L564"/>
  <c r="L556"/>
  <c r="L643"/>
  <c r="V643" s="1"/>
  <c r="L635"/>
  <c r="L627"/>
  <c r="L619"/>
  <c r="L611"/>
  <c r="L903"/>
  <c r="L899"/>
  <c r="L895"/>
  <c r="L891"/>
  <c r="L887"/>
  <c r="L883"/>
  <c r="L879"/>
  <c r="L875"/>
  <c r="L871"/>
  <c r="L867"/>
  <c r="L863"/>
  <c r="L859"/>
  <c r="L855"/>
  <c r="L851"/>
  <c r="L847"/>
  <c r="L843"/>
  <c r="L839"/>
  <c r="L835"/>
  <c r="L831"/>
  <c r="L827"/>
  <c r="L823"/>
  <c r="L819"/>
  <c r="L815"/>
  <c r="L811"/>
  <c r="L807"/>
  <c r="L803"/>
  <c r="L799"/>
  <c r="L795"/>
  <c r="L791"/>
  <c r="L787"/>
  <c r="L783"/>
  <c r="L779"/>
  <c r="L775"/>
  <c r="L771"/>
  <c r="L767"/>
  <c r="L763"/>
  <c r="L759"/>
  <c r="L755"/>
  <c r="L751"/>
  <c r="L747"/>
  <c r="L743"/>
  <c r="L739"/>
  <c r="L735"/>
  <c r="L731"/>
  <c r="L727"/>
  <c r="L723"/>
  <c r="L719"/>
  <c r="L715"/>
  <c r="L711"/>
  <c r="L707"/>
  <c r="L703"/>
  <c r="L699"/>
  <c r="L695"/>
  <c r="L691"/>
  <c r="L687"/>
  <c r="L683"/>
  <c r="L679"/>
  <c r="L675"/>
  <c r="L671"/>
  <c r="L667"/>
  <c r="L663"/>
  <c r="L659"/>
  <c r="L655"/>
  <c r="L651"/>
  <c r="L647"/>
  <c r="L642"/>
  <c r="L634"/>
  <c r="L626"/>
  <c r="L618"/>
  <c r="L610"/>
  <c r="L602"/>
  <c r="L594"/>
  <c r="L586"/>
  <c r="L578"/>
  <c r="L570"/>
  <c r="L562"/>
  <c r="L554"/>
  <c r="L641"/>
  <c r="L633"/>
  <c r="L625"/>
  <c r="L617"/>
  <c r="L609"/>
  <c r="L601"/>
  <c r="L593"/>
  <c r="L585"/>
  <c r="L577"/>
  <c r="L906"/>
  <c r="L902"/>
  <c r="L898"/>
  <c r="L894"/>
  <c r="L890"/>
  <c r="L886"/>
  <c r="L882"/>
  <c r="L878"/>
  <c r="L874"/>
  <c r="L870"/>
  <c r="L866"/>
  <c r="L862"/>
  <c r="L858"/>
  <c r="L854"/>
  <c r="L850"/>
  <c r="L846"/>
  <c r="L842"/>
  <c r="L838"/>
  <c r="L834"/>
  <c r="L830"/>
  <c r="L826"/>
  <c r="L822"/>
  <c r="L818"/>
  <c r="L814"/>
  <c r="L810"/>
  <c r="L806"/>
  <c r="L802"/>
  <c r="L798"/>
  <c r="L794"/>
  <c r="L790"/>
  <c r="L786"/>
  <c r="L782"/>
  <c r="L778"/>
  <c r="L774"/>
  <c r="L770"/>
  <c r="L766"/>
  <c r="L762"/>
  <c r="L758"/>
  <c r="L754"/>
  <c r="L750"/>
  <c r="L746"/>
  <c r="L742"/>
  <c r="L738"/>
  <c r="L734"/>
  <c r="L730"/>
  <c r="L726"/>
  <c r="L722"/>
  <c r="L718"/>
  <c r="L714"/>
  <c r="L710"/>
  <c r="L706"/>
  <c r="L702"/>
  <c r="L698"/>
  <c r="L694"/>
  <c r="L690"/>
  <c r="L686"/>
  <c r="L682"/>
  <c r="L678"/>
  <c r="L674"/>
  <c r="L670"/>
  <c r="L666"/>
  <c r="L662"/>
  <c r="L658"/>
  <c r="L654"/>
  <c r="L650"/>
  <c r="L646"/>
  <c r="L640"/>
  <c r="L632"/>
  <c r="L624"/>
  <c r="L616"/>
  <c r="L608"/>
  <c r="L600"/>
  <c r="L592"/>
  <c r="L584"/>
  <c r="L576"/>
  <c r="L568"/>
  <c r="L639"/>
  <c r="L631"/>
  <c r="L623"/>
  <c r="L615"/>
  <c r="L607"/>
  <c r="L599"/>
  <c r="L591"/>
  <c r="L583"/>
  <c r="L575"/>
  <c r="L567"/>
  <c r="L559"/>
  <c r="L546"/>
  <c r="L538"/>
  <c r="L530"/>
  <c r="L522"/>
  <c r="L514"/>
  <c r="L506"/>
  <c r="L498"/>
  <c r="L490"/>
  <c r="L482"/>
  <c r="L474"/>
  <c r="L545"/>
  <c r="L537"/>
  <c r="L529"/>
  <c r="L521"/>
  <c r="L513"/>
  <c r="L557"/>
  <c r="L549"/>
  <c r="L544"/>
  <c r="L536"/>
  <c r="L528"/>
  <c r="L520"/>
  <c r="L512"/>
  <c r="L504"/>
  <c r="L603"/>
  <c r="L563"/>
  <c r="L553"/>
  <c r="L551"/>
  <c r="L543"/>
  <c r="L535"/>
  <c r="L527"/>
  <c r="L519"/>
  <c r="L511"/>
  <c r="L503"/>
  <c r="L495"/>
  <c r="L487"/>
  <c r="L479"/>
  <c r="L471"/>
  <c r="L463"/>
  <c r="L455"/>
  <c r="L447"/>
  <c r="L439"/>
  <c r="L431"/>
  <c r="L423"/>
  <c r="L415"/>
  <c r="L407"/>
  <c r="L399"/>
  <c r="L391"/>
  <c r="L383"/>
  <c r="L581"/>
  <c r="L542"/>
  <c r="L534"/>
  <c r="L526"/>
  <c r="L518"/>
  <c r="L510"/>
  <c r="L595"/>
  <c r="L579"/>
  <c r="L573"/>
  <c r="L541"/>
  <c r="L533"/>
  <c r="L525"/>
  <c r="L517"/>
  <c r="L509"/>
  <c r="L501"/>
  <c r="L493"/>
  <c r="L485"/>
  <c r="L477"/>
  <c r="L571"/>
  <c r="L565"/>
  <c r="L560"/>
  <c r="L548"/>
  <c r="L540"/>
  <c r="L532"/>
  <c r="L524"/>
  <c r="L516"/>
  <c r="L508"/>
  <c r="L587"/>
  <c r="L569"/>
  <c r="L561"/>
  <c r="L555"/>
  <c r="L552"/>
  <c r="L547"/>
  <c r="L539"/>
  <c r="L531"/>
  <c r="L523"/>
  <c r="L515"/>
  <c r="L507"/>
  <c r="L499"/>
  <c r="L491"/>
  <c r="L483"/>
  <c r="L475"/>
  <c r="L467"/>
  <c r="L459"/>
  <c r="L451"/>
  <c r="L443"/>
  <c r="L435"/>
  <c r="L427"/>
  <c r="L419"/>
  <c r="L411"/>
  <c r="L403"/>
  <c r="L395"/>
  <c r="L387"/>
  <c r="L379"/>
  <c r="L500"/>
  <c r="L489"/>
  <c r="L484"/>
  <c r="L473"/>
  <c r="L470"/>
  <c r="L468"/>
  <c r="L453"/>
  <c r="L438"/>
  <c r="L436"/>
  <c r="L421"/>
  <c r="L457"/>
  <c r="L442"/>
  <c r="L440"/>
  <c r="L425"/>
  <c r="L502"/>
  <c r="L461"/>
  <c r="L446"/>
  <c r="L444"/>
  <c r="L496"/>
  <c r="L486"/>
  <c r="L480"/>
  <c r="L465"/>
  <c r="L450"/>
  <c r="L448"/>
  <c r="L433"/>
  <c r="L418"/>
  <c r="L416"/>
  <c r="L497"/>
  <c r="L492"/>
  <c r="L481"/>
  <c r="L476"/>
  <c r="L469"/>
  <c r="L454"/>
  <c r="L452"/>
  <c r="L437"/>
  <c r="L422"/>
  <c r="L420"/>
  <c r="L458"/>
  <c r="L456"/>
  <c r="L441"/>
  <c r="L426"/>
  <c r="L424"/>
  <c r="L409"/>
  <c r="L394"/>
  <c r="L392"/>
  <c r="L373"/>
  <c r="L365"/>
  <c r="L357"/>
  <c r="L349"/>
  <c r="L341"/>
  <c r="L333"/>
  <c r="L325"/>
  <c r="L317"/>
  <c r="L309"/>
  <c r="L462"/>
  <c r="L460"/>
  <c r="L445"/>
  <c r="L505"/>
  <c r="L494"/>
  <c r="L488"/>
  <c r="L478"/>
  <c r="L472"/>
  <c r="L466"/>
  <c r="L464"/>
  <c r="L449"/>
  <c r="L434"/>
  <c r="L432"/>
  <c r="L417"/>
  <c r="L402"/>
  <c r="L400"/>
  <c r="L385"/>
  <c r="L371"/>
  <c r="L363"/>
  <c r="L355"/>
  <c r="L347"/>
  <c r="L339"/>
  <c r="L331"/>
  <c r="L323"/>
  <c r="L315"/>
  <c r="L307"/>
  <c r="L428"/>
  <c r="L412"/>
  <c r="L406"/>
  <c r="L388"/>
  <c r="L384"/>
  <c r="L380"/>
  <c r="L374"/>
  <c r="L372"/>
  <c r="L370"/>
  <c r="L359"/>
  <c r="L353"/>
  <c r="L342"/>
  <c r="L340"/>
  <c r="L338"/>
  <c r="L327"/>
  <c r="L321"/>
  <c r="L310"/>
  <c r="L308"/>
  <c r="L306"/>
  <c r="L298"/>
  <c r="L290"/>
  <c r="L282"/>
  <c r="L396"/>
  <c r="L381"/>
  <c r="L376"/>
  <c r="L344"/>
  <c r="L312"/>
  <c r="L303"/>
  <c r="L295"/>
  <c r="L287"/>
  <c r="L389"/>
  <c r="L378"/>
  <c r="L367"/>
  <c r="L361"/>
  <c r="L350"/>
  <c r="L348"/>
  <c r="L346"/>
  <c r="L335"/>
  <c r="L329"/>
  <c r="L318"/>
  <c r="L316"/>
  <c r="L314"/>
  <c r="L300"/>
  <c r="L292"/>
  <c r="L284"/>
  <c r="L393"/>
  <c r="L386"/>
  <c r="L382"/>
  <c r="L352"/>
  <c r="L320"/>
  <c r="L305"/>
  <c r="L297"/>
  <c r="L289"/>
  <c r="L281"/>
  <c r="L404"/>
  <c r="L397"/>
  <c r="L390"/>
  <c r="L375"/>
  <c r="L369"/>
  <c r="L358"/>
  <c r="L356"/>
  <c r="L354"/>
  <c r="L343"/>
  <c r="L337"/>
  <c r="L326"/>
  <c r="L324"/>
  <c r="L322"/>
  <c r="L311"/>
  <c r="L302"/>
  <c r="L294"/>
  <c r="L286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408"/>
  <c r="L401"/>
  <c r="L360"/>
  <c r="L328"/>
  <c r="L299"/>
  <c r="L291"/>
  <c r="L283"/>
  <c r="L430"/>
  <c r="L405"/>
  <c r="L398"/>
  <c r="L377"/>
  <c r="L366"/>
  <c r="L364"/>
  <c r="L362"/>
  <c r="L351"/>
  <c r="L345"/>
  <c r="L334"/>
  <c r="L332"/>
  <c r="L330"/>
  <c r="L319"/>
  <c r="L313"/>
  <c r="L304"/>
  <c r="L296"/>
  <c r="L288"/>
  <c r="L429"/>
  <c r="L414"/>
  <c r="L413"/>
  <c r="L410"/>
  <c r="L368"/>
  <c r="L336"/>
  <c r="L301"/>
  <c r="L293"/>
  <c r="L285"/>
  <c r="L215"/>
  <c r="L211"/>
  <c r="L207"/>
  <c r="L203"/>
  <c r="L199"/>
  <c r="L195"/>
  <c r="L191"/>
  <c r="L187"/>
  <c r="L183"/>
  <c r="L179"/>
  <c r="L175"/>
  <c r="L171"/>
  <c r="L218"/>
  <c r="L214"/>
  <c r="L210"/>
  <c r="L206"/>
  <c r="L202"/>
  <c r="L198"/>
  <c r="L194"/>
  <c r="L190"/>
  <c r="L186"/>
  <c r="L182"/>
  <c r="L178"/>
  <c r="L174"/>
  <c r="L170"/>
  <c r="L217"/>
  <c r="L213"/>
  <c r="L209"/>
  <c r="L205"/>
  <c r="L201"/>
  <c r="L197"/>
  <c r="L193"/>
  <c r="L189"/>
  <c r="L185"/>
  <c r="L181"/>
  <c r="L177"/>
  <c r="L173"/>
  <c r="L216"/>
  <c r="L212"/>
  <c r="L208"/>
  <c r="L204"/>
  <c r="L200"/>
  <c r="L196"/>
  <c r="L192"/>
  <c r="L188"/>
  <c r="L184"/>
  <c r="L180"/>
  <c r="L176"/>
  <c r="L172"/>
  <c r="L168"/>
  <c r="L164"/>
  <c r="L160"/>
  <c r="L156"/>
  <c r="L152"/>
  <c r="L148"/>
  <c r="L144"/>
  <c r="L140"/>
  <c r="L136"/>
  <c r="L132"/>
  <c r="L56"/>
  <c r="L83"/>
  <c r="L91"/>
  <c r="L99"/>
  <c r="L108"/>
  <c r="L112"/>
  <c r="L116"/>
  <c r="L120"/>
  <c r="L124"/>
  <c r="L128"/>
  <c r="L133"/>
  <c r="L139"/>
  <c r="L154"/>
  <c r="L165"/>
  <c r="L57"/>
  <c r="L61"/>
  <c r="L65"/>
  <c r="L69"/>
  <c r="L73"/>
  <c r="L77"/>
  <c r="L86"/>
  <c r="L94"/>
  <c r="L102"/>
  <c r="L137"/>
  <c r="L143"/>
  <c r="L158"/>
  <c r="L169"/>
  <c r="L81"/>
  <c r="L89"/>
  <c r="L97"/>
  <c r="L105"/>
  <c r="L109"/>
  <c r="L113"/>
  <c r="L117"/>
  <c r="L121"/>
  <c r="L125"/>
  <c r="L129"/>
  <c r="L141"/>
  <c r="L147"/>
  <c r="L162"/>
  <c r="L58"/>
  <c r="L62"/>
  <c r="L66"/>
  <c r="L70"/>
  <c r="L74"/>
  <c r="L78"/>
  <c r="L84"/>
  <c r="L92"/>
  <c r="L100"/>
  <c r="L134"/>
  <c r="L145"/>
  <c r="L151"/>
  <c r="L166"/>
  <c r="L87"/>
  <c r="L95"/>
  <c r="L103"/>
  <c r="L110"/>
  <c r="L114"/>
  <c r="L118"/>
  <c r="L122"/>
  <c r="L126"/>
  <c r="L130"/>
  <c r="L138"/>
  <c r="L149"/>
  <c r="L155"/>
  <c r="BO319" i="5"/>
  <c r="BO636"/>
  <c r="BO640"/>
  <c r="BO610"/>
  <c r="BO618"/>
  <c r="BO627"/>
  <c r="BO634"/>
  <c r="BO590"/>
  <c r="BO597"/>
  <c r="BO606"/>
  <c r="BO555"/>
  <c r="BO562"/>
  <c r="BO569"/>
  <c r="BO576"/>
  <c r="BO523"/>
  <c r="BO530"/>
  <c r="BO531"/>
  <c r="BO539"/>
  <c r="BO547"/>
  <c r="BO611"/>
  <c r="BO619"/>
  <c r="BO582"/>
  <c r="BO583"/>
  <c r="BO584"/>
  <c r="BO585"/>
  <c r="BO586"/>
  <c r="BO587"/>
  <c r="BO589"/>
  <c r="BO605"/>
  <c r="BO563"/>
  <c r="BO570"/>
  <c r="BO577"/>
  <c r="BO532"/>
  <c r="BO540"/>
  <c r="BO548"/>
  <c r="BO637"/>
  <c r="BO641"/>
  <c r="BO642"/>
  <c r="BO628"/>
  <c r="BO588"/>
  <c r="BO595"/>
  <c r="BO596"/>
  <c r="BO603"/>
  <c r="BO604"/>
  <c r="BO549"/>
  <c r="BO556"/>
  <c r="BO571"/>
  <c r="BO578"/>
  <c r="BO524"/>
  <c r="BO533"/>
  <c r="BO541"/>
  <c r="BO497"/>
  <c r="BO643"/>
  <c r="BO612"/>
  <c r="BO620"/>
  <c r="BO621"/>
  <c r="BO622"/>
  <c r="BO629"/>
  <c r="BO594"/>
  <c r="BO602"/>
  <c r="BO550"/>
  <c r="BO557"/>
  <c r="BO564"/>
  <c r="BO579"/>
  <c r="BO525"/>
  <c r="BO534"/>
  <c r="BO542"/>
  <c r="BO498"/>
  <c r="BO638"/>
  <c r="BO613"/>
  <c r="BO623"/>
  <c r="BO630"/>
  <c r="BO601"/>
  <c r="BO551"/>
  <c r="BO558"/>
  <c r="BO565"/>
  <c r="BO572"/>
  <c r="BO526"/>
  <c r="BO535"/>
  <c r="BO543"/>
  <c r="BO499"/>
  <c r="BO608"/>
  <c r="BO624"/>
  <c r="BO631"/>
  <c r="BO593"/>
  <c r="BO600"/>
  <c r="BO552"/>
  <c r="BO559"/>
  <c r="BO566"/>
  <c r="BO573"/>
  <c r="BO580"/>
  <c r="BO527"/>
  <c r="BO536"/>
  <c r="BO544"/>
  <c r="BO500"/>
  <c r="BO639"/>
  <c r="BO614"/>
  <c r="BO625"/>
  <c r="BO632"/>
  <c r="BO592"/>
  <c r="BO599"/>
  <c r="BO553"/>
  <c r="BO560"/>
  <c r="BO567"/>
  <c r="BO574"/>
  <c r="BO581"/>
  <c r="BO521"/>
  <c r="BO528"/>
  <c r="BO537"/>
  <c r="BO545"/>
  <c r="BO501"/>
  <c r="BO609"/>
  <c r="BO615"/>
  <c r="BO616"/>
  <c r="BO617"/>
  <c r="BO626"/>
  <c r="BO633"/>
  <c r="BO635"/>
  <c r="BO591"/>
  <c r="BO598"/>
  <c r="BO607"/>
  <c r="BO554"/>
  <c r="BO561"/>
  <c r="BO568"/>
  <c r="BO575"/>
  <c r="BO522"/>
  <c r="BO529"/>
  <c r="BO538"/>
  <c r="BO546"/>
  <c r="BO508"/>
  <c r="BO516"/>
  <c r="BO478"/>
  <c r="BO487"/>
  <c r="BO496"/>
  <c r="BO409"/>
  <c r="BO416"/>
  <c r="BO423"/>
  <c r="BO430"/>
  <c r="BO437"/>
  <c r="BO509"/>
  <c r="BO517"/>
  <c r="BO477"/>
  <c r="BO486"/>
  <c r="BO495"/>
  <c r="BO443"/>
  <c r="BO410"/>
  <c r="BO417"/>
  <c r="BO424"/>
  <c r="BO431"/>
  <c r="BO438"/>
  <c r="BO502"/>
  <c r="BO510"/>
  <c r="BO518"/>
  <c r="BO475"/>
  <c r="BO476"/>
  <c r="BO485"/>
  <c r="BO494"/>
  <c r="BO444"/>
  <c r="BO445"/>
  <c r="BO446"/>
  <c r="BO447"/>
  <c r="BO448"/>
  <c r="BO449"/>
  <c r="BO450"/>
  <c r="BO451"/>
  <c r="BO411"/>
  <c r="BO418"/>
  <c r="BO425"/>
  <c r="BO432"/>
  <c r="BO439"/>
  <c r="BO503"/>
  <c r="BO511"/>
  <c r="BO519"/>
  <c r="BO474"/>
  <c r="BO483"/>
  <c r="BO484"/>
  <c r="BO493"/>
  <c r="BO419"/>
  <c r="BO426"/>
  <c r="BO433"/>
  <c r="BO440"/>
  <c r="BO389"/>
  <c r="BO397"/>
  <c r="BO404"/>
  <c r="BO504"/>
  <c r="BO512"/>
  <c r="BO520"/>
  <c r="BO473"/>
  <c r="BO482"/>
  <c r="BO491"/>
  <c r="BO492"/>
  <c r="BO452"/>
  <c r="BO453"/>
  <c r="BO454"/>
  <c r="BO455"/>
  <c r="BO456"/>
  <c r="BO457"/>
  <c r="BO458"/>
  <c r="BO459"/>
  <c r="BO412"/>
  <c r="BO427"/>
  <c r="BO434"/>
  <c r="BO441"/>
  <c r="BO505"/>
  <c r="BO513"/>
  <c r="BO472"/>
  <c r="BO481"/>
  <c r="BO490"/>
  <c r="BO460"/>
  <c r="BO461"/>
  <c r="BO462"/>
  <c r="BO463"/>
  <c r="BO464"/>
  <c r="BO465"/>
  <c r="BO466"/>
  <c r="BO467"/>
  <c r="BO413"/>
  <c r="BO420"/>
  <c r="BO435"/>
  <c r="BO442"/>
  <c r="BO506"/>
  <c r="BO514"/>
  <c r="BO480"/>
  <c r="BO489"/>
  <c r="BO468"/>
  <c r="BO469"/>
  <c r="BO470"/>
  <c r="BO471"/>
  <c r="BO414"/>
  <c r="BO421"/>
  <c r="BO428"/>
  <c r="BO384"/>
  <c r="BO507"/>
  <c r="BO515"/>
  <c r="BO479"/>
  <c r="BO488"/>
  <c r="BO408"/>
  <c r="BO415"/>
  <c r="BO422"/>
  <c r="BO429"/>
  <c r="BO436"/>
  <c r="BO385"/>
  <c r="BO393"/>
  <c r="BO401"/>
  <c r="BO387"/>
  <c r="BO392"/>
  <c r="BO407"/>
  <c r="BO347"/>
  <c r="BO354"/>
  <c r="BO361"/>
  <c r="BO368"/>
  <c r="BO375"/>
  <c r="BO382"/>
  <c r="BO321"/>
  <c r="BO322"/>
  <c r="BO323"/>
  <c r="BO324"/>
  <c r="BO325"/>
  <c r="BO326"/>
  <c r="BO327"/>
  <c r="BO328"/>
  <c r="BO329"/>
  <c r="BO330"/>
  <c r="BO331"/>
  <c r="BO332"/>
  <c r="BO333"/>
  <c r="BO334"/>
  <c r="BO335"/>
  <c r="BO336"/>
  <c r="BO337"/>
  <c r="BO338"/>
  <c r="BO339"/>
  <c r="BO340"/>
  <c r="BO341"/>
  <c r="BO342"/>
  <c r="BO394"/>
  <c r="BO399"/>
  <c r="BO355"/>
  <c r="BO362"/>
  <c r="BO369"/>
  <c r="BO376"/>
  <c r="BO383"/>
  <c r="BO348"/>
  <c r="BO363"/>
  <c r="BO370"/>
  <c r="BO377"/>
  <c r="BO386"/>
  <c r="BO391"/>
  <c r="BO396"/>
  <c r="BO406"/>
  <c r="BO343"/>
  <c r="BO349"/>
  <c r="BO356"/>
  <c r="BO371"/>
  <c r="BO378"/>
  <c r="BO398"/>
  <c r="BO403"/>
  <c r="BO350"/>
  <c r="BO357"/>
  <c r="BO364"/>
  <c r="BO379"/>
  <c r="BO388"/>
  <c r="BO344"/>
  <c r="BO351"/>
  <c r="BO358"/>
  <c r="BO365"/>
  <c r="BO372"/>
  <c r="BO390"/>
  <c r="BO395"/>
  <c r="BO400"/>
  <c r="BO405"/>
  <c r="BO345"/>
  <c r="BO352"/>
  <c r="BO359"/>
  <c r="BO366"/>
  <c r="BO373"/>
  <c r="BO380"/>
  <c r="BO402"/>
  <c r="BO346"/>
  <c r="BO353"/>
  <c r="BO360"/>
  <c r="BO367"/>
  <c r="BO374"/>
  <c r="BO381"/>
  <c r="BO320"/>
  <c r="CV316"/>
  <c r="CV324"/>
  <c r="CV332"/>
  <c r="CV340"/>
  <c r="CV353"/>
  <c r="CV363"/>
  <c r="CV365"/>
  <c r="CV370"/>
  <c r="CV372"/>
  <c r="CV384"/>
  <c r="CV403"/>
  <c r="CV405"/>
  <c r="CV426"/>
  <c r="CV428"/>
  <c r="CV431"/>
  <c r="CV436"/>
  <c r="CV439"/>
  <c r="CV451"/>
  <c r="CV458"/>
  <c r="CV463"/>
  <c r="CV475"/>
  <c r="CV477"/>
  <c r="CV482"/>
  <c r="CV502"/>
  <c r="CV504"/>
  <c r="CV321"/>
  <c r="CV329"/>
  <c r="CV337"/>
  <c r="CV345"/>
  <c r="CV349"/>
  <c r="CV356"/>
  <c r="CV382"/>
  <c r="CV394"/>
  <c r="CV396"/>
  <c r="CV408"/>
  <c r="CV413"/>
  <c r="CV421"/>
  <c r="CV434"/>
  <c r="CV442"/>
  <c r="CV466"/>
  <c r="CV468"/>
  <c r="CV484"/>
  <c r="CV488"/>
  <c r="CV495"/>
  <c r="CV315"/>
  <c r="CV318"/>
  <c r="CV326"/>
  <c r="CV334"/>
  <c r="CV342"/>
  <c r="CV354"/>
  <c r="CV359"/>
  <c r="CV361"/>
  <c r="CV366"/>
  <c r="CV368"/>
  <c r="CV375"/>
  <c r="CV377"/>
  <c r="CV387"/>
  <c r="CV389"/>
  <c r="CV399"/>
  <c r="CV401"/>
  <c r="CV406"/>
  <c r="CV411"/>
  <c r="CV416"/>
  <c r="CV419"/>
  <c r="CV444"/>
  <c r="CV449"/>
  <c r="CV454"/>
  <c r="CV456"/>
  <c r="CV461"/>
  <c r="CV473"/>
  <c r="CV478"/>
  <c r="CV480"/>
  <c r="CV491"/>
  <c r="CV498"/>
  <c r="CV500"/>
  <c r="CV323"/>
  <c r="CV331"/>
  <c r="CV339"/>
  <c r="CV346"/>
  <c r="CV350"/>
  <c r="CV352"/>
  <c r="CV380"/>
  <c r="CV392"/>
  <c r="CV414"/>
  <c r="CV422"/>
  <c r="CV424"/>
  <c r="CV429"/>
  <c r="CV437"/>
  <c r="CV447"/>
  <c r="CV459"/>
  <c r="CV471"/>
  <c r="CV487"/>
  <c r="CV493"/>
  <c r="CV320"/>
  <c r="CV328"/>
  <c r="CV336"/>
  <c r="CV344"/>
  <c r="CV348"/>
  <c r="CV362"/>
  <c r="CV364"/>
  <c r="CV371"/>
  <c r="CV373"/>
  <c r="CV378"/>
  <c r="CV383"/>
  <c r="CV385"/>
  <c r="CV390"/>
  <c r="CV402"/>
  <c r="CV404"/>
  <c r="CV427"/>
  <c r="CV432"/>
  <c r="CV435"/>
  <c r="CV440"/>
  <c r="CV443"/>
  <c r="CV450"/>
  <c r="CV452"/>
  <c r="CV462"/>
  <c r="CV464"/>
  <c r="CV469"/>
  <c r="CV474"/>
  <c r="CV476"/>
  <c r="CV483"/>
  <c r="CV489"/>
  <c r="CV496"/>
  <c r="CV503"/>
  <c r="CV317"/>
  <c r="CV325"/>
  <c r="CV333"/>
  <c r="CV341"/>
  <c r="CV355"/>
  <c r="CV357"/>
  <c r="CV395"/>
  <c r="CV397"/>
  <c r="CV407"/>
  <c r="CV409"/>
  <c r="CV417"/>
  <c r="CV430"/>
  <c r="CV438"/>
  <c r="CV445"/>
  <c r="CV455"/>
  <c r="CV467"/>
  <c r="CV485"/>
  <c r="CV494"/>
  <c r="CV501"/>
  <c r="CV322"/>
  <c r="CV338"/>
  <c r="CV351"/>
  <c r="CV360"/>
  <c r="CV367"/>
  <c r="CV369"/>
  <c r="CV374"/>
  <c r="CV376"/>
  <c r="CV386"/>
  <c r="CV388"/>
  <c r="CV400"/>
  <c r="CV412"/>
  <c r="CV415"/>
  <c r="CV420"/>
  <c r="CV425"/>
  <c r="CV457"/>
  <c r="CV470"/>
  <c r="CV479"/>
  <c r="CV481"/>
  <c r="CV490"/>
  <c r="CV499"/>
  <c r="CV319"/>
  <c r="CV327"/>
  <c r="CV335"/>
  <c r="CV343"/>
  <c r="CV347"/>
  <c r="CV358"/>
  <c r="CV379"/>
  <c r="CV381"/>
  <c r="CV391"/>
  <c r="CV393"/>
  <c r="CV398"/>
  <c r="CV410"/>
  <c r="CV418"/>
  <c r="CV423"/>
  <c r="CV433"/>
  <c r="CV441"/>
  <c r="CV446"/>
  <c r="CV448"/>
  <c r="CV453"/>
  <c r="CV460"/>
  <c r="CV465"/>
  <c r="CV472"/>
  <c r="CV486"/>
  <c r="CV492"/>
  <c r="CV497"/>
  <c r="CV30"/>
  <c r="CV57"/>
  <c r="CV94"/>
  <c r="CV636"/>
  <c r="CV632"/>
  <c r="CV628"/>
  <c r="CV623"/>
  <c r="CV617"/>
  <c r="CV613"/>
  <c r="CV608"/>
  <c r="CV604"/>
  <c r="CV600"/>
  <c r="CV598"/>
  <c r="CV583"/>
  <c r="CV570"/>
  <c r="CV563"/>
  <c r="CV561"/>
  <c r="CV556"/>
  <c r="CV547"/>
  <c r="CV545"/>
  <c r="CV540"/>
  <c r="CV529"/>
  <c r="CV513"/>
  <c r="CV508"/>
  <c r="CV506"/>
  <c r="AH643"/>
  <c r="AH612"/>
  <c r="AH620"/>
  <c r="AH621"/>
  <c r="AH622"/>
  <c r="AH629"/>
  <c r="AH588"/>
  <c r="AH595"/>
  <c r="AH596"/>
  <c r="AH603"/>
  <c r="AH604"/>
  <c r="AH552"/>
  <c r="AH559"/>
  <c r="AH566"/>
  <c r="AH573"/>
  <c r="AH580"/>
  <c r="AH525"/>
  <c r="AH534"/>
  <c r="AH542"/>
  <c r="AH498"/>
  <c r="AH638"/>
  <c r="AH613"/>
  <c r="AH623"/>
  <c r="AH630"/>
  <c r="AH594"/>
  <c r="AH602"/>
  <c r="AH553"/>
  <c r="AH560"/>
  <c r="AH567"/>
  <c r="AH574"/>
  <c r="AH581"/>
  <c r="AH526"/>
  <c r="AH535"/>
  <c r="AH543"/>
  <c r="AH499"/>
  <c r="AH608"/>
  <c r="AH614"/>
  <c r="AH624"/>
  <c r="AH631"/>
  <c r="AH601"/>
  <c r="AH554"/>
  <c r="AH561"/>
  <c r="AH568"/>
  <c r="AH575"/>
  <c r="AH527"/>
  <c r="AH536"/>
  <c r="AH544"/>
  <c r="AH500"/>
  <c r="AH639"/>
  <c r="AH615"/>
  <c r="AH625"/>
  <c r="AH632"/>
  <c r="AH593"/>
  <c r="AH600"/>
  <c r="AH555"/>
  <c r="AH562"/>
  <c r="AH569"/>
  <c r="AH576"/>
  <c r="AH521"/>
  <c r="AH528"/>
  <c r="AH537"/>
  <c r="AH545"/>
  <c r="AH501"/>
  <c r="AH609"/>
  <c r="AH616"/>
  <c r="AH617"/>
  <c r="AH626"/>
  <c r="AH633"/>
  <c r="AH592"/>
  <c r="AH599"/>
  <c r="AH563"/>
  <c r="AH570"/>
  <c r="AH577"/>
  <c r="AH522"/>
  <c r="AH529"/>
  <c r="AH538"/>
  <c r="AH546"/>
  <c r="AH636"/>
  <c r="AH640"/>
  <c r="AH610"/>
  <c r="AH618"/>
  <c r="AH627"/>
  <c r="AH634"/>
  <c r="AH635"/>
  <c r="AH591"/>
  <c r="AH598"/>
  <c r="AH607"/>
  <c r="AH549"/>
  <c r="AH556"/>
  <c r="AH571"/>
  <c r="AH578"/>
  <c r="AH523"/>
  <c r="AH530"/>
  <c r="AH531"/>
  <c r="AH539"/>
  <c r="AH547"/>
  <c r="AH611"/>
  <c r="AH619"/>
  <c r="AH590"/>
  <c r="AH597"/>
  <c r="AH606"/>
  <c r="AH550"/>
  <c r="AH557"/>
  <c r="AH564"/>
  <c r="AH579"/>
  <c r="AH532"/>
  <c r="AH540"/>
  <c r="AH548"/>
  <c r="AH637"/>
  <c r="AH641"/>
  <c r="AH642"/>
  <c r="AH628"/>
  <c r="AH582"/>
  <c r="AH583"/>
  <c r="AH584"/>
  <c r="AH585"/>
  <c r="AH586"/>
  <c r="AH587"/>
  <c r="AH589"/>
  <c r="AH605"/>
  <c r="AH551"/>
  <c r="AH558"/>
  <c r="AH565"/>
  <c r="AH572"/>
  <c r="AH524"/>
  <c r="AH533"/>
  <c r="AH541"/>
  <c r="AH497"/>
  <c r="AH503"/>
  <c r="AH511"/>
  <c r="AH519"/>
  <c r="AH473"/>
  <c r="AH482"/>
  <c r="AH491"/>
  <c r="AH492"/>
  <c r="AH460"/>
  <c r="AH461"/>
  <c r="AH462"/>
  <c r="AH463"/>
  <c r="AH464"/>
  <c r="AH465"/>
  <c r="AH466"/>
  <c r="AH467"/>
  <c r="AH413"/>
  <c r="AH420"/>
  <c r="AH435"/>
  <c r="AH442"/>
  <c r="AH504"/>
  <c r="AH512"/>
  <c r="AH520"/>
  <c r="AH472"/>
  <c r="AH481"/>
  <c r="AH490"/>
  <c r="AH468"/>
  <c r="AH469"/>
  <c r="AH470"/>
  <c r="AH471"/>
  <c r="AH414"/>
  <c r="AH421"/>
  <c r="AH428"/>
  <c r="AH384"/>
  <c r="AH505"/>
  <c r="AH513"/>
  <c r="AH480"/>
  <c r="AH489"/>
  <c r="AH408"/>
  <c r="AH415"/>
  <c r="AH422"/>
  <c r="AH429"/>
  <c r="AH436"/>
  <c r="AH385"/>
  <c r="AH506"/>
  <c r="AH514"/>
  <c r="AH479"/>
  <c r="AH488"/>
  <c r="AH409"/>
  <c r="AH416"/>
  <c r="AH423"/>
  <c r="AH430"/>
  <c r="AH437"/>
  <c r="AH386"/>
  <c r="AH394"/>
  <c r="AH402"/>
  <c r="AH507"/>
  <c r="AH515"/>
  <c r="AH478"/>
  <c r="AH487"/>
  <c r="AH496"/>
  <c r="AH443"/>
  <c r="AH410"/>
  <c r="AH417"/>
  <c r="AH424"/>
  <c r="AH431"/>
  <c r="AH438"/>
  <c r="AH508"/>
  <c r="AH516"/>
  <c r="AH477"/>
  <c r="AH486"/>
  <c r="AH495"/>
  <c r="AH444"/>
  <c r="AH445"/>
  <c r="AH446"/>
  <c r="AH447"/>
  <c r="AH448"/>
  <c r="AH449"/>
  <c r="AH450"/>
  <c r="AH451"/>
  <c r="AH411"/>
  <c r="AH418"/>
  <c r="AH425"/>
  <c r="AH432"/>
  <c r="AH439"/>
  <c r="AH509"/>
  <c r="AH517"/>
  <c r="AH475"/>
  <c r="AH476"/>
  <c r="AH485"/>
  <c r="AH494"/>
  <c r="AH419"/>
  <c r="AH426"/>
  <c r="AH433"/>
  <c r="AH440"/>
  <c r="AH502"/>
  <c r="AH510"/>
  <c r="AH518"/>
  <c r="AH474"/>
  <c r="AH483"/>
  <c r="AH484"/>
  <c r="AH493"/>
  <c r="AH452"/>
  <c r="AH453"/>
  <c r="AH454"/>
  <c r="AH455"/>
  <c r="AH456"/>
  <c r="AH457"/>
  <c r="AH458"/>
  <c r="AH459"/>
  <c r="AH412"/>
  <c r="AH427"/>
  <c r="AH434"/>
  <c r="AH441"/>
  <c r="AH390"/>
  <c r="AH398"/>
  <c r="AH405"/>
  <c r="AH395"/>
  <c r="AH400"/>
  <c r="AH344"/>
  <c r="AH351"/>
  <c r="AH358"/>
  <c r="AH365"/>
  <c r="AH372"/>
  <c r="AH345"/>
  <c r="AH352"/>
  <c r="AH359"/>
  <c r="AH366"/>
  <c r="AH373"/>
  <c r="AH380"/>
  <c r="AH387"/>
  <c r="AH392"/>
  <c r="AH397"/>
  <c r="AH407"/>
  <c r="AH346"/>
  <c r="AH353"/>
  <c r="AH360"/>
  <c r="AH367"/>
  <c r="AH374"/>
  <c r="AH381"/>
  <c r="AH399"/>
  <c r="AH347"/>
  <c r="AH354"/>
  <c r="AH361"/>
  <c r="AH368"/>
  <c r="AH375"/>
  <c r="AH382"/>
  <c r="AH389"/>
  <c r="AH404"/>
  <c r="AH355"/>
  <c r="AH362"/>
  <c r="AH369"/>
  <c r="AH376"/>
  <c r="AH383"/>
  <c r="AH391"/>
  <c r="AH396"/>
  <c r="AH401"/>
  <c r="AH406"/>
  <c r="AH348"/>
  <c r="AH363"/>
  <c r="AH370"/>
  <c r="AH377"/>
  <c r="AH320"/>
  <c r="AH403"/>
  <c r="AH343"/>
  <c r="AH349"/>
  <c r="AH356"/>
  <c r="AH371"/>
  <c r="AH378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88"/>
  <c r="AH393"/>
  <c r="AH350"/>
  <c r="AH357"/>
  <c r="AH364"/>
  <c r="AH379"/>
  <c r="CV27"/>
  <c r="CV54"/>
  <c r="CV89"/>
  <c r="CV640"/>
  <c r="CV638"/>
  <c r="CV634"/>
  <c r="CV630"/>
  <c r="CV606"/>
  <c r="CV602"/>
  <c r="CV595"/>
  <c r="CV591"/>
  <c r="CV587"/>
  <c r="CV581"/>
  <c r="CV576"/>
  <c r="CV574"/>
  <c r="CV554"/>
  <c r="CV538"/>
  <c r="CV531"/>
  <c r="CV524"/>
  <c r="CV522"/>
  <c r="CV515"/>
  <c r="L21"/>
  <c r="L636"/>
  <c r="L640"/>
  <c r="L610"/>
  <c r="Q610" s="1"/>
  <c r="L618"/>
  <c r="Q618" s="1"/>
  <c r="L627"/>
  <c r="Q627" s="1"/>
  <c r="L634"/>
  <c r="Q634" s="1"/>
  <c r="L593"/>
  <c r="Q593" s="1"/>
  <c r="L600"/>
  <c r="Q600" s="1"/>
  <c r="L563"/>
  <c r="Q563" s="1"/>
  <c r="L570"/>
  <c r="Q570" s="1"/>
  <c r="L577"/>
  <c r="Q577" s="1"/>
  <c r="L523"/>
  <c r="Q523" s="1"/>
  <c r="L530"/>
  <c r="Q530" s="1"/>
  <c r="L531"/>
  <c r="Q531" s="1"/>
  <c r="L539"/>
  <c r="Q539" s="1"/>
  <c r="L547"/>
  <c r="Q547" s="1"/>
  <c r="L611"/>
  <c r="Q611" s="1"/>
  <c r="L619"/>
  <c r="Q619" s="1"/>
  <c r="L635"/>
  <c r="Q635" s="1"/>
  <c r="L592"/>
  <c r="Q592" s="1"/>
  <c r="L599"/>
  <c r="Q599" s="1"/>
  <c r="L549"/>
  <c r="Q549" s="1"/>
  <c r="L556"/>
  <c r="Q556" s="1"/>
  <c r="L571"/>
  <c r="Q571" s="1"/>
  <c r="L578"/>
  <c r="Q578" s="1"/>
  <c r="L532"/>
  <c r="Q532" s="1"/>
  <c r="L540"/>
  <c r="Q540" s="1"/>
  <c r="L548"/>
  <c r="Q548" s="1"/>
  <c r="L637"/>
  <c r="L641"/>
  <c r="L628"/>
  <c r="Q628" s="1"/>
  <c r="L582"/>
  <c r="Q582" s="1"/>
  <c r="L591"/>
  <c r="Q591" s="1"/>
  <c r="L598"/>
  <c r="Q598" s="1"/>
  <c r="L607"/>
  <c r="Q607" s="1"/>
  <c r="L550"/>
  <c r="Q550" s="1"/>
  <c r="L557"/>
  <c r="Q557" s="1"/>
  <c r="L564"/>
  <c r="Q564" s="1"/>
  <c r="L579"/>
  <c r="Q579" s="1"/>
  <c r="L524"/>
  <c r="Q524" s="1"/>
  <c r="L533"/>
  <c r="Q533" s="1"/>
  <c r="L541"/>
  <c r="Q541" s="1"/>
  <c r="L497"/>
  <c r="Q497" s="1"/>
  <c r="L612"/>
  <c r="Q612" s="1"/>
  <c r="L620"/>
  <c r="Q620" s="1"/>
  <c r="L621"/>
  <c r="Q621" s="1"/>
  <c r="L622"/>
  <c r="Q622" s="1"/>
  <c r="L629"/>
  <c r="Q629" s="1"/>
  <c r="L583"/>
  <c r="Q583" s="1"/>
  <c r="L584"/>
  <c r="Q584" s="1"/>
  <c r="L585"/>
  <c r="Q585" s="1"/>
  <c r="L586"/>
  <c r="Q586" s="1"/>
  <c r="L587"/>
  <c r="Q587" s="1"/>
  <c r="L590"/>
  <c r="Q590" s="1"/>
  <c r="L597"/>
  <c r="Q597" s="1"/>
  <c r="L606"/>
  <c r="Q606" s="1"/>
  <c r="L551"/>
  <c r="Q551" s="1"/>
  <c r="L558"/>
  <c r="Q558" s="1"/>
  <c r="L565"/>
  <c r="Q565" s="1"/>
  <c r="L572"/>
  <c r="Q572" s="1"/>
  <c r="L525"/>
  <c r="Q525" s="1"/>
  <c r="L534"/>
  <c r="Q534" s="1"/>
  <c r="L542"/>
  <c r="Q542" s="1"/>
  <c r="L498"/>
  <c r="Q498" s="1"/>
  <c r="L638"/>
  <c r="L642"/>
  <c r="L613"/>
  <c r="Q613" s="1"/>
  <c r="L623"/>
  <c r="Q623" s="1"/>
  <c r="L630"/>
  <c r="Q630" s="1"/>
  <c r="L588"/>
  <c r="Q588" s="1"/>
  <c r="L589"/>
  <c r="Q589" s="1"/>
  <c r="L605"/>
  <c r="Q605" s="1"/>
  <c r="L552"/>
  <c r="Q552" s="1"/>
  <c r="L559"/>
  <c r="Q559" s="1"/>
  <c r="L566"/>
  <c r="Q566" s="1"/>
  <c r="L573"/>
  <c r="Q573" s="1"/>
  <c r="L580"/>
  <c r="Q580" s="1"/>
  <c r="L526"/>
  <c r="Q526" s="1"/>
  <c r="L535"/>
  <c r="Q535" s="1"/>
  <c r="L543"/>
  <c r="Q543" s="1"/>
  <c r="L499"/>
  <c r="Q499" s="1"/>
  <c r="L643"/>
  <c r="L614"/>
  <c r="Q614" s="1"/>
  <c r="L624"/>
  <c r="Q624" s="1"/>
  <c r="L631"/>
  <c r="Q631" s="1"/>
  <c r="L595"/>
  <c r="Q595" s="1"/>
  <c r="L596"/>
  <c r="Q596" s="1"/>
  <c r="L603"/>
  <c r="Q603" s="1"/>
  <c r="L604"/>
  <c r="Q604" s="1"/>
  <c r="L553"/>
  <c r="Q553" s="1"/>
  <c r="L560"/>
  <c r="Q560" s="1"/>
  <c r="L567"/>
  <c r="Q567" s="1"/>
  <c r="L574"/>
  <c r="Q574" s="1"/>
  <c r="L581"/>
  <c r="Q581" s="1"/>
  <c r="L527"/>
  <c r="Q527" s="1"/>
  <c r="L536"/>
  <c r="Q536" s="1"/>
  <c r="L544"/>
  <c r="Q544" s="1"/>
  <c r="L500"/>
  <c r="Q500" s="1"/>
  <c r="L639"/>
  <c r="L608"/>
  <c r="Q608" s="1"/>
  <c r="L615"/>
  <c r="Q615" s="1"/>
  <c r="L625"/>
  <c r="Q625" s="1"/>
  <c r="L632"/>
  <c r="Q632" s="1"/>
  <c r="L594"/>
  <c r="Q594" s="1"/>
  <c r="L602"/>
  <c r="Q602" s="1"/>
  <c r="L554"/>
  <c r="Q554" s="1"/>
  <c r="L561"/>
  <c r="Q561" s="1"/>
  <c r="L568"/>
  <c r="Q568" s="1"/>
  <c r="L575"/>
  <c r="Q575" s="1"/>
  <c r="L521"/>
  <c r="Q521" s="1"/>
  <c r="L528"/>
  <c r="Q528" s="1"/>
  <c r="L537"/>
  <c r="Q537" s="1"/>
  <c r="L545"/>
  <c r="Q545" s="1"/>
  <c r="L501"/>
  <c r="Q501" s="1"/>
  <c r="L609"/>
  <c r="Q609" s="1"/>
  <c r="L616"/>
  <c r="Q616" s="1"/>
  <c r="L617"/>
  <c r="Q617" s="1"/>
  <c r="L626"/>
  <c r="Q626" s="1"/>
  <c r="L633"/>
  <c r="Q633" s="1"/>
  <c r="L601"/>
  <c r="Q601" s="1"/>
  <c r="L555"/>
  <c r="Q555" s="1"/>
  <c r="L562"/>
  <c r="Q562" s="1"/>
  <c r="L569"/>
  <c r="Q569" s="1"/>
  <c r="L576"/>
  <c r="Q576" s="1"/>
  <c r="L522"/>
  <c r="Q522" s="1"/>
  <c r="L529"/>
  <c r="Q529" s="1"/>
  <c r="L538"/>
  <c r="Q538" s="1"/>
  <c r="L546"/>
  <c r="Q546" s="1"/>
  <c r="L502"/>
  <c r="Q502" s="1"/>
  <c r="L508"/>
  <c r="Q508" s="1"/>
  <c r="L516"/>
  <c r="Q516" s="1"/>
  <c r="L480"/>
  <c r="Q480" s="1"/>
  <c r="L489"/>
  <c r="Q489" s="1"/>
  <c r="L410"/>
  <c r="Q410" s="1"/>
  <c r="L417"/>
  <c r="Q417" s="1"/>
  <c r="L424"/>
  <c r="Q424" s="1"/>
  <c r="L431"/>
  <c r="Q431" s="1"/>
  <c r="L438"/>
  <c r="Q438" s="1"/>
  <c r="L509"/>
  <c r="Q509" s="1"/>
  <c r="L517"/>
  <c r="Q517" s="1"/>
  <c r="L479"/>
  <c r="Q479" s="1"/>
  <c r="L488"/>
  <c r="Q488" s="1"/>
  <c r="L443"/>
  <c r="Q443" s="1"/>
  <c r="L411"/>
  <c r="Q411" s="1"/>
  <c r="L418"/>
  <c r="Q418" s="1"/>
  <c r="L425"/>
  <c r="Q425" s="1"/>
  <c r="L432"/>
  <c r="Q432" s="1"/>
  <c r="L439"/>
  <c r="Q439" s="1"/>
  <c r="L510"/>
  <c r="Q510" s="1"/>
  <c r="L518"/>
  <c r="Q518" s="1"/>
  <c r="L478"/>
  <c r="Q478" s="1"/>
  <c r="L487"/>
  <c r="Q487" s="1"/>
  <c r="L496"/>
  <c r="Q496" s="1"/>
  <c r="L419"/>
  <c r="Q419" s="1"/>
  <c r="L426"/>
  <c r="Q426" s="1"/>
  <c r="L433"/>
  <c r="Q433" s="1"/>
  <c r="L440"/>
  <c r="Q440" s="1"/>
  <c r="L503"/>
  <c r="Q503" s="1"/>
  <c r="L511"/>
  <c r="Q511" s="1"/>
  <c r="L519"/>
  <c r="Q519" s="1"/>
  <c r="L477"/>
  <c r="Q477" s="1"/>
  <c r="L486"/>
  <c r="Q486" s="1"/>
  <c r="L495"/>
  <c r="Q495" s="1"/>
  <c r="L444"/>
  <c r="Q444" s="1"/>
  <c r="L445"/>
  <c r="Q445" s="1"/>
  <c r="L446"/>
  <c r="Q446" s="1"/>
  <c r="L447"/>
  <c r="Q447" s="1"/>
  <c r="L448"/>
  <c r="Q448" s="1"/>
  <c r="L449"/>
  <c r="Q449" s="1"/>
  <c r="L450"/>
  <c r="Q450" s="1"/>
  <c r="L451"/>
  <c r="Q451" s="1"/>
  <c r="L412"/>
  <c r="Q412" s="1"/>
  <c r="L427"/>
  <c r="Q427" s="1"/>
  <c r="L434"/>
  <c r="Q434" s="1"/>
  <c r="L441"/>
  <c r="Q441" s="1"/>
  <c r="L390"/>
  <c r="Q390" s="1"/>
  <c r="L398"/>
  <c r="Q398" s="1"/>
  <c r="L405"/>
  <c r="Q405" s="1"/>
  <c r="L504"/>
  <c r="Q504" s="1"/>
  <c r="L512"/>
  <c r="Q512" s="1"/>
  <c r="L520"/>
  <c r="Q520" s="1"/>
  <c r="L475"/>
  <c r="Q475" s="1"/>
  <c r="L476"/>
  <c r="Q476" s="1"/>
  <c r="L485"/>
  <c r="Q485" s="1"/>
  <c r="L494"/>
  <c r="Q494" s="1"/>
  <c r="L452"/>
  <c r="Q452" s="1"/>
  <c r="L453"/>
  <c r="Q453" s="1"/>
  <c r="L454"/>
  <c r="Q454" s="1"/>
  <c r="L455"/>
  <c r="Q455" s="1"/>
  <c r="L456"/>
  <c r="Q456" s="1"/>
  <c r="L457"/>
  <c r="Q457" s="1"/>
  <c r="L458"/>
  <c r="Q458" s="1"/>
  <c r="L459"/>
  <c r="Q459" s="1"/>
  <c r="L413"/>
  <c r="Q413" s="1"/>
  <c r="L420"/>
  <c r="Q420" s="1"/>
  <c r="L435"/>
  <c r="Q435" s="1"/>
  <c r="L442"/>
  <c r="Q442" s="1"/>
  <c r="L505"/>
  <c r="Q505" s="1"/>
  <c r="L513"/>
  <c r="Q513" s="1"/>
  <c r="L472"/>
  <c r="Q472" s="1"/>
  <c r="L474"/>
  <c r="Q474" s="1"/>
  <c r="L483"/>
  <c r="Q483" s="1"/>
  <c r="L484"/>
  <c r="Q484" s="1"/>
  <c r="L493"/>
  <c r="Q493" s="1"/>
  <c r="L460"/>
  <c r="Q460" s="1"/>
  <c r="L461"/>
  <c r="Q461" s="1"/>
  <c r="L462"/>
  <c r="Q462" s="1"/>
  <c r="L463"/>
  <c r="Q463" s="1"/>
  <c r="L464"/>
  <c r="Q464" s="1"/>
  <c r="L465"/>
  <c r="Q465" s="1"/>
  <c r="L466"/>
  <c r="Q466" s="1"/>
  <c r="L467"/>
  <c r="Q467" s="1"/>
  <c r="L414"/>
  <c r="Q414" s="1"/>
  <c r="L421"/>
  <c r="Q421" s="1"/>
  <c r="L428"/>
  <c r="Q428" s="1"/>
  <c r="L384"/>
  <c r="Q384" s="1"/>
  <c r="L506"/>
  <c r="Q506" s="1"/>
  <c r="L514"/>
  <c r="Q514" s="1"/>
  <c r="L473"/>
  <c r="Q473" s="1"/>
  <c r="L482"/>
  <c r="Q482" s="1"/>
  <c r="L491"/>
  <c r="Q491" s="1"/>
  <c r="L492"/>
  <c r="Q492" s="1"/>
  <c r="L468"/>
  <c r="Q468" s="1"/>
  <c r="L469"/>
  <c r="Q469" s="1"/>
  <c r="L470"/>
  <c r="Q470" s="1"/>
  <c r="L471"/>
  <c r="Q471" s="1"/>
  <c r="L408"/>
  <c r="Q408" s="1"/>
  <c r="L415"/>
  <c r="Q415" s="1"/>
  <c r="L422"/>
  <c r="Q422" s="1"/>
  <c r="L429"/>
  <c r="Q429" s="1"/>
  <c r="L436"/>
  <c r="Q436" s="1"/>
  <c r="L385"/>
  <c r="Q385" s="1"/>
  <c r="L507"/>
  <c r="Q507" s="1"/>
  <c r="L515"/>
  <c r="Q515" s="1"/>
  <c r="L481"/>
  <c r="Q481" s="1"/>
  <c r="L490"/>
  <c r="Q490" s="1"/>
  <c r="L409"/>
  <c r="Q409" s="1"/>
  <c r="L416"/>
  <c r="Q416" s="1"/>
  <c r="L423"/>
  <c r="Q423" s="1"/>
  <c r="L430"/>
  <c r="Q430" s="1"/>
  <c r="L437"/>
  <c r="Q437" s="1"/>
  <c r="L386"/>
  <c r="Q386" s="1"/>
  <c r="L394"/>
  <c r="Q394" s="1"/>
  <c r="L402"/>
  <c r="Q402" s="1"/>
  <c r="L391"/>
  <c r="Q391" s="1"/>
  <c r="L396"/>
  <c r="Q396" s="1"/>
  <c r="L401"/>
  <c r="Q401" s="1"/>
  <c r="L406"/>
  <c r="Q406" s="1"/>
  <c r="L355"/>
  <c r="Q355" s="1"/>
  <c r="L362"/>
  <c r="Q362" s="1"/>
  <c r="L369"/>
  <c r="Q369" s="1"/>
  <c r="L376"/>
  <c r="Q376" s="1"/>
  <c r="L383"/>
  <c r="Q383" s="1"/>
  <c r="L403"/>
  <c r="Q403" s="1"/>
  <c r="L348"/>
  <c r="Q348" s="1"/>
  <c r="L363"/>
  <c r="Q363" s="1"/>
  <c r="L370"/>
  <c r="Q370" s="1"/>
  <c r="L377"/>
  <c r="Q377" s="1"/>
  <c r="L320"/>
  <c r="L388"/>
  <c r="Q388" s="1"/>
  <c r="L393"/>
  <c r="Q393" s="1"/>
  <c r="L343"/>
  <c r="Q343" s="1"/>
  <c r="L349"/>
  <c r="Q349" s="1"/>
  <c r="L356"/>
  <c r="Q356" s="1"/>
  <c r="L371"/>
  <c r="Q371" s="1"/>
  <c r="L378"/>
  <c r="Q378" s="1"/>
  <c r="L321"/>
  <c r="Q321" s="1"/>
  <c r="L322"/>
  <c r="L323"/>
  <c r="Q323" s="1"/>
  <c r="L324"/>
  <c r="L325"/>
  <c r="L326"/>
  <c r="Q326" s="1"/>
  <c r="L327"/>
  <c r="Q327" s="1"/>
  <c r="L328"/>
  <c r="L329"/>
  <c r="Q329" s="1"/>
  <c r="L330"/>
  <c r="L331"/>
  <c r="Q331" s="1"/>
  <c r="L332"/>
  <c r="L333"/>
  <c r="L334"/>
  <c r="Q334" s="1"/>
  <c r="L335"/>
  <c r="Q335" s="1"/>
  <c r="L336"/>
  <c r="L337"/>
  <c r="Q337" s="1"/>
  <c r="L338"/>
  <c r="L339"/>
  <c r="Q339" s="1"/>
  <c r="L340"/>
  <c r="L341"/>
  <c r="L342"/>
  <c r="Q342" s="1"/>
  <c r="L395"/>
  <c r="Q395" s="1"/>
  <c r="L400"/>
  <c r="Q400" s="1"/>
  <c r="L350"/>
  <c r="Q350" s="1"/>
  <c r="L357"/>
  <c r="Q357" s="1"/>
  <c r="L364"/>
  <c r="Q364" s="1"/>
  <c r="L379"/>
  <c r="Q379" s="1"/>
  <c r="L344"/>
  <c r="Q344" s="1"/>
  <c r="L351"/>
  <c r="Q351" s="1"/>
  <c r="L358"/>
  <c r="Q358" s="1"/>
  <c r="L365"/>
  <c r="Q365" s="1"/>
  <c r="L372"/>
  <c r="Q372" s="1"/>
  <c r="L387"/>
  <c r="Q387" s="1"/>
  <c r="L392"/>
  <c r="Q392" s="1"/>
  <c r="L397"/>
  <c r="Q397" s="1"/>
  <c r="L407"/>
  <c r="Q407" s="1"/>
  <c r="L345"/>
  <c r="Q345" s="1"/>
  <c r="L352"/>
  <c r="Q352" s="1"/>
  <c r="L359"/>
  <c r="Q359" s="1"/>
  <c r="L366"/>
  <c r="Q366" s="1"/>
  <c r="L373"/>
  <c r="Q373" s="1"/>
  <c r="L380"/>
  <c r="Q380" s="1"/>
  <c r="L399"/>
  <c r="Q399" s="1"/>
  <c r="L346"/>
  <c r="Q346" s="1"/>
  <c r="L353"/>
  <c r="Q353" s="1"/>
  <c r="L360"/>
  <c r="Q360" s="1"/>
  <c r="L367"/>
  <c r="Q367" s="1"/>
  <c r="L374"/>
  <c r="Q374" s="1"/>
  <c r="L381"/>
  <c r="Q381" s="1"/>
  <c r="L389"/>
  <c r="Q389" s="1"/>
  <c r="L404"/>
  <c r="Q404" s="1"/>
  <c r="L347"/>
  <c r="Q347" s="1"/>
  <c r="L354"/>
  <c r="Q354" s="1"/>
  <c r="L361"/>
  <c r="Q361" s="1"/>
  <c r="L368"/>
  <c r="Q368" s="1"/>
  <c r="L375"/>
  <c r="Q375" s="1"/>
  <c r="L382"/>
  <c r="Q382" s="1"/>
  <c r="BD639"/>
  <c r="BD609"/>
  <c r="BD615"/>
  <c r="BD616"/>
  <c r="BD617"/>
  <c r="BD626"/>
  <c r="BD633"/>
  <c r="BD635"/>
  <c r="BD591"/>
  <c r="BD598"/>
  <c r="BD607"/>
  <c r="BD554"/>
  <c r="BD561"/>
  <c r="BD568"/>
  <c r="BD575"/>
  <c r="BD522"/>
  <c r="BD529"/>
  <c r="BD538"/>
  <c r="BD546"/>
  <c r="BD610"/>
  <c r="BD618"/>
  <c r="BD627"/>
  <c r="BD634"/>
  <c r="BD590"/>
  <c r="BD597"/>
  <c r="BD606"/>
  <c r="BD555"/>
  <c r="BD562"/>
  <c r="BD569"/>
  <c r="BD576"/>
  <c r="BD523"/>
  <c r="BD530"/>
  <c r="BD531"/>
  <c r="BD539"/>
  <c r="BD547"/>
  <c r="BD636"/>
  <c r="BD640"/>
  <c r="BD611"/>
  <c r="BD619"/>
  <c r="BD582"/>
  <c r="BD583"/>
  <c r="BD584"/>
  <c r="BD585"/>
  <c r="BD586"/>
  <c r="BD587"/>
  <c r="BD589"/>
  <c r="BD605"/>
  <c r="BD563"/>
  <c r="BD570"/>
  <c r="BD577"/>
  <c r="BD532"/>
  <c r="BD540"/>
  <c r="BD548"/>
  <c r="BD628"/>
  <c r="BD588"/>
  <c r="BD595"/>
  <c r="BD596"/>
  <c r="BD603"/>
  <c r="BD604"/>
  <c r="BD549"/>
  <c r="BD556"/>
  <c r="BD571"/>
  <c r="BD578"/>
  <c r="BD524"/>
  <c r="BD533"/>
  <c r="BD541"/>
  <c r="BD497"/>
  <c r="BD637"/>
  <c r="BD641"/>
  <c r="BD642"/>
  <c r="BD612"/>
  <c r="BD620"/>
  <c r="BD621"/>
  <c r="BD622"/>
  <c r="BD629"/>
  <c r="BD594"/>
  <c r="BD602"/>
  <c r="BD550"/>
  <c r="BD557"/>
  <c r="BD564"/>
  <c r="BD579"/>
  <c r="BD525"/>
  <c r="BD534"/>
  <c r="BD542"/>
  <c r="BD498"/>
  <c r="BD643"/>
  <c r="BD613"/>
  <c r="BD623"/>
  <c r="BD630"/>
  <c r="BD601"/>
  <c r="BD551"/>
  <c r="BD558"/>
  <c r="BD565"/>
  <c r="BD572"/>
  <c r="BD526"/>
  <c r="BD535"/>
  <c r="BD543"/>
  <c r="BD499"/>
  <c r="BD638"/>
  <c r="BD608"/>
  <c r="BD624"/>
  <c r="BD631"/>
  <c r="BD593"/>
  <c r="BD600"/>
  <c r="BD552"/>
  <c r="BD559"/>
  <c r="BD566"/>
  <c r="BD573"/>
  <c r="BD580"/>
  <c r="BD527"/>
  <c r="BD536"/>
  <c r="BD544"/>
  <c r="BD500"/>
  <c r="BD614"/>
  <c r="BD625"/>
  <c r="BD632"/>
  <c r="BD592"/>
  <c r="BD599"/>
  <c r="BD553"/>
  <c r="BD560"/>
  <c r="BD567"/>
  <c r="BD574"/>
  <c r="BD581"/>
  <c r="BD521"/>
  <c r="BD528"/>
  <c r="BD537"/>
  <c r="BD545"/>
  <c r="BD501"/>
  <c r="BD507"/>
  <c r="BD515"/>
  <c r="BD479"/>
  <c r="BD488"/>
  <c r="BD408"/>
  <c r="BD415"/>
  <c r="BD422"/>
  <c r="BD429"/>
  <c r="BD436"/>
  <c r="BD385"/>
  <c r="BD508"/>
  <c r="BD516"/>
  <c r="BD478"/>
  <c r="BD487"/>
  <c r="BD496"/>
  <c r="BD409"/>
  <c r="BD416"/>
  <c r="BD423"/>
  <c r="BD430"/>
  <c r="BD437"/>
  <c r="BD509"/>
  <c r="BD517"/>
  <c r="BD477"/>
  <c r="BD486"/>
  <c r="BD495"/>
  <c r="BD443"/>
  <c r="BD410"/>
  <c r="BD417"/>
  <c r="BD424"/>
  <c r="BD431"/>
  <c r="BD438"/>
  <c r="BD502"/>
  <c r="BD510"/>
  <c r="BD518"/>
  <c r="BD475"/>
  <c r="BD476"/>
  <c r="BD485"/>
  <c r="BD494"/>
  <c r="BD444"/>
  <c r="BD445"/>
  <c r="BD446"/>
  <c r="BD447"/>
  <c r="BD448"/>
  <c r="BD449"/>
  <c r="BD450"/>
  <c r="BD451"/>
  <c r="BD411"/>
  <c r="BD418"/>
  <c r="BD425"/>
  <c r="BD432"/>
  <c r="BD439"/>
  <c r="BD388"/>
  <c r="BD396"/>
  <c r="BD503"/>
  <c r="BD511"/>
  <c r="BD519"/>
  <c r="BD474"/>
  <c r="BD483"/>
  <c r="BD484"/>
  <c r="BD493"/>
  <c r="BD419"/>
  <c r="BD426"/>
  <c r="BD433"/>
  <c r="BD440"/>
  <c r="BD504"/>
  <c r="BD512"/>
  <c r="BD520"/>
  <c r="BD473"/>
  <c r="BD482"/>
  <c r="BD491"/>
  <c r="BD492"/>
  <c r="BD452"/>
  <c r="BD453"/>
  <c r="BD454"/>
  <c r="BD455"/>
  <c r="BD456"/>
  <c r="BD457"/>
  <c r="BD458"/>
  <c r="BD459"/>
  <c r="BD412"/>
  <c r="BD427"/>
  <c r="BD434"/>
  <c r="BD441"/>
  <c r="BD505"/>
  <c r="BD513"/>
  <c r="BD472"/>
  <c r="BD481"/>
  <c r="BD490"/>
  <c r="BD460"/>
  <c r="BD461"/>
  <c r="BD462"/>
  <c r="BD463"/>
  <c r="BD464"/>
  <c r="BD465"/>
  <c r="BD466"/>
  <c r="BD467"/>
  <c r="BD413"/>
  <c r="BD420"/>
  <c r="BD435"/>
  <c r="BD442"/>
  <c r="BD506"/>
  <c r="BD514"/>
  <c r="BD480"/>
  <c r="BD489"/>
  <c r="BD468"/>
  <c r="BD469"/>
  <c r="BD470"/>
  <c r="BD471"/>
  <c r="BD414"/>
  <c r="BD421"/>
  <c r="BD428"/>
  <c r="BD384"/>
  <c r="BD392"/>
  <c r="BD400"/>
  <c r="BD407"/>
  <c r="BD397"/>
  <c r="BD402"/>
  <c r="BD346"/>
  <c r="BD353"/>
  <c r="BD360"/>
  <c r="BD367"/>
  <c r="BD374"/>
  <c r="BD381"/>
  <c r="BD387"/>
  <c r="BD347"/>
  <c r="BD354"/>
  <c r="BD361"/>
  <c r="BD368"/>
  <c r="BD375"/>
  <c r="BD382"/>
  <c r="BD320"/>
  <c r="BD389"/>
  <c r="BD394"/>
  <c r="BD399"/>
  <c r="BD404"/>
  <c r="BD355"/>
  <c r="BD362"/>
  <c r="BD369"/>
  <c r="BD376"/>
  <c r="BD383"/>
  <c r="BD321"/>
  <c r="BD322"/>
  <c r="BD323"/>
  <c r="BD324"/>
  <c r="BD325"/>
  <c r="BD326"/>
  <c r="BD327"/>
  <c r="BD328"/>
  <c r="BD329"/>
  <c r="BD330"/>
  <c r="BD331"/>
  <c r="BD332"/>
  <c r="BD333"/>
  <c r="BD334"/>
  <c r="BD335"/>
  <c r="BD336"/>
  <c r="BD337"/>
  <c r="BD338"/>
  <c r="BD339"/>
  <c r="BD340"/>
  <c r="BD341"/>
  <c r="BD342"/>
  <c r="BD401"/>
  <c r="BD348"/>
  <c r="BD363"/>
  <c r="BD370"/>
  <c r="BD377"/>
  <c r="BD386"/>
  <c r="BD391"/>
  <c r="BD406"/>
  <c r="BD343"/>
  <c r="BD349"/>
  <c r="BD356"/>
  <c r="BD371"/>
  <c r="BD378"/>
  <c r="BD393"/>
  <c r="BD398"/>
  <c r="BD403"/>
  <c r="BD350"/>
  <c r="BD357"/>
  <c r="BD364"/>
  <c r="BD379"/>
  <c r="BD344"/>
  <c r="BD351"/>
  <c r="BD358"/>
  <c r="BD365"/>
  <c r="BD372"/>
  <c r="BD390"/>
  <c r="BD395"/>
  <c r="BD405"/>
  <c r="BD345"/>
  <c r="BD352"/>
  <c r="BD359"/>
  <c r="BD366"/>
  <c r="BD373"/>
  <c r="BD380"/>
  <c r="CK319"/>
  <c r="CK638"/>
  <c r="CK643"/>
  <c r="CK624"/>
  <c r="CK631"/>
  <c r="CK601"/>
  <c r="CK552"/>
  <c r="CK559"/>
  <c r="CK566"/>
  <c r="CK573"/>
  <c r="CK580"/>
  <c r="CK527"/>
  <c r="CK536"/>
  <c r="CK544"/>
  <c r="CK500"/>
  <c r="CK608"/>
  <c r="CK614"/>
  <c r="CK625"/>
  <c r="CK632"/>
  <c r="CK593"/>
  <c r="CK600"/>
  <c r="CK553"/>
  <c r="CK560"/>
  <c r="CK567"/>
  <c r="CK574"/>
  <c r="CK581"/>
  <c r="CK521"/>
  <c r="CK528"/>
  <c r="CK537"/>
  <c r="CK545"/>
  <c r="CK501"/>
  <c r="CK639"/>
  <c r="CK609"/>
  <c r="CK615"/>
  <c r="CK616"/>
  <c r="CK617"/>
  <c r="CK626"/>
  <c r="CK633"/>
  <c r="CK592"/>
  <c r="CK599"/>
  <c r="CK554"/>
  <c r="CK561"/>
  <c r="CK568"/>
  <c r="CK575"/>
  <c r="CK522"/>
  <c r="CK529"/>
  <c r="CK538"/>
  <c r="CK546"/>
  <c r="CK610"/>
  <c r="CK618"/>
  <c r="CK634"/>
  <c r="CK591"/>
  <c r="CK598"/>
  <c r="CK607"/>
  <c r="CK562"/>
  <c r="CK569"/>
  <c r="CK576"/>
  <c r="CK530"/>
  <c r="CK531"/>
  <c r="CK539"/>
  <c r="CK547"/>
  <c r="CK636"/>
  <c r="CK640"/>
  <c r="CK627"/>
  <c r="CK635"/>
  <c r="CK590"/>
  <c r="CK597"/>
  <c r="CK606"/>
  <c r="CK555"/>
  <c r="CK570"/>
  <c r="CK577"/>
  <c r="CK523"/>
  <c r="CK532"/>
  <c r="CK540"/>
  <c r="CK548"/>
  <c r="CK611"/>
  <c r="CK619"/>
  <c r="CK628"/>
  <c r="CK582"/>
  <c r="CK583"/>
  <c r="CK584"/>
  <c r="CK585"/>
  <c r="CK586"/>
  <c r="CK589"/>
  <c r="CK605"/>
  <c r="CK549"/>
  <c r="CK556"/>
  <c r="CK563"/>
  <c r="CK578"/>
  <c r="CK524"/>
  <c r="CK533"/>
  <c r="CK541"/>
  <c r="CK497"/>
  <c r="CK637"/>
  <c r="CK641"/>
  <c r="CK612"/>
  <c r="CK620"/>
  <c r="CK621"/>
  <c r="CK622"/>
  <c r="CK629"/>
  <c r="CK587"/>
  <c r="CK588"/>
  <c r="CK596"/>
  <c r="CK604"/>
  <c r="CK550"/>
  <c r="CK557"/>
  <c r="CK564"/>
  <c r="CK571"/>
  <c r="CK525"/>
  <c r="CK534"/>
  <c r="CK542"/>
  <c r="CK498"/>
  <c r="CK642"/>
  <c r="CK613"/>
  <c r="CK623"/>
  <c r="CK630"/>
  <c r="CK594"/>
  <c r="CK595"/>
  <c r="CK602"/>
  <c r="CK603"/>
  <c r="CK551"/>
  <c r="CK558"/>
  <c r="CK565"/>
  <c r="CK572"/>
  <c r="CK579"/>
  <c r="CK526"/>
  <c r="CK535"/>
  <c r="CK543"/>
  <c r="CK499"/>
  <c r="CK505"/>
  <c r="CK513"/>
  <c r="CK473"/>
  <c r="CK482"/>
  <c r="CK483"/>
  <c r="CK492"/>
  <c r="CK459"/>
  <c r="CK460"/>
  <c r="CK461"/>
  <c r="CK462"/>
  <c r="CK463"/>
  <c r="CK464"/>
  <c r="CK465"/>
  <c r="CK466"/>
  <c r="CK413"/>
  <c r="CK420"/>
  <c r="CK427"/>
  <c r="CK442"/>
  <c r="CK506"/>
  <c r="CK514"/>
  <c r="CK472"/>
  <c r="CK481"/>
  <c r="CK490"/>
  <c r="CK491"/>
  <c r="CK467"/>
  <c r="CK468"/>
  <c r="CK469"/>
  <c r="CK470"/>
  <c r="CK471"/>
  <c r="CK414"/>
  <c r="CK421"/>
  <c r="CK428"/>
  <c r="CK435"/>
  <c r="CK384"/>
  <c r="CK507"/>
  <c r="CK515"/>
  <c r="CK480"/>
  <c r="CK489"/>
  <c r="CK408"/>
  <c r="CK415"/>
  <c r="CK422"/>
  <c r="CK429"/>
  <c r="CK436"/>
  <c r="CK385"/>
  <c r="CK508"/>
  <c r="CK516"/>
  <c r="CK479"/>
  <c r="CK488"/>
  <c r="CK409"/>
  <c r="CK416"/>
  <c r="CK423"/>
  <c r="CK430"/>
  <c r="CK437"/>
  <c r="CK386"/>
  <c r="CK394"/>
  <c r="CK402"/>
  <c r="CK509"/>
  <c r="CK517"/>
  <c r="CK478"/>
  <c r="CK487"/>
  <c r="CK496"/>
  <c r="CK410"/>
  <c r="CK417"/>
  <c r="CK424"/>
  <c r="CK431"/>
  <c r="CK438"/>
  <c r="CK502"/>
  <c r="CK510"/>
  <c r="CK518"/>
  <c r="CK477"/>
  <c r="CK486"/>
  <c r="CK495"/>
  <c r="CK418"/>
  <c r="CK425"/>
  <c r="CK432"/>
  <c r="CK439"/>
  <c r="CK503"/>
  <c r="CK511"/>
  <c r="CK519"/>
  <c r="CK476"/>
  <c r="CK485"/>
  <c r="CK494"/>
  <c r="CK443"/>
  <c r="CK444"/>
  <c r="CK445"/>
  <c r="CK446"/>
  <c r="CK447"/>
  <c r="CK448"/>
  <c r="CK449"/>
  <c r="CK450"/>
  <c r="CK411"/>
  <c r="CK426"/>
  <c r="CK433"/>
  <c r="CK440"/>
  <c r="CK504"/>
  <c r="CK512"/>
  <c r="CK520"/>
  <c r="CK474"/>
  <c r="CK475"/>
  <c r="CK484"/>
  <c r="CK493"/>
  <c r="CK451"/>
  <c r="CK452"/>
  <c r="CK453"/>
  <c r="CK454"/>
  <c r="CK455"/>
  <c r="CK456"/>
  <c r="CK457"/>
  <c r="CK458"/>
  <c r="CK412"/>
  <c r="CK419"/>
  <c r="CK434"/>
  <c r="CK441"/>
  <c r="CK390"/>
  <c r="CK398"/>
  <c r="CK405"/>
  <c r="CK344"/>
  <c r="CK351"/>
  <c r="CK358"/>
  <c r="CK365"/>
  <c r="CK372"/>
  <c r="CK379"/>
  <c r="CK388"/>
  <c r="CK393"/>
  <c r="CK403"/>
  <c r="CK345"/>
  <c r="CK352"/>
  <c r="CK359"/>
  <c r="CK366"/>
  <c r="CK373"/>
  <c r="CK380"/>
  <c r="CK395"/>
  <c r="CK400"/>
  <c r="CK346"/>
  <c r="CK353"/>
  <c r="CK360"/>
  <c r="CK367"/>
  <c r="CK374"/>
  <c r="CK381"/>
  <c r="CK354"/>
  <c r="CK361"/>
  <c r="CK368"/>
  <c r="CK375"/>
  <c r="CK382"/>
  <c r="CK387"/>
  <c r="CK392"/>
  <c r="CK397"/>
  <c r="CK407"/>
  <c r="CK347"/>
  <c r="CK362"/>
  <c r="CK369"/>
  <c r="CK376"/>
  <c r="CK383"/>
  <c r="CK320"/>
  <c r="CK321"/>
  <c r="CK322"/>
  <c r="CK323"/>
  <c r="CK324"/>
  <c r="CK325"/>
  <c r="CK326"/>
  <c r="CK327"/>
  <c r="CK328"/>
  <c r="CK329"/>
  <c r="CK330"/>
  <c r="CK331"/>
  <c r="CK332"/>
  <c r="CK333"/>
  <c r="CK334"/>
  <c r="CK335"/>
  <c r="CK336"/>
  <c r="CK337"/>
  <c r="CK338"/>
  <c r="CK339"/>
  <c r="CK340"/>
  <c r="CK341"/>
  <c r="CK342"/>
  <c r="CK399"/>
  <c r="CK348"/>
  <c r="CK355"/>
  <c r="CK370"/>
  <c r="CK377"/>
  <c r="CK389"/>
  <c r="CK404"/>
  <c r="CK349"/>
  <c r="CK356"/>
  <c r="CK363"/>
  <c r="CK378"/>
  <c r="CK391"/>
  <c r="CK396"/>
  <c r="CK401"/>
  <c r="CK406"/>
  <c r="CK343"/>
  <c r="CK350"/>
  <c r="CK357"/>
  <c r="CK364"/>
  <c r="CK371"/>
  <c r="BZ319"/>
  <c r="BZ642"/>
  <c r="BZ628"/>
  <c r="BZ587"/>
  <c r="BZ588"/>
  <c r="BZ596"/>
  <c r="BZ604"/>
  <c r="BZ549"/>
  <c r="BZ556"/>
  <c r="BZ571"/>
  <c r="BZ578"/>
  <c r="BZ524"/>
  <c r="BZ533"/>
  <c r="BZ541"/>
  <c r="BZ497"/>
  <c r="BZ638"/>
  <c r="BZ643"/>
  <c r="BZ612"/>
  <c r="BZ620"/>
  <c r="BZ621"/>
  <c r="BZ622"/>
  <c r="BZ629"/>
  <c r="BZ594"/>
  <c r="BZ595"/>
  <c r="BZ602"/>
  <c r="BZ603"/>
  <c r="BZ550"/>
  <c r="BZ557"/>
  <c r="BZ564"/>
  <c r="BZ579"/>
  <c r="BZ525"/>
  <c r="BZ534"/>
  <c r="BZ542"/>
  <c r="BZ498"/>
  <c r="BZ613"/>
  <c r="BZ623"/>
  <c r="BZ630"/>
  <c r="BZ601"/>
  <c r="BZ551"/>
  <c r="BZ558"/>
  <c r="BZ565"/>
  <c r="BZ572"/>
  <c r="BZ526"/>
  <c r="BZ535"/>
  <c r="BZ543"/>
  <c r="BZ499"/>
  <c r="BZ639"/>
  <c r="BZ608"/>
  <c r="BZ624"/>
  <c r="BZ631"/>
  <c r="BZ593"/>
  <c r="BZ600"/>
  <c r="BZ552"/>
  <c r="BZ559"/>
  <c r="BZ566"/>
  <c r="BZ573"/>
  <c r="BZ580"/>
  <c r="BZ527"/>
  <c r="BZ536"/>
  <c r="BZ544"/>
  <c r="BZ500"/>
  <c r="BZ614"/>
  <c r="BZ625"/>
  <c r="BZ632"/>
  <c r="BZ592"/>
  <c r="BZ599"/>
  <c r="BZ553"/>
  <c r="BZ560"/>
  <c r="BZ567"/>
  <c r="BZ574"/>
  <c r="BZ581"/>
  <c r="BZ521"/>
  <c r="BZ528"/>
  <c r="BZ537"/>
  <c r="BZ545"/>
  <c r="BZ501"/>
  <c r="BZ636"/>
  <c r="BZ640"/>
  <c r="BZ609"/>
  <c r="BZ615"/>
  <c r="BZ616"/>
  <c r="BZ617"/>
  <c r="BZ626"/>
  <c r="BZ633"/>
  <c r="BZ591"/>
  <c r="BZ598"/>
  <c r="BZ607"/>
  <c r="BZ554"/>
  <c r="BZ561"/>
  <c r="BZ568"/>
  <c r="BZ575"/>
  <c r="BZ522"/>
  <c r="BZ529"/>
  <c r="BZ538"/>
  <c r="BZ546"/>
  <c r="BZ610"/>
  <c r="BZ618"/>
  <c r="BZ627"/>
  <c r="BZ634"/>
  <c r="BZ635"/>
  <c r="BZ590"/>
  <c r="BZ597"/>
  <c r="BZ606"/>
  <c r="BZ555"/>
  <c r="BZ562"/>
  <c r="BZ569"/>
  <c r="BZ576"/>
  <c r="BZ523"/>
  <c r="BZ530"/>
  <c r="BZ531"/>
  <c r="BZ539"/>
  <c r="BZ547"/>
  <c r="BZ637"/>
  <c r="BZ641"/>
  <c r="BZ611"/>
  <c r="BZ619"/>
  <c r="BZ582"/>
  <c r="BZ583"/>
  <c r="BZ584"/>
  <c r="BZ585"/>
  <c r="BZ586"/>
  <c r="BZ589"/>
  <c r="BZ605"/>
  <c r="BZ563"/>
  <c r="BZ570"/>
  <c r="BZ577"/>
  <c r="BZ532"/>
  <c r="BZ540"/>
  <c r="BZ548"/>
  <c r="BZ502"/>
  <c r="BZ510"/>
  <c r="BZ518"/>
  <c r="BZ476"/>
  <c r="BZ485"/>
  <c r="BZ494"/>
  <c r="BZ443"/>
  <c r="BZ444"/>
  <c r="BZ445"/>
  <c r="BZ446"/>
  <c r="BZ447"/>
  <c r="BZ448"/>
  <c r="BZ449"/>
  <c r="BZ450"/>
  <c r="BZ411"/>
  <c r="BZ418"/>
  <c r="BZ425"/>
  <c r="BZ432"/>
  <c r="BZ439"/>
  <c r="BZ503"/>
  <c r="BZ511"/>
  <c r="BZ519"/>
  <c r="BZ474"/>
  <c r="BZ475"/>
  <c r="BZ484"/>
  <c r="BZ493"/>
  <c r="BZ451"/>
  <c r="BZ419"/>
  <c r="BZ426"/>
  <c r="BZ433"/>
  <c r="BZ440"/>
  <c r="BZ504"/>
  <c r="BZ512"/>
  <c r="BZ520"/>
  <c r="BZ473"/>
  <c r="BZ482"/>
  <c r="BZ483"/>
  <c r="BZ492"/>
  <c r="BZ452"/>
  <c r="BZ453"/>
  <c r="BZ454"/>
  <c r="BZ455"/>
  <c r="BZ456"/>
  <c r="BZ457"/>
  <c r="BZ458"/>
  <c r="BZ459"/>
  <c r="BZ412"/>
  <c r="BZ427"/>
  <c r="BZ434"/>
  <c r="BZ441"/>
  <c r="BZ505"/>
  <c r="BZ513"/>
  <c r="BZ472"/>
  <c r="BZ481"/>
  <c r="BZ490"/>
  <c r="BZ491"/>
  <c r="BZ460"/>
  <c r="BZ461"/>
  <c r="BZ462"/>
  <c r="BZ463"/>
  <c r="BZ464"/>
  <c r="BZ465"/>
  <c r="BZ466"/>
  <c r="BZ467"/>
  <c r="BZ413"/>
  <c r="BZ420"/>
  <c r="BZ435"/>
  <c r="BZ442"/>
  <c r="BZ391"/>
  <c r="BZ399"/>
  <c r="BZ406"/>
  <c r="BZ506"/>
  <c r="BZ514"/>
  <c r="BZ480"/>
  <c r="BZ489"/>
  <c r="BZ468"/>
  <c r="BZ469"/>
  <c r="BZ470"/>
  <c r="BZ471"/>
  <c r="BZ414"/>
  <c r="BZ421"/>
  <c r="BZ428"/>
  <c r="BZ384"/>
  <c r="BZ507"/>
  <c r="BZ515"/>
  <c r="BZ479"/>
  <c r="BZ488"/>
  <c r="BZ408"/>
  <c r="BZ415"/>
  <c r="BZ422"/>
  <c r="BZ429"/>
  <c r="BZ436"/>
  <c r="BZ385"/>
  <c r="BZ508"/>
  <c r="BZ516"/>
  <c r="BZ478"/>
  <c r="BZ487"/>
  <c r="BZ496"/>
  <c r="BZ409"/>
  <c r="BZ416"/>
  <c r="BZ423"/>
  <c r="BZ430"/>
  <c r="BZ437"/>
  <c r="BZ509"/>
  <c r="BZ517"/>
  <c r="BZ477"/>
  <c r="BZ486"/>
  <c r="BZ495"/>
  <c r="BZ410"/>
  <c r="BZ417"/>
  <c r="BZ424"/>
  <c r="BZ431"/>
  <c r="BZ438"/>
  <c r="BZ387"/>
  <c r="BZ395"/>
  <c r="BZ403"/>
  <c r="BZ389"/>
  <c r="BZ394"/>
  <c r="BZ404"/>
  <c r="BZ348"/>
  <c r="BZ363"/>
  <c r="BZ370"/>
  <c r="BZ377"/>
  <c r="BZ396"/>
  <c r="BZ401"/>
  <c r="BZ349"/>
  <c r="BZ356"/>
  <c r="BZ371"/>
  <c r="BZ378"/>
  <c r="BZ386"/>
  <c r="BZ343"/>
  <c r="BZ350"/>
  <c r="BZ357"/>
  <c r="BZ364"/>
  <c r="BZ379"/>
  <c r="BZ388"/>
  <c r="BZ393"/>
  <c r="BZ398"/>
  <c r="BZ344"/>
  <c r="BZ351"/>
  <c r="BZ358"/>
  <c r="BZ365"/>
  <c r="BZ372"/>
  <c r="BZ400"/>
  <c r="BZ345"/>
  <c r="BZ352"/>
  <c r="BZ359"/>
  <c r="BZ366"/>
  <c r="BZ373"/>
  <c r="BZ380"/>
  <c r="BZ390"/>
  <c r="BZ405"/>
  <c r="BZ346"/>
  <c r="BZ353"/>
  <c r="BZ360"/>
  <c r="BZ367"/>
  <c r="BZ374"/>
  <c r="BZ381"/>
  <c r="BZ392"/>
  <c r="BZ397"/>
  <c r="BZ402"/>
  <c r="BZ407"/>
  <c r="BZ347"/>
  <c r="BZ354"/>
  <c r="BZ361"/>
  <c r="BZ368"/>
  <c r="BZ375"/>
  <c r="BZ382"/>
  <c r="BZ320"/>
  <c r="BZ321"/>
  <c r="BZ322"/>
  <c r="BZ323"/>
  <c r="BZ324"/>
  <c r="BZ325"/>
  <c r="BZ326"/>
  <c r="BZ327"/>
  <c r="BZ328"/>
  <c r="BZ329"/>
  <c r="BZ330"/>
  <c r="BZ331"/>
  <c r="BZ332"/>
  <c r="BZ333"/>
  <c r="BZ334"/>
  <c r="BZ335"/>
  <c r="BZ336"/>
  <c r="BZ337"/>
  <c r="BZ338"/>
  <c r="BZ339"/>
  <c r="BZ340"/>
  <c r="BZ341"/>
  <c r="BZ342"/>
  <c r="BZ355"/>
  <c r="BZ362"/>
  <c r="BZ369"/>
  <c r="BZ376"/>
  <c r="BZ383"/>
  <c r="AS608"/>
  <c r="AS614"/>
  <c r="AS624"/>
  <c r="AS631"/>
  <c r="AS593"/>
  <c r="AS600"/>
  <c r="AS553"/>
  <c r="AS560"/>
  <c r="AS567"/>
  <c r="AS574"/>
  <c r="AS581"/>
  <c r="AS527"/>
  <c r="AS536"/>
  <c r="AS544"/>
  <c r="AS500"/>
  <c r="AS639"/>
  <c r="AS615"/>
  <c r="AS625"/>
  <c r="AS632"/>
  <c r="AS592"/>
  <c r="AS599"/>
  <c r="AS554"/>
  <c r="AS561"/>
  <c r="AS568"/>
  <c r="AS575"/>
  <c r="AS521"/>
  <c r="AS528"/>
  <c r="AS537"/>
  <c r="AS545"/>
  <c r="AS501"/>
  <c r="AS609"/>
  <c r="AS616"/>
  <c r="AS617"/>
  <c r="AS626"/>
  <c r="AS633"/>
  <c r="AS635"/>
  <c r="AS591"/>
  <c r="AS598"/>
  <c r="AS607"/>
  <c r="AS555"/>
  <c r="AS562"/>
  <c r="AS569"/>
  <c r="AS576"/>
  <c r="AS522"/>
  <c r="AS529"/>
  <c r="AS538"/>
  <c r="AS546"/>
  <c r="AS636"/>
  <c r="AS640"/>
  <c r="AS610"/>
  <c r="AS618"/>
  <c r="AS627"/>
  <c r="AS634"/>
  <c r="AS590"/>
  <c r="AS597"/>
  <c r="AS606"/>
  <c r="AS563"/>
  <c r="AS570"/>
  <c r="AS577"/>
  <c r="AS523"/>
  <c r="AS530"/>
  <c r="AS531"/>
  <c r="AS539"/>
  <c r="AS547"/>
  <c r="AS611"/>
  <c r="AS619"/>
  <c r="AS582"/>
  <c r="AS583"/>
  <c r="AS584"/>
  <c r="AS585"/>
  <c r="AS586"/>
  <c r="AS587"/>
  <c r="AS589"/>
  <c r="AS605"/>
  <c r="AS549"/>
  <c r="AS556"/>
  <c r="AS571"/>
  <c r="AS578"/>
  <c r="AS532"/>
  <c r="AS540"/>
  <c r="AS548"/>
  <c r="AS637"/>
  <c r="AS641"/>
  <c r="AS642"/>
  <c r="AS628"/>
  <c r="AS588"/>
  <c r="AS595"/>
  <c r="AS596"/>
  <c r="AS603"/>
  <c r="AS604"/>
  <c r="AS550"/>
  <c r="AS557"/>
  <c r="AS564"/>
  <c r="AS579"/>
  <c r="AS524"/>
  <c r="AS533"/>
  <c r="AS541"/>
  <c r="AS497"/>
  <c r="AS643"/>
  <c r="AS612"/>
  <c r="AS620"/>
  <c r="AS621"/>
  <c r="AS622"/>
  <c r="AS629"/>
  <c r="AS594"/>
  <c r="AS602"/>
  <c r="AS551"/>
  <c r="AS558"/>
  <c r="AS565"/>
  <c r="AS572"/>
  <c r="AS525"/>
  <c r="AS534"/>
  <c r="AS542"/>
  <c r="AS498"/>
  <c r="AS638"/>
  <c r="AS613"/>
  <c r="AS623"/>
  <c r="AS630"/>
  <c r="AS601"/>
  <c r="AS552"/>
  <c r="AS559"/>
  <c r="AS566"/>
  <c r="AS573"/>
  <c r="AS580"/>
  <c r="AS526"/>
  <c r="AS535"/>
  <c r="AS543"/>
  <c r="AS499"/>
  <c r="AS505"/>
  <c r="AS513"/>
  <c r="AS480"/>
  <c r="AS489"/>
  <c r="AS468"/>
  <c r="AS469"/>
  <c r="AS470"/>
  <c r="AS471"/>
  <c r="AS414"/>
  <c r="AS421"/>
  <c r="AS428"/>
  <c r="AS384"/>
  <c r="AS506"/>
  <c r="AS514"/>
  <c r="AS479"/>
  <c r="AS488"/>
  <c r="AS408"/>
  <c r="AS415"/>
  <c r="AS422"/>
  <c r="AS429"/>
  <c r="AS436"/>
  <c r="AS385"/>
  <c r="AS507"/>
  <c r="AS515"/>
  <c r="AS478"/>
  <c r="AS487"/>
  <c r="AS496"/>
  <c r="AS409"/>
  <c r="AS416"/>
  <c r="AS423"/>
  <c r="AS430"/>
  <c r="AS437"/>
  <c r="AS508"/>
  <c r="AS516"/>
  <c r="AS477"/>
  <c r="AS486"/>
  <c r="AS495"/>
  <c r="AS443"/>
  <c r="AS410"/>
  <c r="AS417"/>
  <c r="AS424"/>
  <c r="AS431"/>
  <c r="AS438"/>
  <c r="AS387"/>
  <c r="AS395"/>
  <c r="AS403"/>
  <c r="AS509"/>
  <c r="AS517"/>
  <c r="AS475"/>
  <c r="AS476"/>
  <c r="AS485"/>
  <c r="AS494"/>
  <c r="AS444"/>
  <c r="AS445"/>
  <c r="AS446"/>
  <c r="AS447"/>
  <c r="AS448"/>
  <c r="AS449"/>
  <c r="AS450"/>
  <c r="AS451"/>
  <c r="AS411"/>
  <c r="AS418"/>
  <c r="AS425"/>
  <c r="AS432"/>
  <c r="AS439"/>
  <c r="AS502"/>
  <c r="AS510"/>
  <c r="AS518"/>
  <c r="AS474"/>
  <c r="AS483"/>
  <c r="AS484"/>
  <c r="AS493"/>
  <c r="AS419"/>
  <c r="AS426"/>
  <c r="AS433"/>
  <c r="AS440"/>
  <c r="AS503"/>
  <c r="AS511"/>
  <c r="AS519"/>
  <c r="AS473"/>
  <c r="AS482"/>
  <c r="AS491"/>
  <c r="AS492"/>
  <c r="AS452"/>
  <c r="AS453"/>
  <c r="AS454"/>
  <c r="AS455"/>
  <c r="AS456"/>
  <c r="AS457"/>
  <c r="AS458"/>
  <c r="AS459"/>
  <c r="AS412"/>
  <c r="AS427"/>
  <c r="AS434"/>
  <c r="AS441"/>
  <c r="AS504"/>
  <c r="AS512"/>
  <c r="AS520"/>
  <c r="AS472"/>
  <c r="AS481"/>
  <c r="AS490"/>
  <c r="AS460"/>
  <c r="AS461"/>
  <c r="AS462"/>
  <c r="AS463"/>
  <c r="AS464"/>
  <c r="AS465"/>
  <c r="AS466"/>
  <c r="AS467"/>
  <c r="AS413"/>
  <c r="AS420"/>
  <c r="AS435"/>
  <c r="AS442"/>
  <c r="AS391"/>
  <c r="AS399"/>
  <c r="AS406"/>
  <c r="AS390"/>
  <c r="AS405"/>
  <c r="AS345"/>
  <c r="AS352"/>
  <c r="AS359"/>
  <c r="AS366"/>
  <c r="AS373"/>
  <c r="AS380"/>
  <c r="AS392"/>
  <c r="AS397"/>
  <c r="AS402"/>
  <c r="AS407"/>
  <c r="AS346"/>
  <c r="AS353"/>
  <c r="AS360"/>
  <c r="AS367"/>
  <c r="AS374"/>
  <c r="AS381"/>
  <c r="AS347"/>
  <c r="AS354"/>
  <c r="AS361"/>
  <c r="AS368"/>
  <c r="AS375"/>
  <c r="AS382"/>
  <c r="AS389"/>
  <c r="AS394"/>
  <c r="AS404"/>
  <c r="AS355"/>
  <c r="AS362"/>
  <c r="AS369"/>
  <c r="AS376"/>
  <c r="AS383"/>
  <c r="AS320"/>
  <c r="AS396"/>
  <c r="AS401"/>
  <c r="AS348"/>
  <c r="AS363"/>
  <c r="AS370"/>
  <c r="AS377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86"/>
  <c r="AS343"/>
  <c r="AS349"/>
  <c r="AS356"/>
  <c r="AS371"/>
  <c r="AS378"/>
  <c r="AS388"/>
  <c r="AS393"/>
  <c r="AS398"/>
  <c r="AS350"/>
  <c r="AS357"/>
  <c r="AS364"/>
  <c r="AS379"/>
  <c r="AS400"/>
  <c r="AS344"/>
  <c r="AS351"/>
  <c r="AS358"/>
  <c r="AS365"/>
  <c r="AS372"/>
  <c r="S6"/>
  <c r="Q341"/>
  <c r="Q340"/>
  <c r="Q338"/>
  <c r="Q336"/>
  <c r="Q333"/>
  <c r="Q332"/>
  <c r="Q330"/>
  <c r="Q328"/>
  <c r="Q325"/>
  <c r="Q324"/>
  <c r="Q322"/>
  <c r="Q320"/>
  <c r="CV31"/>
  <c r="CV87"/>
  <c r="CV6"/>
  <c r="CV9"/>
  <c r="CV11"/>
  <c r="CV21"/>
  <c r="CV26"/>
  <c r="CV38"/>
  <c r="CV41"/>
  <c r="CV43"/>
  <c r="CV53"/>
  <c r="CV58"/>
  <c r="CV66"/>
  <c r="CV78"/>
  <c r="CV81"/>
  <c r="CV98"/>
  <c r="CV113"/>
  <c r="CV119"/>
  <c r="CV23"/>
  <c r="CV55"/>
  <c r="CV63"/>
  <c r="CV95"/>
  <c r="CV110"/>
  <c r="CV106"/>
  <c r="CV15"/>
  <c r="CV47"/>
  <c r="CV71"/>
  <c r="CV103"/>
  <c r="CV118"/>
  <c r="CV7"/>
  <c r="CV39"/>
  <c r="CV79"/>
  <c r="CV111"/>
  <c r="CV114"/>
  <c r="CV14"/>
  <c r="CV17"/>
  <c r="CV19"/>
  <c r="CV29"/>
  <c r="CV34"/>
  <c r="CV46"/>
  <c r="CV49"/>
  <c r="CV51"/>
  <c r="CV70"/>
  <c r="CV73"/>
  <c r="CV90"/>
  <c r="CV102"/>
  <c r="CV105"/>
  <c r="CV12"/>
  <c r="CV20"/>
  <c r="CV28"/>
  <c r="CV36"/>
  <c r="CV44"/>
  <c r="CV52"/>
  <c r="CV60"/>
  <c r="CV68"/>
  <c r="CV76"/>
  <c r="CV84"/>
  <c r="CV92"/>
  <c r="CV100"/>
  <c r="CV108"/>
  <c r="CV116"/>
  <c r="CV124"/>
  <c r="CV132"/>
  <c r="CV140"/>
  <c r="CV148"/>
  <c r="CV156"/>
  <c r="CV164"/>
  <c r="CV172"/>
  <c r="CV180"/>
  <c r="CV188"/>
  <c r="CV196"/>
  <c r="CV204"/>
  <c r="CV212"/>
  <c r="CV220"/>
  <c r="CV228"/>
  <c r="CV236"/>
  <c r="CV238"/>
  <c r="CV246"/>
  <c r="CV254"/>
  <c r="CV262"/>
  <c r="CV270"/>
  <c r="CV278"/>
  <c r="CV286"/>
  <c r="CV294"/>
  <c r="CV302"/>
  <c r="CV310"/>
  <c r="CV61"/>
  <c r="CV69"/>
  <c r="CV77"/>
  <c r="CV85"/>
  <c r="CV93"/>
  <c r="CV101"/>
  <c r="CV109"/>
  <c r="CV117"/>
  <c r="CV125"/>
  <c r="CV133"/>
  <c r="CV141"/>
  <c r="CV149"/>
  <c r="CV157"/>
  <c r="CV165"/>
  <c r="CV173"/>
  <c r="CV181"/>
  <c r="CV189"/>
  <c r="CV197"/>
  <c r="CV205"/>
  <c r="CV213"/>
  <c r="CV221"/>
  <c r="CV229"/>
  <c r="CV237"/>
  <c r="CV245"/>
  <c r="CV253"/>
  <c r="CV261"/>
  <c r="CV269"/>
  <c r="CV277"/>
  <c r="CV285"/>
  <c r="CV293"/>
  <c r="CV301"/>
  <c r="CV309"/>
  <c r="CV126"/>
  <c r="CV134"/>
  <c r="CV142"/>
  <c r="CV150"/>
  <c r="CV158"/>
  <c r="CV166"/>
  <c r="CV174"/>
  <c r="CV182"/>
  <c r="CV190"/>
  <c r="CV198"/>
  <c r="CV206"/>
  <c r="CV214"/>
  <c r="CV222"/>
  <c r="CV230"/>
  <c r="CV244"/>
  <c r="CV252"/>
  <c r="CV260"/>
  <c r="CV268"/>
  <c r="CV276"/>
  <c r="CV284"/>
  <c r="CV292"/>
  <c r="CV300"/>
  <c r="CV308"/>
  <c r="CV127"/>
  <c r="CV135"/>
  <c r="CV143"/>
  <c r="CV151"/>
  <c r="CV159"/>
  <c r="CV167"/>
  <c r="CV175"/>
  <c r="CV183"/>
  <c r="CV191"/>
  <c r="CV199"/>
  <c r="CV207"/>
  <c r="CV215"/>
  <c r="CV223"/>
  <c r="CV231"/>
  <c r="CV243"/>
  <c r="CV251"/>
  <c r="CV259"/>
  <c r="CV267"/>
  <c r="CV275"/>
  <c r="CV283"/>
  <c r="CV291"/>
  <c r="CV299"/>
  <c r="CV307"/>
  <c r="CV8"/>
  <c r="CV16"/>
  <c r="CV24"/>
  <c r="CV32"/>
  <c r="CV40"/>
  <c r="CV48"/>
  <c r="CV56"/>
  <c r="CV64"/>
  <c r="CV72"/>
  <c r="CV80"/>
  <c r="CV88"/>
  <c r="CV96"/>
  <c r="CV104"/>
  <c r="CV112"/>
  <c r="CV120"/>
  <c r="CV128"/>
  <c r="CV136"/>
  <c r="CV144"/>
  <c r="CV152"/>
  <c r="CV160"/>
  <c r="CV168"/>
  <c r="CV176"/>
  <c r="CV184"/>
  <c r="CV192"/>
  <c r="CV200"/>
  <c r="CV208"/>
  <c r="CV216"/>
  <c r="CV224"/>
  <c r="CV232"/>
  <c r="CV242"/>
  <c r="CV250"/>
  <c r="CV258"/>
  <c r="CV266"/>
  <c r="CV274"/>
  <c r="CV282"/>
  <c r="CV290"/>
  <c r="CV298"/>
  <c r="CV306"/>
  <c r="CV314"/>
  <c r="CV121"/>
  <c r="CV129"/>
  <c r="CV137"/>
  <c r="CV145"/>
  <c r="CV153"/>
  <c r="CV161"/>
  <c r="CV169"/>
  <c r="CV177"/>
  <c r="CV185"/>
  <c r="CV193"/>
  <c r="CV201"/>
  <c r="CV209"/>
  <c r="CV217"/>
  <c r="CV225"/>
  <c r="CV233"/>
  <c r="CV241"/>
  <c r="CV249"/>
  <c r="CV257"/>
  <c r="CV265"/>
  <c r="CV273"/>
  <c r="CV281"/>
  <c r="CV289"/>
  <c r="CV297"/>
  <c r="CV305"/>
  <c r="CV313"/>
  <c r="CV122"/>
  <c r="CV130"/>
  <c r="CV138"/>
  <c r="CV146"/>
  <c r="CV154"/>
  <c r="CV162"/>
  <c r="CV170"/>
  <c r="CV178"/>
  <c r="CV186"/>
  <c r="CV194"/>
  <c r="CV202"/>
  <c r="CV210"/>
  <c r="CV218"/>
  <c r="CV226"/>
  <c r="CV234"/>
  <c r="CV240"/>
  <c r="CV248"/>
  <c r="CV256"/>
  <c r="CV264"/>
  <c r="CV272"/>
  <c r="CV280"/>
  <c r="CV288"/>
  <c r="CV296"/>
  <c r="CV304"/>
  <c r="CV312"/>
  <c r="CV67"/>
  <c r="CV75"/>
  <c r="CV83"/>
  <c r="CV91"/>
  <c r="CV99"/>
  <c r="CV107"/>
  <c r="CV115"/>
  <c r="CV123"/>
  <c r="CV131"/>
  <c r="CV139"/>
  <c r="CV147"/>
  <c r="CV155"/>
  <c r="CV163"/>
  <c r="CV171"/>
  <c r="CV179"/>
  <c r="CV187"/>
  <c r="CV195"/>
  <c r="CV203"/>
  <c r="CV211"/>
  <c r="CV219"/>
  <c r="CV227"/>
  <c r="CV235"/>
  <c r="CV239"/>
  <c r="CV247"/>
  <c r="CV255"/>
  <c r="CV263"/>
  <c r="CV271"/>
  <c r="CV279"/>
  <c r="CV287"/>
  <c r="CV295"/>
  <c r="CV303"/>
  <c r="CV311"/>
  <c r="AH25"/>
  <c r="AS19"/>
  <c r="AH23"/>
  <c r="BD11"/>
  <c r="AH15"/>
  <c r="AH7"/>
  <c r="AH21"/>
  <c r="AS6"/>
  <c r="CK22"/>
  <c r="CK29"/>
  <c r="CK43"/>
  <c r="CK18"/>
  <c r="CK46"/>
  <c r="CK69"/>
  <c r="CK13"/>
  <c r="CK75"/>
  <c r="CK78"/>
  <c r="CK19"/>
  <c r="CK41"/>
  <c r="CK63"/>
  <c r="CK10"/>
  <c r="CK15"/>
  <c r="CK17"/>
  <c r="CK26"/>
  <c r="CK31"/>
  <c r="CK51"/>
  <c r="CK54"/>
  <c r="CK71"/>
  <c r="CK83"/>
  <c r="CK6"/>
  <c r="CK8"/>
  <c r="CK35"/>
  <c r="CK38"/>
  <c r="CK45"/>
  <c r="CK77"/>
  <c r="CK21"/>
  <c r="CK33"/>
  <c r="CK42"/>
  <c r="CK47"/>
  <c r="CK59"/>
  <c r="CK62"/>
  <c r="CK79"/>
  <c r="CK23"/>
  <c r="CK53"/>
  <c r="CK11"/>
  <c r="CK14"/>
  <c r="CK16"/>
  <c r="CK27"/>
  <c r="CK30"/>
  <c r="CK37"/>
  <c r="CK55"/>
  <c r="CK67"/>
  <c r="CK70"/>
  <c r="CK7"/>
  <c r="CK9"/>
  <c r="CK25"/>
  <c r="CK34"/>
  <c r="CK39"/>
  <c r="CK61"/>
  <c r="CK49"/>
  <c r="CK57"/>
  <c r="CK65"/>
  <c r="CK73"/>
  <c r="CK81"/>
  <c r="CK89"/>
  <c r="CK97"/>
  <c r="CK105"/>
  <c r="CK113"/>
  <c r="CK121"/>
  <c r="CK129"/>
  <c r="CK137"/>
  <c r="CK145"/>
  <c r="CK153"/>
  <c r="CK161"/>
  <c r="CK169"/>
  <c r="CK177"/>
  <c r="CK185"/>
  <c r="CK199"/>
  <c r="CK206"/>
  <c r="CK214"/>
  <c r="CK222"/>
  <c r="CK230"/>
  <c r="CK238"/>
  <c r="CK246"/>
  <c r="CK254"/>
  <c r="CK262"/>
  <c r="CK270"/>
  <c r="CK278"/>
  <c r="CK286"/>
  <c r="CK294"/>
  <c r="CK302"/>
  <c r="CK310"/>
  <c r="CK318"/>
  <c r="CK50"/>
  <c r="CK58"/>
  <c r="CK66"/>
  <c r="CK74"/>
  <c r="CK82"/>
  <c r="CK90"/>
  <c r="CK98"/>
  <c r="CK106"/>
  <c r="CK114"/>
  <c r="CK122"/>
  <c r="CK130"/>
  <c r="CK138"/>
  <c r="CK146"/>
  <c r="CK154"/>
  <c r="CK162"/>
  <c r="CK170"/>
  <c r="CK178"/>
  <c r="CK186"/>
  <c r="CK198"/>
  <c r="CK205"/>
  <c r="CK213"/>
  <c r="CK221"/>
  <c r="CK229"/>
  <c r="CK237"/>
  <c r="CK245"/>
  <c r="CK253"/>
  <c r="CK261"/>
  <c r="CK269"/>
  <c r="CK277"/>
  <c r="CK285"/>
  <c r="CK293"/>
  <c r="CK301"/>
  <c r="CK309"/>
  <c r="CK317"/>
  <c r="CK91"/>
  <c r="CK99"/>
  <c r="CK107"/>
  <c r="CK115"/>
  <c r="CK123"/>
  <c r="CK131"/>
  <c r="CK139"/>
  <c r="CK147"/>
  <c r="CK155"/>
  <c r="CK163"/>
  <c r="CK171"/>
  <c r="CK179"/>
  <c r="CK187"/>
  <c r="CK197"/>
  <c r="CK204"/>
  <c r="CK212"/>
  <c r="CK220"/>
  <c r="CK228"/>
  <c r="CK236"/>
  <c r="CK244"/>
  <c r="CK252"/>
  <c r="CK260"/>
  <c r="CK268"/>
  <c r="CK276"/>
  <c r="CK284"/>
  <c r="CK292"/>
  <c r="CK300"/>
  <c r="CK308"/>
  <c r="CK316"/>
  <c r="CK12"/>
  <c r="CK20"/>
  <c r="CK28"/>
  <c r="CK36"/>
  <c r="CK44"/>
  <c r="CK52"/>
  <c r="CK60"/>
  <c r="CK68"/>
  <c r="CK76"/>
  <c r="CK84"/>
  <c r="CK92"/>
  <c r="CK100"/>
  <c r="CK108"/>
  <c r="CK116"/>
  <c r="CK124"/>
  <c r="CK132"/>
  <c r="CK140"/>
  <c r="CK148"/>
  <c r="CK156"/>
  <c r="CK164"/>
  <c r="CK172"/>
  <c r="CK180"/>
  <c r="CK188"/>
  <c r="CK196"/>
  <c r="CK203"/>
  <c r="CK211"/>
  <c r="CK219"/>
  <c r="CK227"/>
  <c r="CK235"/>
  <c r="CK243"/>
  <c r="CK251"/>
  <c r="CK259"/>
  <c r="CK267"/>
  <c r="CK275"/>
  <c r="CK283"/>
  <c r="CK291"/>
  <c r="CK299"/>
  <c r="CK307"/>
  <c r="CK315"/>
  <c r="CK85"/>
  <c r="CK93"/>
  <c r="CK101"/>
  <c r="CK109"/>
  <c r="CK117"/>
  <c r="CK125"/>
  <c r="CK133"/>
  <c r="CK141"/>
  <c r="CK149"/>
  <c r="CK157"/>
  <c r="CK165"/>
  <c r="CK173"/>
  <c r="CK181"/>
  <c r="CK189"/>
  <c r="CK195"/>
  <c r="CK202"/>
  <c r="CK210"/>
  <c r="CK218"/>
  <c r="CK226"/>
  <c r="CK234"/>
  <c r="CK242"/>
  <c r="CK250"/>
  <c r="CK258"/>
  <c r="CK266"/>
  <c r="CK274"/>
  <c r="CK282"/>
  <c r="CK290"/>
  <c r="CK298"/>
  <c r="CK306"/>
  <c r="CK314"/>
  <c r="CK86"/>
  <c r="CK94"/>
  <c r="CK102"/>
  <c r="CK110"/>
  <c r="CK118"/>
  <c r="CK126"/>
  <c r="CK134"/>
  <c r="CK142"/>
  <c r="CK150"/>
  <c r="CK158"/>
  <c r="CK166"/>
  <c r="CK174"/>
  <c r="CK182"/>
  <c r="CK190"/>
  <c r="CK194"/>
  <c r="CK201"/>
  <c r="CK209"/>
  <c r="CK217"/>
  <c r="CK225"/>
  <c r="CK233"/>
  <c r="CK241"/>
  <c r="CK249"/>
  <c r="CK257"/>
  <c r="CK265"/>
  <c r="CK273"/>
  <c r="CK281"/>
  <c r="CK289"/>
  <c r="CK297"/>
  <c r="CK305"/>
  <c r="CK313"/>
  <c r="CK87"/>
  <c r="CK95"/>
  <c r="CK103"/>
  <c r="CK111"/>
  <c r="CK119"/>
  <c r="CK127"/>
  <c r="CK135"/>
  <c r="CK143"/>
  <c r="CK151"/>
  <c r="CK159"/>
  <c r="CK167"/>
  <c r="CK175"/>
  <c r="CK183"/>
  <c r="CK191"/>
  <c r="CK193"/>
  <c r="CK200"/>
  <c r="CK208"/>
  <c r="CK216"/>
  <c r="CK224"/>
  <c r="CK232"/>
  <c r="CK240"/>
  <c r="CK248"/>
  <c r="CK256"/>
  <c r="CK264"/>
  <c r="CK272"/>
  <c r="CK280"/>
  <c r="CK288"/>
  <c r="CK296"/>
  <c r="CK304"/>
  <c r="CK312"/>
  <c r="CK24"/>
  <c r="CK32"/>
  <c r="CK40"/>
  <c r="CK48"/>
  <c r="CK56"/>
  <c r="CK64"/>
  <c r="CK72"/>
  <c r="CK80"/>
  <c r="CK88"/>
  <c r="CK96"/>
  <c r="CK104"/>
  <c r="CK112"/>
  <c r="CK120"/>
  <c r="CK128"/>
  <c r="CK136"/>
  <c r="CK144"/>
  <c r="CK152"/>
  <c r="CK160"/>
  <c r="CK168"/>
  <c r="CK176"/>
  <c r="CK184"/>
  <c r="CK192"/>
  <c r="CK207"/>
  <c r="CK215"/>
  <c r="CK223"/>
  <c r="CK231"/>
  <c r="CK239"/>
  <c r="CK247"/>
  <c r="CK255"/>
  <c r="CK263"/>
  <c r="CK271"/>
  <c r="CK279"/>
  <c r="CK287"/>
  <c r="CK295"/>
  <c r="CK303"/>
  <c r="CK311"/>
  <c r="BZ6"/>
  <c r="BZ14"/>
  <c r="BZ22"/>
  <c r="BZ30"/>
  <c r="BZ38"/>
  <c r="BZ46"/>
  <c r="BZ54"/>
  <c r="BZ62"/>
  <c r="BZ70"/>
  <c r="BZ78"/>
  <c r="BZ86"/>
  <c r="BZ94"/>
  <c r="BZ102"/>
  <c r="BZ110"/>
  <c r="BZ118"/>
  <c r="BZ126"/>
  <c r="BZ134"/>
  <c r="BZ142"/>
  <c r="BZ151"/>
  <c r="BZ159"/>
  <c r="BZ167"/>
  <c r="BZ175"/>
  <c r="BZ183"/>
  <c r="BZ191"/>
  <c r="BZ199"/>
  <c r="BZ206"/>
  <c r="BZ214"/>
  <c r="BZ222"/>
  <c r="BZ230"/>
  <c r="BZ238"/>
  <c r="BZ246"/>
  <c r="BZ254"/>
  <c r="BZ262"/>
  <c r="BZ270"/>
  <c r="BZ278"/>
  <c r="BZ286"/>
  <c r="BZ294"/>
  <c r="BZ302"/>
  <c r="BZ310"/>
  <c r="BZ318"/>
  <c r="BZ7"/>
  <c r="BZ15"/>
  <c r="BZ23"/>
  <c r="BZ31"/>
  <c r="BZ39"/>
  <c r="BZ47"/>
  <c r="BZ55"/>
  <c r="BZ63"/>
  <c r="BZ71"/>
  <c r="BZ79"/>
  <c r="BZ87"/>
  <c r="BZ95"/>
  <c r="BZ103"/>
  <c r="BZ111"/>
  <c r="BZ119"/>
  <c r="BZ127"/>
  <c r="BZ135"/>
  <c r="BZ143"/>
  <c r="BZ150"/>
  <c r="BZ158"/>
  <c r="BZ166"/>
  <c r="BZ174"/>
  <c r="BZ182"/>
  <c r="BZ190"/>
  <c r="BZ198"/>
  <c r="BZ205"/>
  <c r="BZ213"/>
  <c r="BZ221"/>
  <c r="BZ229"/>
  <c r="BZ237"/>
  <c r="BZ245"/>
  <c r="BZ253"/>
  <c r="BZ261"/>
  <c r="BZ269"/>
  <c r="BZ277"/>
  <c r="BZ285"/>
  <c r="BZ293"/>
  <c r="BZ301"/>
  <c r="BZ309"/>
  <c r="BZ317"/>
  <c r="BZ8"/>
  <c r="BZ16"/>
  <c r="BZ24"/>
  <c r="BZ32"/>
  <c r="BZ40"/>
  <c r="BZ48"/>
  <c r="BZ56"/>
  <c r="BZ64"/>
  <c r="BZ72"/>
  <c r="BZ80"/>
  <c r="BZ88"/>
  <c r="BZ96"/>
  <c r="BZ104"/>
  <c r="BZ112"/>
  <c r="BZ120"/>
  <c r="BZ128"/>
  <c r="BZ136"/>
  <c r="BZ144"/>
  <c r="BZ157"/>
  <c r="BZ165"/>
  <c r="BZ173"/>
  <c r="BZ181"/>
  <c r="BZ189"/>
  <c r="BZ197"/>
  <c r="BZ204"/>
  <c r="BZ212"/>
  <c r="BZ220"/>
  <c r="BZ228"/>
  <c r="BZ236"/>
  <c r="BZ244"/>
  <c r="BZ252"/>
  <c r="BZ260"/>
  <c r="BZ268"/>
  <c r="BZ276"/>
  <c r="BZ284"/>
  <c r="BZ292"/>
  <c r="BZ300"/>
  <c r="BZ308"/>
  <c r="BZ316"/>
  <c r="BZ9"/>
  <c r="BZ17"/>
  <c r="BZ25"/>
  <c r="BZ33"/>
  <c r="BZ41"/>
  <c r="BZ49"/>
  <c r="BZ57"/>
  <c r="BZ65"/>
  <c r="BZ73"/>
  <c r="BZ81"/>
  <c r="BZ89"/>
  <c r="BZ97"/>
  <c r="BZ105"/>
  <c r="BZ113"/>
  <c r="BZ121"/>
  <c r="BZ129"/>
  <c r="BZ137"/>
  <c r="BZ145"/>
  <c r="BZ149"/>
  <c r="BZ156"/>
  <c r="BZ164"/>
  <c r="BZ172"/>
  <c r="BZ180"/>
  <c r="BZ188"/>
  <c r="BZ196"/>
  <c r="BZ203"/>
  <c r="BZ211"/>
  <c r="BZ219"/>
  <c r="BZ227"/>
  <c r="BZ235"/>
  <c r="BZ243"/>
  <c r="BZ251"/>
  <c r="BZ259"/>
  <c r="BZ267"/>
  <c r="BZ275"/>
  <c r="BZ283"/>
  <c r="BZ291"/>
  <c r="BZ299"/>
  <c r="BZ307"/>
  <c r="BZ315"/>
  <c r="BZ10"/>
  <c r="BZ18"/>
  <c r="BZ26"/>
  <c r="BZ34"/>
  <c r="BZ42"/>
  <c r="BZ50"/>
  <c r="BZ58"/>
  <c r="BZ66"/>
  <c r="BZ74"/>
  <c r="BZ82"/>
  <c r="BZ90"/>
  <c r="BZ98"/>
  <c r="BZ106"/>
  <c r="BZ114"/>
  <c r="BZ122"/>
  <c r="BZ130"/>
  <c r="BZ138"/>
  <c r="BZ146"/>
  <c r="BZ148"/>
  <c r="BZ155"/>
  <c r="BZ163"/>
  <c r="BZ171"/>
  <c r="BZ179"/>
  <c r="BZ187"/>
  <c r="BZ195"/>
  <c r="BZ202"/>
  <c r="BZ210"/>
  <c r="BZ218"/>
  <c r="BZ226"/>
  <c r="BZ234"/>
  <c r="BZ242"/>
  <c r="BZ250"/>
  <c r="BZ258"/>
  <c r="BZ266"/>
  <c r="BZ274"/>
  <c r="BZ282"/>
  <c r="BZ290"/>
  <c r="BZ298"/>
  <c r="BZ306"/>
  <c r="BZ314"/>
  <c r="BZ11"/>
  <c r="BZ19"/>
  <c r="BZ27"/>
  <c r="BZ35"/>
  <c r="BZ43"/>
  <c r="BZ51"/>
  <c r="BZ59"/>
  <c r="BZ67"/>
  <c r="BZ75"/>
  <c r="BZ83"/>
  <c r="BZ91"/>
  <c r="BZ99"/>
  <c r="BZ107"/>
  <c r="BZ115"/>
  <c r="BZ123"/>
  <c r="BZ131"/>
  <c r="BZ139"/>
  <c r="BZ147"/>
  <c r="BZ154"/>
  <c r="BZ162"/>
  <c r="BZ170"/>
  <c r="BZ178"/>
  <c r="BZ186"/>
  <c r="BZ194"/>
  <c r="BZ201"/>
  <c r="BZ209"/>
  <c r="BZ217"/>
  <c r="BZ225"/>
  <c r="BZ233"/>
  <c r="BZ241"/>
  <c r="BZ249"/>
  <c r="BZ257"/>
  <c r="BZ265"/>
  <c r="BZ273"/>
  <c r="BZ281"/>
  <c r="BZ289"/>
  <c r="BZ297"/>
  <c r="BZ305"/>
  <c r="BZ313"/>
  <c r="BZ12"/>
  <c r="BZ20"/>
  <c r="BZ28"/>
  <c r="BZ36"/>
  <c r="BZ44"/>
  <c r="BZ52"/>
  <c r="BZ60"/>
  <c r="BZ68"/>
  <c r="BZ76"/>
  <c r="BZ84"/>
  <c r="BZ92"/>
  <c r="BZ100"/>
  <c r="BZ108"/>
  <c r="BZ116"/>
  <c r="BZ124"/>
  <c r="BZ132"/>
  <c r="BZ140"/>
  <c r="BZ153"/>
  <c r="BZ161"/>
  <c r="BZ169"/>
  <c r="BZ177"/>
  <c r="BZ185"/>
  <c r="BZ193"/>
  <c r="BZ200"/>
  <c r="BZ208"/>
  <c r="BZ216"/>
  <c r="BZ224"/>
  <c r="BZ232"/>
  <c r="BZ240"/>
  <c r="BZ248"/>
  <c r="BZ256"/>
  <c r="BZ264"/>
  <c r="BZ272"/>
  <c r="BZ280"/>
  <c r="BZ288"/>
  <c r="BZ296"/>
  <c r="BZ304"/>
  <c r="BZ312"/>
  <c r="BZ13"/>
  <c r="BZ21"/>
  <c r="BZ29"/>
  <c r="BZ37"/>
  <c r="BZ45"/>
  <c r="BZ53"/>
  <c r="BZ61"/>
  <c r="BZ69"/>
  <c r="BZ77"/>
  <c r="BZ85"/>
  <c r="BZ93"/>
  <c r="BZ101"/>
  <c r="BZ109"/>
  <c r="BZ117"/>
  <c r="BZ125"/>
  <c r="BZ133"/>
  <c r="BZ141"/>
  <c r="BZ152"/>
  <c r="BZ160"/>
  <c r="BZ168"/>
  <c r="BZ176"/>
  <c r="BZ184"/>
  <c r="BZ192"/>
  <c r="BZ207"/>
  <c r="BZ215"/>
  <c r="BZ223"/>
  <c r="BZ231"/>
  <c r="BZ239"/>
  <c r="BZ247"/>
  <c r="BZ255"/>
  <c r="BZ263"/>
  <c r="BZ271"/>
  <c r="BZ279"/>
  <c r="BZ287"/>
  <c r="BZ295"/>
  <c r="BZ303"/>
  <c r="BZ311"/>
  <c r="BO8"/>
  <c r="BO16"/>
  <c r="BO24"/>
  <c r="BO32"/>
  <c r="BO40"/>
  <c r="BO48"/>
  <c r="BO56"/>
  <c r="BO64"/>
  <c r="BO72"/>
  <c r="BO80"/>
  <c r="BO88"/>
  <c r="BO96"/>
  <c r="BO104"/>
  <c r="BO112"/>
  <c r="BO120"/>
  <c r="BO128"/>
  <c r="BO136"/>
  <c r="BO144"/>
  <c r="BO151"/>
  <c r="BO159"/>
  <c r="BO167"/>
  <c r="BO175"/>
  <c r="BO183"/>
  <c r="BO191"/>
  <c r="BO199"/>
  <c r="BO206"/>
  <c r="BO214"/>
  <c r="BO222"/>
  <c r="BO230"/>
  <c r="BO238"/>
  <c r="BO246"/>
  <c r="BO254"/>
  <c r="BO262"/>
  <c r="BO270"/>
  <c r="BO278"/>
  <c r="BO286"/>
  <c r="BO294"/>
  <c r="BO302"/>
  <c r="BO310"/>
  <c r="BO318"/>
  <c r="BO9"/>
  <c r="BO17"/>
  <c r="BO25"/>
  <c r="BO33"/>
  <c r="BO41"/>
  <c r="BO49"/>
  <c r="BO57"/>
  <c r="BO65"/>
  <c r="BO73"/>
  <c r="BO81"/>
  <c r="BO89"/>
  <c r="BO97"/>
  <c r="BO103"/>
  <c r="BO111"/>
  <c r="BO119"/>
  <c r="BO127"/>
  <c r="BO135"/>
  <c r="BO143"/>
  <c r="BO150"/>
  <c r="BO158"/>
  <c r="BO166"/>
  <c r="BO174"/>
  <c r="BO182"/>
  <c r="BO190"/>
  <c r="BO198"/>
  <c r="BO205"/>
  <c r="BO213"/>
  <c r="BO221"/>
  <c r="BO229"/>
  <c r="BO237"/>
  <c r="BO245"/>
  <c r="BO253"/>
  <c r="BO261"/>
  <c r="BO269"/>
  <c r="BO277"/>
  <c r="BO285"/>
  <c r="BO293"/>
  <c r="BO301"/>
  <c r="BO309"/>
  <c r="BO317"/>
  <c r="BO10"/>
  <c r="BO18"/>
  <c r="BO26"/>
  <c r="BO34"/>
  <c r="BO42"/>
  <c r="BO50"/>
  <c r="BO58"/>
  <c r="BO66"/>
  <c r="BO74"/>
  <c r="BO82"/>
  <c r="BO90"/>
  <c r="BO98"/>
  <c r="BO102"/>
  <c r="BO110"/>
  <c r="BO118"/>
  <c r="BO126"/>
  <c r="BO134"/>
  <c r="BO142"/>
  <c r="BO157"/>
  <c r="BO165"/>
  <c r="BO173"/>
  <c r="BO181"/>
  <c r="BO189"/>
  <c r="BO197"/>
  <c r="BO204"/>
  <c r="BO212"/>
  <c r="BO220"/>
  <c r="BO228"/>
  <c r="BO236"/>
  <c r="BO244"/>
  <c r="BO252"/>
  <c r="BO260"/>
  <c r="BO268"/>
  <c r="BO276"/>
  <c r="BO284"/>
  <c r="BO292"/>
  <c r="BO300"/>
  <c r="BO308"/>
  <c r="BO316"/>
  <c r="BO11"/>
  <c r="BO19"/>
  <c r="BO27"/>
  <c r="BO35"/>
  <c r="BO43"/>
  <c r="BO51"/>
  <c r="BO59"/>
  <c r="BO67"/>
  <c r="BO75"/>
  <c r="BO83"/>
  <c r="BO91"/>
  <c r="BO99"/>
  <c r="BO101"/>
  <c r="BO109"/>
  <c r="BO117"/>
  <c r="BO125"/>
  <c r="BO133"/>
  <c r="BO141"/>
  <c r="BO149"/>
  <c r="BO156"/>
  <c r="BO164"/>
  <c r="BO172"/>
  <c r="BO180"/>
  <c r="BO188"/>
  <c r="BO196"/>
  <c r="BO203"/>
  <c r="BO211"/>
  <c r="BO219"/>
  <c r="BO227"/>
  <c r="BO235"/>
  <c r="BO243"/>
  <c r="BO251"/>
  <c r="BO259"/>
  <c r="BO267"/>
  <c r="BO275"/>
  <c r="BO283"/>
  <c r="BO291"/>
  <c r="BO299"/>
  <c r="BO307"/>
  <c r="BO315"/>
  <c r="BO12"/>
  <c r="BO20"/>
  <c r="BO28"/>
  <c r="BO36"/>
  <c r="BO44"/>
  <c r="BO52"/>
  <c r="BO60"/>
  <c r="BO68"/>
  <c r="BO76"/>
  <c r="BO84"/>
  <c r="BO92"/>
  <c r="BO100"/>
  <c r="BO108"/>
  <c r="BO116"/>
  <c r="BO124"/>
  <c r="BO132"/>
  <c r="BO140"/>
  <c r="BO148"/>
  <c r="BO155"/>
  <c r="BO163"/>
  <c r="BO171"/>
  <c r="BO179"/>
  <c r="BO187"/>
  <c r="BO195"/>
  <c r="BO202"/>
  <c r="BO210"/>
  <c r="BO218"/>
  <c r="BO226"/>
  <c r="BO234"/>
  <c r="BO242"/>
  <c r="BO250"/>
  <c r="BO258"/>
  <c r="BO266"/>
  <c r="BO274"/>
  <c r="BO282"/>
  <c r="BO290"/>
  <c r="BO298"/>
  <c r="BO306"/>
  <c r="BO314"/>
  <c r="BO13"/>
  <c r="BO21"/>
  <c r="BO29"/>
  <c r="BO37"/>
  <c r="BO45"/>
  <c r="BO53"/>
  <c r="BO61"/>
  <c r="BO69"/>
  <c r="BO77"/>
  <c r="BO85"/>
  <c r="BO93"/>
  <c r="BO107"/>
  <c r="BO115"/>
  <c r="BO123"/>
  <c r="BO131"/>
  <c r="BO139"/>
  <c r="BO147"/>
  <c r="BO154"/>
  <c r="BO162"/>
  <c r="BO170"/>
  <c r="BO178"/>
  <c r="BO186"/>
  <c r="BO194"/>
  <c r="BO201"/>
  <c r="BO209"/>
  <c r="BO217"/>
  <c r="BO225"/>
  <c r="BO233"/>
  <c r="BO241"/>
  <c r="BO249"/>
  <c r="BO257"/>
  <c r="BO265"/>
  <c r="BO273"/>
  <c r="BO281"/>
  <c r="BO289"/>
  <c r="BO297"/>
  <c r="BO305"/>
  <c r="BO313"/>
  <c r="BO6"/>
  <c r="BO14"/>
  <c r="BO22"/>
  <c r="BO30"/>
  <c r="BO38"/>
  <c r="BO46"/>
  <c r="BO54"/>
  <c r="BO62"/>
  <c r="BO70"/>
  <c r="BO78"/>
  <c r="BO86"/>
  <c r="BO94"/>
  <c r="BO106"/>
  <c r="BO114"/>
  <c r="BO122"/>
  <c r="BO130"/>
  <c r="BO138"/>
  <c r="BO146"/>
  <c r="BO153"/>
  <c r="BO161"/>
  <c r="BO169"/>
  <c r="BO177"/>
  <c r="BO185"/>
  <c r="BO193"/>
  <c r="BO200"/>
  <c r="BO208"/>
  <c r="BO216"/>
  <c r="BO224"/>
  <c r="BO232"/>
  <c r="BO240"/>
  <c r="BO248"/>
  <c r="BO256"/>
  <c r="BO264"/>
  <c r="BO272"/>
  <c r="BO280"/>
  <c r="BO288"/>
  <c r="BO296"/>
  <c r="BO304"/>
  <c r="BO312"/>
  <c r="BO7"/>
  <c r="BO15"/>
  <c r="BO23"/>
  <c r="BO31"/>
  <c r="BO39"/>
  <c r="BO47"/>
  <c r="BO55"/>
  <c r="BO63"/>
  <c r="BO71"/>
  <c r="BO79"/>
  <c r="BO87"/>
  <c r="BO95"/>
  <c r="BO105"/>
  <c r="BO113"/>
  <c r="BO121"/>
  <c r="BO129"/>
  <c r="BO137"/>
  <c r="BO145"/>
  <c r="BO152"/>
  <c r="BO160"/>
  <c r="BO168"/>
  <c r="BO176"/>
  <c r="BO184"/>
  <c r="BO192"/>
  <c r="BO207"/>
  <c r="BO215"/>
  <c r="BO223"/>
  <c r="BO231"/>
  <c r="BO239"/>
  <c r="BO247"/>
  <c r="BO255"/>
  <c r="BO263"/>
  <c r="BO271"/>
  <c r="BO279"/>
  <c r="BO287"/>
  <c r="BO295"/>
  <c r="BO303"/>
  <c r="BO311"/>
  <c r="BD8"/>
  <c r="BD319"/>
  <c r="BD311"/>
  <c r="BD303"/>
  <c r="BD295"/>
  <c r="BD287"/>
  <c r="BD279"/>
  <c r="BD271"/>
  <c r="BD263"/>
  <c r="BD255"/>
  <c r="BD247"/>
  <c r="BD239"/>
  <c r="BD231"/>
  <c r="BD223"/>
  <c r="BD215"/>
  <c r="BD207"/>
  <c r="BD199"/>
  <c r="BD191"/>
  <c r="BD183"/>
  <c r="BD175"/>
  <c r="BD168"/>
  <c r="BD160"/>
  <c r="BD152"/>
  <c r="BD144"/>
  <c r="BD137"/>
  <c r="BD129"/>
  <c r="BD121"/>
  <c r="BD114"/>
  <c r="BD106"/>
  <c r="BD98"/>
  <c r="BD91"/>
  <c r="BD83"/>
  <c r="BD75"/>
  <c r="BD65"/>
  <c r="BD57"/>
  <c r="BD49"/>
  <c r="BD41"/>
  <c r="BD33"/>
  <c r="BD25"/>
  <c r="BD17"/>
  <c r="BD312"/>
  <c r="BD304"/>
  <c r="BD296"/>
  <c r="BD288"/>
  <c r="BD280"/>
  <c r="BD272"/>
  <c r="BD264"/>
  <c r="BD256"/>
  <c r="BD248"/>
  <c r="BD240"/>
  <c r="BD232"/>
  <c r="BD224"/>
  <c r="BD216"/>
  <c r="BD208"/>
  <c r="BD200"/>
  <c r="BD192"/>
  <c r="BD184"/>
  <c r="BD176"/>
  <c r="BD169"/>
  <c r="BD161"/>
  <c r="BD153"/>
  <c r="BD145"/>
  <c r="BD138"/>
  <c r="BD130"/>
  <c r="BD122"/>
  <c r="BD115"/>
  <c r="BD107"/>
  <c r="BD99"/>
  <c r="BD84"/>
  <c r="BD76"/>
  <c r="BD64"/>
  <c r="BD56"/>
  <c r="BD48"/>
  <c r="BD40"/>
  <c r="BD32"/>
  <c r="BD24"/>
  <c r="BD16"/>
  <c r="BD313"/>
  <c r="BD305"/>
  <c r="BD297"/>
  <c r="BD289"/>
  <c r="BD281"/>
  <c r="BD273"/>
  <c r="BD265"/>
  <c r="BD257"/>
  <c r="BD249"/>
  <c r="BD241"/>
  <c r="BD233"/>
  <c r="BD225"/>
  <c r="BD217"/>
  <c r="BD209"/>
  <c r="BD201"/>
  <c r="BD193"/>
  <c r="BD185"/>
  <c r="BD177"/>
  <c r="BD162"/>
  <c r="BD154"/>
  <c r="BD146"/>
  <c r="BD139"/>
  <c r="BD131"/>
  <c r="BD123"/>
  <c r="BD116"/>
  <c r="BD108"/>
  <c r="BD100"/>
  <c r="BD92"/>
  <c r="BD85"/>
  <c r="BD77"/>
  <c r="BD63"/>
  <c r="BD55"/>
  <c r="BD47"/>
  <c r="BD39"/>
  <c r="BD31"/>
  <c r="BD23"/>
  <c r="BD15"/>
  <c r="BD314"/>
  <c r="BD306"/>
  <c r="BD298"/>
  <c r="BD290"/>
  <c r="BD282"/>
  <c r="BD274"/>
  <c r="BD266"/>
  <c r="BD258"/>
  <c r="BD250"/>
  <c r="BD242"/>
  <c r="BD234"/>
  <c r="BD226"/>
  <c r="BD218"/>
  <c r="BD210"/>
  <c r="BD202"/>
  <c r="BD194"/>
  <c r="BD186"/>
  <c r="BD178"/>
  <c r="BD170"/>
  <c r="BD163"/>
  <c r="BD155"/>
  <c r="BD147"/>
  <c r="BD140"/>
  <c r="BD132"/>
  <c r="BD124"/>
  <c r="BD117"/>
  <c r="BD109"/>
  <c r="BD101"/>
  <c r="BD93"/>
  <c r="BD86"/>
  <c r="BD78"/>
  <c r="BD70"/>
  <c r="BD62"/>
  <c r="BD54"/>
  <c r="BD46"/>
  <c r="BD38"/>
  <c r="BD30"/>
  <c r="BD22"/>
  <c r="BD14"/>
  <c r="BD315"/>
  <c r="BD307"/>
  <c r="BD299"/>
  <c r="BD291"/>
  <c r="BD283"/>
  <c r="BD275"/>
  <c r="BD267"/>
  <c r="BD259"/>
  <c r="BD251"/>
  <c r="BD243"/>
  <c r="BD235"/>
  <c r="BD227"/>
  <c r="BD219"/>
  <c r="BD211"/>
  <c r="BD203"/>
  <c r="BD195"/>
  <c r="BD187"/>
  <c r="BD179"/>
  <c r="BD171"/>
  <c r="BD164"/>
  <c r="BD156"/>
  <c r="BD148"/>
  <c r="BD141"/>
  <c r="BD133"/>
  <c r="BD125"/>
  <c r="BD118"/>
  <c r="BD110"/>
  <c r="BD102"/>
  <c r="BD94"/>
  <c r="BD87"/>
  <c r="BD79"/>
  <c r="BD71"/>
  <c r="BD69"/>
  <c r="BD61"/>
  <c r="BD53"/>
  <c r="BD45"/>
  <c r="BD37"/>
  <c r="BD29"/>
  <c r="BD21"/>
  <c r="BD13"/>
  <c r="BD316"/>
  <c r="BD308"/>
  <c r="BD300"/>
  <c r="BD292"/>
  <c r="BD284"/>
  <c r="BD276"/>
  <c r="BD268"/>
  <c r="BD260"/>
  <c r="BD252"/>
  <c r="BD244"/>
  <c r="BD236"/>
  <c r="BD228"/>
  <c r="BD220"/>
  <c r="BD212"/>
  <c r="BD204"/>
  <c r="BD196"/>
  <c r="BD188"/>
  <c r="BD180"/>
  <c r="BD172"/>
  <c r="BD165"/>
  <c r="BD157"/>
  <c r="BD149"/>
  <c r="BD134"/>
  <c r="BD126"/>
  <c r="BD119"/>
  <c r="BD111"/>
  <c r="BD103"/>
  <c r="BD95"/>
  <c r="BD88"/>
  <c r="BD80"/>
  <c r="BD72"/>
  <c r="BD68"/>
  <c r="BD60"/>
  <c r="BD52"/>
  <c r="BD44"/>
  <c r="BD36"/>
  <c r="BD28"/>
  <c r="BD20"/>
  <c r="BD12"/>
  <c r="BD317"/>
  <c r="BD309"/>
  <c r="BD301"/>
  <c r="BD293"/>
  <c r="BD285"/>
  <c r="BD277"/>
  <c r="BD269"/>
  <c r="BD261"/>
  <c r="BD253"/>
  <c r="BD245"/>
  <c r="BD237"/>
  <c r="BD229"/>
  <c r="BD221"/>
  <c r="BD213"/>
  <c r="BD205"/>
  <c r="BD197"/>
  <c r="BD189"/>
  <c r="BD181"/>
  <c r="BD173"/>
  <c r="BD166"/>
  <c r="BD158"/>
  <c r="BD150"/>
  <c r="BD142"/>
  <c r="BD135"/>
  <c r="BD127"/>
  <c r="BD112"/>
  <c r="BD104"/>
  <c r="BD96"/>
  <c r="BD89"/>
  <c r="BD81"/>
  <c r="BD73"/>
  <c r="BD67"/>
  <c r="BD59"/>
  <c r="BD51"/>
  <c r="BD43"/>
  <c r="BD35"/>
  <c r="BD27"/>
  <c r="BD19"/>
  <c r="BD318"/>
  <c r="BD310"/>
  <c r="BD302"/>
  <c r="BD294"/>
  <c r="BD286"/>
  <c r="BD278"/>
  <c r="BD270"/>
  <c r="BD262"/>
  <c r="BD254"/>
  <c r="BD246"/>
  <c r="BD238"/>
  <c r="BD230"/>
  <c r="BD222"/>
  <c r="BD214"/>
  <c r="BD206"/>
  <c r="BD198"/>
  <c r="BD190"/>
  <c r="BD182"/>
  <c r="BD174"/>
  <c r="BD167"/>
  <c r="BD159"/>
  <c r="BD151"/>
  <c r="BD143"/>
  <c r="BD136"/>
  <c r="BD128"/>
  <c r="BD120"/>
  <c r="BD113"/>
  <c r="BD105"/>
  <c r="BD97"/>
  <c r="BD90"/>
  <c r="BD82"/>
  <c r="BD74"/>
  <c r="BD66"/>
  <c r="BD58"/>
  <c r="BD50"/>
  <c r="BD42"/>
  <c r="BD34"/>
  <c r="BD26"/>
  <c r="BD18"/>
  <c r="BD6"/>
  <c r="BD7"/>
  <c r="BD9"/>
  <c r="BD10"/>
  <c r="AS9"/>
  <c r="AS17"/>
  <c r="AS10"/>
  <c r="AS18"/>
  <c r="AS11"/>
  <c r="AS319"/>
  <c r="AS311"/>
  <c r="AS303"/>
  <c r="AS295"/>
  <c r="AS287"/>
  <c r="AS279"/>
  <c r="AS271"/>
  <c r="AS263"/>
  <c r="AS255"/>
  <c r="AS247"/>
  <c r="AS239"/>
  <c r="AS231"/>
  <c r="AS223"/>
  <c r="AS215"/>
  <c r="AS207"/>
  <c r="AS199"/>
  <c r="AS191"/>
  <c r="AS183"/>
  <c r="AS175"/>
  <c r="AS167"/>
  <c r="AS159"/>
  <c r="AS151"/>
  <c r="AS143"/>
  <c r="AS136"/>
  <c r="AS128"/>
  <c r="AS120"/>
  <c r="AS112"/>
  <c r="AS104"/>
  <c r="AS96"/>
  <c r="AS89"/>
  <c r="AS81"/>
  <c r="AS73"/>
  <c r="AS65"/>
  <c r="AS57"/>
  <c r="AS49"/>
  <c r="AS35"/>
  <c r="AS27"/>
  <c r="AS312"/>
  <c r="AS304"/>
  <c r="AS296"/>
  <c r="AS288"/>
  <c r="AS280"/>
  <c r="AS272"/>
  <c r="AS264"/>
  <c r="AS256"/>
  <c r="AS248"/>
  <c r="AS240"/>
  <c r="AS232"/>
  <c r="AS224"/>
  <c r="AS216"/>
  <c r="AS208"/>
  <c r="AS200"/>
  <c r="AS192"/>
  <c r="AS184"/>
  <c r="AS176"/>
  <c r="AS168"/>
  <c r="AS160"/>
  <c r="AS152"/>
  <c r="AS144"/>
  <c r="AS137"/>
  <c r="AS129"/>
  <c r="AS121"/>
  <c r="AS113"/>
  <c r="AS105"/>
  <c r="AS97"/>
  <c r="AS90"/>
  <c r="AS82"/>
  <c r="AS74"/>
  <c r="AS66"/>
  <c r="AS58"/>
  <c r="AS50"/>
  <c r="AS42"/>
  <c r="AS34"/>
  <c r="AS26"/>
  <c r="AS313"/>
  <c r="AS305"/>
  <c r="AS297"/>
  <c r="AS289"/>
  <c r="AS281"/>
  <c r="AS273"/>
  <c r="AS265"/>
  <c r="AS257"/>
  <c r="AS249"/>
  <c r="AS241"/>
  <c r="AS233"/>
  <c r="AS225"/>
  <c r="AS217"/>
  <c r="AS209"/>
  <c r="AS201"/>
  <c r="AS193"/>
  <c r="AS185"/>
  <c r="AS177"/>
  <c r="AS169"/>
  <c r="AS161"/>
  <c r="AS153"/>
  <c r="AS145"/>
  <c r="AS138"/>
  <c r="AS130"/>
  <c r="AS122"/>
  <c r="AS114"/>
  <c r="AS106"/>
  <c r="AS98"/>
  <c r="AS91"/>
  <c r="AS83"/>
  <c r="AS75"/>
  <c r="AS67"/>
  <c r="AS59"/>
  <c r="AS51"/>
  <c r="AS43"/>
  <c r="AS41"/>
  <c r="AS33"/>
  <c r="AS25"/>
  <c r="AS314"/>
  <c r="AS306"/>
  <c r="AS298"/>
  <c r="AS290"/>
  <c r="AS282"/>
  <c r="AS274"/>
  <c r="AS266"/>
  <c r="AS258"/>
  <c r="AS250"/>
  <c r="AS242"/>
  <c r="AS234"/>
  <c r="AS226"/>
  <c r="AS218"/>
  <c r="AS210"/>
  <c r="AS202"/>
  <c r="AS194"/>
  <c r="AS186"/>
  <c r="AS178"/>
  <c r="AS170"/>
  <c r="AS162"/>
  <c r="AS154"/>
  <c r="AS146"/>
  <c r="AS139"/>
  <c r="AS131"/>
  <c r="AS123"/>
  <c r="AS115"/>
  <c r="AS107"/>
  <c r="AS99"/>
  <c r="AS84"/>
  <c r="AS76"/>
  <c r="AS68"/>
  <c r="AS60"/>
  <c r="AS52"/>
  <c r="AS44"/>
  <c r="AS40"/>
  <c r="AS32"/>
  <c r="AS24"/>
  <c r="AS315"/>
  <c r="AS307"/>
  <c r="AS299"/>
  <c r="AS291"/>
  <c r="AS283"/>
  <c r="AS275"/>
  <c r="AS267"/>
  <c r="AS259"/>
  <c r="AS251"/>
  <c r="AS243"/>
  <c r="AS235"/>
  <c r="AS227"/>
  <c r="AS219"/>
  <c r="AS211"/>
  <c r="AS203"/>
  <c r="AS195"/>
  <c r="AS187"/>
  <c r="AS179"/>
  <c r="AS171"/>
  <c r="AS163"/>
  <c r="AS155"/>
  <c r="AS147"/>
  <c r="AS140"/>
  <c r="AS132"/>
  <c r="AS124"/>
  <c r="AS116"/>
  <c r="AS108"/>
  <c r="AS100"/>
  <c r="AS92"/>
  <c r="AS85"/>
  <c r="AS77"/>
  <c r="AS69"/>
  <c r="AS61"/>
  <c r="AS53"/>
  <c r="AS45"/>
  <c r="AS39"/>
  <c r="AS31"/>
  <c r="AS316"/>
  <c r="AS308"/>
  <c r="AS300"/>
  <c r="AS292"/>
  <c r="AS284"/>
  <c r="AS276"/>
  <c r="AS268"/>
  <c r="AS260"/>
  <c r="AS252"/>
  <c r="AS244"/>
  <c r="AS236"/>
  <c r="AS228"/>
  <c r="AS220"/>
  <c r="AS212"/>
  <c r="AS204"/>
  <c r="AS196"/>
  <c r="AS188"/>
  <c r="AS180"/>
  <c r="AS172"/>
  <c r="AS164"/>
  <c r="AS156"/>
  <c r="AS148"/>
  <c r="AS141"/>
  <c r="AS133"/>
  <c r="AS125"/>
  <c r="AS117"/>
  <c r="AS109"/>
  <c r="AS101"/>
  <c r="AS93"/>
  <c r="AS86"/>
  <c r="AS78"/>
  <c r="AS70"/>
  <c r="AS62"/>
  <c r="AS54"/>
  <c r="AS46"/>
  <c r="AS38"/>
  <c r="AS30"/>
  <c r="AS317"/>
  <c r="AS309"/>
  <c r="AS301"/>
  <c r="AS293"/>
  <c r="AS285"/>
  <c r="AS277"/>
  <c r="AS269"/>
  <c r="AS261"/>
  <c r="AS253"/>
  <c r="AS245"/>
  <c r="AS237"/>
  <c r="AS229"/>
  <c r="AS221"/>
  <c r="AS213"/>
  <c r="AS205"/>
  <c r="AS197"/>
  <c r="AS189"/>
  <c r="AS181"/>
  <c r="AS173"/>
  <c r="AS165"/>
  <c r="AS157"/>
  <c r="AS149"/>
  <c r="AS134"/>
  <c r="AS126"/>
  <c r="AS118"/>
  <c r="AS110"/>
  <c r="AS102"/>
  <c r="AS94"/>
  <c r="AS87"/>
  <c r="AS79"/>
  <c r="AS71"/>
  <c r="AS63"/>
  <c r="AS55"/>
  <c r="AS47"/>
  <c r="AS37"/>
  <c r="AS29"/>
  <c r="AS318"/>
  <c r="AS310"/>
  <c r="AS302"/>
  <c r="AS294"/>
  <c r="AS286"/>
  <c r="AS278"/>
  <c r="AS270"/>
  <c r="AS262"/>
  <c r="AS254"/>
  <c r="AS246"/>
  <c r="AS238"/>
  <c r="AS230"/>
  <c r="AS222"/>
  <c r="AS214"/>
  <c r="AS206"/>
  <c r="AS198"/>
  <c r="AS190"/>
  <c r="AS182"/>
  <c r="AS174"/>
  <c r="AS166"/>
  <c r="AS158"/>
  <c r="AS150"/>
  <c r="AS142"/>
  <c r="AS135"/>
  <c r="AS127"/>
  <c r="AS119"/>
  <c r="AS111"/>
  <c r="AS103"/>
  <c r="AS95"/>
  <c r="AS88"/>
  <c r="AS80"/>
  <c r="AS72"/>
  <c r="AS64"/>
  <c r="AS56"/>
  <c r="AS48"/>
  <c r="AS36"/>
  <c r="AS28"/>
  <c r="AS12"/>
  <c r="AS20"/>
  <c r="AS13"/>
  <c r="AS21"/>
  <c r="AS14"/>
  <c r="AS22"/>
  <c r="AS7"/>
  <c r="AS15"/>
  <c r="AS23"/>
  <c r="AS8"/>
  <c r="AS16"/>
  <c r="AH13"/>
  <c r="AH10"/>
  <c r="AH18"/>
  <c r="AH26"/>
  <c r="AH9"/>
  <c r="AH17"/>
  <c r="AH319"/>
  <c r="AH311"/>
  <c r="AH303"/>
  <c r="AH295"/>
  <c r="AH287"/>
  <c r="AH279"/>
  <c r="AH271"/>
  <c r="AH263"/>
  <c r="AH255"/>
  <c r="AH247"/>
  <c r="AH239"/>
  <c r="AH231"/>
  <c r="AH223"/>
  <c r="AH215"/>
  <c r="AH207"/>
  <c r="AH199"/>
  <c r="AH191"/>
  <c r="AH183"/>
  <c r="AH175"/>
  <c r="AH167"/>
  <c r="AH159"/>
  <c r="AH151"/>
  <c r="AH143"/>
  <c r="AH135"/>
  <c r="AH127"/>
  <c r="AH119"/>
  <c r="AH111"/>
  <c r="AH104"/>
  <c r="AH96"/>
  <c r="AH88"/>
  <c r="AH80"/>
  <c r="AH72"/>
  <c r="AH64"/>
  <c r="AH49"/>
  <c r="AH41"/>
  <c r="AH33"/>
  <c r="AH312"/>
  <c r="AH304"/>
  <c r="AH296"/>
  <c r="AH288"/>
  <c r="AH280"/>
  <c r="AH272"/>
  <c r="AH264"/>
  <c r="AH256"/>
  <c r="AH248"/>
  <c r="AH240"/>
  <c r="AH232"/>
  <c r="AH224"/>
  <c r="AH216"/>
  <c r="AH208"/>
  <c r="AH200"/>
  <c r="AH192"/>
  <c r="AH184"/>
  <c r="AH176"/>
  <c r="AH168"/>
  <c r="AH160"/>
  <c r="AH152"/>
  <c r="AH144"/>
  <c r="AH136"/>
  <c r="AH128"/>
  <c r="AH120"/>
  <c r="AH112"/>
  <c r="AH105"/>
  <c r="AH97"/>
  <c r="AH89"/>
  <c r="AH81"/>
  <c r="AH73"/>
  <c r="AH65"/>
  <c r="AH57"/>
  <c r="AH50"/>
  <c r="AH42"/>
  <c r="AH34"/>
  <c r="AH313"/>
  <c r="AH305"/>
  <c r="AH297"/>
  <c r="AH289"/>
  <c r="AH281"/>
  <c r="AH273"/>
  <c r="AH265"/>
  <c r="AH257"/>
  <c r="AH249"/>
  <c r="AH241"/>
  <c r="AH233"/>
  <c r="AH225"/>
  <c r="AH217"/>
  <c r="AH209"/>
  <c r="AH201"/>
  <c r="AH193"/>
  <c r="AH185"/>
  <c r="AH177"/>
  <c r="AH169"/>
  <c r="AH161"/>
  <c r="AH153"/>
  <c r="AH145"/>
  <c r="AH137"/>
  <c r="AH129"/>
  <c r="AH121"/>
  <c r="AH113"/>
  <c r="AH106"/>
  <c r="AH98"/>
  <c r="AH90"/>
  <c r="AH82"/>
  <c r="AH74"/>
  <c r="AH66"/>
  <c r="AH58"/>
  <c r="AH51"/>
  <c r="AH43"/>
  <c r="AH35"/>
  <c r="AH314"/>
  <c r="AH306"/>
  <c r="AH298"/>
  <c r="AH290"/>
  <c r="AH282"/>
  <c r="AH274"/>
  <c r="AH266"/>
  <c r="AH258"/>
  <c r="AH250"/>
  <c r="AH242"/>
  <c r="AH234"/>
  <c r="AH226"/>
  <c r="AH218"/>
  <c r="AH210"/>
  <c r="AH202"/>
  <c r="AH194"/>
  <c r="AH186"/>
  <c r="AH178"/>
  <c r="AH170"/>
  <c r="AH162"/>
  <c r="AH154"/>
  <c r="AH146"/>
  <c r="AH138"/>
  <c r="AH130"/>
  <c r="AH122"/>
  <c r="AH114"/>
  <c r="AH99"/>
  <c r="AH91"/>
  <c r="AH83"/>
  <c r="AH75"/>
  <c r="AH67"/>
  <c r="AH59"/>
  <c r="AH52"/>
  <c r="AH44"/>
  <c r="AH36"/>
  <c r="AH315"/>
  <c r="AH307"/>
  <c r="AH299"/>
  <c r="AH291"/>
  <c r="AH283"/>
  <c r="AH275"/>
  <c r="AH267"/>
  <c r="AH259"/>
  <c r="AH251"/>
  <c r="AH243"/>
  <c r="AH235"/>
  <c r="AH227"/>
  <c r="AH219"/>
  <c r="AH211"/>
  <c r="AH203"/>
  <c r="AH195"/>
  <c r="AH187"/>
  <c r="AH179"/>
  <c r="AH171"/>
  <c r="AH163"/>
  <c r="AH155"/>
  <c r="AH147"/>
  <c r="AH139"/>
  <c r="AH131"/>
  <c r="AH123"/>
  <c r="AH115"/>
  <c r="AH107"/>
  <c r="AH100"/>
  <c r="AH92"/>
  <c r="AH84"/>
  <c r="AH76"/>
  <c r="AH68"/>
  <c r="AH60"/>
  <c r="AH53"/>
  <c r="AH45"/>
  <c r="AH37"/>
  <c r="AH316"/>
  <c r="AH308"/>
  <c r="AH300"/>
  <c r="AH292"/>
  <c r="AH284"/>
  <c r="AH276"/>
  <c r="AH268"/>
  <c r="AH260"/>
  <c r="AH252"/>
  <c r="AH244"/>
  <c r="AH236"/>
  <c r="AH228"/>
  <c r="AH220"/>
  <c r="AH212"/>
  <c r="AH204"/>
  <c r="AH196"/>
  <c r="AH188"/>
  <c r="AH180"/>
  <c r="AH172"/>
  <c r="AH164"/>
  <c r="AH156"/>
  <c r="AH148"/>
  <c r="AH140"/>
  <c r="AH132"/>
  <c r="AH124"/>
  <c r="AH116"/>
  <c r="AH108"/>
  <c r="AH101"/>
  <c r="AH93"/>
  <c r="AH85"/>
  <c r="AH77"/>
  <c r="AH69"/>
  <c r="AH61"/>
  <c r="AH54"/>
  <c r="AH46"/>
  <c r="AH38"/>
  <c r="AH317"/>
  <c r="AH309"/>
  <c r="AH301"/>
  <c r="AH293"/>
  <c r="AH285"/>
  <c r="AH277"/>
  <c r="AH269"/>
  <c r="AH261"/>
  <c r="AH253"/>
  <c r="AH245"/>
  <c r="AH237"/>
  <c r="AH229"/>
  <c r="AH221"/>
  <c r="AH213"/>
  <c r="AH205"/>
  <c r="AH197"/>
  <c r="AH189"/>
  <c r="AH181"/>
  <c r="AH173"/>
  <c r="AH165"/>
  <c r="AH157"/>
  <c r="AH149"/>
  <c r="AH141"/>
  <c r="AH133"/>
  <c r="AH125"/>
  <c r="AH117"/>
  <c r="AH109"/>
  <c r="AH102"/>
  <c r="AH94"/>
  <c r="AH86"/>
  <c r="AH78"/>
  <c r="AH70"/>
  <c r="AH62"/>
  <c r="AH55"/>
  <c r="AH47"/>
  <c r="AH39"/>
  <c r="AH31"/>
  <c r="AH318"/>
  <c r="AH310"/>
  <c r="AH302"/>
  <c r="AH294"/>
  <c r="AH286"/>
  <c r="AH278"/>
  <c r="AH270"/>
  <c r="AH262"/>
  <c r="AH254"/>
  <c r="AH246"/>
  <c r="AH238"/>
  <c r="AH230"/>
  <c r="AH222"/>
  <c r="AH214"/>
  <c r="AH206"/>
  <c r="AH198"/>
  <c r="AH190"/>
  <c r="AH182"/>
  <c r="AH174"/>
  <c r="AH166"/>
  <c r="AH158"/>
  <c r="AH150"/>
  <c r="AH142"/>
  <c r="AH134"/>
  <c r="AH126"/>
  <c r="AH118"/>
  <c r="AH110"/>
  <c r="AH103"/>
  <c r="AH95"/>
  <c r="AH87"/>
  <c r="AH79"/>
  <c r="AH71"/>
  <c r="AH63"/>
  <c r="AH56"/>
  <c r="AH48"/>
  <c r="AH40"/>
  <c r="AH32"/>
  <c r="AH8"/>
  <c r="AH16"/>
  <c r="AH24"/>
  <c r="AH6"/>
  <c r="AH14"/>
  <c r="AH22"/>
  <c r="AH29"/>
  <c r="AH30"/>
  <c r="AH12"/>
  <c r="AH20"/>
  <c r="AH28"/>
  <c r="AH11"/>
  <c r="AH19"/>
  <c r="AH27"/>
  <c r="Q21"/>
  <c r="L7"/>
  <c r="Q7" s="1"/>
  <c r="L15"/>
  <c r="L25"/>
  <c r="L8"/>
  <c r="L16"/>
  <c r="L24"/>
  <c r="L9"/>
  <c r="L17"/>
  <c r="L23"/>
  <c r="L10"/>
  <c r="L18"/>
  <c r="L22"/>
  <c r="L11"/>
  <c r="L19"/>
  <c r="L319"/>
  <c r="L311"/>
  <c r="L303"/>
  <c r="L295"/>
  <c r="L287"/>
  <c r="L279"/>
  <c r="L271"/>
  <c r="L263"/>
  <c r="L255"/>
  <c r="L247"/>
  <c r="L239"/>
  <c r="L231"/>
  <c r="L223"/>
  <c r="L215"/>
  <c r="L207"/>
  <c r="L199"/>
  <c r="L191"/>
  <c r="L183"/>
  <c r="L175"/>
  <c r="L167"/>
  <c r="L159"/>
  <c r="L151"/>
  <c r="L143"/>
  <c r="L135"/>
  <c r="L127"/>
  <c r="L112"/>
  <c r="L104"/>
  <c r="L96"/>
  <c r="L88"/>
  <c r="L80"/>
  <c r="L72"/>
  <c r="L65"/>
  <c r="L57"/>
  <c r="L49"/>
  <c r="L41"/>
  <c r="L33"/>
  <c r="L312"/>
  <c r="L304"/>
  <c r="L296"/>
  <c r="L288"/>
  <c r="L280"/>
  <c r="L272"/>
  <c r="L264"/>
  <c r="L256"/>
  <c r="L248"/>
  <c r="L240"/>
  <c r="L232"/>
  <c r="L224"/>
  <c r="L216"/>
  <c r="L208"/>
  <c r="L200"/>
  <c r="L192"/>
  <c r="L184"/>
  <c r="L176"/>
  <c r="L168"/>
  <c r="L160"/>
  <c r="L152"/>
  <c r="L144"/>
  <c r="L136"/>
  <c r="L128"/>
  <c r="L120"/>
  <c r="L113"/>
  <c r="L105"/>
  <c r="L97"/>
  <c r="L89"/>
  <c r="L81"/>
  <c r="L73"/>
  <c r="L66"/>
  <c r="L58"/>
  <c r="L50"/>
  <c r="L42"/>
  <c r="L34"/>
  <c r="L313"/>
  <c r="L305"/>
  <c r="L297"/>
  <c r="L289"/>
  <c r="L281"/>
  <c r="L273"/>
  <c r="L265"/>
  <c r="L257"/>
  <c r="L249"/>
  <c r="L241"/>
  <c r="L233"/>
  <c r="L225"/>
  <c r="L217"/>
  <c r="L209"/>
  <c r="L201"/>
  <c r="L193"/>
  <c r="L185"/>
  <c r="L177"/>
  <c r="L169"/>
  <c r="L161"/>
  <c r="L153"/>
  <c r="L145"/>
  <c r="L137"/>
  <c r="L129"/>
  <c r="L121"/>
  <c r="L114"/>
  <c r="L106"/>
  <c r="L98"/>
  <c r="L90"/>
  <c r="L82"/>
  <c r="L74"/>
  <c r="L67"/>
  <c r="L59"/>
  <c r="L51"/>
  <c r="L43"/>
  <c r="L35"/>
  <c r="L314"/>
  <c r="L306"/>
  <c r="L298"/>
  <c r="L290"/>
  <c r="L282"/>
  <c r="L274"/>
  <c r="L266"/>
  <c r="L258"/>
  <c r="L250"/>
  <c r="L242"/>
  <c r="L234"/>
  <c r="L226"/>
  <c r="L218"/>
  <c r="L210"/>
  <c r="L202"/>
  <c r="L194"/>
  <c r="L186"/>
  <c r="L178"/>
  <c r="L170"/>
  <c r="L162"/>
  <c r="L154"/>
  <c r="L146"/>
  <c r="L138"/>
  <c r="L130"/>
  <c r="L122"/>
  <c r="L115"/>
  <c r="L107"/>
  <c r="L99"/>
  <c r="L91"/>
  <c r="L83"/>
  <c r="L75"/>
  <c r="L68"/>
  <c r="L60"/>
  <c r="L52"/>
  <c r="L44"/>
  <c r="L36"/>
  <c r="L315"/>
  <c r="L307"/>
  <c r="L299"/>
  <c r="L291"/>
  <c r="L283"/>
  <c r="L275"/>
  <c r="L267"/>
  <c r="L259"/>
  <c r="L251"/>
  <c r="L243"/>
  <c r="L235"/>
  <c r="L227"/>
  <c r="L219"/>
  <c r="L211"/>
  <c r="L203"/>
  <c r="L195"/>
  <c r="L187"/>
  <c r="L179"/>
  <c r="L171"/>
  <c r="L163"/>
  <c r="L155"/>
  <c r="L147"/>
  <c r="L139"/>
  <c r="L131"/>
  <c r="L123"/>
  <c r="L116"/>
  <c r="L108"/>
  <c r="L100"/>
  <c r="L92"/>
  <c r="L84"/>
  <c r="L76"/>
  <c r="L69"/>
  <c r="L61"/>
  <c r="L53"/>
  <c r="L45"/>
  <c r="L37"/>
  <c r="L29"/>
  <c r="L316"/>
  <c r="L308"/>
  <c r="L300"/>
  <c r="L292"/>
  <c r="L284"/>
  <c r="L276"/>
  <c r="L268"/>
  <c r="L260"/>
  <c r="L252"/>
  <c r="L244"/>
  <c r="L236"/>
  <c r="L228"/>
  <c r="L220"/>
  <c r="L212"/>
  <c r="L204"/>
  <c r="L196"/>
  <c r="L188"/>
  <c r="L180"/>
  <c r="L172"/>
  <c r="L164"/>
  <c r="L156"/>
  <c r="L148"/>
  <c r="L140"/>
  <c r="L132"/>
  <c r="L124"/>
  <c r="L117"/>
  <c r="L109"/>
  <c r="L101"/>
  <c r="L93"/>
  <c r="L85"/>
  <c r="L77"/>
  <c r="L62"/>
  <c r="L54"/>
  <c r="L46"/>
  <c r="L38"/>
  <c r="L30"/>
  <c r="L317"/>
  <c r="L309"/>
  <c r="L301"/>
  <c r="L293"/>
  <c r="L285"/>
  <c r="L277"/>
  <c r="L269"/>
  <c r="L261"/>
  <c r="L253"/>
  <c r="L245"/>
  <c r="L237"/>
  <c r="L229"/>
  <c r="L221"/>
  <c r="L213"/>
  <c r="L205"/>
  <c r="L197"/>
  <c r="L189"/>
  <c r="L181"/>
  <c r="L173"/>
  <c r="L165"/>
  <c r="L157"/>
  <c r="L149"/>
  <c r="L141"/>
  <c r="L133"/>
  <c r="L125"/>
  <c r="L118"/>
  <c r="L110"/>
  <c r="L102"/>
  <c r="L94"/>
  <c r="L86"/>
  <c r="L78"/>
  <c r="L70"/>
  <c r="L63"/>
  <c r="L55"/>
  <c r="L47"/>
  <c r="L39"/>
  <c r="L31"/>
  <c r="L318"/>
  <c r="L310"/>
  <c r="L302"/>
  <c r="L294"/>
  <c r="L286"/>
  <c r="L278"/>
  <c r="L270"/>
  <c r="L262"/>
  <c r="L254"/>
  <c r="L246"/>
  <c r="L238"/>
  <c r="L230"/>
  <c r="L222"/>
  <c r="L214"/>
  <c r="L206"/>
  <c r="L198"/>
  <c r="L190"/>
  <c r="L182"/>
  <c r="L174"/>
  <c r="L166"/>
  <c r="L158"/>
  <c r="L150"/>
  <c r="L142"/>
  <c r="L134"/>
  <c r="L126"/>
  <c r="L119"/>
  <c r="L111"/>
  <c r="L103"/>
  <c r="L95"/>
  <c r="L87"/>
  <c r="L79"/>
  <c r="L71"/>
  <c r="L64"/>
  <c r="L56"/>
  <c r="L48"/>
  <c r="L40"/>
  <c r="L32"/>
  <c r="L12"/>
  <c r="L20"/>
  <c r="L28"/>
  <c r="L13"/>
  <c r="L27"/>
  <c r="L6"/>
  <c r="L14"/>
  <c r="L26"/>
  <c r="B45" i="8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E8"/>
  <c r="H647"/>
  <c r="I647" s="1"/>
  <c r="H655"/>
  <c r="I655" s="1"/>
  <c r="H663"/>
  <c r="I663" s="1"/>
  <c r="H671"/>
  <c r="I671" s="1"/>
  <c r="H679"/>
  <c r="I679" s="1"/>
  <c r="H687"/>
  <c r="I687" s="1"/>
  <c r="H695"/>
  <c r="I695" s="1"/>
  <c r="H703"/>
  <c r="I703" s="1"/>
  <c r="H711"/>
  <c r="I711" s="1"/>
  <c r="H719"/>
  <c r="I719" s="1"/>
  <c r="H727"/>
  <c r="I727" s="1"/>
  <c r="H735"/>
  <c r="I735" s="1"/>
  <c r="H743"/>
  <c r="I743" s="1"/>
  <c r="H751"/>
  <c r="I751" s="1"/>
  <c r="H759"/>
  <c r="I759" s="1"/>
  <c r="H767"/>
  <c r="I767" s="1"/>
  <c r="H775"/>
  <c r="I775" s="1"/>
  <c r="H783"/>
  <c r="I783" s="1"/>
  <c r="H791"/>
  <c r="I791" s="1"/>
  <c r="H799"/>
  <c r="I799" s="1"/>
  <c r="H807"/>
  <c r="I807" s="1"/>
  <c r="H815"/>
  <c r="I815" s="1"/>
  <c r="H823"/>
  <c r="I823" s="1"/>
  <c r="H831"/>
  <c r="I831" s="1"/>
  <c r="H839"/>
  <c r="I839" s="1"/>
  <c r="H847"/>
  <c r="I847" s="1"/>
  <c r="H855"/>
  <c r="I855" s="1"/>
  <c r="H863"/>
  <c r="I863" s="1"/>
  <c r="H871"/>
  <c r="I871" s="1"/>
  <c r="H879"/>
  <c r="I879" s="1"/>
  <c r="H887"/>
  <c r="I887" s="1"/>
  <c r="H895"/>
  <c r="I895" s="1"/>
  <c r="H903"/>
  <c r="I903" s="1"/>
  <c r="H646"/>
  <c r="I646" s="1"/>
  <c r="H654"/>
  <c r="I654" s="1"/>
  <c r="H662"/>
  <c r="I662" s="1"/>
  <c r="H670"/>
  <c r="I670" s="1"/>
  <c r="H678"/>
  <c r="I678" s="1"/>
  <c r="H686"/>
  <c r="I686" s="1"/>
  <c r="H694"/>
  <c r="I694" s="1"/>
  <c r="H702"/>
  <c r="I702" s="1"/>
  <c r="H710"/>
  <c r="I710" s="1"/>
  <c r="H718"/>
  <c r="I718" s="1"/>
  <c r="H726"/>
  <c r="I726" s="1"/>
  <c r="H734"/>
  <c r="I734" s="1"/>
  <c r="H742"/>
  <c r="I742" s="1"/>
  <c r="H750"/>
  <c r="I750" s="1"/>
  <c r="H758"/>
  <c r="I758" s="1"/>
  <c r="H766"/>
  <c r="I766" s="1"/>
  <c r="H774"/>
  <c r="I774" s="1"/>
  <c r="H782"/>
  <c r="I782" s="1"/>
  <c r="H790"/>
  <c r="I790" s="1"/>
  <c r="H798"/>
  <c r="I798" s="1"/>
  <c r="H806"/>
  <c r="I806" s="1"/>
  <c r="H814"/>
  <c r="I814" s="1"/>
  <c r="H822"/>
  <c r="I822" s="1"/>
  <c r="H830"/>
  <c r="I830" s="1"/>
  <c r="H838"/>
  <c r="I838" s="1"/>
  <c r="H846"/>
  <c r="I846" s="1"/>
  <c r="H854"/>
  <c r="I854" s="1"/>
  <c r="H862"/>
  <c r="I862" s="1"/>
  <c r="H870"/>
  <c r="I870" s="1"/>
  <c r="H878"/>
  <c r="I878" s="1"/>
  <c r="H886"/>
  <c r="I886" s="1"/>
  <c r="H894"/>
  <c r="I894" s="1"/>
  <c r="H902"/>
  <c r="I902" s="1"/>
  <c r="H645"/>
  <c r="I645" s="1"/>
  <c r="H653"/>
  <c r="I653" s="1"/>
  <c r="H661"/>
  <c r="I661" s="1"/>
  <c r="H669"/>
  <c r="I669" s="1"/>
  <c r="H677"/>
  <c r="I677" s="1"/>
  <c r="H685"/>
  <c r="I685" s="1"/>
  <c r="H693"/>
  <c r="I693" s="1"/>
  <c r="H701"/>
  <c r="I701" s="1"/>
  <c r="H709"/>
  <c r="I709" s="1"/>
  <c r="H717"/>
  <c r="I717" s="1"/>
  <c r="H725"/>
  <c r="I725" s="1"/>
  <c r="H733"/>
  <c r="I733" s="1"/>
  <c r="H741"/>
  <c r="I741" s="1"/>
  <c r="H749"/>
  <c r="I749" s="1"/>
  <c r="H757"/>
  <c r="I757" s="1"/>
  <c r="H765"/>
  <c r="I765" s="1"/>
  <c r="H773"/>
  <c r="I773" s="1"/>
  <c r="H781"/>
  <c r="I781" s="1"/>
  <c r="H789"/>
  <c r="I789" s="1"/>
  <c r="H797"/>
  <c r="I797" s="1"/>
  <c r="H805"/>
  <c r="I805" s="1"/>
  <c r="H813"/>
  <c r="I813" s="1"/>
  <c r="H821"/>
  <c r="I821" s="1"/>
  <c r="H829"/>
  <c r="I829" s="1"/>
  <c r="H837"/>
  <c r="I837" s="1"/>
  <c r="H845"/>
  <c r="I845" s="1"/>
  <c r="H853"/>
  <c r="I853" s="1"/>
  <c r="H861"/>
  <c r="I861" s="1"/>
  <c r="H869"/>
  <c r="I869" s="1"/>
  <c r="H877"/>
  <c r="I877" s="1"/>
  <c r="H885"/>
  <c r="I885" s="1"/>
  <c r="H893"/>
  <c r="I893" s="1"/>
  <c r="H901"/>
  <c r="I901" s="1"/>
  <c r="H644"/>
  <c r="I644" s="1"/>
  <c r="H652"/>
  <c r="I652" s="1"/>
  <c r="H660"/>
  <c r="I660" s="1"/>
  <c r="H668"/>
  <c r="I668" s="1"/>
  <c r="H676"/>
  <c r="I676" s="1"/>
  <c r="H684"/>
  <c r="I684" s="1"/>
  <c r="H692"/>
  <c r="I692" s="1"/>
  <c r="H700"/>
  <c r="I700" s="1"/>
  <c r="H708"/>
  <c r="I708" s="1"/>
  <c r="H716"/>
  <c r="I716" s="1"/>
  <c r="H724"/>
  <c r="I724" s="1"/>
  <c r="H732"/>
  <c r="I732" s="1"/>
  <c r="H740"/>
  <c r="I740" s="1"/>
  <c r="H748"/>
  <c r="I748" s="1"/>
  <c r="H756"/>
  <c r="I756" s="1"/>
  <c r="H764"/>
  <c r="I764" s="1"/>
  <c r="H772"/>
  <c r="I772" s="1"/>
  <c r="H780"/>
  <c r="I780" s="1"/>
  <c r="H788"/>
  <c r="I788" s="1"/>
  <c r="H796"/>
  <c r="I796" s="1"/>
  <c r="H804"/>
  <c r="I804" s="1"/>
  <c r="H812"/>
  <c r="I812" s="1"/>
  <c r="H820"/>
  <c r="I820" s="1"/>
  <c r="H828"/>
  <c r="I828" s="1"/>
  <c r="H836"/>
  <c r="I836" s="1"/>
  <c r="H844"/>
  <c r="I844" s="1"/>
  <c r="H852"/>
  <c r="I852" s="1"/>
  <c r="H860"/>
  <c r="I860" s="1"/>
  <c r="H868"/>
  <c r="I868" s="1"/>
  <c r="H876"/>
  <c r="I876" s="1"/>
  <c r="H884"/>
  <c r="I884" s="1"/>
  <c r="H892"/>
  <c r="I892" s="1"/>
  <c r="H900"/>
  <c r="I900" s="1"/>
  <c r="H651"/>
  <c r="I651" s="1"/>
  <c r="H659"/>
  <c r="I659" s="1"/>
  <c r="H667"/>
  <c r="I667" s="1"/>
  <c r="H675"/>
  <c r="I675" s="1"/>
  <c r="H683"/>
  <c r="I683" s="1"/>
  <c r="H691"/>
  <c r="I691" s="1"/>
  <c r="H699"/>
  <c r="I699" s="1"/>
  <c r="H707"/>
  <c r="I707" s="1"/>
  <c r="H715"/>
  <c r="I715" s="1"/>
  <c r="H723"/>
  <c r="I723" s="1"/>
  <c r="H731"/>
  <c r="I731" s="1"/>
  <c r="H739"/>
  <c r="I739" s="1"/>
  <c r="H747"/>
  <c r="I747" s="1"/>
  <c r="H755"/>
  <c r="I755" s="1"/>
  <c r="H763"/>
  <c r="I763" s="1"/>
  <c r="H771"/>
  <c r="I771" s="1"/>
  <c r="H779"/>
  <c r="I779" s="1"/>
  <c r="H787"/>
  <c r="I787" s="1"/>
  <c r="H795"/>
  <c r="I795" s="1"/>
  <c r="H803"/>
  <c r="I803" s="1"/>
  <c r="H811"/>
  <c r="I811" s="1"/>
  <c r="H819"/>
  <c r="I819" s="1"/>
  <c r="H827"/>
  <c r="I827" s="1"/>
  <c r="H835"/>
  <c r="I835" s="1"/>
  <c r="H843"/>
  <c r="I843" s="1"/>
  <c r="H851"/>
  <c r="I851" s="1"/>
  <c r="H859"/>
  <c r="I859" s="1"/>
  <c r="H867"/>
  <c r="I867" s="1"/>
  <c r="H875"/>
  <c r="I875" s="1"/>
  <c r="H883"/>
  <c r="I883" s="1"/>
  <c r="H891"/>
  <c r="I891" s="1"/>
  <c r="H899"/>
  <c r="I899" s="1"/>
  <c r="H650"/>
  <c r="I650" s="1"/>
  <c r="H658"/>
  <c r="I658" s="1"/>
  <c r="H666"/>
  <c r="I666" s="1"/>
  <c r="H674"/>
  <c r="I674" s="1"/>
  <c r="H682"/>
  <c r="I682" s="1"/>
  <c r="H690"/>
  <c r="I690" s="1"/>
  <c r="H698"/>
  <c r="I698" s="1"/>
  <c r="H706"/>
  <c r="I706" s="1"/>
  <c r="H714"/>
  <c r="I714" s="1"/>
  <c r="H722"/>
  <c r="I722" s="1"/>
  <c r="H730"/>
  <c r="I730" s="1"/>
  <c r="H738"/>
  <c r="I738" s="1"/>
  <c r="H746"/>
  <c r="I746" s="1"/>
  <c r="H754"/>
  <c r="I754" s="1"/>
  <c r="H762"/>
  <c r="I762" s="1"/>
  <c r="H770"/>
  <c r="I770" s="1"/>
  <c r="H778"/>
  <c r="I778" s="1"/>
  <c r="H786"/>
  <c r="I786" s="1"/>
  <c r="H794"/>
  <c r="I794" s="1"/>
  <c r="H802"/>
  <c r="I802" s="1"/>
  <c r="H810"/>
  <c r="I810" s="1"/>
  <c r="H818"/>
  <c r="I818" s="1"/>
  <c r="H826"/>
  <c r="I826" s="1"/>
  <c r="H834"/>
  <c r="I834" s="1"/>
  <c r="H842"/>
  <c r="I842" s="1"/>
  <c r="H850"/>
  <c r="I850" s="1"/>
  <c r="H858"/>
  <c r="I858" s="1"/>
  <c r="H866"/>
  <c r="I866" s="1"/>
  <c r="H874"/>
  <c r="I874" s="1"/>
  <c r="H882"/>
  <c r="I882" s="1"/>
  <c r="H890"/>
  <c r="I890" s="1"/>
  <c r="H898"/>
  <c r="I898" s="1"/>
  <c r="H906"/>
  <c r="I906" s="1"/>
  <c r="H649"/>
  <c r="I649" s="1"/>
  <c r="H657"/>
  <c r="I657" s="1"/>
  <c r="H665"/>
  <c r="I665" s="1"/>
  <c r="H673"/>
  <c r="I673" s="1"/>
  <c r="H681"/>
  <c r="I681" s="1"/>
  <c r="H689"/>
  <c r="I689" s="1"/>
  <c r="H697"/>
  <c r="I697" s="1"/>
  <c r="H705"/>
  <c r="I705" s="1"/>
  <c r="H713"/>
  <c r="I713" s="1"/>
  <c r="H721"/>
  <c r="I721" s="1"/>
  <c r="H729"/>
  <c r="I729" s="1"/>
  <c r="H737"/>
  <c r="I737" s="1"/>
  <c r="H745"/>
  <c r="I745" s="1"/>
  <c r="H753"/>
  <c r="I753" s="1"/>
  <c r="H761"/>
  <c r="I761" s="1"/>
  <c r="H769"/>
  <c r="I769" s="1"/>
  <c r="H777"/>
  <c r="I777" s="1"/>
  <c r="H785"/>
  <c r="I785" s="1"/>
  <c r="H793"/>
  <c r="I793" s="1"/>
  <c r="H801"/>
  <c r="I801" s="1"/>
  <c r="H809"/>
  <c r="I809" s="1"/>
  <c r="H817"/>
  <c r="I817" s="1"/>
  <c r="H825"/>
  <c r="I825" s="1"/>
  <c r="H833"/>
  <c r="I833" s="1"/>
  <c r="H841"/>
  <c r="I841" s="1"/>
  <c r="H849"/>
  <c r="I849" s="1"/>
  <c r="H857"/>
  <c r="I857" s="1"/>
  <c r="H865"/>
  <c r="I865" s="1"/>
  <c r="H873"/>
  <c r="I873" s="1"/>
  <c r="H881"/>
  <c r="I881" s="1"/>
  <c r="H889"/>
  <c r="I889" s="1"/>
  <c r="H897"/>
  <c r="I897" s="1"/>
  <c r="H905"/>
  <c r="I905" s="1"/>
  <c r="H648"/>
  <c r="I648" s="1"/>
  <c r="H656"/>
  <c r="I656" s="1"/>
  <c r="H664"/>
  <c r="I664" s="1"/>
  <c r="H672"/>
  <c r="I672" s="1"/>
  <c r="H680"/>
  <c r="I680" s="1"/>
  <c r="H688"/>
  <c r="I688" s="1"/>
  <c r="H696"/>
  <c r="I696" s="1"/>
  <c r="H704"/>
  <c r="I704" s="1"/>
  <c r="H712"/>
  <c r="I712" s="1"/>
  <c r="H720"/>
  <c r="I720" s="1"/>
  <c r="H728"/>
  <c r="I728" s="1"/>
  <c r="H736"/>
  <c r="I736" s="1"/>
  <c r="H744"/>
  <c r="I744" s="1"/>
  <c r="H752"/>
  <c r="I752" s="1"/>
  <c r="H760"/>
  <c r="I760" s="1"/>
  <c r="H768"/>
  <c r="I768" s="1"/>
  <c r="H776"/>
  <c r="I776" s="1"/>
  <c r="H784"/>
  <c r="I784" s="1"/>
  <c r="H792"/>
  <c r="I792" s="1"/>
  <c r="H800"/>
  <c r="I800" s="1"/>
  <c r="H808"/>
  <c r="I808" s="1"/>
  <c r="H816"/>
  <c r="I816" s="1"/>
  <c r="H824"/>
  <c r="I824" s="1"/>
  <c r="H832"/>
  <c r="I832" s="1"/>
  <c r="H840"/>
  <c r="I840" s="1"/>
  <c r="H848"/>
  <c r="I848" s="1"/>
  <c r="H856"/>
  <c r="I856" s="1"/>
  <c r="H864"/>
  <c r="I864" s="1"/>
  <c r="H872"/>
  <c r="I872" s="1"/>
  <c r="H880"/>
  <c r="I880" s="1"/>
  <c r="H888"/>
  <c r="I888" s="1"/>
  <c r="H896"/>
  <c r="I896" s="1"/>
  <c r="H904"/>
  <c r="I904" s="1"/>
  <c r="N11"/>
  <c r="A9"/>
  <c r="H639" i="5"/>
  <c r="H637"/>
  <c r="H635"/>
  <c r="H626"/>
  <c r="H617"/>
  <c r="H608"/>
  <c r="H606"/>
  <c r="H604"/>
  <c r="H575"/>
  <c r="H573"/>
  <c r="H571"/>
  <c r="H562"/>
  <c r="H553"/>
  <c r="H697"/>
  <c r="I697" s="1"/>
  <c r="H693"/>
  <c r="I693" s="1"/>
  <c r="H691"/>
  <c r="I691" s="1"/>
  <c r="H678"/>
  <c r="I678" s="1"/>
  <c r="H676"/>
  <c r="I676" s="1"/>
  <c r="H665"/>
  <c r="I665" s="1"/>
  <c r="H661"/>
  <c r="I661" s="1"/>
  <c r="H659"/>
  <c r="I659" s="1"/>
  <c r="H646"/>
  <c r="I646" s="1"/>
  <c r="H644"/>
  <c r="I644" s="1"/>
  <c r="H901"/>
  <c r="I901" s="1"/>
  <c r="H893"/>
  <c r="I893" s="1"/>
  <c r="H875"/>
  <c r="I875" s="1"/>
  <c r="H867"/>
  <c r="I867" s="1"/>
  <c r="H850"/>
  <c r="I850" s="1"/>
  <c r="H844"/>
  <c r="I844" s="1"/>
  <c r="H840"/>
  <c r="I840" s="1"/>
  <c r="H838"/>
  <c r="I838" s="1"/>
  <c r="H819"/>
  <c r="I819" s="1"/>
  <c r="H813"/>
  <c r="I813" s="1"/>
  <c r="H809"/>
  <c r="I809" s="1"/>
  <c r="H807"/>
  <c r="I807" s="1"/>
  <c r="H788"/>
  <c r="I788" s="1"/>
  <c r="H784"/>
  <c r="I784" s="1"/>
  <c r="H782"/>
  <c r="I782" s="1"/>
  <c r="H769"/>
  <c r="I769" s="1"/>
  <c r="H767"/>
  <c r="I767" s="1"/>
  <c r="H756"/>
  <c r="I756" s="1"/>
  <c r="H752"/>
  <c r="I752" s="1"/>
  <c r="H750"/>
  <c r="I750" s="1"/>
  <c r="H737"/>
  <c r="I737" s="1"/>
  <c r="H735"/>
  <c r="I735" s="1"/>
  <c r="H724"/>
  <c r="I724" s="1"/>
  <c r="H720"/>
  <c r="I720" s="1"/>
  <c r="H718"/>
  <c r="I718" s="1"/>
  <c r="H705"/>
  <c r="I705" s="1"/>
  <c r="H703"/>
  <c r="I703" s="1"/>
  <c r="H615"/>
  <c r="H613"/>
  <c r="H611"/>
  <c r="H602"/>
  <c r="H593"/>
  <c r="H584"/>
  <c r="H582"/>
  <c r="H580"/>
  <c r="H551"/>
  <c r="H549"/>
  <c r="H547"/>
  <c r="H695"/>
  <c r="I695" s="1"/>
  <c r="H680"/>
  <c r="I680" s="1"/>
  <c r="H674"/>
  <c r="I674" s="1"/>
  <c r="H663"/>
  <c r="I663" s="1"/>
  <c r="H648"/>
  <c r="I648" s="1"/>
  <c r="H642"/>
  <c r="H904"/>
  <c r="I904" s="1"/>
  <c r="H896"/>
  <c r="I896" s="1"/>
  <c r="H888"/>
  <c r="I888" s="1"/>
  <c r="H883"/>
  <c r="I883" s="1"/>
  <c r="H878"/>
  <c r="I878" s="1"/>
  <c r="H870"/>
  <c r="I870" s="1"/>
  <c r="H865"/>
  <c r="I865" s="1"/>
  <c r="H863"/>
  <c r="I863" s="1"/>
  <c r="H842"/>
  <c r="I842" s="1"/>
  <c r="H836"/>
  <c r="I836" s="1"/>
  <c r="H832"/>
  <c r="I832" s="1"/>
  <c r="H830"/>
  <c r="I830" s="1"/>
  <c r="H811"/>
  <c r="I811" s="1"/>
  <c r="H805"/>
  <c r="I805" s="1"/>
  <c r="H801"/>
  <c r="I801" s="1"/>
  <c r="H799"/>
  <c r="I799" s="1"/>
  <c r="H786"/>
  <c r="I786" s="1"/>
  <c r="H771"/>
  <c r="I771" s="1"/>
  <c r="H765"/>
  <c r="I765" s="1"/>
  <c r="H754"/>
  <c r="I754" s="1"/>
  <c r="H739"/>
  <c r="I739" s="1"/>
  <c r="H733"/>
  <c r="I733" s="1"/>
  <c r="H722"/>
  <c r="I722" s="1"/>
  <c r="H707"/>
  <c r="I707" s="1"/>
  <c r="H701"/>
  <c r="I701" s="1"/>
  <c r="H633"/>
  <c r="H624"/>
  <c r="H622"/>
  <c r="H620"/>
  <c r="H591"/>
  <c r="H589"/>
  <c r="H587"/>
  <c r="H578"/>
  <c r="H569"/>
  <c r="H560"/>
  <c r="H558"/>
  <c r="H556"/>
  <c r="H689"/>
  <c r="I689" s="1"/>
  <c r="H685"/>
  <c r="I685" s="1"/>
  <c r="H683"/>
  <c r="I683" s="1"/>
  <c r="H670"/>
  <c r="I670" s="1"/>
  <c r="H668"/>
  <c r="I668" s="1"/>
  <c r="H657"/>
  <c r="I657" s="1"/>
  <c r="H653"/>
  <c r="I653" s="1"/>
  <c r="H651"/>
  <c r="I651" s="1"/>
  <c r="H899"/>
  <c r="I899" s="1"/>
  <c r="H891"/>
  <c r="I891" s="1"/>
  <c r="H886"/>
  <c r="I886" s="1"/>
  <c r="H873"/>
  <c r="I873" s="1"/>
  <c r="H861"/>
  <c r="I861" s="1"/>
  <c r="H857"/>
  <c r="I857" s="1"/>
  <c r="H855"/>
  <c r="I855" s="1"/>
  <c r="H834"/>
  <c r="I834" s="1"/>
  <c r="H828"/>
  <c r="I828" s="1"/>
  <c r="H824"/>
  <c r="I824" s="1"/>
  <c r="H822"/>
  <c r="I822" s="1"/>
  <c r="H803"/>
  <c r="I803" s="1"/>
  <c r="H797"/>
  <c r="I797" s="1"/>
  <c r="H793"/>
  <c r="I793" s="1"/>
  <c r="H791"/>
  <c r="I791" s="1"/>
  <c r="H780"/>
  <c r="I780" s="1"/>
  <c r="H776"/>
  <c r="I776" s="1"/>
  <c r="H774"/>
  <c r="I774" s="1"/>
  <c r="H761"/>
  <c r="I761" s="1"/>
  <c r="H759"/>
  <c r="I759" s="1"/>
  <c r="H748"/>
  <c r="I748" s="1"/>
  <c r="H744"/>
  <c r="I744" s="1"/>
  <c r="H742"/>
  <c r="I742" s="1"/>
  <c r="H729"/>
  <c r="I729" s="1"/>
  <c r="H727"/>
  <c r="I727" s="1"/>
  <c r="H716"/>
  <c r="I716" s="1"/>
  <c r="H712"/>
  <c r="I712" s="1"/>
  <c r="H710"/>
  <c r="I710" s="1"/>
  <c r="H631"/>
  <c r="H629"/>
  <c r="H627"/>
  <c r="H618"/>
  <c r="H609"/>
  <c r="H600"/>
  <c r="H598"/>
  <c r="H596"/>
  <c r="H567"/>
  <c r="H565"/>
  <c r="H563"/>
  <c r="H554"/>
  <c r="H698"/>
  <c r="I698" s="1"/>
  <c r="H687"/>
  <c r="I687" s="1"/>
  <c r="H672"/>
  <c r="I672" s="1"/>
  <c r="H666"/>
  <c r="I666" s="1"/>
  <c r="H655"/>
  <c r="I655" s="1"/>
  <c r="H640"/>
  <c r="H902"/>
  <c r="I902" s="1"/>
  <c r="H894"/>
  <c r="I894" s="1"/>
  <c r="H881"/>
  <c r="I881" s="1"/>
  <c r="H876"/>
  <c r="I876" s="1"/>
  <c r="H868"/>
  <c r="I868" s="1"/>
  <c r="H859"/>
  <c r="I859" s="1"/>
  <c r="H853"/>
  <c r="I853" s="1"/>
  <c r="H849"/>
  <c r="I849" s="1"/>
  <c r="H847"/>
  <c r="I847" s="1"/>
  <c r="H826"/>
  <c r="I826" s="1"/>
  <c r="H820"/>
  <c r="I820" s="1"/>
  <c r="H816"/>
  <c r="I816" s="1"/>
  <c r="H814"/>
  <c r="I814" s="1"/>
  <c r="H795"/>
  <c r="I795" s="1"/>
  <c r="H789"/>
  <c r="I789" s="1"/>
  <c r="H778"/>
  <c r="I778" s="1"/>
  <c r="H763"/>
  <c r="I763" s="1"/>
  <c r="H757"/>
  <c r="I757" s="1"/>
  <c r="H746"/>
  <c r="I746" s="1"/>
  <c r="H731"/>
  <c r="I731" s="1"/>
  <c r="H725"/>
  <c r="I725" s="1"/>
  <c r="H714"/>
  <c r="I714" s="1"/>
  <c r="H699"/>
  <c r="I699" s="1"/>
  <c r="H638"/>
  <c r="H636"/>
  <c r="H607"/>
  <c r="H605"/>
  <c r="H603"/>
  <c r="H594"/>
  <c r="H585"/>
  <c r="H576"/>
  <c r="H574"/>
  <c r="H572"/>
  <c r="H694"/>
  <c r="I694" s="1"/>
  <c r="H692"/>
  <c r="I692" s="1"/>
  <c r="H681"/>
  <c r="I681" s="1"/>
  <c r="H677"/>
  <c r="I677" s="1"/>
  <c r="H675"/>
  <c r="I675" s="1"/>
  <c r="H662"/>
  <c r="I662" s="1"/>
  <c r="H660"/>
  <c r="I660" s="1"/>
  <c r="H649"/>
  <c r="I649" s="1"/>
  <c r="H645"/>
  <c r="I645" s="1"/>
  <c r="H643"/>
  <c r="H905"/>
  <c r="I905" s="1"/>
  <c r="H897"/>
  <c r="I897" s="1"/>
  <c r="H889"/>
  <c r="I889" s="1"/>
  <c r="H884"/>
  <c r="I884" s="1"/>
  <c r="H879"/>
  <c r="I879" s="1"/>
  <c r="H871"/>
  <c r="I871" s="1"/>
  <c r="H851"/>
  <c r="I851" s="1"/>
  <c r="H845"/>
  <c r="I845" s="1"/>
  <c r="H841"/>
  <c r="I841" s="1"/>
  <c r="H839"/>
  <c r="I839" s="1"/>
  <c r="H818"/>
  <c r="I818" s="1"/>
  <c r="H812"/>
  <c r="I812" s="1"/>
  <c r="H808"/>
  <c r="I808" s="1"/>
  <c r="H806"/>
  <c r="I806" s="1"/>
  <c r="H785"/>
  <c r="I785" s="1"/>
  <c r="H783"/>
  <c r="I783" s="1"/>
  <c r="H772"/>
  <c r="I772" s="1"/>
  <c r="H768"/>
  <c r="I768" s="1"/>
  <c r="H766"/>
  <c r="I766" s="1"/>
  <c r="H753"/>
  <c r="I753" s="1"/>
  <c r="H751"/>
  <c r="I751" s="1"/>
  <c r="H740"/>
  <c r="I740" s="1"/>
  <c r="H736"/>
  <c r="I736" s="1"/>
  <c r="H734"/>
  <c r="I734" s="1"/>
  <c r="H721"/>
  <c r="I721" s="1"/>
  <c r="H719"/>
  <c r="I719" s="1"/>
  <c r="H708"/>
  <c r="I708" s="1"/>
  <c r="H704"/>
  <c r="I704" s="1"/>
  <c r="H702"/>
  <c r="I702" s="1"/>
  <c r="H634"/>
  <c r="H625"/>
  <c r="H616"/>
  <c r="H614"/>
  <c r="H612"/>
  <c r="H583"/>
  <c r="H581"/>
  <c r="H579"/>
  <c r="H570"/>
  <c r="H561"/>
  <c r="H552"/>
  <c r="H550"/>
  <c r="H548"/>
  <c r="H696"/>
  <c r="I696" s="1"/>
  <c r="H690"/>
  <c r="I690" s="1"/>
  <c r="H679"/>
  <c r="I679" s="1"/>
  <c r="H664"/>
  <c r="I664" s="1"/>
  <c r="H658"/>
  <c r="I658" s="1"/>
  <c r="H647"/>
  <c r="I647" s="1"/>
  <c r="H900"/>
  <c r="I900" s="1"/>
  <c r="H892"/>
  <c r="I892" s="1"/>
  <c r="H874"/>
  <c r="I874" s="1"/>
  <c r="H866"/>
  <c r="I866" s="1"/>
  <c r="H864"/>
  <c r="I864" s="1"/>
  <c r="H862"/>
  <c r="I862" s="1"/>
  <c r="H843"/>
  <c r="I843" s="1"/>
  <c r="H837"/>
  <c r="I837" s="1"/>
  <c r="H833"/>
  <c r="I833" s="1"/>
  <c r="H831"/>
  <c r="I831" s="1"/>
  <c r="H810"/>
  <c r="I810" s="1"/>
  <c r="H804"/>
  <c r="I804" s="1"/>
  <c r="H800"/>
  <c r="I800" s="1"/>
  <c r="H798"/>
  <c r="I798" s="1"/>
  <c r="H787"/>
  <c r="I787" s="1"/>
  <c r="H781"/>
  <c r="I781" s="1"/>
  <c r="H770"/>
  <c r="I770" s="1"/>
  <c r="H755"/>
  <c r="I755" s="1"/>
  <c r="H749"/>
  <c r="I749" s="1"/>
  <c r="H738"/>
  <c r="I738" s="1"/>
  <c r="H723"/>
  <c r="I723" s="1"/>
  <c r="H717"/>
  <c r="I717" s="1"/>
  <c r="H706"/>
  <c r="I706" s="1"/>
  <c r="H623"/>
  <c r="H621"/>
  <c r="H619"/>
  <c r="H610"/>
  <c r="H601"/>
  <c r="H592"/>
  <c r="H590"/>
  <c r="H588"/>
  <c r="H559"/>
  <c r="H557"/>
  <c r="H555"/>
  <c r="H546"/>
  <c r="H686"/>
  <c r="I686" s="1"/>
  <c r="H684"/>
  <c r="I684" s="1"/>
  <c r="H673"/>
  <c r="I673" s="1"/>
  <c r="H669"/>
  <c r="I669" s="1"/>
  <c r="H667"/>
  <c r="I667" s="1"/>
  <c r="H654"/>
  <c r="I654" s="1"/>
  <c r="H652"/>
  <c r="I652" s="1"/>
  <c r="H641"/>
  <c r="H903"/>
  <c r="I903" s="1"/>
  <c r="H895"/>
  <c r="I895" s="1"/>
  <c r="H887"/>
  <c r="I887" s="1"/>
  <c r="H882"/>
  <c r="I882" s="1"/>
  <c r="H877"/>
  <c r="I877" s="1"/>
  <c r="H869"/>
  <c r="I869" s="1"/>
  <c r="H860"/>
  <c r="I860" s="1"/>
  <c r="H856"/>
  <c r="I856" s="1"/>
  <c r="H854"/>
  <c r="I854" s="1"/>
  <c r="H835"/>
  <c r="I835" s="1"/>
  <c r="H829"/>
  <c r="I829" s="1"/>
  <c r="H825"/>
  <c r="I825" s="1"/>
  <c r="H823"/>
  <c r="I823" s="1"/>
  <c r="H802"/>
  <c r="I802" s="1"/>
  <c r="H796"/>
  <c r="I796" s="1"/>
  <c r="H792"/>
  <c r="I792" s="1"/>
  <c r="H790"/>
  <c r="I790" s="1"/>
  <c r="H777"/>
  <c r="I777" s="1"/>
  <c r="H775"/>
  <c r="I775" s="1"/>
  <c r="H764"/>
  <c r="I764" s="1"/>
  <c r="H760"/>
  <c r="I760" s="1"/>
  <c r="H758"/>
  <c r="I758" s="1"/>
  <c r="H745"/>
  <c r="I745" s="1"/>
  <c r="H743"/>
  <c r="I743" s="1"/>
  <c r="H732"/>
  <c r="I732" s="1"/>
  <c r="H728"/>
  <c r="I728" s="1"/>
  <c r="H726"/>
  <c r="I726" s="1"/>
  <c r="H713"/>
  <c r="I713" s="1"/>
  <c r="H711"/>
  <c r="I711" s="1"/>
  <c r="H700"/>
  <c r="I700" s="1"/>
  <c r="H632"/>
  <c r="H630"/>
  <c r="H628"/>
  <c r="H599"/>
  <c r="H597"/>
  <c r="H595"/>
  <c r="H586"/>
  <c r="H577"/>
  <c r="H568"/>
  <c r="H566"/>
  <c r="H564"/>
  <c r="H688"/>
  <c r="I688" s="1"/>
  <c r="H682"/>
  <c r="I682" s="1"/>
  <c r="H671"/>
  <c r="I671" s="1"/>
  <c r="H656"/>
  <c r="I656" s="1"/>
  <c r="H650"/>
  <c r="I650" s="1"/>
  <c r="H906"/>
  <c r="I906" s="1"/>
  <c r="H898"/>
  <c r="I898" s="1"/>
  <c r="H890"/>
  <c r="I890" s="1"/>
  <c r="H885"/>
  <c r="I885" s="1"/>
  <c r="H880"/>
  <c r="I880" s="1"/>
  <c r="H872"/>
  <c r="I872" s="1"/>
  <c r="H858"/>
  <c r="I858" s="1"/>
  <c r="H852"/>
  <c r="I852" s="1"/>
  <c r="H848"/>
  <c r="I848" s="1"/>
  <c r="H846"/>
  <c r="I846" s="1"/>
  <c r="H827"/>
  <c r="I827" s="1"/>
  <c r="H821"/>
  <c r="I821" s="1"/>
  <c r="H817"/>
  <c r="I817" s="1"/>
  <c r="H815"/>
  <c r="I815" s="1"/>
  <c r="H794"/>
  <c r="I794" s="1"/>
  <c r="H779"/>
  <c r="I779" s="1"/>
  <c r="H773"/>
  <c r="I773" s="1"/>
  <c r="H762"/>
  <c r="I762" s="1"/>
  <c r="H747"/>
  <c r="I747" s="1"/>
  <c r="H741"/>
  <c r="I741" s="1"/>
  <c r="H730"/>
  <c r="I730" s="1"/>
  <c r="H715"/>
  <c r="I715" s="1"/>
  <c r="H709"/>
  <c r="I709" s="1"/>
  <c r="H15"/>
  <c r="G7" i="4"/>
  <c r="H7" s="1"/>
  <c r="I7" s="1"/>
  <c r="J7" s="1"/>
  <c r="K7" s="1"/>
  <c r="L7" s="1"/>
  <c r="M7" s="1"/>
  <c r="N7" s="1"/>
  <c r="O7" s="1"/>
  <c r="P7" s="1"/>
  <c r="Q7" s="1"/>
  <c r="H528" i="5"/>
  <c r="H464"/>
  <c r="H400"/>
  <c r="H336"/>
  <c r="H272"/>
  <c r="H208"/>
  <c r="H144"/>
  <c r="H80"/>
  <c r="H536"/>
  <c r="H472"/>
  <c r="H408"/>
  <c r="H344"/>
  <c r="H280"/>
  <c r="H216"/>
  <c r="H152"/>
  <c r="H88"/>
  <c r="H544"/>
  <c r="H480"/>
  <c r="H416"/>
  <c r="H352"/>
  <c r="H288"/>
  <c r="H224"/>
  <c r="H160"/>
  <c r="H96"/>
  <c r="H488"/>
  <c r="H424"/>
  <c r="H360"/>
  <c r="H296"/>
  <c r="H232"/>
  <c r="H168"/>
  <c r="H104"/>
  <c r="H40"/>
  <c r="H496"/>
  <c r="H432"/>
  <c r="H368"/>
  <c r="H304"/>
  <c r="H240"/>
  <c r="H176"/>
  <c r="H112"/>
  <c r="H48"/>
  <c r="H504"/>
  <c r="H440"/>
  <c r="H376"/>
  <c r="H312"/>
  <c r="H248"/>
  <c r="H184"/>
  <c r="H120"/>
  <c r="H56"/>
  <c r="H512"/>
  <c r="H448"/>
  <c r="H384"/>
  <c r="H320"/>
  <c r="H256"/>
  <c r="H192"/>
  <c r="H128"/>
  <c r="H64"/>
  <c r="H520"/>
  <c r="H456"/>
  <c r="H392"/>
  <c r="H328"/>
  <c r="H264"/>
  <c r="H200"/>
  <c r="H136"/>
  <c r="H72"/>
  <c r="S9" i="6"/>
  <c r="S10" s="1"/>
  <c r="S12" s="1"/>
  <c r="S13" s="1"/>
  <c r="S15" s="1"/>
  <c r="S16" s="1"/>
  <c r="S17" s="1"/>
  <c r="S20" s="1"/>
  <c r="S21" s="1"/>
  <c r="S22" s="1"/>
  <c r="S24" s="1"/>
  <c r="S25" s="1"/>
  <c r="S26" s="1"/>
  <c r="S28" s="1"/>
  <c r="S29" s="1"/>
  <c r="S30" s="1"/>
  <c r="S31" s="1"/>
  <c r="S34" s="1"/>
  <c r="S35" s="1"/>
  <c r="S36" s="1"/>
  <c r="S37" s="1"/>
  <c r="S39" s="1"/>
  <c r="S40" s="1"/>
  <c r="S41" s="1"/>
  <c r="S42" s="1"/>
  <c r="S43" s="1"/>
  <c r="S44" s="1"/>
  <c r="S47" s="1"/>
  <c r="S48" s="1"/>
  <c r="S49" s="1"/>
  <c r="S50" s="1"/>
  <c r="S51" s="1"/>
  <c r="S52" s="1"/>
  <c r="S53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R7"/>
  <c r="A12" i="4"/>
  <c r="B12" s="1"/>
  <c r="A28"/>
  <c r="B28" s="1"/>
  <c r="A44"/>
  <c r="B44" s="1"/>
  <c r="A60"/>
  <c r="B60" s="1"/>
  <c r="A76"/>
  <c r="B76" s="1"/>
  <c r="A92"/>
  <c r="B92" s="1"/>
  <c r="A108"/>
  <c r="B108" s="1"/>
  <c r="A124"/>
  <c r="B124" s="1"/>
  <c r="A11"/>
  <c r="B11" s="1"/>
  <c r="A27"/>
  <c r="B27" s="1"/>
  <c r="A43"/>
  <c r="B43" s="1"/>
  <c r="A59"/>
  <c r="B59" s="1"/>
  <c r="A75"/>
  <c r="B75" s="1"/>
  <c r="A91"/>
  <c r="B91" s="1"/>
  <c r="A107"/>
  <c r="B107" s="1"/>
  <c r="A123"/>
  <c r="B123" s="1"/>
  <c r="A8"/>
  <c r="B8" s="1"/>
  <c r="A24"/>
  <c r="B24" s="1"/>
  <c r="A40"/>
  <c r="B40" s="1"/>
  <c r="A56"/>
  <c r="B56" s="1"/>
  <c r="A72"/>
  <c r="B72" s="1"/>
  <c r="A88"/>
  <c r="B88" s="1"/>
  <c r="A104"/>
  <c r="B104" s="1"/>
  <c r="A120"/>
  <c r="B120" s="1"/>
  <c r="A7"/>
  <c r="B7" s="1"/>
  <c r="A23"/>
  <c r="B23" s="1"/>
  <c r="A39"/>
  <c r="B39" s="1"/>
  <c r="A55"/>
  <c r="B55" s="1"/>
  <c r="A71"/>
  <c r="B71" s="1"/>
  <c r="A87"/>
  <c r="B87" s="1"/>
  <c r="A103"/>
  <c r="B103" s="1"/>
  <c r="A119"/>
  <c r="B119" s="1"/>
  <c r="A20"/>
  <c r="B20" s="1"/>
  <c r="A36"/>
  <c r="B36" s="1"/>
  <c r="A52"/>
  <c r="B52" s="1"/>
  <c r="A68"/>
  <c r="B68" s="1"/>
  <c r="A84"/>
  <c r="B84" s="1"/>
  <c r="A100"/>
  <c r="B100" s="1"/>
  <c r="A116"/>
  <c r="B116" s="1"/>
  <c r="A19"/>
  <c r="B19" s="1"/>
  <c r="A35"/>
  <c r="B35" s="1"/>
  <c r="A51"/>
  <c r="B51" s="1"/>
  <c r="A67"/>
  <c r="B67" s="1"/>
  <c r="A83"/>
  <c r="B83" s="1"/>
  <c r="A99"/>
  <c r="B99" s="1"/>
  <c r="A115"/>
  <c r="B115" s="1"/>
  <c r="A16"/>
  <c r="B16" s="1"/>
  <c r="A32"/>
  <c r="B32" s="1"/>
  <c r="A48"/>
  <c r="B48" s="1"/>
  <c r="A64"/>
  <c r="B64" s="1"/>
  <c r="A80"/>
  <c r="B80" s="1"/>
  <c r="A96"/>
  <c r="B96" s="1"/>
  <c r="A112"/>
  <c r="B112" s="1"/>
  <c r="A131"/>
  <c r="B131" s="1"/>
  <c r="A15"/>
  <c r="B15" s="1"/>
  <c r="A31"/>
  <c r="B31" s="1"/>
  <c r="A47"/>
  <c r="B47" s="1"/>
  <c r="A63"/>
  <c r="B63" s="1"/>
  <c r="A79"/>
  <c r="B79" s="1"/>
  <c r="A95"/>
  <c r="B95" s="1"/>
  <c r="A111"/>
  <c r="B111" s="1"/>
  <c r="A127"/>
  <c r="B127" s="1"/>
  <c r="X4" i="6"/>
  <c r="A9" i="4"/>
  <c r="B9" s="1"/>
  <c r="A13"/>
  <c r="B13" s="1"/>
  <c r="A17"/>
  <c r="B17" s="1"/>
  <c r="A21"/>
  <c r="B21" s="1"/>
  <c r="A25"/>
  <c r="B25" s="1"/>
  <c r="A29"/>
  <c r="B29" s="1"/>
  <c r="A33"/>
  <c r="B33" s="1"/>
  <c r="A37"/>
  <c r="B37" s="1"/>
  <c r="A41"/>
  <c r="B41" s="1"/>
  <c r="A45"/>
  <c r="B45" s="1"/>
  <c r="A49"/>
  <c r="B49" s="1"/>
  <c r="A53"/>
  <c r="B53" s="1"/>
  <c r="A57"/>
  <c r="B57" s="1"/>
  <c r="A61"/>
  <c r="B61" s="1"/>
  <c r="A65"/>
  <c r="B65" s="1"/>
  <c r="A69"/>
  <c r="B69" s="1"/>
  <c r="A73"/>
  <c r="B73" s="1"/>
  <c r="A77"/>
  <c r="B77" s="1"/>
  <c r="A81"/>
  <c r="B81" s="1"/>
  <c r="A85"/>
  <c r="B85" s="1"/>
  <c r="A89"/>
  <c r="B89" s="1"/>
  <c r="A93"/>
  <c r="B93" s="1"/>
  <c r="A97"/>
  <c r="B97" s="1"/>
  <c r="A101"/>
  <c r="B101" s="1"/>
  <c r="A105"/>
  <c r="B105" s="1"/>
  <c r="A109"/>
  <c r="B109" s="1"/>
  <c r="A113"/>
  <c r="B113" s="1"/>
  <c r="A117"/>
  <c r="B117" s="1"/>
  <c r="A121"/>
  <c r="B121" s="1"/>
  <c r="A125"/>
  <c r="B125" s="1"/>
  <c r="A129"/>
  <c r="B129" s="1"/>
  <c r="A133"/>
  <c r="B133" s="1"/>
  <c r="A137"/>
  <c r="B137" s="1"/>
  <c r="A141"/>
  <c r="B141" s="1"/>
  <c r="A145"/>
  <c r="B145" s="1"/>
  <c r="A149"/>
  <c r="B149" s="1"/>
  <c r="A153"/>
  <c r="B153" s="1"/>
  <c r="A157"/>
  <c r="B157" s="1"/>
  <c r="A161"/>
  <c r="B161" s="1"/>
  <c r="A165"/>
  <c r="B165" s="1"/>
  <c r="A169"/>
  <c r="B169" s="1"/>
  <c r="A173"/>
  <c r="B173" s="1"/>
  <c r="A177"/>
  <c r="B177" s="1"/>
  <c r="A181"/>
  <c r="B181" s="1"/>
  <c r="A185"/>
  <c r="B185" s="1"/>
  <c r="A189"/>
  <c r="B189" s="1"/>
  <c r="A193"/>
  <c r="B193" s="1"/>
  <c r="A197"/>
  <c r="B197" s="1"/>
  <c r="A201"/>
  <c r="B201" s="1"/>
  <c r="A205"/>
  <c r="B205" s="1"/>
  <c r="A209"/>
  <c r="B209" s="1"/>
  <c r="A213"/>
  <c r="B213" s="1"/>
  <c r="A217"/>
  <c r="B217" s="1"/>
  <c r="A221"/>
  <c r="B221" s="1"/>
  <c r="A225"/>
  <c r="B225" s="1"/>
  <c r="A229"/>
  <c r="B229" s="1"/>
  <c r="A233"/>
  <c r="B233" s="1"/>
  <c r="A237"/>
  <c r="B237" s="1"/>
  <c r="A241"/>
  <c r="B241" s="1"/>
  <c r="A245"/>
  <c r="B245" s="1"/>
  <c r="A249"/>
  <c r="B249" s="1"/>
  <c r="A253"/>
  <c r="B253" s="1"/>
  <c r="A257"/>
  <c r="B257" s="1"/>
  <c r="A261"/>
  <c r="B261" s="1"/>
  <c r="A265"/>
  <c r="B265" s="1"/>
  <c r="A269"/>
  <c r="B269" s="1"/>
  <c r="A273"/>
  <c r="B273" s="1"/>
  <c r="A277"/>
  <c r="B277" s="1"/>
  <c r="A281"/>
  <c r="B281" s="1"/>
  <c r="A285"/>
  <c r="B285" s="1"/>
  <c r="A289"/>
  <c r="B289" s="1"/>
  <c r="A293"/>
  <c r="B293" s="1"/>
  <c r="A297"/>
  <c r="B297" s="1"/>
  <c r="A301"/>
  <c r="B301" s="1"/>
  <c r="A305"/>
  <c r="B305" s="1"/>
  <c r="A309"/>
  <c r="B309" s="1"/>
  <c r="A313"/>
  <c r="B313" s="1"/>
  <c r="A317"/>
  <c r="B317" s="1"/>
  <c r="A321"/>
  <c r="B321" s="1"/>
  <c r="A325"/>
  <c r="B325" s="1"/>
  <c r="A329"/>
  <c r="B329" s="1"/>
  <c r="A333"/>
  <c r="B333" s="1"/>
  <c r="A337"/>
  <c r="B337" s="1"/>
  <c r="A341"/>
  <c r="B341" s="1"/>
  <c r="A345"/>
  <c r="B345" s="1"/>
  <c r="A349"/>
  <c r="B349" s="1"/>
  <c r="A353"/>
  <c r="B353" s="1"/>
  <c r="A357"/>
  <c r="B357" s="1"/>
  <c r="A361"/>
  <c r="B361" s="1"/>
  <c r="A365"/>
  <c r="B365" s="1"/>
  <c r="A369"/>
  <c r="B369" s="1"/>
  <c r="A373"/>
  <c r="B373" s="1"/>
  <c r="A377"/>
  <c r="B377" s="1"/>
  <c r="A381"/>
  <c r="B381" s="1"/>
  <c r="A385"/>
  <c r="B385" s="1"/>
  <c r="A389"/>
  <c r="B389" s="1"/>
  <c r="A393"/>
  <c r="B393" s="1"/>
  <c r="A397"/>
  <c r="B397" s="1"/>
  <c r="A401"/>
  <c r="B401" s="1"/>
  <c r="A405"/>
  <c r="B405" s="1"/>
  <c r="A409"/>
  <c r="B409" s="1"/>
  <c r="A413"/>
  <c r="B413" s="1"/>
  <c r="A417"/>
  <c r="B417" s="1"/>
  <c r="A421"/>
  <c r="B421" s="1"/>
  <c r="A425"/>
  <c r="B425" s="1"/>
  <c r="A429"/>
  <c r="B429" s="1"/>
  <c r="A433"/>
  <c r="B433" s="1"/>
  <c r="A437"/>
  <c r="B437" s="1"/>
  <c r="A441"/>
  <c r="B441" s="1"/>
  <c r="A445"/>
  <c r="B445" s="1"/>
  <c r="A449"/>
  <c r="B449" s="1"/>
  <c r="A453"/>
  <c r="B453" s="1"/>
  <c r="A457"/>
  <c r="B457" s="1"/>
  <c r="A461"/>
  <c r="B461" s="1"/>
  <c r="A465"/>
  <c r="B465" s="1"/>
  <c r="A469"/>
  <c r="B469" s="1"/>
  <c r="A473"/>
  <c r="B473" s="1"/>
  <c r="A477"/>
  <c r="B477" s="1"/>
  <c r="A481"/>
  <c r="B481" s="1"/>
  <c r="A485"/>
  <c r="B485" s="1"/>
  <c r="A489"/>
  <c r="B489" s="1"/>
  <c r="A493"/>
  <c r="B493" s="1"/>
  <c r="A497"/>
  <c r="B497" s="1"/>
  <c r="A501"/>
  <c r="B501" s="1"/>
  <c r="A505"/>
  <c r="B505" s="1"/>
  <c r="A509"/>
  <c r="B509" s="1"/>
  <c r="A513"/>
  <c r="B513" s="1"/>
  <c r="A517"/>
  <c r="B517" s="1"/>
  <c r="A521"/>
  <c r="B521" s="1"/>
  <c r="A525"/>
  <c r="B525" s="1"/>
  <c r="A529"/>
  <c r="B529" s="1"/>
  <c r="A533"/>
  <c r="B533" s="1"/>
  <c r="A537"/>
  <c r="B537" s="1"/>
  <c r="A541"/>
  <c r="B541" s="1"/>
  <c r="A545"/>
  <c r="B545" s="1"/>
  <c r="A128"/>
  <c r="B128" s="1"/>
  <c r="A132"/>
  <c r="B132" s="1"/>
  <c r="A136"/>
  <c r="B136" s="1"/>
  <c r="A140"/>
  <c r="B140" s="1"/>
  <c r="A144"/>
  <c r="B144" s="1"/>
  <c r="A148"/>
  <c r="B148" s="1"/>
  <c r="A152"/>
  <c r="B152" s="1"/>
  <c r="A156"/>
  <c r="B156" s="1"/>
  <c r="A160"/>
  <c r="B160" s="1"/>
  <c r="A164"/>
  <c r="B164" s="1"/>
  <c r="A168"/>
  <c r="B168" s="1"/>
  <c r="A172"/>
  <c r="B172" s="1"/>
  <c r="A176"/>
  <c r="B176" s="1"/>
  <c r="A180"/>
  <c r="B180" s="1"/>
  <c r="A184"/>
  <c r="B184" s="1"/>
  <c r="A188"/>
  <c r="B188" s="1"/>
  <c r="A192"/>
  <c r="B192" s="1"/>
  <c r="A196"/>
  <c r="B196" s="1"/>
  <c r="A200"/>
  <c r="B200" s="1"/>
  <c r="A204"/>
  <c r="B204" s="1"/>
  <c r="A208"/>
  <c r="B208" s="1"/>
  <c r="A212"/>
  <c r="B212" s="1"/>
  <c r="A216"/>
  <c r="B216" s="1"/>
  <c r="A220"/>
  <c r="B220" s="1"/>
  <c r="A224"/>
  <c r="B224" s="1"/>
  <c r="A228"/>
  <c r="B228" s="1"/>
  <c r="A232"/>
  <c r="B232" s="1"/>
  <c r="A236"/>
  <c r="B236" s="1"/>
  <c r="A240"/>
  <c r="B240" s="1"/>
  <c r="A244"/>
  <c r="B244" s="1"/>
  <c r="A248"/>
  <c r="B248" s="1"/>
  <c r="A252"/>
  <c r="B252" s="1"/>
  <c r="A256"/>
  <c r="B256" s="1"/>
  <c r="A260"/>
  <c r="B260" s="1"/>
  <c r="A264"/>
  <c r="B264" s="1"/>
  <c r="A268"/>
  <c r="B268" s="1"/>
  <c r="A272"/>
  <c r="B272" s="1"/>
  <c r="A276"/>
  <c r="B276" s="1"/>
  <c r="A280"/>
  <c r="B280" s="1"/>
  <c r="A284"/>
  <c r="B284" s="1"/>
  <c r="A288"/>
  <c r="B288" s="1"/>
  <c r="A292"/>
  <c r="B292" s="1"/>
  <c r="A296"/>
  <c r="B296" s="1"/>
  <c r="A300"/>
  <c r="B300" s="1"/>
  <c r="A304"/>
  <c r="B304" s="1"/>
  <c r="A308"/>
  <c r="B308" s="1"/>
  <c r="A312"/>
  <c r="B312" s="1"/>
  <c r="A316"/>
  <c r="B316" s="1"/>
  <c r="A320"/>
  <c r="B320" s="1"/>
  <c r="A324"/>
  <c r="B324" s="1"/>
  <c r="A328"/>
  <c r="B328" s="1"/>
  <c r="A332"/>
  <c r="B332" s="1"/>
  <c r="A336"/>
  <c r="B336" s="1"/>
  <c r="A340"/>
  <c r="B340" s="1"/>
  <c r="A344"/>
  <c r="B344" s="1"/>
  <c r="A348"/>
  <c r="B348" s="1"/>
  <c r="A352"/>
  <c r="B352" s="1"/>
  <c r="A356"/>
  <c r="B356" s="1"/>
  <c r="A360"/>
  <c r="B360" s="1"/>
  <c r="A364"/>
  <c r="B364" s="1"/>
  <c r="A368"/>
  <c r="B368" s="1"/>
  <c r="A372"/>
  <c r="B372" s="1"/>
  <c r="A376"/>
  <c r="B376" s="1"/>
  <c r="A380"/>
  <c r="B380" s="1"/>
  <c r="A384"/>
  <c r="B384" s="1"/>
  <c r="A388"/>
  <c r="B388" s="1"/>
  <c r="A392"/>
  <c r="B392" s="1"/>
  <c r="A396"/>
  <c r="B396" s="1"/>
  <c r="A400"/>
  <c r="B400" s="1"/>
  <c r="A404"/>
  <c r="B404" s="1"/>
  <c r="A408"/>
  <c r="B408" s="1"/>
  <c r="A412"/>
  <c r="B412" s="1"/>
  <c r="A416"/>
  <c r="B416" s="1"/>
  <c r="A420"/>
  <c r="B420" s="1"/>
  <c r="A424"/>
  <c r="B424" s="1"/>
  <c r="A428"/>
  <c r="B428" s="1"/>
  <c r="A432"/>
  <c r="B432" s="1"/>
  <c r="A436"/>
  <c r="B436" s="1"/>
  <c r="A440"/>
  <c r="B440" s="1"/>
  <c r="A444"/>
  <c r="B444" s="1"/>
  <c r="A448"/>
  <c r="B448" s="1"/>
  <c r="A452"/>
  <c r="B452" s="1"/>
  <c r="A456"/>
  <c r="B456" s="1"/>
  <c r="A460"/>
  <c r="B460" s="1"/>
  <c r="A464"/>
  <c r="B464" s="1"/>
  <c r="A468"/>
  <c r="B468" s="1"/>
  <c r="A472"/>
  <c r="B472" s="1"/>
  <c r="A476"/>
  <c r="B476" s="1"/>
  <c r="A480"/>
  <c r="B480" s="1"/>
  <c r="A484"/>
  <c r="B484" s="1"/>
  <c r="A488"/>
  <c r="B488" s="1"/>
  <c r="A492"/>
  <c r="B492" s="1"/>
  <c r="A496"/>
  <c r="B496" s="1"/>
  <c r="A500"/>
  <c r="B500" s="1"/>
  <c r="A504"/>
  <c r="B504" s="1"/>
  <c r="A508"/>
  <c r="B508" s="1"/>
  <c r="A512"/>
  <c r="B512" s="1"/>
  <c r="A516"/>
  <c r="B516" s="1"/>
  <c r="A520"/>
  <c r="B520" s="1"/>
  <c r="A524"/>
  <c r="B524" s="1"/>
  <c r="A528"/>
  <c r="B528" s="1"/>
  <c r="A532"/>
  <c r="B532" s="1"/>
  <c r="A536"/>
  <c r="B536" s="1"/>
  <c r="A540"/>
  <c r="B540" s="1"/>
  <c r="A544"/>
  <c r="B544" s="1"/>
  <c r="A135"/>
  <c r="B135" s="1"/>
  <c r="A139"/>
  <c r="B139" s="1"/>
  <c r="A143"/>
  <c r="B143" s="1"/>
  <c r="A147"/>
  <c r="B147" s="1"/>
  <c r="A151"/>
  <c r="B151" s="1"/>
  <c r="A155"/>
  <c r="B155" s="1"/>
  <c r="A159"/>
  <c r="B159" s="1"/>
  <c r="A163"/>
  <c r="B163" s="1"/>
  <c r="A167"/>
  <c r="B167" s="1"/>
  <c r="A171"/>
  <c r="B171" s="1"/>
  <c r="A175"/>
  <c r="B175" s="1"/>
  <c r="A179"/>
  <c r="B179" s="1"/>
  <c r="A183"/>
  <c r="B183" s="1"/>
  <c r="A187"/>
  <c r="B187" s="1"/>
  <c r="A191"/>
  <c r="B191" s="1"/>
  <c r="A195"/>
  <c r="B195" s="1"/>
  <c r="A199"/>
  <c r="B199" s="1"/>
  <c r="A203"/>
  <c r="B203" s="1"/>
  <c r="A207"/>
  <c r="B207" s="1"/>
  <c r="A211"/>
  <c r="B211" s="1"/>
  <c r="A215"/>
  <c r="B215" s="1"/>
  <c r="A219"/>
  <c r="B219" s="1"/>
  <c r="A223"/>
  <c r="B223" s="1"/>
  <c r="A227"/>
  <c r="B227" s="1"/>
  <c r="A231"/>
  <c r="B231" s="1"/>
  <c r="A235"/>
  <c r="B235" s="1"/>
  <c r="A239"/>
  <c r="B239" s="1"/>
  <c r="A243"/>
  <c r="B243" s="1"/>
  <c r="A247"/>
  <c r="B247" s="1"/>
  <c r="A251"/>
  <c r="B251" s="1"/>
  <c r="A255"/>
  <c r="B255" s="1"/>
  <c r="A259"/>
  <c r="B259" s="1"/>
  <c r="A263"/>
  <c r="B263" s="1"/>
  <c r="A267"/>
  <c r="B267" s="1"/>
  <c r="A271"/>
  <c r="B271" s="1"/>
  <c r="A275"/>
  <c r="B275" s="1"/>
  <c r="A279"/>
  <c r="B279" s="1"/>
  <c r="A283"/>
  <c r="B283" s="1"/>
  <c r="A287"/>
  <c r="B287" s="1"/>
  <c r="A291"/>
  <c r="B291" s="1"/>
  <c r="A295"/>
  <c r="B295" s="1"/>
  <c r="A299"/>
  <c r="B299" s="1"/>
  <c r="A303"/>
  <c r="B303" s="1"/>
  <c r="A307"/>
  <c r="B307" s="1"/>
  <c r="A311"/>
  <c r="B311" s="1"/>
  <c r="A315"/>
  <c r="B315" s="1"/>
  <c r="A319"/>
  <c r="B319" s="1"/>
  <c r="A323"/>
  <c r="B323" s="1"/>
  <c r="A327"/>
  <c r="B327" s="1"/>
  <c r="A331"/>
  <c r="B331" s="1"/>
  <c r="A335"/>
  <c r="B335" s="1"/>
  <c r="A339"/>
  <c r="B339" s="1"/>
  <c r="A343"/>
  <c r="B343" s="1"/>
  <c r="A347"/>
  <c r="B347" s="1"/>
  <c r="A351"/>
  <c r="B351" s="1"/>
  <c r="A355"/>
  <c r="B355" s="1"/>
  <c r="A359"/>
  <c r="B359" s="1"/>
  <c r="A363"/>
  <c r="B363" s="1"/>
  <c r="A367"/>
  <c r="B367" s="1"/>
  <c r="A371"/>
  <c r="B371" s="1"/>
  <c r="A375"/>
  <c r="B375" s="1"/>
  <c r="A379"/>
  <c r="B379" s="1"/>
  <c r="A383"/>
  <c r="B383" s="1"/>
  <c r="A387"/>
  <c r="B387" s="1"/>
  <c r="A391"/>
  <c r="B391" s="1"/>
  <c r="A395"/>
  <c r="B395" s="1"/>
  <c r="A399"/>
  <c r="B399" s="1"/>
  <c r="A403"/>
  <c r="B403" s="1"/>
  <c r="A407"/>
  <c r="B407" s="1"/>
  <c r="A411"/>
  <c r="B411" s="1"/>
  <c r="A415"/>
  <c r="B415" s="1"/>
  <c r="A419"/>
  <c r="B419" s="1"/>
  <c r="A423"/>
  <c r="B423" s="1"/>
  <c r="A427"/>
  <c r="B427" s="1"/>
  <c r="A431"/>
  <c r="B431" s="1"/>
  <c r="A435"/>
  <c r="B435" s="1"/>
  <c r="A439"/>
  <c r="B439" s="1"/>
  <c r="A443"/>
  <c r="B443" s="1"/>
  <c r="A447"/>
  <c r="B447" s="1"/>
  <c r="A451"/>
  <c r="B451" s="1"/>
  <c r="A455"/>
  <c r="B455" s="1"/>
  <c r="A459"/>
  <c r="B459" s="1"/>
  <c r="A463"/>
  <c r="B463" s="1"/>
  <c r="A467"/>
  <c r="B467" s="1"/>
  <c r="A471"/>
  <c r="B471" s="1"/>
  <c r="A475"/>
  <c r="B475" s="1"/>
  <c r="A479"/>
  <c r="B479" s="1"/>
  <c r="A483"/>
  <c r="B483" s="1"/>
  <c r="A487"/>
  <c r="B487" s="1"/>
  <c r="A491"/>
  <c r="B491" s="1"/>
  <c r="A495"/>
  <c r="B495" s="1"/>
  <c r="A499"/>
  <c r="B499" s="1"/>
  <c r="A503"/>
  <c r="B503" s="1"/>
  <c r="A507"/>
  <c r="B507" s="1"/>
  <c r="A511"/>
  <c r="B511" s="1"/>
  <c r="A515"/>
  <c r="B515" s="1"/>
  <c r="A519"/>
  <c r="B519" s="1"/>
  <c r="A523"/>
  <c r="B523" s="1"/>
  <c r="A527"/>
  <c r="B527" s="1"/>
  <c r="A531"/>
  <c r="B531" s="1"/>
  <c r="A535"/>
  <c r="B535" s="1"/>
  <c r="A539"/>
  <c r="B539" s="1"/>
  <c r="A543"/>
  <c r="B543" s="1"/>
  <c r="A10"/>
  <c r="B10" s="1"/>
  <c r="A14"/>
  <c r="B14" s="1"/>
  <c r="A18"/>
  <c r="B18" s="1"/>
  <c r="A22"/>
  <c r="B22" s="1"/>
  <c r="A26"/>
  <c r="B26" s="1"/>
  <c r="A30"/>
  <c r="B30" s="1"/>
  <c r="A34"/>
  <c r="B34" s="1"/>
  <c r="A38"/>
  <c r="B38" s="1"/>
  <c r="A42"/>
  <c r="B42" s="1"/>
  <c r="A46"/>
  <c r="B46" s="1"/>
  <c r="A50"/>
  <c r="B50" s="1"/>
  <c r="A54"/>
  <c r="B54" s="1"/>
  <c r="A58"/>
  <c r="B58" s="1"/>
  <c r="A62"/>
  <c r="B62" s="1"/>
  <c r="A66"/>
  <c r="B66" s="1"/>
  <c r="A70"/>
  <c r="B70" s="1"/>
  <c r="A74"/>
  <c r="B74" s="1"/>
  <c r="A78"/>
  <c r="B78" s="1"/>
  <c r="A82"/>
  <c r="B82" s="1"/>
  <c r="A86"/>
  <c r="B86" s="1"/>
  <c r="A90"/>
  <c r="B90" s="1"/>
  <c r="A94"/>
  <c r="B94" s="1"/>
  <c r="A98"/>
  <c r="B98" s="1"/>
  <c r="A102"/>
  <c r="B102" s="1"/>
  <c r="A106"/>
  <c r="B106" s="1"/>
  <c r="A110"/>
  <c r="B110" s="1"/>
  <c r="A114"/>
  <c r="B114" s="1"/>
  <c r="A118"/>
  <c r="B118" s="1"/>
  <c r="A122"/>
  <c r="B122" s="1"/>
  <c r="A126"/>
  <c r="B126" s="1"/>
  <c r="A130"/>
  <c r="B130" s="1"/>
  <c r="A134"/>
  <c r="B134" s="1"/>
  <c r="A138"/>
  <c r="B138" s="1"/>
  <c r="A142"/>
  <c r="B142" s="1"/>
  <c r="A146"/>
  <c r="B146" s="1"/>
  <c r="A150"/>
  <c r="B150" s="1"/>
  <c r="A154"/>
  <c r="B154" s="1"/>
  <c r="A158"/>
  <c r="B158" s="1"/>
  <c r="A162"/>
  <c r="B162" s="1"/>
  <c r="A166"/>
  <c r="B166" s="1"/>
  <c r="A170"/>
  <c r="B170" s="1"/>
  <c r="A174"/>
  <c r="B174" s="1"/>
  <c r="A178"/>
  <c r="B178" s="1"/>
  <c r="A182"/>
  <c r="B182" s="1"/>
  <c r="A186"/>
  <c r="B186" s="1"/>
  <c r="A190"/>
  <c r="B190" s="1"/>
  <c r="A194"/>
  <c r="B194" s="1"/>
  <c r="A198"/>
  <c r="B198" s="1"/>
  <c r="A202"/>
  <c r="B202" s="1"/>
  <c r="A206"/>
  <c r="B206" s="1"/>
  <c r="A210"/>
  <c r="B210" s="1"/>
  <c r="A214"/>
  <c r="B214" s="1"/>
  <c r="A218"/>
  <c r="B218" s="1"/>
  <c r="A222"/>
  <c r="B222" s="1"/>
  <c r="A226"/>
  <c r="B226" s="1"/>
  <c r="A230"/>
  <c r="B230" s="1"/>
  <c r="A234"/>
  <c r="B234" s="1"/>
  <c r="A238"/>
  <c r="B238" s="1"/>
  <c r="A242"/>
  <c r="B242" s="1"/>
  <c r="A246"/>
  <c r="B246" s="1"/>
  <c r="A250"/>
  <c r="B250" s="1"/>
  <c r="A254"/>
  <c r="B254" s="1"/>
  <c r="A258"/>
  <c r="B258" s="1"/>
  <c r="A262"/>
  <c r="B262" s="1"/>
  <c r="A266"/>
  <c r="B266" s="1"/>
  <c r="A270"/>
  <c r="B270" s="1"/>
  <c r="A274"/>
  <c r="B274" s="1"/>
  <c r="A278"/>
  <c r="B278" s="1"/>
  <c r="A282"/>
  <c r="B282" s="1"/>
  <c r="A286"/>
  <c r="B286" s="1"/>
  <c r="A290"/>
  <c r="B290" s="1"/>
  <c r="A294"/>
  <c r="B294" s="1"/>
  <c r="A298"/>
  <c r="B298" s="1"/>
  <c r="A302"/>
  <c r="B302" s="1"/>
  <c r="A306"/>
  <c r="B306" s="1"/>
  <c r="A310"/>
  <c r="B310" s="1"/>
  <c r="A314"/>
  <c r="B314" s="1"/>
  <c r="A318"/>
  <c r="B318" s="1"/>
  <c r="A322"/>
  <c r="B322" s="1"/>
  <c r="A326"/>
  <c r="B326" s="1"/>
  <c r="A330"/>
  <c r="B330" s="1"/>
  <c r="A334"/>
  <c r="B334" s="1"/>
  <c r="A338"/>
  <c r="B338" s="1"/>
  <c r="A342"/>
  <c r="B342" s="1"/>
  <c r="A346"/>
  <c r="B346" s="1"/>
  <c r="A350"/>
  <c r="B350" s="1"/>
  <c r="A354"/>
  <c r="B354" s="1"/>
  <c r="A358"/>
  <c r="B358" s="1"/>
  <c r="A362"/>
  <c r="B362" s="1"/>
  <c r="A366"/>
  <c r="B366" s="1"/>
  <c r="A370"/>
  <c r="B370" s="1"/>
  <c r="A374"/>
  <c r="B374" s="1"/>
  <c r="A378"/>
  <c r="B378" s="1"/>
  <c r="A382"/>
  <c r="B382" s="1"/>
  <c r="A386"/>
  <c r="B386" s="1"/>
  <c r="A390"/>
  <c r="B390" s="1"/>
  <c r="A394"/>
  <c r="B394" s="1"/>
  <c r="A398"/>
  <c r="B398" s="1"/>
  <c r="A402"/>
  <c r="B402" s="1"/>
  <c r="A406"/>
  <c r="B406" s="1"/>
  <c r="A410"/>
  <c r="B410" s="1"/>
  <c r="A414"/>
  <c r="B414" s="1"/>
  <c r="A418"/>
  <c r="B418" s="1"/>
  <c r="A422"/>
  <c r="B422" s="1"/>
  <c r="A426"/>
  <c r="B426" s="1"/>
  <c r="A430"/>
  <c r="B430" s="1"/>
  <c r="A434"/>
  <c r="B434" s="1"/>
  <c r="A438"/>
  <c r="B438" s="1"/>
  <c r="A442"/>
  <c r="B442" s="1"/>
  <c r="A446"/>
  <c r="B446" s="1"/>
  <c r="A450"/>
  <c r="B450" s="1"/>
  <c r="A454"/>
  <c r="B454" s="1"/>
  <c r="A458"/>
  <c r="B458" s="1"/>
  <c r="A462"/>
  <c r="B462" s="1"/>
  <c r="A466"/>
  <c r="B466" s="1"/>
  <c r="A470"/>
  <c r="B470" s="1"/>
  <c r="A474"/>
  <c r="B474" s="1"/>
  <c r="A478"/>
  <c r="B478" s="1"/>
  <c r="A482"/>
  <c r="B482" s="1"/>
  <c r="A486"/>
  <c r="B486" s="1"/>
  <c r="A490"/>
  <c r="B490" s="1"/>
  <c r="A494"/>
  <c r="B494" s="1"/>
  <c r="A498"/>
  <c r="B498" s="1"/>
  <c r="A502"/>
  <c r="B502" s="1"/>
  <c r="A506"/>
  <c r="B506" s="1"/>
  <c r="A510"/>
  <c r="B510" s="1"/>
  <c r="A514"/>
  <c r="B514" s="1"/>
  <c r="A518"/>
  <c r="B518" s="1"/>
  <c r="A522"/>
  <c r="B522" s="1"/>
  <c r="A526"/>
  <c r="B526" s="1"/>
  <c r="A530"/>
  <c r="B530" s="1"/>
  <c r="A534"/>
  <c r="B534" s="1"/>
  <c r="A538"/>
  <c r="B538" s="1"/>
  <c r="R11" i="6"/>
  <c r="C9"/>
  <c r="H8"/>
  <c r="P8" s="1"/>
  <c r="V5"/>
  <c r="L7"/>
  <c r="L6"/>
  <c r="V7"/>
  <c r="X7" s="1"/>
  <c r="V6"/>
  <c r="X6" s="1"/>
  <c r="O6"/>
  <c r="L8"/>
  <c r="L5"/>
  <c r="Q8"/>
  <c r="Q7"/>
  <c r="Q6"/>
  <c r="P4"/>
  <c r="Q4" s="1"/>
  <c r="O8"/>
  <c r="O5"/>
  <c r="I7"/>
  <c r="I6"/>
  <c r="I5"/>
  <c r="H32" i="5"/>
  <c r="H24"/>
  <c r="H16"/>
  <c r="H545"/>
  <c r="H537"/>
  <c r="H529"/>
  <c r="H521"/>
  <c r="H513"/>
  <c r="H505"/>
  <c r="H497"/>
  <c r="H489"/>
  <c r="H481"/>
  <c r="H473"/>
  <c r="H465"/>
  <c r="H457"/>
  <c r="H449"/>
  <c r="H441"/>
  <c r="H433"/>
  <c r="H425"/>
  <c r="H417"/>
  <c r="H409"/>
  <c r="H401"/>
  <c r="H393"/>
  <c r="H385"/>
  <c r="H377"/>
  <c r="H369"/>
  <c r="H361"/>
  <c r="H353"/>
  <c r="H345"/>
  <c r="H337"/>
  <c r="H329"/>
  <c r="H321"/>
  <c r="H313"/>
  <c r="H305"/>
  <c r="H297"/>
  <c r="H289"/>
  <c r="H281"/>
  <c r="H273"/>
  <c r="H265"/>
  <c r="H257"/>
  <c r="H249"/>
  <c r="H241"/>
  <c r="H233"/>
  <c r="H225"/>
  <c r="H217"/>
  <c r="H209"/>
  <c r="H201"/>
  <c r="H193"/>
  <c r="H185"/>
  <c r="H177"/>
  <c r="H169"/>
  <c r="H161"/>
  <c r="H153"/>
  <c r="H145"/>
  <c r="H137"/>
  <c r="H129"/>
  <c r="H121"/>
  <c r="H113"/>
  <c r="H105"/>
  <c r="H97"/>
  <c r="H89"/>
  <c r="H81"/>
  <c r="H73"/>
  <c r="H65"/>
  <c r="H57"/>
  <c r="H49"/>
  <c r="H41"/>
  <c r="H33"/>
  <c r="H25"/>
  <c r="H17"/>
  <c r="H9"/>
  <c r="H7"/>
  <c r="H538"/>
  <c r="H530"/>
  <c r="H522"/>
  <c r="H514"/>
  <c r="H506"/>
  <c r="H498"/>
  <c r="H490"/>
  <c r="H482"/>
  <c r="H474"/>
  <c r="H466"/>
  <c r="H458"/>
  <c r="H450"/>
  <c r="H442"/>
  <c r="H434"/>
  <c r="H426"/>
  <c r="H418"/>
  <c r="H410"/>
  <c r="H402"/>
  <c r="H394"/>
  <c r="H386"/>
  <c r="H378"/>
  <c r="H370"/>
  <c r="H362"/>
  <c r="H354"/>
  <c r="H346"/>
  <c r="H338"/>
  <c r="H330"/>
  <c r="H322"/>
  <c r="H314"/>
  <c r="H306"/>
  <c r="H298"/>
  <c r="H290"/>
  <c r="H282"/>
  <c r="H274"/>
  <c r="H266"/>
  <c r="H258"/>
  <c r="H250"/>
  <c r="H242"/>
  <c r="H234"/>
  <c r="H226"/>
  <c r="H218"/>
  <c r="H210"/>
  <c r="H202"/>
  <c r="H194"/>
  <c r="H186"/>
  <c r="H178"/>
  <c r="H170"/>
  <c r="H162"/>
  <c r="H154"/>
  <c r="H146"/>
  <c r="H138"/>
  <c r="H130"/>
  <c r="H122"/>
  <c r="H114"/>
  <c r="H106"/>
  <c r="H98"/>
  <c r="H90"/>
  <c r="H82"/>
  <c r="H74"/>
  <c r="H66"/>
  <c r="H58"/>
  <c r="H50"/>
  <c r="H42"/>
  <c r="H34"/>
  <c r="H26"/>
  <c r="H18"/>
  <c r="H10"/>
  <c r="H8"/>
  <c r="H539"/>
  <c r="H531"/>
  <c r="H523"/>
  <c r="H515"/>
  <c r="H507"/>
  <c r="H499"/>
  <c r="H491"/>
  <c r="H483"/>
  <c r="H475"/>
  <c r="H467"/>
  <c r="H459"/>
  <c r="H451"/>
  <c r="H443"/>
  <c r="H435"/>
  <c r="H427"/>
  <c r="H419"/>
  <c r="H411"/>
  <c r="H403"/>
  <c r="H395"/>
  <c r="H387"/>
  <c r="H379"/>
  <c r="H371"/>
  <c r="H363"/>
  <c r="H355"/>
  <c r="H347"/>
  <c r="H339"/>
  <c r="H331"/>
  <c r="H323"/>
  <c r="H315"/>
  <c r="H307"/>
  <c r="H299"/>
  <c r="H291"/>
  <c r="H283"/>
  <c r="H275"/>
  <c r="H267"/>
  <c r="H259"/>
  <c r="H251"/>
  <c r="H243"/>
  <c r="H235"/>
  <c r="H227"/>
  <c r="H219"/>
  <c r="H211"/>
  <c r="H203"/>
  <c r="H195"/>
  <c r="H187"/>
  <c r="H179"/>
  <c r="H171"/>
  <c r="H163"/>
  <c r="H155"/>
  <c r="H147"/>
  <c r="H139"/>
  <c r="H131"/>
  <c r="H123"/>
  <c r="H115"/>
  <c r="H107"/>
  <c r="H99"/>
  <c r="H91"/>
  <c r="H83"/>
  <c r="H75"/>
  <c r="H67"/>
  <c r="H59"/>
  <c r="H51"/>
  <c r="H43"/>
  <c r="H35"/>
  <c r="H27"/>
  <c r="H19"/>
  <c r="H11"/>
  <c r="H540"/>
  <c r="H532"/>
  <c r="H524"/>
  <c r="H516"/>
  <c r="H508"/>
  <c r="H500"/>
  <c r="H492"/>
  <c r="H484"/>
  <c r="H476"/>
  <c r="H468"/>
  <c r="H460"/>
  <c r="H452"/>
  <c r="H444"/>
  <c r="H436"/>
  <c r="H428"/>
  <c r="H420"/>
  <c r="H412"/>
  <c r="H404"/>
  <c r="H396"/>
  <c r="H388"/>
  <c r="H380"/>
  <c r="H372"/>
  <c r="H364"/>
  <c r="H356"/>
  <c r="H348"/>
  <c r="H340"/>
  <c r="H332"/>
  <c r="H324"/>
  <c r="H316"/>
  <c r="H308"/>
  <c r="H300"/>
  <c r="H292"/>
  <c r="H284"/>
  <c r="H276"/>
  <c r="H268"/>
  <c r="H260"/>
  <c r="H252"/>
  <c r="H244"/>
  <c r="H236"/>
  <c r="H228"/>
  <c r="H220"/>
  <c r="H212"/>
  <c r="H204"/>
  <c r="H196"/>
  <c r="H188"/>
  <c r="H180"/>
  <c r="H172"/>
  <c r="H164"/>
  <c r="H156"/>
  <c r="H148"/>
  <c r="H140"/>
  <c r="H132"/>
  <c r="H124"/>
  <c r="H116"/>
  <c r="H108"/>
  <c r="H100"/>
  <c r="H92"/>
  <c r="H84"/>
  <c r="H76"/>
  <c r="H68"/>
  <c r="H60"/>
  <c r="H52"/>
  <c r="H44"/>
  <c r="H36"/>
  <c r="H28"/>
  <c r="H20"/>
  <c r="H12"/>
  <c r="H541"/>
  <c r="H533"/>
  <c r="H525"/>
  <c r="H517"/>
  <c r="H509"/>
  <c r="H501"/>
  <c r="H493"/>
  <c r="H485"/>
  <c r="H477"/>
  <c r="H469"/>
  <c r="H461"/>
  <c r="H453"/>
  <c r="H445"/>
  <c r="H437"/>
  <c r="H429"/>
  <c r="H421"/>
  <c r="H413"/>
  <c r="H405"/>
  <c r="H397"/>
  <c r="H389"/>
  <c r="H381"/>
  <c r="H373"/>
  <c r="H365"/>
  <c r="H357"/>
  <c r="H349"/>
  <c r="H341"/>
  <c r="H333"/>
  <c r="H325"/>
  <c r="H317"/>
  <c r="H309"/>
  <c r="H301"/>
  <c r="H293"/>
  <c r="H285"/>
  <c r="H277"/>
  <c r="H269"/>
  <c r="H261"/>
  <c r="H253"/>
  <c r="H245"/>
  <c r="H237"/>
  <c r="H229"/>
  <c r="H221"/>
  <c r="H213"/>
  <c r="H205"/>
  <c r="H197"/>
  <c r="H189"/>
  <c r="H181"/>
  <c r="H173"/>
  <c r="H165"/>
  <c r="H157"/>
  <c r="H149"/>
  <c r="H141"/>
  <c r="H133"/>
  <c r="H125"/>
  <c r="H117"/>
  <c r="H109"/>
  <c r="H101"/>
  <c r="H93"/>
  <c r="H85"/>
  <c r="H77"/>
  <c r="H69"/>
  <c r="H61"/>
  <c r="H53"/>
  <c r="H45"/>
  <c r="H37"/>
  <c r="H29"/>
  <c r="H21"/>
  <c r="H13"/>
  <c r="H542"/>
  <c r="H534"/>
  <c r="H526"/>
  <c r="H518"/>
  <c r="H510"/>
  <c r="H502"/>
  <c r="H494"/>
  <c r="H486"/>
  <c r="H478"/>
  <c r="H470"/>
  <c r="H462"/>
  <c r="H454"/>
  <c r="H446"/>
  <c r="H438"/>
  <c r="H430"/>
  <c r="H422"/>
  <c r="H414"/>
  <c r="H406"/>
  <c r="H398"/>
  <c r="H390"/>
  <c r="H382"/>
  <c r="H374"/>
  <c r="H366"/>
  <c r="H358"/>
  <c r="H350"/>
  <c r="H342"/>
  <c r="H334"/>
  <c r="H326"/>
  <c r="H318"/>
  <c r="H310"/>
  <c r="H302"/>
  <c r="H294"/>
  <c r="H286"/>
  <c r="H278"/>
  <c r="H270"/>
  <c r="H262"/>
  <c r="H254"/>
  <c r="H246"/>
  <c r="H238"/>
  <c r="H230"/>
  <c r="H222"/>
  <c r="H214"/>
  <c r="H206"/>
  <c r="H198"/>
  <c r="H190"/>
  <c r="H182"/>
  <c r="H174"/>
  <c r="H166"/>
  <c r="H158"/>
  <c r="H150"/>
  <c r="H142"/>
  <c r="H134"/>
  <c r="H126"/>
  <c r="H118"/>
  <c r="H110"/>
  <c r="H102"/>
  <c r="H94"/>
  <c r="H86"/>
  <c r="H78"/>
  <c r="H70"/>
  <c r="H62"/>
  <c r="H54"/>
  <c r="H46"/>
  <c r="H38"/>
  <c r="H30"/>
  <c r="H22"/>
  <c r="H14"/>
  <c r="H543"/>
  <c r="H535"/>
  <c r="H527"/>
  <c r="H519"/>
  <c r="H511"/>
  <c r="H503"/>
  <c r="H495"/>
  <c r="H487"/>
  <c r="H479"/>
  <c r="H471"/>
  <c r="H463"/>
  <c r="H455"/>
  <c r="H447"/>
  <c r="H439"/>
  <c r="H431"/>
  <c r="H423"/>
  <c r="H415"/>
  <c r="H407"/>
  <c r="H399"/>
  <c r="H391"/>
  <c r="H383"/>
  <c r="H375"/>
  <c r="H367"/>
  <c r="H359"/>
  <c r="H351"/>
  <c r="H343"/>
  <c r="H335"/>
  <c r="H327"/>
  <c r="H319"/>
  <c r="H311"/>
  <c r="H303"/>
  <c r="H295"/>
  <c r="H287"/>
  <c r="H279"/>
  <c r="H271"/>
  <c r="H263"/>
  <c r="H255"/>
  <c r="H247"/>
  <c r="H239"/>
  <c r="H231"/>
  <c r="H223"/>
  <c r="H215"/>
  <c r="H207"/>
  <c r="H199"/>
  <c r="H191"/>
  <c r="H183"/>
  <c r="H175"/>
  <c r="H167"/>
  <c r="H159"/>
  <c r="H151"/>
  <c r="H143"/>
  <c r="H135"/>
  <c r="H127"/>
  <c r="H119"/>
  <c r="H111"/>
  <c r="H103"/>
  <c r="H95"/>
  <c r="H87"/>
  <c r="H79"/>
  <c r="H71"/>
  <c r="H63"/>
  <c r="H55"/>
  <c r="H47"/>
  <c r="H39"/>
  <c r="H31"/>
  <c r="H23"/>
  <c r="V7" i="3"/>
  <c r="Y304"/>
  <c r="Y294"/>
  <c r="Y283"/>
  <c r="Y272"/>
  <c r="Y262"/>
  <c r="Y251"/>
  <c r="Y240"/>
  <c r="Y230"/>
  <c r="Y219"/>
  <c r="Y208"/>
  <c r="Y198"/>
  <c r="Y187"/>
  <c r="Y176"/>
  <c r="Y166"/>
  <c r="Y155"/>
  <c r="Y144"/>
  <c r="Y134"/>
  <c r="Y123"/>
  <c r="Y112"/>
  <c r="Y102"/>
  <c r="Y91"/>
  <c r="Y80"/>
  <c r="Y70"/>
  <c r="Y59"/>
  <c r="Y48"/>
  <c r="Y38"/>
  <c r="Y27"/>
  <c r="Y16"/>
  <c r="L304"/>
  <c r="M304" s="1"/>
  <c r="L296"/>
  <c r="M296" s="1"/>
  <c r="L288"/>
  <c r="M288" s="1"/>
  <c r="L280"/>
  <c r="M280" s="1"/>
  <c r="L272"/>
  <c r="M272" s="1"/>
  <c r="L264"/>
  <c r="M264" s="1"/>
  <c r="L256"/>
  <c r="M256" s="1"/>
  <c r="L248"/>
  <c r="M248" s="1"/>
  <c r="L240"/>
  <c r="M240" s="1"/>
  <c r="L232"/>
  <c r="M232" s="1"/>
  <c r="L224"/>
  <c r="M224" s="1"/>
  <c r="L216"/>
  <c r="M216" s="1"/>
  <c r="L208"/>
  <c r="M208" s="1"/>
  <c r="L200"/>
  <c r="M200" s="1"/>
  <c r="L192"/>
  <c r="M192" s="1"/>
  <c r="L184"/>
  <c r="M184" s="1"/>
  <c r="L176"/>
  <c r="M176" s="1"/>
  <c r="L168"/>
  <c r="M168" s="1"/>
  <c r="L160"/>
  <c r="M160" s="1"/>
  <c r="L152"/>
  <c r="M152" s="1"/>
  <c r="L144"/>
  <c r="M144" s="1"/>
  <c r="L136"/>
  <c r="M136" s="1"/>
  <c r="L128"/>
  <c r="M128" s="1"/>
  <c r="L120"/>
  <c r="M120" s="1"/>
  <c r="L112"/>
  <c r="M112" s="1"/>
  <c r="L104"/>
  <c r="M104" s="1"/>
  <c r="L96"/>
  <c r="M96" s="1"/>
  <c r="L88"/>
  <c r="M88" s="1"/>
  <c r="L80"/>
  <c r="M80" s="1"/>
  <c r="L72"/>
  <c r="M72" s="1"/>
  <c r="L64"/>
  <c r="M64" s="1"/>
  <c r="L56"/>
  <c r="M56" s="1"/>
  <c r="L48"/>
  <c r="M48" s="1"/>
  <c r="L40"/>
  <c r="M40" s="1"/>
  <c r="L32"/>
  <c r="M32" s="1"/>
  <c r="L24"/>
  <c r="M24" s="1"/>
  <c r="L16"/>
  <c r="M16" s="1"/>
  <c r="L8"/>
  <c r="M8" s="1"/>
  <c r="Y306"/>
  <c r="Y295"/>
  <c r="Y284"/>
  <c r="Y274"/>
  <c r="Y263"/>
  <c r="Y252"/>
  <c r="Y242"/>
  <c r="Y231"/>
  <c r="Y220"/>
  <c r="Y210"/>
  <c r="Y199"/>
  <c r="Y188"/>
  <c r="Y178"/>
  <c r="Y167"/>
  <c r="Y156"/>
  <c r="Y146"/>
  <c r="Y135"/>
  <c r="Y124"/>
  <c r="Y114"/>
  <c r="Y103"/>
  <c r="Y92"/>
  <c r="Y82"/>
  <c r="Y71"/>
  <c r="Y60"/>
  <c r="Y50"/>
  <c r="Y39"/>
  <c r="Y28"/>
  <c r="Y18"/>
  <c r="L305"/>
  <c r="M305" s="1"/>
  <c r="L297"/>
  <c r="M297" s="1"/>
  <c r="L289"/>
  <c r="M289" s="1"/>
  <c r="L281"/>
  <c r="M281" s="1"/>
  <c r="L273"/>
  <c r="M273" s="1"/>
  <c r="L265"/>
  <c r="M265" s="1"/>
  <c r="L257"/>
  <c r="M257" s="1"/>
  <c r="L249"/>
  <c r="M249" s="1"/>
  <c r="L241"/>
  <c r="M241" s="1"/>
  <c r="L233"/>
  <c r="M233" s="1"/>
  <c r="L225"/>
  <c r="M225" s="1"/>
  <c r="L217"/>
  <c r="M217" s="1"/>
  <c r="L209"/>
  <c r="M209" s="1"/>
  <c r="L201"/>
  <c r="M201" s="1"/>
  <c r="L193"/>
  <c r="M193" s="1"/>
  <c r="L185"/>
  <c r="M185" s="1"/>
  <c r="L177"/>
  <c r="M177" s="1"/>
  <c r="L169"/>
  <c r="M169" s="1"/>
  <c r="L161"/>
  <c r="M161" s="1"/>
  <c r="L153"/>
  <c r="M153" s="1"/>
  <c r="L145"/>
  <c r="M145" s="1"/>
  <c r="L137"/>
  <c r="M137" s="1"/>
  <c r="L129"/>
  <c r="M129" s="1"/>
  <c r="L121"/>
  <c r="M121" s="1"/>
  <c r="L113"/>
  <c r="M113" s="1"/>
  <c r="L105"/>
  <c r="M105" s="1"/>
  <c r="L97"/>
  <c r="M97" s="1"/>
  <c r="L89"/>
  <c r="M89" s="1"/>
  <c r="L81"/>
  <c r="M81" s="1"/>
  <c r="L73"/>
  <c r="M73" s="1"/>
  <c r="L65"/>
  <c r="M65" s="1"/>
  <c r="L57"/>
  <c r="M57" s="1"/>
  <c r="L49"/>
  <c r="M49" s="1"/>
  <c r="L41"/>
  <c r="M41" s="1"/>
  <c r="L33"/>
  <c r="M33" s="1"/>
  <c r="L25"/>
  <c r="M25" s="1"/>
  <c r="L17"/>
  <c r="M17" s="1"/>
  <c r="L9"/>
  <c r="M9" s="1"/>
  <c r="Y7"/>
  <c r="Y296"/>
  <c r="Y286"/>
  <c r="Y275"/>
  <c r="Y264"/>
  <c r="Y254"/>
  <c r="Y243"/>
  <c r="Y232"/>
  <c r="Y222"/>
  <c r="Y211"/>
  <c r="Y200"/>
  <c r="Y190"/>
  <c r="Y179"/>
  <c r="Y168"/>
  <c r="Y158"/>
  <c r="Y147"/>
  <c r="Y136"/>
  <c r="Y126"/>
  <c r="Y115"/>
  <c r="Y104"/>
  <c r="Y94"/>
  <c r="Y83"/>
  <c r="Y72"/>
  <c r="Y62"/>
  <c r="Y51"/>
  <c r="Y40"/>
  <c r="Y30"/>
  <c r="Y19"/>
  <c r="Y8"/>
  <c r="L306"/>
  <c r="M306" s="1"/>
  <c r="L298"/>
  <c r="M298" s="1"/>
  <c r="L290"/>
  <c r="M290" s="1"/>
  <c r="L282"/>
  <c r="M282" s="1"/>
  <c r="L274"/>
  <c r="M274" s="1"/>
  <c r="L266"/>
  <c r="M266" s="1"/>
  <c r="L258"/>
  <c r="M258" s="1"/>
  <c r="L250"/>
  <c r="M250" s="1"/>
  <c r="L242"/>
  <c r="M242" s="1"/>
  <c r="L234"/>
  <c r="M234" s="1"/>
  <c r="L226"/>
  <c r="M226" s="1"/>
  <c r="L218"/>
  <c r="M218" s="1"/>
  <c r="L210"/>
  <c r="M210" s="1"/>
  <c r="L202"/>
  <c r="M202" s="1"/>
  <c r="L194"/>
  <c r="M194" s="1"/>
  <c r="L186"/>
  <c r="M186" s="1"/>
  <c r="L178"/>
  <c r="M178" s="1"/>
  <c r="L170"/>
  <c r="M170" s="1"/>
  <c r="L162"/>
  <c r="M162" s="1"/>
  <c r="L154"/>
  <c r="M154" s="1"/>
  <c r="L146"/>
  <c r="M146" s="1"/>
  <c r="L138"/>
  <c r="M138" s="1"/>
  <c r="L130"/>
  <c r="M130" s="1"/>
  <c r="L122"/>
  <c r="M122" s="1"/>
  <c r="L114"/>
  <c r="M114" s="1"/>
  <c r="L106"/>
  <c r="M106" s="1"/>
  <c r="L98"/>
  <c r="M98" s="1"/>
  <c r="L90"/>
  <c r="M90" s="1"/>
  <c r="L82"/>
  <c r="M82" s="1"/>
  <c r="L74"/>
  <c r="M74" s="1"/>
  <c r="L66"/>
  <c r="M66" s="1"/>
  <c r="L58"/>
  <c r="M58" s="1"/>
  <c r="L50"/>
  <c r="M50" s="1"/>
  <c r="L42"/>
  <c r="M42" s="1"/>
  <c r="L34"/>
  <c r="M34" s="1"/>
  <c r="L26"/>
  <c r="M26" s="1"/>
  <c r="L18"/>
  <c r="M18" s="1"/>
  <c r="L10"/>
  <c r="M10" s="1"/>
  <c r="Y298"/>
  <c r="Y287"/>
  <c r="Y276"/>
  <c r="Y266"/>
  <c r="Y255"/>
  <c r="Y244"/>
  <c r="Y234"/>
  <c r="Y223"/>
  <c r="Y212"/>
  <c r="Y202"/>
  <c r="Y191"/>
  <c r="Y180"/>
  <c r="Y170"/>
  <c r="Y159"/>
  <c r="Y148"/>
  <c r="Y138"/>
  <c r="Y127"/>
  <c r="Y116"/>
  <c r="Y106"/>
  <c r="Y95"/>
  <c r="Y84"/>
  <c r="Y74"/>
  <c r="Y63"/>
  <c r="Y52"/>
  <c r="Y42"/>
  <c r="Y31"/>
  <c r="Y20"/>
  <c r="Y10"/>
  <c r="L307"/>
  <c r="M307" s="1"/>
  <c r="L299"/>
  <c r="M299" s="1"/>
  <c r="L291"/>
  <c r="M291" s="1"/>
  <c r="L283"/>
  <c r="M283" s="1"/>
  <c r="L275"/>
  <c r="M275" s="1"/>
  <c r="L267"/>
  <c r="M267" s="1"/>
  <c r="L259"/>
  <c r="M259" s="1"/>
  <c r="L251"/>
  <c r="M251" s="1"/>
  <c r="L243"/>
  <c r="M243" s="1"/>
  <c r="L235"/>
  <c r="M235" s="1"/>
  <c r="L227"/>
  <c r="M227" s="1"/>
  <c r="L219"/>
  <c r="M219" s="1"/>
  <c r="L211"/>
  <c r="M211" s="1"/>
  <c r="L203"/>
  <c r="M203" s="1"/>
  <c r="L195"/>
  <c r="M195" s="1"/>
  <c r="L187"/>
  <c r="M187" s="1"/>
  <c r="L179"/>
  <c r="M179" s="1"/>
  <c r="L171"/>
  <c r="M171" s="1"/>
  <c r="L163"/>
  <c r="M163" s="1"/>
  <c r="L155"/>
  <c r="M155" s="1"/>
  <c r="L147"/>
  <c r="M147" s="1"/>
  <c r="L139"/>
  <c r="M139" s="1"/>
  <c r="L131"/>
  <c r="M131" s="1"/>
  <c r="L123"/>
  <c r="M123" s="1"/>
  <c r="L115"/>
  <c r="M115" s="1"/>
  <c r="L107"/>
  <c r="M107" s="1"/>
  <c r="L99"/>
  <c r="M99" s="1"/>
  <c r="L91"/>
  <c r="M91" s="1"/>
  <c r="L83"/>
  <c r="M83" s="1"/>
  <c r="L75"/>
  <c r="M75" s="1"/>
  <c r="L67"/>
  <c r="M67" s="1"/>
  <c r="L59"/>
  <c r="M59" s="1"/>
  <c r="L51"/>
  <c r="M51" s="1"/>
  <c r="L43"/>
  <c r="M43" s="1"/>
  <c r="L35"/>
  <c r="M35" s="1"/>
  <c r="L27"/>
  <c r="M27" s="1"/>
  <c r="L19"/>
  <c r="M19" s="1"/>
  <c r="L11"/>
  <c r="M11" s="1"/>
  <c r="Y299"/>
  <c r="Y288"/>
  <c r="Y278"/>
  <c r="Y267"/>
  <c r="Y256"/>
  <c r="Y246"/>
  <c r="Y235"/>
  <c r="Y224"/>
  <c r="Y214"/>
  <c r="Y203"/>
  <c r="Y192"/>
  <c r="Y182"/>
  <c r="Y171"/>
  <c r="Y160"/>
  <c r="Y150"/>
  <c r="Y139"/>
  <c r="Y128"/>
  <c r="Y118"/>
  <c r="Y107"/>
  <c r="Y96"/>
  <c r="Y86"/>
  <c r="Y75"/>
  <c r="Y64"/>
  <c r="Y54"/>
  <c r="Y43"/>
  <c r="Y32"/>
  <c r="Y22"/>
  <c r="Y11"/>
  <c r="L6"/>
  <c r="M6" s="1"/>
  <c r="L300"/>
  <c r="M300" s="1"/>
  <c r="L292"/>
  <c r="M292" s="1"/>
  <c r="L284"/>
  <c r="M284" s="1"/>
  <c r="L276"/>
  <c r="M276" s="1"/>
  <c r="L268"/>
  <c r="M268" s="1"/>
  <c r="L260"/>
  <c r="M260" s="1"/>
  <c r="L252"/>
  <c r="M252" s="1"/>
  <c r="L244"/>
  <c r="M244" s="1"/>
  <c r="L236"/>
  <c r="M236" s="1"/>
  <c r="L228"/>
  <c r="M228" s="1"/>
  <c r="L220"/>
  <c r="M220" s="1"/>
  <c r="L212"/>
  <c r="M212" s="1"/>
  <c r="L204"/>
  <c r="M204" s="1"/>
  <c r="L196"/>
  <c r="M196" s="1"/>
  <c r="L188"/>
  <c r="M188" s="1"/>
  <c r="L180"/>
  <c r="M180" s="1"/>
  <c r="L172"/>
  <c r="M172" s="1"/>
  <c r="L164"/>
  <c r="M164" s="1"/>
  <c r="L156"/>
  <c r="M156" s="1"/>
  <c r="L148"/>
  <c r="M148" s="1"/>
  <c r="L140"/>
  <c r="M140" s="1"/>
  <c r="L132"/>
  <c r="M132" s="1"/>
  <c r="L124"/>
  <c r="M124" s="1"/>
  <c r="L116"/>
  <c r="M116" s="1"/>
  <c r="L108"/>
  <c r="M108" s="1"/>
  <c r="L100"/>
  <c r="M100" s="1"/>
  <c r="L92"/>
  <c r="M92" s="1"/>
  <c r="L84"/>
  <c r="M84" s="1"/>
  <c r="L76"/>
  <c r="M76" s="1"/>
  <c r="L68"/>
  <c r="M68" s="1"/>
  <c r="L60"/>
  <c r="M60" s="1"/>
  <c r="L52"/>
  <c r="M52" s="1"/>
  <c r="L44"/>
  <c r="M44" s="1"/>
  <c r="L36"/>
  <c r="M36" s="1"/>
  <c r="L28"/>
  <c r="M28" s="1"/>
  <c r="L20"/>
  <c r="M20" s="1"/>
  <c r="L12"/>
  <c r="M12" s="1"/>
  <c r="Y300"/>
  <c r="Y290"/>
  <c r="Y279"/>
  <c r="Y268"/>
  <c r="Y258"/>
  <c r="Y247"/>
  <c r="Y236"/>
  <c r="Y226"/>
  <c r="Y215"/>
  <c r="Y204"/>
  <c r="Y194"/>
  <c r="Y183"/>
  <c r="Y172"/>
  <c r="Y162"/>
  <c r="Y151"/>
  <c r="Y140"/>
  <c r="Y130"/>
  <c r="Y119"/>
  <c r="Y108"/>
  <c r="Y98"/>
  <c r="Y87"/>
  <c r="Y76"/>
  <c r="Y66"/>
  <c r="Y55"/>
  <c r="Y44"/>
  <c r="Y34"/>
  <c r="Y23"/>
  <c r="Y12"/>
  <c r="L301"/>
  <c r="M301" s="1"/>
  <c r="L293"/>
  <c r="M293" s="1"/>
  <c r="L285"/>
  <c r="M285" s="1"/>
  <c r="L277"/>
  <c r="M277" s="1"/>
  <c r="L269"/>
  <c r="M269" s="1"/>
  <c r="L261"/>
  <c r="M261" s="1"/>
  <c r="L253"/>
  <c r="M253" s="1"/>
  <c r="L245"/>
  <c r="M245" s="1"/>
  <c r="L237"/>
  <c r="M237" s="1"/>
  <c r="L229"/>
  <c r="M229" s="1"/>
  <c r="L221"/>
  <c r="M221" s="1"/>
  <c r="L213"/>
  <c r="M213" s="1"/>
  <c r="L205"/>
  <c r="M205" s="1"/>
  <c r="L197"/>
  <c r="M197" s="1"/>
  <c r="L189"/>
  <c r="M189" s="1"/>
  <c r="L181"/>
  <c r="M181" s="1"/>
  <c r="L173"/>
  <c r="M173" s="1"/>
  <c r="L165"/>
  <c r="M165" s="1"/>
  <c r="L157"/>
  <c r="M157" s="1"/>
  <c r="L149"/>
  <c r="M149" s="1"/>
  <c r="L141"/>
  <c r="M141" s="1"/>
  <c r="L133"/>
  <c r="M133" s="1"/>
  <c r="L125"/>
  <c r="M125" s="1"/>
  <c r="L117"/>
  <c r="M117" s="1"/>
  <c r="L109"/>
  <c r="M109" s="1"/>
  <c r="L101"/>
  <c r="M101" s="1"/>
  <c r="L93"/>
  <c r="M93" s="1"/>
  <c r="L85"/>
  <c r="M85" s="1"/>
  <c r="L77"/>
  <c r="M77" s="1"/>
  <c r="L69"/>
  <c r="M69" s="1"/>
  <c r="L61"/>
  <c r="M61" s="1"/>
  <c r="L53"/>
  <c r="M53" s="1"/>
  <c r="L45"/>
  <c r="M45" s="1"/>
  <c r="L37"/>
  <c r="M37" s="1"/>
  <c r="L29"/>
  <c r="M29" s="1"/>
  <c r="L21"/>
  <c r="M21" s="1"/>
  <c r="L13"/>
  <c r="M13" s="1"/>
  <c r="Y302"/>
  <c r="Y291"/>
  <c r="Y280"/>
  <c r="Y270"/>
  <c r="Y259"/>
  <c r="Y248"/>
  <c r="Y238"/>
  <c r="Y227"/>
  <c r="Y216"/>
  <c r="Y206"/>
  <c r="Y195"/>
  <c r="Y184"/>
  <c r="Y174"/>
  <c r="Y163"/>
  <c r="Y152"/>
  <c r="Y142"/>
  <c r="Y131"/>
  <c r="Y120"/>
  <c r="Y110"/>
  <c r="Y99"/>
  <c r="Y88"/>
  <c r="Y78"/>
  <c r="Y67"/>
  <c r="Y56"/>
  <c r="Y46"/>
  <c r="Y35"/>
  <c r="Y24"/>
  <c r="Y14"/>
  <c r="L302"/>
  <c r="M302" s="1"/>
  <c r="L294"/>
  <c r="M294" s="1"/>
  <c r="L286"/>
  <c r="M286" s="1"/>
  <c r="L278"/>
  <c r="M278" s="1"/>
  <c r="L270"/>
  <c r="M270" s="1"/>
  <c r="L262"/>
  <c r="M262" s="1"/>
  <c r="L254"/>
  <c r="M254" s="1"/>
  <c r="L246"/>
  <c r="M246" s="1"/>
  <c r="L238"/>
  <c r="M238" s="1"/>
  <c r="L230"/>
  <c r="M230" s="1"/>
  <c r="L222"/>
  <c r="M222" s="1"/>
  <c r="L214"/>
  <c r="M214" s="1"/>
  <c r="L206"/>
  <c r="M206" s="1"/>
  <c r="L198"/>
  <c r="M198" s="1"/>
  <c r="L190"/>
  <c r="M190" s="1"/>
  <c r="L182"/>
  <c r="M182" s="1"/>
  <c r="L174"/>
  <c r="M174" s="1"/>
  <c r="L166"/>
  <c r="M166" s="1"/>
  <c r="L158"/>
  <c r="M158" s="1"/>
  <c r="L150"/>
  <c r="M150" s="1"/>
  <c r="L142"/>
  <c r="M142" s="1"/>
  <c r="L134"/>
  <c r="M134" s="1"/>
  <c r="L126"/>
  <c r="M126" s="1"/>
  <c r="L118"/>
  <c r="M118" s="1"/>
  <c r="L110"/>
  <c r="M110" s="1"/>
  <c r="L102"/>
  <c r="M102" s="1"/>
  <c r="L94"/>
  <c r="M94" s="1"/>
  <c r="L86"/>
  <c r="M86" s="1"/>
  <c r="L78"/>
  <c r="M78" s="1"/>
  <c r="L70"/>
  <c r="M70" s="1"/>
  <c r="L62"/>
  <c r="M62" s="1"/>
  <c r="L54"/>
  <c r="M54" s="1"/>
  <c r="L46"/>
  <c r="M46" s="1"/>
  <c r="L38"/>
  <c r="M38" s="1"/>
  <c r="L30"/>
  <c r="M30" s="1"/>
  <c r="L22"/>
  <c r="M22" s="1"/>
  <c r="L14"/>
  <c r="M14" s="1"/>
  <c r="Y303"/>
  <c r="Y292"/>
  <c r="Y282"/>
  <c r="Y271"/>
  <c r="Y260"/>
  <c r="Y250"/>
  <c r="Y239"/>
  <c r="Y228"/>
  <c r="Y218"/>
  <c r="Y207"/>
  <c r="Y196"/>
  <c r="Y186"/>
  <c r="Y175"/>
  <c r="Y164"/>
  <c r="Y154"/>
  <c r="Y143"/>
  <c r="Y132"/>
  <c r="Y122"/>
  <c r="Y111"/>
  <c r="Y100"/>
  <c r="Y90"/>
  <c r="Y79"/>
  <c r="Y68"/>
  <c r="Y58"/>
  <c r="Y47"/>
  <c r="Y36"/>
  <c r="Y26"/>
  <c r="Y15"/>
  <c r="L303"/>
  <c r="M303" s="1"/>
  <c r="L295"/>
  <c r="M295" s="1"/>
  <c r="L287"/>
  <c r="M287" s="1"/>
  <c r="L279"/>
  <c r="M279" s="1"/>
  <c r="L271"/>
  <c r="M271" s="1"/>
  <c r="L263"/>
  <c r="M263" s="1"/>
  <c r="L255"/>
  <c r="M255" s="1"/>
  <c r="L247"/>
  <c r="M247" s="1"/>
  <c r="L239"/>
  <c r="M239" s="1"/>
  <c r="L231"/>
  <c r="M231" s="1"/>
  <c r="L223"/>
  <c r="M223" s="1"/>
  <c r="L215"/>
  <c r="M215" s="1"/>
  <c r="L207"/>
  <c r="M207" s="1"/>
  <c r="L199"/>
  <c r="M199" s="1"/>
  <c r="L191"/>
  <c r="M191" s="1"/>
  <c r="L183"/>
  <c r="M183" s="1"/>
  <c r="L175"/>
  <c r="M175" s="1"/>
  <c r="L167"/>
  <c r="M167" s="1"/>
  <c r="L159"/>
  <c r="M159" s="1"/>
  <c r="L151"/>
  <c r="M151" s="1"/>
  <c r="L143"/>
  <c r="M143" s="1"/>
  <c r="L135"/>
  <c r="M135" s="1"/>
  <c r="L127"/>
  <c r="M127" s="1"/>
  <c r="L119"/>
  <c r="M119" s="1"/>
  <c r="L111"/>
  <c r="M111" s="1"/>
  <c r="L103"/>
  <c r="M103" s="1"/>
  <c r="L95"/>
  <c r="M95" s="1"/>
  <c r="L87"/>
  <c r="M87" s="1"/>
  <c r="L79"/>
  <c r="M79" s="1"/>
  <c r="L71"/>
  <c r="M71" s="1"/>
  <c r="L63"/>
  <c r="M63" s="1"/>
  <c r="L55"/>
  <c r="M55" s="1"/>
  <c r="L47"/>
  <c r="M47" s="1"/>
  <c r="L39"/>
  <c r="M39" s="1"/>
  <c r="L31"/>
  <c r="M31" s="1"/>
  <c r="L23"/>
  <c r="M23" s="1"/>
  <c r="L15"/>
  <c r="M15" s="1"/>
  <c r="L7"/>
  <c r="Y305"/>
  <c r="Y297"/>
  <c r="Y289"/>
  <c r="Y281"/>
  <c r="Y273"/>
  <c r="Y265"/>
  <c r="Y257"/>
  <c r="Y249"/>
  <c r="Y241"/>
  <c r="Y233"/>
  <c r="Y225"/>
  <c r="Y217"/>
  <c r="Y209"/>
  <c r="Y201"/>
  <c r="Y193"/>
  <c r="Y185"/>
  <c r="Y177"/>
  <c r="Y169"/>
  <c r="Y161"/>
  <c r="Y153"/>
  <c r="Y145"/>
  <c r="Y137"/>
  <c r="Y129"/>
  <c r="Y121"/>
  <c r="Y113"/>
  <c r="Y105"/>
  <c r="Y97"/>
  <c r="Y89"/>
  <c r="Y81"/>
  <c r="Y73"/>
  <c r="Y65"/>
  <c r="Y57"/>
  <c r="Y49"/>
  <c r="Y41"/>
  <c r="Y33"/>
  <c r="Y25"/>
  <c r="Y17"/>
  <c r="Y9"/>
  <c r="T8"/>
  <c r="Z7"/>
  <c r="H3"/>
  <c r="H4" s="1"/>
  <c r="Y301"/>
  <c r="Y293"/>
  <c r="Y285"/>
  <c r="Y277"/>
  <c r="Y269"/>
  <c r="Y261"/>
  <c r="Y253"/>
  <c r="Y245"/>
  <c r="Y237"/>
  <c r="Y229"/>
  <c r="Y221"/>
  <c r="Y213"/>
  <c r="Y205"/>
  <c r="Y197"/>
  <c r="Y189"/>
  <c r="Y181"/>
  <c r="Y173"/>
  <c r="Y165"/>
  <c r="Y157"/>
  <c r="Y149"/>
  <c r="Y141"/>
  <c r="Y133"/>
  <c r="Y125"/>
  <c r="Y117"/>
  <c r="Y109"/>
  <c r="Y101"/>
  <c r="Y93"/>
  <c r="Y85"/>
  <c r="Y77"/>
  <c r="Y69"/>
  <c r="Y61"/>
  <c r="Y53"/>
  <c r="Y45"/>
  <c r="Y37"/>
  <c r="Y29"/>
  <c r="Y21"/>
  <c r="H24"/>
  <c r="I24"/>
  <c r="G3"/>
  <c r="G4" s="1"/>
  <c r="I9"/>
  <c r="H9"/>
  <c r="G9"/>
  <c r="G15" s="1"/>
  <c r="J3"/>
  <c r="J4" s="1"/>
  <c r="I3"/>
  <c r="I4" s="1"/>
  <c r="J24"/>
  <c r="J15" s="1"/>
  <c r="M650" i="9" l="1"/>
  <c r="V650"/>
  <c r="M682"/>
  <c r="V682"/>
  <c r="M714"/>
  <c r="V714"/>
  <c r="M746"/>
  <c r="V746"/>
  <c r="M778"/>
  <c r="V778"/>
  <c r="M810"/>
  <c r="V810"/>
  <c r="M842"/>
  <c r="V842"/>
  <c r="M874"/>
  <c r="V874"/>
  <c r="M906"/>
  <c r="V906"/>
  <c r="M655"/>
  <c r="V655"/>
  <c r="M687"/>
  <c r="V687"/>
  <c r="M719"/>
  <c r="V719"/>
  <c r="M751"/>
  <c r="V751"/>
  <c r="M783"/>
  <c r="V783"/>
  <c r="M815"/>
  <c r="V815"/>
  <c r="M847"/>
  <c r="V847"/>
  <c r="M879"/>
  <c r="V879"/>
  <c r="M648"/>
  <c r="V648"/>
  <c r="M680"/>
  <c r="V680"/>
  <c r="M712"/>
  <c r="V712"/>
  <c r="M744"/>
  <c r="V744"/>
  <c r="M776"/>
  <c r="V776"/>
  <c r="M808"/>
  <c r="V808"/>
  <c r="M840"/>
  <c r="V840"/>
  <c r="M872"/>
  <c r="V872"/>
  <c r="M904"/>
  <c r="V904"/>
  <c r="M661"/>
  <c r="V661"/>
  <c r="M693"/>
  <c r="V693"/>
  <c r="M725"/>
  <c r="V725"/>
  <c r="M757"/>
  <c r="V757"/>
  <c r="M789"/>
  <c r="V789"/>
  <c r="M821"/>
  <c r="V821"/>
  <c r="M853"/>
  <c r="V853"/>
  <c r="M885"/>
  <c r="V885"/>
  <c r="E8"/>
  <c r="M646"/>
  <c r="V646"/>
  <c r="M678"/>
  <c r="V678"/>
  <c r="M710"/>
  <c r="V710"/>
  <c r="M742"/>
  <c r="V742"/>
  <c r="M774"/>
  <c r="V774"/>
  <c r="M806"/>
  <c r="V806"/>
  <c r="M838"/>
  <c r="V838"/>
  <c r="M870"/>
  <c r="V870"/>
  <c r="M902"/>
  <c r="V902"/>
  <c r="M651"/>
  <c r="V651"/>
  <c r="M683"/>
  <c r="V683"/>
  <c r="M715"/>
  <c r="V715"/>
  <c r="M747"/>
  <c r="V747"/>
  <c r="M779"/>
  <c r="V779"/>
  <c r="M811"/>
  <c r="V811"/>
  <c r="M843"/>
  <c r="V843"/>
  <c r="M875"/>
  <c r="V875"/>
  <c r="M644"/>
  <c r="V644"/>
  <c r="M676"/>
  <c r="V676"/>
  <c r="M708"/>
  <c r="V708"/>
  <c r="M740"/>
  <c r="V740"/>
  <c r="M772"/>
  <c r="V772"/>
  <c r="M804"/>
  <c r="V804"/>
  <c r="M836"/>
  <c r="V836"/>
  <c r="M868"/>
  <c r="V868"/>
  <c r="M900"/>
  <c r="V900"/>
  <c r="M657"/>
  <c r="V657"/>
  <c r="M689"/>
  <c r="V689"/>
  <c r="M721"/>
  <c r="V721"/>
  <c r="M753"/>
  <c r="V753"/>
  <c r="M785"/>
  <c r="V785"/>
  <c r="M817"/>
  <c r="V817"/>
  <c r="M849"/>
  <c r="V849"/>
  <c r="M881"/>
  <c r="V881"/>
  <c r="E7"/>
  <c r="R663"/>
  <c r="R709"/>
  <c r="R730"/>
  <c r="R752"/>
  <c r="R773"/>
  <c r="R794"/>
  <c r="R816"/>
  <c r="R837"/>
  <c r="R858"/>
  <c r="R880"/>
  <c r="R901"/>
  <c r="R653"/>
  <c r="R674"/>
  <c r="R731"/>
  <c r="R795"/>
  <c r="R859"/>
  <c r="R687"/>
  <c r="R700"/>
  <c r="R721"/>
  <c r="R742"/>
  <c r="R764"/>
  <c r="R785"/>
  <c r="R806"/>
  <c r="R849"/>
  <c r="R870"/>
  <c r="R892"/>
  <c r="R695"/>
  <c r="R662"/>
  <c r="R693"/>
  <c r="R759"/>
  <c r="R823"/>
  <c r="R887"/>
  <c r="R655"/>
  <c r="R706"/>
  <c r="R728"/>
  <c r="R749"/>
  <c r="R770"/>
  <c r="R792"/>
  <c r="R813"/>
  <c r="R834"/>
  <c r="R856"/>
  <c r="R877"/>
  <c r="R898"/>
  <c r="R650"/>
  <c r="R672"/>
  <c r="R723"/>
  <c r="R787"/>
  <c r="R851"/>
  <c r="R682"/>
  <c r="R685"/>
  <c r="R718"/>
  <c r="R740"/>
  <c r="R761"/>
  <c r="R782"/>
  <c r="R804"/>
  <c r="R825"/>
  <c r="R846"/>
  <c r="R868"/>
  <c r="R889"/>
  <c r="R690"/>
  <c r="R660"/>
  <c r="R683"/>
  <c r="R751"/>
  <c r="R815"/>
  <c r="R879"/>
  <c r="R647"/>
  <c r="R704"/>
  <c r="R725"/>
  <c r="R746"/>
  <c r="R768"/>
  <c r="R789"/>
  <c r="R810"/>
  <c r="R832"/>
  <c r="R853"/>
  <c r="R874"/>
  <c r="R896"/>
  <c r="R648"/>
  <c r="R669"/>
  <c r="R715"/>
  <c r="R779"/>
  <c r="R843"/>
  <c r="R680"/>
  <c r="R675"/>
  <c r="R716"/>
  <c r="R737"/>
  <c r="R758"/>
  <c r="R780"/>
  <c r="R801"/>
  <c r="R822"/>
  <c r="R844"/>
  <c r="R865"/>
  <c r="R886"/>
  <c r="R688"/>
  <c r="R657"/>
  <c r="R678"/>
  <c r="R743"/>
  <c r="R807"/>
  <c r="R871"/>
  <c r="R698"/>
  <c r="R701"/>
  <c r="R722"/>
  <c r="R744"/>
  <c r="R765"/>
  <c r="R786"/>
  <c r="R808"/>
  <c r="R829"/>
  <c r="R850"/>
  <c r="R872"/>
  <c r="R893"/>
  <c r="R645"/>
  <c r="R666"/>
  <c r="R707"/>
  <c r="R771"/>
  <c r="R835"/>
  <c r="R899"/>
  <c r="R667"/>
  <c r="R713"/>
  <c r="R734"/>
  <c r="R756"/>
  <c r="R777"/>
  <c r="R798"/>
  <c r="R820"/>
  <c r="R841"/>
  <c r="R862"/>
  <c r="R884"/>
  <c r="R905"/>
  <c r="R654"/>
  <c r="R676"/>
  <c r="R735"/>
  <c r="R799"/>
  <c r="R863"/>
  <c r="R696"/>
  <c r="R691"/>
  <c r="R720"/>
  <c r="R741"/>
  <c r="R762"/>
  <c r="R784"/>
  <c r="R805"/>
  <c r="R826"/>
  <c r="R848"/>
  <c r="R869"/>
  <c r="R890"/>
  <c r="R689"/>
  <c r="R664"/>
  <c r="R699"/>
  <c r="R763"/>
  <c r="R827"/>
  <c r="R891"/>
  <c r="R659"/>
  <c r="R710"/>
  <c r="R732"/>
  <c r="R753"/>
  <c r="R774"/>
  <c r="R796"/>
  <c r="R817"/>
  <c r="R838"/>
  <c r="R860"/>
  <c r="R881"/>
  <c r="R902"/>
  <c r="R652"/>
  <c r="R673"/>
  <c r="R727"/>
  <c r="R791"/>
  <c r="R855"/>
  <c r="R681"/>
  <c r="R686"/>
  <c r="R717"/>
  <c r="R738"/>
  <c r="R760"/>
  <c r="R781"/>
  <c r="R802"/>
  <c r="R824"/>
  <c r="R845"/>
  <c r="R866"/>
  <c r="R888"/>
  <c r="R679"/>
  <c r="R661"/>
  <c r="R694"/>
  <c r="R755"/>
  <c r="R819"/>
  <c r="R883"/>
  <c r="R651"/>
  <c r="R708"/>
  <c r="R729"/>
  <c r="R750"/>
  <c r="R772"/>
  <c r="R793"/>
  <c r="R814"/>
  <c r="R836"/>
  <c r="R857"/>
  <c r="R878"/>
  <c r="R900"/>
  <c r="R649"/>
  <c r="R670"/>
  <c r="R719"/>
  <c r="R783"/>
  <c r="R847"/>
  <c r="R684"/>
  <c r="R714"/>
  <c r="R736"/>
  <c r="R757"/>
  <c r="R778"/>
  <c r="R800"/>
  <c r="R821"/>
  <c r="R842"/>
  <c r="R864"/>
  <c r="R885"/>
  <c r="R906"/>
  <c r="R658"/>
  <c r="R692"/>
  <c r="R747"/>
  <c r="R811"/>
  <c r="R875"/>
  <c r="R643"/>
  <c r="R705"/>
  <c r="R726"/>
  <c r="R748"/>
  <c r="R769"/>
  <c r="R790"/>
  <c r="R812"/>
  <c r="R833"/>
  <c r="R854"/>
  <c r="R876"/>
  <c r="R897"/>
  <c r="R646"/>
  <c r="R668"/>
  <c r="R711"/>
  <c r="R775"/>
  <c r="R839"/>
  <c r="R903"/>
  <c r="R828"/>
  <c r="S3"/>
  <c r="R671"/>
  <c r="R712"/>
  <c r="R733"/>
  <c r="R754"/>
  <c r="R776"/>
  <c r="R797"/>
  <c r="R818"/>
  <c r="R840"/>
  <c r="R861"/>
  <c r="R882"/>
  <c r="R904"/>
  <c r="R656"/>
  <c r="R677"/>
  <c r="R739"/>
  <c r="R803"/>
  <c r="R867"/>
  <c r="R697"/>
  <c r="R702"/>
  <c r="R724"/>
  <c r="R745"/>
  <c r="R766"/>
  <c r="R788"/>
  <c r="R809"/>
  <c r="R830"/>
  <c r="R852"/>
  <c r="R873"/>
  <c r="R894"/>
  <c r="R644"/>
  <c r="R665"/>
  <c r="R703"/>
  <c r="R767"/>
  <c r="R831"/>
  <c r="R895"/>
  <c r="M674"/>
  <c r="V674"/>
  <c r="M706"/>
  <c r="V706"/>
  <c r="M738"/>
  <c r="V738"/>
  <c r="M770"/>
  <c r="V770"/>
  <c r="M802"/>
  <c r="V802"/>
  <c r="M834"/>
  <c r="V834"/>
  <c r="M866"/>
  <c r="V866"/>
  <c r="M898"/>
  <c r="V898"/>
  <c r="M647"/>
  <c r="V647"/>
  <c r="M679"/>
  <c r="V679"/>
  <c r="M711"/>
  <c r="V711"/>
  <c r="M743"/>
  <c r="V743"/>
  <c r="M775"/>
  <c r="V775"/>
  <c r="M807"/>
  <c r="V807"/>
  <c r="M839"/>
  <c r="V839"/>
  <c r="M871"/>
  <c r="V871"/>
  <c r="M903"/>
  <c r="V903"/>
  <c r="M672"/>
  <c r="V672"/>
  <c r="M704"/>
  <c r="V704"/>
  <c r="M736"/>
  <c r="V736"/>
  <c r="M768"/>
  <c r="V768"/>
  <c r="M800"/>
  <c r="V800"/>
  <c r="M832"/>
  <c r="V832"/>
  <c r="M864"/>
  <c r="V864"/>
  <c r="M896"/>
  <c r="V896"/>
  <c r="M653"/>
  <c r="V653"/>
  <c r="M685"/>
  <c r="V685"/>
  <c r="M717"/>
  <c r="V717"/>
  <c r="M749"/>
  <c r="V749"/>
  <c r="M781"/>
  <c r="V781"/>
  <c r="M813"/>
  <c r="V813"/>
  <c r="M845"/>
  <c r="V845"/>
  <c r="M877"/>
  <c r="V877"/>
  <c r="V274"/>
  <c r="V335"/>
  <c r="V400"/>
  <c r="V587"/>
  <c r="V522"/>
  <c r="V586"/>
  <c r="M670"/>
  <c r="V670"/>
  <c r="M702"/>
  <c r="V702"/>
  <c r="M734"/>
  <c r="V734"/>
  <c r="M766"/>
  <c r="V766"/>
  <c r="M798"/>
  <c r="V798"/>
  <c r="M830"/>
  <c r="V830"/>
  <c r="M862"/>
  <c r="V862"/>
  <c r="M894"/>
  <c r="V894"/>
  <c r="M675"/>
  <c r="V675"/>
  <c r="M707"/>
  <c r="V707"/>
  <c r="M739"/>
  <c r="V739"/>
  <c r="M771"/>
  <c r="V771"/>
  <c r="M803"/>
  <c r="V803"/>
  <c r="M835"/>
  <c r="V835"/>
  <c r="M867"/>
  <c r="V867"/>
  <c r="M899"/>
  <c r="V899"/>
  <c r="M668"/>
  <c r="V668"/>
  <c r="M700"/>
  <c r="V700"/>
  <c r="M732"/>
  <c r="V732"/>
  <c r="M764"/>
  <c r="V764"/>
  <c r="M796"/>
  <c r="V796"/>
  <c r="M828"/>
  <c r="V828"/>
  <c r="M860"/>
  <c r="V860"/>
  <c r="M892"/>
  <c r="V892"/>
  <c r="M649"/>
  <c r="V649"/>
  <c r="M681"/>
  <c r="V681"/>
  <c r="M713"/>
  <c r="V713"/>
  <c r="M745"/>
  <c r="V745"/>
  <c r="M777"/>
  <c r="V777"/>
  <c r="M809"/>
  <c r="V809"/>
  <c r="M841"/>
  <c r="V841"/>
  <c r="M873"/>
  <c r="V873"/>
  <c r="M905"/>
  <c r="V905"/>
  <c r="V329"/>
  <c r="V365"/>
  <c r="V632"/>
  <c r="M666"/>
  <c r="V666"/>
  <c r="M698"/>
  <c r="V698"/>
  <c r="M730"/>
  <c r="V730"/>
  <c r="M762"/>
  <c r="V762"/>
  <c r="M794"/>
  <c r="V794"/>
  <c r="M826"/>
  <c r="V826"/>
  <c r="M858"/>
  <c r="V858"/>
  <c r="M890"/>
  <c r="V890"/>
  <c r="M671"/>
  <c r="V671"/>
  <c r="M703"/>
  <c r="V703"/>
  <c r="M735"/>
  <c r="V735"/>
  <c r="M767"/>
  <c r="V767"/>
  <c r="M799"/>
  <c r="V799"/>
  <c r="M831"/>
  <c r="V831"/>
  <c r="M863"/>
  <c r="V863"/>
  <c r="M895"/>
  <c r="V895"/>
  <c r="M664"/>
  <c r="V664"/>
  <c r="M696"/>
  <c r="V696"/>
  <c r="M728"/>
  <c r="V728"/>
  <c r="M760"/>
  <c r="V760"/>
  <c r="M792"/>
  <c r="V792"/>
  <c r="M824"/>
  <c r="V824"/>
  <c r="M856"/>
  <c r="V856"/>
  <c r="M888"/>
  <c r="V888"/>
  <c r="M645"/>
  <c r="V645"/>
  <c r="M677"/>
  <c r="V677"/>
  <c r="M709"/>
  <c r="V709"/>
  <c r="M741"/>
  <c r="V741"/>
  <c r="M773"/>
  <c r="V773"/>
  <c r="M805"/>
  <c r="V805"/>
  <c r="M837"/>
  <c r="V837"/>
  <c r="M869"/>
  <c r="V869"/>
  <c r="M901"/>
  <c r="V901"/>
  <c r="V200"/>
  <c r="V272"/>
  <c r="V307"/>
  <c r="V601"/>
  <c r="V34"/>
  <c r="M662"/>
  <c r="V662"/>
  <c r="M694"/>
  <c r="V694"/>
  <c r="M726"/>
  <c r="V726"/>
  <c r="M758"/>
  <c r="V758"/>
  <c r="M790"/>
  <c r="V790"/>
  <c r="M822"/>
  <c r="V822"/>
  <c r="M854"/>
  <c r="V854"/>
  <c r="M886"/>
  <c r="V886"/>
  <c r="M667"/>
  <c r="V667"/>
  <c r="M699"/>
  <c r="V699"/>
  <c r="M731"/>
  <c r="V731"/>
  <c r="M763"/>
  <c r="V763"/>
  <c r="M795"/>
  <c r="V795"/>
  <c r="M827"/>
  <c r="V827"/>
  <c r="M859"/>
  <c r="V859"/>
  <c r="M891"/>
  <c r="V891"/>
  <c r="M660"/>
  <c r="V660"/>
  <c r="M692"/>
  <c r="V692"/>
  <c r="M724"/>
  <c r="V724"/>
  <c r="M756"/>
  <c r="V756"/>
  <c r="M788"/>
  <c r="V788"/>
  <c r="M820"/>
  <c r="V820"/>
  <c r="M852"/>
  <c r="V852"/>
  <c r="M884"/>
  <c r="V884"/>
  <c r="M673"/>
  <c r="V673"/>
  <c r="M705"/>
  <c r="V705"/>
  <c r="M737"/>
  <c r="V737"/>
  <c r="M769"/>
  <c r="V769"/>
  <c r="M801"/>
  <c r="V801"/>
  <c r="M833"/>
  <c r="V833"/>
  <c r="M865"/>
  <c r="V865"/>
  <c r="M897"/>
  <c r="V897"/>
  <c r="V207"/>
  <c r="V239"/>
  <c r="V247"/>
  <c r="V310"/>
  <c r="V500"/>
  <c r="V435"/>
  <c r="V498"/>
  <c r="V593"/>
  <c r="V157"/>
  <c r="M658"/>
  <c r="V658"/>
  <c r="M690"/>
  <c r="V690"/>
  <c r="M722"/>
  <c r="V722"/>
  <c r="M754"/>
  <c r="V754"/>
  <c r="M786"/>
  <c r="V786"/>
  <c r="M818"/>
  <c r="V818"/>
  <c r="M850"/>
  <c r="V850"/>
  <c r="M882"/>
  <c r="V882"/>
  <c r="M663"/>
  <c r="V663"/>
  <c r="M695"/>
  <c r="V695"/>
  <c r="M727"/>
  <c r="V727"/>
  <c r="M759"/>
  <c r="V759"/>
  <c r="M791"/>
  <c r="V791"/>
  <c r="M823"/>
  <c r="V823"/>
  <c r="M855"/>
  <c r="V855"/>
  <c r="M887"/>
  <c r="V887"/>
  <c r="M656"/>
  <c r="V656"/>
  <c r="M688"/>
  <c r="V688"/>
  <c r="M720"/>
  <c r="V720"/>
  <c r="M752"/>
  <c r="V752"/>
  <c r="M784"/>
  <c r="V784"/>
  <c r="M816"/>
  <c r="V816"/>
  <c r="M848"/>
  <c r="V848"/>
  <c r="M880"/>
  <c r="V880"/>
  <c r="M669"/>
  <c r="V669"/>
  <c r="M701"/>
  <c r="V701"/>
  <c r="M733"/>
  <c r="V733"/>
  <c r="M765"/>
  <c r="V765"/>
  <c r="M797"/>
  <c r="V797"/>
  <c r="M829"/>
  <c r="V829"/>
  <c r="M861"/>
  <c r="V861"/>
  <c r="M893"/>
  <c r="V893"/>
  <c r="V100"/>
  <c r="V209"/>
  <c r="V222"/>
  <c r="V314"/>
  <c r="V308"/>
  <c r="V434"/>
  <c r="V505"/>
  <c r="V444"/>
  <c r="V427"/>
  <c r="V511"/>
  <c r="V604"/>
  <c r="V566"/>
  <c r="V96"/>
  <c r="V44"/>
  <c r="M654"/>
  <c r="V654"/>
  <c r="M686"/>
  <c r="V686"/>
  <c r="M718"/>
  <c r="V718"/>
  <c r="M750"/>
  <c r="V750"/>
  <c r="M782"/>
  <c r="V782"/>
  <c r="M814"/>
  <c r="V814"/>
  <c r="M846"/>
  <c r="V846"/>
  <c r="M878"/>
  <c r="V878"/>
  <c r="M659"/>
  <c r="V659"/>
  <c r="M691"/>
  <c r="V691"/>
  <c r="M723"/>
  <c r="V723"/>
  <c r="M755"/>
  <c r="V755"/>
  <c r="M787"/>
  <c r="V787"/>
  <c r="M819"/>
  <c r="V819"/>
  <c r="M851"/>
  <c r="V851"/>
  <c r="M883"/>
  <c r="V883"/>
  <c r="M652"/>
  <c r="V652"/>
  <c r="M684"/>
  <c r="V684"/>
  <c r="M716"/>
  <c r="V716"/>
  <c r="M748"/>
  <c r="V748"/>
  <c r="M780"/>
  <c r="V780"/>
  <c r="M812"/>
  <c r="V812"/>
  <c r="M844"/>
  <c r="V844"/>
  <c r="M876"/>
  <c r="V876"/>
  <c r="M665"/>
  <c r="V665"/>
  <c r="M697"/>
  <c r="V697"/>
  <c r="M729"/>
  <c r="V729"/>
  <c r="M761"/>
  <c r="V761"/>
  <c r="M793"/>
  <c r="V793"/>
  <c r="M825"/>
  <c r="V825"/>
  <c r="M857"/>
  <c r="V857"/>
  <c r="M889"/>
  <c r="V889"/>
  <c r="V134"/>
  <c r="V128"/>
  <c r="V237"/>
  <c r="V245"/>
  <c r="V269"/>
  <c r="V305"/>
  <c r="V306"/>
  <c r="V432"/>
  <c r="V494"/>
  <c r="V437"/>
  <c r="V496"/>
  <c r="V439"/>
  <c r="V503"/>
  <c r="V641"/>
  <c r="V596"/>
  <c r="V558"/>
  <c r="V104"/>
  <c r="V29"/>
  <c r="P200"/>
  <c r="U200" s="1"/>
  <c r="P624"/>
  <c r="U624" s="1"/>
  <c r="P592"/>
  <c r="U592" s="1"/>
  <c r="P560"/>
  <c r="U560" s="1"/>
  <c r="P528"/>
  <c r="U528" s="1"/>
  <c r="P496"/>
  <c r="U496" s="1"/>
  <c r="P464"/>
  <c r="U464" s="1"/>
  <c r="P432"/>
  <c r="U432" s="1"/>
  <c r="P400"/>
  <c r="U400" s="1"/>
  <c r="P621"/>
  <c r="U621" s="1"/>
  <c r="P589"/>
  <c r="U589" s="1"/>
  <c r="P557"/>
  <c r="U557" s="1"/>
  <c r="P525"/>
  <c r="U525" s="1"/>
  <c r="P493"/>
  <c r="U493" s="1"/>
  <c r="P461"/>
  <c r="U461" s="1"/>
  <c r="P429"/>
  <c r="U429" s="1"/>
  <c r="P397"/>
  <c r="U397" s="1"/>
  <c r="P618"/>
  <c r="U618" s="1"/>
  <c r="P586"/>
  <c r="U586" s="1"/>
  <c r="P554"/>
  <c r="U554" s="1"/>
  <c r="P522"/>
  <c r="U522" s="1"/>
  <c r="P490"/>
  <c r="U490" s="1"/>
  <c r="P458"/>
  <c r="U458" s="1"/>
  <c r="P426"/>
  <c r="U426" s="1"/>
  <c r="P394"/>
  <c r="U394" s="1"/>
  <c r="P619"/>
  <c r="U619" s="1"/>
  <c r="P587"/>
  <c r="U587" s="1"/>
  <c r="P555"/>
  <c r="U555" s="1"/>
  <c r="P523"/>
  <c r="U523" s="1"/>
  <c r="P491"/>
  <c r="U491" s="1"/>
  <c r="P459"/>
  <c r="U459" s="1"/>
  <c r="P427"/>
  <c r="U427" s="1"/>
  <c r="P395"/>
  <c r="U395" s="1"/>
  <c r="P368"/>
  <c r="U368" s="1"/>
  <c r="P336"/>
  <c r="U336" s="1"/>
  <c r="P304"/>
  <c r="U304" s="1"/>
  <c r="P272"/>
  <c r="U272" s="1"/>
  <c r="P240"/>
  <c r="U240" s="1"/>
  <c r="P208"/>
  <c r="U208" s="1"/>
  <c r="P361"/>
  <c r="U361" s="1"/>
  <c r="P329"/>
  <c r="U329" s="1"/>
  <c r="P297"/>
  <c r="U297" s="1"/>
  <c r="P265"/>
  <c r="U265" s="1"/>
  <c r="P233"/>
  <c r="U233" s="1"/>
  <c r="P201"/>
  <c r="U201" s="1"/>
  <c r="P370"/>
  <c r="U370" s="1"/>
  <c r="P338"/>
  <c r="U338" s="1"/>
  <c r="P306"/>
  <c r="U306" s="1"/>
  <c r="P274"/>
  <c r="U274" s="1"/>
  <c r="P242"/>
  <c r="U242" s="1"/>
  <c r="P210"/>
  <c r="U210" s="1"/>
  <c r="P367"/>
  <c r="U367" s="1"/>
  <c r="P335"/>
  <c r="U335" s="1"/>
  <c r="P303"/>
  <c r="U303" s="1"/>
  <c r="P271"/>
  <c r="U271" s="1"/>
  <c r="P239"/>
  <c r="U239" s="1"/>
  <c r="P207"/>
  <c r="U207" s="1"/>
  <c r="P175"/>
  <c r="U175" s="1"/>
  <c r="P16"/>
  <c r="U16" s="1"/>
  <c r="P48"/>
  <c r="U48" s="1"/>
  <c r="P80"/>
  <c r="U80" s="1"/>
  <c r="P112"/>
  <c r="U112" s="1"/>
  <c r="P144"/>
  <c r="U144" s="1"/>
  <c r="P31"/>
  <c r="U31" s="1"/>
  <c r="P95"/>
  <c r="U95" s="1"/>
  <c r="P127"/>
  <c r="U127" s="1"/>
  <c r="P156"/>
  <c r="U156" s="1"/>
  <c r="P186"/>
  <c r="U186" s="1"/>
  <c r="P10"/>
  <c r="U10" s="1"/>
  <c r="P74"/>
  <c r="U74" s="1"/>
  <c r="P138"/>
  <c r="U138" s="1"/>
  <c r="P29"/>
  <c r="U29" s="1"/>
  <c r="P125"/>
  <c r="U125" s="1"/>
  <c r="P108"/>
  <c r="U108" s="1"/>
  <c r="P27"/>
  <c r="U27" s="1"/>
  <c r="P123"/>
  <c r="U123" s="1"/>
  <c r="P134"/>
  <c r="U134" s="1"/>
  <c r="P89"/>
  <c r="U89" s="1"/>
  <c r="P628"/>
  <c r="U628" s="1"/>
  <c r="P596"/>
  <c r="U596" s="1"/>
  <c r="P564"/>
  <c r="U564" s="1"/>
  <c r="P532"/>
  <c r="U532" s="1"/>
  <c r="P500"/>
  <c r="U500" s="1"/>
  <c r="P468"/>
  <c r="U468" s="1"/>
  <c r="P436"/>
  <c r="U436" s="1"/>
  <c r="P404"/>
  <c r="U404" s="1"/>
  <c r="P625"/>
  <c r="U625" s="1"/>
  <c r="P593"/>
  <c r="U593" s="1"/>
  <c r="P561"/>
  <c r="U561" s="1"/>
  <c r="P529"/>
  <c r="U529" s="1"/>
  <c r="P497"/>
  <c r="U497" s="1"/>
  <c r="P465"/>
  <c r="U465" s="1"/>
  <c r="P433"/>
  <c r="U433" s="1"/>
  <c r="P401"/>
  <c r="U401" s="1"/>
  <c r="P622"/>
  <c r="U622" s="1"/>
  <c r="P590"/>
  <c r="U590" s="1"/>
  <c r="P558"/>
  <c r="U558" s="1"/>
  <c r="P526"/>
  <c r="U526" s="1"/>
  <c r="P494"/>
  <c r="U494" s="1"/>
  <c r="P462"/>
  <c r="U462" s="1"/>
  <c r="P430"/>
  <c r="U430" s="1"/>
  <c r="P398"/>
  <c r="U398" s="1"/>
  <c r="P623"/>
  <c r="U623" s="1"/>
  <c r="P591"/>
  <c r="U591" s="1"/>
  <c r="P559"/>
  <c r="U559" s="1"/>
  <c r="P527"/>
  <c r="U527" s="1"/>
  <c r="P495"/>
  <c r="U495" s="1"/>
  <c r="P463"/>
  <c r="U463" s="1"/>
  <c r="P431"/>
  <c r="U431" s="1"/>
  <c r="P399"/>
  <c r="U399" s="1"/>
  <c r="P372"/>
  <c r="U372" s="1"/>
  <c r="P340"/>
  <c r="U340" s="1"/>
  <c r="P308"/>
  <c r="U308" s="1"/>
  <c r="P276"/>
  <c r="U276" s="1"/>
  <c r="P244"/>
  <c r="U244" s="1"/>
  <c r="P212"/>
  <c r="U212" s="1"/>
  <c r="P365"/>
  <c r="U365" s="1"/>
  <c r="P333"/>
  <c r="U333" s="1"/>
  <c r="P301"/>
  <c r="U301" s="1"/>
  <c r="P269"/>
  <c r="U269" s="1"/>
  <c r="P237"/>
  <c r="U237" s="1"/>
  <c r="P205"/>
  <c r="U205" s="1"/>
  <c r="P374"/>
  <c r="U374" s="1"/>
  <c r="P342"/>
  <c r="U342" s="1"/>
  <c r="P310"/>
  <c r="U310" s="1"/>
  <c r="P278"/>
  <c r="U278" s="1"/>
  <c r="P246"/>
  <c r="U246" s="1"/>
  <c r="P214"/>
  <c r="U214" s="1"/>
  <c r="P371"/>
  <c r="U371" s="1"/>
  <c r="P339"/>
  <c r="U339" s="1"/>
  <c r="P307"/>
  <c r="U307" s="1"/>
  <c r="P275"/>
  <c r="U275" s="1"/>
  <c r="P243"/>
  <c r="U243" s="1"/>
  <c r="P179"/>
  <c r="U179" s="1"/>
  <c r="P12"/>
  <c r="U12" s="1"/>
  <c r="P44"/>
  <c r="U44" s="1"/>
  <c r="P76"/>
  <c r="U76" s="1"/>
  <c r="P91"/>
  <c r="U91" s="1"/>
  <c r="P38"/>
  <c r="U38" s="1"/>
  <c r="P188"/>
  <c r="U188" s="1"/>
  <c r="P632"/>
  <c r="U632" s="1"/>
  <c r="P600"/>
  <c r="U600" s="1"/>
  <c r="P568"/>
  <c r="U568" s="1"/>
  <c r="P536"/>
  <c r="U536" s="1"/>
  <c r="P504"/>
  <c r="U504" s="1"/>
  <c r="P472"/>
  <c r="U472" s="1"/>
  <c r="P440"/>
  <c r="U440" s="1"/>
  <c r="P408"/>
  <c r="U408" s="1"/>
  <c r="P629"/>
  <c r="U629" s="1"/>
  <c r="P597"/>
  <c r="U597" s="1"/>
  <c r="P565"/>
  <c r="U565" s="1"/>
  <c r="P533"/>
  <c r="U533" s="1"/>
  <c r="P501"/>
  <c r="U501" s="1"/>
  <c r="P469"/>
  <c r="U469" s="1"/>
  <c r="P437"/>
  <c r="U437" s="1"/>
  <c r="P405"/>
  <c r="U405" s="1"/>
  <c r="P626"/>
  <c r="U626" s="1"/>
  <c r="P594"/>
  <c r="U594" s="1"/>
  <c r="P562"/>
  <c r="U562" s="1"/>
  <c r="P530"/>
  <c r="U530" s="1"/>
  <c r="P498"/>
  <c r="U498" s="1"/>
  <c r="P466"/>
  <c r="U466" s="1"/>
  <c r="P434"/>
  <c r="U434" s="1"/>
  <c r="P402"/>
  <c r="U402" s="1"/>
  <c r="P627"/>
  <c r="U627" s="1"/>
  <c r="P595"/>
  <c r="U595" s="1"/>
  <c r="P563"/>
  <c r="U563" s="1"/>
  <c r="P531"/>
  <c r="U531" s="1"/>
  <c r="P499"/>
  <c r="U499" s="1"/>
  <c r="P467"/>
  <c r="U467" s="1"/>
  <c r="P435"/>
  <c r="U435" s="1"/>
  <c r="P403"/>
  <c r="U403" s="1"/>
  <c r="P376"/>
  <c r="U376" s="1"/>
  <c r="P344"/>
  <c r="U344" s="1"/>
  <c r="P312"/>
  <c r="U312" s="1"/>
  <c r="P280"/>
  <c r="U280" s="1"/>
  <c r="P248"/>
  <c r="U248" s="1"/>
  <c r="P216"/>
  <c r="U216" s="1"/>
  <c r="P369"/>
  <c r="U369" s="1"/>
  <c r="P337"/>
  <c r="U337" s="1"/>
  <c r="P305"/>
  <c r="U305" s="1"/>
  <c r="P273"/>
  <c r="U273" s="1"/>
  <c r="P241"/>
  <c r="U241" s="1"/>
  <c r="P209"/>
  <c r="U209" s="1"/>
  <c r="P378"/>
  <c r="U378" s="1"/>
  <c r="P346"/>
  <c r="U346" s="1"/>
  <c r="P314"/>
  <c r="U314" s="1"/>
  <c r="P282"/>
  <c r="U282" s="1"/>
  <c r="P250"/>
  <c r="U250" s="1"/>
  <c r="P218"/>
  <c r="U218" s="1"/>
  <c r="P375"/>
  <c r="U375" s="1"/>
  <c r="P343"/>
  <c r="U343" s="1"/>
  <c r="P311"/>
  <c r="U311" s="1"/>
  <c r="P279"/>
  <c r="U279" s="1"/>
  <c r="P247"/>
  <c r="U247" s="1"/>
  <c r="P215"/>
  <c r="U215" s="1"/>
  <c r="P183"/>
  <c r="U183" s="1"/>
  <c r="P8"/>
  <c r="U8" s="1"/>
  <c r="P40"/>
  <c r="U40" s="1"/>
  <c r="P72"/>
  <c r="U72" s="1"/>
  <c r="P104"/>
  <c r="U104" s="1"/>
  <c r="P136"/>
  <c r="U136" s="1"/>
  <c r="P158"/>
  <c r="U158" s="1"/>
  <c r="P166"/>
  <c r="U166" s="1"/>
  <c r="P174"/>
  <c r="U174" s="1"/>
  <c r="P182"/>
  <c r="U182" s="1"/>
  <c r="P23"/>
  <c r="U23" s="1"/>
  <c r="P55"/>
  <c r="U55" s="1"/>
  <c r="P87"/>
  <c r="U87" s="1"/>
  <c r="P119"/>
  <c r="U119" s="1"/>
  <c r="P151"/>
  <c r="U151" s="1"/>
  <c r="P180"/>
  <c r="U180" s="1"/>
  <c r="P34"/>
  <c r="U34" s="1"/>
  <c r="P66"/>
  <c r="U66" s="1"/>
  <c r="P98"/>
  <c r="U98" s="1"/>
  <c r="P130"/>
  <c r="U130" s="1"/>
  <c r="P21"/>
  <c r="U21" s="1"/>
  <c r="P53"/>
  <c r="U53" s="1"/>
  <c r="P85"/>
  <c r="U85" s="1"/>
  <c r="P117"/>
  <c r="U117" s="1"/>
  <c r="P149"/>
  <c r="U149" s="1"/>
  <c r="P13"/>
  <c r="U13" s="1"/>
  <c r="P636"/>
  <c r="U636" s="1"/>
  <c r="P604"/>
  <c r="U604" s="1"/>
  <c r="P572"/>
  <c r="U572" s="1"/>
  <c r="P540"/>
  <c r="U540" s="1"/>
  <c r="P508"/>
  <c r="U508" s="1"/>
  <c r="P476"/>
  <c r="U476" s="1"/>
  <c r="P444"/>
  <c r="U444" s="1"/>
  <c r="P412"/>
  <c r="U412" s="1"/>
  <c r="P633"/>
  <c r="U633" s="1"/>
  <c r="P601"/>
  <c r="U601" s="1"/>
  <c r="P569"/>
  <c r="U569" s="1"/>
  <c r="P537"/>
  <c r="U537" s="1"/>
  <c r="P505"/>
  <c r="U505" s="1"/>
  <c r="P473"/>
  <c r="U473" s="1"/>
  <c r="P441"/>
  <c r="U441" s="1"/>
  <c r="P409"/>
  <c r="U409" s="1"/>
  <c r="P630"/>
  <c r="U630" s="1"/>
  <c r="P598"/>
  <c r="U598" s="1"/>
  <c r="P566"/>
  <c r="U566" s="1"/>
  <c r="P534"/>
  <c r="U534" s="1"/>
  <c r="P502"/>
  <c r="U502" s="1"/>
  <c r="P470"/>
  <c r="U470" s="1"/>
  <c r="P438"/>
  <c r="U438" s="1"/>
  <c r="P406"/>
  <c r="U406" s="1"/>
  <c r="P631"/>
  <c r="U631" s="1"/>
  <c r="P599"/>
  <c r="U599" s="1"/>
  <c r="P567"/>
  <c r="U567" s="1"/>
  <c r="P535"/>
  <c r="U535" s="1"/>
  <c r="P503"/>
  <c r="U503" s="1"/>
  <c r="P471"/>
  <c r="U471" s="1"/>
  <c r="P439"/>
  <c r="U439" s="1"/>
  <c r="P407"/>
  <c r="U407" s="1"/>
  <c r="P380"/>
  <c r="U380" s="1"/>
  <c r="P348"/>
  <c r="U348" s="1"/>
  <c r="P316"/>
  <c r="U316" s="1"/>
  <c r="P284"/>
  <c r="U284" s="1"/>
  <c r="P252"/>
  <c r="U252" s="1"/>
  <c r="P220"/>
  <c r="U220" s="1"/>
  <c r="P373"/>
  <c r="U373" s="1"/>
  <c r="P341"/>
  <c r="U341" s="1"/>
  <c r="P309"/>
  <c r="U309" s="1"/>
  <c r="P277"/>
  <c r="U277" s="1"/>
  <c r="P245"/>
  <c r="U245" s="1"/>
  <c r="P213"/>
  <c r="U213" s="1"/>
  <c r="P382"/>
  <c r="U382" s="1"/>
  <c r="P350"/>
  <c r="U350" s="1"/>
  <c r="P318"/>
  <c r="U318" s="1"/>
  <c r="P286"/>
  <c r="U286" s="1"/>
  <c r="P254"/>
  <c r="U254" s="1"/>
  <c r="P222"/>
  <c r="U222" s="1"/>
  <c r="P379"/>
  <c r="U379" s="1"/>
  <c r="P347"/>
  <c r="U347" s="1"/>
  <c r="P315"/>
  <c r="U315" s="1"/>
  <c r="P283"/>
  <c r="U283" s="1"/>
  <c r="P251"/>
  <c r="U251" s="1"/>
  <c r="P219"/>
  <c r="U219" s="1"/>
  <c r="P187"/>
  <c r="U187" s="1"/>
  <c r="P155"/>
  <c r="U155" s="1"/>
  <c r="P36"/>
  <c r="U36" s="1"/>
  <c r="P68"/>
  <c r="U68" s="1"/>
  <c r="P100"/>
  <c r="U100" s="1"/>
  <c r="P132"/>
  <c r="U132" s="1"/>
  <c r="P157"/>
  <c r="U157" s="1"/>
  <c r="P165"/>
  <c r="U165" s="1"/>
  <c r="P173"/>
  <c r="U173" s="1"/>
  <c r="P181"/>
  <c r="U181" s="1"/>
  <c r="P19"/>
  <c r="U19" s="1"/>
  <c r="P51"/>
  <c r="U51" s="1"/>
  <c r="P83"/>
  <c r="U83" s="1"/>
  <c r="P115"/>
  <c r="U115" s="1"/>
  <c r="P147"/>
  <c r="U147" s="1"/>
  <c r="P176"/>
  <c r="U176" s="1"/>
  <c r="P30"/>
  <c r="U30" s="1"/>
  <c r="P62"/>
  <c r="U62" s="1"/>
  <c r="P94"/>
  <c r="U94" s="1"/>
  <c r="P126"/>
  <c r="U126" s="1"/>
  <c r="P17"/>
  <c r="U17" s="1"/>
  <c r="P49"/>
  <c r="U49" s="1"/>
  <c r="P81"/>
  <c r="U81" s="1"/>
  <c r="P113"/>
  <c r="U113" s="1"/>
  <c r="P145"/>
  <c r="U145" s="1"/>
  <c r="P544"/>
  <c r="U544" s="1"/>
  <c r="P288"/>
  <c r="U288" s="1"/>
  <c r="P386"/>
  <c r="U386" s="1"/>
  <c r="P258"/>
  <c r="U258" s="1"/>
  <c r="P351"/>
  <c r="U351" s="1"/>
  <c r="P287"/>
  <c r="U287" s="1"/>
  <c r="P223"/>
  <c r="U223" s="1"/>
  <c r="P32"/>
  <c r="U32" s="1"/>
  <c r="P96"/>
  <c r="U96" s="1"/>
  <c r="P128"/>
  <c r="U128" s="1"/>
  <c r="P15"/>
  <c r="U15" s="1"/>
  <c r="P79"/>
  <c r="U79" s="1"/>
  <c r="P143"/>
  <c r="U143" s="1"/>
  <c r="P172"/>
  <c r="U172" s="1"/>
  <c r="P26"/>
  <c r="U26" s="1"/>
  <c r="P90"/>
  <c r="U90" s="1"/>
  <c r="P77"/>
  <c r="U77" s="1"/>
  <c r="P640"/>
  <c r="U640" s="1"/>
  <c r="P608"/>
  <c r="U608" s="1"/>
  <c r="P576"/>
  <c r="U576" s="1"/>
  <c r="P512"/>
  <c r="U512" s="1"/>
  <c r="P480"/>
  <c r="U480" s="1"/>
  <c r="P448"/>
  <c r="U448" s="1"/>
  <c r="P416"/>
  <c r="U416" s="1"/>
  <c r="P637"/>
  <c r="U637" s="1"/>
  <c r="P605"/>
  <c r="U605" s="1"/>
  <c r="P573"/>
  <c r="U573" s="1"/>
  <c r="P541"/>
  <c r="U541" s="1"/>
  <c r="P509"/>
  <c r="U509" s="1"/>
  <c r="P477"/>
  <c r="U477" s="1"/>
  <c r="P445"/>
  <c r="U445" s="1"/>
  <c r="P413"/>
  <c r="U413" s="1"/>
  <c r="P634"/>
  <c r="U634" s="1"/>
  <c r="P602"/>
  <c r="U602" s="1"/>
  <c r="P570"/>
  <c r="U570" s="1"/>
  <c r="P538"/>
  <c r="U538" s="1"/>
  <c r="P506"/>
  <c r="U506" s="1"/>
  <c r="P474"/>
  <c r="U474" s="1"/>
  <c r="P442"/>
  <c r="U442" s="1"/>
  <c r="P410"/>
  <c r="U410" s="1"/>
  <c r="P635"/>
  <c r="U635" s="1"/>
  <c r="P603"/>
  <c r="U603" s="1"/>
  <c r="P571"/>
  <c r="U571" s="1"/>
  <c r="P539"/>
  <c r="U539" s="1"/>
  <c r="P507"/>
  <c r="U507" s="1"/>
  <c r="P475"/>
  <c r="U475" s="1"/>
  <c r="P443"/>
  <c r="U443" s="1"/>
  <c r="P411"/>
  <c r="U411" s="1"/>
  <c r="P384"/>
  <c r="U384" s="1"/>
  <c r="P352"/>
  <c r="U352" s="1"/>
  <c r="P320"/>
  <c r="U320" s="1"/>
  <c r="P256"/>
  <c r="U256" s="1"/>
  <c r="P224"/>
  <c r="U224" s="1"/>
  <c r="P377"/>
  <c r="U377" s="1"/>
  <c r="P345"/>
  <c r="U345" s="1"/>
  <c r="P313"/>
  <c r="U313" s="1"/>
  <c r="P281"/>
  <c r="U281" s="1"/>
  <c r="P249"/>
  <c r="U249" s="1"/>
  <c r="P217"/>
  <c r="U217" s="1"/>
  <c r="P354"/>
  <c r="U354" s="1"/>
  <c r="P322"/>
  <c r="U322" s="1"/>
  <c r="P290"/>
  <c r="U290" s="1"/>
  <c r="P226"/>
  <c r="U226" s="1"/>
  <c r="P383"/>
  <c r="U383" s="1"/>
  <c r="P319"/>
  <c r="U319" s="1"/>
  <c r="P255"/>
  <c r="U255" s="1"/>
  <c r="P191"/>
  <c r="U191" s="1"/>
  <c r="P159"/>
  <c r="U159" s="1"/>
  <c r="P64"/>
  <c r="U64" s="1"/>
  <c r="P47"/>
  <c r="U47" s="1"/>
  <c r="P111"/>
  <c r="U111" s="1"/>
  <c r="P58"/>
  <c r="U58" s="1"/>
  <c r="P122"/>
  <c r="U122" s="1"/>
  <c r="P45"/>
  <c r="U45" s="1"/>
  <c r="P612"/>
  <c r="U612" s="1"/>
  <c r="P580"/>
  <c r="U580" s="1"/>
  <c r="P548"/>
  <c r="U548" s="1"/>
  <c r="P516"/>
  <c r="U516" s="1"/>
  <c r="P484"/>
  <c r="U484" s="1"/>
  <c r="P452"/>
  <c r="U452" s="1"/>
  <c r="P420"/>
  <c r="U420" s="1"/>
  <c r="P641"/>
  <c r="U641" s="1"/>
  <c r="P609"/>
  <c r="U609" s="1"/>
  <c r="P577"/>
  <c r="U577" s="1"/>
  <c r="P545"/>
  <c r="U545" s="1"/>
  <c r="P513"/>
  <c r="U513" s="1"/>
  <c r="P481"/>
  <c r="U481" s="1"/>
  <c r="P449"/>
  <c r="U449" s="1"/>
  <c r="P417"/>
  <c r="U417" s="1"/>
  <c r="P638"/>
  <c r="U638" s="1"/>
  <c r="P606"/>
  <c r="U606" s="1"/>
  <c r="P574"/>
  <c r="U574" s="1"/>
  <c r="P542"/>
  <c r="U542" s="1"/>
  <c r="P510"/>
  <c r="U510" s="1"/>
  <c r="P478"/>
  <c r="U478" s="1"/>
  <c r="P446"/>
  <c r="U446" s="1"/>
  <c r="P414"/>
  <c r="U414" s="1"/>
  <c r="P639"/>
  <c r="U639" s="1"/>
  <c r="P607"/>
  <c r="U607" s="1"/>
  <c r="P575"/>
  <c r="U575" s="1"/>
  <c r="P543"/>
  <c r="U543" s="1"/>
  <c r="P511"/>
  <c r="U511" s="1"/>
  <c r="P479"/>
  <c r="U479" s="1"/>
  <c r="P447"/>
  <c r="U447" s="1"/>
  <c r="P415"/>
  <c r="U415" s="1"/>
  <c r="P388"/>
  <c r="U388" s="1"/>
  <c r="P356"/>
  <c r="U356" s="1"/>
  <c r="P324"/>
  <c r="U324" s="1"/>
  <c r="P292"/>
  <c r="U292" s="1"/>
  <c r="P260"/>
  <c r="U260" s="1"/>
  <c r="P228"/>
  <c r="U228" s="1"/>
  <c r="P381"/>
  <c r="U381" s="1"/>
  <c r="P349"/>
  <c r="U349" s="1"/>
  <c r="P317"/>
  <c r="U317" s="1"/>
  <c r="P285"/>
  <c r="U285" s="1"/>
  <c r="P253"/>
  <c r="U253" s="1"/>
  <c r="P221"/>
  <c r="U221" s="1"/>
  <c r="P189"/>
  <c r="U189" s="1"/>
  <c r="P358"/>
  <c r="U358" s="1"/>
  <c r="P326"/>
  <c r="U326" s="1"/>
  <c r="P294"/>
  <c r="U294" s="1"/>
  <c r="P262"/>
  <c r="U262" s="1"/>
  <c r="P230"/>
  <c r="U230" s="1"/>
  <c r="P387"/>
  <c r="U387" s="1"/>
  <c r="P355"/>
  <c r="U355" s="1"/>
  <c r="P323"/>
  <c r="U323" s="1"/>
  <c r="P291"/>
  <c r="U291" s="1"/>
  <c r="P259"/>
  <c r="U259" s="1"/>
  <c r="P227"/>
  <c r="U227" s="1"/>
  <c r="P195"/>
  <c r="U195" s="1"/>
  <c r="P163"/>
  <c r="U163" s="1"/>
  <c r="P28"/>
  <c r="U28" s="1"/>
  <c r="P60"/>
  <c r="U60" s="1"/>
  <c r="P92"/>
  <c r="U92" s="1"/>
  <c r="P124"/>
  <c r="U124" s="1"/>
  <c r="P11"/>
  <c r="U11" s="1"/>
  <c r="P43"/>
  <c r="U43" s="1"/>
  <c r="P75"/>
  <c r="U75" s="1"/>
  <c r="P107"/>
  <c r="U107" s="1"/>
  <c r="P139"/>
  <c r="U139" s="1"/>
  <c r="P168"/>
  <c r="U168" s="1"/>
  <c r="P198"/>
  <c r="U198" s="1"/>
  <c r="P22"/>
  <c r="U22" s="1"/>
  <c r="P54"/>
  <c r="U54" s="1"/>
  <c r="P86"/>
  <c r="U86" s="1"/>
  <c r="P118"/>
  <c r="U118" s="1"/>
  <c r="P150"/>
  <c r="U150" s="1"/>
  <c r="P9"/>
  <c r="U9" s="1"/>
  <c r="P41"/>
  <c r="U41" s="1"/>
  <c r="P73"/>
  <c r="U73" s="1"/>
  <c r="P105"/>
  <c r="U105" s="1"/>
  <c r="P137"/>
  <c r="U137" s="1"/>
  <c r="P109"/>
  <c r="U109" s="1"/>
  <c r="P616"/>
  <c r="U616" s="1"/>
  <c r="P584"/>
  <c r="U584" s="1"/>
  <c r="P552"/>
  <c r="U552" s="1"/>
  <c r="P520"/>
  <c r="U520" s="1"/>
  <c r="P488"/>
  <c r="U488" s="1"/>
  <c r="P456"/>
  <c r="U456" s="1"/>
  <c r="P424"/>
  <c r="U424" s="1"/>
  <c r="P392"/>
  <c r="U392" s="1"/>
  <c r="P613"/>
  <c r="U613" s="1"/>
  <c r="P581"/>
  <c r="U581" s="1"/>
  <c r="P549"/>
  <c r="U549" s="1"/>
  <c r="P517"/>
  <c r="U517" s="1"/>
  <c r="P485"/>
  <c r="U485" s="1"/>
  <c r="P453"/>
  <c r="U453" s="1"/>
  <c r="P421"/>
  <c r="U421" s="1"/>
  <c r="P642"/>
  <c r="U642" s="1"/>
  <c r="P610"/>
  <c r="U610" s="1"/>
  <c r="P578"/>
  <c r="U578" s="1"/>
  <c r="P546"/>
  <c r="U546" s="1"/>
  <c r="P514"/>
  <c r="U514" s="1"/>
  <c r="P482"/>
  <c r="U482" s="1"/>
  <c r="P450"/>
  <c r="U450" s="1"/>
  <c r="P418"/>
  <c r="U418" s="1"/>
  <c r="P611"/>
  <c r="U611" s="1"/>
  <c r="P579"/>
  <c r="U579" s="1"/>
  <c r="P547"/>
  <c r="U547" s="1"/>
  <c r="P515"/>
  <c r="U515" s="1"/>
  <c r="P483"/>
  <c r="U483" s="1"/>
  <c r="P451"/>
  <c r="U451" s="1"/>
  <c r="P419"/>
  <c r="U419" s="1"/>
  <c r="P389"/>
  <c r="U389" s="1"/>
  <c r="P360"/>
  <c r="U360" s="1"/>
  <c r="P328"/>
  <c r="U328" s="1"/>
  <c r="P296"/>
  <c r="U296" s="1"/>
  <c r="P264"/>
  <c r="U264" s="1"/>
  <c r="P232"/>
  <c r="U232" s="1"/>
  <c r="P385"/>
  <c r="U385" s="1"/>
  <c r="P353"/>
  <c r="U353" s="1"/>
  <c r="P321"/>
  <c r="U321" s="1"/>
  <c r="P289"/>
  <c r="U289" s="1"/>
  <c r="P257"/>
  <c r="U257" s="1"/>
  <c r="P225"/>
  <c r="U225" s="1"/>
  <c r="P193"/>
  <c r="U193" s="1"/>
  <c r="P362"/>
  <c r="U362" s="1"/>
  <c r="P330"/>
  <c r="U330" s="1"/>
  <c r="P298"/>
  <c r="U298" s="1"/>
  <c r="P266"/>
  <c r="U266" s="1"/>
  <c r="P234"/>
  <c r="U234" s="1"/>
  <c r="P202"/>
  <c r="U202" s="1"/>
  <c r="P359"/>
  <c r="U359" s="1"/>
  <c r="P327"/>
  <c r="U327" s="1"/>
  <c r="P295"/>
  <c r="U295" s="1"/>
  <c r="P263"/>
  <c r="U263" s="1"/>
  <c r="P231"/>
  <c r="U231" s="1"/>
  <c r="P199"/>
  <c r="U199" s="1"/>
  <c r="P167"/>
  <c r="U167" s="1"/>
  <c r="P24"/>
  <c r="U24" s="1"/>
  <c r="P56"/>
  <c r="U56" s="1"/>
  <c r="P88"/>
  <c r="U88" s="1"/>
  <c r="P120"/>
  <c r="U120" s="1"/>
  <c r="P154"/>
  <c r="U154" s="1"/>
  <c r="P162"/>
  <c r="U162" s="1"/>
  <c r="P170"/>
  <c r="U170" s="1"/>
  <c r="P178"/>
  <c r="U178" s="1"/>
  <c r="P7"/>
  <c r="U7" s="1"/>
  <c r="P39"/>
  <c r="U39" s="1"/>
  <c r="P71"/>
  <c r="U71" s="1"/>
  <c r="P103"/>
  <c r="U103" s="1"/>
  <c r="P135"/>
  <c r="U135" s="1"/>
  <c r="P164"/>
  <c r="U164" s="1"/>
  <c r="P194"/>
  <c r="U194" s="1"/>
  <c r="P18"/>
  <c r="U18" s="1"/>
  <c r="P50"/>
  <c r="U50" s="1"/>
  <c r="P82"/>
  <c r="U82" s="1"/>
  <c r="P114"/>
  <c r="U114" s="1"/>
  <c r="P146"/>
  <c r="U146" s="1"/>
  <c r="P37"/>
  <c r="U37" s="1"/>
  <c r="P69"/>
  <c r="U69" s="1"/>
  <c r="P101"/>
  <c r="U101" s="1"/>
  <c r="P133"/>
  <c r="U133" s="1"/>
  <c r="P140"/>
  <c r="U140" s="1"/>
  <c r="P59"/>
  <c r="U59" s="1"/>
  <c r="P184"/>
  <c r="U184" s="1"/>
  <c r="P102"/>
  <c r="U102" s="1"/>
  <c r="P25"/>
  <c r="U25" s="1"/>
  <c r="P121"/>
  <c r="U121" s="1"/>
  <c r="P620"/>
  <c r="U620" s="1"/>
  <c r="P588"/>
  <c r="U588" s="1"/>
  <c r="P556"/>
  <c r="U556" s="1"/>
  <c r="P524"/>
  <c r="U524" s="1"/>
  <c r="P492"/>
  <c r="U492" s="1"/>
  <c r="P460"/>
  <c r="U460" s="1"/>
  <c r="P428"/>
  <c r="U428" s="1"/>
  <c r="P396"/>
  <c r="U396" s="1"/>
  <c r="P617"/>
  <c r="U617" s="1"/>
  <c r="P585"/>
  <c r="U585" s="1"/>
  <c r="P553"/>
  <c r="U553" s="1"/>
  <c r="P521"/>
  <c r="U521" s="1"/>
  <c r="P489"/>
  <c r="U489" s="1"/>
  <c r="P457"/>
  <c r="U457" s="1"/>
  <c r="P425"/>
  <c r="U425" s="1"/>
  <c r="P393"/>
  <c r="U393" s="1"/>
  <c r="P614"/>
  <c r="U614" s="1"/>
  <c r="P582"/>
  <c r="U582" s="1"/>
  <c r="P550"/>
  <c r="U550" s="1"/>
  <c r="P518"/>
  <c r="U518" s="1"/>
  <c r="P486"/>
  <c r="U486" s="1"/>
  <c r="P454"/>
  <c r="U454" s="1"/>
  <c r="P422"/>
  <c r="U422" s="1"/>
  <c r="P390"/>
  <c r="U390" s="1"/>
  <c r="P615"/>
  <c r="U615" s="1"/>
  <c r="P583"/>
  <c r="U583" s="1"/>
  <c r="P551"/>
  <c r="U551" s="1"/>
  <c r="P519"/>
  <c r="U519" s="1"/>
  <c r="P487"/>
  <c r="U487" s="1"/>
  <c r="P455"/>
  <c r="U455" s="1"/>
  <c r="P423"/>
  <c r="U423" s="1"/>
  <c r="P391"/>
  <c r="U391" s="1"/>
  <c r="P364"/>
  <c r="U364" s="1"/>
  <c r="P332"/>
  <c r="U332" s="1"/>
  <c r="P300"/>
  <c r="U300" s="1"/>
  <c r="P268"/>
  <c r="U268" s="1"/>
  <c r="P236"/>
  <c r="U236" s="1"/>
  <c r="P204"/>
  <c r="U204" s="1"/>
  <c r="P357"/>
  <c r="U357" s="1"/>
  <c r="P325"/>
  <c r="U325" s="1"/>
  <c r="P293"/>
  <c r="U293" s="1"/>
  <c r="P261"/>
  <c r="U261" s="1"/>
  <c r="P229"/>
  <c r="U229" s="1"/>
  <c r="P197"/>
  <c r="U197" s="1"/>
  <c r="P366"/>
  <c r="U366" s="1"/>
  <c r="P334"/>
  <c r="U334" s="1"/>
  <c r="P302"/>
  <c r="U302" s="1"/>
  <c r="P270"/>
  <c r="U270" s="1"/>
  <c r="P238"/>
  <c r="U238" s="1"/>
  <c r="P206"/>
  <c r="U206" s="1"/>
  <c r="P363"/>
  <c r="U363" s="1"/>
  <c r="P331"/>
  <c r="U331" s="1"/>
  <c r="P299"/>
  <c r="U299" s="1"/>
  <c r="P267"/>
  <c r="U267" s="1"/>
  <c r="P235"/>
  <c r="U235" s="1"/>
  <c r="P203"/>
  <c r="U203" s="1"/>
  <c r="P171"/>
  <c r="U171" s="1"/>
  <c r="P20"/>
  <c r="U20" s="1"/>
  <c r="P52"/>
  <c r="U52" s="1"/>
  <c r="P84"/>
  <c r="U84" s="1"/>
  <c r="P116"/>
  <c r="U116" s="1"/>
  <c r="P148"/>
  <c r="U148" s="1"/>
  <c r="P153"/>
  <c r="U153" s="1"/>
  <c r="P161"/>
  <c r="U161" s="1"/>
  <c r="P169"/>
  <c r="U169" s="1"/>
  <c r="P177"/>
  <c r="U177" s="1"/>
  <c r="P185"/>
  <c r="U185" s="1"/>
  <c r="P6"/>
  <c r="P35"/>
  <c r="U35" s="1"/>
  <c r="P67"/>
  <c r="U67" s="1"/>
  <c r="P99"/>
  <c r="U99" s="1"/>
  <c r="P131"/>
  <c r="U131" s="1"/>
  <c r="P160"/>
  <c r="U160" s="1"/>
  <c r="P190"/>
  <c r="U190" s="1"/>
  <c r="P14"/>
  <c r="U14" s="1"/>
  <c r="P46"/>
  <c r="U46" s="1"/>
  <c r="P78"/>
  <c r="U78" s="1"/>
  <c r="P110"/>
  <c r="U110" s="1"/>
  <c r="P142"/>
  <c r="U142" s="1"/>
  <c r="P33"/>
  <c r="U33" s="1"/>
  <c r="P65"/>
  <c r="U65" s="1"/>
  <c r="P97"/>
  <c r="U97" s="1"/>
  <c r="P129"/>
  <c r="U129" s="1"/>
  <c r="P196"/>
  <c r="U196" s="1"/>
  <c r="P63"/>
  <c r="U63" s="1"/>
  <c r="P42"/>
  <c r="U42" s="1"/>
  <c r="P106"/>
  <c r="U106" s="1"/>
  <c r="P61"/>
  <c r="U61" s="1"/>
  <c r="P93"/>
  <c r="U93" s="1"/>
  <c r="P192"/>
  <c r="U192" s="1"/>
  <c r="P211"/>
  <c r="U211" s="1"/>
  <c r="P152"/>
  <c r="U152" s="1"/>
  <c r="P70"/>
  <c r="U70" s="1"/>
  <c r="P57"/>
  <c r="U57" s="1"/>
  <c r="P141"/>
  <c r="U141" s="1"/>
  <c r="R13"/>
  <c r="R21"/>
  <c r="R9"/>
  <c r="R17"/>
  <c r="R612"/>
  <c r="R580"/>
  <c r="R548"/>
  <c r="R516"/>
  <c r="R484"/>
  <c r="R452"/>
  <c r="R420"/>
  <c r="R641"/>
  <c r="R609"/>
  <c r="R577"/>
  <c r="R545"/>
  <c r="R513"/>
  <c r="R481"/>
  <c r="R449"/>
  <c r="R417"/>
  <c r="R638"/>
  <c r="R606"/>
  <c r="R574"/>
  <c r="R542"/>
  <c r="R510"/>
  <c r="R478"/>
  <c r="R446"/>
  <c r="R414"/>
  <c r="R611"/>
  <c r="R579"/>
  <c r="R547"/>
  <c r="R515"/>
  <c r="R483"/>
  <c r="R451"/>
  <c r="R419"/>
  <c r="R387"/>
  <c r="R355"/>
  <c r="R323"/>
  <c r="R291"/>
  <c r="R259"/>
  <c r="R227"/>
  <c r="R195"/>
  <c r="R372"/>
  <c r="R340"/>
  <c r="R308"/>
  <c r="R276"/>
  <c r="R244"/>
  <c r="R212"/>
  <c r="R369"/>
  <c r="R337"/>
  <c r="R305"/>
  <c r="R273"/>
  <c r="R241"/>
  <c r="R209"/>
  <c r="R177"/>
  <c r="R382"/>
  <c r="R350"/>
  <c r="R318"/>
  <c r="R286"/>
  <c r="R254"/>
  <c r="R12"/>
  <c r="R44"/>
  <c r="R76"/>
  <c r="R108"/>
  <c r="R140"/>
  <c r="R178"/>
  <c r="R27"/>
  <c r="R59"/>
  <c r="R91"/>
  <c r="R123"/>
  <c r="R152"/>
  <c r="R160"/>
  <c r="R168"/>
  <c r="R176"/>
  <c r="R184"/>
  <c r="R222"/>
  <c r="R26"/>
  <c r="R58"/>
  <c r="R90"/>
  <c r="R101"/>
  <c r="R167"/>
  <c r="R22"/>
  <c r="R118"/>
  <c r="R65"/>
  <c r="R196"/>
  <c r="R117"/>
  <c r="R616"/>
  <c r="R584"/>
  <c r="R552"/>
  <c r="R520"/>
  <c r="R488"/>
  <c r="R456"/>
  <c r="R424"/>
  <c r="R392"/>
  <c r="R613"/>
  <c r="R581"/>
  <c r="R549"/>
  <c r="R517"/>
  <c r="R485"/>
  <c r="R453"/>
  <c r="R421"/>
  <c r="R642"/>
  <c r="R610"/>
  <c r="R578"/>
  <c r="R546"/>
  <c r="R514"/>
  <c r="R482"/>
  <c r="R450"/>
  <c r="R418"/>
  <c r="R615"/>
  <c r="R583"/>
  <c r="R551"/>
  <c r="R519"/>
  <c r="R487"/>
  <c r="R455"/>
  <c r="R423"/>
  <c r="R391"/>
  <c r="R359"/>
  <c r="R327"/>
  <c r="R295"/>
  <c r="R263"/>
  <c r="R231"/>
  <c r="R199"/>
  <c r="R376"/>
  <c r="R344"/>
  <c r="R312"/>
  <c r="R280"/>
  <c r="R248"/>
  <c r="R216"/>
  <c r="R373"/>
  <c r="R341"/>
  <c r="R309"/>
  <c r="R277"/>
  <c r="R245"/>
  <c r="R213"/>
  <c r="R181"/>
  <c r="R386"/>
  <c r="R354"/>
  <c r="R322"/>
  <c r="R290"/>
  <c r="R258"/>
  <c r="R8"/>
  <c r="T8" s="1"/>
  <c r="R40"/>
  <c r="R72"/>
  <c r="R104"/>
  <c r="R136"/>
  <c r="R174"/>
  <c r="R23"/>
  <c r="R55"/>
  <c r="R87"/>
  <c r="R119"/>
  <c r="R151"/>
  <c r="R183"/>
  <c r="R620"/>
  <c r="R588"/>
  <c r="R556"/>
  <c r="R524"/>
  <c r="R492"/>
  <c r="R460"/>
  <c r="R428"/>
  <c r="R396"/>
  <c r="R617"/>
  <c r="R585"/>
  <c r="R553"/>
  <c r="R521"/>
  <c r="R489"/>
  <c r="R457"/>
  <c r="R425"/>
  <c r="R393"/>
  <c r="R614"/>
  <c r="R582"/>
  <c r="R550"/>
  <c r="R518"/>
  <c r="R486"/>
  <c r="R454"/>
  <c r="R422"/>
  <c r="R390"/>
  <c r="R619"/>
  <c r="R587"/>
  <c r="R555"/>
  <c r="R523"/>
  <c r="R491"/>
  <c r="R459"/>
  <c r="R427"/>
  <c r="R395"/>
  <c r="R363"/>
  <c r="R331"/>
  <c r="R299"/>
  <c r="R267"/>
  <c r="R235"/>
  <c r="R203"/>
  <c r="R380"/>
  <c r="R348"/>
  <c r="R316"/>
  <c r="R284"/>
  <c r="R252"/>
  <c r="R220"/>
  <c r="R377"/>
  <c r="R345"/>
  <c r="R313"/>
  <c r="R281"/>
  <c r="R249"/>
  <c r="R217"/>
  <c r="R185"/>
  <c r="R153"/>
  <c r="R358"/>
  <c r="R326"/>
  <c r="R294"/>
  <c r="R262"/>
  <c r="R230"/>
  <c r="R36"/>
  <c r="R68"/>
  <c r="R100"/>
  <c r="R132"/>
  <c r="R170"/>
  <c r="R19"/>
  <c r="R51"/>
  <c r="R83"/>
  <c r="R115"/>
  <c r="R147"/>
  <c r="R206"/>
  <c r="R18"/>
  <c r="R50"/>
  <c r="R82"/>
  <c r="R114"/>
  <c r="R146"/>
  <c r="R29"/>
  <c r="R61"/>
  <c r="R93"/>
  <c r="R125"/>
  <c r="R192"/>
  <c r="R624"/>
  <c r="R592"/>
  <c r="R560"/>
  <c r="R528"/>
  <c r="R496"/>
  <c r="R464"/>
  <c r="R432"/>
  <c r="R400"/>
  <c r="R621"/>
  <c r="R589"/>
  <c r="R557"/>
  <c r="R525"/>
  <c r="R493"/>
  <c r="R461"/>
  <c r="R429"/>
  <c r="R397"/>
  <c r="R618"/>
  <c r="R586"/>
  <c r="R554"/>
  <c r="R522"/>
  <c r="R490"/>
  <c r="R458"/>
  <c r="R426"/>
  <c r="R394"/>
  <c r="R623"/>
  <c r="R591"/>
  <c r="R559"/>
  <c r="R527"/>
  <c r="R495"/>
  <c r="R463"/>
  <c r="R431"/>
  <c r="R399"/>
  <c r="R367"/>
  <c r="R335"/>
  <c r="R303"/>
  <c r="R271"/>
  <c r="R239"/>
  <c r="R207"/>
  <c r="R384"/>
  <c r="R352"/>
  <c r="R320"/>
  <c r="R288"/>
  <c r="R256"/>
  <c r="R224"/>
  <c r="R381"/>
  <c r="R349"/>
  <c r="R317"/>
  <c r="R285"/>
  <c r="R253"/>
  <c r="R221"/>
  <c r="R189"/>
  <c r="R157"/>
  <c r="R362"/>
  <c r="R330"/>
  <c r="R298"/>
  <c r="R266"/>
  <c r="R234"/>
  <c r="R32"/>
  <c r="R64"/>
  <c r="R96"/>
  <c r="R128"/>
  <c r="R166"/>
  <c r="R15"/>
  <c r="R47"/>
  <c r="R79"/>
  <c r="R111"/>
  <c r="R143"/>
  <c r="R198"/>
  <c r="R14"/>
  <c r="R46"/>
  <c r="R78"/>
  <c r="R110"/>
  <c r="R142"/>
  <c r="R25"/>
  <c r="R57"/>
  <c r="R89"/>
  <c r="R121"/>
  <c r="R188"/>
  <c r="R11"/>
  <c r="R43"/>
  <c r="R107"/>
  <c r="R139"/>
  <c r="R164"/>
  <c r="R180"/>
  <c r="R42"/>
  <c r="R106"/>
  <c r="R149"/>
  <c r="R628"/>
  <c r="R596"/>
  <c r="R564"/>
  <c r="R532"/>
  <c r="R500"/>
  <c r="R468"/>
  <c r="R436"/>
  <c r="R404"/>
  <c r="R625"/>
  <c r="R593"/>
  <c r="R561"/>
  <c r="R529"/>
  <c r="R497"/>
  <c r="R465"/>
  <c r="R433"/>
  <c r="R401"/>
  <c r="R622"/>
  <c r="R590"/>
  <c r="R558"/>
  <c r="R526"/>
  <c r="R494"/>
  <c r="R462"/>
  <c r="R430"/>
  <c r="R398"/>
  <c r="R627"/>
  <c r="R595"/>
  <c r="R563"/>
  <c r="R531"/>
  <c r="R499"/>
  <c r="R467"/>
  <c r="R435"/>
  <c r="R403"/>
  <c r="R371"/>
  <c r="R339"/>
  <c r="R307"/>
  <c r="R275"/>
  <c r="R243"/>
  <c r="R211"/>
  <c r="R388"/>
  <c r="R356"/>
  <c r="R324"/>
  <c r="R292"/>
  <c r="R260"/>
  <c r="R228"/>
  <c r="R385"/>
  <c r="R353"/>
  <c r="R321"/>
  <c r="R289"/>
  <c r="R257"/>
  <c r="R225"/>
  <c r="R193"/>
  <c r="R161"/>
  <c r="R366"/>
  <c r="R334"/>
  <c r="R302"/>
  <c r="R270"/>
  <c r="R238"/>
  <c r="R28"/>
  <c r="R60"/>
  <c r="R92"/>
  <c r="R124"/>
  <c r="R162"/>
  <c r="R75"/>
  <c r="R156"/>
  <c r="R172"/>
  <c r="R194"/>
  <c r="R10"/>
  <c r="R74"/>
  <c r="R138"/>
  <c r="R53"/>
  <c r="R632"/>
  <c r="R600"/>
  <c r="R568"/>
  <c r="R536"/>
  <c r="R504"/>
  <c r="R472"/>
  <c r="R440"/>
  <c r="R408"/>
  <c r="R629"/>
  <c r="R597"/>
  <c r="R565"/>
  <c r="R533"/>
  <c r="R501"/>
  <c r="R469"/>
  <c r="R437"/>
  <c r="R405"/>
  <c r="R626"/>
  <c r="R594"/>
  <c r="R562"/>
  <c r="R530"/>
  <c r="R498"/>
  <c r="R466"/>
  <c r="R434"/>
  <c r="R402"/>
  <c r="R631"/>
  <c r="R599"/>
  <c r="R567"/>
  <c r="R535"/>
  <c r="R503"/>
  <c r="R471"/>
  <c r="R439"/>
  <c r="R407"/>
  <c r="R375"/>
  <c r="R343"/>
  <c r="R311"/>
  <c r="R279"/>
  <c r="R247"/>
  <c r="R215"/>
  <c r="R389"/>
  <c r="R360"/>
  <c r="R328"/>
  <c r="R296"/>
  <c r="R264"/>
  <c r="R232"/>
  <c r="R200"/>
  <c r="R357"/>
  <c r="R325"/>
  <c r="R293"/>
  <c r="R261"/>
  <c r="R229"/>
  <c r="R197"/>
  <c r="R165"/>
  <c r="R370"/>
  <c r="R338"/>
  <c r="R306"/>
  <c r="R274"/>
  <c r="R242"/>
  <c r="R24"/>
  <c r="R56"/>
  <c r="R88"/>
  <c r="R120"/>
  <c r="R202"/>
  <c r="R158"/>
  <c r="R7"/>
  <c r="T7" s="1"/>
  <c r="R39"/>
  <c r="R71"/>
  <c r="R103"/>
  <c r="R135"/>
  <c r="R155"/>
  <c r="R163"/>
  <c r="R171"/>
  <c r="R179"/>
  <c r="R190"/>
  <c r="R38"/>
  <c r="R70"/>
  <c r="R102"/>
  <c r="R134"/>
  <c r="R49"/>
  <c r="R81"/>
  <c r="R113"/>
  <c r="R145"/>
  <c r="R636"/>
  <c r="R604"/>
  <c r="R572"/>
  <c r="R540"/>
  <c r="R508"/>
  <c r="R476"/>
  <c r="R444"/>
  <c r="R412"/>
  <c r="R633"/>
  <c r="R601"/>
  <c r="R569"/>
  <c r="R537"/>
  <c r="R505"/>
  <c r="R473"/>
  <c r="R441"/>
  <c r="R409"/>
  <c r="R630"/>
  <c r="R598"/>
  <c r="R566"/>
  <c r="R534"/>
  <c r="R502"/>
  <c r="R470"/>
  <c r="R438"/>
  <c r="R406"/>
  <c r="R635"/>
  <c r="R603"/>
  <c r="R571"/>
  <c r="R539"/>
  <c r="R507"/>
  <c r="R475"/>
  <c r="R443"/>
  <c r="R411"/>
  <c r="R379"/>
  <c r="R347"/>
  <c r="R315"/>
  <c r="R283"/>
  <c r="R251"/>
  <c r="R219"/>
  <c r="R187"/>
  <c r="R364"/>
  <c r="R332"/>
  <c r="R300"/>
  <c r="R268"/>
  <c r="R236"/>
  <c r="R204"/>
  <c r="R361"/>
  <c r="R329"/>
  <c r="R297"/>
  <c r="R265"/>
  <c r="R233"/>
  <c r="R201"/>
  <c r="R169"/>
  <c r="R374"/>
  <c r="R342"/>
  <c r="R310"/>
  <c r="R278"/>
  <c r="R246"/>
  <c r="R20"/>
  <c r="R52"/>
  <c r="R84"/>
  <c r="R116"/>
  <c r="R148"/>
  <c r="R154"/>
  <c r="R6"/>
  <c r="T6" s="1"/>
  <c r="R35"/>
  <c r="R67"/>
  <c r="R99"/>
  <c r="R131"/>
  <c r="R186"/>
  <c r="R34"/>
  <c r="R66"/>
  <c r="R98"/>
  <c r="R130"/>
  <c r="R45"/>
  <c r="R77"/>
  <c r="R109"/>
  <c r="R141"/>
  <c r="R226"/>
  <c r="R175"/>
  <c r="R54"/>
  <c r="R150"/>
  <c r="R33"/>
  <c r="R129"/>
  <c r="R85"/>
  <c r="R640"/>
  <c r="R608"/>
  <c r="R576"/>
  <c r="R544"/>
  <c r="R512"/>
  <c r="R480"/>
  <c r="R448"/>
  <c r="R416"/>
  <c r="R637"/>
  <c r="R605"/>
  <c r="R573"/>
  <c r="R541"/>
  <c r="R509"/>
  <c r="R477"/>
  <c r="R445"/>
  <c r="R413"/>
  <c r="R634"/>
  <c r="R602"/>
  <c r="R570"/>
  <c r="R538"/>
  <c r="R506"/>
  <c r="R474"/>
  <c r="R442"/>
  <c r="R410"/>
  <c r="R639"/>
  <c r="R607"/>
  <c r="R575"/>
  <c r="R543"/>
  <c r="R511"/>
  <c r="R479"/>
  <c r="R447"/>
  <c r="R415"/>
  <c r="R383"/>
  <c r="R351"/>
  <c r="R319"/>
  <c r="R287"/>
  <c r="R255"/>
  <c r="R223"/>
  <c r="R191"/>
  <c r="R368"/>
  <c r="R336"/>
  <c r="R304"/>
  <c r="R272"/>
  <c r="R240"/>
  <c r="R208"/>
  <c r="R365"/>
  <c r="R333"/>
  <c r="R301"/>
  <c r="R269"/>
  <c r="R237"/>
  <c r="R205"/>
  <c r="R173"/>
  <c r="R378"/>
  <c r="R346"/>
  <c r="R314"/>
  <c r="R282"/>
  <c r="R250"/>
  <c r="R16"/>
  <c r="R48"/>
  <c r="R80"/>
  <c r="R112"/>
  <c r="R144"/>
  <c r="R182"/>
  <c r="R31"/>
  <c r="R63"/>
  <c r="R95"/>
  <c r="R127"/>
  <c r="R30"/>
  <c r="R62"/>
  <c r="R94"/>
  <c r="R126"/>
  <c r="R41"/>
  <c r="R73"/>
  <c r="R105"/>
  <c r="R137"/>
  <c r="R218"/>
  <c r="R122"/>
  <c r="R37"/>
  <c r="R69"/>
  <c r="R133"/>
  <c r="R210"/>
  <c r="R159"/>
  <c r="R214"/>
  <c r="R86"/>
  <c r="R97"/>
  <c r="S12"/>
  <c r="DA295" i="5"/>
  <c r="DB295"/>
  <c r="DA235"/>
  <c r="DB235"/>
  <c r="DA171"/>
  <c r="DB171"/>
  <c r="DA107"/>
  <c r="DB107"/>
  <c r="DA296"/>
  <c r="DB296"/>
  <c r="DA234"/>
  <c r="DB234"/>
  <c r="DA170"/>
  <c r="DB170"/>
  <c r="DA305"/>
  <c r="DB305"/>
  <c r="DA241"/>
  <c r="DB241"/>
  <c r="DA177"/>
  <c r="DB177"/>
  <c r="DA314"/>
  <c r="DB314"/>
  <c r="DA250"/>
  <c r="DB250"/>
  <c r="DA184"/>
  <c r="DB184"/>
  <c r="DA120"/>
  <c r="DB120"/>
  <c r="DA56"/>
  <c r="DB56"/>
  <c r="DA299"/>
  <c r="DB299"/>
  <c r="DA231"/>
  <c r="DB231"/>
  <c r="DA167"/>
  <c r="DB167"/>
  <c r="DA292"/>
  <c r="DB292"/>
  <c r="DA222"/>
  <c r="DB222"/>
  <c r="DA158"/>
  <c r="DB158"/>
  <c r="DA285"/>
  <c r="DB285"/>
  <c r="DA221"/>
  <c r="DB221"/>
  <c r="DA157"/>
  <c r="DB157"/>
  <c r="DA93"/>
  <c r="DB93"/>
  <c r="DA286"/>
  <c r="DB286"/>
  <c r="DA228"/>
  <c r="DB228"/>
  <c r="DA164"/>
  <c r="DB164"/>
  <c r="DA100"/>
  <c r="DB100"/>
  <c r="DA36"/>
  <c r="DB36"/>
  <c r="DA70"/>
  <c r="DB70"/>
  <c r="DA14"/>
  <c r="DB14"/>
  <c r="DA71"/>
  <c r="DB71"/>
  <c r="DA23"/>
  <c r="DB23"/>
  <c r="DA53"/>
  <c r="DB53"/>
  <c r="DA6"/>
  <c r="DB6"/>
  <c r="DA522"/>
  <c r="DB522"/>
  <c r="DB587"/>
  <c r="DA587"/>
  <c r="DA640"/>
  <c r="DB640"/>
  <c r="DA506"/>
  <c r="DB506"/>
  <c r="DB561"/>
  <c r="DA561"/>
  <c r="DB613"/>
  <c r="DA613"/>
  <c r="DA30"/>
  <c r="DB30"/>
  <c r="DA448"/>
  <c r="DB448"/>
  <c r="DB393"/>
  <c r="DA393"/>
  <c r="DA327"/>
  <c r="DB327"/>
  <c r="DB425"/>
  <c r="DA425"/>
  <c r="DA374"/>
  <c r="DB374"/>
  <c r="DA494"/>
  <c r="DB494"/>
  <c r="DB409"/>
  <c r="DA409"/>
  <c r="DA325"/>
  <c r="DB325"/>
  <c r="DB469"/>
  <c r="DA469"/>
  <c r="DA432"/>
  <c r="DB432"/>
  <c r="DB373"/>
  <c r="DA373"/>
  <c r="DA320"/>
  <c r="DB320"/>
  <c r="DA424"/>
  <c r="DB424"/>
  <c r="DA339"/>
  <c r="DB339"/>
  <c r="DB473"/>
  <c r="DA473"/>
  <c r="DB411"/>
  <c r="DA411"/>
  <c r="DA368"/>
  <c r="DB368"/>
  <c r="DA318"/>
  <c r="DB318"/>
  <c r="DA434"/>
  <c r="DB434"/>
  <c r="DA349"/>
  <c r="DB349"/>
  <c r="DB477"/>
  <c r="DA477"/>
  <c r="DA428"/>
  <c r="DB428"/>
  <c r="DB363"/>
  <c r="DA363"/>
  <c r="DA303"/>
  <c r="DB303"/>
  <c r="DA239"/>
  <c r="DB239"/>
  <c r="DA179"/>
  <c r="DB179"/>
  <c r="DA115"/>
  <c r="DB115"/>
  <c r="DA304"/>
  <c r="DB304"/>
  <c r="DA240"/>
  <c r="DB240"/>
  <c r="DA178"/>
  <c r="DB178"/>
  <c r="DA313"/>
  <c r="DB313"/>
  <c r="DA249"/>
  <c r="DB249"/>
  <c r="DA185"/>
  <c r="DB185"/>
  <c r="DA121"/>
  <c r="DB121"/>
  <c r="DA258"/>
  <c r="DB258"/>
  <c r="DA192"/>
  <c r="DB192"/>
  <c r="DA128"/>
  <c r="DB128"/>
  <c r="DA64"/>
  <c r="DB64"/>
  <c r="DA307"/>
  <c r="DB307"/>
  <c r="DA243"/>
  <c r="DB243"/>
  <c r="DA175"/>
  <c r="DB175"/>
  <c r="DA300"/>
  <c r="DB300"/>
  <c r="DA230"/>
  <c r="DB230"/>
  <c r="DA166"/>
  <c r="DB166"/>
  <c r="DA293"/>
  <c r="DB293"/>
  <c r="DA229"/>
  <c r="DB229"/>
  <c r="DA165"/>
  <c r="DB165"/>
  <c r="DA101"/>
  <c r="DB101"/>
  <c r="DA294"/>
  <c r="DB294"/>
  <c r="DA236"/>
  <c r="DB236"/>
  <c r="DA172"/>
  <c r="DB172"/>
  <c r="DA108"/>
  <c r="DB108"/>
  <c r="DA44"/>
  <c r="DB44"/>
  <c r="DA73"/>
  <c r="DB73"/>
  <c r="DA17"/>
  <c r="DB17"/>
  <c r="DA103"/>
  <c r="DB103"/>
  <c r="DA55"/>
  <c r="DB55"/>
  <c r="DA58"/>
  <c r="DB58"/>
  <c r="DA9"/>
  <c r="DB9"/>
  <c r="DB515"/>
  <c r="DA515"/>
  <c r="DB581"/>
  <c r="DA581"/>
  <c r="DA638"/>
  <c r="DB638"/>
  <c r="DA556"/>
  <c r="DB556"/>
  <c r="DA608"/>
  <c r="DB608"/>
  <c r="DA57"/>
  <c r="DB57"/>
  <c r="DB453"/>
  <c r="DA453"/>
  <c r="DA398"/>
  <c r="DB398"/>
  <c r="DA335"/>
  <c r="DB335"/>
  <c r="DB457"/>
  <c r="DA457"/>
  <c r="DA376"/>
  <c r="DB376"/>
  <c r="DB501"/>
  <c r="DA501"/>
  <c r="DB417"/>
  <c r="DA417"/>
  <c r="DA333"/>
  <c r="DB333"/>
  <c r="DA474"/>
  <c r="DB474"/>
  <c r="DB435"/>
  <c r="DA435"/>
  <c r="DA378"/>
  <c r="DB378"/>
  <c r="DA328"/>
  <c r="DB328"/>
  <c r="DB429"/>
  <c r="DA429"/>
  <c r="DA346"/>
  <c r="DB346"/>
  <c r="DA478"/>
  <c r="DB478"/>
  <c r="DA416"/>
  <c r="DB416"/>
  <c r="DB375"/>
  <c r="DA375"/>
  <c r="DA326"/>
  <c r="DB326"/>
  <c r="DA442"/>
  <c r="DB442"/>
  <c r="DA356"/>
  <c r="DB356"/>
  <c r="DA482"/>
  <c r="DB482"/>
  <c r="DB431"/>
  <c r="DA431"/>
  <c r="DB365"/>
  <c r="DA365"/>
  <c r="DA311"/>
  <c r="DB311"/>
  <c r="DA247"/>
  <c r="DB247"/>
  <c r="DA187"/>
  <c r="DB187"/>
  <c r="DA123"/>
  <c r="DB123"/>
  <c r="DA312"/>
  <c r="DB312"/>
  <c r="DA248"/>
  <c r="DB248"/>
  <c r="DA186"/>
  <c r="DB186"/>
  <c r="DA122"/>
  <c r="DB122"/>
  <c r="DA257"/>
  <c r="DB257"/>
  <c r="DA193"/>
  <c r="DB193"/>
  <c r="DA129"/>
  <c r="DB129"/>
  <c r="DA266"/>
  <c r="DB266"/>
  <c r="DA200"/>
  <c r="DB200"/>
  <c r="DA136"/>
  <c r="DB136"/>
  <c r="DA72"/>
  <c r="DB72"/>
  <c r="DA8"/>
  <c r="DB8"/>
  <c r="DA251"/>
  <c r="DB251"/>
  <c r="DA183"/>
  <c r="DB183"/>
  <c r="DA308"/>
  <c r="DB308"/>
  <c r="DA244"/>
  <c r="DB244"/>
  <c r="DA174"/>
  <c r="DB174"/>
  <c r="DA301"/>
  <c r="DB301"/>
  <c r="DA237"/>
  <c r="DB237"/>
  <c r="DA173"/>
  <c r="DB173"/>
  <c r="DA109"/>
  <c r="DB109"/>
  <c r="DA302"/>
  <c r="DB302"/>
  <c r="DA238"/>
  <c r="DB238"/>
  <c r="DA180"/>
  <c r="DB180"/>
  <c r="DA116"/>
  <c r="DB116"/>
  <c r="DA52"/>
  <c r="DB52"/>
  <c r="DA90"/>
  <c r="DB90"/>
  <c r="DA19"/>
  <c r="DB19"/>
  <c r="DA118"/>
  <c r="DB118"/>
  <c r="DA63"/>
  <c r="DB63"/>
  <c r="DA66"/>
  <c r="DB66"/>
  <c r="DA11"/>
  <c r="DB11"/>
  <c r="DA576"/>
  <c r="DB576"/>
  <c r="DA634"/>
  <c r="DB634"/>
  <c r="DB547"/>
  <c r="DA547"/>
  <c r="DA604"/>
  <c r="DB604"/>
  <c r="DA94"/>
  <c r="DB94"/>
  <c r="DA460"/>
  <c r="DB460"/>
  <c r="DA410"/>
  <c r="DB410"/>
  <c r="DA343"/>
  <c r="DB343"/>
  <c r="DA470"/>
  <c r="DB470"/>
  <c r="DA386"/>
  <c r="DB386"/>
  <c r="DA322"/>
  <c r="DB322"/>
  <c r="DA430"/>
  <c r="DB430"/>
  <c r="DA341"/>
  <c r="DB341"/>
  <c r="DA476"/>
  <c r="DB476"/>
  <c r="DA440"/>
  <c r="DB440"/>
  <c r="DB383"/>
  <c r="DA383"/>
  <c r="DA336"/>
  <c r="DB336"/>
  <c r="DB437"/>
  <c r="DA437"/>
  <c r="DA350"/>
  <c r="DB350"/>
  <c r="DA480"/>
  <c r="DB480"/>
  <c r="DB419"/>
  <c r="DA419"/>
  <c r="DB377"/>
  <c r="DA377"/>
  <c r="DA334"/>
  <c r="DB334"/>
  <c r="DA466"/>
  <c r="DB466"/>
  <c r="DA382"/>
  <c r="DB382"/>
  <c r="DA502"/>
  <c r="DB502"/>
  <c r="DA436"/>
  <c r="DB436"/>
  <c r="DA370"/>
  <c r="DB370"/>
  <c r="DA255"/>
  <c r="DB255"/>
  <c r="DA195"/>
  <c r="DB195"/>
  <c r="DA131"/>
  <c r="DB131"/>
  <c r="DA67"/>
  <c r="DB67"/>
  <c r="DA256"/>
  <c r="DB256"/>
  <c r="DA194"/>
  <c r="DB194"/>
  <c r="DA130"/>
  <c r="DB130"/>
  <c r="DA265"/>
  <c r="DB265"/>
  <c r="DA201"/>
  <c r="DB201"/>
  <c r="DA137"/>
  <c r="DB137"/>
  <c r="DA274"/>
  <c r="DB274"/>
  <c r="DA208"/>
  <c r="DB208"/>
  <c r="DA144"/>
  <c r="DB144"/>
  <c r="DA80"/>
  <c r="DB80"/>
  <c r="DA16"/>
  <c r="DB16"/>
  <c r="DA259"/>
  <c r="DB259"/>
  <c r="DA191"/>
  <c r="DB191"/>
  <c r="DA127"/>
  <c r="DB127"/>
  <c r="DA252"/>
  <c r="DB252"/>
  <c r="DA182"/>
  <c r="DB182"/>
  <c r="DA309"/>
  <c r="DB309"/>
  <c r="DA245"/>
  <c r="DB245"/>
  <c r="DA181"/>
  <c r="DB181"/>
  <c r="DA117"/>
  <c r="DB117"/>
  <c r="DA310"/>
  <c r="DB310"/>
  <c r="DA246"/>
  <c r="DB246"/>
  <c r="DA188"/>
  <c r="DB188"/>
  <c r="DA124"/>
  <c r="DB124"/>
  <c r="DA60"/>
  <c r="DB60"/>
  <c r="DA102"/>
  <c r="DB102"/>
  <c r="DA29"/>
  <c r="DB29"/>
  <c r="DA7"/>
  <c r="DD7" s="1"/>
  <c r="DB7"/>
  <c r="DA95"/>
  <c r="DB95"/>
  <c r="DA78"/>
  <c r="DB78"/>
  <c r="DA21"/>
  <c r="DB21"/>
  <c r="DA574"/>
  <c r="DB574"/>
  <c r="DA630"/>
  <c r="DB630"/>
  <c r="DB545"/>
  <c r="DA545"/>
  <c r="DA600"/>
  <c r="DB600"/>
  <c r="DA636"/>
  <c r="DB636"/>
  <c r="DB465"/>
  <c r="DA465"/>
  <c r="DA418"/>
  <c r="DB418"/>
  <c r="DA347"/>
  <c r="DB347"/>
  <c r="DB479"/>
  <c r="DA479"/>
  <c r="DA388"/>
  <c r="DB388"/>
  <c r="DA338"/>
  <c r="DB338"/>
  <c r="DA438"/>
  <c r="DB438"/>
  <c r="DB355"/>
  <c r="DA355"/>
  <c r="DB483"/>
  <c r="DA483"/>
  <c r="DB443"/>
  <c r="DA443"/>
  <c r="DB385"/>
  <c r="DA385"/>
  <c r="DA344"/>
  <c r="DB344"/>
  <c r="DB447"/>
  <c r="DA447"/>
  <c r="DA352"/>
  <c r="DB352"/>
  <c r="DB491"/>
  <c r="DA491"/>
  <c r="DA444"/>
  <c r="DB444"/>
  <c r="DB387"/>
  <c r="DA387"/>
  <c r="DA342"/>
  <c r="DB342"/>
  <c r="DA468"/>
  <c r="DB468"/>
  <c r="DA394"/>
  <c r="DB394"/>
  <c r="DA504"/>
  <c r="DB504"/>
  <c r="DB439"/>
  <c r="DA439"/>
  <c r="DA372"/>
  <c r="DB372"/>
  <c r="DA316"/>
  <c r="DB316"/>
  <c r="DA263"/>
  <c r="DB263"/>
  <c r="DA203"/>
  <c r="DB203"/>
  <c r="DA139"/>
  <c r="DB139"/>
  <c r="DA75"/>
  <c r="DB75"/>
  <c r="DA264"/>
  <c r="DB264"/>
  <c r="DA202"/>
  <c r="DB202"/>
  <c r="DA138"/>
  <c r="DB138"/>
  <c r="DA273"/>
  <c r="DB273"/>
  <c r="DA209"/>
  <c r="DB209"/>
  <c r="DA145"/>
  <c r="DB145"/>
  <c r="DA282"/>
  <c r="DB282"/>
  <c r="DA216"/>
  <c r="DB216"/>
  <c r="DA152"/>
  <c r="DB152"/>
  <c r="DA88"/>
  <c r="DB88"/>
  <c r="DA24"/>
  <c r="DB24"/>
  <c r="DA267"/>
  <c r="DB267"/>
  <c r="DA199"/>
  <c r="DB199"/>
  <c r="DA135"/>
  <c r="DB135"/>
  <c r="DA260"/>
  <c r="DB260"/>
  <c r="DA190"/>
  <c r="DB190"/>
  <c r="DA126"/>
  <c r="DB126"/>
  <c r="DA253"/>
  <c r="DB253"/>
  <c r="DA189"/>
  <c r="DB189"/>
  <c r="DA125"/>
  <c r="DB125"/>
  <c r="DA61"/>
  <c r="DB61"/>
  <c r="DA254"/>
  <c r="DB254"/>
  <c r="DA196"/>
  <c r="DB196"/>
  <c r="DA132"/>
  <c r="DB132"/>
  <c r="DA68"/>
  <c r="DB68"/>
  <c r="DA105"/>
  <c r="DB105"/>
  <c r="DA34"/>
  <c r="DB34"/>
  <c r="DA39"/>
  <c r="DB39"/>
  <c r="DA110"/>
  <c r="DB110"/>
  <c r="DA81"/>
  <c r="DB81"/>
  <c r="DA26"/>
  <c r="DB26"/>
  <c r="DA554"/>
  <c r="DB554"/>
  <c r="DA606"/>
  <c r="DB606"/>
  <c r="DA540"/>
  <c r="DB540"/>
  <c r="DA598"/>
  <c r="DB598"/>
  <c r="DA632"/>
  <c r="DB632"/>
  <c r="DA472"/>
  <c r="DB472"/>
  <c r="DB423"/>
  <c r="DA423"/>
  <c r="DA358"/>
  <c r="DB358"/>
  <c r="DB481"/>
  <c r="DA481"/>
  <c r="DA400"/>
  <c r="DB400"/>
  <c r="DA351"/>
  <c r="DB351"/>
  <c r="DB445"/>
  <c r="DA445"/>
  <c r="DB357"/>
  <c r="DA357"/>
  <c r="DB489"/>
  <c r="DA489"/>
  <c r="DA450"/>
  <c r="DB450"/>
  <c r="DA390"/>
  <c r="DB390"/>
  <c r="DA348"/>
  <c r="DB348"/>
  <c r="DB459"/>
  <c r="DA459"/>
  <c r="DA380"/>
  <c r="DB380"/>
  <c r="DA498"/>
  <c r="DB498"/>
  <c r="DB449"/>
  <c r="DA449"/>
  <c r="DB389"/>
  <c r="DA389"/>
  <c r="DA354"/>
  <c r="DB354"/>
  <c r="DA484"/>
  <c r="DB484"/>
  <c r="DA396"/>
  <c r="DB396"/>
  <c r="DA321"/>
  <c r="DB321"/>
  <c r="DB451"/>
  <c r="DA451"/>
  <c r="DA384"/>
  <c r="DB384"/>
  <c r="DA324"/>
  <c r="DB324"/>
  <c r="DA271"/>
  <c r="DB271"/>
  <c r="DA211"/>
  <c r="DB211"/>
  <c r="DA147"/>
  <c r="DB147"/>
  <c r="DA83"/>
  <c r="DB83"/>
  <c r="DA272"/>
  <c r="DB272"/>
  <c r="DA210"/>
  <c r="DB210"/>
  <c r="DA146"/>
  <c r="DB146"/>
  <c r="DA281"/>
  <c r="DB281"/>
  <c r="DA217"/>
  <c r="DB217"/>
  <c r="DA153"/>
  <c r="DB153"/>
  <c r="DA290"/>
  <c r="DB290"/>
  <c r="DA224"/>
  <c r="DB224"/>
  <c r="DA160"/>
  <c r="DB160"/>
  <c r="DA96"/>
  <c r="DB96"/>
  <c r="DA32"/>
  <c r="DB32"/>
  <c r="DA275"/>
  <c r="DB275"/>
  <c r="DA207"/>
  <c r="DB207"/>
  <c r="DA143"/>
  <c r="DB143"/>
  <c r="DA268"/>
  <c r="DB268"/>
  <c r="DA198"/>
  <c r="DB198"/>
  <c r="DA134"/>
  <c r="DB134"/>
  <c r="DA261"/>
  <c r="DB261"/>
  <c r="DA197"/>
  <c r="DB197"/>
  <c r="DA133"/>
  <c r="DB133"/>
  <c r="DA69"/>
  <c r="DB69"/>
  <c r="DA262"/>
  <c r="DB262"/>
  <c r="DA204"/>
  <c r="DB204"/>
  <c r="DA140"/>
  <c r="DB140"/>
  <c r="DA76"/>
  <c r="DB76"/>
  <c r="DA12"/>
  <c r="DB12"/>
  <c r="DA46"/>
  <c r="DB46"/>
  <c r="DA79"/>
  <c r="DB79"/>
  <c r="DA106"/>
  <c r="DB106"/>
  <c r="DA98"/>
  <c r="DB98"/>
  <c r="DA38"/>
  <c r="DB38"/>
  <c r="DA538"/>
  <c r="DB538"/>
  <c r="DA602"/>
  <c r="DB602"/>
  <c r="DA27"/>
  <c r="DB27"/>
  <c r="DB529"/>
  <c r="DA529"/>
  <c r="DB583"/>
  <c r="DA583"/>
  <c r="DA628"/>
  <c r="DB628"/>
  <c r="DA486"/>
  <c r="DB486"/>
  <c r="DB433"/>
  <c r="DA433"/>
  <c r="DB379"/>
  <c r="DA379"/>
  <c r="DA490"/>
  <c r="DB490"/>
  <c r="DA412"/>
  <c r="DB412"/>
  <c r="DA360"/>
  <c r="DB360"/>
  <c r="DB455"/>
  <c r="DA455"/>
  <c r="DB395"/>
  <c r="DA395"/>
  <c r="DA496"/>
  <c r="DB496"/>
  <c r="DA452"/>
  <c r="DB452"/>
  <c r="DA402"/>
  <c r="DB402"/>
  <c r="DA362"/>
  <c r="DB362"/>
  <c r="DB471"/>
  <c r="DA471"/>
  <c r="DA392"/>
  <c r="DB392"/>
  <c r="DA500"/>
  <c r="DB500"/>
  <c r="DA454"/>
  <c r="DB454"/>
  <c r="DB399"/>
  <c r="DA399"/>
  <c r="DB359"/>
  <c r="DA359"/>
  <c r="DA488"/>
  <c r="DB488"/>
  <c r="DA408"/>
  <c r="DB408"/>
  <c r="DA329"/>
  <c r="DB329"/>
  <c r="DA458"/>
  <c r="DB458"/>
  <c r="DB403"/>
  <c r="DA403"/>
  <c r="DA332"/>
  <c r="DB332"/>
  <c r="DA279"/>
  <c r="DB279"/>
  <c r="DA219"/>
  <c r="DB219"/>
  <c r="DA155"/>
  <c r="DB155"/>
  <c r="DA91"/>
  <c r="DB91"/>
  <c r="DA280"/>
  <c r="DB280"/>
  <c r="DA218"/>
  <c r="DB218"/>
  <c r="DA154"/>
  <c r="DB154"/>
  <c r="DA289"/>
  <c r="DB289"/>
  <c r="DA225"/>
  <c r="DB225"/>
  <c r="DA161"/>
  <c r="DB161"/>
  <c r="DA298"/>
  <c r="DB298"/>
  <c r="DA232"/>
  <c r="DB232"/>
  <c r="DA168"/>
  <c r="DB168"/>
  <c r="DA104"/>
  <c r="DB104"/>
  <c r="DA40"/>
  <c r="DB40"/>
  <c r="DA283"/>
  <c r="DB283"/>
  <c r="DA215"/>
  <c r="DB215"/>
  <c r="DA151"/>
  <c r="DB151"/>
  <c r="DA276"/>
  <c r="DB276"/>
  <c r="DA206"/>
  <c r="DB206"/>
  <c r="DA142"/>
  <c r="DB142"/>
  <c r="DA269"/>
  <c r="DB269"/>
  <c r="DA205"/>
  <c r="DB205"/>
  <c r="DA141"/>
  <c r="DB141"/>
  <c r="DA77"/>
  <c r="DB77"/>
  <c r="DA270"/>
  <c r="DB270"/>
  <c r="DA212"/>
  <c r="DB212"/>
  <c r="DA148"/>
  <c r="DB148"/>
  <c r="DA84"/>
  <c r="DB84"/>
  <c r="DA20"/>
  <c r="DB20"/>
  <c r="DA49"/>
  <c r="DB49"/>
  <c r="DA111"/>
  <c r="DB111"/>
  <c r="DA15"/>
  <c r="DB15"/>
  <c r="DA113"/>
  <c r="DB113"/>
  <c r="DA41"/>
  <c r="DB41"/>
  <c r="DA31"/>
  <c r="DB31"/>
  <c r="DB531"/>
  <c r="DA531"/>
  <c r="DB595"/>
  <c r="DA595"/>
  <c r="DA54"/>
  <c r="DB54"/>
  <c r="DB513"/>
  <c r="DA513"/>
  <c r="DA570"/>
  <c r="DB570"/>
  <c r="DB623"/>
  <c r="DA623"/>
  <c r="DA492"/>
  <c r="DB492"/>
  <c r="DB441"/>
  <c r="DA441"/>
  <c r="DB381"/>
  <c r="DA381"/>
  <c r="DB499"/>
  <c r="DA499"/>
  <c r="DB415"/>
  <c r="DA415"/>
  <c r="DB367"/>
  <c r="DA367"/>
  <c r="DB467"/>
  <c r="DA467"/>
  <c r="DB397"/>
  <c r="DA397"/>
  <c r="DB503"/>
  <c r="DA503"/>
  <c r="DA462"/>
  <c r="DB462"/>
  <c r="DA404"/>
  <c r="DB404"/>
  <c r="DA364"/>
  <c r="DB364"/>
  <c r="DB487"/>
  <c r="DA487"/>
  <c r="DA414"/>
  <c r="DB414"/>
  <c r="DA323"/>
  <c r="DB323"/>
  <c r="DA456"/>
  <c r="DB456"/>
  <c r="DB401"/>
  <c r="DA401"/>
  <c r="DB361"/>
  <c r="DA361"/>
  <c r="DB495"/>
  <c r="DA495"/>
  <c r="DB413"/>
  <c r="DA413"/>
  <c r="DA337"/>
  <c r="DB337"/>
  <c r="DB463"/>
  <c r="DA463"/>
  <c r="DB405"/>
  <c r="DA405"/>
  <c r="DA340"/>
  <c r="DB340"/>
  <c r="DA287"/>
  <c r="DB287"/>
  <c r="DA227"/>
  <c r="DB227"/>
  <c r="DA163"/>
  <c r="DB163"/>
  <c r="DA99"/>
  <c r="DB99"/>
  <c r="DA288"/>
  <c r="DB288"/>
  <c r="DA226"/>
  <c r="DB226"/>
  <c r="DA162"/>
  <c r="DB162"/>
  <c r="DA297"/>
  <c r="DB297"/>
  <c r="DA233"/>
  <c r="DB233"/>
  <c r="DA169"/>
  <c r="DB169"/>
  <c r="DA306"/>
  <c r="DB306"/>
  <c r="DA242"/>
  <c r="DB242"/>
  <c r="DA176"/>
  <c r="DB176"/>
  <c r="DA112"/>
  <c r="DB112"/>
  <c r="DA48"/>
  <c r="DB48"/>
  <c r="DA291"/>
  <c r="DB291"/>
  <c r="DA223"/>
  <c r="DB223"/>
  <c r="DA159"/>
  <c r="DB159"/>
  <c r="DA284"/>
  <c r="DB284"/>
  <c r="DA214"/>
  <c r="DB214"/>
  <c r="DA150"/>
  <c r="DB150"/>
  <c r="DA277"/>
  <c r="DB277"/>
  <c r="DA213"/>
  <c r="DB213"/>
  <c r="DA149"/>
  <c r="DB149"/>
  <c r="DA85"/>
  <c r="DB85"/>
  <c r="DA278"/>
  <c r="DB278"/>
  <c r="DA220"/>
  <c r="DB220"/>
  <c r="DA156"/>
  <c r="DB156"/>
  <c r="DA92"/>
  <c r="DB92"/>
  <c r="DA28"/>
  <c r="DB28"/>
  <c r="DA51"/>
  <c r="DB51"/>
  <c r="DA114"/>
  <c r="DB114"/>
  <c r="DA47"/>
  <c r="DB47"/>
  <c r="DA119"/>
  <c r="DB119"/>
  <c r="DA43"/>
  <c r="DB43"/>
  <c r="DA87"/>
  <c r="DB87"/>
  <c r="DA524"/>
  <c r="DB524"/>
  <c r="DB591"/>
  <c r="DA591"/>
  <c r="DA89"/>
  <c r="DB89"/>
  <c r="DA508"/>
  <c r="DB508"/>
  <c r="DB563"/>
  <c r="DA563"/>
  <c r="DB617"/>
  <c r="DA617"/>
  <c r="DB497"/>
  <c r="DA497"/>
  <c r="DA446"/>
  <c r="DB446"/>
  <c r="DB391"/>
  <c r="DA391"/>
  <c r="DA319"/>
  <c r="DB319"/>
  <c r="DA420"/>
  <c r="DB420"/>
  <c r="DB369"/>
  <c r="DA369"/>
  <c r="DB485"/>
  <c r="DA485"/>
  <c r="DB407"/>
  <c r="DA407"/>
  <c r="DA317"/>
  <c r="DB317"/>
  <c r="DA464"/>
  <c r="DB464"/>
  <c r="DB427"/>
  <c r="DA427"/>
  <c r="DB371"/>
  <c r="DA371"/>
  <c r="DB493"/>
  <c r="DA493"/>
  <c r="DA422"/>
  <c r="DB422"/>
  <c r="DA331"/>
  <c r="DB331"/>
  <c r="DB461"/>
  <c r="DA461"/>
  <c r="DA406"/>
  <c r="DB406"/>
  <c r="DA366"/>
  <c r="DB366"/>
  <c r="DA315"/>
  <c r="DB315"/>
  <c r="DB421"/>
  <c r="DA421"/>
  <c r="DA345"/>
  <c r="DB345"/>
  <c r="DB475"/>
  <c r="DA475"/>
  <c r="DA426"/>
  <c r="DB426"/>
  <c r="DA353"/>
  <c r="DB353"/>
  <c r="CP271"/>
  <c r="CQ271"/>
  <c r="CP207"/>
  <c r="CQ207"/>
  <c r="CP136"/>
  <c r="CQ136"/>
  <c r="CP72"/>
  <c r="CQ72"/>
  <c r="CP304"/>
  <c r="CQ304"/>
  <c r="CP240"/>
  <c r="CQ240"/>
  <c r="CP183"/>
  <c r="CQ183"/>
  <c r="CP119"/>
  <c r="CQ119"/>
  <c r="CP289"/>
  <c r="CQ289"/>
  <c r="CP225"/>
  <c r="CQ225"/>
  <c r="CP166"/>
  <c r="CQ166"/>
  <c r="CP102"/>
  <c r="CQ102"/>
  <c r="CP274"/>
  <c r="CQ274"/>
  <c r="CP210"/>
  <c r="CQ210"/>
  <c r="CP149"/>
  <c r="CQ149"/>
  <c r="CP85"/>
  <c r="CQ85"/>
  <c r="CP259"/>
  <c r="CQ259"/>
  <c r="CP196"/>
  <c r="CQ196"/>
  <c r="CP132"/>
  <c r="CQ132"/>
  <c r="CP68"/>
  <c r="CQ68"/>
  <c r="CP316"/>
  <c r="CQ316"/>
  <c r="CP252"/>
  <c r="CQ252"/>
  <c r="CP187"/>
  <c r="CQ187"/>
  <c r="CP123"/>
  <c r="CQ123"/>
  <c r="CP293"/>
  <c r="CQ293"/>
  <c r="CP229"/>
  <c r="CQ229"/>
  <c r="CP162"/>
  <c r="CQ162"/>
  <c r="CP98"/>
  <c r="CQ98"/>
  <c r="CP310"/>
  <c r="CQ310"/>
  <c r="CP246"/>
  <c r="CQ246"/>
  <c r="CP177"/>
  <c r="CQ177"/>
  <c r="CP113"/>
  <c r="CQ113"/>
  <c r="CP49"/>
  <c r="CQ49"/>
  <c r="CP67"/>
  <c r="CQ67"/>
  <c r="CP53"/>
  <c r="CQ53"/>
  <c r="CP21"/>
  <c r="CQ21"/>
  <c r="CP71"/>
  <c r="CQ71"/>
  <c r="CP63"/>
  <c r="CQ63"/>
  <c r="CP18"/>
  <c r="CQ18"/>
  <c r="CP364"/>
  <c r="CQ364"/>
  <c r="CP378"/>
  <c r="CQ378"/>
  <c r="CP355"/>
  <c r="CQ355"/>
  <c r="CP337"/>
  <c r="CQ337"/>
  <c r="CP329"/>
  <c r="CQ329"/>
  <c r="CP321"/>
  <c r="CQ321"/>
  <c r="CP397"/>
  <c r="CQ397"/>
  <c r="CP381"/>
  <c r="CQ381"/>
  <c r="CP380"/>
  <c r="CQ380"/>
  <c r="CP388"/>
  <c r="CQ388"/>
  <c r="CP398"/>
  <c r="CQ398"/>
  <c r="CP456"/>
  <c r="CQ456"/>
  <c r="CP475"/>
  <c r="CQ475"/>
  <c r="CP411"/>
  <c r="CQ411"/>
  <c r="CP443"/>
  <c r="CQ443"/>
  <c r="CP432"/>
  <c r="CQ432"/>
  <c r="CP502"/>
  <c r="CQ502"/>
  <c r="CP478"/>
  <c r="CQ478"/>
  <c r="CP423"/>
  <c r="CQ423"/>
  <c r="CP436"/>
  <c r="CQ436"/>
  <c r="CP507"/>
  <c r="CQ507"/>
  <c r="CP469"/>
  <c r="CQ469"/>
  <c r="CP506"/>
  <c r="CQ506"/>
  <c r="CP463"/>
  <c r="CQ463"/>
  <c r="CP473"/>
  <c r="CQ473"/>
  <c r="CP572"/>
  <c r="CQ572"/>
  <c r="CP630"/>
  <c r="CQ630"/>
  <c r="CP571"/>
  <c r="CQ571"/>
  <c r="CP629"/>
  <c r="CQ629"/>
  <c r="CP541"/>
  <c r="CQ541"/>
  <c r="CP589"/>
  <c r="CQ589"/>
  <c r="CP611"/>
  <c r="CQ611"/>
  <c r="CP606"/>
  <c r="CQ606"/>
  <c r="CP539"/>
  <c r="CQ539"/>
  <c r="CP591"/>
  <c r="CQ591"/>
  <c r="CP575"/>
  <c r="CQ575"/>
  <c r="CP617"/>
  <c r="CQ617"/>
  <c r="CP528"/>
  <c r="CQ528"/>
  <c r="CP593"/>
  <c r="CQ593"/>
  <c r="CP527"/>
  <c r="CQ527"/>
  <c r="CP624"/>
  <c r="CQ624"/>
  <c r="CP279"/>
  <c r="CQ279"/>
  <c r="CP215"/>
  <c r="CQ215"/>
  <c r="CP144"/>
  <c r="CQ144"/>
  <c r="CP80"/>
  <c r="CQ80"/>
  <c r="CP312"/>
  <c r="CQ312"/>
  <c r="CP248"/>
  <c r="CQ248"/>
  <c r="CP191"/>
  <c r="CQ191"/>
  <c r="CP127"/>
  <c r="CQ127"/>
  <c r="CP297"/>
  <c r="CQ297"/>
  <c r="CP233"/>
  <c r="CQ233"/>
  <c r="CP174"/>
  <c r="CQ174"/>
  <c r="CP110"/>
  <c r="CQ110"/>
  <c r="CP282"/>
  <c r="CQ282"/>
  <c r="CP218"/>
  <c r="CQ218"/>
  <c r="CP157"/>
  <c r="CQ157"/>
  <c r="CP93"/>
  <c r="CQ93"/>
  <c r="CP267"/>
  <c r="CQ267"/>
  <c r="CP203"/>
  <c r="CQ203"/>
  <c r="CP140"/>
  <c r="CQ140"/>
  <c r="CP76"/>
  <c r="CQ76"/>
  <c r="CP12"/>
  <c r="CQ12"/>
  <c r="CP260"/>
  <c r="CQ260"/>
  <c r="CP197"/>
  <c r="CQ197"/>
  <c r="CP131"/>
  <c r="CQ131"/>
  <c r="CP301"/>
  <c r="CQ301"/>
  <c r="CP237"/>
  <c r="CQ237"/>
  <c r="CP170"/>
  <c r="CQ170"/>
  <c r="CP106"/>
  <c r="CQ106"/>
  <c r="CP318"/>
  <c r="CQ318"/>
  <c r="CP254"/>
  <c r="CQ254"/>
  <c r="CP185"/>
  <c r="CQ185"/>
  <c r="CP121"/>
  <c r="CQ121"/>
  <c r="CP57"/>
  <c r="CQ57"/>
  <c r="CP70"/>
  <c r="CQ70"/>
  <c r="CP11"/>
  <c r="CQ11"/>
  <c r="CP33"/>
  <c r="CQ33"/>
  <c r="CP83"/>
  <c r="CQ83"/>
  <c r="CP10"/>
  <c r="CQ10"/>
  <c r="CP46"/>
  <c r="CQ46"/>
  <c r="CP371"/>
  <c r="CQ371"/>
  <c r="CP391"/>
  <c r="CQ391"/>
  <c r="CP370"/>
  <c r="CQ370"/>
  <c r="CP338"/>
  <c r="CQ338"/>
  <c r="CP330"/>
  <c r="CQ330"/>
  <c r="CP322"/>
  <c r="CQ322"/>
  <c r="CP407"/>
  <c r="CQ407"/>
  <c r="CP354"/>
  <c r="CQ354"/>
  <c r="CP395"/>
  <c r="CQ395"/>
  <c r="CP393"/>
  <c r="CQ393"/>
  <c r="CP405"/>
  <c r="CQ405"/>
  <c r="CP457"/>
  <c r="CQ457"/>
  <c r="CP484"/>
  <c r="CQ484"/>
  <c r="CP426"/>
  <c r="CQ426"/>
  <c r="CP444"/>
  <c r="CQ444"/>
  <c r="CP439"/>
  <c r="CQ439"/>
  <c r="CP510"/>
  <c r="CQ510"/>
  <c r="CP487"/>
  <c r="CQ487"/>
  <c r="CP430"/>
  <c r="CQ430"/>
  <c r="CP385"/>
  <c r="CQ385"/>
  <c r="CP515"/>
  <c r="CQ515"/>
  <c r="CP470"/>
  <c r="CQ470"/>
  <c r="CP514"/>
  <c r="CQ514"/>
  <c r="CP464"/>
  <c r="CQ464"/>
  <c r="CP482"/>
  <c r="CQ482"/>
  <c r="CP579"/>
  <c r="CQ579"/>
  <c r="CP594"/>
  <c r="CQ594"/>
  <c r="CP525"/>
  <c r="CQ525"/>
  <c r="CP587"/>
  <c r="CQ587"/>
  <c r="CP497"/>
  <c r="CQ497"/>
  <c r="CP605"/>
  <c r="CQ605"/>
  <c r="CP619"/>
  <c r="CQ619"/>
  <c r="CP555"/>
  <c r="CQ555"/>
  <c r="CP547"/>
  <c r="CQ547"/>
  <c r="CP598"/>
  <c r="CQ598"/>
  <c r="CP522"/>
  <c r="CQ522"/>
  <c r="CP626"/>
  <c r="CQ626"/>
  <c r="CP537"/>
  <c r="CQ537"/>
  <c r="CP600"/>
  <c r="CQ600"/>
  <c r="CP536"/>
  <c r="CQ536"/>
  <c r="CP631"/>
  <c r="CQ631"/>
  <c r="CP287"/>
  <c r="CQ287"/>
  <c r="CP223"/>
  <c r="CQ223"/>
  <c r="CP152"/>
  <c r="CQ152"/>
  <c r="CP88"/>
  <c r="CQ88"/>
  <c r="CP24"/>
  <c r="CQ24"/>
  <c r="CP256"/>
  <c r="CQ256"/>
  <c r="CP193"/>
  <c r="CQ193"/>
  <c r="CP135"/>
  <c r="CQ135"/>
  <c r="CP305"/>
  <c r="CQ305"/>
  <c r="CP241"/>
  <c r="CQ241"/>
  <c r="CP182"/>
  <c r="CQ182"/>
  <c r="CP118"/>
  <c r="CQ118"/>
  <c r="CP290"/>
  <c r="CQ290"/>
  <c r="CP226"/>
  <c r="CQ226"/>
  <c r="CP165"/>
  <c r="CQ165"/>
  <c r="CP101"/>
  <c r="CQ101"/>
  <c r="CP275"/>
  <c r="CQ275"/>
  <c r="CP211"/>
  <c r="CQ211"/>
  <c r="CP148"/>
  <c r="CQ148"/>
  <c r="CP84"/>
  <c r="CQ84"/>
  <c r="CP20"/>
  <c r="CQ20"/>
  <c r="CP268"/>
  <c r="CQ268"/>
  <c r="CP204"/>
  <c r="CQ204"/>
  <c r="CP139"/>
  <c r="CQ139"/>
  <c r="CP309"/>
  <c r="CQ309"/>
  <c r="CP245"/>
  <c r="CQ245"/>
  <c r="CP178"/>
  <c r="CQ178"/>
  <c r="CP114"/>
  <c r="CQ114"/>
  <c r="CP50"/>
  <c r="CQ50"/>
  <c r="CP262"/>
  <c r="CQ262"/>
  <c r="CP199"/>
  <c r="CQ199"/>
  <c r="CP129"/>
  <c r="CQ129"/>
  <c r="CP65"/>
  <c r="CQ65"/>
  <c r="CP7"/>
  <c r="CS7" s="1"/>
  <c r="CQ7"/>
  <c r="CP14"/>
  <c r="CQ14"/>
  <c r="CP42"/>
  <c r="CQ42"/>
  <c r="CP6"/>
  <c r="CQ6"/>
  <c r="CP15"/>
  <c r="CQ15"/>
  <c r="CP69"/>
  <c r="CQ69"/>
  <c r="CP396"/>
  <c r="CQ396"/>
  <c r="CP377"/>
  <c r="CQ377"/>
  <c r="CP339"/>
  <c r="CQ339"/>
  <c r="CP331"/>
  <c r="CQ331"/>
  <c r="CP323"/>
  <c r="CQ323"/>
  <c r="CP347"/>
  <c r="CQ347"/>
  <c r="CP361"/>
  <c r="CQ361"/>
  <c r="CP400"/>
  <c r="CQ400"/>
  <c r="CP403"/>
  <c r="CQ403"/>
  <c r="CP344"/>
  <c r="CQ344"/>
  <c r="CP458"/>
  <c r="CQ458"/>
  <c r="CP493"/>
  <c r="CQ493"/>
  <c r="CP433"/>
  <c r="CQ433"/>
  <c r="CP445"/>
  <c r="CQ445"/>
  <c r="CP503"/>
  <c r="CQ503"/>
  <c r="CP518"/>
  <c r="CQ518"/>
  <c r="CP496"/>
  <c r="CQ496"/>
  <c r="CP437"/>
  <c r="CQ437"/>
  <c r="CP508"/>
  <c r="CQ508"/>
  <c r="CP480"/>
  <c r="CQ480"/>
  <c r="CP471"/>
  <c r="CQ471"/>
  <c r="CP472"/>
  <c r="CQ472"/>
  <c r="CP465"/>
  <c r="CQ465"/>
  <c r="CP483"/>
  <c r="CQ483"/>
  <c r="CP526"/>
  <c r="CQ526"/>
  <c r="CP595"/>
  <c r="CQ595"/>
  <c r="CP534"/>
  <c r="CQ534"/>
  <c r="CP588"/>
  <c r="CQ588"/>
  <c r="CP637"/>
  <c r="CQ637"/>
  <c r="CP549"/>
  <c r="CQ549"/>
  <c r="CP628"/>
  <c r="CQ628"/>
  <c r="CP570"/>
  <c r="CQ570"/>
  <c r="CP636"/>
  <c r="CQ636"/>
  <c r="CP607"/>
  <c r="CQ607"/>
  <c r="CP529"/>
  <c r="CQ529"/>
  <c r="CP633"/>
  <c r="CQ633"/>
  <c r="CP545"/>
  <c r="CQ545"/>
  <c r="CP553"/>
  <c r="CQ553"/>
  <c r="CP544"/>
  <c r="CQ544"/>
  <c r="CP601"/>
  <c r="CQ601"/>
  <c r="CP295"/>
  <c r="CQ295"/>
  <c r="CP231"/>
  <c r="CQ231"/>
  <c r="CP160"/>
  <c r="CQ160"/>
  <c r="CP96"/>
  <c r="CQ96"/>
  <c r="CP32"/>
  <c r="CQ32"/>
  <c r="CP264"/>
  <c r="CQ264"/>
  <c r="CP200"/>
  <c r="CQ200"/>
  <c r="CP143"/>
  <c r="CQ143"/>
  <c r="CP313"/>
  <c r="CQ313"/>
  <c r="CP249"/>
  <c r="CQ249"/>
  <c r="CP190"/>
  <c r="CQ190"/>
  <c r="CP126"/>
  <c r="CQ126"/>
  <c r="CP298"/>
  <c r="CQ298"/>
  <c r="CP234"/>
  <c r="CQ234"/>
  <c r="CP173"/>
  <c r="CQ173"/>
  <c r="CP109"/>
  <c r="CQ109"/>
  <c r="CP283"/>
  <c r="CQ283"/>
  <c r="CP219"/>
  <c r="CQ219"/>
  <c r="CP156"/>
  <c r="CQ156"/>
  <c r="CP92"/>
  <c r="CQ92"/>
  <c r="CP28"/>
  <c r="CQ28"/>
  <c r="CP276"/>
  <c r="CQ276"/>
  <c r="CP212"/>
  <c r="CQ212"/>
  <c r="CP147"/>
  <c r="CQ147"/>
  <c r="CP317"/>
  <c r="CQ317"/>
  <c r="CP253"/>
  <c r="CQ253"/>
  <c r="CP186"/>
  <c r="CQ186"/>
  <c r="CP122"/>
  <c r="CQ122"/>
  <c r="CP58"/>
  <c r="CQ58"/>
  <c r="CP270"/>
  <c r="CQ270"/>
  <c r="CP206"/>
  <c r="CQ206"/>
  <c r="CP137"/>
  <c r="CQ137"/>
  <c r="CP73"/>
  <c r="CQ73"/>
  <c r="CP9"/>
  <c r="CQ9"/>
  <c r="CP16"/>
  <c r="CQ16"/>
  <c r="CP47"/>
  <c r="CQ47"/>
  <c r="CP8"/>
  <c r="CQ8"/>
  <c r="CP17"/>
  <c r="CQ17"/>
  <c r="CP13"/>
  <c r="CQ13"/>
  <c r="CP401"/>
  <c r="CQ401"/>
  <c r="CP389"/>
  <c r="CQ389"/>
  <c r="CP340"/>
  <c r="CQ340"/>
  <c r="CP332"/>
  <c r="CQ332"/>
  <c r="CP324"/>
  <c r="CQ324"/>
  <c r="CP362"/>
  <c r="CQ362"/>
  <c r="CP368"/>
  <c r="CQ368"/>
  <c r="CP346"/>
  <c r="CQ346"/>
  <c r="CP345"/>
  <c r="CQ345"/>
  <c r="CP351"/>
  <c r="CQ351"/>
  <c r="CP412"/>
  <c r="CQ412"/>
  <c r="CP451"/>
  <c r="CQ451"/>
  <c r="CP440"/>
  <c r="CQ440"/>
  <c r="CP446"/>
  <c r="CQ446"/>
  <c r="CP511"/>
  <c r="CQ511"/>
  <c r="CP477"/>
  <c r="CQ477"/>
  <c r="CP410"/>
  <c r="CQ410"/>
  <c r="CP386"/>
  <c r="CQ386"/>
  <c r="CP516"/>
  <c r="CQ516"/>
  <c r="CP489"/>
  <c r="CQ489"/>
  <c r="CP414"/>
  <c r="CQ414"/>
  <c r="CP481"/>
  <c r="CQ481"/>
  <c r="CP466"/>
  <c r="CQ466"/>
  <c r="CP492"/>
  <c r="CQ492"/>
  <c r="CP535"/>
  <c r="CQ535"/>
  <c r="CP602"/>
  <c r="CQ602"/>
  <c r="CP542"/>
  <c r="CQ542"/>
  <c r="CP596"/>
  <c r="CQ596"/>
  <c r="CP641"/>
  <c r="CQ641"/>
  <c r="CP556"/>
  <c r="CQ556"/>
  <c r="CP582"/>
  <c r="CQ582"/>
  <c r="CP577"/>
  <c r="CQ577"/>
  <c r="CP640"/>
  <c r="CQ640"/>
  <c r="CP562"/>
  <c r="CQ562"/>
  <c r="CP538"/>
  <c r="CQ538"/>
  <c r="CP592"/>
  <c r="CQ592"/>
  <c r="CP501"/>
  <c r="CQ501"/>
  <c r="CP560"/>
  <c r="CQ560"/>
  <c r="CP500"/>
  <c r="CQ500"/>
  <c r="CP552"/>
  <c r="CQ552"/>
  <c r="CP303"/>
  <c r="CQ303"/>
  <c r="CP239"/>
  <c r="CQ239"/>
  <c r="CP168"/>
  <c r="CQ168"/>
  <c r="CP104"/>
  <c r="CQ104"/>
  <c r="CP40"/>
  <c r="CQ40"/>
  <c r="CP272"/>
  <c r="CQ272"/>
  <c r="CP208"/>
  <c r="CQ208"/>
  <c r="CP151"/>
  <c r="CQ151"/>
  <c r="CP87"/>
  <c r="CQ87"/>
  <c r="CP257"/>
  <c r="CQ257"/>
  <c r="CP194"/>
  <c r="CQ194"/>
  <c r="CP134"/>
  <c r="CQ134"/>
  <c r="CP306"/>
  <c r="CQ306"/>
  <c r="CP242"/>
  <c r="CQ242"/>
  <c r="CP181"/>
  <c r="CQ181"/>
  <c r="CP117"/>
  <c r="CQ117"/>
  <c r="CP291"/>
  <c r="CQ291"/>
  <c r="CP227"/>
  <c r="CQ227"/>
  <c r="CP164"/>
  <c r="CQ164"/>
  <c r="CP100"/>
  <c r="CQ100"/>
  <c r="CP36"/>
  <c r="CQ36"/>
  <c r="CP284"/>
  <c r="CQ284"/>
  <c r="CP220"/>
  <c r="CQ220"/>
  <c r="CP155"/>
  <c r="CQ155"/>
  <c r="CP91"/>
  <c r="CQ91"/>
  <c r="CP261"/>
  <c r="CQ261"/>
  <c r="CP198"/>
  <c r="CQ198"/>
  <c r="CP130"/>
  <c r="CQ130"/>
  <c r="CP66"/>
  <c r="CQ66"/>
  <c r="CP278"/>
  <c r="CQ278"/>
  <c r="CP214"/>
  <c r="CQ214"/>
  <c r="CP145"/>
  <c r="CQ145"/>
  <c r="CP81"/>
  <c r="CQ81"/>
  <c r="CP25"/>
  <c r="CQ25"/>
  <c r="CP27"/>
  <c r="CQ27"/>
  <c r="CP59"/>
  <c r="CQ59"/>
  <c r="CP35"/>
  <c r="CQ35"/>
  <c r="CP26"/>
  <c r="CQ26"/>
  <c r="CP75"/>
  <c r="CQ75"/>
  <c r="CP406"/>
  <c r="CQ406"/>
  <c r="CP404"/>
  <c r="CQ404"/>
  <c r="CP341"/>
  <c r="CQ341"/>
  <c r="CP333"/>
  <c r="CQ333"/>
  <c r="CP325"/>
  <c r="CQ325"/>
  <c r="CP369"/>
  <c r="CQ369"/>
  <c r="CP375"/>
  <c r="CQ375"/>
  <c r="CP353"/>
  <c r="CQ353"/>
  <c r="CP352"/>
  <c r="CQ352"/>
  <c r="CP358"/>
  <c r="CQ358"/>
  <c r="CP419"/>
  <c r="CQ419"/>
  <c r="CP452"/>
  <c r="CQ452"/>
  <c r="CP504"/>
  <c r="CQ504"/>
  <c r="CP447"/>
  <c r="CQ447"/>
  <c r="CP519"/>
  <c r="CQ519"/>
  <c r="CP486"/>
  <c r="CQ486"/>
  <c r="CP417"/>
  <c r="CQ417"/>
  <c r="CP394"/>
  <c r="CQ394"/>
  <c r="CP479"/>
  <c r="CQ479"/>
  <c r="CP408"/>
  <c r="CQ408"/>
  <c r="CP421"/>
  <c r="CQ421"/>
  <c r="CP490"/>
  <c r="CQ490"/>
  <c r="CP413"/>
  <c r="CQ413"/>
  <c r="CP459"/>
  <c r="CQ459"/>
  <c r="CP543"/>
  <c r="CQ543"/>
  <c r="CP603"/>
  <c r="CQ603"/>
  <c r="CP498"/>
  <c r="CQ498"/>
  <c r="CP604"/>
  <c r="CQ604"/>
  <c r="CP612"/>
  <c r="CQ612"/>
  <c r="CP563"/>
  <c r="CQ563"/>
  <c r="CP583"/>
  <c r="CQ583"/>
  <c r="CP523"/>
  <c r="CQ523"/>
  <c r="CP627"/>
  <c r="CQ627"/>
  <c r="CP569"/>
  <c r="CQ569"/>
  <c r="CP546"/>
  <c r="CQ546"/>
  <c r="CP599"/>
  <c r="CQ599"/>
  <c r="CP639"/>
  <c r="CQ639"/>
  <c r="CP567"/>
  <c r="CQ567"/>
  <c r="CP608"/>
  <c r="CQ608"/>
  <c r="CP559"/>
  <c r="CQ559"/>
  <c r="CP311"/>
  <c r="CQ311"/>
  <c r="CP247"/>
  <c r="CQ247"/>
  <c r="CP176"/>
  <c r="CQ176"/>
  <c r="CP112"/>
  <c r="CQ112"/>
  <c r="CP48"/>
  <c r="CQ48"/>
  <c r="CP280"/>
  <c r="CQ280"/>
  <c r="CP216"/>
  <c r="CQ216"/>
  <c r="CP159"/>
  <c r="CQ159"/>
  <c r="CP95"/>
  <c r="CQ95"/>
  <c r="CP265"/>
  <c r="CQ265"/>
  <c r="CP201"/>
  <c r="CQ201"/>
  <c r="CP142"/>
  <c r="CQ142"/>
  <c r="CP314"/>
  <c r="CQ314"/>
  <c r="CP250"/>
  <c r="CQ250"/>
  <c r="CP189"/>
  <c r="CQ189"/>
  <c r="CP125"/>
  <c r="CQ125"/>
  <c r="CP299"/>
  <c r="CQ299"/>
  <c r="CP235"/>
  <c r="CQ235"/>
  <c r="CP172"/>
  <c r="CQ172"/>
  <c r="CP108"/>
  <c r="CQ108"/>
  <c r="CP44"/>
  <c r="CQ44"/>
  <c r="CP292"/>
  <c r="CQ292"/>
  <c r="CP228"/>
  <c r="CQ228"/>
  <c r="CP163"/>
  <c r="CQ163"/>
  <c r="CP99"/>
  <c r="CQ99"/>
  <c r="CP269"/>
  <c r="CQ269"/>
  <c r="CP205"/>
  <c r="CQ205"/>
  <c r="CP138"/>
  <c r="CQ138"/>
  <c r="CP74"/>
  <c r="CQ74"/>
  <c r="CP286"/>
  <c r="CQ286"/>
  <c r="CP222"/>
  <c r="CQ222"/>
  <c r="CP153"/>
  <c r="CQ153"/>
  <c r="CP89"/>
  <c r="CQ89"/>
  <c r="CP34"/>
  <c r="CQ34"/>
  <c r="CP30"/>
  <c r="CQ30"/>
  <c r="CP62"/>
  <c r="CQ62"/>
  <c r="CP38"/>
  <c r="CQ38"/>
  <c r="CP31"/>
  <c r="CQ31"/>
  <c r="CP78"/>
  <c r="CQ78"/>
  <c r="CP22"/>
  <c r="CQ22"/>
  <c r="CP343"/>
  <c r="CQ343"/>
  <c r="CP349"/>
  <c r="CQ349"/>
  <c r="CP342"/>
  <c r="CQ342"/>
  <c r="CP334"/>
  <c r="CQ334"/>
  <c r="CP326"/>
  <c r="CQ326"/>
  <c r="CP376"/>
  <c r="CQ376"/>
  <c r="CP382"/>
  <c r="CQ382"/>
  <c r="CP360"/>
  <c r="CQ360"/>
  <c r="CP359"/>
  <c r="CQ359"/>
  <c r="CP365"/>
  <c r="CQ365"/>
  <c r="CP434"/>
  <c r="CQ434"/>
  <c r="CP453"/>
  <c r="CQ453"/>
  <c r="CP512"/>
  <c r="CQ512"/>
  <c r="CP448"/>
  <c r="CQ448"/>
  <c r="CP476"/>
  <c r="CQ476"/>
  <c r="CP495"/>
  <c r="CQ495"/>
  <c r="CP424"/>
  <c r="CQ424"/>
  <c r="CP402"/>
  <c r="CQ402"/>
  <c r="CP488"/>
  <c r="CQ488"/>
  <c r="CP415"/>
  <c r="CQ415"/>
  <c r="CP428"/>
  <c r="CQ428"/>
  <c r="CP491"/>
  <c r="CQ491"/>
  <c r="CP420"/>
  <c r="CQ420"/>
  <c r="CP460"/>
  <c r="CQ460"/>
  <c r="CP499"/>
  <c r="CQ499"/>
  <c r="CP551"/>
  <c r="CQ551"/>
  <c r="CP642"/>
  <c r="CQ642"/>
  <c r="CP550"/>
  <c r="CQ550"/>
  <c r="CP620"/>
  <c r="CQ620"/>
  <c r="CP578"/>
  <c r="CQ578"/>
  <c r="CP584"/>
  <c r="CQ584"/>
  <c r="CP532"/>
  <c r="CQ532"/>
  <c r="CP635"/>
  <c r="CQ635"/>
  <c r="CP576"/>
  <c r="CQ576"/>
  <c r="CP610"/>
  <c r="CQ610"/>
  <c r="CP554"/>
  <c r="CQ554"/>
  <c r="CP609"/>
  <c r="CQ609"/>
  <c r="CP574"/>
  <c r="CQ574"/>
  <c r="CP614"/>
  <c r="CQ614"/>
  <c r="CP566"/>
  <c r="CQ566"/>
  <c r="CP319"/>
  <c r="CQ319"/>
  <c r="CP255"/>
  <c r="CQ255"/>
  <c r="CP184"/>
  <c r="CQ184"/>
  <c r="CP120"/>
  <c r="CQ120"/>
  <c r="CP56"/>
  <c r="CQ56"/>
  <c r="CP288"/>
  <c r="CQ288"/>
  <c r="CP224"/>
  <c r="CQ224"/>
  <c r="CP167"/>
  <c r="CQ167"/>
  <c r="CP103"/>
  <c r="CQ103"/>
  <c r="CP273"/>
  <c r="CQ273"/>
  <c r="CP209"/>
  <c r="CQ209"/>
  <c r="CP150"/>
  <c r="CQ150"/>
  <c r="CP86"/>
  <c r="CQ86"/>
  <c r="CP258"/>
  <c r="CQ258"/>
  <c r="CP195"/>
  <c r="CQ195"/>
  <c r="CP133"/>
  <c r="CQ133"/>
  <c r="CP307"/>
  <c r="CQ307"/>
  <c r="CP243"/>
  <c r="CQ243"/>
  <c r="CP180"/>
  <c r="CQ180"/>
  <c r="CP116"/>
  <c r="CQ116"/>
  <c r="CP52"/>
  <c r="CQ52"/>
  <c r="CP300"/>
  <c r="CQ300"/>
  <c r="CP236"/>
  <c r="CQ236"/>
  <c r="CP171"/>
  <c r="CQ171"/>
  <c r="CP107"/>
  <c r="CQ107"/>
  <c r="CP277"/>
  <c r="CQ277"/>
  <c r="CP213"/>
  <c r="CQ213"/>
  <c r="CP146"/>
  <c r="CQ146"/>
  <c r="CP82"/>
  <c r="CQ82"/>
  <c r="CP294"/>
  <c r="CQ294"/>
  <c r="CP230"/>
  <c r="CQ230"/>
  <c r="CP161"/>
  <c r="CQ161"/>
  <c r="CP97"/>
  <c r="CQ97"/>
  <c r="CP39"/>
  <c r="CQ39"/>
  <c r="CP37"/>
  <c r="CQ37"/>
  <c r="CP79"/>
  <c r="CQ79"/>
  <c r="CP45"/>
  <c r="CQ45"/>
  <c r="CP51"/>
  <c r="CQ51"/>
  <c r="CP19"/>
  <c r="CQ19"/>
  <c r="CP29"/>
  <c r="CQ29"/>
  <c r="CP350"/>
  <c r="CQ350"/>
  <c r="CP356"/>
  <c r="CQ356"/>
  <c r="CP399"/>
  <c r="CQ399"/>
  <c r="CP335"/>
  <c r="CQ335"/>
  <c r="CP327"/>
  <c r="CQ327"/>
  <c r="CP383"/>
  <c r="CQ383"/>
  <c r="CP387"/>
  <c r="CQ387"/>
  <c r="CP367"/>
  <c r="CQ367"/>
  <c r="CP366"/>
  <c r="CQ366"/>
  <c r="CP372"/>
  <c r="CQ372"/>
  <c r="CP441"/>
  <c r="CQ441"/>
  <c r="CP454"/>
  <c r="CQ454"/>
  <c r="CP520"/>
  <c r="CQ520"/>
  <c r="CP449"/>
  <c r="CQ449"/>
  <c r="CP485"/>
  <c r="CQ485"/>
  <c r="CP418"/>
  <c r="CQ418"/>
  <c r="CP431"/>
  <c r="CQ431"/>
  <c r="CP509"/>
  <c r="CQ509"/>
  <c r="CP409"/>
  <c r="CQ409"/>
  <c r="CP422"/>
  <c r="CQ422"/>
  <c r="CP435"/>
  <c r="CQ435"/>
  <c r="CP467"/>
  <c r="CQ467"/>
  <c r="CP427"/>
  <c r="CQ427"/>
  <c r="CP461"/>
  <c r="CQ461"/>
  <c r="CP505"/>
  <c r="CQ505"/>
  <c r="CP558"/>
  <c r="CQ558"/>
  <c r="CP613"/>
  <c r="CQ613"/>
  <c r="CP557"/>
  <c r="CQ557"/>
  <c r="CP621"/>
  <c r="CQ621"/>
  <c r="CP524"/>
  <c r="CQ524"/>
  <c r="CP585"/>
  <c r="CQ585"/>
  <c r="CP540"/>
  <c r="CQ540"/>
  <c r="CP590"/>
  <c r="CQ590"/>
  <c r="CP530"/>
  <c r="CQ530"/>
  <c r="CP618"/>
  <c r="CQ618"/>
  <c r="CP561"/>
  <c r="CQ561"/>
  <c r="CP615"/>
  <c r="CQ615"/>
  <c r="CP581"/>
  <c r="CQ581"/>
  <c r="CP625"/>
  <c r="CQ625"/>
  <c r="CP573"/>
  <c r="CQ573"/>
  <c r="CP638"/>
  <c r="CQ638"/>
  <c r="CP263"/>
  <c r="CQ263"/>
  <c r="CP192"/>
  <c r="CQ192"/>
  <c r="CP128"/>
  <c r="CQ128"/>
  <c r="CP64"/>
  <c r="CQ64"/>
  <c r="CP296"/>
  <c r="CQ296"/>
  <c r="CP232"/>
  <c r="CQ232"/>
  <c r="CP175"/>
  <c r="CQ175"/>
  <c r="CP111"/>
  <c r="CQ111"/>
  <c r="CP281"/>
  <c r="CQ281"/>
  <c r="CP217"/>
  <c r="CQ217"/>
  <c r="CP158"/>
  <c r="CQ158"/>
  <c r="CP94"/>
  <c r="CQ94"/>
  <c r="CP266"/>
  <c r="CQ266"/>
  <c r="CP202"/>
  <c r="CQ202"/>
  <c r="CP141"/>
  <c r="CQ141"/>
  <c r="CP315"/>
  <c r="CQ315"/>
  <c r="CP251"/>
  <c r="CQ251"/>
  <c r="CP188"/>
  <c r="CQ188"/>
  <c r="CP124"/>
  <c r="CQ124"/>
  <c r="CP60"/>
  <c r="CQ60"/>
  <c r="CP308"/>
  <c r="CQ308"/>
  <c r="CP244"/>
  <c r="CQ244"/>
  <c r="CP179"/>
  <c r="CQ179"/>
  <c r="CP115"/>
  <c r="CQ115"/>
  <c r="CP285"/>
  <c r="CQ285"/>
  <c r="CP221"/>
  <c r="CQ221"/>
  <c r="CP154"/>
  <c r="CQ154"/>
  <c r="CP90"/>
  <c r="CQ90"/>
  <c r="CP302"/>
  <c r="CQ302"/>
  <c r="CP238"/>
  <c r="CQ238"/>
  <c r="CP169"/>
  <c r="CQ169"/>
  <c r="CP105"/>
  <c r="CQ105"/>
  <c r="CP61"/>
  <c r="CQ61"/>
  <c r="CP55"/>
  <c r="CQ55"/>
  <c r="CP23"/>
  <c r="CQ23"/>
  <c r="CP77"/>
  <c r="CQ77"/>
  <c r="CP54"/>
  <c r="CQ54"/>
  <c r="CP41"/>
  <c r="CQ41"/>
  <c r="CP43"/>
  <c r="CQ43"/>
  <c r="CP357"/>
  <c r="CQ357"/>
  <c r="CP363"/>
  <c r="CQ363"/>
  <c r="CP348"/>
  <c r="CQ348"/>
  <c r="CP336"/>
  <c r="CQ336"/>
  <c r="CP328"/>
  <c r="CQ328"/>
  <c r="CP320"/>
  <c r="CQ320"/>
  <c r="CP392"/>
  <c r="CQ392"/>
  <c r="CP374"/>
  <c r="CQ374"/>
  <c r="CP373"/>
  <c r="CQ373"/>
  <c r="CP379"/>
  <c r="CQ379"/>
  <c r="CP390"/>
  <c r="CQ390"/>
  <c r="CP455"/>
  <c r="CQ455"/>
  <c r="CP474"/>
  <c r="CQ474"/>
  <c r="CP450"/>
  <c r="CQ450"/>
  <c r="CP494"/>
  <c r="CQ494"/>
  <c r="CP425"/>
  <c r="CQ425"/>
  <c r="CP438"/>
  <c r="CQ438"/>
  <c r="CP517"/>
  <c r="CQ517"/>
  <c r="CP416"/>
  <c r="CQ416"/>
  <c r="CP429"/>
  <c r="CQ429"/>
  <c r="CP384"/>
  <c r="CQ384"/>
  <c r="CP468"/>
  <c r="CQ468"/>
  <c r="CP442"/>
  <c r="CQ442"/>
  <c r="CP462"/>
  <c r="CQ462"/>
  <c r="CP513"/>
  <c r="CQ513"/>
  <c r="CP565"/>
  <c r="CQ565"/>
  <c r="CP623"/>
  <c r="CQ623"/>
  <c r="CP564"/>
  <c r="CQ564"/>
  <c r="CP622"/>
  <c r="CQ622"/>
  <c r="CP533"/>
  <c r="CQ533"/>
  <c r="CP586"/>
  <c r="CQ586"/>
  <c r="CP548"/>
  <c r="CQ548"/>
  <c r="CP597"/>
  <c r="CQ597"/>
  <c r="CP531"/>
  <c r="CQ531"/>
  <c r="CP634"/>
  <c r="CQ634"/>
  <c r="CP568"/>
  <c r="CQ568"/>
  <c r="CP616"/>
  <c r="CQ616"/>
  <c r="CP521"/>
  <c r="CQ521"/>
  <c r="CP632"/>
  <c r="CQ632"/>
  <c r="CP580"/>
  <c r="CQ580"/>
  <c r="CP643"/>
  <c r="CQ643"/>
  <c r="CE263"/>
  <c r="CF263"/>
  <c r="CE192"/>
  <c r="CF192"/>
  <c r="CE125"/>
  <c r="CF125"/>
  <c r="CE61"/>
  <c r="CF61"/>
  <c r="CF304"/>
  <c r="CE304"/>
  <c r="CE240"/>
  <c r="CF240"/>
  <c r="CE177"/>
  <c r="CF177"/>
  <c r="CF108"/>
  <c r="CE108"/>
  <c r="CF44"/>
  <c r="CE44"/>
  <c r="CE289"/>
  <c r="CF289"/>
  <c r="CE225"/>
  <c r="CF225"/>
  <c r="CE162"/>
  <c r="CF162"/>
  <c r="CE99"/>
  <c r="CF99"/>
  <c r="CE35"/>
  <c r="CF35"/>
  <c r="CF282"/>
  <c r="CE282"/>
  <c r="CE218"/>
  <c r="CF218"/>
  <c r="CF155"/>
  <c r="CE155"/>
  <c r="CF98"/>
  <c r="CE98"/>
  <c r="CF34"/>
  <c r="CE34"/>
  <c r="CE283"/>
  <c r="CF283"/>
  <c r="CE219"/>
  <c r="CF219"/>
  <c r="CE156"/>
  <c r="CF156"/>
  <c r="CE97"/>
  <c r="CF97"/>
  <c r="CE33"/>
  <c r="CF33"/>
  <c r="CF284"/>
  <c r="CE284"/>
  <c r="CE220"/>
  <c r="CF220"/>
  <c r="CE157"/>
  <c r="CF157"/>
  <c r="CF88"/>
  <c r="CE88"/>
  <c r="CF24"/>
  <c r="CE24"/>
  <c r="CE277"/>
  <c r="CF277"/>
  <c r="CE213"/>
  <c r="CF213"/>
  <c r="CE150"/>
  <c r="CF150"/>
  <c r="CE87"/>
  <c r="CF87"/>
  <c r="CE23"/>
  <c r="CF23"/>
  <c r="CF278"/>
  <c r="CE278"/>
  <c r="CE214"/>
  <c r="CF214"/>
  <c r="CE151"/>
  <c r="CF151"/>
  <c r="CF86"/>
  <c r="CE86"/>
  <c r="CF22"/>
  <c r="CE22"/>
  <c r="CE341"/>
  <c r="CF341"/>
  <c r="CE333"/>
  <c r="CF333"/>
  <c r="CE325"/>
  <c r="CF325"/>
  <c r="CF368"/>
  <c r="CE368"/>
  <c r="CE381"/>
  <c r="CF381"/>
  <c r="CF380"/>
  <c r="CE380"/>
  <c r="CE365"/>
  <c r="CF365"/>
  <c r="CF364"/>
  <c r="CE364"/>
  <c r="CE349"/>
  <c r="CF349"/>
  <c r="CF394"/>
  <c r="CE394"/>
  <c r="CE417"/>
  <c r="CF417"/>
  <c r="CF430"/>
  <c r="CE430"/>
  <c r="CF508"/>
  <c r="CE508"/>
  <c r="CE479"/>
  <c r="CF479"/>
  <c r="CF470"/>
  <c r="CE470"/>
  <c r="CE399"/>
  <c r="CF399"/>
  <c r="CE465"/>
  <c r="CF465"/>
  <c r="CE481"/>
  <c r="CF481"/>
  <c r="CE459"/>
  <c r="CF459"/>
  <c r="CF492"/>
  <c r="CE492"/>
  <c r="CE433"/>
  <c r="CF433"/>
  <c r="CE519"/>
  <c r="CF519"/>
  <c r="CF450"/>
  <c r="CE450"/>
  <c r="CF494"/>
  <c r="CE494"/>
  <c r="CF532"/>
  <c r="CE532"/>
  <c r="CF584"/>
  <c r="CE584"/>
  <c r="CE539"/>
  <c r="CF539"/>
  <c r="CF606"/>
  <c r="CE606"/>
  <c r="CF546"/>
  <c r="CE546"/>
  <c r="CE607"/>
  <c r="CF607"/>
  <c r="CE609"/>
  <c r="CF609"/>
  <c r="CE581"/>
  <c r="CF581"/>
  <c r="CE625"/>
  <c r="CF625"/>
  <c r="CF566"/>
  <c r="CE566"/>
  <c r="CE639"/>
  <c r="CF639"/>
  <c r="CE551"/>
  <c r="CF551"/>
  <c r="CE525"/>
  <c r="CF525"/>
  <c r="CF594"/>
  <c r="CE594"/>
  <c r="CE497"/>
  <c r="CF497"/>
  <c r="CF604"/>
  <c r="CE604"/>
  <c r="CE271"/>
  <c r="CF271"/>
  <c r="CE207"/>
  <c r="CF207"/>
  <c r="CE133"/>
  <c r="CF133"/>
  <c r="CE69"/>
  <c r="CF69"/>
  <c r="CF312"/>
  <c r="CE312"/>
  <c r="CE248"/>
  <c r="CF248"/>
  <c r="CE185"/>
  <c r="CF185"/>
  <c r="CF116"/>
  <c r="CE116"/>
  <c r="CF52"/>
  <c r="CE52"/>
  <c r="CE297"/>
  <c r="CF297"/>
  <c r="CE233"/>
  <c r="CF233"/>
  <c r="CE170"/>
  <c r="CF170"/>
  <c r="CE107"/>
  <c r="CF107"/>
  <c r="CE43"/>
  <c r="CF43"/>
  <c r="CF290"/>
  <c r="CE290"/>
  <c r="CE226"/>
  <c r="CF226"/>
  <c r="CE163"/>
  <c r="CF163"/>
  <c r="CF106"/>
  <c r="CE106"/>
  <c r="CF42"/>
  <c r="CE42"/>
  <c r="CE291"/>
  <c r="CF291"/>
  <c r="CE227"/>
  <c r="CF227"/>
  <c r="CE164"/>
  <c r="CF164"/>
  <c r="CE105"/>
  <c r="CF105"/>
  <c r="CE41"/>
  <c r="CF41"/>
  <c r="CF292"/>
  <c r="CE292"/>
  <c r="CE228"/>
  <c r="CF228"/>
  <c r="CE165"/>
  <c r="CF165"/>
  <c r="CF96"/>
  <c r="CE96"/>
  <c r="CF32"/>
  <c r="CE32"/>
  <c r="CE285"/>
  <c r="CF285"/>
  <c r="CE221"/>
  <c r="CF221"/>
  <c r="CE158"/>
  <c r="CF158"/>
  <c r="CE95"/>
  <c r="CF95"/>
  <c r="CE31"/>
  <c r="CF31"/>
  <c r="CF286"/>
  <c r="CE286"/>
  <c r="CE222"/>
  <c r="CF222"/>
  <c r="CE159"/>
  <c r="CF159"/>
  <c r="CF94"/>
  <c r="CE94"/>
  <c r="CF30"/>
  <c r="CE30"/>
  <c r="CF342"/>
  <c r="CE342"/>
  <c r="CF334"/>
  <c r="CE334"/>
  <c r="CF326"/>
  <c r="CE326"/>
  <c r="CE375"/>
  <c r="CF375"/>
  <c r="CF392"/>
  <c r="CE392"/>
  <c r="CF390"/>
  <c r="CE390"/>
  <c r="CF372"/>
  <c r="CE372"/>
  <c r="CE379"/>
  <c r="CF379"/>
  <c r="CF356"/>
  <c r="CE356"/>
  <c r="CF404"/>
  <c r="CE404"/>
  <c r="CF424"/>
  <c r="CE424"/>
  <c r="CE437"/>
  <c r="CF437"/>
  <c r="CF516"/>
  <c r="CE516"/>
  <c r="CF488"/>
  <c r="CE488"/>
  <c r="CE471"/>
  <c r="CF471"/>
  <c r="CF406"/>
  <c r="CE406"/>
  <c r="CF466"/>
  <c r="CE466"/>
  <c r="CF490"/>
  <c r="CE490"/>
  <c r="CF412"/>
  <c r="CE412"/>
  <c r="CF452"/>
  <c r="CE452"/>
  <c r="CF440"/>
  <c r="CE440"/>
  <c r="CF474"/>
  <c r="CE474"/>
  <c r="CE411"/>
  <c r="CF411"/>
  <c r="CE443"/>
  <c r="CF443"/>
  <c r="CF540"/>
  <c r="CE540"/>
  <c r="CE585"/>
  <c r="CF585"/>
  <c r="CE547"/>
  <c r="CF547"/>
  <c r="CE555"/>
  <c r="CF555"/>
  <c r="CF610"/>
  <c r="CE610"/>
  <c r="CF554"/>
  <c r="CE554"/>
  <c r="CE615"/>
  <c r="CF615"/>
  <c r="CE521"/>
  <c r="CF521"/>
  <c r="CF632"/>
  <c r="CE632"/>
  <c r="CE573"/>
  <c r="CF573"/>
  <c r="CF608"/>
  <c r="CE608"/>
  <c r="CF558"/>
  <c r="CE558"/>
  <c r="CF534"/>
  <c r="CE534"/>
  <c r="CE595"/>
  <c r="CF595"/>
  <c r="CF638"/>
  <c r="CE638"/>
  <c r="CE549"/>
  <c r="CF549"/>
  <c r="CE279"/>
  <c r="CF279"/>
  <c r="CE215"/>
  <c r="CF215"/>
  <c r="CE141"/>
  <c r="CF141"/>
  <c r="CE77"/>
  <c r="CF77"/>
  <c r="CE13"/>
  <c r="CF13"/>
  <c r="CE256"/>
  <c r="CF256"/>
  <c r="CE193"/>
  <c r="CF193"/>
  <c r="CF124"/>
  <c r="CE124"/>
  <c r="CF60"/>
  <c r="CE60"/>
  <c r="CE305"/>
  <c r="CF305"/>
  <c r="CE241"/>
  <c r="CF241"/>
  <c r="CE178"/>
  <c r="CF178"/>
  <c r="CE115"/>
  <c r="CF115"/>
  <c r="CE51"/>
  <c r="CF51"/>
  <c r="CF298"/>
  <c r="CE298"/>
  <c r="CE234"/>
  <c r="CF234"/>
  <c r="CE171"/>
  <c r="CF171"/>
  <c r="CF114"/>
  <c r="CE114"/>
  <c r="CF50"/>
  <c r="CE50"/>
  <c r="CE299"/>
  <c r="CF299"/>
  <c r="CE235"/>
  <c r="CF235"/>
  <c r="CE172"/>
  <c r="CF172"/>
  <c r="CE113"/>
  <c r="CF113"/>
  <c r="CE49"/>
  <c r="CF49"/>
  <c r="CF300"/>
  <c r="CE300"/>
  <c r="CE236"/>
  <c r="CF236"/>
  <c r="CE173"/>
  <c r="CF173"/>
  <c r="CF104"/>
  <c r="CE104"/>
  <c r="CF40"/>
  <c r="CE40"/>
  <c r="CE293"/>
  <c r="CF293"/>
  <c r="CE229"/>
  <c r="CF229"/>
  <c r="CE166"/>
  <c r="CF166"/>
  <c r="CE103"/>
  <c r="CF103"/>
  <c r="CE39"/>
  <c r="CF39"/>
  <c r="CF294"/>
  <c r="CE294"/>
  <c r="CE230"/>
  <c r="CF230"/>
  <c r="CE167"/>
  <c r="CF167"/>
  <c r="CF102"/>
  <c r="CE102"/>
  <c r="CF38"/>
  <c r="CE38"/>
  <c r="CE355"/>
  <c r="CF355"/>
  <c r="CE335"/>
  <c r="CF335"/>
  <c r="CE327"/>
  <c r="CF327"/>
  <c r="CF382"/>
  <c r="CE382"/>
  <c r="CE397"/>
  <c r="CF397"/>
  <c r="CE405"/>
  <c r="CF405"/>
  <c r="CF400"/>
  <c r="CE400"/>
  <c r="CF388"/>
  <c r="CE388"/>
  <c r="CE371"/>
  <c r="CF371"/>
  <c r="CF348"/>
  <c r="CE348"/>
  <c r="CE431"/>
  <c r="CF431"/>
  <c r="CE509"/>
  <c r="CF509"/>
  <c r="CF478"/>
  <c r="CE478"/>
  <c r="CF408"/>
  <c r="CE408"/>
  <c r="CF414"/>
  <c r="CE414"/>
  <c r="CF506"/>
  <c r="CE506"/>
  <c r="CE467"/>
  <c r="CF467"/>
  <c r="CE491"/>
  <c r="CF491"/>
  <c r="CE427"/>
  <c r="CF427"/>
  <c r="CE453"/>
  <c r="CF453"/>
  <c r="CF504"/>
  <c r="CE504"/>
  <c r="CE475"/>
  <c r="CF475"/>
  <c r="CF418"/>
  <c r="CE418"/>
  <c r="CF444"/>
  <c r="CE444"/>
  <c r="CF548"/>
  <c r="CE548"/>
  <c r="CF586"/>
  <c r="CE586"/>
  <c r="CE637"/>
  <c r="CF637"/>
  <c r="CF562"/>
  <c r="CE562"/>
  <c r="CF618"/>
  <c r="CE618"/>
  <c r="CE561"/>
  <c r="CF561"/>
  <c r="CF616"/>
  <c r="CE616"/>
  <c r="CF528"/>
  <c r="CE528"/>
  <c r="CF592"/>
  <c r="CE592"/>
  <c r="CF580"/>
  <c r="CE580"/>
  <c r="CF624"/>
  <c r="CE624"/>
  <c r="CE565"/>
  <c r="CF565"/>
  <c r="CF542"/>
  <c r="CE542"/>
  <c r="CF602"/>
  <c r="CE602"/>
  <c r="CE643"/>
  <c r="CF643"/>
  <c r="CF556"/>
  <c r="CE556"/>
  <c r="CE319"/>
  <c r="CF319"/>
  <c r="CE287"/>
  <c r="CF287"/>
  <c r="CE223"/>
  <c r="CF223"/>
  <c r="CE152"/>
  <c r="CF152"/>
  <c r="CE85"/>
  <c r="CF85"/>
  <c r="CE21"/>
  <c r="CF21"/>
  <c r="CF264"/>
  <c r="CE264"/>
  <c r="CE200"/>
  <c r="CF200"/>
  <c r="CE132"/>
  <c r="CF132"/>
  <c r="CF68"/>
  <c r="CE68"/>
  <c r="CE313"/>
  <c r="CF313"/>
  <c r="CE249"/>
  <c r="CF249"/>
  <c r="CE186"/>
  <c r="CF186"/>
  <c r="CE123"/>
  <c r="CF123"/>
  <c r="CE59"/>
  <c r="CF59"/>
  <c r="CF306"/>
  <c r="CE306"/>
  <c r="CE242"/>
  <c r="CF242"/>
  <c r="CE179"/>
  <c r="CF179"/>
  <c r="CF122"/>
  <c r="CE122"/>
  <c r="CF58"/>
  <c r="CE58"/>
  <c r="CE307"/>
  <c r="CF307"/>
  <c r="CE243"/>
  <c r="CF243"/>
  <c r="CE180"/>
  <c r="CF180"/>
  <c r="CE121"/>
  <c r="CF121"/>
  <c r="CE57"/>
  <c r="CF57"/>
  <c r="CF308"/>
  <c r="CE308"/>
  <c r="CE244"/>
  <c r="CF244"/>
  <c r="CE181"/>
  <c r="CF181"/>
  <c r="CF112"/>
  <c r="CE112"/>
  <c r="CF48"/>
  <c r="CE48"/>
  <c r="CE301"/>
  <c r="CF301"/>
  <c r="CE237"/>
  <c r="CF237"/>
  <c r="CE174"/>
  <c r="CF174"/>
  <c r="CE111"/>
  <c r="CF111"/>
  <c r="CE47"/>
  <c r="CF47"/>
  <c r="CF302"/>
  <c r="CE302"/>
  <c r="CE238"/>
  <c r="CF238"/>
  <c r="CE175"/>
  <c r="CF175"/>
  <c r="CF110"/>
  <c r="CE110"/>
  <c r="CF46"/>
  <c r="CE46"/>
  <c r="CF362"/>
  <c r="CE362"/>
  <c r="CF336"/>
  <c r="CE336"/>
  <c r="CF328"/>
  <c r="CE328"/>
  <c r="CF320"/>
  <c r="CE320"/>
  <c r="CF402"/>
  <c r="CE402"/>
  <c r="CF346"/>
  <c r="CE346"/>
  <c r="CE345"/>
  <c r="CF345"/>
  <c r="CE393"/>
  <c r="CF393"/>
  <c r="CF378"/>
  <c r="CE378"/>
  <c r="CE363"/>
  <c r="CF363"/>
  <c r="CF438"/>
  <c r="CE438"/>
  <c r="CE517"/>
  <c r="CF517"/>
  <c r="CE487"/>
  <c r="CF487"/>
  <c r="CE415"/>
  <c r="CF415"/>
  <c r="CE421"/>
  <c r="CF421"/>
  <c r="CF514"/>
  <c r="CE514"/>
  <c r="CE413"/>
  <c r="CF413"/>
  <c r="CF460"/>
  <c r="CE460"/>
  <c r="CF434"/>
  <c r="CE434"/>
  <c r="CF454"/>
  <c r="CE454"/>
  <c r="CF512"/>
  <c r="CE512"/>
  <c r="CF484"/>
  <c r="CE484"/>
  <c r="CE425"/>
  <c r="CF425"/>
  <c r="CE445"/>
  <c r="CF445"/>
  <c r="CF502"/>
  <c r="CE502"/>
  <c r="CE589"/>
  <c r="CF589"/>
  <c r="CE641"/>
  <c r="CF641"/>
  <c r="CE569"/>
  <c r="CF569"/>
  <c r="CE627"/>
  <c r="CF627"/>
  <c r="CF568"/>
  <c r="CE568"/>
  <c r="CE617"/>
  <c r="CF617"/>
  <c r="CE537"/>
  <c r="CF537"/>
  <c r="CE599"/>
  <c r="CF599"/>
  <c r="CE527"/>
  <c r="CF527"/>
  <c r="CE631"/>
  <c r="CF631"/>
  <c r="CF572"/>
  <c r="CE572"/>
  <c r="CF498"/>
  <c r="CE498"/>
  <c r="CE603"/>
  <c r="CF603"/>
  <c r="CF612"/>
  <c r="CE612"/>
  <c r="CE571"/>
  <c r="CF571"/>
  <c r="CF642"/>
  <c r="CE642"/>
  <c r="CE295"/>
  <c r="CF295"/>
  <c r="CE231"/>
  <c r="CF231"/>
  <c r="CE160"/>
  <c r="CF160"/>
  <c r="CE93"/>
  <c r="CF93"/>
  <c r="CE29"/>
  <c r="CF29"/>
  <c r="CF272"/>
  <c r="CE272"/>
  <c r="CE208"/>
  <c r="CF208"/>
  <c r="CE140"/>
  <c r="CF140"/>
  <c r="CF76"/>
  <c r="CE76"/>
  <c r="CF12"/>
  <c r="CE12"/>
  <c r="CE257"/>
  <c r="CF257"/>
  <c r="CE194"/>
  <c r="CF194"/>
  <c r="CE131"/>
  <c r="CF131"/>
  <c r="CE67"/>
  <c r="CF67"/>
  <c r="CF314"/>
  <c r="CE314"/>
  <c r="CE250"/>
  <c r="CF250"/>
  <c r="CE187"/>
  <c r="CF187"/>
  <c r="CF130"/>
  <c r="CE130"/>
  <c r="CF66"/>
  <c r="CE66"/>
  <c r="CE315"/>
  <c r="CF315"/>
  <c r="CE251"/>
  <c r="CF251"/>
  <c r="CE188"/>
  <c r="CF188"/>
  <c r="CE129"/>
  <c r="CF129"/>
  <c r="CE65"/>
  <c r="CF65"/>
  <c r="CF316"/>
  <c r="CE316"/>
  <c r="CE252"/>
  <c r="CF252"/>
  <c r="CE189"/>
  <c r="CF189"/>
  <c r="CF120"/>
  <c r="CE120"/>
  <c r="CF56"/>
  <c r="CE56"/>
  <c r="CE309"/>
  <c r="CF309"/>
  <c r="CE245"/>
  <c r="CF245"/>
  <c r="CE182"/>
  <c r="CF182"/>
  <c r="CE119"/>
  <c r="CF119"/>
  <c r="CE55"/>
  <c r="CF55"/>
  <c r="CF310"/>
  <c r="CE310"/>
  <c r="CE246"/>
  <c r="CF246"/>
  <c r="CE183"/>
  <c r="CF183"/>
  <c r="CF118"/>
  <c r="CE118"/>
  <c r="CF54"/>
  <c r="CE54"/>
  <c r="CE369"/>
  <c r="CF369"/>
  <c r="CE337"/>
  <c r="CF337"/>
  <c r="CE329"/>
  <c r="CF329"/>
  <c r="CE321"/>
  <c r="CF321"/>
  <c r="CE407"/>
  <c r="CF407"/>
  <c r="CE353"/>
  <c r="CF353"/>
  <c r="CF352"/>
  <c r="CE352"/>
  <c r="CF398"/>
  <c r="CE398"/>
  <c r="CF386"/>
  <c r="CE386"/>
  <c r="CF370"/>
  <c r="CE370"/>
  <c r="CE387"/>
  <c r="CF387"/>
  <c r="CE477"/>
  <c r="CF477"/>
  <c r="CF496"/>
  <c r="CE496"/>
  <c r="CF422"/>
  <c r="CE422"/>
  <c r="CF428"/>
  <c r="CE428"/>
  <c r="CF480"/>
  <c r="CE480"/>
  <c r="CF420"/>
  <c r="CE420"/>
  <c r="CE461"/>
  <c r="CF461"/>
  <c r="CE441"/>
  <c r="CF441"/>
  <c r="CE455"/>
  <c r="CF455"/>
  <c r="CF520"/>
  <c r="CE520"/>
  <c r="CE493"/>
  <c r="CF493"/>
  <c r="CF432"/>
  <c r="CE432"/>
  <c r="CF446"/>
  <c r="CE446"/>
  <c r="CF510"/>
  <c r="CE510"/>
  <c r="CE605"/>
  <c r="CF605"/>
  <c r="CE611"/>
  <c r="CF611"/>
  <c r="CF576"/>
  <c r="CE576"/>
  <c r="CF634"/>
  <c r="CE634"/>
  <c r="CE575"/>
  <c r="CF575"/>
  <c r="CF626"/>
  <c r="CE626"/>
  <c r="CE545"/>
  <c r="CF545"/>
  <c r="CE553"/>
  <c r="CF553"/>
  <c r="CF536"/>
  <c r="CE536"/>
  <c r="CE593"/>
  <c r="CF593"/>
  <c r="CF526"/>
  <c r="CE526"/>
  <c r="CE613"/>
  <c r="CF613"/>
  <c r="CF550"/>
  <c r="CE550"/>
  <c r="CF620"/>
  <c r="CE620"/>
  <c r="CF578"/>
  <c r="CE578"/>
  <c r="CF628"/>
  <c r="CE628"/>
  <c r="CE303"/>
  <c r="CF303"/>
  <c r="CE239"/>
  <c r="CF239"/>
  <c r="CE168"/>
  <c r="CF168"/>
  <c r="CE101"/>
  <c r="CF101"/>
  <c r="CE37"/>
  <c r="CF37"/>
  <c r="CF280"/>
  <c r="CE280"/>
  <c r="CE216"/>
  <c r="CF216"/>
  <c r="CE153"/>
  <c r="CF153"/>
  <c r="CF84"/>
  <c r="CE84"/>
  <c r="CF20"/>
  <c r="CE20"/>
  <c r="CE265"/>
  <c r="CF265"/>
  <c r="CE201"/>
  <c r="CF201"/>
  <c r="CF139"/>
  <c r="CE139"/>
  <c r="CE75"/>
  <c r="CF75"/>
  <c r="CE11"/>
  <c r="CF11"/>
  <c r="CE258"/>
  <c r="CF258"/>
  <c r="CE195"/>
  <c r="CF195"/>
  <c r="CE138"/>
  <c r="CF138"/>
  <c r="CF74"/>
  <c r="CE74"/>
  <c r="CF10"/>
  <c r="CE10"/>
  <c r="CE259"/>
  <c r="CF259"/>
  <c r="CE196"/>
  <c r="CF196"/>
  <c r="CE137"/>
  <c r="CF137"/>
  <c r="CE73"/>
  <c r="CF73"/>
  <c r="CE9"/>
  <c r="CF9"/>
  <c r="CE260"/>
  <c r="CF260"/>
  <c r="CE197"/>
  <c r="CF197"/>
  <c r="CF128"/>
  <c r="CE128"/>
  <c r="CF64"/>
  <c r="CE64"/>
  <c r="CE317"/>
  <c r="CF317"/>
  <c r="CE253"/>
  <c r="CF253"/>
  <c r="CE190"/>
  <c r="CF190"/>
  <c r="CE127"/>
  <c r="CF127"/>
  <c r="CE63"/>
  <c r="CF63"/>
  <c r="CF318"/>
  <c r="CE318"/>
  <c r="CE254"/>
  <c r="CF254"/>
  <c r="CE191"/>
  <c r="CF191"/>
  <c r="CF126"/>
  <c r="CE126"/>
  <c r="CF62"/>
  <c r="CE62"/>
  <c r="CF376"/>
  <c r="CE376"/>
  <c r="CF338"/>
  <c r="CE338"/>
  <c r="CF330"/>
  <c r="CE330"/>
  <c r="CF322"/>
  <c r="CE322"/>
  <c r="CE347"/>
  <c r="CF347"/>
  <c r="CF360"/>
  <c r="CE360"/>
  <c r="CE359"/>
  <c r="CF359"/>
  <c r="CF344"/>
  <c r="CE344"/>
  <c r="CE343"/>
  <c r="CF343"/>
  <c r="CE377"/>
  <c r="CF377"/>
  <c r="CE395"/>
  <c r="CF395"/>
  <c r="CF486"/>
  <c r="CE486"/>
  <c r="CE409"/>
  <c r="CF409"/>
  <c r="CE429"/>
  <c r="CF429"/>
  <c r="CF384"/>
  <c r="CE384"/>
  <c r="CE489"/>
  <c r="CF489"/>
  <c r="CE435"/>
  <c r="CF435"/>
  <c r="CF462"/>
  <c r="CE462"/>
  <c r="CE505"/>
  <c r="CF505"/>
  <c r="CF456"/>
  <c r="CE456"/>
  <c r="CE473"/>
  <c r="CF473"/>
  <c r="CE451"/>
  <c r="CF451"/>
  <c r="CE439"/>
  <c r="CF439"/>
  <c r="CE447"/>
  <c r="CF447"/>
  <c r="CF518"/>
  <c r="CE518"/>
  <c r="CE563"/>
  <c r="CF563"/>
  <c r="CE619"/>
  <c r="CF619"/>
  <c r="CE523"/>
  <c r="CF523"/>
  <c r="CE635"/>
  <c r="CF635"/>
  <c r="CF522"/>
  <c r="CE522"/>
  <c r="CE633"/>
  <c r="CF633"/>
  <c r="CE501"/>
  <c r="CF501"/>
  <c r="CF560"/>
  <c r="CE560"/>
  <c r="CF544"/>
  <c r="CE544"/>
  <c r="CF600"/>
  <c r="CE600"/>
  <c r="CE535"/>
  <c r="CF535"/>
  <c r="CE623"/>
  <c r="CF623"/>
  <c r="CE557"/>
  <c r="CF557"/>
  <c r="CE621"/>
  <c r="CF621"/>
  <c r="CF524"/>
  <c r="CE524"/>
  <c r="CE587"/>
  <c r="CF587"/>
  <c r="CE311"/>
  <c r="CF311"/>
  <c r="CE247"/>
  <c r="CF247"/>
  <c r="CE176"/>
  <c r="CF176"/>
  <c r="CE109"/>
  <c r="CF109"/>
  <c r="CE45"/>
  <c r="CF45"/>
  <c r="CF288"/>
  <c r="CE288"/>
  <c r="CE224"/>
  <c r="CF224"/>
  <c r="CE161"/>
  <c r="CF161"/>
  <c r="CF92"/>
  <c r="CE92"/>
  <c r="CF28"/>
  <c r="CE28"/>
  <c r="CE273"/>
  <c r="CF273"/>
  <c r="CE209"/>
  <c r="CF209"/>
  <c r="CE147"/>
  <c r="CF147"/>
  <c r="CE83"/>
  <c r="CF83"/>
  <c r="CE19"/>
  <c r="CF19"/>
  <c r="CF266"/>
  <c r="CE266"/>
  <c r="CE202"/>
  <c r="CF202"/>
  <c r="CE146"/>
  <c r="CF146"/>
  <c r="CF82"/>
  <c r="CE82"/>
  <c r="CF18"/>
  <c r="CE18"/>
  <c r="CE267"/>
  <c r="CF267"/>
  <c r="CE203"/>
  <c r="CF203"/>
  <c r="CE145"/>
  <c r="CF145"/>
  <c r="CE81"/>
  <c r="CF81"/>
  <c r="CE17"/>
  <c r="CF17"/>
  <c r="CF268"/>
  <c r="CE268"/>
  <c r="CE204"/>
  <c r="CF204"/>
  <c r="CE136"/>
  <c r="CF136"/>
  <c r="CF72"/>
  <c r="CE72"/>
  <c r="CF8"/>
  <c r="CE8"/>
  <c r="CE261"/>
  <c r="CF261"/>
  <c r="CE198"/>
  <c r="CF198"/>
  <c r="CE135"/>
  <c r="CF135"/>
  <c r="CE71"/>
  <c r="CF71"/>
  <c r="CE7"/>
  <c r="CF7"/>
  <c r="CF262"/>
  <c r="CE262"/>
  <c r="CE199"/>
  <c r="CF199"/>
  <c r="CE134"/>
  <c r="CF134"/>
  <c r="CF70"/>
  <c r="CE70"/>
  <c r="CF6"/>
  <c r="CE6"/>
  <c r="CE383"/>
  <c r="CF383"/>
  <c r="CE339"/>
  <c r="CF339"/>
  <c r="CE331"/>
  <c r="CF331"/>
  <c r="CE323"/>
  <c r="CF323"/>
  <c r="CF354"/>
  <c r="CE354"/>
  <c r="CE367"/>
  <c r="CF367"/>
  <c r="CF366"/>
  <c r="CE366"/>
  <c r="CE351"/>
  <c r="CF351"/>
  <c r="CF350"/>
  <c r="CE350"/>
  <c r="CF396"/>
  <c r="CE396"/>
  <c r="CE403"/>
  <c r="CF403"/>
  <c r="CE495"/>
  <c r="CF495"/>
  <c r="CF416"/>
  <c r="CE416"/>
  <c r="CF436"/>
  <c r="CE436"/>
  <c r="CE507"/>
  <c r="CF507"/>
  <c r="CF468"/>
  <c r="CE468"/>
  <c r="CF442"/>
  <c r="CE442"/>
  <c r="CE463"/>
  <c r="CF463"/>
  <c r="CE513"/>
  <c r="CF513"/>
  <c r="CE457"/>
  <c r="CF457"/>
  <c r="CF482"/>
  <c r="CE482"/>
  <c r="CE419"/>
  <c r="CF419"/>
  <c r="CE503"/>
  <c r="CF503"/>
  <c r="CF448"/>
  <c r="CE448"/>
  <c r="CF476"/>
  <c r="CE476"/>
  <c r="CF570"/>
  <c r="CE570"/>
  <c r="CF582"/>
  <c r="CE582"/>
  <c r="CF530"/>
  <c r="CE530"/>
  <c r="CF590"/>
  <c r="CE590"/>
  <c r="CE529"/>
  <c r="CF529"/>
  <c r="CE591"/>
  <c r="CF591"/>
  <c r="CF636"/>
  <c r="CE636"/>
  <c r="CE567"/>
  <c r="CF567"/>
  <c r="CF500"/>
  <c r="CE500"/>
  <c r="CF552"/>
  <c r="CE552"/>
  <c r="CE543"/>
  <c r="CF543"/>
  <c r="CF630"/>
  <c r="CE630"/>
  <c r="CF564"/>
  <c r="CE564"/>
  <c r="CF622"/>
  <c r="CE622"/>
  <c r="CE533"/>
  <c r="CF533"/>
  <c r="CF588"/>
  <c r="CE588"/>
  <c r="CE255"/>
  <c r="CF255"/>
  <c r="CE184"/>
  <c r="CF184"/>
  <c r="CE117"/>
  <c r="CF117"/>
  <c r="CE53"/>
  <c r="CF53"/>
  <c r="CF296"/>
  <c r="CE296"/>
  <c r="CE232"/>
  <c r="CF232"/>
  <c r="CE169"/>
  <c r="CF169"/>
  <c r="CF100"/>
  <c r="CE100"/>
  <c r="CF36"/>
  <c r="CE36"/>
  <c r="CE281"/>
  <c r="CF281"/>
  <c r="CE217"/>
  <c r="CF217"/>
  <c r="CE154"/>
  <c r="CF154"/>
  <c r="CE91"/>
  <c r="CF91"/>
  <c r="CE27"/>
  <c r="CF27"/>
  <c r="CF274"/>
  <c r="CE274"/>
  <c r="CE210"/>
  <c r="CF210"/>
  <c r="CE148"/>
  <c r="CF148"/>
  <c r="CF90"/>
  <c r="CE90"/>
  <c r="CF26"/>
  <c r="CE26"/>
  <c r="CE275"/>
  <c r="CF275"/>
  <c r="CE211"/>
  <c r="CF211"/>
  <c r="CE149"/>
  <c r="CF149"/>
  <c r="CE89"/>
  <c r="CF89"/>
  <c r="CE25"/>
  <c r="CF25"/>
  <c r="CF276"/>
  <c r="CE276"/>
  <c r="CE212"/>
  <c r="CF212"/>
  <c r="CE144"/>
  <c r="CF144"/>
  <c r="CF80"/>
  <c r="CE80"/>
  <c r="CF16"/>
  <c r="CE16"/>
  <c r="CE269"/>
  <c r="CF269"/>
  <c r="CE205"/>
  <c r="CF205"/>
  <c r="CE143"/>
  <c r="CF143"/>
  <c r="CE79"/>
  <c r="CF79"/>
  <c r="CE15"/>
  <c r="CF15"/>
  <c r="CF270"/>
  <c r="CE270"/>
  <c r="CE206"/>
  <c r="CF206"/>
  <c r="CE142"/>
  <c r="CF142"/>
  <c r="CF78"/>
  <c r="CE78"/>
  <c r="CF14"/>
  <c r="CE14"/>
  <c r="CF340"/>
  <c r="CE340"/>
  <c r="CF332"/>
  <c r="CE332"/>
  <c r="CF324"/>
  <c r="CE324"/>
  <c r="CE361"/>
  <c r="CF361"/>
  <c r="CF374"/>
  <c r="CE374"/>
  <c r="CE373"/>
  <c r="CF373"/>
  <c r="CF358"/>
  <c r="CE358"/>
  <c r="CE357"/>
  <c r="CF357"/>
  <c r="CE401"/>
  <c r="CF401"/>
  <c r="CE389"/>
  <c r="CF389"/>
  <c r="CF410"/>
  <c r="CE410"/>
  <c r="CE423"/>
  <c r="CF423"/>
  <c r="CE385"/>
  <c r="CF385"/>
  <c r="CE515"/>
  <c r="CF515"/>
  <c r="CE469"/>
  <c r="CF469"/>
  <c r="CE391"/>
  <c r="CF391"/>
  <c r="CF464"/>
  <c r="CE464"/>
  <c r="CF472"/>
  <c r="CE472"/>
  <c r="CF458"/>
  <c r="CE458"/>
  <c r="CE483"/>
  <c r="CF483"/>
  <c r="CF426"/>
  <c r="CE426"/>
  <c r="CE511"/>
  <c r="CF511"/>
  <c r="CE449"/>
  <c r="CF449"/>
  <c r="CE485"/>
  <c r="CF485"/>
  <c r="CE577"/>
  <c r="CF577"/>
  <c r="CE583"/>
  <c r="CF583"/>
  <c r="CE531"/>
  <c r="CF531"/>
  <c r="CE597"/>
  <c r="CF597"/>
  <c r="CF538"/>
  <c r="CE538"/>
  <c r="CF598"/>
  <c r="CE598"/>
  <c r="CF640"/>
  <c r="CE640"/>
  <c r="CF574"/>
  <c r="CE574"/>
  <c r="CF614"/>
  <c r="CE614"/>
  <c r="CE559"/>
  <c r="CF559"/>
  <c r="CE499"/>
  <c r="CF499"/>
  <c r="CE601"/>
  <c r="CF601"/>
  <c r="CE579"/>
  <c r="CF579"/>
  <c r="CE629"/>
  <c r="CF629"/>
  <c r="CE541"/>
  <c r="CF541"/>
  <c r="CF596"/>
  <c r="CE596"/>
  <c r="BT255"/>
  <c r="BU255"/>
  <c r="BT184"/>
  <c r="BU184"/>
  <c r="BT121"/>
  <c r="BU121"/>
  <c r="BT55"/>
  <c r="BU55"/>
  <c r="BT304"/>
  <c r="BU304"/>
  <c r="BT240"/>
  <c r="BU240"/>
  <c r="BT177"/>
  <c r="BU177"/>
  <c r="BT114"/>
  <c r="BU114"/>
  <c r="BT46"/>
  <c r="BU46"/>
  <c r="BT297"/>
  <c r="BU297"/>
  <c r="BT233"/>
  <c r="BU233"/>
  <c r="BT170"/>
  <c r="BU170"/>
  <c r="BT107"/>
  <c r="BU107"/>
  <c r="BT37"/>
  <c r="BU37"/>
  <c r="BT282"/>
  <c r="BU282"/>
  <c r="BT218"/>
  <c r="BU218"/>
  <c r="BT155"/>
  <c r="BU155"/>
  <c r="BT92"/>
  <c r="BU92"/>
  <c r="BT28"/>
  <c r="BU28"/>
  <c r="BT275"/>
  <c r="BU275"/>
  <c r="BT211"/>
  <c r="BU211"/>
  <c r="BT149"/>
  <c r="BU149"/>
  <c r="BT91"/>
  <c r="BU91"/>
  <c r="BT27"/>
  <c r="BU27"/>
  <c r="BT276"/>
  <c r="BU276"/>
  <c r="BT212"/>
  <c r="BU212"/>
  <c r="BT142"/>
  <c r="BU142"/>
  <c r="BT82"/>
  <c r="BU82"/>
  <c r="BT18"/>
  <c r="BU18"/>
  <c r="BT269"/>
  <c r="BU269"/>
  <c r="BT205"/>
  <c r="BU205"/>
  <c r="BT143"/>
  <c r="BU143"/>
  <c r="BT81"/>
  <c r="BU81"/>
  <c r="BT17"/>
  <c r="BU17"/>
  <c r="BT270"/>
  <c r="BU270"/>
  <c r="BT206"/>
  <c r="BU206"/>
  <c r="BT144"/>
  <c r="BU144"/>
  <c r="BT80"/>
  <c r="BU80"/>
  <c r="BT16"/>
  <c r="BU16"/>
  <c r="BT360"/>
  <c r="BU360"/>
  <c r="BT352"/>
  <c r="BU352"/>
  <c r="BT358"/>
  <c r="BU358"/>
  <c r="BT403"/>
  <c r="BU403"/>
  <c r="BT396"/>
  <c r="BU396"/>
  <c r="BT376"/>
  <c r="BU376"/>
  <c r="BT340"/>
  <c r="BU340"/>
  <c r="BT332"/>
  <c r="BU332"/>
  <c r="BT324"/>
  <c r="BU324"/>
  <c r="BT354"/>
  <c r="BU354"/>
  <c r="BT436"/>
  <c r="BU436"/>
  <c r="BT507"/>
  <c r="BU507"/>
  <c r="BT468"/>
  <c r="BU468"/>
  <c r="BT413"/>
  <c r="BU413"/>
  <c r="BT460"/>
  <c r="BU460"/>
  <c r="BT427"/>
  <c r="BU427"/>
  <c r="BT453"/>
  <c r="BU453"/>
  <c r="BT504"/>
  <c r="BU504"/>
  <c r="BT493"/>
  <c r="BU493"/>
  <c r="BT432"/>
  <c r="BU432"/>
  <c r="BT447"/>
  <c r="BU447"/>
  <c r="BT518"/>
  <c r="BU518"/>
  <c r="BT443"/>
  <c r="BU443"/>
  <c r="BT423"/>
  <c r="BU423"/>
  <c r="BT546"/>
  <c r="BU546"/>
  <c r="BT607"/>
  <c r="BU607"/>
  <c r="BT615"/>
  <c r="BU615"/>
  <c r="BT574"/>
  <c r="BU574"/>
  <c r="BT614"/>
  <c r="BU614"/>
  <c r="BT566"/>
  <c r="BU566"/>
  <c r="BT499"/>
  <c r="BU499"/>
  <c r="BT601"/>
  <c r="BU601"/>
  <c r="BT525"/>
  <c r="BU525"/>
  <c r="BT622"/>
  <c r="BU622"/>
  <c r="BT524"/>
  <c r="BU524"/>
  <c r="BT595"/>
  <c r="BU595"/>
  <c r="BT532"/>
  <c r="BU532"/>
  <c r="BT585"/>
  <c r="BU585"/>
  <c r="BT531"/>
  <c r="BU531"/>
  <c r="BT597"/>
  <c r="BU597"/>
  <c r="BT319"/>
  <c r="BU319"/>
  <c r="BT263"/>
  <c r="BU263"/>
  <c r="BT192"/>
  <c r="BU192"/>
  <c r="BT129"/>
  <c r="BU129"/>
  <c r="BT63"/>
  <c r="BU63"/>
  <c r="BT312"/>
  <c r="BU312"/>
  <c r="BT248"/>
  <c r="BU248"/>
  <c r="BT185"/>
  <c r="BU185"/>
  <c r="BT122"/>
  <c r="BU122"/>
  <c r="BT54"/>
  <c r="BU54"/>
  <c r="BT305"/>
  <c r="BU305"/>
  <c r="BT241"/>
  <c r="BU241"/>
  <c r="BU178"/>
  <c r="BT178"/>
  <c r="BT115"/>
  <c r="BU115"/>
  <c r="BT45"/>
  <c r="BU45"/>
  <c r="BT290"/>
  <c r="BU290"/>
  <c r="BT226"/>
  <c r="BU226"/>
  <c r="BT163"/>
  <c r="BU163"/>
  <c r="BT100"/>
  <c r="BU100"/>
  <c r="BT36"/>
  <c r="BU36"/>
  <c r="BT283"/>
  <c r="BU283"/>
  <c r="BT219"/>
  <c r="BU219"/>
  <c r="BT156"/>
  <c r="BU156"/>
  <c r="BT99"/>
  <c r="BU99"/>
  <c r="BT35"/>
  <c r="BU35"/>
  <c r="BT284"/>
  <c r="BU284"/>
  <c r="BT220"/>
  <c r="BU220"/>
  <c r="BT157"/>
  <c r="BU157"/>
  <c r="BT90"/>
  <c r="BU90"/>
  <c r="BT26"/>
  <c r="BU26"/>
  <c r="BT277"/>
  <c r="BU277"/>
  <c r="BT213"/>
  <c r="BU213"/>
  <c r="BT150"/>
  <c r="BU150"/>
  <c r="BT89"/>
  <c r="BU89"/>
  <c r="BT25"/>
  <c r="BU25"/>
  <c r="BT278"/>
  <c r="BU278"/>
  <c r="BT214"/>
  <c r="BU214"/>
  <c r="BT151"/>
  <c r="BU151"/>
  <c r="BT88"/>
  <c r="BU88"/>
  <c r="BT24"/>
  <c r="BU24"/>
  <c r="BT367"/>
  <c r="BU367"/>
  <c r="BT359"/>
  <c r="BU359"/>
  <c r="BT365"/>
  <c r="BU365"/>
  <c r="BT350"/>
  <c r="BU350"/>
  <c r="BT406"/>
  <c r="BU406"/>
  <c r="BT383"/>
  <c r="BU383"/>
  <c r="BT341"/>
  <c r="BU341"/>
  <c r="BT333"/>
  <c r="BU333"/>
  <c r="BT325"/>
  <c r="BU325"/>
  <c r="BT361"/>
  <c r="BU361"/>
  <c r="BT385"/>
  <c r="BU385"/>
  <c r="BT515"/>
  <c r="BU515"/>
  <c r="BT469"/>
  <c r="BU469"/>
  <c r="BT420"/>
  <c r="BU420"/>
  <c r="BT461"/>
  <c r="BU461"/>
  <c r="BT434"/>
  <c r="BU434"/>
  <c r="BT454"/>
  <c r="BU454"/>
  <c r="BT512"/>
  <c r="BU512"/>
  <c r="BT419"/>
  <c r="BU419"/>
  <c r="BT439"/>
  <c r="BU439"/>
  <c r="BT448"/>
  <c r="BU448"/>
  <c r="BT475"/>
  <c r="BU475"/>
  <c r="BT410"/>
  <c r="BU410"/>
  <c r="BT430"/>
  <c r="BU430"/>
  <c r="BT508"/>
  <c r="BU508"/>
  <c r="BT554"/>
  <c r="BU554"/>
  <c r="BT616"/>
  <c r="BU616"/>
  <c r="BT581"/>
  <c r="BU581"/>
  <c r="BT625"/>
  <c r="BU625"/>
  <c r="BT573"/>
  <c r="BU573"/>
  <c r="BT608"/>
  <c r="BU608"/>
  <c r="BT551"/>
  <c r="BU551"/>
  <c r="BT534"/>
  <c r="BU534"/>
  <c r="BT629"/>
  <c r="BU629"/>
  <c r="BT533"/>
  <c r="BU533"/>
  <c r="BT596"/>
  <c r="BU596"/>
  <c r="BT540"/>
  <c r="BU540"/>
  <c r="BT586"/>
  <c r="BU586"/>
  <c r="BT539"/>
  <c r="BU539"/>
  <c r="BT606"/>
  <c r="BU606"/>
  <c r="BT636"/>
  <c r="BU636"/>
  <c r="BT271"/>
  <c r="BU271"/>
  <c r="BT207"/>
  <c r="BU207"/>
  <c r="BT137"/>
  <c r="BU137"/>
  <c r="BT71"/>
  <c r="BU71"/>
  <c r="BT7"/>
  <c r="BW7" s="1"/>
  <c r="BU7"/>
  <c r="BT256"/>
  <c r="BU256"/>
  <c r="BT193"/>
  <c r="BU193"/>
  <c r="BT130"/>
  <c r="BU130"/>
  <c r="BT62"/>
  <c r="BU62"/>
  <c r="BT313"/>
  <c r="BU313"/>
  <c r="BT249"/>
  <c r="BU249"/>
  <c r="BT186"/>
  <c r="BU186"/>
  <c r="BT123"/>
  <c r="BU123"/>
  <c r="BT53"/>
  <c r="BU53"/>
  <c r="BT298"/>
  <c r="BU298"/>
  <c r="BT234"/>
  <c r="BU234"/>
  <c r="BT171"/>
  <c r="BU171"/>
  <c r="BT108"/>
  <c r="BU108"/>
  <c r="BT44"/>
  <c r="BU44"/>
  <c r="BT291"/>
  <c r="BU291"/>
  <c r="BT227"/>
  <c r="BU227"/>
  <c r="BT164"/>
  <c r="BU164"/>
  <c r="BT101"/>
  <c r="BU101"/>
  <c r="BT43"/>
  <c r="BU43"/>
  <c r="BT292"/>
  <c r="BU292"/>
  <c r="BT228"/>
  <c r="BU228"/>
  <c r="BT165"/>
  <c r="BU165"/>
  <c r="BT98"/>
  <c r="BU98"/>
  <c r="BT34"/>
  <c r="BU34"/>
  <c r="BT285"/>
  <c r="BU285"/>
  <c r="BT221"/>
  <c r="BU221"/>
  <c r="BT158"/>
  <c r="BU158"/>
  <c r="BT97"/>
  <c r="BU97"/>
  <c r="BT33"/>
  <c r="BU33"/>
  <c r="BT286"/>
  <c r="BU286"/>
  <c r="BT222"/>
  <c r="BU222"/>
  <c r="BT159"/>
  <c r="BU159"/>
  <c r="BT96"/>
  <c r="BU96"/>
  <c r="BT32"/>
  <c r="BU32"/>
  <c r="BT374"/>
  <c r="BU374"/>
  <c r="BT366"/>
  <c r="BU366"/>
  <c r="BT372"/>
  <c r="BU372"/>
  <c r="BT357"/>
  <c r="BU357"/>
  <c r="BT343"/>
  <c r="BU343"/>
  <c r="BT348"/>
  <c r="BU348"/>
  <c r="BT342"/>
  <c r="BU342"/>
  <c r="BT334"/>
  <c r="BU334"/>
  <c r="BT326"/>
  <c r="BU326"/>
  <c r="BT368"/>
  <c r="BU368"/>
  <c r="BT393"/>
  <c r="BU393"/>
  <c r="BT479"/>
  <c r="BU479"/>
  <c r="BT470"/>
  <c r="BU470"/>
  <c r="BT435"/>
  <c r="BU435"/>
  <c r="BT462"/>
  <c r="BU462"/>
  <c r="BT441"/>
  <c r="BU441"/>
  <c r="BT455"/>
  <c r="BU455"/>
  <c r="BT520"/>
  <c r="BU520"/>
  <c r="BT426"/>
  <c r="BU426"/>
  <c r="BT503"/>
  <c r="BU503"/>
  <c r="BT449"/>
  <c r="BU449"/>
  <c r="BT476"/>
  <c r="BU476"/>
  <c r="BT417"/>
  <c r="BU417"/>
  <c r="BT437"/>
  <c r="BU437"/>
  <c r="BT516"/>
  <c r="BU516"/>
  <c r="BT561"/>
  <c r="BU561"/>
  <c r="BT617"/>
  <c r="BU617"/>
  <c r="BT521"/>
  <c r="BU521"/>
  <c r="BT632"/>
  <c r="BU632"/>
  <c r="BT580"/>
  <c r="BU580"/>
  <c r="BT624"/>
  <c r="BU624"/>
  <c r="BT558"/>
  <c r="BU558"/>
  <c r="BT542"/>
  <c r="BU542"/>
  <c r="BT594"/>
  <c r="BU594"/>
  <c r="BT541"/>
  <c r="BU541"/>
  <c r="BT603"/>
  <c r="BU603"/>
  <c r="BT548"/>
  <c r="BU548"/>
  <c r="BT587"/>
  <c r="BU587"/>
  <c r="BT547"/>
  <c r="BU547"/>
  <c r="BT555"/>
  <c r="BU555"/>
  <c r="BT640"/>
  <c r="BU640"/>
  <c r="BT279"/>
  <c r="BU279"/>
  <c r="BT215"/>
  <c r="BU215"/>
  <c r="BT145"/>
  <c r="BU145"/>
  <c r="BT79"/>
  <c r="BU79"/>
  <c r="BT15"/>
  <c r="BU15"/>
  <c r="BT264"/>
  <c r="BU264"/>
  <c r="BT200"/>
  <c r="BU200"/>
  <c r="BT138"/>
  <c r="BU138"/>
  <c r="BT70"/>
  <c r="BU70"/>
  <c r="BT6"/>
  <c r="BU6"/>
  <c r="BT257"/>
  <c r="BU257"/>
  <c r="BT194"/>
  <c r="BU194"/>
  <c r="BT131"/>
  <c r="BU131"/>
  <c r="BT61"/>
  <c r="BU61"/>
  <c r="BT306"/>
  <c r="BU306"/>
  <c r="BT242"/>
  <c r="BU242"/>
  <c r="BT179"/>
  <c r="BU179"/>
  <c r="BT116"/>
  <c r="BU116"/>
  <c r="BT52"/>
  <c r="BU52"/>
  <c r="BT299"/>
  <c r="BU299"/>
  <c r="BT235"/>
  <c r="BU235"/>
  <c r="BT172"/>
  <c r="BU172"/>
  <c r="BT109"/>
  <c r="BU109"/>
  <c r="BT51"/>
  <c r="BU51"/>
  <c r="BT300"/>
  <c r="BU300"/>
  <c r="BT236"/>
  <c r="BU236"/>
  <c r="BT173"/>
  <c r="BU173"/>
  <c r="BT102"/>
  <c r="BU102"/>
  <c r="BT42"/>
  <c r="BU42"/>
  <c r="BT293"/>
  <c r="BU293"/>
  <c r="BT229"/>
  <c r="BU229"/>
  <c r="BT166"/>
  <c r="BU166"/>
  <c r="BT103"/>
  <c r="BU103"/>
  <c r="BT41"/>
  <c r="BU41"/>
  <c r="BT294"/>
  <c r="BU294"/>
  <c r="BT230"/>
  <c r="BU230"/>
  <c r="BT167"/>
  <c r="BU167"/>
  <c r="BT104"/>
  <c r="BU104"/>
  <c r="BT40"/>
  <c r="BU40"/>
  <c r="BT381"/>
  <c r="BU381"/>
  <c r="BT373"/>
  <c r="BU373"/>
  <c r="BT390"/>
  <c r="BU390"/>
  <c r="BT364"/>
  <c r="BU364"/>
  <c r="BT349"/>
  <c r="BU349"/>
  <c r="BT363"/>
  <c r="BU363"/>
  <c r="BT394"/>
  <c r="BU394"/>
  <c r="BT335"/>
  <c r="BU335"/>
  <c r="BT327"/>
  <c r="BU327"/>
  <c r="BT375"/>
  <c r="BU375"/>
  <c r="BT401"/>
  <c r="BU401"/>
  <c r="BT488"/>
  <c r="BU488"/>
  <c r="BT471"/>
  <c r="BU471"/>
  <c r="BT442"/>
  <c r="BU442"/>
  <c r="BT463"/>
  <c r="BU463"/>
  <c r="BT505"/>
  <c r="BU505"/>
  <c r="BT456"/>
  <c r="BU456"/>
  <c r="BT473"/>
  <c r="BU473"/>
  <c r="BT433"/>
  <c r="BU433"/>
  <c r="BT511"/>
  <c r="BU511"/>
  <c r="BT450"/>
  <c r="BU450"/>
  <c r="BT485"/>
  <c r="BU485"/>
  <c r="BT424"/>
  <c r="BU424"/>
  <c r="BT509"/>
  <c r="BU509"/>
  <c r="BT478"/>
  <c r="BU478"/>
  <c r="BT568"/>
  <c r="BU568"/>
  <c r="BT626"/>
  <c r="BU626"/>
  <c r="BT528"/>
  <c r="BU528"/>
  <c r="BT592"/>
  <c r="BU592"/>
  <c r="BT527"/>
  <c r="BU527"/>
  <c r="BT631"/>
  <c r="BU631"/>
  <c r="BT565"/>
  <c r="BU565"/>
  <c r="BT498"/>
  <c r="BU498"/>
  <c r="BT602"/>
  <c r="BU602"/>
  <c r="BT497"/>
  <c r="BU497"/>
  <c r="BT604"/>
  <c r="BU604"/>
  <c r="BT637"/>
  <c r="BU637"/>
  <c r="BT589"/>
  <c r="BU589"/>
  <c r="BT611"/>
  <c r="BU611"/>
  <c r="BT562"/>
  <c r="BU562"/>
  <c r="BT610"/>
  <c r="BU610"/>
  <c r="BT287"/>
  <c r="BU287"/>
  <c r="BT223"/>
  <c r="BU223"/>
  <c r="BT152"/>
  <c r="BU152"/>
  <c r="BT87"/>
  <c r="BU87"/>
  <c r="BT23"/>
  <c r="BU23"/>
  <c r="BT272"/>
  <c r="BU272"/>
  <c r="BT208"/>
  <c r="BU208"/>
  <c r="BU146"/>
  <c r="BT146"/>
  <c r="BT78"/>
  <c r="BU78"/>
  <c r="BT14"/>
  <c r="BU14"/>
  <c r="BT265"/>
  <c r="BU265"/>
  <c r="BT201"/>
  <c r="BU201"/>
  <c r="BT139"/>
  <c r="BU139"/>
  <c r="BT69"/>
  <c r="BU69"/>
  <c r="BT314"/>
  <c r="BU314"/>
  <c r="BT250"/>
  <c r="BU250"/>
  <c r="BT187"/>
  <c r="BU187"/>
  <c r="BT124"/>
  <c r="BU124"/>
  <c r="BT60"/>
  <c r="BU60"/>
  <c r="BT307"/>
  <c r="BU307"/>
  <c r="BT243"/>
  <c r="BU243"/>
  <c r="BT180"/>
  <c r="BU180"/>
  <c r="BT117"/>
  <c r="BU117"/>
  <c r="BT59"/>
  <c r="BU59"/>
  <c r="BT308"/>
  <c r="BU308"/>
  <c r="BT244"/>
  <c r="BU244"/>
  <c r="BT181"/>
  <c r="BU181"/>
  <c r="BT110"/>
  <c r="BU110"/>
  <c r="BT50"/>
  <c r="BU50"/>
  <c r="BT301"/>
  <c r="BU301"/>
  <c r="BT237"/>
  <c r="BU237"/>
  <c r="BT174"/>
  <c r="BU174"/>
  <c r="BT111"/>
  <c r="BU111"/>
  <c r="BT49"/>
  <c r="BU49"/>
  <c r="BT302"/>
  <c r="BU302"/>
  <c r="BT238"/>
  <c r="BU238"/>
  <c r="BT175"/>
  <c r="BU175"/>
  <c r="BT112"/>
  <c r="BU112"/>
  <c r="BT48"/>
  <c r="BU48"/>
  <c r="BT320"/>
  <c r="BU320"/>
  <c r="BT380"/>
  <c r="BU380"/>
  <c r="BT395"/>
  <c r="BU395"/>
  <c r="BT379"/>
  <c r="BU379"/>
  <c r="BT356"/>
  <c r="BU356"/>
  <c r="BT370"/>
  <c r="BU370"/>
  <c r="BT399"/>
  <c r="BU399"/>
  <c r="BT336"/>
  <c r="BU336"/>
  <c r="BT328"/>
  <c r="BU328"/>
  <c r="BT382"/>
  <c r="BU382"/>
  <c r="BT387"/>
  <c r="BU387"/>
  <c r="BT408"/>
  <c r="BU408"/>
  <c r="BT414"/>
  <c r="BU414"/>
  <c r="BT506"/>
  <c r="BU506"/>
  <c r="BT464"/>
  <c r="BU464"/>
  <c r="BT513"/>
  <c r="BU513"/>
  <c r="BT457"/>
  <c r="BU457"/>
  <c r="BT482"/>
  <c r="BU482"/>
  <c r="BT440"/>
  <c r="BU440"/>
  <c r="BT519"/>
  <c r="BU519"/>
  <c r="BT451"/>
  <c r="BU451"/>
  <c r="BT494"/>
  <c r="BU494"/>
  <c r="BT431"/>
  <c r="BU431"/>
  <c r="BT517"/>
  <c r="BU517"/>
  <c r="BT487"/>
  <c r="BU487"/>
  <c r="BT575"/>
  <c r="BU575"/>
  <c r="BT633"/>
  <c r="BU633"/>
  <c r="BT537"/>
  <c r="BU537"/>
  <c r="BT599"/>
  <c r="BU599"/>
  <c r="BT536"/>
  <c r="BU536"/>
  <c r="BT593"/>
  <c r="BU593"/>
  <c r="BT572"/>
  <c r="BU572"/>
  <c r="BT638"/>
  <c r="BU638"/>
  <c r="BT550"/>
  <c r="BU550"/>
  <c r="BT643"/>
  <c r="BU643"/>
  <c r="BT549"/>
  <c r="BU549"/>
  <c r="BT641"/>
  <c r="BU641"/>
  <c r="BT605"/>
  <c r="BU605"/>
  <c r="BT619"/>
  <c r="BU619"/>
  <c r="BT569"/>
  <c r="BU569"/>
  <c r="BT618"/>
  <c r="BU618"/>
  <c r="BT295"/>
  <c r="BU295"/>
  <c r="BT231"/>
  <c r="BU231"/>
  <c r="BT160"/>
  <c r="BU160"/>
  <c r="BT95"/>
  <c r="BU95"/>
  <c r="BT31"/>
  <c r="BU31"/>
  <c r="BT280"/>
  <c r="BU280"/>
  <c r="BT216"/>
  <c r="BU216"/>
  <c r="BT153"/>
  <c r="BU153"/>
  <c r="BT86"/>
  <c r="BU86"/>
  <c r="BT22"/>
  <c r="BU22"/>
  <c r="BT273"/>
  <c r="BU273"/>
  <c r="BT209"/>
  <c r="BU209"/>
  <c r="BT147"/>
  <c r="BU147"/>
  <c r="BT77"/>
  <c r="BU77"/>
  <c r="BT13"/>
  <c r="BU13"/>
  <c r="BT258"/>
  <c r="BU258"/>
  <c r="BT195"/>
  <c r="BU195"/>
  <c r="BT132"/>
  <c r="BU132"/>
  <c r="BT68"/>
  <c r="BU68"/>
  <c r="BT315"/>
  <c r="BU315"/>
  <c r="BT251"/>
  <c r="BU251"/>
  <c r="BT188"/>
  <c r="BU188"/>
  <c r="BT125"/>
  <c r="BU125"/>
  <c r="BT67"/>
  <c r="BU67"/>
  <c r="BT316"/>
  <c r="BU316"/>
  <c r="BT252"/>
  <c r="BU252"/>
  <c r="BT189"/>
  <c r="BU189"/>
  <c r="BT118"/>
  <c r="BU118"/>
  <c r="BT58"/>
  <c r="BU58"/>
  <c r="BT309"/>
  <c r="BU309"/>
  <c r="BT245"/>
  <c r="BU245"/>
  <c r="BT182"/>
  <c r="BU182"/>
  <c r="BT119"/>
  <c r="BU119"/>
  <c r="BT57"/>
  <c r="BU57"/>
  <c r="BT310"/>
  <c r="BU310"/>
  <c r="BT246"/>
  <c r="BU246"/>
  <c r="BT183"/>
  <c r="BU183"/>
  <c r="BT120"/>
  <c r="BU120"/>
  <c r="BT56"/>
  <c r="BU56"/>
  <c r="BT402"/>
  <c r="BU402"/>
  <c r="BT400"/>
  <c r="BU400"/>
  <c r="BT388"/>
  <c r="BU388"/>
  <c r="BT371"/>
  <c r="BU371"/>
  <c r="BT377"/>
  <c r="BU377"/>
  <c r="BT355"/>
  <c r="BU355"/>
  <c r="BT337"/>
  <c r="BU337"/>
  <c r="BT329"/>
  <c r="BU329"/>
  <c r="BT321"/>
  <c r="BU321"/>
  <c r="BT392"/>
  <c r="BU392"/>
  <c r="BT415"/>
  <c r="BU415"/>
  <c r="BT421"/>
  <c r="BU421"/>
  <c r="BT514"/>
  <c r="BU514"/>
  <c r="BT465"/>
  <c r="BU465"/>
  <c r="BT472"/>
  <c r="BU472"/>
  <c r="BT458"/>
  <c r="BU458"/>
  <c r="BT491"/>
  <c r="BU491"/>
  <c r="BT389"/>
  <c r="BU389"/>
  <c r="BT474"/>
  <c r="BU474"/>
  <c r="BT411"/>
  <c r="BU411"/>
  <c r="BT444"/>
  <c r="BU444"/>
  <c r="BT438"/>
  <c r="BU438"/>
  <c r="BT477"/>
  <c r="BU477"/>
  <c r="BT496"/>
  <c r="BU496"/>
  <c r="BT522"/>
  <c r="BU522"/>
  <c r="BT635"/>
  <c r="BU635"/>
  <c r="BT545"/>
  <c r="BU545"/>
  <c r="BT553"/>
  <c r="BU553"/>
  <c r="BT544"/>
  <c r="BU544"/>
  <c r="BT600"/>
  <c r="BU600"/>
  <c r="BT526"/>
  <c r="BU526"/>
  <c r="BT613"/>
  <c r="BU613"/>
  <c r="BT557"/>
  <c r="BU557"/>
  <c r="BT612"/>
  <c r="BU612"/>
  <c r="BT556"/>
  <c r="BU556"/>
  <c r="BT642"/>
  <c r="BU642"/>
  <c r="BT563"/>
  <c r="BU563"/>
  <c r="BT582"/>
  <c r="BU582"/>
  <c r="BT576"/>
  <c r="BU576"/>
  <c r="BT627"/>
  <c r="BU627"/>
  <c r="BT303"/>
  <c r="BU303"/>
  <c r="BT239"/>
  <c r="BU239"/>
  <c r="BT168"/>
  <c r="BU168"/>
  <c r="BT105"/>
  <c r="BU105"/>
  <c r="BT39"/>
  <c r="BU39"/>
  <c r="BT288"/>
  <c r="BU288"/>
  <c r="BT224"/>
  <c r="BU224"/>
  <c r="BT161"/>
  <c r="BU161"/>
  <c r="BT94"/>
  <c r="BU94"/>
  <c r="BT30"/>
  <c r="BU30"/>
  <c r="BT281"/>
  <c r="BU281"/>
  <c r="BT217"/>
  <c r="BU217"/>
  <c r="BT154"/>
  <c r="BU154"/>
  <c r="BT85"/>
  <c r="BU85"/>
  <c r="BT21"/>
  <c r="BU21"/>
  <c r="BT266"/>
  <c r="BU266"/>
  <c r="BT202"/>
  <c r="BU202"/>
  <c r="BT140"/>
  <c r="BU140"/>
  <c r="BT76"/>
  <c r="BU76"/>
  <c r="BT12"/>
  <c r="BU12"/>
  <c r="BT259"/>
  <c r="BU259"/>
  <c r="BT196"/>
  <c r="BU196"/>
  <c r="BT133"/>
  <c r="BU133"/>
  <c r="BT75"/>
  <c r="BU75"/>
  <c r="BT11"/>
  <c r="BU11"/>
  <c r="BT260"/>
  <c r="BU260"/>
  <c r="BT197"/>
  <c r="BU197"/>
  <c r="BT126"/>
  <c r="BU126"/>
  <c r="BT66"/>
  <c r="BU66"/>
  <c r="BT317"/>
  <c r="BU317"/>
  <c r="BT253"/>
  <c r="BU253"/>
  <c r="BT190"/>
  <c r="BU190"/>
  <c r="BT127"/>
  <c r="BU127"/>
  <c r="BT65"/>
  <c r="BU65"/>
  <c r="BT318"/>
  <c r="BU318"/>
  <c r="BT254"/>
  <c r="BU254"/>
  <c r="BT191"/>
  <c r="BU191"/>
  <c r="BT128"/>
  <c r="BU128"/>
  <c r="BT64"/>
  <c r="BU64"/>
  <c r="BT346"/>
  <c r="BU346"/>
  <c r="BT405"/>
  <c r="BU405"/>
  <c r="BT344"/>
  <c r="BU344"/>
  <c r="BT378"/>
  <c r="BU378"/>
  <c r="BT386"/>
  <c r="BU386"/>
  <c r="BT362"/>
  <c r="BU362"/>
  <c r="BT338"/>
  <c r="BU338"/>
  <c r="BT330"/>
  <c r="BU330"/>
  <c r="BT322"/>
  <c r="BU322"/>
  <c r="BT407"/>
  <c r="BU407"/>
  <c r="BT422"/>
  <c r="BU422"/>
  <c r="BT428"/>
  <c r="BU428"/>
  <c r="BT480"/>
  <c r="BU480"/>
  <c r="BT466"/>
  <c r="BU466"/>
  <c r="BT481"/>
  <c r="BU481"/>
  <c r="BT459"/>
  <c r="BU459"/>
  <c r="BT492"/>
  <c r="BU492"/>
  <c r="BT397"/>
  <c r="BU397"/>
  <c r="BT483"/>
  <c r="BU483"/>
  <c r="BT418"/>
  <c r="BU418"/>
  <c r="BT445"/>
  <c r="BU445"/>
  <c r="BT502"/>
  <c r="BU502"/>
  <c r="BT486"/>
  <c r="BU486"/>
  <c r="BT409"/>
  <c r="BU409"/>
  <c r="BT529"/>
  <c r="BU529"/>
  <c r="BT591"/>
  <c r="BU591"/>
  <c r="BT501"/>
  <c r="BU501"/>
  <c r="BT560"/>
  <c r="BU560"/>
  <c r="BT500"/>
  <c r="BU500"/>
  <c r="BT552"/>
  <c r="BU552"/>
  <c r="BT535"/>
  <c r="BU535"/>
  <c r="BT623"/>
  <c r="BU623"/>
  <c r="BT564"/>
  <c r="BU564"/>
  <c r="BT620"/>
  <c r="BU620"/>
  <c r="BT571"/>
  <c r="BU571"/>
  <c r="BT628"/>
  <c r="BU628"/>
  <c r="BT570"/>
  <c r="BU570"/>
  <c r="BT583"/>
  <c r="BU583"/>
  <c r="BT523"/>
  <c r="BU523"/>
  <c r="BT634"/>
  <c r="BU634"/>
  <c r="BT311"/>
  <c r="BU311"/>
  <c r="BT247"/>
  <c r="BU247"/>
  <c r="BT176"/>
  <c r="BU176"/>
  <c r="BT113"/>
  <c r="BU113"/>
  <c r="BT47"/>
  <c r="BU47"/>
  <c r="BT296"/>
  <c r="BU296"/>
  <c r="BT232"/>
  <c r="BU232"/>
  <c r="BT169"/>
  <c r="BU169"/>
  <c r="BT106"/>
  <c r="BU106"/>
  <c r="BT38"/>
  <c r="BU38"/>
  <c r="BT289"/>
  <c r="BU289"/>
  <c r="BT225"/>
  <c r="BU225"/>
  <c r="BU162"/>
  <c r="BT162"/>
  <c r="BT93"/>
  <c r="BU93"/>
  <c r="BT29"/>
  <c r="BU29"/>
  <c r="BT274"/>
  <c r="BU274"/>
  <c r="BT210"/>
  <c r="BU210"/>
  <c r="BT148"/>
  <c r="BU148"/>
  <c r="BT84"/>
  <c r="BU84"/>
  <c r="BT20"/>
  <c r="BU20"/>
  <c r="BT267"/>
  <c r="BU267"/>
  <c r="BT203"/>
  <c r="BU203"/>
  <c r="BT141"/>
  <c r="BU141"/>
  <c r="BT83"/>
  <c r="BU83"/>
  <c r="BT19"/>
  <c r="BU19"/>
  <c r="BT268"/>
  <c r="BU268"/>
  <c r="BT204"/>
  <c r="BU204"/>
  <c r="BT134"/>
  <c r="BU134"/>
  <c r="BT74"/>
  <c r="BU74"/>
  <c r="BT10"/>
  <c r="BU10"/>
  <c r="BT261"/>
  <c r="BU261"/>
  <c r="BT198"/>
  <c r="BU198"/>
  <c r="BT135"/>
  <c r="BU135"/>
  <c r="BT73"/>
  <c r="BU73"/>
  <c r="BT9"/>
  <c r="BU9"/>
  <c r="BT262"/>
  <c r="BU262"/>
  <c r="BT199"/>
  <c r="BU199"/>
  <c r="BT136"/>
  <c r="BU136"/>
  <c r="BT72"/>
  <c r="BU72"/>
  <c r="BT8"/>
  <c r="BU8"/>
  <c r="BT353"/>
  <c r="BU353"/>
  <c r="BT345"/>
  <c r="BU345"/>
  <c r="BT351"/>
  <c r="BU351"/>
  <c r="BT398"/>
  <c r="BU398"/>
  <c r="BT391"/>
  <c r="BU391"/>
  <c r="BT369"/>
  <c r="BU369"/>
  <c r="BT339"/>
  <c r="BU339"/>
  <c r="BT331"/>
  <c r="BU331"/>
  <c r="BT323"/>
  <c r="BU323"/>
  <c r="BT347"/>
  <c r="BU347"/>
  <c r="BT429"/>
  <c r="BU429"/>
  <c r="BT384"/>
  <c r="BU384"/>
  <c r="BT489"/>
  <c r="BU489"/>
  <c r="BT467"/>
  <c r="BU467"/>
  <c r="BT490"/>
  <c r="BU490"/>
  <c r="BT412"/>
  <c r="BU412"/>
  <c r="BT452"/>
  <c r="BU452"/>
  <c r="BT404"/>
  <c r="BU404"/>
  <c r="BT484"/>
  <c r="BU484"/>
  <c r="BT425"/>
  <c r="BU425"/>
  <c r="BT446"/>
  <c r="BU446"/>
  <c r="BT510"/>
  <c r="BU510"/>
  <c r="BT495"/>
  <c r="BU495"/>
  <c r="BT416"/>
  <c r="BU416"/>
  <c r="BT538"/>
  <c r="BU538"/>
  <c r="BT598"/>
  <c r="BU598"/>
  <c r="BT609"/>
  <c r="BU609"/>
  <c r="BT567"/>
  <c r="BU567"/>
  <c r="BT639"/>
  <c r="BU639"/>
  <c r="BT559"/>
  <c r="BU559"/>
  <c r="BT543"/>
  <c r="BU543"/>
  <c r="BT630"/>
  <c r="BU630"/>
  <c r="BT579"/>
  <c r="BU579"/>
  <c r="BT621"/>
  <c r="BU621"/>
  <c r="BT578"/>
  <c r="BU578"/>
  <c r="BT588"/>
  <c r="BU588"/>
  <c r="BT577"/>
  <c r="BU577"/>
  <c r="BT584"/>
  <c r="BU584"/>
  <c r="BT530"/>
  <c r="BU530"/>
  <c r="BT590"/>
  <c r="BU590"/>
  <c r="BI9"/>
  <c r="BJ9"/>
  <c r="BI58"/>
  <c r="BJ58"/>
  <c r="BI120"/>
  <c r="BJ120"/>
  <c r="BI182"/>
  <c r="BJ182"/>
  <c r="BI246"/>
  <c r="BJ246"/>
  <c r="BI310"/>
  <c r="BJ310"/>
  <c r="BI67"/>
  <c r="BJ67"/>
  <c r="BI135"/>
  <c r="BJ135"/>
  <c r="BI197"/>
  <c r="BJ197"/>
  <c r="BI261"/>
  <c r="BJ261"/>
  <c r="BI12"/>
  <c r="BJ12"/>
  <c r="BI72"/>
  <c r="BJ72"/>
  <c r="BI134"/>
  <c r="BJ134"/>
  <c r="BI204"/>
  <c r="BJ204"/>
  <c r="BI268"/>
  <c r="BJ268"/>
  <c r="BI21"/>
  <c r="BJ21"/>
  <c r="BI79"/>
  <c r="BJ79"/>
  <c r="BI141"/>
  <c r="BJ141"/>
  <c r="BI203"/>
  <c r="BJ203"/>
  <c r="BI267"/>
  <c r="BJ267"/>
  <c r="BI22"/>
  <c r="BJ22"/>
  <c r="BI86"/>
  <c r="BJ86"/>
  <c r="BI147"/>
  <c r="BJ147"/>
  <c r="BI210"/>
  <c r="BJ210"/>
  <c r="BI274"/>
  <c r="BJ274"/>
  <c r="BI31"/>
  <c r="BJ31"/>
  <c r="BI100"/>
  <c r="BJ100"/>
  <c r="BI162"/>
  <c r="BJ162"/>
  <c r="BI233"/>
  <c r="BJ233"/>
  <c r="BI297"/>
  <c r="BJ297"/>
  <c r="BI56"/>
  <c r="BJ56"/>
  <c r="BI130"/>
  <c r="BJ130"/>
  <c r="BI192"/>
  <c r="BJ192"/>
  <c r="BI256"/>
  <c r="BJ256"/>
  <c r="BI17"/>
  <c r="BJ17"/>
  <c r="BI83"/>
  <c r="BJ83"/>
  <c r="BJ144"/>
  <c r="BI144"/>
  <c r="BI207"/>
  <c r="BJ207"/>
  <c r="BI271"/>
  <c r="BJ271"/>
  <c r="BI345"/>
  <c r="BJ345"/>
  <c r="BI344"/>
  <c r="BJ344"/>
  <c r="BI378"/>
  <c r="BJ378"/>
  <c r="BI377"/>
  <c r="BJ377"/>
  <c r="BI339"/>
  <c r="BJ339"/>
  <c r="BI331"/>
  <c r="BJ331"/>
  <c r="BI323"/>
  <c r="BJ323"/>
  <c r="BI404"/>
  <c r="BJ404"/>
  <c r="BI361"/>
  <c r="BJ361"/>
  <c r="BI353"/>
  <c r="BJ353"/>
  <c r="BI428"/>
  <c r="BJ428"/>
  <c r="BI480"/>
  <c r="BJ480"/>
  <c r="BI466"/>
  <c r="BJ466"/>
  <c r="BI481"/>
  <c r="BJ481"/>
  <c r="BI459"/>
  <c r="BJ459"/>
  <c r="BI492"/>
  <c r="BJ492"/>
  <c r="BI433"/>
  <c r="BJ433"/>
  <c r="BI511"/>
  <c r="BJ511"/>
  <c r="BI411"/>
  <c r="BJ411"/>
  <c r="BI444"/>
  <c r="BJ444"/>
  <c r="BI438"/>
  <c r="BJ438"/>
  <c r="BI477"/>
  <c r="BJ477"/>
  <c r="BI496"/>
  <c r="BJ496"/>
  <c r="BI422"/>
  <c r="BJ422"/>
  <c r="BI545"/>
  <c r="BJ545"/>
  <c r="BI553"/>
  <c r="BJ553"/>
  <c r="BI536"/>
  <c r="BJ536"/>
  <c r="BI593"/>
  <c r="BJ593"/>
  <c r="BI526"/>
  <c r="BJ526"/>
  <c r="BI613"/>
  <c r="BJ613"/>
  <c r="BI557"/>
  <c r="BJ557"/>
  <c r="BI612"/>
  <c r="BJ612"/>
  <c r="BI578"/>
  <c r="BJ578"/>
  <c r="BI588"/>
  <c r="BJ588"/>
  <c r="BI605"/>
  <c r="BJ605"/>
  <c r="BI619"/>
  <c r="BJ619"/>
  <c r="BI523"/>
  <c r="BJ523"/>
  <c r="BI634"/>
  <c r="BJ634"/>
  <c r="BI575"/>
  <c r="BJ575"/>
  <c r="BI633"/>
  <c r="BJ633"/>
  <c r="BI10"/>
  <c r="BJ10"/>
  <c r="BI50"/>
  <c r="BJ50"/>
  <c r="BI113"/>
  <c r="BJ113"/>
  <c r="BI174"/>
  <c r="BJ174"/>
  <c r="BI238"/>
  <c r="BJ238"/>
  <c r="BI302"/>
  <c r="BJ302"/>
  <c r="BI59"/>
  <c r="BJ59"/>
  <c r="BI127"/>
  <c r="BJ127"/>
  <c r="BI189"/>
  <c r="BJ189"/>
  <c r="BI253"/>
  <c r="BJ253"/>
  <c r="BI317"/>
  <c r="BJ317"/>
  <c r="BI68"/>
  <c r="BJ68"/>
  <c r="BI126"/>
  <c r="BJ126"/>
  <c r="BI196"/>
  <c r="BJ196"/>
  <c r="BI260"/>
  <c r="BJ260"/>
  <c r="BI13"/>
  <c r="BJ13"/>
  <c r="BI71"/>
  <c r="BJ71"/>
  <c r="BI133"/>
  <c r="BJ133"/>
  <c r="BI195"/>
  <c r="BJ195"/>
  <c r="BI259"/>
  <c r="BJ259"/>
  <c r="BI14"/>
  <c r="BJ14"/>
  <c r="BI78"/>
  <c r="BJ78"/>
  <c r="BI140"/>
  <c r="BJ140"/>
  <c r="BI202"/>
  <c r="BJ202"/>
  <c r="BI266"/>
  <c r="BJ266"/>
  <c r="BI23"/>
  <c r="BJ23"/>
  <c r="BI92"/>
  <c r="BJ92"/>
  <c r="BI154"/>
  <c r="BJ154"/>
  <c r="BI225"/>
  <c r="BJ225"/>
  <c r="BI289"/>
  <c r="BJ289"/>
  <c r="BI48"/>
  <c r="BJ48"/>
  <c r="BI122"/>
  <c r="BJ122"/>
  <c r="BI184"/>
  <c r="BJ184"/>
  <c r="BI248"/>
  <c r="BJ248"/>
  <c r="BI312"/>
  <c r="BJ312"/>
  <c r="BI75"/>
  <c r="BJ75"/>
  <c r="BI137"/>
  <c r="BJ137"/>
  <c r="BI199"/>
  <c r="BJ199"/>
  <c r="BI263"/>
  <c r="BJ263"/>
  <c r="BI8"/>
  <c r="BJ8"/>
  <c r="BI11"/>
  <c r="BJ11"/>
  <c r="BI352"/>
  <c r="BJ352"/>
  <c r="BI351"/>
  <c r="BJ351"/>
  <c r="BI393"/>
  <c r="BJ393"/>
  <c r="BI386"/>
  <c r="BJ386"/>
  <c r="BI340"/>
  <c r="BJ340"/>
  <c r="BI332"/>
  <c r="BJ332"/>
  <c r="BI324"/>
  <c r="BJ324"/>
  <c r="BI355"/>
  <c r="BJ355"/>
  <c r="BI368"/>
  <c r="BJ368"/>
  <c r="BI360"/>
  <c r="BJ360"/>
  <c r="BI384"/>
  <c r="BJ384"/>
  <c r="BI489"/>
  <c r="BJ489"/>
  <c r="BI467"/>
  <c r="BJ467"/>
  <c r="BI490"/>
  <c r="BJ490"/>
  <c r="BI412"/>
  <c r="BJ412"/>
  <c r="BI452"/>
  <c r="BJ452"/>
  <c r="BI440"/>
  <c r="BJ440"/>
  <c r="BI519"/>
  <c r="BJ519"/>
  <c r="BI418"/>
  <c r="BJ418"/>
  <c r="BI445"/>
  <c r="BJ445"/>
  <c r="BI502"/>
  <c r="BJ502"/>
  <c r="BI486"/>
  <c r="BJ486"/>
  <c r="BI409"/>
  <c r="BJ409"/>
  <c r="BI429"/>
  <c r="BJ429"/>
  <c r="BI501"/>
  <c r="BJ501"/>
  <c r="BI560"/>
  <c r="BJ560"/>
  <c r="BI544"/>
  <c r="BJ544"/>
  <c r="BI600"/>
  <c r="BJ600"/>
  <c r="BI535"/>
  <c r="BJ535"/>
  <c r="BI623"/>
  <c r="BJ623"/>
  <c r="BI564"/>
  <c r="BJ564"/>
  <c r="BI620"/>
  <c r="BJ620"/>
  <c r="BI524"/>
  <c r="BJ524"/>
  <c r="BI595"/>
  <c r="BJ595"/>
  <c r="BI563"/>
  <c r="BJ563"/>
  <c r="BI582"/>
  <c r="BJ582"/>
  <c r="BI530"/>
  <c r="BJ530"/>
  <c r="BI590"/>
  <c r="BJ590"/>
  <c r="BI522"/>
  <c r="BJ522"/>
  <c r="BI635"/>
  <c r="BJ635"/>
  <c r="BI42"/>
  <c r="BJ42"/>
  <c r="BI105"/>
  <c r="BJ105"/>
  <c r="BI167"/>
  <c r="BJ167"/>
  <c r="BI230"/>
  <c r="BJ230"/>
  <c r="BI294"/>
  <c r="BJ294"/>
  <c r="BI51"/>
  <c r="BJ51"/>
  <c r="BI112"/>
  <c r="BJ112"/>
  <c r="BI181"/>
  <c r="BJ181"/>
  <c r="BI245"/>
  <c r="BJ245"/>
  <c r="BI309"/>
  <c r="BJ309"/>
  <c r="BI60"/>
  <c r="BJ60"/>
  <c r="BI119"/>
  <c r="BJ119"/>
  <c r="BI188"/>
  <c r="BJ188"/>
  <c r="BI252"/>
  <c r="BJ252"/>
  <c r="BI316"/>
  <c r="BJ316"/>
  <c r="BI69"/>
  <c r="BJ69"/>
  <c r="BI125"/>
  <c r="BJ125"/>
  <c r="BI187"/>
  <c r="BJ187"/>
  <c r="BI251"/>
  <c r="BJ251"/>
  <c r="BI315"/>
  <c r="BJ315"/>
  <c r="BI70"/>
  <c r="BJ70"/>
  <c r="BI132"/>
  <c r="BJ132"/>
  <c r="BI194"/>
  <c r="BJ194"/>
  <c r="BI258"/>
  <c r="BJ258"/>
  <c r="BI15"/>
  <c r="BJ15"/>
  <c r="BI85"/>
  <c r="BJ85"/>
  <c r="BI146"/>
  <c r="BJ146"/>
  <c r="BI217"/>
  <c r="BJ217"/>
  <c r="BI281"/>
  <c r="BJ281"/>
  <c r="BI40"/>
  <c r="BJ40"/>
  <c r="BI115"/>
  <c r="BJ115"/>
  <c r="BI176"/>
  <c r="BJ176"/>
  <c r="BI240"/>
  <c r="BJ240"/>
  <c r="BI304"/>
  <c r="BJ304"/>
  <c r="BI65"/>
  <c r="BJ65"/>
  <c r="BI129"/>
  <c r="BJ129"/>
  <c r="BI191"/>
  <c r="BJ191"/>
  <c r="BI255"/>
  <c r="BJ255"/>
  <c r="BI319"/>
  <c r="BJ319"/>
  <c r="BI359"/>
  <c r="BJ359"/>
  <c r="BI358"/>
  <c r="BJ358"/>
  <c r="BI398"/>
  <c r="BJ398"/>
  <c r="BI391"/>
  <c r="BJ391"/>
  <c r="BI341"/>
  <c r="BJ341"/>
  <c r="BI333"/>
  <c r="BJ333"/>
  <c r="BI325"/>
  <c r="BJ325"/>
  <c r="BI362"/>
  <c r="BJ362"/>
  <c r="BI375"/>
  <c r="BJ375"/>
  <c r="BI367"/>
  <c r="BJ367"/>
  <c r="BI392"/>
  <c r="BJ392"/>
  <c r="BI468"/>
  <c r="BJ468"/>
  <c r="BI413"/>
  <c r="BJ413"/>
  <c r="BI460"/>
  <c r="BJ460"/>
  <c r="BI427"/>
  <c r="BJ427"/>
  <c r="BI453"/>
  <c r="BJ453"/>
  <c r="BI504"/>
  <c r="BJ504"/>
  <c r="BI474"/>
  <c r="BJ474"/>
  <c r="BI425"/>
  <c r="BJ425"/>
  <c r="BI446"/>
  <c r="BJ446"/>
  <c r="BI510"/>
  <c r="BJ510"/>
  <c r="BI495"/>
  <c r="BJ495"/>
  <c r="BI416"/>
  <c r="BJ416"/>
  <c r="BI436"/>
  <c r="BJ436"/>
  <c r="BI507"/>
  <c r="BJ507"/>
  <c r="BI567"/>
  <c r="BJ567"/>
  <c r="BI500"/>
  <c r="BJ500"/>
  <c r="BI552"/>
  <c r="BJ552"/>
  <c r="BI543"/>
  <c r="BJ543"/>
  <c r="BI630"/>
  <c r="BJ630"/>
  <c r="BI579"/>
  <c r="BJ579"/>
  <c r="BI621"/>
  <c r="BJ621"/>
  <c r="BI533"/>
  <c r="BJ533"/>
  <c r="BI596"/>
  <c r="BJ596"/>
  <c r="BI570"/>
  <c r="BJ570"/>
  <c r="BI583"/>
  <c r="BJ583"/>
  <c r="BI531"/>
  <c r="BJ531"/>
  <c r="BI597"/>
  <c r="BJ597"/>
  <c r="BI529"/>
  <c r="BJ529"/>
  <c r="BI591"/>
  <c r="BJ591"/>
  <c r="BI639"/>
  <c r="BJ639"/>
  <c r="BI34"/>
  <c r="BJ34"/>
  <c r="BI97"/>
  <c r="BJ97"/>
  <c r="BI159"/>
  <c r="BJ159"/>
  <c r="BI222"/>
  <c r="BJ222"/>
  <c r="BI286"/>
  <c r="BJ286"/>
  <c r="BI43"/>
  <c r="BJ43"/>
  <c r="BI104"/>
  <c r="BJ104"/>
  <c r="BI173"/>
  <c r="BJ173"/>
  <c r="BI237"/>
  <c r="BJ237"/>
  <c r="BI301"/>
  <c r="BJ301"/>
  <c r="BI52"/>
  <c r="BJ52"/>
  <c r="BI111"/>
  <c r="BJ111"/>
  <c r="BI180"/>
  <c r="BJ180"/>
  <c r="BI244"/>
  <c r="BJ244"/>
  <c r="BI308"/>
  <c r="BJ308"/>
  <c r="BI61"/>
  <c r="BJ61"/>
  <c r="BI118"/>
  <c r="BJ118"/>
  <c r="BI179"/>
  <c r="BJ179"/>
  <c r="BI243"/>
  <c r="BJ243"/>
  <c r="BI307"/>
  <c r="BJ307"/>
  <c r="BI62"/>
  <c r="BJ62"/>
  <c r="BI124"/>
  <c r="BJ124"/>
  <c r="BI186"/>
  <c r="BJ186"/>
  <c r="BI250"/>
  <c r="BJ250"/>
  <c r="BI314"/>
  <c r="BJ314"/>
  <c r="BI77"/>
  <c r="BJ77"/>
  <c r="BI139"/>
  <c r="BJ139"/>
  <c r="BI209"/>
  <c r="BJ209"/>
  <c r="BI273"/>
  <c r="BJ273"/>
  <c r="BI32"/>
  <c r="BJ32"/>
  <c r="BI107"/>
  <c r="BJ107"/>
  <c r="BI169"/>
  <c r="BJ169"/>
  <c r="BI232"/>
  <c r="BJ232"/>
  <c r="BI296"/>
  <c r="BJ296"/>
  <c r="BI57"/>
  <c r="BJ57"/>
  <c r="BI121"/>
  <c r="BJ121"/>
  <c r="BI183"/>
  <c r="BJ183"/>
  <c r="BI247"/>
  <c r="BJ247"/>
  <c r="BI311"/>
  <c r="BJ311"/>
  <c r="BI366"/>
  <c r="BJ366"/>
  <c r="BI365"/>
  <c r="BJ365"/>
  <c r="BI403"/>
  <c r="BJ403"/>
  <c r="BI406"/>
  <c r="BJ406"/>
  <c r="BI342"/>
  <c r="BJ342"/>
  <c r="BI334"/>
  <c r="BJ334"/>
  <c r="BI326"/>
  <c r="BJ326"/>
  <c r="BI369"/>
  <c r="BJ369"/>
  <c r="BI382"/>
  <c r="BJ382"/>
  <c r="BI374"/>
  <c r="BJ374"/>
  <c r="BI400"/>
  <c r="BJ400"/>
  <c r="BI469"/>
  <c r="BJ469"/>
  <c r="BI420"/>
  <c r="BJ420"/>
  <c r="BI461"/>
  <c r="BJ461"/>
  <c r="BI434"/>
  <c r="BJ434"/>
  <c r="BI454"/>
  <c r="BJ454"/>
  <c r="BI512"/>
  <c r="BJ512"/>
  <c r="BI483"/>
  <c r="BJ483"/>
  <c r="BI432"/>
  <c r="BJ432"/>
  <c r="BI447"/>
  <c r="BJ447"/>
  <c r="BI518"/>
  <c r="BJ518"/>
  <c r="BI443"/>
  <c r="BJ443"/>
  <c r="BI423"/>
  <c r="BJ423"/>
  <c r="BI385"/>
  <c r="BJ385"/>
  <c r="BI515"/>
  <c r="BJ515"/>
  <c r="BI574"/>
  <c r="BJ574"/>
  <c r="BI614"/>
  <c r="BJ614"/>
  <c r="BI559"/>
  <c r="BJ559"/>
  <c r="BI499"/>
  <c r="BJ499"/>
  <c r="BI601"/>
  <c r="BJ601"/>
  <c r="BI525"/>
  <c r="BJ525"/>
  <c r="BI622"/>
  <c r="BJ622"/>
  <c r="BI541"/>
  <c r="BJ541"/>
  <c r="BI603"/>
  <c r="BJ603"/>
  <c r="BI577"/>
  <c r="BJ577"/>
  <c r="BI584"/>
  <c r="BJ584"/>
  <c r="BI539"/>
  <c r="BJ539"/>
  <c r="BI606"/>
  <c r="BJ606"/>
  <c r="BI538"/>
  <c r="BJ538"/>
  <c r="BI598"/>
  <c r="BJ598"/>
  <c r="BI609"/>
  <c r="BJ609"/>
  <c r="BI26"/>
  <c r="BJ26"/>
  <c r="BI90"/>
  <c r="BJ90"/>
  <c r="BI151"/>
  <c r="BJ151"/>
  <c r="BI214"/>
  <c r="BJ214"/>
  <c r="BI278"/>
  <c r="BJ278"/>
  <c r="BI35"/>
  <c r="BJ35"/>
  <c r="BI96"/>
  <c r="BJ96"/>
  <c r="BI166"/>
  <c r="BJ166"/>
  <c r="BI229"/>
  <c r="BJ229"/>
  <c r="BI293"/>
  <c r="BJ293"/>
  <c r="BI44"/>
  <c r="BJ44"/>
  <c r="BI103"/>
  <c r="BJ103"/>
  <c r="BI172"/>
  <c r="BJ172"/>
  <c r="BI236"/>
  <c r="BJ236"/>
  <c r="BI300"/>
  <c r="BJ300"/>
  <c r="BI53"/>
  <c r="BJ53"/>
  <c r="BI110"/>
  <c r="BJ110"/>
  <c r="BI171"/>
  <c r="BJ171"/>
  <c r="BI235"/>
  <c r="BJ235"/>
  <c r="BI299"/>
  <c r="BJ299"/>
  <c r="BI54"/>
  <c r="BJ54"/>
  <c r="BI117"/>
  <c r="BJ117"/>
  <c r="BI178"/>
  <c r="BJ178"/>
  <c r="BI242"/>
  <c r="BJ242"/>
  <c r="BI306"/>
  <c r="BJ306"/>
  <c r="BI63"/>
  <c r="BJ63"/>
  <c r="BI131"/>
  <c r="BJ131"/>
  <c r="BI201"/>
  <c r="BJ201"/>
  <c r="BI265"/>
  <c r="BJ265"/>
  <c r="BI24"/>
  <c r="BJ24"/>
  <c r="BI99"/>
  <c r="BJ99"/>
  <c r="BI161"/>
  <c r="BJ161"/>
  <c r="BI224"/>
  <c r="BJ224"/>
  <c r="BI288"/>
  <c r="BJ288"/>
  <c r="BI49"/>
  <c r="BJ49"/>
  <c r="BI114"/>
  <c r="BJ114"/>
  <c r="BI175"/>
  <c r="BJ175"/>
  <c r="BI239"/>
  <c r="BJ239"/>
  <c r="BI303"/>
  <c r="BJ303"/>
  <c r="BI373"/>
  <c r="BJ373"/>
  <c r="BI372"/>
  <c r="BJ372"/>
  <c r="BI350"/>
  <c r="BJ350"/>
  <c r="BI343"/>
  <c r="BJ343"/>
  <c r="BI401"/>
  <c r="BJ401"/>
  <c r="BI335"/>
  <c r="BJ335"/>
  <c r="BI327"/>
  <c r="BJ327"/>
  <c r="BI376"/>
  <c r="BJ376"/>
  <c r="BI320"/>
  <c r="BJ320"/>
  <c r="BI381"/>
  <c r="BJ381"/>
  <c r="BI407"/>
  <c r="BJ407"/>
  <c r="BI470"/>
  <c r="BJ470"/>
  <c r="BI435"/>
  <c r="BJ435"/>
  <c r="BI462"/>
  <c r="BJ462"/>
  <c r="BI441"/>
  <c r="BJ441"/>
  <c r="BI455"/>
  <c r="BJ455"/>
  <c r="BI520"/>
  <c r="BJ520"/>
  <c r="BI484"/>
  <c r="BJ484"/>
  <c r="BI439"/>
  <c r="BJ439"/>
  <c r="BI448"/>
  <c r="BJ448"/>
  <c r="BI475"/>
  <c r="BJ475"/>
  <c r="BI410"/>
  <c r="BJ410"/>
  <c r="BI430"/>
  <c r="BJ430"/>
  <c r="BI508"/>
  <c r="BJ508"/>
  <c r="BI479"/>
  <c r="BJ479"/>
  <c r="BI581"/>
  <c r="BJ581"/>
  <c r="BI625"/>
  <c r="BJ625"/>
  <c r="BI566"/>
  <c r="BJ566"/>
  <c r="BI638"/>
  <c r="BJ638"/>
  <c r="BI551"/>
  <c r="BJ551"/>
  <c r="BI534"/>
  <c r="BJ534"/>
  <c r="BI629"/>
  <c r="BJ629"/>
  <c r="BI497"/>
  <c r="BJ497"/>
  <c r="BI604"/>
  <c r="BJ604"/>
  <c r="BI532"/>
  <c r="BJ532"/>
  <c r="BI585"/>
  <c r="BJ585"/>
  <c r="BI547"/>
  <c r="BJ547"/>
  <c r="BI555"/>
  <c r="BJ555"/>
  <c r="BI546"/>
  <c r="BJ546"/>
  <c r="BI607"/>
  <c r="BJ607"/>
  <c r="BI615"/>
  <c r="BJ615"/>
  <c r="BI18"/>
  <c r="BJ18"/>
  <c r="BI82"/>
  <c r="BJ82"/>
  <c r="BI143"/>
  <c r="BJ143"/>
  <c r="BI206"/>
  <c r="BJ206"/>
  <c r="BI270"/>
  <c r="BJ270"/>
  <c r="BI27"/>
  <c r="BJ27"/>
  <c r="BI89"/>
  <c r="BJ89"/>
  <c r="BI158"/>
  <c r="BJ158"/>
  <c r="BI221"/>
  <c r="BJ221"/>
  <c r="BI285"/>
  <c r="BJ285"/>
  <c r="BI36"/>
  <c r="BJ36"/>
  <c r="BI95"/>
  <c r="BJ95"/>
  <c r="BI165"/>
  <c r="BJ165"/>
  <c r="BI228"/>
  <c r="BJ228"/>
  <c r="BI292"/>
  <c r="BJ292"/>
  <c r="BI45"/>
  <c r="BJ45"/>
  <c r="BI102"/>
  <c r="BJ102"/>
  <c r="BI164"/>
  <c r="BJ164"/>
  <c r="BI227"/>
  <c r="BJ227"/>
  <c r="BI291"/>
  <c r="BJ291"/>
  <c r="BI46"/>
  <c r="BJ46"/>
  <c r="BI109"/>
  <c r="BJ109"/>
  <c r="BI170"/>
  <c r="BJ170"/>
  <c r="BI234"/>
  <c r="BJ234"/>
  <c r="BI298"/>
  <c r="BJ298"/>
  <c r="BI55"/>
  <c r="BJ55"/>
  <c r="BI123"/>
  <c r="BJ123"/>
  <c r="BI193"/>
  <c r="BJ193"/>
  <c r="BI257"/>
  <c r="BJ257"/>
  <c r="BI16"/>
  <c r="BJ16"/>
  <c r="BI84"/>
  <c r="BJ84"/>
  <c r="BI153"/>
  <c r="BJ153"/>
  <c r="BI216"/>
  <c r="BJ216"/>
  <c r="BI280"/>
  <c r="BJ280"/>
  <c r="BI41"/>
  <c r="BJ41"/>
  <c r="BI106"/>
  <c r="BJ106"/>
  <c r="BI168"/>
  <c r="BJ168"/>
  <c r="BI231"/>
  <c r="BJ231"/>
  <c r="BI295"/>
  <c r="BJ295"/>
  <c r="BI380"/>
  <c r="BJ380"/>
  <c r="BI390"/>
  <c r="BJ390"/>
  <c r="BI357"/>
  <c r="BJ357"/>
  <c r="BI349"/>
  <c r="BJ349"/>
  <c r="BI348"/>
  <c r="BJ348"/>
  <c r="BI336"/>
  <c r="BJ336"/>
  <c r="BI328"/>
  <c r="BJ328"/>
  <c r="BI383"/>
  <c r="BJ383"/>
  <c r="BI389"/>
  <c r="BJ389"/>
  <c r="BI387"/>
  <c r="BJ387"/>
  <c r="BI397"/>
  <c r="BJ397"/>
  <c r="BI471"/>
  <c r="BJ471"/>
  <c r="BI442"/>
  <c r="BJ442"/>
  <c r="BI463"/>
  <c r="BJ463"/>
  <c r="BI505"/>
  <c r="BJ505"/>
  <c r="BI456"/>
  <c r="BJ456"/>
  <c r="BI473"/>
  <c r="BJ473"/>
  <c r="BI493"/>
  <c r="BJ493"/>
  <c r="BI388"/>
  <c r="BJ388"/>
  <c r="BI449"/>
  <c r="BJ449"/>
  <c r="BI476"/>
  <c r="BJ476"/>
  <c r="BI417"/>
  <c r="BJ417"/>
  <c r="BI437"/>
  <c r="BJ437"/>
  <c r="BI516"/>
  <c r="BJ516"/>
  <c r="BI488"/>
  <c r="BJ488"/>
  <c r="BI521"/>
  <c r="BJ521"/>
  <c r="BI632"/>
  <c r="BJ632"/>
  <c r="BI573"/>
  <c r="BJ573"/>
  <c r="BI608"/>
  <c r="BJ608"/>
  <c r="BI558"/>
  <c r="BJ558"/>
  <c r="BI542"/>
  <c r="BJ542"/>
  <c r="BI594"/>
  <c r="BJ594"/>
  <c r="BI637"/>
  <c r="BJ637"/>
  <c r="BI549"/>
  <c r="BJ549"/>
  <c r="BI540"/>
  <c r="BJ540"/>
  <c r="BI586"/>
  <c r="BJ586"/>
  <c r="BI636"/>
  <c r="BJ636"/>
  <c r="BI562"/>
  <c r="BJ562"/>
  <c r="BI610"/>
  <c r="BJ610"/>
  <c r="BI554"/>
  <c r="BJ554"/>
  <c r="BI616"/>
  <c r="BJ616"/>
  <c r="BI6"/>
  <c r="BJ6"/>
  <c r="BI74"/>
  <c r="BJ74"/>
  <c r="BI136"/>
  <c r="BJ136"/>
  <c r="BI198"/>
  <c r="BJ198"/>
  <c r="BI262"/>
  <c r="BJ262"/>
  <c r="BI19"/>
  <c r="BJ19"/>
  <c r="BI81"/>
  <c r="BJ81"/>
  <c r="BI150"/>
  <c r="BJ150"/>
  <c r="BI213"/>
  <c r="BJ213"/>
  <c r="BI277"/>
  <c r="BJ277"/>
  <c r="BI28"/>
  <c r="BJ28"/>
  <c r="BI88"/>
  <c r="BJ88"/>
  <c r="BI157"/>
  <c r="BJ157"/>
  <c r="BI220"/>
  <c r="BJ220"/>
  <c r="BI284"/>
  <c r="BJ284"/>
  <c r="BI37"/>
  <c r="BJ37"/>
  <c r="BI94"/>
  <c r="BJ94"/>
  <c r="BI156"/>
  <c r="BJ156"/>
  <c r="BI219"/>
  <c r="BJ219"/>
  <c r="BI283"/>
  <c r="BJ283"/>
  <c r="BI38"/>
  <c r="BJ38"/>
  <c r="BI101"/>
  <c r="BJ101"/>
  <c r="BI163"/>
  <c r="BJ163"/>
  <c r="BI226"/>
  <c r="BJ226"/>
  <c r="BI290"/>
  <c r="BJ290"/>
  <c r="BI47"/>
  <c r="BJ47"/>
  <c r="BI116"/>
  <c r="BJ116"/>
  <c r="BI185"/>
  <c r="BJ185"/>
  <c r="BI249"/>
  <c r="BJ249"/>
  <c r="BI313"/>
  <c r="BJ313"/>
  <c r="BI76"/>
  <c r="BJ76"/>
  <c r="BI145"/>
  <c r="BJ145"/>
  <c r="BI208"/>
  <c r="BJ208"/>
  <c r="BI272"/>
  <c r="BJ272"/>
  <c r="BI33"/>
  <c r="BJ33"/>
  <c r="BI98"/>
  <c r="BJ98"/>
  <c r="BI160"/>
  <c r="BJ160"/>
  <c r="BI223"/>
  <c r="BJ223"/>
  <c r="BI287"/>
  <c r="BJ287"/>
  <c r="BI395"/>
  <c r="BJ395"/>
  <c r="BI364"/>
  <c r="BJ364"/>
  <c r="BI356"/>
  <c r="BJ356"/>
  <c r="BI363"/>
  <c r="BJ363"/>
  <c r="BI337"/>
  <c r="BJ337"/>
  <c r="BI329"/>
  <c r="BJ329"/>
  <c r="BI321"/>
  <c r="BJ321"/>
  <c r="BI394"/>
  <c r="BJ394"/>
  <c r="BI347"/>
  <c r="BJ347"/>
  <c r="BI402"/>
  <c r="BJ402"/>
  <c r="BI414"/>
  <c r="BJ414"/>
  <c r="BI506"/>
  <c r="BJ506"/>
  <c r="BI464"/>
  <c r="BJ464"/>
  <c r="BI513"/>
  <c r="BJ513"/>
  <c r="BI457"/>
  <c r="BJ457"/>
  <c r="BI482"/>
  <c r="BJ482"/>
  <c r="BI419"/>
  <c r="BJ419"/>
  <c r="BI396"/>
  <c r="BJ396"/>
  <c r="BI450"/>
  <c r="BJ450"/>
  <c r="BI485"/>
  <c r="BJ485"/>
  <c r="BI424"/>
  <c r="BJ424"/>
  <c r="BI509"/>
  <c r="BJ509"/>
  <c r="BI478"/>
  <c r="BJ478"/>
  <c r="BI408"/>
  <c r="BJ408"/>
  <c r="BI528"/>
  <c r="BJ528"/>
  <c r="BI592"/>
  <c r="BJ592"/>
  <c r="BI580"/>
  <c r="BJ580"/>
  <c r="BI624"/>
  <c r="BJ624"/>
  <c r="BI565"/>
  <c r="BJ565"/>
  <c r="BI498"/>
  <c r="BJ498"/>
  <c r="BI602"/>
  <c r="BJ602"/>
  <c r="BI641"/>
  <c r="BJ641"/>
  <c r="BI556"/>
  <c r="BJ556"/>
  <c r="BI548"/>
  <c r="BJ548"/>
  <c r="BI587"/>
  <c r="BJ587"/>
  <c r="BI640"/>
  <c r="BJ640"/>
  <c r="BI569"/>
  <c r="BJ569"/>
  <c r="BI618"/>
  <c r="BJ618"/>
  <c r="BI561"/>
  <c r="BJ561"/>
  <c r="BI617"/>
  <c r="BJ617"/>
  <c r="BI7"/>
  <c r="BL7" s="1"/>
  <c r="BJ7"/>
  <c r="BI66"/>
  <c r="BJ66"/>
  <c r="BI128"/>
  <c r="BJ128"/>
  <c r="BI190"/>
  <c r="BJ190"/>
  <c r="BI254"/>
  <c r="BJ254"/>
  <c r="BI318"/>
  <c r="BJ318"/>
  <c r="BI73"/>
  <c r="BJ73"/>
  <c r="BI142"/>
  <c r="BJ142"/>
  <c r="BI205"/>
  <c r="BJ205"/>
  <c r="BI269"/>
  <c r="BJ269"/>
  <c r="BI20"/>
  <c r="BJ20"/>
  <c r="BI80"/>
  <c r="BJ80"/>
  <c r="BI149"/>
  <c r="BJ149"/>
  <c r="BI212"/>
  <c r="BJ212"/>
  <c r="BI276"/>
  <c r="BJ276"/>
  <c r="BI29"/>
  <c r="BJ29"/>
  <c r="BI87"/>
  <c r="BJ87"/>
  <c r="BI148"/>
  <c r="BJ148"/>
  <c r="BI211"/>
  <c r="BJ211"/>
  <c r="BI275"/>
  <c r="BJ275"/>
  <c r="BI30"/>
  <c r="BJ30"/>
  <c r="BI93"/>
  <c r="BJ93"/>
  <c r="BI155"/>
  <c r="BJ155"/>
  <c r="BI218"/>
  <c r="BJ218"/>
  <c r="BI282"/>
  <c r="BJ282"/>
  <c r="BI39"/>
  <c r="BJ39"/>
  <c r="BI108"/>
  <c r="BJ108"/>
  <c r="BI177"/>
  <c r="BJ177"/>
  <c r="BI241"/>
  <c r="BJ241"/>
  <c r="BI305"/>
  <c r="BJ305"/>
  <c r="BI64"/>
  <c r="BJ64"/>
  <c r="BI138"/>
  <c r="BJ138"/>
  <c r="BI200"/>
  <c r="BJ200"/>
  <c r="BI264"/>
  <c r="BJ264"/>
  <c r="BI25"/>
  <c r="BJ25"/>
  <c r="BI91"/>
  <c r="BJ91"/>
  <c r="BI152"/>
  <c r="BJ152"/>
  <c r="BI215"/>
  <c r="BJ215"/>
  <c r="BI279"/>
  <c r="BJ279"/>
  <c r="BI405"/>
  <c r="BJ405"/>
  <c r="BI379"/>
  <c r="BJ379"/>
  <c r="BI371"/>
  <c r="BJ371"/>
  <c r="BI370"/>
  <c r="BJ370"/>
  <c r="BI338"/>
  <c r="BJ338"/>
  <c r="BI330"/>
  <c r="BJ330"/>
  <c r="BI322"/>
  <c r="BJ322"/>
  <c r="BI399"/>
  <c r="BJ399"/>
  <c r="BI354"/>
  <c r="BJ354"/>
  <c r="BI346"/>
  <c r="BJ346"/>
  <c r="BI421"/>
  <c r="BJ421"/>
  <c r="BI514"/>
  <c r="BJ514"/>
  <c r="BI465"/>
  <c r="BJ465"/>
  <c r="BI472"/>
  <c r="BJ472"/>
  <c r="BI458"/>
  <c r="BJ458"/>
  <c r="BI491"/>
  <c r="BJ491"/>
  <c r="BI426"/>
  <c r="BJ426"/>
  <c r="BI503"/>
  <c r="BJ503"/>
  <c r="BI451"/>
  <c r="BJ451"/>
  <c r="BI494"/>
  <c r="BJ494"/>
  <c r="BI431"/>
  <c r="BJ431"/>
  <c r="BI517"/>
  <c r="BJ517"/>
  <c r="BI487"/>
  <c r="BJ487"/>
  <c r="BI415"/>
  <c r="BJ415"/>
  <c r="BI537"/>
  <c r="BJ537"/>
  <c r="BI599"/>
  <c r="BJ599"/>
  <c r="BI527"/>
  <c r="BJ527"/>
  <c r="BI631"/>
  <c r="BJ631"/>
  <c r="BI572"/>
  <c r="BJ572"/>
  <c r="BI643"/>
  <c r="BJ643"/>
  <c r="BI550"/>
  <c r="BJ550"/>
  <c r="BI642"/>
  <c r="BJ642"/>
  <c r="BI571"/>
  <c r="BJ571"/>
  <c r="BI628"/>
  <c r="BJ628"/>
  <c r="BI589"/>
  <c r="BJ589"/>
  <c r="BI611"/>
  <c r="BJ611"/>
  <c r="BI576"/>
  <c r="BJ576"/>
  <c r="BI627"/>
  <c r="BJ627"/>
  <c r="BI568"/>
  <c r="BJ568"/>
  <c r="BI626"/>
  <c r="BJ626"/>
  <c r="AX8"/>
  <c r="AY8"/>
  <c r="AX20"/>
  <c r="AY20"/>
  <c r="AX80"/>
  <c r="AY80"/>
  <c r="AX142"/>
  <c r="AY142"/>
  <c r="AX206"/>
  <c r="AY206"/>
  <c r="AX270"/>
  <c r="AY270"/>
  <c r="AX37"/>
  <c r="AY37"/>
  <c r="AX102"/>
  <c r="AY102"/>
  <c r="AX173"/>
  <c r="AY173"/>
  <c r="AX237"/>
  <c r="AY237"/>
  <c r="AX301"/>
  <c r="AY301"/>
  <c r="AX70"/>
  <c r="AY70"/>
  <c r="AX133"/>
  <c r="AY133"/>
  <c r="AX196"/>
  <c r="AY196"/>
  <c r="AX260"/>
  <c r="AY260"/>
  <c r="AX31"/>
  <c r="AY31"/>
  <c r="AX92"/>
  <c r="AY92"/>
  <c r="AX155"/>
  <c r="AY155"/>
  <c r="AX219"/>
  <c r="AY219"/>
  <c r="AX283"/>
  <c r="AY283"/>
  <c r="AX44"/>
  <c r="AY44"/>
  <c r="AX115"/>
  <c r="AY115"/>
  <c r="AX178"/>
  <c r="AY178"/>
  <c r="AX242"/>
  <c r="AY242"/>
  <c r="AX306"/>
  <c r="AY306"/>
  <c r="AX67"/>
  <c r="AY67"/>
  <c r="AX130"/>
  <c r="AY130"/>
  <c r="AX193"/>
  <c r="AY193"/>
  <c r="AX257"/>
  <c r="AY257"/>
  <c r="AX26"/>
  <c r="AY26"/>
  <c r="AX90"/>
  <c r="AY90"/>
  <c r="AX152"/>
  <c r="AY152"/>
  <c r="AX216"/>
  <c r="AY216"/>
  <c r="AX280"/>
  <c r="AY280"/>
  <c r="AX57"/>
  <c r="AY57"/>
  <c r="AX120"/>
  <c r="AY120"/>
  <c r="AX183"/>
  <c r="AY183"/>
  <c r="AX247"/>
  <c r="AY247"/>
  <c r="AX311"/>
  <c r="AY311"/>
  <c r="AX351"/>
  <c r="AY351"/>
  <c r="AX393"/>
  <c r="AY393"/>
  <c r="AX342"/>
  <c r="AY342"/>
  <c r="AX334"/>
  <c r="AY334"/>
  <c r="AX326"/>
  <c r="AY326"/>
  <c r="AX363"/>
  <c r="AY363"/>
  <c r="AX362"/>
  <c r="AY362"/>
  <c r="AX361"/>
  <c r="AY361"/>
  <c r="AX346"/>
  <c r="AY346"/>
  <c r="AX359"/>
  <c r="AY359"/>
  <c r="AX442"/>
  <c r="AY442"/>
  <c r="AX463"/>
  <c r="AY463"/>
  <c r="AX512"/>
  <c r="AY512"/>
  <c r="AX457"/>
  <c r="AY457"/>
  <c r="AX482"/>
  <c r="AY482"/>
  <c r="AX419"/>
  <c r="AY419"/>
  <c r="AX439"/>
  <c r="AY439"/>
  <c r="AX448"/>
  <c r="AY448"/>
  <c r="AX475"/>
  <c r="AY475"/>
  <c r="AX424"/>
  <c r="AY424"/>
  <c r="AX508"/>
  <c r="AY508"/>
  <c r="AX478"/>
  <c r="AY478"/>
  <c r="AX408"/>
  <c r="AY408"/>
  <c r="AX414"/>
  <c r="AY414"/>
  <c r="AX505"/>
  <c r="AY505"/>
  <c r="AX559"/>
  <c r="AY559"/>
  <c r="AX542"/>
  <c r="AY542"/>
  <c r="AX594"/>
  <c r="AY594"/>
  <c r="AX541"/>
  <c r="AY541"/>
  <c r="AX603"/>
  <c r="AY603"/>
  <c r="AX548"/>
  <c r="AY548"/>
  <c r="AX589"/>
  <c r="AY589"/>
  <c r="AX611"/>
  <c r="AY611"/>
  <c r="AX563"/>
  <c r="AY563"/>
  <c r="AX640"/>
  <c r="AY640"/>
  <c r="AX562"/>
  <c r="AY562"/>
  <c r="AX617"/>
  <c r="AY617"/>
  <c r="AX575"/>
  <c r="AY575"/>
  <c r="AX615"/>
  <c r="AY615"/>
  <c r="AX567"/>
  <c r="AY567"/>
  <c r="AX608"/>
  <c r="AY608"/>
  <c r="AX16"/>
  <c r="AY16"/>
  <c r="AX13"/>
  <c r="AY13"/>
  <c r="AX72"/>
  <c r="AY72"/>
  <c r="AX135"/>
  <c r="AY135"/>
  <c r="AX198"/>
  <c r="AY198"/>
  <c r="AX262"/>
  <c r="AY262"/>
  <c r="AX29"/>
  <c r="AY29"/>
  <c r="AX94"/>
  <c r="AY94"/>
  <c r="AX165"/>
  <c r="AY165"/>
  <c r="AX229"/>
  <c r="AY229"/>
  <c r="AX293"/>
  <c r="AY293"/>
  <c r="AX62"/>
  <c r="AY62"/>
  <c r="AX125"/>
  <c r="AY125"/>
  <c r="AX188"/>
  <c r="AY188"/>
  <c r="AX252"/>
  <c r="AY252"/>
  <c r="AX316"/>
  <c r="AY316"/>
  <c r="AX85"/>
  <c r="AY85"/>
  <c r="AX147"/>
  <c r="AY147"/>
  <c r="AX211"/>
  <c r="AY211"/>
  <c r="AX275"/>
  <c r="AY275"/>
  <c r="AX40"/>
  <c r="AY40"/>
  <c r="AX107"/>
  <c r="AY107"/>
  <c r="AX170"/>
  <c r="AY170"/>
  <c r="AX234"/>
  <c r="AY234"/>
  <c r="AX298"/>
  <c r="AY298"/>
  <c r="AX59"/>
  <c r="AY59"/>
  <c r="AX122"/>
  <c r="AY122"/>
  <c r="AX185"/>
  <c r="AY185"/>
  <c r="AX249"/>
  <c r="AY249"/>
  <c r="AX313"/>
  <c r="AY313"/>
  <c r="AX82"/>
  <c r="AY82"/>
  <c r="AX144"/>
  <c r="AY144"/>
  <c r="AX208"/>
  <c r="AY208"/>
  <c r="AX272"/>
  <c r="AY272"/>
  <c r="AX49"/>
  <c r="AY49"/>
  <c r="AX112"/>
  <c r="AY112"/>
  <c r="AX175"/>
  <c r="AY175"/>
  <c r="AX239"/>
  <c r="AY239"/>
  <c r="AX303"/>
  <c r="AY303"/>
  <c r="AX358"/>
  <c r="AY358"/>
  <c r="AX398"/>
  <c r="AY398"/>
  <c r="AX386"/>
  <c r="AY386"/>
  <c r="AX335"/>
  <c r="AY335"/>
  <c r="AX327"/>
  <c r="AY327"/>
  <c r="AX370"/>
  <c r="AY370"/>
  <c r="AX369"/>
  <c r="AY369"/>
  <c r="AX368"/>
  <c r="AY368"/>
  <c r="AX353"/>
  <c r="AY353"/>
  <c r="AX366"/>
  <c r="AY366"/>
  <c r="AX391"/>
  <c r="AY391"/>
  <c r="AX464"/>
  <c r="AY464"/>
  <c r="AX520"/>
  <c r="AY520"/>
  <c r="AX458"/>
  <c r="AY458"/>
  <c r="AX491"/>
  <c r="AY491"/>
  <c r="AX426"/>
  <c r="AY426"/>
  <c r="AX502"/>
  <c r="AY502"/>
  <c r="AX449"/>
  <c r="AY449"/>
  <c r="AX476"/>
  <c r="AY476"/>
  <c r="AX431"/>
  <c r="AY431"/>
  <c r="AX516"/>
  <c r="AY516"/>
  <c r="AX487"/>
  <c r="AY487"/>
  <c r="AX415"/>
  <c r="AY415"/>
  <c r="AX421"/>
  <c r="AY421"/>
  <c r="AX513"/>
  <c r="AY513"/>
  <c r="AX566"/>
  <c r="AY566"/>
  <c r="AX498"/>
  <c r="AY498"/>
  <c r="AX602"/>
  <c r="AY602"/>
  <c r="AX497"/>
  <c r="AY497"/>
  <c r="AX604"/>
  <c r="AY604"/>
  <c r="AX637"/>
  <c r="AY637"/>
  <c r="AX605"/>
  <c r="AY605"/>
  <c r="AX619"/>
  <c r="AY619"/>
  <c r="AX570"/>
  <c r="AY570"/>
  <c r="AX610"/>
  <c r="AY610"/>
  <c r="AX569"/>
  <c r="AY569"/>
  <c r="AX626"/>
  <c r="AY626"/>
  <c r="AX521"/>
  <c r="AY521"/>
  <c r="AX625"/>
  <c r="AY625"/>
  <c r="AX574"/>
  <c r="AY574"/>
  <c r="AX614"/>
  <c r="AY614"/>
  <c r="AX21"/>
  <c r="AY21"/>
  <c r="AX64"/>
  <c r="AY64"/>
  <c r="AX127"/>
  <c r="AY127"/>
  <c r="AX190"/>
  <c r="AY190"/>
  <c r="AX254"/>
  <c r="AY254"/>
  <c r="AX318"/>
  <c r="AY318"/>
  <c r="AX87"/>
  <c r="AY87"/>
  <c r="AX157"/>
  <c r="AY157"/>
  <c r="AX221"/>
  <c r="AY221"/>
  <c r="AX285"/>
  <c r="AY285"/>
  <c r="AX54"/>
  <c r="AY54"/>
  <c r="AX117"/>
  <c r="AY117"/>
  <c r="AX180"/>
  <c r="AY180"/>
  <c r="AX244"/>
  <c r="AY244"/>
  <c r="AX308"/>
  <c r="AY308"/>
  <c r="AX77"/>
  <c r="AY77"/>
  <c r="AX140"/>
  <c r="AY140"/>
  <c r="AX203"/>
  <c r="AY203"/>
  <c r="AX267"/>
  <c r="AY267"/>
  <c r="AX32"/>
  <c r="AY32"/>
  <c r="AX99"/>
  <c r="AY99"/>
  <c r="AX162"/>
  <c r="AY162"/>
  <c r="AX226"/>
  <c r="AY226"/>
  <c r="AX290"/>
  <c r="AY290"/>
  <c r="AX51"/>
  <c r="AY51"/>
  <c r="AX114"/>
  <c r="AY114"/>
  <c r="AX177"/>
  <c r="AY177"/>
  <c r="AX241"/>
  <c r="AY241"/>
  <c r="AX305"/>
  <c r="AY305"/>
  <c r="AX74"/>
  <c r="AY74"/>
  <c r="AX137"/>
  <c r="AY137"/>
  <c r="AX200"/>
  <c r="AY200"/>
  <c r="AX264"/>
  <c r="AY264"/>
  <c r="AX35"/>
  <c r="AY35"/>
  <c r="AX104"/>
  <c r="AY104"/>
  <c r="AX167"/>
  <c r="AY167"/>
  <c r="AX231"/>
  <c r="AY231"/>
  <c r="AX295"/>
  <c r="AY295"/>
  <c r="AX9"/>
  <c r="AY9"/>
  <c r="AX365"/>
  <c r="AY365"/>
  <c r="AX350"/>
  <c r="AY350"/>
  <c r="AX343"/>
  <c r="AY343"/>
  <c r="AX336"/>
  <c r="AY336"/>
  <c r="AX328"/>
  <c r="AY328"/>
  <c r="AX377"/>
  <c r="AY377"/>
  <c r="AX376"/>
  <c r="AY376"/>
  <c r="AX375"/>
  <c r="AY375"/>
  <c r="AX360"/>
  <c r="AY360"/>
  <c r="AX373"/>
  <c r="AY373"/>
  <c r="AX399"/>
  <c r="AY399"/>
  <c r="AX465"/>
  <c r="AY465"/>
  <c r="AX472"/>
  <c r="AY472"/>
  <c r="AX459"/>
  <c r="AY459"/>
  <c r="AX492"/>
  <c r="AY492"/>
  <c r="AX433"/>
  <c r="AY433"/>
  <c r="AX510"/>
  <c r="AY510"/>
  <c r="AX450"/>
  <c r="AY450"/>
  <c r="AX485"/>
  <c r="AY485"/>
  <c r="AX438"/>
  <c r="AY438"/>
  <c r="AX477"/>
  <c r="AY477"/>
  <c r="AX496"/>
  <c r="AY496"/>
  <c r="AX422"/>
  <c r="AY422"/>
  <c r="AX428"/>
  <c r="AY428"/>
  <c r="AX480"/>
  <c r="AY480"/>
  <c r="AX573"/>
  <c r="AY573"/>
  <c r="AX638"/>
  <c r="AY638"/>
  <c r="AX551"/>
  <c r="AY551"/>
  <c r="AX643"/>
  <c r="AY643"/>
  <c r="AX550"/>
  <c r="AY550"/>
  <c r="AX641"/>
  <c r="AY641"/>
  <c r="AX549"/>
  <c r="AY549"/>
  <c r="AX582"/>
  <c r="AY582"/>
  <c r="AX577"/>
  <c r="AY577"/>
  <c r="AX618"/>
  <c r="AY618"/>
  <c r="AX576"/>
  <c r="AY576"/>
  <c r="AX633"/>
  <c r="AY633"/>
  <c r="AX528"/>
  <c r="AY528"/>
  <c r="AX632"/>
  <c r="AY632"/>
  <c r="AX581"/>
  <c r="AY581"/>
  <c r="AX624"/>
  <c r="AY624"/>
  <c r="AX14"/>
  <c r="AY14"/>
  <c r="AX56"/>
  <c r="AY56"/>
  <c r="AX119"/>
  <c r="AY119"/>
  <c r="AX182"/>
  <c r="AY182"/>
  <c r="AX246"/>
  <c r="AY246"/>
  <c r="AX310"/>
  <c r="AY310"/>
  <c r="AX79"/>
  <c r="AY79"/>
  <c r="AX149"/>
  <c r="AY149"/>
  <c r="AX213"/>
  <c r="AY213"/>
  <c r="AX277"/>
  <c r="AY277"/>
  <c r="AX46"/>
  <c r="AY46"/>
  <c r="AX109"/>
  <c r="AY109"/>
  <c r="AX172"/>
  <c r="AY172"/>
  <c r="AX236"/>
  <c r="AY236"/>
  <c r="AX300"/>
  <c r="AY300"/>
  <c r="AX69"/>
  <c r="AY69"/>
  <c r="AX132"/>
  <c r="AY132"/>
  <c r="AX195"/>
  <c r="AY195"/>
  <c r="AX259"/>
  <c r="AY259"/>
  <c r="AX24"/>
  <c r="AY24"/>
  <c r="AX84"/>
  <c r="AY84"/>
  <c r="AX154"/>
  <c r="AY154"/>
  <c r="AX218"/>
  <c r="AY218"/>
  <c r="AX282"/>
  <c r="AY282"/>
  <c r="AX43"/>
  <c r="AY43"/>
  <c r="AX106"/>
  <c r="AY106"/>
  <c r="AX169"/>
  <c r="AY169"/>
  <c r="AX233"/>
  <c r="AY233"/>
  <c r="AX297"/>
  <c r="AY297"/>
  <c r="AX66"/>
  <c r="AY66"/>
  <c r="AX129"/>
  <c r="AY129"/>
  <c r="AX192"/>
  <c r="AY192"/>
  <c r="AX256"/>
  <c r="AY256"/>
  <c r="AX27"/>
  <c r="AY27"/>
  <c r="AX96"/>
  <c r="AY96"/>
  <c r="AX159"/>
  <c r="AY159"/>
  <c r="AX223"/>
  <c r="AY223"/>
  <c r="AX287"/>
  <c r="AY287"/>
  <c r="AX17"/>
  <c r="AY17"/>
  <c r="AX372"/>
  <c r="AY372"/>
  <c r="AX357"/>
  <c r="AY357"/>
  <c r="AX349"/>
  <c r="AY349"/>
  <c r="AX337"/>
  <c r="AY337"/>
  <c r="AX329"/>
  <c r="AY329"/>
  <c r="AX321"/>
  <c r="AY321"/>
  <c r="AX383"/>
  <c r="AY383"/>
  <c r="AX382"/>
  <c r="AY382"/>
  <c r="AX367"/>
  <c r="AY367"/>
  <c r="AX380"/>
  <c r="AY380"/>
  <c r="AX406"/>
  <c r="AY406"/>
  <c r="AX466"/>
  <c r="AY466"/>
  <c r="AX481"/>
  <c r="AY481"/>
  <c r="AX412"/>
  <c r="AY412"/>
  <c r="AX452"/>
  <c r="AY452"/>
  <c r="AX440"/>
  <c r="AY440"/>
  <c r="AX518"/>
  <c r="AY518"/>
  <c r="AX451"/>
  <c r="AY451"/>
  <c r="AX494"/>
  <c r="AY494"/>
  <c r="AX387"/>
  <c r="AY387"/>
  <c r="AX486"/>
  <c r="AY486"/>
  <c r="AX409"/>
  <c r="AY409"/>
  <c r="AX429"/>
  <c r="AY429"/>
  <c r="AX384"/>
  <c r="AY384"/>
  <c r="AX489"/>
  <c r="AY489"/>
  <c r="AX580"/>
  <c r="AY580"/>
  <c r="AX613"/>
  <c r="AY613"/>
  <c r="AX558"/>
  <c r="AY558"/>
  <c r="AX612"/>
  <c r="AY612"/>
  <c r="AX557"/>
  <c r="AY557"/>
  <c r="AX642"/>
  <c r="AY642"/>
  <c r="AX556"/>
  <c r="AY556"/>
  <c r="AX583"/>
  <c r="AY583"/>
  <c r="AX523"/>
  <c r="AY523"/>
  <c r="AX627"/>
  <c r="AY627"/>
  <c r="AX522"/>
  <c r="AY522"/>
  <c r="AX635"/>
  <c r="AY635"/>
  <c r="AX537"/>
  <c r="AY537"/>
  <c r="AX592"/>
  <c r="AY592"/>
  <c r="AX527"/>
  <c r="AY527"/>
  <c r="AX631"/>
  <c r="AY631"/>
  <c r="AX22"/>
  <c r="AY22"/>
  <c r="AX48"/>
  <c r="AY48"/>
  <c r="AX111"/>
  <c r="AY111"/>
  <c r="AX174"/>
  <c r="AY174"/>
  <c r="AX238"/>
  <c r="AY238"/>
  <c r="AX302"/>
  <c r="AY302"/>
  <c r="AX71"/>
  <c r="AY71"/>
  <c r="AX134"/>
  <c r="AY134"/>
  <c r="AX205"/>
  <c r="AY205"/>
  <c r="AX269"/>
  <c r="AY269"/>
  <c r="AX38"/>
  <c r="AY38"/>
  <c r="AX101"/>
  <c r="AY101"/>
  <c r="AX164"/>
  <c r="AY164"/>
  <c r="AX228"/>
  <c r="AY228"/>
  <c r="AX292"/>
  <c r="AY292"/>
  <c r="AX61"/>
  <c r="AY61"/>
  <c r="AX124"/>
  <c r="AY124"/>
  <c r="AX187"/>
  <c r="AY187"/>
  <c r="AX251"/>
  <c r="AY251"/>
  <c r="AX315"/>
  <c r="AY315"/>
  <c r="AX76"/>
  <c r="AY76"/>
  <c r="AX146"/>
  <c r="AY146"/>
  <c r="AX210"/>
  <c r="AY210"/>
  <c r="AX274"/>
  <c r="AY274"/>
  <c r="AX41"/>
  <c r="AY41"/>
  <c r="AX98"/>
  <c r="AY98"/>
  <c r="AX161"/>
  <c r="AY161"/>
  <c r="AX225"/>
  <c r="AY225"/>
  <c r="AX289"/>
  <c r="AY289"/>
  <c r="AX58"/>
  <c r="AY58"/>
  <c r="AX121"/>
  <c r="AY121"/>
  <c r="AX184"/>
  <c r="AY184"/>
  <c r="AX248"/>
  <c r="AY248"/>
  <c r="AX312"/>
  <c r="AY312"/>
  <c r="AX89"/>
  <c r="AY89"/>
  <c r="AX151"/>
  <c r="AY151"/>
  <c r="AX215"/>
  <c r="AY215"/>
  <c r="AX279"/>
  <c r="AY279"/>
  <c r="AX10"/>
  <c r="AY10"/>
  <c r="AX364"/>
  <c r="AY364"/>
  <c r="AX356"/>
  <c r="AY356"/>
  <c r="AX338"/>
  <c r="AY338"/>
  <c r="AX330"/>
  <c r="AY330"/>
  <c r="AX322"/>
  <c r="AY322"/>
  <c r="AX320"/>
  <c r="AY320"/>
  <c r="AX389"/>
  <c r="AY389"/>
  <c r="AX374"/>
  <c r="AY374"/>
  <c r="AX392"/>
  <c r="AY392"/>
  <c r="AX390"/>
  <c r="AY390"/>
  <c r="AX467"/>
  <c r="AY467"/>
  <c r="AX490"/>
  <c r="AY490"/>
  <c r="AX427"/>
  <c r="AY427"/>
  <c r="AX453"/>
  <c r="AY453"/>
  <c r="AX503"/>
  <c r="AY503"/>
  <c r="AX474"/>
  <c r="AY474"/>
  <c r="AX411"/>
  <c r="AY411"/>
  <c r="AX444"/>
  <c r="AY444"/>
  <c r="AX395"/>
  <c r="AY395"/>
  <c r="AX495"/>
  <c r="AY495"/>
  <c r="AX416"/>
  <c r="AY416"/>
  <c r="AX436"/>
  <c r="AY436"/>
  <c r="AX506"/>
  <c r="AY506"/>
  <c r="AX468"/>
  <c r="AY468"/>
  <c r="AX526"/>
  <c r="AY526"/>
  <c r="AX623"/>
  <c r="AY623"/>
  <c r="AX565"/>
  <c r="AY565"/>
  <c r="AX620"/>
  <c r="AY620"/>
  <c r="AX564"/>
  <c r="AY564"/>
  <c r="AX628"/>
  <c r="AY628"/>
  <c r="AX571"/>
  <c r="AY571"/>
  <c r="AX584"/>
  <c r="AY584"/>
  <c r="AX530"/>
  <c r="AY530"/>
  <c r="AX634"/>
  <c r="AY634"/>
  <c r="AX529"/>
  <c r="AY529"/>
  <c r="AX591"/>
  <c r="AY591"/>
  <c r="AX545"/>
  <c r="AY545"/>
  <c r="AX599"/>
  <c r="AY599"/>
  <c r="AX536"/>
  <c r="AY536"/>
  <c r="AX593"/>
  <c r="AY593"/>
  <c r="AX7"/>
  <c r="AY7"/>
  <c r="AX36"/>
  <c r="AY36"/>
  <c r="AX103"/>
  <c r="AY103"/>
  <c r="AX166"/>
  <c r="AY166"/>
  <c r="AX230"/>
  <c r="AY230"/>
  <c r="AX294"/>
  <c r="AY294"/>
  <c r="AX63"/>
  <c r="AY63"/>
  <c r="AX126"/>
  <c r="AY126"/>
  <c r="AX197"/>
  <c r="AY197"/>
  <c r="AX261"/>
  <c r="AY261"/>
  <c r="AX30"/>
  <c r="AY30"/>
  <c r="AX93"/>
  <c r="AY93"/>
  <c r="AX156"/>
  <c r="AY156"/>
  <c r="AX220"/>
  <c r="AY220"/>
  <c r="AX284"/>
  <c r="AY284"/>
  <c r="AX53"/>
  <c r="AY53"/>
  <c r="AX116"/>
  <c r="AY116"/>
  <c r="AX179"/>
  <c r="AY179"/>
  <c r="AX243"/>
  <c r="AY243"/>
  <c r="AX307"/>
  <c r="AY307"/>
  <c r="AX68"/>
  <c r="AY68"/>
  <c r="AX139"/>
  <c r="AY139"/>
  <c r="AX202"/>
  <c r="AY202"/>
  <c r="AX266"/>
  <c r="AY266"/>
  <c r="AX33"/>
  <c r="AY33"/>
  <c r="AX91"/>
  <c r="AY91"/>
  <c r="AX153"/>
  <c r="AY153"/>
  <c r="AX217"/>
  <c r="AY217"/>
  <c r="AX281"/>
  <c r="AY281"/>
  <c r="AX50"/>
  <c r="AY50"/>
  <c r="AX113"/>
  <c r="AY113"/>
  <c r="AX176"/>
  <c r="AY176"/>
  <c r="AX240"/>
  <c r="AY240"/>
  <c r="AX304"/>
  <c r="AY304"/>
  <c r="AX81"/>
  <c r="AY81"/>
  <c r="AX143"/>
  <c r="AY143"/>
  <c r="AX207"/>
  <c r="AY207"/>
  <c r="AX271"/>
  <c r="AY271"/>
  <c r="AX18"/>
  <c r="AY18"/>
  <c r="AX6"/>
  <c r="AY6"/>
  <c r="AX379"/>
  <c r="AY379"/>
  <c r="AX371"/>
  <c r="AY371"/>
  <c r="AX339"/>
  <c r="AY339"/>
  <c r="AX331"/>
  <c r="AY331"/>
  <c r="AX323"/>
  <c r="AY323"/>
  <c r="AX396"/>
  <c r="AY396"/>
  <c r="AX394"/>
  <c r="AY394"/>
  <c r="AX381"/>
  <c r="AY381"/>
  <c r="AX397"/>
  <c r="AY397"/>
  <c r="AX405"/>
  <c r="AY405"/>
  <c r="AX413"/>
  <c r="AY413"/>
  <c r="AX460"/>
  <c r="AY460"/>
  <c r="AX434"/>
  <c r="AY434"/>
  <c r="AX454"/>
  <c r="AY454"/>
  <c r="AX511"/>
  <c r="AY511"/>
  <c r="AX483"/>
  <c r="AY483"/>
  <c r="AX418"/>
  <c r="AY418"/>
  <c r="AX445"/>
  <c r="AY445"/>
  <c r="AX403"/>
  <c r="AY403"/>
  <c r="AX443"/>
  <c r="AY443"/>
  <c r="AX423"/>
  <c r="AY423"/>
  <c r="AX385"/>
  <c r="AY385"/>
  <c r="AX514"/>
  <c r="AY514"/>
  <c r="AX469"/>
  <c r="AY469"/>
  <c r="AX535"/>
  <c r="AY535"/>
  <c r="AX630"/>
  <c r="AY630"/>
  <c r="AX572"/>
  <c r="AY572"/>
  <c r="AX621"/>
  <c r="AY621"/>
  <c r="AX579"/>
  <c r="AY579"/>
  <c r="AX588"/>
  <c r="AY588"/>
  <c r="AX578"/>
  <c r="AY578"/>
  <c r="AX585"/>
  <c r="AY585"/>
  <c r="AX531"/>
  <c r="AY531"/>
  <c r="AX590"/>
  <c r="AY590"/>
  <c r="AX538"/>
  <c r="AY538"/>
  <c r="AX598"/>
  <c r="AY598"/>
  <c r="AX501"/>
  <c r="AY501"/>
  <c r="AX554"/>
  <c r="AY554"/>
  <c r="AX544"/>
  <c r="AY544"/>
  <c r="AX600"/>
  <c r="AY600"/>
  <c r="AX15"/>
  <c r="AY15"/>
  <c r="AX28"/>
  <c r="AY28"/>
  <c r="AX95"/>
  <c r="AY95"/>
  <c r="AX158"/>
  <c r="AY158"/>
  <c r="AX222"/>
  <c r="AY222"/>
  <c r="AX286"/>
  <c r="AY286"/>
  <c r="AX55"/>
  <c r="AY55"/>
  <c r="AX118"/>
  <c r="AY118"/>
  <c r="AX189"/>
  <c r="AY189"/>
  <c r="AX253"/>
  <c r="AY253"/>
  <c r="AX317"/>
  <c r="AY317"/>
  <c r="AX86"/>
  <c r="AY86"/>
  <c r="AX148"/>
  <c r="AY148"/>
  <c r="AX212"/>
  <c r="AY212"/>
  <c r="AX276"/>
  <c r="AY276"/>
  <c r="AX45"/>
  <c r="AY45"/>
  <c r="AX108"/>
  <c r="AY108"/>
  <c r="AX171"/>
  <c r="AY171"/>
  <c r="AX235"/>
  <c r="AY235"/>
  <c r="AX299"/>
  <c r="AY299"/>
  <c r="AX60"/>
  <c r="AY60"/>
  <c r="AX131"/>
  <c r="AY131"/>
  <c r="AX194"/>
  <c r="AY194"/>
  <c r="AX258"/>
  <c r="AY258"/>
  <c r="AX25"/>
  <c r="AY25"/>
  <c r="AX83"/>
  <c r="AY83"/>
  <c r="AX145"/>
  <c r="AY145"/>
  <c r="AX209"/>
  <c r="AY209"/>
  <c r="AX273"/>
  <c r="AY273"/>
  <c r="AX42"/>
  <c r="AY42"/>
  <c r="AX105"/>
  <c r="AY105"/>
  <c r="AX168"/>
  <c r="AY168"/>
  <c r="AX232"/>
  <c r="AY232"/>
  <c r="AX296"/>
  <c r="AY296"/>
  <c r="AX73"/>
  <c r="AY73"/>
  <c r="AX136"/>
  <c r="AY136"/>
  <c r="AX199"/>
  <c r="AY199"/>
  <c r="AX263"/>
  <c r="AY263"/>
  <c r="AX11"/>
  <c r="AY11"/>
  <c r="AX400"/>
  <c r="AY400"/>
  <c r="AX378"/>
  <c r="AY378"/>
  <c r="AX340"/>
  <c r="AY340"/>
  <c r="AX332"/>
  <c r="AY332"/>
  <c r="AX324"/>
  <c r="AY324"/>
  <c r="AX401"/>
  <c r="AY401"/>
  <c r="AX404"/>
  <c r="AY404"/>
  <c r="AX347"/>
  <c r="AY347"/>
  <c r="AX402"/>
  <c r="AY402"/>
  <c r="AX345"/>
  <c r="AY345"/>
  <c r="AX420"/>
  <c r="AY420"/>
  <c r="AX461"/>
  <c r="AY461"/>
  <c r="AX441"/>
  <c r="AY441"/>
  <c r="AX455"/>
  <c r="AY455"/>
  <c r="AX519"/>
  <c r="AY519"/>
  <c r="AX484"/>
  <c r="AY484"/>
  <c r="AX425"/>
  <c r="AY425"/>
  <c r="AX446"/>
  <c r="AY446"/>
  <c r="AX509"/>
  <c r="AY509"/>
  <c r="AX410"/>
  <c r="AY410"/>
  <c r="AX430"/>
  <c r="AY430"/>
  <c r="AX507"/>
  <c r="AY507"/>
  <c r="AX479"/>
  <c r="AY479"/>
  <c r="AX470"/>
  <c r="AY470"/>
  <c r="AX543"/>
  <c r="AY543"/>
  <c r="AX601"/>
  <c r="AY601"/>
  <c r="AX525"/>
  <c r="AY525"/>
  <c r="AX622"/>
  <c r="AY622"/>
  <c r="AX524"/>
  <c r="AY524"/>
  <c r="AX595"/>
  <c r="AY595"/>
  <c r="AX532"/>
  <c r="AY532"/>
  <c r="AX586"/>
  <c r="AY586"/>
  <c r="AX539"/>
  <c r="AY539"/>
  <c r="AX597"/>
  <c r="AY597"/>
  <c r="AX546"/>
  <c r="AY546"/>
  <c r="AX607"/>
  <c r="AY607"/>
  <c r="AX609"/>
  <c r="AY609"/>
  <c r="AX561"/>
  <c r="AY561"/>
  <c r="AX500"/>
  <c r="AY500"/>
  <c r="AX553"/>
  <c r="AY553"/>
  <c r="AX23"/>
  <c r="AY23"/>
  <c r="AX12"/>
  <c r="AY12"/>
  <c r="AX88"/>
  <c r="AY88"/>
  <c r="AX150"/>
  <c r="AY150"/>
  <c r="AX214"/>
  <c r="AY214"/>
  <c r="AX278"/>
  <c r="AY278"/>
  <c r="AX47"/>
  <c r="AY47"/>
  <c r="AX110"/>
  <c r="AY110"/>
  <c r="AX181"/>
  <c r="AY181"/>
  <c r="AX245"/>
  <c r="AY245"/>
  <c r="AX309"/>
  <c r="AY309"/>
  <c r="AX78"/>
  <c r="AY78"/>
  <c r="AX141"/>
  <c r="AY141"/>
  <c r="AX204"/>
  <c r="AY204"/>
  <c r="AX268"/>
  <c r="AY268"/>
  <c r="AX39"/>
  <c r="AY39"/>
  <c r="AX100"/>
  <c r="AY100"/>
  <c r="AX163"/>
  <c r="AY163"/>
  <c r="AX227"/>
  <c r="AY227"/>
  <c r="AX291"/>
  <c r="AY291"/>
  <c r="AX52"/>
  <c r="AY52"/>
  <c r="AX123"/>
  <c r="AY123"/>
  <c r="AX186"/>
  <c r="AY186"/>
  <c r="AX250"/>
  <c r="AY250"/>
  <c r="AX314"/>
  <c r="AY314"/>
  <c r="AX75"/>
  <c r="AY75"/>
  <c r="AX138"/>
  <c r="AY138"/>
  <c r="AX201"/>
  <c r="AY201"/>
  <c r="AX265"/>
  <c r="AY265"/>
  <c r="AX34"/>
  <c r="AY34"/>
  <c r="AX97"/>
  <c r="AY97"/>
  <c r="AX160"/>
  <c r="AY160"/>
  <c r="AX224"/>
  <c r="AY224"/>
  <c r="AX288"/>
  <c r="AY288"/>
  <c r="AX65"/>
  <c r="AY65"/>
  <c r="AX128"/>
  <c r="AY128"/>
  <c r="AX191"/>
  <c r="AY191"/>
  <c r="AX255"/>
  <c r="AY255"/>
  <c r="AX319"/>
  <c r="AY319"/>
  <c r="AX19"/>
  <c r="AY19"/>
  <c r="AX344"/>
  <c r="AY344"/>
  <c r="AX388"/>
  <c r="AY388"/>
  <c r="AX341"/>
  <c r="AY341"/>
  <c r="AX333"/>
  <c r="AY333"/>
  <c r="AX325"/>
  <c r="AY325"/>
  <c r="AX348"/>
  <c r="AY348"/>
  <c r="AX355"/>
  <c r="AY355"/>
  <c r="AX354"/>
  <c r="AY354"/>
  <c r="AX407"/>
  <c r="AY407"/>
  <c r="AX352"/>
  <c r="AY352"/>
  <c r="AX435"/>
  <c r="AY435"/>
  <c r="AX462"/>
  <c r="AY462"/>
  <c r="AX504"/>
  <c r="AY504"/>
  <c r="AX456"/>
  <c r="AY456"/>
  <c r="AX473"/>
  <c r="AY473"/>
  <c r="AX493"/>
  <c r="AY493"/>
  <c r="AX432"/>
  <c r="AY432"/>
  <c r="AX447"/>
  <c r="AY447"/>
  <c r="AX517"/>
  <c r="AY517"/>
  <c r="AX417"/>
  <c r="AY417"/>
  <c r="AX437"/>
  <c r="AY437"/>
  <c r="AX515"/>
  <c r="AY515"/>
  <c r="AX488"/>
  <c r="AY488"/>
  <c r="AX471"/>
  <c r="AY471"/>
  <c r="AX499"/>
  <c r="AY499"/>
  <c r="AX552"/>
  <c r="AY552"/>
  <c r="AX534"/>
  <c r="AY534"/>
  <c r="AX629"/>
  <c r="AY629"/>
  <c r="AX533"/>
  <c r="AY533"/>
  <c r="AX596"/>
  <c r="AY596"/>
  <c r="AX540"/>
  <c r="AY540"/>
  <c r="AX587"/>
  <c r="AY587"/>
  <c r="AX547"/>
  <c r="AY547"/>
  <c r="AX606"/>
  <c r="AY606"/>
  <c r="AX636"/>
  <c r="AY636"/>
  <c r="AX555"/>
  <c r="AY555"/>
  <c r="AX616"/>
  <c r="AY616"/>
  <c r="AX568"/>
  <c r="AY568"/>
  <c r="AX639"/>
  <c r="AY639"/>
  <c r="AX560"/>
  <c r="AY560"/>
  <c r="AM30"/>
  <c r="AN30"/>
  <c r="AM32"/>
  <c r="AN32"/>
  <c r="AM95"/>
  <c r="AN95"/>
  <c r="AM158"/>
  <c r="AN158"/>
  <c r="AM222"/>
  <c r="AN222"/>
  <c r="AM286"/>
  <c r="AN286"/>
  <c r="AM55"/>
  <c r="AN55"/>
  <c r="AM117"/>
  <c r="AN117"/>
  <c r="AM181"/>
  <c r="AN181"/>
  <c r="AM245"/>
  <c r="AN245"/>
  <c r="AM309"/>
  <c r="AN309"/>
  <c r="AM85"/>
  <c r="AN85"/>
  <c r="AM148"/>
  <c r="AN148"/>
  <c r="AM212"/>
  <c r="AN212"/>
  <c r="AM276"/>
  <c r="AN276"/>
  <c r="AM53"/>
  <c r="AN53"/>
  <c r="AM115"/>
  <c r="AN115"/>
  <c r="AM179"/>
  <c r="AN179"/>
  <c r="AM243"/>
  <c r="AN243"/>
  <c r="AM307"/>
  <c r="AN307"/>
  <c r="AM83"/>
  <c r="AN83"/>
  <c r="AM154"/>
  <c r="AN154"/>
  <c r="AM218"/>
  <c r="AN218"/>
  <c r="AM282"/>
  <c r="AN282"/>
  <c r="AM58"/>
  <c r="AN58"/>
  <c r="AM121"/>
  <c r="AN121"/>
  <c r="AM185"/>
  <c r="AN185"/>
  <c r="AM249"/>
  <c r="AN249"/>
  <c r="AM313"/>
  <c r="AN313"/>
  <c r="AM89"/>
  <c r="AN89"/>
  <c r="AM152"/>
  <c r="AN152"/>
  <c r="AM216"/>
  <c r="AN216"/>
  <c r="AM280"/>
  <c r="AN280"/>
  <c r="AM64"/>
  <c r="AN64"/>
  <c r="AM127"/>
  <c r="AN127"/>
  <c r="AM191"/>
  <c r="AN191"/>
  <c r="AM255"/>
  <c r="AN255"/>
  <c r="AM319"/>
  <c r="AN319"/>
  <c r="AM23"/>
  <c r="AN23"/>
  <c r="AM341"/>
  <c r="AN341"/>
  <c r="AM333"/>
  <c r="AN333"/>
  <c r="AM325"/>
  <c r="AN325"/>
  <c r="AM349"/>
  <c r="AN349"/>
  <c r="AM406"/>
  <c r="AN406"/>
  <c r="AM355"/>
  <c r="AN355"/>
  <c r="AM347"/>
  <c r="AN347"/>
  <c r="AM407"/>
  <c r="AN407"/>
  <c r="AM352"/>
  <c r="AN352"/>
  <c r="AM395"/>
  <c r="AN395"/>
  <c r="AM459"/>
  <c r="AN459"/>
  <c r="AM493"/>
  <c r="AN493"/>
  <c r="AM433"/>
  <c r="AN433"/>
  <c r="AM509"/>
  <c r="AN509"/>
  <c r="AM449"/>
  <c r="AN449"/>
  <c r="AM477"/>
  <c r="AN477"/>
  <c r="AM443"/>
  <c r="AN443"/>
  <c r="AM386"/>
  <c r="AN386"/>
  <c r="AM514"/>
  <c r="AN514"/>
  <c r="AM489"/>
  <c r="AN489"/>
  <c r="AM471"/>
  <c r="AN471"/>
  <c r="AM512"/>
  <c r="AN512"/>
  <c r="AM465"/>
  <c r="AN465"/>
  <c r="AM482"/>
  <c r="AN482"/>
  <c r="AM524"/>
  <c r="AN524"/>
  <c r="AM586"/>
  <c r="AN586"/>
  <c r="AM637"/>
  <c r="AN637"/>
  <c r="AM606"/>
  <c r="AN606"/>
  <c r="AM530"/>
  <c r="AN530"/>
  <c r="AM591"/>
  <c r="AN591"/>
  <c r="AM546"/>
  <c r="AN546"/>
  <c r="AM592"/>
  <c r="AN592"/>
  <c r="AM537"/>
  <c r="AN537"/>
  <c r="AM593"/>
  <c r="AN593"/>
  <c r="AM527"/>
  <c r="AN527"/>
  <c r="AM614"/>
  <c r="AN614"/>
  <c r="AM567"/>
  <c r="AN567"/>
  <c r="AM638"/>
  <c r="AN638"/>
  <c r="AM559"/>
  <c r="AN559"/>
  <c r="AM622"/>
  <c r="AN622"/>
  <c r="AM12"/>
  <c r="AN12"/>
  <c r="AM8"/>
  <c r="AN8"/>
  <c r="AM87"/>
  <c r="AN87"/>
  <c r="AM150"/>
  <c r="AN150"/>
  <c r="AM214"/>
  <c r="AN214"/>
  <c r="AM278"/>
  <c r="AN278"/>
  <c r="AM47"/>
  <c r="AN47"/>
  <c r="AM109"/>
  <c r="AN109"/>
  <c r="AM173"/>
  <c r="AN173"/>
  <c r="AM237"/>
  <c r="AN237"/>
  <c r="AM301"/>
  <c r="AN301"/>
  <c r="AM77"/>
  <c r="AN77"/>
  <c r="AM140"/>
  <c r="AN140"/>
  <c r="AM204"/>
  <c r="AN204"/>
  <c r="AM268"/>
  <c r="AN268"/>
  <c r="AM45"/>
  <c r="AN45"/>
  <c r="AM107"/>
  <c r="AN107"/>
  <c r="AM171"/>
  <c r="AN171"/>
  <c r="AM235"/>
  <c r="AN235"/>
  <c r="AM299"/>
  <c r="AN299"/>
  <c r="AM75"/>
  <c r="AN75"/>
  <c r="AM146"/>
  <c r="AN146"/>
  <c r="AM210"/>
  <c r="AN210"/>
  <c r="AM274"/>
  <c r="AN274"/>
  <c r="AM51"/>
  <c r="AN51"/>
  <c r="AM113"/>
  <c r="AN113"/>
  <c r="AM177"/>
  <c r="AN177"/>
  <c r="AM241"/>
  <c r="AN241"/>
  <c r="AM305"/>
  <c r="AN305"/>
  <c r="AM81"/>
  <c r="AN81"/>
  <c r="AM144"/>
  <c r="AN144"/>
  <c r="AM208"/>
  <c r="AN208"/>
  <c r="AM272"/>
  <c r="AN272"/>
  <c r="AM49"/>
  <c r="AN49"/>
  <c r="AM119"/>
  <c r="AN119"/>
  <c r="AM183"/>
  <c r="AN183"/>
  <c r="AM247"/>
  <c r="AN247"/>
  <c r="AM311"/>
  <c r="AN311"/>
  <c r="AM342"/>
  <c r="AN342"/>
  <c r="AM334"/>
  <c r="AN334"/>
  <c r="AM326"/>
  <c r="AN326"/>
  <c r="AM356"/>
  <c r="AN356"/>
  <c r="AM348"/>
  <c r="AN348"/>
  <c r="AM362"/>
  <c r="AN362"/>
  <c r="AM354"/>
  <c r="AN354"/>
  <c r="AM346"/>
  <c r="AN346"/>
  <c r="AM359"/>
  <c r="AN359"/>
  <c r="AM400"/>
  <c r="AN400"/>
  <c r="AM412"/>
  <c r="AN412"/>
  <c r="AM452"/>
  <c r="AN452"/>
  <c r="AM440"/>
  <c r="AN440"/>
  <c r="AM517"/>
  <c r="AN517"/>
  <c r="AM450"/>
  <c r="AN450"/>
  <c r="AM486"/>
  <c r="AN486"/>
  <c r="AM410"/>
  <c r="AN410"/>
  <c r="AM394"/>
  <c r="AN394"/>
  <c r="AM479"/>
  <c r="AN479"/>
  <c r="AM408"/>
  <c r="AN408"/>
  <c r="AM414"/>
  <c r="AN414"/>
  <c r="AM520"/>
  <c r="AN520"/>
  <c r="AM466"/>
  <c r="AN466"/>
  <c r="AM491"/>
  <c r="AN491"/>
  <c r="AM533"/>
  <c r="AN533"/>
  <c r="AM587"/>
  <c r="AN587"/>
  <c r="AM641"/>
  <c r="AN641"/>
  <c r="AM550"/>
  <c r="AN550"/>
  <c r="AM531"/>
  <c r="AN531"/>
  <c r="AM598"/>
  <c r="AN598"/>
  <c r="AM636"/>
  <c r="AN636"/>
  <c r="AM599"/>
  <c r="AN599"/>
  <c r="AM545"/>
  <c r="AN545"/>
  <c r="AM600"/>
  <c r="AN600"/>
  <c r="AM536"/>
  <c r="AN536"/>
  <c r="AM624"/>
  <c r="AN624"/>
  <c r="AM574"/>
  <c r="AN574"/>
  <c r="AM613"/>
  <c r="AN613"/>
  <c r="AM566"/>
  <c r="AN566"/>
  <c r="AM629"/>
  <c r="AN629"/>
  <c r="AM20"/>
  <c r="AN20"/>
  <c r="AM16"/>
  <c r="AN16"/>
  <c r="AM79"/>
  <c r="AN79"/>
  <c r="AM142"/>
  <c r="AN142"/>
  <c r="AM206"/>
  <c r="AN206"/>
  <c r="AM270"/>
  <c r="AN270"/>
  <c r="AM39"/>
  <c r="AN39"/>
  <c r="AM102"/>
  <c r="AN102"/>
  <c r="AM165"/>
  <c r="AN165"/>
  <c r="AM229"/>
  <c r="AN229"/>
  <c r="AM293"/>
  <c r="AN293"/>
  <c r="AM69"/>
  <c r="AN69"/>
  <c r="AM132"/>
  <c r="AN132"/>
  <c r="AM196"/>
  <c r="AN196"/>
  <c r="AM260"/>
  <c r="AN260"/>
  <c r="AM37"/>
  <c r="AN37"/>
  <c r="AM100"/>
  <c r="AN100"/>
  <c r="AM163"/>
  <c r="AN163"/>
  <c r="AM227"/>
  <c r="AN227"/>
  <c r="AM291"/>
  <c r="AN291"/>
  <c r="AM67"/>
  <c r="AN67"/>
  <c r="AM138"/>
  <c r="AN138"/>
  <c r="AM202"/>
  <c r="AN202"/>
  <c r="AM266"/>
  <c r="AN266"/>
  <c r="AM43"/>
  <c r="AN43"/>
  <c r="AM106"/>
  <c r="AN106"/>
  <c r="AM169"/>
  <c r="AN169"/>
  <c r="AM233"/>
  <c r="AN233"/>
  <c r="AM297"/>
  <c r="AN297"/>
  <c r="AM73"/>
  <c r="AN73"/>
  <c r="AM136"/>
  <c r="AN136"/>
  <c r="AM200"/>
  <c r="AN200"/>
  <c r="AM264"/>
  <c r="AN264"/>
  <c r="AM41"/>
  <c r="AN41"/>
  <c r="AM111"/>
  <c r="AN111"/>
  <c r="AM175"/>
  <c r="AN175"/>
  <c r="AM239"/>
  <c r="AN239"/>
  <c r="AM303"/>
  <c r="AN303"/>
  <c r="AM13"/>
  <c r="AN13"/>
  <c r="AM15"/>
  <c r="AN15"/>
  <c r="AM388"/>
  <c r="AN388"/>
  <c r="AM335"/>
  <c r="AN335"/>
  <c r="AM327"/>
  <c r="AN327"/>
  <c r="AM371"/>
  <c r="AN371"/>
  <c r="AM363"/>
  <c r="AN363"/>
  <c r="AM369"/>
  <c r="AN369"/>
  <c r="AM361"/>
  <c r="AN361"/>
  <c r="AM353"/>
  <c r="AN353"/>
  <c r="AM366"/>
  <c r="AN366"/>
  <c r="AM344"/>
  <c r="AN344"/>
  <c r="AM427"/>
  <c r="AN427"/>
  <c r="AM453"/>
  <c r="AN453"/>
  <c r="AM502"/>
  <c r="AN502"/>
  <c r="AM475"/>
  <c r="AN475"/>
  <c r="AM451"/>
  <c r="AN451"/>
  <c r="AM495"/>
  <c r="AN495"/>
  <c r="AM417"/>
  <c r="AN417"/>
  <c r="AM402"/>
  <c r="AN402"/>
  <c r="AM488"/>
  <c r="AN488"/>
  <c r="AM415"/>
  <c r="AN415"/>
  <c r="AM421"/>
  <c r="AN421"/>
  <c r="AM472"/>
  <c r="AN472"/>
  <c r="AM467"/>
  <c r="AN467"/>
  <c r="AM492"/>
  <c r="AN492"/>
  <c r="AM541"/>
  <c r="AN541"/>
  <c r="AM589"/>
  <c r="AN589"/>
  <c r="AM642"/>
  <c r="AN642"/>
  <c r="AM557"/>
  <c r="AN557"/>
  <c r="AM539"/>
  <c r="AN539"/>
  <c r="AM607"/>
  <c r="AN607"/>
  <c r="AM640"/>
  <c r="AN640"/>
  <c r="AM563"/>
  <c r="AN563"/>
  <c r="AM501"/>
  <c r="AN501"/>
  <c r="AM555"/>
  <c r="AN555"/>
  <c r="AM544"/>
  <c r="AN544"/>
  <c r="AM631"/>
  <c r="AN631"/>
  <c r="AM581"/>
  <c r="AN581"/>
  <c r="AM623"/>
  <c r="AN623"/>
  <c r="AM573"/>
  <c r="AN573"/>
  <c r="AM588"/>
  <c r="AN588"/>
  <c r="AM28"/>
  <c r="AN28"/>
  <c r="AM24"/>
  <c r="AN24"/>
  <c r="AM71"/>
  <c r="AN71"/>
  <c r="AM134"/>
  <c r="AN134"/>
  <c r="AM198"/>
  <c r="AN198"/>
  <c r="AM262"/>
  <c r="AN262"/>
  <c r="AM31"/>
  <c r="AN31"/>
  <c r="AM94"/>
  <c r="AN94"/>
  <c r="AM157"/>
  <c r="AN157"/>
  <c r="AM221"/>
  <c r="AN221"/>
  <c r="AM285"/>
  <c r="AN285"/>
  <c r="AM61"/>
  <c r="AN61"/>
  <c r="AM124"/>
  <c r="AN124"/>
  <c r="AM188"/>
  <c r="AN188"/>
  <c r="AM252"/>
  <c r="AN252"/>
  <c r="AM316"/>
  <c r="AN316"/>
  <c r="AM92"/>
  <c r="AN92"/>
  <c r="AM155"/>
  <c r="AN155"/>
  <c r="AM219"/>
  <c r="AN219"/>
  <c r="AM283"/>
  <c r="AN283"/>
  <c r="AM59"/>
  <c r="AN59"/>
  <c r="AM130"/>
  <c r="AN130"/>
  <c r="AM194"/>
  <c r="AN194"/>
  <c r="AM258"/>
  <c r="AN258"/>
  <c r="AM35"/>
  <c r="AN35"/>
  <c r="AM98"/>
  <c r="AN98"/>
  <c r="AM161"/>
  <c r="AN161"/>
  <c r="AM225"/>
  <c r="AN225"/>
  <c r="AM289"/>
  <c r="AN289"/>
  <c r="AM65"/>
  <c r="AN65"/>
  <c r="AM128"/>
  <c r="AN128"/>
  <c r="AM192"/>
  <c r="AN192"/>
  <c r="AM256"/>
  <c r="AN256"/>
  <c r="AM33"/>
  <c r="AN33"/>
  <c r="AM104"/>
  <c r="AN104"/>
  <c r="AM167"/>
  <c r="AN167"/>
  <c r="AM231"/>
  <c r="AN231"/>
  <c r="AM295"/>
  <c r="AN295"/>
  <c r="AM10"/>
  <c r="AN10"/>
  <c r="AM7"/>
  <c r="AN7"/>
  <c r="AM393"/>
  <c r="AN393"/>
  <c r="AM336"/>
  <c r="AN336"/>
  <c r="AM328"/>
  <c r="AN328"/>
  <c r="AM378"/>
  <c r="AN378"/>
  <c r="AM370"/>
  <c r="AN370"/>
  <c r="AM376"/>
  <c r="AN376"/>
  <c r="AM368"/>
  <c r="AN368"/>
  <c r="AM360"/>
  <c r="AN360"/>
  <c r="AM373"/>
  <c r="AN373"/>
  <c r="AM351"/>
  <c r="AN351"/>
  <c r="AM434"/>
  <c r="AN434"/>
  <c r="AM454"/>
  <c r="AN454"/>
  <c r="AM510"/>
  <c r="AN510"/>
  <c r="AM476"/>
  <c r="AN476"/>
  <c r="AM411"/>
  <c r="AN411"/>
  <c r="AM444"/>
  <c r="AN444"/>
  <c r="AM424"/>
  <c r="AN424"/>
  <c r="AM507"/>
  <c r="AN507"/>
  <c r="AM409"/>
  <c r="AN409"/>
  <c r="AM422"/>
  <c r="AN422"/>
  <c r="AM428"/>
  <c r="AN428"/>
  <c r="AM481"/>
  <c r="AN481"/>
  <c r="AM413"/>
  <c r="AN413"/>
  <c r="AM460"/>
  <c r="AN460"/>
  <c r="AM497"/>
  <c r="AN497"/>
  <c r="AM605"/>
  <c r="AN605"/>
  <c r="AM628"/>
  <c r="AN628"/>
  <c r="AM564"/>
  <c r="AN564"/>
  <c r="AM547"/>
  <c r="AN547"/>
  <c r="AM549"/>
  <c r="AN549"/>
  <c r="AM610"/>
  <c r="AN610"/>
  <c r="AM570"/>
  <c r="AN570"/>
  <c r="AM609"/>
  <c r="AN609"/>
  <c r="AM562"/>
  <c r="AN562"/>
  <c r="AM500"/>
  <c r="AN500"/>
  <c r="AM601"/>
  <c r="AN601"/>
  <c r="AM526"/>
  <c r="AN526"/>
  <c r="AM630"/>
  <c r="AN630"/>
  <c r="AM580"/>
  <c r="AN580"/>
  <c r="AM595"/>
  <c r="AN595"/>
  <c r="AM11"/>
  <c r="AN11"/>
  <c r="AM6"/>
  <c r="AN6"/>
  <c r="AM63"/>
  <c r="AN63"/>
  <c r="AM126"/>
  <c r="AN126"/>
  <c r="AM190"/>
  <c r="AN190"/>
  <c r="AM254"/>
  <c r="AN254"/>
  <c r="AM318"/>
  <c r="AN318"/>
  <c r="AM86"/>
  <c r="AN86"/>
  <c r="AM149"/>
  <c r="AN149"/>
  <c r="AM213"/>
  <c r="AN213"/>
  <c r="AM277"/>
  <c r="AN277"/>
  <c r="AM54"/>
  <c r="AN54"/>
  <c r="AM116"/>
  <c r="AN116"/>
  <c r="AM180"/>
  <c r="AN180"/>
  <c r="AM244"/>
  <c r="AN244"/>
  <c r="AM308"/>
  <c r="AN308"/>
  <c r="AM84"/>
  <c r="AN84"/>
  <c r="AM147"/>
  <c r="AN147"/>
  <c r="AM211"/>
  <c r="AN211"/>
  <c r="AM275"/>
  <c r="AN275"/>
  <c r="AM52"/>
  <c r="AN52"/>
  <c r="AM122"/>
  <c r="AN122"/>
  <c r="AM186"/>
  <c r="AN186"/>
  <c r="AM250"/>
  <c r="AN250"/>
  <c r="AM314"/>
  <c r="AN314"/>
  <c r="AM90"/>
  <c r="AN90"/>
  <c r="AM153"/>
  <c r="AN153"/>
  <c r="AM217"/>
  <c r="AN217"/>
  <c r="AM281"/>
  <c r="AN281"/>
  <c r="AM57"/>
  <c r="AN57"/>
  <c r="AM120"/>
  <c r="AN120"/>
  <c r="AM184"/>
  <c r="AN184"/>
  <c r="AM248"/>
  <c r="AN248"/>
  <c r="AM312"/>
  <c r="AN312"/>
  <c r="AM96"/>
  <c r="AN96"/>
  <c r="AM159"/>
  <c r="AN159"/>
  <c r="AM223"/>
  <c r="AN223"/>
  <c r="AM287"/>
  <c r="AN287"/>
  <c r="AM18"/>
  <c r="AN18"/>
  <c r="AM21"/>
  <c r="AN21"/>
  <c r="AM350"/>
  <c r="AN350"/>
  <c r="AM337"/>
  <c r="AN337"/>
  <c r="AM329"/>
  <c r="AN329"/>
  <c r="AM321"/>
  <c r="AN321"/>
  <c r="AM377"/>
  <c r="AN377"/>
  <c r="AM383"/>
  <c r="AN383"/>
  <c r="AM375"/>
  <c r="AN375"/>
  <c r="AM367"/>
  <c r="AN367"/>
  <c r="AM380"/>
  <c r="AN380"/>
  <c r="AM358"/>
  <c r="AN358"/>
  <c r="AM441"/>
  <c r="AN441"/>
  <c r="AM455"/>
  <c r="AN455"/>
  <c r="AM518"/>
  <c r="AN518"/>
  <c r="AM485"/>
  <c r="AN485"/>
  <c r="AM418"/>
  <c r="AN418"/>
  <c r="AM445"/>
  <c r="AN445"/>
  <c r="AM431"/>
  <c r="AN431"/>
  <c r="AM515"/>
  <c r="AN515"/>
  <c r="AM416"/>
  <c r="AN416"/>
  <c r="AM429"/>
  <c r="AN429"/>
  <c r="AM384"/>
  <c r="AN384"/>
  <c r="AM490"/>
  <c r="AN490"/>
  <c r="AM420"/>
  <c r="AN420"/>
  <c r="AM461"/>
  <c r="AN461"/>
  <c r="AM503"/>
  <c r="AN503"/>
  <c r="AM551"/>
  <c r="AN551"/>
  <c r="AM582"/>
  <c r="AN582"/>
  <c r="AM579"/>
  <c r="AN579"/>
  <c r="AM611"/>
  <c r="AN611"/>
  <c r="AM556"/>
  <c r="AN556"/>
  <c r="AM618"/>
  <c r="AN618"/>
  <c r="AM577"/>
  <c r="AN577"/>
  <c r="AM616"/>
  <c r="AN616"/>
  <c r="AM569"/>
  <c r="AN569"/>
  <c r="AM639"/>
  <c r="AN639"/>
  <c r="AM554"/>
  <c r="AN554"/>
  <c r="AM535"/>
  <c r="AN535"/>
  <c r="AM594"/>
  <c r="AN594"/>
  <c r="AM525"/>
  <c r="AN525"/>
  <c r="AM596"/>
  <c r="AN596"/>
  <c r="AM643"/>
  <c r="AN643"/>
  <c r="AM19"/>
  <c r="AN19"/>
  <c r="AM14"/>
  <c r="AN14"/>
  <c r="AM56"/>
  <c r="AN56"/>
  <c r="AM118"/>
  <c r="AN118"/>
  <c r="AM182"/>
  <c r="AN182"/>
  <c r="AM246"/>
  <c r="AN246"/>
  <c r="AM310"/>
  <c r="AN310"/>
  <c r="AM78"/>
  <c r="AN78"/>
  <c r="AM141"/>
  <c r="AN141"/>
  <c r="AM205"/>
  <c r="AN205"/>
  <c r="AM269"/>
  <c r="AN269"/>
  <c r="AM46"/>
  <c r="AN46"/>
  <c r="AM108"/>
  <c r="AN108"/>
  <c r="AM172"/>
  <c r="AN172"/>
  <c r="AM236"/>
  <c r="AN236"/>
  <c r="AM300"/>
  <c r="AN300"/>
  <c r="AM76"/>
  <c r="AN76"/>
  <c r="AM139"/>
  <c r="AN139"/>
  <c r="AM203"/>
  <c r="AN203"/>
  <c r="AM267"/>
  <c r="AN267"/>
  <c r="AM44"/>
  <c r="AN44"/>
  <c r="AM114"/>
  <c r="AN114"/>
  <c r="AM178"/>
  <c r="AN178"/>
  <c r="AM242"/>
  <c r="AN242"/>
  <c r="AM306"/>
  <c r="AN306"/>
  <c r="AM82"/>
  <c r="AN82"/>
  <c r="AM145"/>
  <c r="AN145"/>
  <c r="AM209"/>
  <c r="AN209"/>
  <c r="AM273"/>
  <c r="AN273"/>
  <c r="AM50"/>
  <c r="AN50"/>
  <c r="AM112"/>
  <c r="AN112"/>
  <c r="AM176"/>
  <c r="AN176"/>
  <c r="AM240"/>
  <c r="AN240"/>
  <c r="AM304"/>
  <c r="AN304"/>
  <c r="AM88"/>
  <c r="AN88"/>
  <c r="AM151"/>
  <c r="AN151"/>
  <c r="AM215"/>
  <c r="AN215"/>
  <c r="AM279"/>
  <c r="AN279"/>
  <c r="AM26"/>
  <c r="AN26"/>
  <c r="AM357"/>
  <c r="AN357"/>
  <c r="AM338"/>
  <c r="AN338"/>
  <c r="AM330"/>
  <c r="AN330"/>
  <c r="AM322"/>
  <c r="AN322"/>
  <c r="AM320"/>
  <c r="AN320"/>
  <c r="AM391"/>
  <c r="AN391"/>
  <c r="AM382"/>
  <c r="AN382"/>
  <c r="AM374"/>
  <c r="AN374"/>
  <c r="AM387"/>
  <c r="AN387"/>
  <c r="AM365"/>
  <c r="AN365"/>
  <c r="AM390"/>
  <c r="AN390"/>
  <c r="AM456"/>
  <c r="AN456"/>
  <c r="AM474"/>
  <c r="AN474"/>
  <c r="AM494"/>
  <c r="AN494"/>
  <c r="AM425"/>
  <c r="AN425"/>
  <c r="AM446"/>
  <c r="AN446"/>
  <c r="AM438"/>
  <c r="AN438"/>
  <c r="AM478"/>
  <c r="AN478"/>
  <c r="AM423"/>
  <c r="AN423"/>
  <c r="AM436"/>
  <c r="AN436"/>
  <c r="AM505"/>
  <c r="AN505"/>
  <c r="AM468"/>
  <c r="AN468"/>
  <c r="AM435"/>
  <c r="AN435"/>
  <c r="AM462"/>
  <c r="AN462"/>
  <c r="AM511"/>
  <c r="AN511"/>
  <c r="AM558"/>
  <c r="AN558"/>
  <c r="AM583"/>
  <c r="AN583"/>
  <c r="AM532"/>
  <c r="AN532"/>
  <c r="AM619"/>
  <c r="AN619"/>
  <c r="AM571"/>
  <c r="AN571"/>
  <c r="AM627"/>
  <c r="AN627"/>
  <c r="AM522"/>
  <c r="AN522"/>
  <c r="AM617"/>
  <c r="AN617"/>
  <c r="AM576"/>
  <c r="AN576"/>
  <c r="AM615"/>
  <c r="AN615"/>
  <c r="AM561"/>
  <c r="AN561"/>
  <c r="AM543"/>
  <c r="AN543"/>
  <c r="AM602"/>
  <c r="AN602"/>
  <c r="AM534"/>
  <c r="AN534"/>
  <c r="AM603"/>
  <c r="AN603"/>
  <c r="AM612"/>
  <c r="AN612"/>
  <c r="AM27"/>
  <c r="AN27"/>
  <c r="AM22"/>
  <c r="AN22"/>
  <c r="AM48"/>
  <c r="AN48"/>
  <c r="AM110"/>
  <c r="AN110"/>
  <c r="AM174"/>
  <c r="AN174"/>
  <c r="AM238"/>
  <c r="AN238"/>
  <c r="AM302"/>
  <c r="AN302"/>
  <c r="AM70"/>
  <c r="AN70"/>
  <c r="AM133"/>
  <c r="AN133"/>
  <c r="AM197"/>
  <c r="AN197"/>
  <c r="AM261"/>
  <c r="AN261"/>
  <c r="AM38"/>
  <c r="AN38"/>
  <c r="AM101"/>
  <c r="AN101"/>
  <c r="AM164"/>
  <c r="AN164"/>
  <c r="AM228"/>
  <c r="AN228"/>
  <c r="AM292"/>
  <c r="AN292"/>
  <c r="AM68"/>
  <c r="AN68"/>
  <c r="AM131"/>
  <c r="AN131"/>
  <c r="AM195"/>
  <c r="AN195"/>
  <c r="AM259"/>
  <c r="AN259"/>
  <c r="AM36"/>
  <c r="AN36"/>
  <c r="AM99"/>
  <c r="AN99"/>
  <c r="AM170"/>
  <c r="AN170"/>
  <c r="AM234"/>
  <c r="AN234"/>
  <c r="AM298"/>
  <c r="AN298"/>
  <c r="AM74"/>
  <c r="AN74"/>
  <c r="AM137"/>
  <c r="AN137"/>
  <c r="AM201"/>
  <c r="AN201"/>
  <c r="AM265"/>
  <c r="AN265"/>
  <c r="AM42"/>
  <c r="AN42"/>
  <c r="AM105"/>
  <c r="AN105"/>
  <c r="AM168"/>
  <c r="AN168"/>
  <c r="AM232"/>
  <c r="AN232"/>
  <c r="AM296"/>
  <c r="AN296"/>
  <c r="AM80"/>
  <c r="AN80"/>
  <c r="AM143"/>
  <c r="AN143"/>
  <c r="AM207"/>
  <c r="AN207"/>
  <c r="AM271"/>
  <c r="AN271"/>
  <c r="AM9"/>
  <c r="AN9"/>
  <c r="AM25"/>
  <c r="AN25"/>
  <c r="AM364"/>
  <c r="AN364"/>
  <c r="AM339"/>
  <c r="AN339"/>
  <c r="AM331"/>
  <c r="AN331"/>
  <c r="AM323"/>
  <c r="AN323"/>
  <c r="AM403"/>
  <c r="AN403"/>
  <c r="AM396"/>
  <c r="AN396"/>
  <c r="AM389"/>
  <c r="AN389"/>
  <c r="AM381"/>
  <c r="AN381"/>
  <c r="AM392"/>
  <c r="AN392"/>
  <c r="AM372"/>
  <c r="AN372"/>
  <c r="AM398"/>
  <c r="AN398"/>
  <c r="AM457"/>
  <c r="AN457"/>
  <c r="AM483"/>
  <c r="AN483"/>
  <c r="AM419"/>
  <c r="AN419"/>
  <c r="AM432"/>
  <c r="AN432"/>
  <c r="AM447"/>
  <c r="AN447"/>
  <c r="AM508"/>
  <c r="AN508"/>
  <c r="AM487"/>
  <c r="AN487"/>
  <c r="AM430"/>
  <c r="AN430"/>
  <c r="AM385"/>
  <c r="AN385"/>
  <c r="AM513"/>
  <c r="AN513"/>
  <c r="AM469"/>
  <c r="AN469"/>
  <c r="AM442"/>
  <c r="AN442"/>
  <c r="AM463"/>
  <c r="AN463"/>
  <c r="AM519"/>
  <c r="AN519"/>
  <c r="AM565"/>
  <c r="AN565"/>
  <c r="AM584"/>
  <c r="AN584"/>
  <c r="AM540"/>
  <c r="AN540"/>
  <c r="AM590"/>
  <c r="AN590"/>
  <c r="AM578"/>
  <c r="AN578"/>
  <c r="AM634"/>
  <c r="AN634"/>
  <c r="AM529"/>
  <c r="AN529"/>
  <c r="AM626"/>
  <c r="AN626"/>
  <c r="AM521"/>
  <c r="AN521"/>
  <c r="AM625"/>
  <c r="AN625"/>
  <c r="AM568"/>
  <c r="AN568"/>
  <c r="AM499"/>
  <c r="AN499"/>
  <c r="AM553"/>
  <c r="AN553"/>
  <c r="AM542"/>
  <c r="AN542"/>
  <c r="AM604"/>
  <c r="AN604"/>
  <c r="AM620"/>
  <c r="AN620"/>
  <c r="AP7"/>
  <c r="AM29"/>
  <c r="AN29"/>
  <c r="AM40"/>
  <c r="AN40"/>
  <c r="AM103"/>
  <c r="AN103"/>
  <c r="AM166"/>
  <c r="AN166"/>
  <c r="AM230"/>
  <c r="AN230"/>
  <c r="AM294"/>
  <c r="AN294"/>
  <c r="AM62"/>
  <c r="AN62"/>
  <c r="AM125"/>
  <c r="AN125"/>
  <c r="AM189"/>
  <c r="AN189"/>
  <c r="AM253"/>
  <c r="AN253"/>
  <c r="AM317"/>
  <c r="AN317"/>
  <c r="AM93"/>
  <c r="AN93"/>
  <c r="AM156"/>
  <c r="AN156"/>
  <c r="AM220"/>
  <c r="AN220"/>
  <c r="AM284"/>
  <c r="AN284"/>
  <c r="AM60"/>
  <c r="AN60"/>
  <c r="AM123"/>
  <c r="AN123"/>
  <c r="AM187"/>
  <c r="AN187"/>
  <c r="AM251"/>
  <c r="AN251"/>
  <c r="AM315"/>
  <c r="AN315"/>
  <c r="AM91"/>
  <c r="AN91"/>
  <c r="AM162"/>
  <c r="AN162"/>
  <c r="AM226"/>
  <c r="AN226"/>
  <c r="AM290"/>
  <c r="AN290"/>
  <c r="AM66"/>
  <c r="AN66"/>
  <c r="AM129"/>
  <c r="AN129"/>
  <c r="AM193"/>
  <c r="AN193"/>
  <c r="AM257"/>
  <c r="AN257"/>
  <c r="AM34"/>
  <c r="AN34"/>
  <c r="AM97"/>
  <c r="AN97"/>
  <c r="AM160"/>
  <c r="AN160"/>
  <c r="AM224"/>
  <c r="AN224"/>
  <c r="AM288"/>
  <c r="AN288"/>
  <c r="AM72"/>
  <c r="AN72"/>
  <c r="AM135"/>
  <c r="AN135"/>
  <c r="AM199"/>
  <c r="AN199"/>
  <c r="AM263"/>
  <c r="AN263"/>
  <c r="AM17"/>
  <c r="AN17"/>
  <c r="AM379"/>
  <c r="AN379"/>
  <c r="AM340"/>
  <c r="AN340"/>
  <c r="AM332"/>
  <c r="AN332"/>
  <c r="AM324"/>
  <c r="AN324"/>
  <c r="AM343"/>
  <c r="AN343"/>
  <c r="AM401"/>
  <c r="AN401"/>
  <c r="AM404"/>
  <c r="AN404"/>
  <c r="AM399"/>
  <c r="AN399"/>
  <c r="AM397"/>
  <c r="AN397"/>
  <c r="AM345"/>
  <c r="AN345"/>
  <c r="AM405"/>
  <c r="AN405"/>
  <c r="AM458"/>
  <c r="AN458"/>
  <c r="AM484"/>
  <c r="AN484"/>
  <c r="AM426"/>
  <c r="AN426"/>
  <c r="AM439"/>
  <c r="AN439"/>
  <c r="AM448"/>
  <c r="AN448"/>
  <c r="AM516"/>
  <c r="AN516"/>
  <c r="AM496"/>
  <c r="AN496"/>
  <c r="AM437"/>
  <c r="AN437"/>
  <c r="AM506"/>
  <c r="AN506"/>
  <c r="AM480"/>
  <c r="AN480"/>
  <c r="AM470"/>
  <c r="AN470"/>
  <c r="AM504"/>
  <c r="AN504"/>
  <c r="AM464"/>
  <c r="AN464"/>
  <c r="AM473"/>
  <c r="AN473"/>
  <c r="AM572"/>
  <c r="AN572"/>
  <c r="AM585"/>
  <c r="AN585"/>
  <c r="AM548"/>
  <c r="AN548"/>
  <c r="AM597"/>
  <c r="AN597"/>
  <c r="AM523"/>
  <c r="AN523"/>
  <c r="AM635"/>
  <c r="AN635"/>
  <c r="AM538"/>
  <c r="AN538"/>
  <c r="AM633"/>
  <c r="AN633"/>
  <c r="AM528"/>
  <c r="AN528"/>
  <c r="AM632"/>
  <c r="AN632"/>
  <c r="AM575"/>
  <c r="AN575"/>
  <c r="AM608"/>
  <c r="AN608"/>
  <c r="AM560"/>
  <c r="AN560"/>
  <c r="AM498"/>
  <c r="AN498"/>
  <c r="AM552"/>
  <c r="AN552"/>
  <c r="AM621"/>
  <c r="AN621"/>
  <c r="CY9"/>
  <c r="CZ8"/>
  <c r="DD8" s="1"/>
  <c r="CN9"/>
  <c r="CO8"/>
  <c r="CS8" s="1"/>
  <c r="CC8"/>
  <c r="CD7"/>
  <c r="CH7" s="1"/>
  <c r="BR9"/>
  <c r="BS8"/>
  <c r="BW8" s="1"/>
  <c r="BG9"/>
  <c r="BH8"/>
  <c r="BL8" s="1"/>
  <c r="AV8"/>
  <c r="AW7"/>
  <c r="BA7" s="1"/>
  <c r="AK9"/>
  <c r="AL8"/>
  <c r="AP8" s="1"/>
  <c r="Z8"/>
  <c r="AA7"/>
  <c r="CV330"/>
  <c r="O3"/>
  <c r="N42"/>
  <c r="N17"/>
  <c r="N30"/>
  <c r="N40"/>
  <c r="N51"/>
  <c r="N60"/>
  <c r="N69"/>
  <c r="N78"/>
  <c r="N87"/>
  <c r="N96"/>
  <c r="N106"/>
  <c r="N115"/>
  <c r="N123"/>
  <c r="N131"/>
  <c r="N139"/>
  <c r="N147"/>
  <c r="N155"/>
  <c r="N163"/>
  <c r="N171"/>
  <c r="N179"/>
  <c r="N187"/>
  <c r="N195"/>
  <c r="N203"/>
  <c r="N211"/>
  <c r="N219"/>
  <c r="N227"/>
  <c r="N235"/>
  <c r="N243"/>
  <c r="N251"/>
  <c r="N259"/>
  <c r="N267"/>
  <c r="N275"/>
  <c r="N283"/>
  <c r="N291"/>
  <c r="N299"/>
  <c r="N307"/>
  <c r="N315"/>
  <c r="N323"/>
  <c r="N331"/>
  <c r="N339"/>
  <c r="N347"/>
  <c r="N355"/>
  <c r="N363"/>
  <c r="N371"/>
  <c r="N379"/>
  <c r="N387"/>
  <c r="N395"/>
  <c r="N403"/>
  <c r="N411"/>
  <c r="N419"/>
  <c r="N427"/>
  <c r="N435"/>
  <c r="N443"/>
  <c r="N451"/>
  <c r="N459"/>
  <c r="N467"/>
  <c r="N475"/>
  <c r="N483"/>
  <c r="N491"/>
  <c r="N499"/>
  <c r="N507"/>
  <c r="N515"/>
  <c r="N523"/>
  <c r="N531"/>
  <c r="N539"/>
  <c r="N547"/>
  <c r="N555"/>
  <c r="N563"/>
  <c r="N571"/>
  <c r="N579"/>
  <c r="N587"/>
  <c r="N595"/>
  <c r="N603"/>
  <c r="N611"/>
  <c r="N619"/>
  <c r="N627"/>
  <c r="N635"/>
  <c r="N643"/>
  <c r="N12"/>
  <c r="N29"/>
  <c r="N39"/>
  <c r="N50"/>
  <c r="N59"/>
  <c r="N68"/>
  <c r="N77"/>
  <c r="N86"/>
  <c r="N95"/>
  <c r="N104"/>
  <c r="N114"/>
  <c r="N122"/>
  <c r="N130"/>
  <c r="N138"/>
  <c r="N146"/>
  <c r="N154"/>
  <c r="N162"/>
  <c r="N170"/>
  <c r="N178"/>
  <c r="N186"/>
  <c r="N194"/>
  <c r="N202"/>
  <c r="N210"/>
  <c r="N218"/>
  <c r="N226"/>
  <c r="N234"/>
  <c r="N242"/>
  <c r="N250"/>
  <c r="N258"/>
  <c r="N266"/>
  <c r="N274"/>
  <c r="N282"/>
  <c r="N290"/>
  <c r="N298"/>
  <c r="N306"/>
  <c r="N314"/>
  <c r="N322"/>
  <c r="N330"/>
  <c r="N338"/>
  <c r="N346"/>
  <c r="N354"/>
  <c r="N362"/>
  <c r="N370"/>
  <c r="N378"/>
  <c r="N386"/>
  <c r="N394"/>
  <c r="N402"/>
  <c r="N410"/>
  <c r="N418"/>
  <c r="N426"/>
  <c r="N434"/>
  <c r="N442"/>
  <c r="N450"/>
  <c r="N458"/>
  <c r="N466"/>
  <c r="N474"/>
  <c r="N482"/>
  <c r="N490"/>
  <c r="N498"/>
  <c r="N506"/>
  <c r="N514"/>
  <c r="N522"/>
  <c r="N530"/>
  <c r="N538"/>
  <c r="N546"/>
  <c r="N554"/>
  <c r="N562"/>
  <c r="N570"/>
  <c r="N578"/>
  <c r="N586"/>
  <c r="N594"/>
  <c r="N602"/>
  <c r="N610"/>
  <c r="N618"/>
  <c r="N626"/>
  <c r="N634"/>
  <c r="N642"/>
  <c r="N11"/>
  <c r="N28"/>
  <c r="N38"/>
  <c r="N48"/>
  <c r="N58"/>
  <c r="N67"/>
  <c r="N76"/>
  <c r="N85"/>
  <c r="N94"/>
  <c r="N103"/>
  <c r="N112"/>
  <c r="N121"/>
  <c r="N129"/>
  <c r="N137"/>
  <c r="N145"/>
  <c r="N153"/>
  <c r="N161"/>
  <c r="N169"/>
  <c r="N177"/>
  <c r="N185"/>
  <c r="N193"/>
  <c r="N201"/>
  <c r="N209"/>
  <c r="N217"/>
  <c r="N225"/>
  <c r="N233"/>
  <c r="N241"/>
  <c r="N249"/>
  <c r="N257"/>
  <c r="N265"/>
  <c r="N273"/>
  <c r="N281"/>
  <c r="N289"/>
  <c r="N297"/>
  <c r="N305"/>
  <c r="N313"/>
  <c r="N321"/>
  <c r="N329"/>
  <c r="N337"/>
  <c r="N345"/>
  <c r="N353"/>
  <c r="N361"/>
  <c r="N369"/>
  <c r="N377"/>
  <c r="N385"/>
  <c r="N393"/>
  <c r="N401"/>
  <c r="N409"/>
  <c r="N417"/>
  <c r="N425"/>
  <c r="N433"/>
  <c r="N441"/>
  <c r="N449"/>
  <c r="N457"/>
  <c r="N465"/>
  <c r="N473"/>
  <c r="N481"/>
  <c r="N489"/>
  <c r="N497"/>
  <c r="N505"/>
  <c r="N513"/>
  <c r="N521"/>
  <c r="N529"/>
  <c r="N537"/>
  <c r="N545"/>
  <c r="N553"/>
  <c r="N561"/>
  <c r="N569"/>
  <c r="N577"/>
  <c r="N585"/>
  <c r="N593"/>
  <c r="N601"/>
  <c r="N609"/>
  <c r="N617"/>
  <c r="N625"/>
  <c r="N633"/>
  <c r="N641"/>
  <c r="N10"/>
  <c r="N26"/>
  <c r="N37"/>
  <c r="N47"/>
  <c r="N56"/>
  <c r="N66"/>
  <c r="N75"/>
  <c r="N84"/>
  <c r="N93"/>
  <c r="N102"/>
  <c r="N111"/>
  <c r="N120"/>
  <c r="N128"/>
  <c r="N136"/>
  <c r="N144"/>
  <c r="N152"/>
  <c r="N160"/>
  <c r="N168"/>
  <c r="N176"/>
  <c r="N184"/>
  <c r="N192"/>
  <c r="N200"/>
  <c r="N208"/>
  <c r="N216"/>
  <c r="N224"/>
  <c r="N232"/>
  <c r="N240"/>
  <c r="N248"/>
  <c r="N256"/>
  <c r="N264"/>
  <c r="N272"/>
  <c r="N280"/>
  <c r="N288"/>
  <c r="N296"/>
  <c r="N304"/>
  <c r="N312"/>
  <c r="N320"/>
  <c r="N328"/>
  <c r="N336"/>
  <c r="N344"/>
  <c r="N352"/>
  <c r="N360"/>
  <c r="N368"/>
  <c r="N376"/>
  <c r="N384"/>
  <c r="N392"/>
  <c r="N400"/>
  <c r="N408"/>
  <c r="N416"/>
  <c r="N424"/>
  <c r="N432"/>
  <c r="N440"/>
  <c r="N448"/>
  <c r="N456"/>
  <c r="N464"/>
  <c r="N472"/>
  <c r="N480"/>
  <c r="N488"/>
  <c r="N496"/>
  <c r="N504"/>
  <c r="N512"/>
  <c r="N520"/>
  <c r="N528"/>
  <c r="N536"/>
  <c r="N544"/>
  <c r="N552"/>
  <c r="N560"/>
  <c r="N568"/>
  <c r="N576"/>
  <c r="N584"/>
  <c r="N592"/>
  <c r="N600"/>
  <c r="N608"/>
  <c r="N616"/>
  <c r="N624"/>
  <c r="N632"/>
  <c r="N640"/>
  <c r="N8"/>
  <c r="N24"/>
  <c r="N35"/>
  <c r="N46"/>
  <c r="N55"/>
  <c r="N64"/>
  <c r="N74"/>
  <c r="N83"/>
  <c r="N92"/>
  <c r="N101"/>
  <c r="N110"/>
  <c r="N119"/>
  <c r="N127"/>
  <c r="N135"/>
  <c r="N143"/>
  <c r="N151"/>
  <c r="N159"/>
  <c r="N167"/>
  <c r="N175"/>
  <c r="N183"/>
  <c r="N191"/>
  <c r="N199"/>
  <c r="N207"/>
  <c r="N215"/>
  <c r="N223"/>
  <c r="N231"/>
  <c r="N239"/>
  <c r="N247"/>
  <c r="N255"/>
  <c r="N263"/>
  <c r="N271"/>
  <c r="N279"/>
  <c r="N287"/>
  <c r="N295"/>
  <c r="N303"/>
  <c r="N311"/>
  <c r="N319"/>
  <c r="N327"/>
  <c r="N335"/>
  <c r="N343"/>
  <c r="N351"/>
  <c r="N359"/>
  <c r="N367"/>
  <c r="N375"/>
  <c r="N383"/>
  <c r="N391"/>
  <c r="N399"/>
  <c r="N407"/>
  <c r="N415"/>
  <c r="N423"/>
  <c r="N431"/>
  <c r="N439"/>
  <c r="N447"/>
  <c r="N455"/>
  <c r="N463"/>
  <c r="N471"/>
  <c r="N479"/>
  <c r="N487"/>
  <c r="N495"/>
  <c r="N503"/>
  <c r="N511"/>
  <c r="N519"/>
  <c r="N527"/>
  <c r="N535"/>
  <c r="N543"/>
  <c r="N551"/>
  <c r="N559"/>
  <c r="N567"/>
  <c r="N575"/>
  <c r="N583"/>
  <c r="N591"/>
  <c r="N599"/>
  <c r="N607"/>
  <c r="N615"/>
  <c r="N623"/>
  <c r="N631"/>
  <c r="N639"/>
  <c r="N14"/>
  <c r="N21"/>
  <c r="N34"/>
  <c r="N45"/>
  <c r="N54"/>
  <c r="N63"/>
  <c r="N72"/>
  <c r="N82"/>
  <c r="N91"/>
  <c r="N100"/>
  <c r="N109"/>
  <c r="N118"/>
  <c r="N126"/>
  <c r="N134"/>
  <c r="N142"/>
  <c r="N150"/>
  <c r="N158"/>
  <c r="N166"/>
  <c r="N174"/>
  <c r="N182"/>
  <c r="N190"/>
  <c r="N198"/>
  <c r="N206"/>
  <c r="N214"/>
  <c r="N222"/>
  <c r="N230"/>
  <c r="N238"/>
  <c r="N246"/>
  <c r="N254"/>
  <c r="N262"/>
  <c r="N270"/>
  <c r="N278"/>
  <c r="N286"/>
  <c r="N294"/>
  <c r="N302"/>
  <c r="N310"/>
  <c r="N318"/>
  <c r="N326"/>
  <c r="N334"/>
  <c r="N342"/>
  <c r="N350"/>
  <c r="N358"/>
  <c r="N366"/>
  <c r="N374"/>
  <c r="N382"/>
  <c r="N390"/>
  <c r="N398"/>
  <c r="N406"/>
  <c r="N414"/>
  <c r="N422"/>
  <c r="N430"/>
  <c r="N438"/>
  <c r="N446"/>
  <c r="N454"/>
  <c r="N462"/>
  <c r="N470"/>
  <c r="N478"/>
  <c r="N486"/>
  <c r="N494"/>
  <c r="N502"/>
  <c r="N510"/>
  <c r="N518"/>
  <c r="N526"/>
  <c r="N534"/>
  <c r="N542"/>
  <c r="N550"/>
  <c r="N558"/>
  <c r="N566"/>
  <c r="N574"/>
  <c r="N582"/>
  <c r="N590"/>
  <c r="N598"/>
  <c r="N606"/>
  <c r="N614"/>
  <c r="N622"/>
  <c r="N630"/>
  <c r="N638"/>
  <c r="N15"/>
  <c r="N19"/>
  <c r="N32"/>
  <c r="N44"/>
  <c r="N53"/>
  <c r="N62"/>
  <c r="N71"/>
  <c r="N80"/>
  <c r="N90"/>
  <c r="N99"/>
  <c r="N108"/>
  <c r="N117"/>
  <c r="N125"/>
  <c r="N133"/>
  <c r="N141"/>
  <c r="N149"/>
  <c r="N157"/>
  <c r="N165"/>
  <c r="N173"/>
  <c r="N181"/>
  <c r="N189"/>
  <c r="N197"/>
  <c r="N205"/>
  <c r="N213"/>
  <c r="N221"/>
  <c r="N229"/>
  <c r="N237"/>
  <c r="N245"/>
  <c r="N253"/>
  <c r="N261"/>
  <c r="N269"/>
  <c r="N277"/>
  <c r="N285"/>
  <c r="N293"/>
  <c r="N301"/>
  <c r="N309"/>
  <c r="N317"/>
  <c r="N325"/>
  <c r="N333"/>
  <c r="N341"/>
  <c r="N349"/>
  <c r="N357"/>
  <c r="N365"/>
  <c r="N373"/>
  <c r="N381"/>
  <c r="N389"/>
  <c r="N397"/>
  <c r="N405"/>
  <c r="N413"/>
  <c r="N421"/>
  <c r="N429"/>
  <c r="N437"/>
  <c r="N445"/>
  <c r="N453"/>
  <c r="N461"/>
  <c r="N469"/>
  <c r="N477"/>
  <c r="N485"/>
  <c r="N493"/>
  <c r="N501"/>
  <c r="N509"/>
  <c r="N517"/>
  <c r="N525"/>
  <c r="N533"/>
  <c r="N541"/>
  <c r="N549"/>
  <c r="N557"/>
  <c r="N565"/>
  <c r="N573"/>
  <c r="N581"/>
  <c r="N589"/>
  <c r="N597"/>
  <c r="N605"/>
  <c r="N613"/>
  <c r="N621"/>
  <c r="N629"/>
  <c r="N637"/>
  <c r="N6"/>
  <c r="N16"/>
  <c r="N18"/>
  <c r="N31"/>
  <c r="N43"/>
  <c r="N52"/>
  <c r="N61"/>
  <c r="N70"/>
  <c r="N79"/>
  <c r="N88"/>
  <c r="N98"/>
  <c r="N107"/>
  <c r="N116"/>
  <c r="N124"/>
  <c r="N132"/>
  <c r="N140"/>
  <c r="N148"/>
  <c r="N156"/>
  <c r="N164"/>
  <c r="N172"/>
  <c r="N180"/>
  <c r="N188"/>
  <c r="N196"/>
  <c r="N204"/>
  <c r="N212"/>
  <c r="N220"/>
  <c r="N228"/>
  <c r="N236"/>
  <c r="N244"/>
  <c r="N252"/>
  <c r="N260"/>
  <c r="N268"/>
  <c r="N276"/>
  <c r="N284"/>
  <c r="N292"/>
  <c r="N300"/>
  <c r="N308"/>
  <c r="N316"/>
  <c r="N324"/>
  <c r="N332"/>
  <c r="N340"/>
  <c r="N348"/>
  <c r="N356"/>
  <c r="N364"/>
  <c r="N372"/>
  <c r="N380"/>
  <c r="N388"/>
  <c r="N396"/>
  <c r="N404"/>
  <c r="N412"/>
  <c r="N420"/>
  <c r="N428"/>
  <c r="N436"/>
  <c r="N444"/>
  <c r="N452"/>
  <c r="N460"/>
  <c r="N468"/>
  <c r="N476"/>
  <c r="N484"/>
  <c r="N492"/>
  <c r="N500"/>
  <c r="N508"/>
  <c r="N516"/>
  <c r="N524"/>
  <c r="N532"/>
  <c r="N540"/>
  <c r="N548"/>
  <c r="N556"/>
  <c r="N564"/>
  <c r="N572"/>
  <c r="N580"/>
  <c r="N588"/>
  <c r="N596"/>
  <c r="N604"/>
  <c r="N612"/>
  <c r="N620"/>
  <c r="N628"/>
  <c r="N636"/>
  <c r="N644"/>
  <c r="CV511"/>
  <c r="CV521"/>
  <c r="CV533"/>
  <c r="CV543"/>
  <c r="CV553"/>
  <c r="CV565"/>
  <c r="CV575"/>
  <c r="CV586"/>
  <c r="CV597"/>
  <c r="CV611"/>
  <c r="CV621"/>
  <c r="CV633"/>
  <c r="CV86"/>
  <c r="CV42"/>
  <c r="CV10"/>
  <c r="CV510"/>
  <c r="CV520"/>
  <c r="CV532"/>
  <c r="CV542"/>
  <c r="CV552"/>
  <c r="CV564"/>
  <c r="CV573"/>
  <c r="CV585"/>
  <c r="CV596"/>
  <c r="CV610"/>
  <c r="CV620"/>
  <c r="CV631"/>
  <c r="CV97"/>
  <c r="CV45"/>
  <c r="CV13"/>
  <c r="CV509"/>
  <c r="CV519"/>
  <c r="CV530"/>
  <c r="CV541"/>
  <c r="CV551"/>
  <c r="CV562"/>
  <c r="CV572"/>
  <c r="CV584"/>
  <c r="CV594"/>
  <c r="CV609"/>
  <c r="CV619"/>
  <c r="CV629"/>
  <c r="CV643"/>
  <c r="CV50"/>
  <c r="CV18"/>
  <c r="CV507"/>
  <c r="CV518"/>
  <c r="CV528"/>
  <c r="CV539"/>
  <c r="CV550"/>
  <c r="CV560"/>
  <c r="CV571"/>
  <c r="CV582"/>
  <c r="CV593"/>
  <c r="CV607"/>
  <c r="CV618"/>
  <c r="CV627"/>
  <c r="CV642"/>
  <c r="CV59"/>
  <c r="CV22"/>
  <c r="CV505"/>
  <c r="CV517"/>
  <c r="CV527"/>
  <c r="CV537"/>
  <c r="CV549"/>
  <c r="CV559"/>
  <c r="CV569"/>
  <c r="CV580"/>
  <c r="CV592"/>
  <c r="CV605"/>
  <c r="CV616"/>
  <c r="CV626"/>
  <c r="CV641"/>
  <c r="CV62"/>
  <c r="CV25"/>
  <c r="CV516"/>
  <c r="CV526"/>
  <c r="CV536"/>
  <c r="CV548"/>
  <c r="CV558"/>
  <c r="CV568"/>
  <c r="CV579"/>
  <c r="CV590"/>
  <c r="CV603"/>
  <c r="CV615"/>
  <c r="CV625"/>
  <c r="CV639"/>
  <c r="CV65"/>
  <c r="CV33"/>
  <c r="CV514"/>
  <c r="CV525"/>
  <c r="CV535"/>
  <c r="CV546"/>
  <c r="CV557"/>
  <c r="CV567"/>
  <c r="CV578"/>
  <c r="CV589"/>
  <c r="CV601"/>
  <c r="CV614"/>
  <c r="CV624"/>
  <c r="CV637"/>
  <c r="CV74"/>
  <c r="CV35"/>
  <c r="CV512"/>
  <c r="CV523"/>
  <c r="CV534"/>
  <c r="CV544"/>
  <c r="CV555"/>
  <c r="CV566"/>
  <c r="CV577"/>
  <c r="CV588"/>
  <c r="CV599"/>
  <c r="CV612"/>
  <c r="CV622"/>
  <c r="CV635"/>
  <c r="CV82"/>
  <c r="CV37"/>
  <c r="P35" i="4"/>
  <c r="P36" s="1"/>
  <c r="Q35"/>
  <c r="Q36" s="1"/>
  <c r="O13"/>
  <c r="O14" s="1"/>
  <c r="P13"/>
  <c r="P14" s="1"/>
  <c r="Q13"/>
  <c r="Q14" s="1"/>
  <c r="N315" i="8"/>
  <c r="O314"/>
  <c r="J9" i="9"/>
  <c r="K9" s="1"/>
  <c r="F10"/>
  <c r="M149"/>
  <c r="M126"/>
  <c r="M110"/>
  <c r="M84"/>
  <c r="M147"/>
  <c r="M125"/>
  <c r="M109"/>
  <c r="M81"/>
  <c r="M120"/>
  <c r="M99"/>
  <c r="M148"/>
  <c r="M180"/>
  <c r="M212"/>
  <c r="M197"/>
  <c r="M178"/>
  <c r="M210"/>
  <c r="M191"/>
  <c r="M293"/>
  <c r="M288"/>
  <c r="M345"/>
  <c r="M430"/>
  <c r="M219"/>
  <c r="M227"/>
  <c r="M235"/>
  <c r="M243"/>
  <c r="M251"/>
  <c r="M259"/>
  <c r="M267"/>
  <c r="M275"/>
  <c r="M302"/>
  <c r="M356"/>
  <c r="M289"/>
  <c r="M284"/>
  <c r="M346"/>
  <c r="M295"/>
  <c r="M290"/>
  <c r="M340"/>
  <c r="M384"/>
  <c r="M331"/>
  <c r="M402"/>
  <c r="M478"/>
  <c r="M317"/>
  <c r="M392"/>
  <c r="M420"/>
  <c r="M492"/>
  <c r="M480"/>
  <c r="M440"/>
  <c r="M470"/>
  <c r="M403"/>
  <c r="M467"/>
  <c r="M531"/>
  <c r="M508"/>
  <c r="M571"/>
  <c r="M533"/>
  <c r="M534"/>
  <c r="M423"/>
  <c r="M487"/>
  <c r="M551"/>
  <c r="M536"/>
  <c r="M545"/>
  <c r="M530"/>
  <c r="M599"/>
  <c r="M584"/>
  <c r="M625"/>
  <c r="M594"/>
  <c r="M611"/>
  <c r="M580"/>
  <c r="M637"/>
  <c r="M606"/>
  <c r="M146"/>
  <c r="M51"/>
  <c r="M43"/>
  <c r="M35"/>
  <c r="M27"/>
  <c r="M19"/>
  <c r="M11"/>
  <c r="M82"/>
  <c r="M87"/>
  <c r="M145"/>
  <c r="M102"/>
  <c r="M73"/>
  <c r="M154"/>
  <c r="M144"/>
  <c r="M176"/>
  <c r="M208"/>
  <c r="M193"/>
  <c r="M174"/>
  <c r="M206"/>
  <c r="M187"/>
  <c r="M285"/>
  <c r="M429"/>
  <c r="M334"/>
  <c r="M405"/>
  <c r="M408"/>
  <c r="M226"/>
  <c r="M234"/>
  <c r="M242"/>
  <c r="M250"/>
  <c r="M258"/>
  <c r="M266"/>
  <c r="M274"/>
  <c r="M294"/>
  <c r="M354"/>
  <c r="M281"/>
  <c r="M393"/>
  <c r="M335"/>
  <c r="M287"/>
  <c r="M282"/>
  <c r="M338"/>
  <c r="M380"/>
  <c r="M323"/>
  <c r="M400"/>
  <c r="M472"/>
  <c r="M309"/>
  <c r="M373"/>
  <c r="M458"/>
  <c r="M481"/>
  <c r="M465"/>
  <c r="M425"/>
  <c r="M468"/>
  <c r="M395"/>
  <c r="M459"/>
  <c r="M523"/>
  <c r="M587"/>
  <c r="M565"/>
  <c r="M525"/>
  <c r="M526"/>
  <c r="M415"/>
  <c r="M479"/>
  <c r="M543"/>
  <c r="M528"/>
  <c r="M537"/>
  <c r="M522"/>
  <c r="M591"/>
  <c r="M576"/>
  <c r="M640"/>
  <c r="M617"/>
  <c r="M586"/>
  <c r="M572"/>
  <c r="M636"/>
  <c r="M629"/>
  <c r="M598"/>
  <c r="M161"/>
  <c r="M104"/>
  <c r="M76"/>
  <c r="M60"/>
  <c r="M123"/>
  <c r="M107"/>
  <c r="M52"/>
  <c r="M44"/>
  <c r="M36"/>
  <c r="M28"/>
  <c r="M20"/>
  <c r="M12"/>
  <c r="M155"/>
  <c r="M130"/>
  <c r="M114"/>
  <c r="M151"/>
  <c r="M92"/>
  <c r="M58"/>
  <c r="M162"/>
  <c r="M129"/>
  <c r="M113"/>
  <c r="M89"/>
  <c r="M137"/>
  <c r="M124"/>
  <c r="M108"/>
  <c r="M140"/>
  <c r="M172"/>
  <c r="M204"/>
  <c r="M189"/>
  <c r="M170"/>
  <c r="M202"/>
  <c r="M183"/>
  <c r="M215"/>
  <c r="M414"/>
  <c r="M332"/>
  <c r="M398"/>
  <c r="M401"/>
  <c r="M225"/>
  <c r="M233"/>
  <c r="M241"/>
  <c r="M249"/>
  <c r="M257"/>
  <c r="M265"/>
  <c r="M273"/>
  <c r="M286"/>
  <c r="M343"/>
  <c r="M404"/>
  <c r="M386"/>
  <c r="M329"/>
  <c r="M389"/>
  <c r="M396"/>
  <c r="M327"/>
  <c r="M374"/>
  <c r="M315"/>
  <c r="M385"/>
  <c r="M466"/>
  <c r="M462"/>
  <c r="M365"/>
  <c r="M456"/>
  <c r="M476"/>
  <c r="M450"/>
  <c r="M502"/>
  <c r="M453"/>
  <c r="M387"/>
  <c r="M451"/>
  <c r="M515"/>
  <c r="M569"/>
  <c r="M560"/>
  <c r="M517"/>
  <c r="M518"/>
  <c r="M407"/>
  <c r="M471"/>
  <c r="M535"/>
  <c r="M520"/>
  <c r="M529"/>
  <c r="M514"/>
  <c r="M583"/>
  <c r="M568"/>
  <c r="M632"/>
  <c r="M609"/>
  <c r="M578"/>
  <c r="M642"/>
  <c r="M564"/>
  <c r="M628"/>
  <c r="M621"/>
  <c r="M590"/>
  <c r="M135"/>
  <c r="M53"/>
  <c r="M45"/>
  <c r="M37"/>
  <c r="M29"/>
  <c r="M21"/>
  <c r="M13"/>
  <c r="M153"/>
  <c r="M90"/>
  <c r="M59"/>
  <c r="M95"/>
  <c r="M62"/>
  <c r="M169"/>
  <c r="M77"/>
  <c r="M57"/>
  <c r="M136"/>
  <c r="M168"/>
  <c r="M200"/>
  <c r="M185"/>
  <c r="M217"/>
  <c r="M198"/>
  <c r="M179"/>
  <c r="M211"/>
  <c r="M413"/>
  <c r="M330"/>
  <c r="M377"/>
  <c r="M360"/>
  <c r="M224"/>
  <c r="M232"/>
  <c r="M240"/>
  <c r="M248"/>
  <c r="M256"/>
  <c r="M264"/>
  <c r="M272"/>
  <c r="M280"/>
  <c r="M337"/>
  <c r="M397"/>
  <c r="M382"/>
  <c r="M318"/>
  <c r="M378"/>
  <c r="M381"/>
  <c r="M321"/>
  <c r="M372"/>
  <c r="M307"/>
  <c r="M371"/>
  <c r="M464"/>
  <c r="M460"/>
  <c r="M357"/>
  <c r="M441"/>
  <c r="M469"/>
  <c r="M448"/>
  <c r="M461"/>
  <c r="M438"/>
  <c r="M379"/>
  <c r="M443"/>
  <c r="M507"/>
  <c r="M561"/>
  <c r="M548"/>
  <c r="M509"/>
  <c r="M510"/>
  <c r="M399"/>
  <c r="M463"/>
  <c r="M527"/>
  <c r="M512"/>
  <c r="M521"/>
  <c r="M506"/>
  <c r="M575"/>
  <c r="M639"/>
  <c r="M624"/>
  <c r="M601"/>
  <c r="M570"/>
  <c r="M634"/>
  <c r="M556"/>
  <c r="M620"/>
  <c r="M613"/>
  <c r="M582"/>
  <c r="M80"/>
  <c r="M64"/>
  <c r="M127"/>
  <c r="M111"/>
  <c r="M85"/>
  <c r="M54"/>
  <c r="M46"/>
  <c r="M38"/>
  <c r="M30"/>
  <c r="M22"/>
  <c r="M14"/>
  <c r="M159"/>
  <c r="M63"/>
  <c r="M138"/>
  <c r="M118"/>
  <c r="M166"/>
  <c r="M100"/>
  <c r="M66"/>
  <c r="M117"/>
  <c r="M97"/>
  <c r="M143"/>
  <c r="M61"/>
  <c r="M128"/>
  <c r="M112"/>
  <c r="M83"/>
  <c r="M132"/>
  <c r="M164"/>
  <c r="M196"/>
  <c r="M181"/>
  <c r="M213"/>
  <c r="M194"/>
  <c r="M175"/>
  <c r="M207"/>
  <c r="M410"/>
  <c r="M319"/>
  <c r="M366"/>
  <c r="M328"/>
  <c r="M223"/>
  <c r="M231"/>
  <c r="M239"/>
  <c r="M247"/>
  <c r="M255"/>
  <c r="M263"/>
  <c r="M271"/>
  <c r="M279"/>
  <c r="M326"/>
  <c r="M390"/>
  <c r="M352"/>
  <c r="M316"/>
  <c r="M367"/>
  <c r="M376"/>
  <c r="M310"/>
  <c r="M370"/>
  <c r="M428"/>
  <c r="M363"/>
  <c r="M449"/>
  <c r="M445"/>
  <c r="M349"/>
  <c r="M426"/>
  <c r="M454"/>
  <c r="M433"/>
  <c r="M446"/>
  <c r="M436"/>
  <c r="M500"/>
  <c r="M435"/>
  <c r="M499"/>
  <c r="M555"/>
  <c r="M540"/>
  <c r="M501"/>
  <c r="M595"/>
  <c r="M391"/>
  <c r="M455"/>
  <c r="M519"/>
  <c r="M504"/>
  <c r="M513"/>
  <c r="M498"/>
  <c r="M567"/>
  <c r="M631"/>
  <c r="M616"/>
  <c r="M593"/>
  <c r="M562"/>
  <c r="M626"/>
  <c r="M643"/>
  <c r="M612"/>
  <c r="M605"/>
  <c r="M574"/>
  <c r="M638"/>
  <c r="M157"/>
  <c r="M55"/>
  <c r="M47"/>
  <c r="M39"/>
  <c r="M31"/>
  <c r="M23"/>
  <c r="M15"/>
  <c r="M7"/>
  <c r="M98"/>
  <c r="M67"/>
  <c r="M103"/>
  <c r="M134"/>
  <c r="M70"/>
  <c r="M86"/>
  <c r="M65"/>
  <c r="M165"/>
  <c r="M56"/>
  <c r="M160"/>
  <c r="M192"/>
  <c r="M177"/>
  <c r="M209"/>
  <c r="M190"/>
  <c r="M171"/>
  <c r="M203"/>
  <c r="M368"/>
  <c r="M313"/>
  <c r="M364"/>
  <c r="M299"/>
  <c r="M222"/>
  <c r="M230"/>
  <c r="M238"/>
  <c r="M246"/>
  <c r="M254"/>
  <c r="M262"/>
  <c r="M270"/>
  <c r="M278"/>
  <c r="M324"/>
  <c r="M375"/>
  <c r="M320"/>
  <c r="M314"/>
  <c r="M361"/>
  <c r="M344"/>
  <c r="M308"/>
  <c r="M359"/>
  <c r="M412"/>
  <c r="M355"/>
  <c r="M434"/>
  <c r="M505"/>
  <c r="M341"/>
  <c r="M424"/>
  <c r="M452"/>
  <c r="M418"/>
  <c r="M444"/>
  <c r="M421"/>
  <c r="M489"/>
  <c r="M427"/>
  <c r="M491"/>
  <c r="M552"/>
  <c r="M532"/>
  <c r="M493"/>
  <c r="M579"/>
  <c r="M383"/>
  <c r="M447"/>
  <c r="M511"/>
  <c r="M603"/>
  <c r="M557"/>
  <c r="M490"/>
  <c r="M559"/>
  <c r="M623"/>
  <c r="M608"/>
  <c r="M585"/>
  <c r="M554"/>
  <c r="M618"/>
  <c r="M635"/>
  <c r="M604"/>
  <c r="M597"/>
  <c r="M566"/>
  <c r="M630"/>
  <c r="M150"/>
  <c r="M88"/>
  <c r="M68"/>
  <c r="M131"/>
  <c r="M115"/>
  <c r="M93"/>
  <c r="M48"/>
  <c r="M40"/>
  <c r="M32"/>
  <c r="M24"/>
  <c r="M16"/>
  <c r="M8"/>
  <c r="M71"/>
  <c r="M122"/>
  <c r="M74"/>
  <c r="M121"/>
  <c r="M105"/>
  <c r="M133"/>
  <c r="M116"/>
  <c r="M91"/>
  <c r="M156"/>
  <c r="M188"/>
  <c r="M173"/>
  <c r="M205"/>
  <c r="M186"/>
  <c r="M218"/>
  <c r="M199"/>
  <c r="M336"/>
  <c r="M304"/>
  <c r="M362"/>
  <c r="M291"/>
  <c r="M221"/>
  <c r="M229"/>
  <c r="M237"/>
  <c r="M245"/>
  <c r="M253"/>
  <c r="M261"/>
  <c r="M269"/>
  <c r="M277"/>
  <c r="M322"/>
  <c r="M369"/>
  <c r="M305"/>
  <c r="M300"/>
  <c r="M350"/>
  <c r="M312"/>
  <c r="M306"/>
  <c r="M353"/>
  <c r="M406"/>
  <c r="M347"/>
  <c r="M432"/>
  <c r="M494"/>
  <c r="M333"/>
  <c r="M409"/>
  <c r="M437"/>
  <c r="M416"/>
  <c r="M496"/>
  <c r="M457"/>
  <c r="M484"/>
  <c r="M419"/>
  <c r="M483"/>
  <c r="M547"/>
  <c r="M524"/>
  <c r="M485"/>
  <c r="M573"/>
  <c r="M581"/>
  <c r="M439"/>
  <c r="M503"/>
  <c r="M563"/>
  <c r="M549"/>
  <c r="M482"/>
  <c r="M546"/>
  <c r="M615"/>
  <c r="M600"/>
  <c r="M577"/>
  <c r="M641"/>
  <c r="M610"/>
  <c r="M627"/>
  <c r="M596"/>
  <c r="M589"/>
  <c r="M558"/>
  <c r="M622"/>
  <c r="M163"/>
  <c r="M49"/>
  <c r="M41"/>
  <c r="M33"/>
  <c r="M25"/>
  <c r="M17"/>
  <c r="M9"/>
  <c r="M142"/>
  <c r="M106"/>
  <c r="M75"/>
  <c r="M78"/>
  <c r="M141"/>
  <c r="M158"/>
  <c r="M94"/>
  <c r="M69"/>
  <c r="M139"/>
  <c r="M152"/>
  <c r="M184"/>
  <c r="M216"/>
  <c r="M201"/>
  <c r="M182"/>
  <c r="M214"/>
  <c r="M195"/>
  <c r="M301"/>
  <c r="M296"/>
  <c r="M351"/>
  <c r="M283"/>
  <c r="M220"/>
  <c r="M228"/>
  <c r="M236"/>
  <c r="M244"/>
  <c r="M252"/>
  <c r="M260"/>
  <c r="M268"/>
  <c r="M276"/>
  <c r="M311"/>
  <c r="M358"/>
  <c r="M297"/>
  <c r="M292"/>
  <c r="M348"/>
  <c r="M303"/>
  <c r="M298"/>
  <c r="M342"/>
  <c r="M388"/>
  <c r="M339"/>
  <c r="M417"/>
  <c r="M488"/>
  <c r="M325"/>
  <c r="M394"/>
  <c r="M422"/>
  <c r="M497"/>
  <c r="M486"/>
  <c r="M442"/>
  <c r="M473"/>
  <c r="M411"/>
  <c r="M475"/>
  <c r="M539"/>
  <c r="M516"/>
  <c r="M477"/>
  <c r="M541"/>
  <c r="M542"/>
  <c r="M431"/>
  <c r="M495"/>
  <c r="M553"/>
  <c r="M544"/>
  <c r="M474"/>
  <c r="M538"/>
  <c r="M607"/>
  <c r="M592"/>
  <c r="M633"/>
  <c r="M602"/>
  <c r="M619"/>
  <c r="M588"/>
  <c r="M550"/>
  <c r="M614"/>
  <c r="M96"/>
  <c r="M72"/>
  <c r="M119"/>
  <c r="M101"/>
  <c r="M50"/>
  <c r="M42"/>
  <c r="M34"/>
  <c r="M26"/>
  <c r="M18"/>
  <c r="M10"/>
  <c r="M79"/>
  <c r="I359" i="5"/>
  <c r="R359"/>
  <c r="I373"/>
  <c r="R373"/>
  <c r="I348"/>
  <c r="R348"/>
  <c r="I504"/>
  <c r="R504"/>
  <c r="I351"/>
  <c r="R351"/>
  <c r="I415"/>
  <c r="R415"/>
  <c r="I479"/>
  <c r="R479"/>
  <c r="I543"/>
  <c r="R543"/>
  <c r="I326"/>
  <c r="I390"/>
  <c r="R390"/>
  <c r="I454"/>
  <c r="R454"/>
  <c r="I518"/>
  <c r="R518"/>
  <c r="I365"/>
  <c r="R365"/>
  <c r="I429"/>
  <c r="R429"/>
  <c r="I493"/>
  <c r="R493"/>
  <c r="I340"/>
  <c r="I404"/>
  <c r="R404"/>
  <c r="I468"/>
  <c r="R468"/>
  <c r="I532"/>
  <c r="R532"/>
  <c r="I379"/>
  <c r="R379"/>
  <c r="I443"/>
  <c r="R443"/>
  <c r="I507"/>
  <c r="R507"/>
  <c r="R346"/>
  <c r="I410"/>
  <c r="R410"/>
  <c r="I474"/>
  <c r="R474"/>
  <c r="I538"/>
  <c r="R538"/>
  <c r="I377"/>
  <c r="R377"/>
  <c r="I441"/>
  <c r="R441"/>
  <c r="I505"/>
  <c r="R505"/>
  <c r="I456"/>
  <c r="R456"/>
  <c r="I448"/>
  <c r="R448"/>
  <c r="I440"/>
  <c r="R440"/>
  <c r="I432"/>
  <c r="R432"/>
  <c r="I424"/>
  <c r="R424"/>
  <c r="I480"/>
  <c r="R480"/>
  <c r="I472"/>
  <c r="R472"/>
  <c r="I464"/>
  <c r="R464"/>
  <c r="I577"/>
  <c r="R577"/>
  <c r="I590"/>
  <c r="R590"/>
  <c r="I550"/>
  <c r="R550"/>
  <c r="I581"/>
  <c r="R581"/>
  <c r="I625"/>
  <c r="R625"/>
  <c r="I585"/>
  <c r="R585"/>
  <c r="I578"/>
  <c r="R578"/>
  <c r="I624"/>
  <c r="R624"/>
  <c r="I551"/>
  <c r="R551"/>
  <c r="I615"/>
  <c r="R615"/>
  <c r="I562"/>
  <c r="R562"/>
  <c r="R641"/>
  <c r="Q641"/>
  <c r="R340"/>
  <c r="R332"/>
  <c r="R324"/>
  <c r="I462"/>
  <c r="R462"/>
  <c r="I437"/>
  <c r="R437"/>
  <c r="I385"/>
  <c r="R385"/>
  <c r="I512"/>
  <c r="R512"/>
  <c r="I343"/>
  <c r="R343"/>
  <c r="I407"/>
  <c r="R407"/>
  <c r="I471"/>
  <c r="R471"/>
  <c r="I535"/>
  <c r="R535"/>
  <c r="I382"/>
  <c r="R382"/>
  <c r="I446"/>
  <c r="R446"/>
  <c r="I510"/>
  <c r="R510"/>
  <c r="I357"/>
  <c r="R357"/>
  <c r="I421"/>
  <c r="R421"/>
  <c r="I485"/>
  <c r="R485"/>
  <c r="I332"/>
  <c r="I396"/>
  <c r="R396"/>
  <c r="I460"/>
  <c r="R460"/>
  <c r="I524"/>
  <c r="R524"/>
  <c r="I371"/>
  <c r="R371"/>
  <c r="I435"/>
  <c r="R435"/>
  <c r="I499"/>
  <c r="R499"/>
  <c r="I338"/>
  <c r="I402"/>
  <c r="R402"/>
  <c r="I466"/>
  <c r="R466"/>
  <c r="I530"/>
  <c r="R530"/>
  <c r="I369"/>
  <c r="R369"/>
  <c r="I433"/>
  <c r="R433"/>
  <c r="I497"/>
  <c r="R497"/>
  <c r="I392"/>
  <c r="R392"/>
  <c r="I384"/>
  <c r="R384"/>
  <c r="I376"/>
  <c r="R376"/>
  <c r="I368"/>
  <c r="R368"/>
  <c r="I360"/>
  <c r="R360"/>
  <c r="I416"/>
  <c r="R416"/>
  <c r="I408"/>
  <c r="R408"/>
  <c r="I400"/>
  <c r="R400"/>
  <c r="I568"/>
  <c r="R568"/>
  <c r="I599"/>
  <c r="R599"/>
  <c r="I588"/>
  <c r="R588"/>
  <c r="I548"/>
  <c r="R548"/>
  <c r="I579"/>
  <c r="R579"/>
  <c r="I616"/>
  <c r="R616"/>
  <c r="I576"/>
  <c r="R576"/>
  <c r="I567"/>
  <c r="R567"/>
  <c r="I618"/>
  <c r="R618"/>
  <c r="I622"/>
  <c r="R622"/>
  <c r="I642"/>
  <c r="I549"/>
  <c r="R549"/>
  <c r="I613"/>
  <c r="R613"/>
  <c r="I553"/>
  <c r="R553"/>
  <c r="I617"/>
  <c r="R617"/>
  <c r="R341"/>
  <c r="R333"/>
  <c r="R325"/>
  <c r="I423"/>
  <c r="R423"/>
  <c r="I334"/>
  <c r="I515"/>
  <c r="R515"/>
  <c r="I482"/>
  <c r="R482"/>
  <c r="I449"/>
  <c r="R449"/>
  <c r="I488"/>
  <c r="R488"/>
  <c r="I335"/>
  <c r="I399"/>
  <c r="R399"/>
  <c r="I463"/>
  <c r="R463"/>
  <c r="I527"/>
  <c r="R527"/>
  <c r="I374"/>
  <c r="R374"/>
  <c r="I438"/>
  <c r="R438"/>
  <c r="I502"/>
  <c r="R502"/>
  <c r="I349"/>
  <c r="R349"/>
  <c r="I413"/>
  <c r="R413"/>
  <c r="I477"/>
  <c r="R477"/>
  <c r="I541"/>
  <c r="R541"/>
  <c r="I324"/>
  <c r="I388"/>
  <c r="R388"/>
  <c r="I452"/>
  <c r="R452"/>
  <c r="I516"/>
  <c r="R516"/>
  <c r="I363"/>
  <c r="R363"/>
  <c r="I427"/>
  <c r="R427"/>
  <c r="I491"/>
  <c r="R491"/>
  <c r="I330"/>
  <c r="I394"/>
  <c r="R394"/>
  <c r="I458"/>
  <c r="R458"/>
  <c r="I522"/>
  <c r="R522"/>
  <c r="I361"/>
  <c r="R361"/>
  <c r="I425"/>
  <c r="R425"/>
  <c r="I489"/>
  <c r="R489"/>
  <c r="I328"/>
  <c r="I352"/>
  <c r="R352"/>
  <c r="R344"/>
  <c r="I336"/>
  <c r="I566"/>
  <c r="R566"/>
  <c r="I597"/>
  <c r="R597"/>
  <c r="I559"/>
  <c r="R559"/>
  <c r="I623"/>
  <c r="R623"/>
  <c r="I614"/>
  <c r="R614"/>
  <c r="I574"/>
  <c r="R574"/>
  <c r="I638"/>
  <c r="I565"/>
  <c r="R565"/>
  <c r="I620"/>
  <c r="R620"/>
  <c r="I547"/>
  <c r="R547"/>
  <c r="I611"/>
  <c r="R611"/>
  <c r="I608"/>
  <c r="R608"/>
  <c r="I639"/>
  <c r="R342"/>
  <c r="R334"/>
  <c r="R326"/>
  <c r="I487"/>
  <c r="R487"/>
  <c r="I526"/>
  <c r="R526"/>
  <c r="I476"/>
  <c r="R476"/>
  <c r="I387"/>
  <c r="R387"/>
  <c r="I418"/>
  <c r="R418"/>
  <c r="I321"/>
  <c r="I544"/>
  <c r="R544"/>
  <c r="I327"/>
  <c r="I391"/>
  <c r="R391"/>
  <c r="I455"/>
  <c r="R455"/>
  <c r="I519"/>
  <c r="R519"/>
  <c r="I366"/>
  <c r="R366"/>
  <c r="I430"/>
  <c r="R430"/>
  <c r="I494"/>
  <c r="R494"/>
  <c r="R21"/>
  <c r="I341"/>
  <c r="I405"/>
  <c r="R405"/>
  <c r="I469"/>
  <c r="R469"/>
  <c r="I533"/>
  <c r="R533"/>
  <c r="I380"/>
  <c r="R380"/>
  <c r="I444"/>
  <c r="R444"/>
  <c r="I508"/>
  <c r="R508"/>
  <c r="I355"/>
  <c r="R355"/>
  <c r="I419"/>
  <c r="R419"/>
  <c r="I483"/>
  <c r="R483"/>
  <c r="I322"/>
  <c r="I386"/>
  <c r="R386"/>
  <c r="I450"/>
  <c r="R450"/>
  <c r="I514"/>
  <c r="R514"/>
  <c r="I353"/>
  <c r="R353"/>
  <c r="I417"/>
  <c r="R417"/>
  <c r="I481"/>
  <c r="R481"/>
  <c r="I545"/>
  <c r="R545"/>
  <c r="I564"/>
  <c r="R564"/>
  <c r="I595"/>
  <c r="R595"/>
  <c r="I557"/>
  <c r="R557"/>
  <c r="I621"/>
  <c r="R621"/>
  <c r="I570"/>
  <c r="R570"/>
  <c r="I612"/>
  <c r="R612"/>
  <c r="I572"/>
  <c r="R572"/>
  <c r="I636"/>
  <c r="I563"/>
  <c r="R563"/>
  <c r="I569"/>
  <c r="R569"/>
  <c r="I602"/>
  <c r="R602"/>
  <c r="I606"/>
  <c r="R606"/>
  <c r="I637"/>
  <c r="R638"/>
  <c r="Q638"/>
  <c r="R636"/>
  <c r="Q636"/>
  <c r="R335"/>
  <c r="R327"/>
  <c r="I323"/>
  <c r="I496"/>
  <c r="R496"/>
  <c r="I383"/>
  <c r="R383"/>
  <c r="I447"/>
  <c r="R447"/>
  <c r="I511"/>
  <c r="R511"/>
  <c r="I358"/>
  <c r="R358"/>
  <c r="I422"/>
  <c r="R422"/>
  <c r="I486"/>
  <c r="R486"/>
  <c r="I333"/>
  <c r="I397"/>
  <c r="R397"/>
  <c r="I461"/>
  <c r="R461"/>
  <c r="I525"/>
  <c r="R525"/>
  <c r="I372"/>
  <c r="R372"/>
  <c r="I436"/>
  <c r="R436"/>
  <c r="I500"/>
  <c r="R500"/>
  <c r="I347"/>
  <c r="R347"/>
  <c r="I411"/>
  <c r="R411"/>
  <c r="I475"/>
  <c r="R475"/>
  <c r="I539"/>
  <c r="R539"/>
  <c r="I378"/>
  <c r="R378"/>
  <c r="I442"/>
  <c r="R442"/>
  <c r="I506"/>
  <c r="R506"/>
  <c r="I345"/>
  <c r="R345"/>
  <c r="I409"/>
  <c r="R409"/>
  <c r="I473"/>
  <c r="R473"/>
  <c r="I537"/>
  <c r="R537"/>
  <c r="I632"/>
  <c r="R632"/>
  <c r="I555"/>
  <c r="R555"/>
  <c r="I619"/>
  <c r="R619"/>
  <c r="I607"/>
  <c r="R607"/>
  <c r="I609"/>
  <c r="R609"/>
  <c r="I560"/>
  <c r="R560"/>
  <c r="I591"/>
  <c r="R591"/>
  <c r="I593"/>
  <c r="R593"/>
  <c r="I604"/>
  <c r="R604"/>
  <c r="I635"/>
  <c r="R635"/>
  <c r="R643"/>
  <c r="Q643"/>
  <c r="R642"/>
  <c r="Q642"/>
  <c r="R640"/>
  <c r="Q640"/>
  <c r="R336"/>
  <c r="R328"/>
  <c r="I398"/>
  <c r="R398"/>
  <c r="I540"/>
  <c r="R540"/>
  <c r="I451"/>
  <c r="R451"/>
  <c r="I354"/>
  <c r="R354"/>
  <c r="I536"/>
  <c r="R536"/>
  <c r="I580"/>
  <c r="R580"/>
  <c r="I375"/>
  <c r="R375"/>
  <c r="I439"/>
  <c r="R439"/>
  <c r="I503"/>
  <c r="R503"/>
  <c r="I350"/>
  <c r="R350"/>
  <c r="I414"/>
  <c r="R414"/>
  <c r="I478"/>
  <c r="R478"/>
  <c r="I542"/>
  <c r="R542"/>
  <c r="I325"/>
  <c r="I389"/>
  <c r="R389"/>
  <c r="I453"/>
  <c r="R453"/>
  <c r="I517"/>
  <c r="R517"/>
  <c r="I364"/>
  <c r="R364"/>
  <c r="I428"/>
  <c r="R428"/>
  <c r="I492"/>
  <c r="R492"/>
  <c r="I339"/>
  <c r="I403"/>
  <c r="R403"/>
  <c r="I467"/>
  <c r="R467"/>
  <c r="I531"/>
  <c r="R531"/>
  <c r="I370"/>
  <c r="R370"/>
  <c r="I434"/>
  <c r="R434"/>
  <c r="I498"/>
  <c r="R498"/>
  <c r="I337"/>
  <c r="I401"/>
  <c r="R401"/>
  <c r="I465"/>
  <c r="R465"/>
  <c r="I529"/>
  <c r="R529"/>
  <c r="I586"/>
  <c r="R586"/>
  <c r="I630"/>
  <c r="R630"/>
  <c r="I641"/>
  <c r="I546"/>
  <c r="R546"/>
  <c r="I610"/>
  <c r="R610"/>
  <c r="I634"/>
  <c r="R634"/>
  <c r="I643"/>
  <c r="I605"/>
  <c r="R605"/>
  <c r="I640"/>
  <c r="I554"/>
  <c r="R554"/>
  <c r="I600"/>
  <c r="R600"/>
  <c r="I631"/>
  <c r="R631"/>
  <c r="I558"/>
  <c r="R558"/>
  <c r="I589"/>
  <c r="R589"/>
  <c r="I584"/>
  <c r="R584"/>
  <c r="I575"/>
  <c r="R575"/>
  <c r="W637"/>
  <c r="W641"/>
  <c r="W628"/>
  <c r="W582"/>
  <c r="W591"/>
  <c r="W598"/>
  <c r="W607"/>
  <c r="W551"/>
  <c r="W558"/>
  <c r="W565"/>
  <c r="W572"/>
  <c r="W524"/>
  <c r="W533"/>
  <c r="W541"/>
  <c r="W497"/>
  <c r="W642"/>
  <c r="W612"/>
  <c r="W620"/>
  <c r="W621"/>
  <c r="W622"/>
  <c r="W629"/>
  <c r="W583"/>
  <c r="W584"/>
  <c r="W585"/>
  <c r="W586"/>
  <c r="W587"/>
  <c r="W590"/>
  <c r="W597"/>
  <c r="W606"/>
  <c r="W552"/>
  <c r="W559"/>
  <c r="W566"/>
  <c r="W573"/>
  <c r="W580"/>
  <c r="W525"/>
  <c r="W534"/>
  <c r="W542"/>
  <c r="W498"/>
  <c r="W638"/>
  <c r="W643"/>
  <c r="W613"/>
  <c r="W623"/>
  <c r="W630"/>
  <c r="W588"/>
  <c r="W589"/>
  <c r="W605"/>
  <c r="W553"/>
  <c r="W560"/>
  <c r="W567"/>
  <c r="W574"/>
  <c r="W581"/>
  <c r="W526"/>
  <c r="W535"/>
  <c r="W543"/>
  <c r="W499"/>
  <c r="W614"/>
  <c r="W624"/>
  <c r="W631"/>
  <c r="W595"/>
  <c r="W596"/>
  <c r="W603"/>
  <c r="W604"/>
  <c r="W554"/>
  <c r="W561"/>
  <c r="W568"/>
  <c r="W575"/>
  <c r="W527"/>
  <c r="W536"/>
  <c r="W544"/>
  <c r="W500"/>
  <c r="W639"/>
  <c r="W608"/>
  <c r="W615"/>
  <c r="W625"/>
  <c r="W632"/>
  <c r="W594"/>
  <c r="W602"/>
  <c r="W555"/>
  <c r="W562"/>
  <c r="W569"/>
  <c r="W576"/>
  <c r="W521"/>
  <c r="W528"/>
  <c r="W537"/>
  <c r="W545"/>
  <c r="W501"/>
  <c r="W609"/>
  <c r="W616"/>
  <c r="W617"/>
  <c r="W626"/>
  <c r="W633"/>
  <c r="W601"/>
  <c r="W563"/>
  <c r="W570"/>
  <c r="W577"/>
  <c r="W522"/>
  <c r="W529"/>
  <c r="W538"/>
  <c r="W546"/>
  <c r="W502"/>
  <c r="W636"/>
  <c r="W640"/>
  <c r="W610"/>
  <c r="W618"/>
  <c r="W627"/>
  <c r="W634"/>
  <c r="W593"/>
  <c r="W600"/>
  <c r="W549"/>
  <c r="W556"/>
  <c r="W571"/>
  <c r="W578"/>
  <c r="W523"/>
  <c r="W530"/>
  <c r="W531"/>
  <c r="W539"/>
  <c r="W547"/>
  <c r="W611"/>
  <c r="W619"/>
  <c r="W635"/>
  <c r="W592"/>
  <c r="W599"/>
  <c r="W550"/>
  <c r="W557"/>
  <c r="W564"/>
  <c r="W579"/>
  <c r="W532"/>
  <c r="W540"/>
  <c r="W548"/>
  <c r="W510"/>
  <c r="W518"/>
  <c r="W477"/>
  <c r="W486"/>
  <c r="W495"/>
  <c r="W444"/>
  <c r="W445"/>
  <c r="W446"/>
  <c r="W447"/>
  <c r="W448"/>
  <c r="W449"/>
  <c r="W450"/>
  <c r="W451"/>
  <c r="W412"/>
  <c r="W427"/>
  <c r="W434"/>
  <c r="W441"/>
  <c r="W503"/>
  <c r="W511"/>
  <c r="W519"/>
  <c r="W475"/>
  <c r="W476"/>
  <c r="W485"/>
  <c r="W494"/>
  <c r="W452"/>
  <c r="W453"/>
  <c r="W454"/>
  <c r="W455"/>
  <c r="W456"/>
  <c r="W457"/>
  <c r="W458"/>
  <c r="W459"/>
  <c r="W413"/>
  <c r="W420"/>
  <c r="W435"/>
  <c r="W442"/>
  <c r="W504"/>
  <c r="W512"/>
  <c r="W520"/>
  <c r="W472"/>
  <c r="W474"/>
  <c r="W483"/>
  <c r="W484"/>
  <c r="W493"/>
  <c r="W460"/>
  <c r="W461"/>
  <c r="W462"/>
  <c r="W463"/>
  <c r="W464"/>
  <c r="W465"/>
  <c r="W466"/>
  <c r="W467"/>
  <c r="W414"/>
  <c r="W421"/>
  <c r="W428"/>
  <c r="W384"/>
  <c r="W505"/>
  <c r="W513"/>
  <c r="W473"/>
  <c r="W482"/>
  <c r="W491"/>
  <c r="W492"/>
  <c r="W468"/>
  <c r="W469"/>
  <c r="W470"/>
  <c r="W471"/>
  <c r="W408"/>
  <c r="W415"/>
  <c r="W422"/>
  <c r="W429"/>
  <c r="W436"/>
  <c r="W385"/>
  <c r="W393"/>
  <c r="W401"/>
  <c r="W343"/>
  <c r="W506"/>
  <c r="W514"/>
  <c r="W481"/>
  <c r="W490"/>
  <c r="W409"/>
  <c r="W416"/>
  <c r="W423"/>
  <c r="W430"/>
  <c r="W437"/>
  <c r="W507"/>
  <c r="W515"/>
  <c r="W480"/>
  <c r="W489"/>
  <c r="W410"/>
  <c r="W417"/>
  <c r="W424"/>
  <c r="W431"/>
  <c r="W438"/>
  <c r="W508"/>
  <c r="W516"/>
  <c r="W479"/>
  <c r="W488"/>
  <c r="W443"/>
  <c r="W411"/>
  <c r="W418"/>
  <c r="W425"/>
  <c r="W432"/>
  <c r="W439"/>
  <c r="W509"/>
  <c r="W517"/>
  <c r="W478"/>
  <c r="W487"/>
  <c r="W496"/>
  <c r="W419"/>
  <c r="W426"/>
  <c r="W433"/>
  <c r="W440"/>
  <c r="W389"/>
  <c r="W397"/>
  <c r="W404"/>
  <c r="W388"/>
  <c r="W350"/>
  <c r="W357"/>
  <c r="W364"/>
  <c r="W379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90"/>
  <c r="W395"/>
  <c r="W400"/>
  <c r="W405"/>
  <c r="W344"/>
  <c r="W351"/>
  <c r="W358"/>
  <c r="W365"/>
  <c r="W372"/>
  <c r="W402"/>
  <c r="W345"/>
  <c r="W352"/>
  <c r="W359"/>
  <c r="W366"/>
  <c r="W373"/>
  <c r="W380"/>
  <c r="W387"/>
  <c r="W392"/>
  <c r="W407"/>
  <c r="W346"/>
  <c r="W353"/>
  <c r="W360"/>
  <c r="W367"/>
  <c r="W374"/>
  <c r="W381"/>
  <c r="W394"/>
  <c r="W399"/>
  <c r="W347"/>
  <c r="W354"/>
  <c r="W361"/>
  <c r="W368"/>
  <c r="W375"/>
  <c r="W382"/>
  <c r="W355"/>
  <c r="W362"/>
  <c r="W369"/>
  <c r="W376"/>
  <c r="W383"/>
  <c r="W386"/>
  <c r="W391"/>
  <c r="W396"/>
  <c r="W406"/>
  <c r="W348"/>
  <c r="W363"/>
  <c r="W370"/>
  <c r="W377"/>
  <c r="W398"/>
  <c r="W403"/>
  <c r="W349"/>
  <c r="W356"/>
  <c r="W371"/>
  <c r="W378"/>
  <c r="W320"/>
  <c r="R639"/>
  <c r="Q639"/>
  <c r="R337"/>
  <c r="R329"/>
  <c r="R321"/>
  <c r="R320"/>
  <c r="I528"/>
  <c r="R528"/>
  <c r="I367"/>
  <c r="R367"/>
  <c r="I431"/>
  <c r="R431"/>
  <c r="I495"/>
  <c r="R495"/>
  <c r="I342"/>
  <c r="I406"/>
  <c r="R406"/>
  <c r="I470"/>
  <c r="R470"/>
  <c r="I534"/>
  <c r="R534"/>
  <c r="I381"/>
  <c r="R381"/>
  <c r="I445"/>
  <c r="R445"/>
  <c r="I509"/>
  <c r="R509"/>
  <c r="I356"/>
  <c r="R356"/>
  <c r="I420"/>
  <c r="R420"/>
  <c r="I484"/>
  <c r="R484"/>
  <c r="I331"/>
  <c r="I395"/>
  <c r="R395"/>
  <c r="I459"/>
  <c r="R459"/>
  <c r="I523"/>
  <c r="R523"/>
  <c r="I362"/>
  <c r="R362"/>
  <c r="I426"/>
  <c r="R426"/>
  <c r="I490"/>
  <c r="R490"/>
  <c r="I329"/>
  <c r="I393"/>
  <c r="R393"/>
  <c r="I457"/>
  <c r="R457"/>
  <c r="I521"/>
  <c r="R521"/>
  <c r="I628"/>
  <c r="R628"/>
  <c r="I601"/>
  <c r="R601"/>
  <c r="I561"/>
  <c r="R561"/>
  <c r="I603"/>
  <c r="R603"/>
  <c r="I598"/>
  <c r="R598"/>
  <c r="I629"/>
  <c r="R629"/>
  <c r="I556"/>
  <c r="R556"/>
  <c r="I587"/>
  <c r="R587"/>
  <c r="I582"/>
  <c r="R582"/>
  <c r="I573"/>
  <c r="R573"/>
  <c r="I626"/>
  <c r="R626"/>
  <c r="R338"/>
  <c r="R330"/>
  <c r="R322"/>
  <c r="I501"/>
  <c r="R501"/>
  <c r="I412"/>
  <c r="R412"/>
  <c r="I513"/>
  <c r="R513"/>
  <c r="I520"/>
  <c r="R520"/>
  <c r="I592"/>
  <c r="R592"/>
  <c r="I552"/>
  <c r="R552"/>
  <c r="I583"/>
  <c r="R583"/>
  <c r="I594"/>
  <c r="R594"/>
  <c r="I596"/>
  <c r="R596"/>
  <c r="I627"/>
  <c r="R627"/>
  <c r="I633"/>
  <c r="R633"/>
  <c r="I571"/>
  <c r="R571"/>
  <c r="R637"/>
  <c r="Q637"/>
  <c r="R339"/>
  <c r="R331"/>
  <c r="R323"/>
  <c r="S7"/>
  <c r="W11"/>
  <c r="W19"/>
  <c r="W27"/>
  <c r="W35"/>
  <c r="W43"/>
  <c r="W51"/>
  <c r="W59"/>
  <c r="W67"/>
  <c r="W75"/>
  <c r="W83"/>
  <c r="W91"/>
  <c r="W99"/>
  <c r="W107"/>
  <c r="W115"/>
  <c r="W123"/>
  <c r="W131"/>
  <c r="W139"/>
  <c r="W147"/>
  <c r="W155"/>
  <c r="W163"/>
  <c r="W171"/>
  <c r="W179"/>
  <c r="W187"/>
  <c r="W195"/>
  <c r="W203"/>
  <c r="W211"/>
  <c r="W219"/>
  <c r="W227"/>
  <c r="W235"/>
  <c r="W243"/>
  <c r="W251"/>
  <c r="W259"/>
  <c r="W267"/>
  <c r="W275"/>
  <c r="W283"/>
  <c r="W291"/>
  <c r="W299"/>
  <c r="W307"/>
  <c r="W315"/>
  <c r="W10"/>
  <c r="W18"/>
  <c r="W26"/>
  <c r="W34"/>
  <c r="W42"/>
  <c r="W50"/>
  <c r="W58"/>
  <c r="W66"/>
  <c r="W74"/>
  <c r="W82"/>
  <c r="W90"/>
  <c r="W98"/>
  <c r="W106"/>
  <c r="W114"/>
  <c r="W122"/>
  <c r="W130"/>
  <c r="W138"/>
  <c r="W146"/>
  <c r="W154"/>
  <c r="W162"/>
  <c r="W170"/>
  <c r="W178"/>
  <c r="W186"/>
  <c r="W194"/>
  <c r="W202"/>
  <c r="W210"/>
  <c r="W218"/>
  <c r="W226"/>
  <c r="W234"/>
  <c r="W242"/>
  <c r="W250"/>
  <c r="W258"/>
  <c r="W266"/>
  <c r="W274"/>
  <c r="W282"/>
  <c r="W290"/>
  <c r="W298"/>
  <c r="W306"/>
  <c r="W314"/>
  <c r="W9"/>
  <c r="W17"/>
  <c r="W25"/>
  <c r="W33"/>
  <c r="W41"/>
  <c r="W49"/>
  <c r="W57"/>
  <c r="W65"/>
  <c r="W73"/>
  <c r="W81"/>
  <c r="W89"/>
  <c r="W97"/>
  <c r="W105"/>
  <c r="W113"/>
  <c r="W121"/>
  <c r="W129"/>
  <c r="W137"/>
  <c r="W145"/>
  <c r="W153"/>
  <c r="W161"/>
  <c r="W169"/>
  <c r="W177"/>
  <c r="W185"/>
  <c r="W193"/>
  <c r="W201"/>
  <c r="W209"/>
  <c r="W217"/>
  <c r="W225"/>
  <c r="W233"/>
  <c r="W241"/>
  <c r="W249"/>
  <c r="W257"/>
  <c r="W265"/>
  <c r="W273"/>
  <c r="W281"/>
  <c r="W289"/>
  <c r="W297"/>
  <c r="W305"/>
  <c r="W313"/>
  <c r="W8"/>
  <c r="W16"/>
  <c r="W24"/>
  <c r="W32"/>
  <c r="W40"/>
  <c r="W48"/>
  <c r="W56"/>
  <c r="W64"/>
  <c r="W72"/>
  <c r="W80"/>
  <c r="W88"/>
  <c r="W96"/>
  <c r="W104"/>
  <c r="W112"/>
  <c r="W120"/>
  <c r="W128"/>
  <c r="W136"/>
  <c r="W144"/>
  <c r="W152"/>
  <c r="W160"/>
  <c r="W168"/>
  <c r="W176"/>
  <c r="W184"/>
  <c r="W192"/>
  <c r="W200"/>
  <c r="W208"/>
  <c r="W216"/>
  <c r="W224"/>
  <c r="W232"/>
  <c r="W240"/>
  <c r="W248"/>
  <c r="W256"/>
  <c r="W264"/>
  <c r="W272"/>
  <c r="W280"/>
  <c r="W288"/>
  <c r="W296"/>
  <c r="W304"/>
  <c r="W312"/>
  <c r="W6"/>
  <c r="W7"/>
  <c r="W15"/>
  <c r="W23"/>
  <c r="W31"/>
  <c r="W39"/>
  <c r="W47"/>
  <c r="W55"/>
  <c r="W63"/>
  <c r="W71"/>
  <c r="W79"/>
  <c r="W87"/>
  <c r="W95"/>
  <c r="W103"/>
  <c r="W111"/>
  <c r="W119"/>
  <c r="W127"/>
  <c r="W135"/>
  <c r="W143"/>
  <c r="W151"/>
  <c r="W159"/>
  <c r="W167"/>
  <c r="W175"/>
  <c r="W183"/>
  <c r="W191"/>
  <c r="W199"/>
  <c r="W207"/>
  <c r="W215"/>
  <c r="W223"/>
  <c r="W231"/>
  <c r="W239"/>
  <c r="W247"/>
  <c r="W255"/>
  <c r="W263"/>
  <c r="W271"/>
  <c r="W279"/>
  <c r="W287"/>
  <c r="W295"/>
  <c r="W303"/>
  <c r="W311"/>
  <c r="W319"/>
  <c r="W14"/>
  <c r="W22"/>
  <c r="W30"/>
  <c r="W38"/>
  <c r="W46"/>
  <c r="W54"/>
  <c r="W62"/>
  <c r="W70"/>
  <c r="W78"/>
  <c r="W86"/>
  <c r="W94"/>
  <c r="W102"/>
  <c r="W110"/>
  <c r="W118"/>
  <c r="W126"/>
  <c r="W134"/>
  <c r="W142"/>
  <c r="W150"/>
  <c r="W158"/>
  <c r="W166"/>
  <c r="W174"/>
  <c r="W182"/>
  <c r="W190"/>
  <c r="W198"/>
  <c r="W206"/>
  <c r="W214"/>
  <c r="W222"/>
  <c r="W230"/>
  <c r="W238"/>
  <c r="W246"/>
  <c r="W254"/>
  <c r="W262"/>
  <c r="W270"/>
  <c r="W278"/>
  <c r="W286"/>
  <c r="W294"/>
  <c r="W302"/>
  <c r="W310"/>
  <c r="W318"/>
  <c r="W13"/>
  <c r="W21"/>
  <c r="W29"/>
  <c r="W37"/>
  <c r="W45"/>
  <c r="W53"/>
  <c r="W61"/>
  <c r="W69"/>
  <c r="W77"/>
  <c r="W85"/>
  <c r="W93"/>
  <c r="W101"/>
  <c r="W109"/>
  <c r="W117"/>
  <c r="W125"/>
  <c r="W133"/>
  <c r="W141"/>
  <c r="W149"/>
  <c r="W157"/>
  <c r="W165"/>
  <c r="W173"/>
  <c r="W181"/>
  <c r="W189"/>
  <c r="W197"/>
  <c r="W205"/>
  <c r="W213"/>
  <c r="W221"/>
  <c r="W229"/>
  <c r="W237"/>
  <c r="W245"/>
  <c r="W253"/>
  <c r="W261"/>
  <c r="W269"/>
  <c r="W277"/>
  <c r="W285"/>
  <c r="W293"/>
  <c r="W301"/>
  <c r="W309"/>
  <c r="W317"/>
  <c r="W12"/>
  <c r="W20"/>
  <c r="W28"/>
  <c r="W36"/>
  <c r="W44"/>
  <c r="W52"/>
  <c r="W60"/>
  <c r="W68"/>
  <c r="W76"/>
  <c r="W84"/>
  <c r="W92"/>
  <c r="W100"/>
  <c r="W108"/>
  <c r="W116"/>
  <c r="W124"/>
  <c r="W132"/>
  <c r="W140"/>
  <c r="W148"/>
  <c r="W156"/>
  <c r="W164"/>
  <c r="W172"/>
  <c r="W180"/>
  <c r="W188"/>
  <c r="W196"/>
  <c r="W204"/>
  <c r="W212"/>
  <c r="W220"/>
  <c r="W228"/>
  <c r="W236"/>
  <c r="W244"/>
  <c r="W252"/>
  <c r="W260"/>
  <c r="W268"/>
  <c r="W276"/>
  <c r="W284"/>
  <c r="W292"/>
  <c r="W300"/>
  <c r="W308"/>
  <c r="W316"/>
  <c r="Q12"/>
  <c r="R12"/>
  <c r="Q87"/>
  <c r="R87"/>
  <c r="Q150"/>
  <c r="R150"/>
  <c r="Q214"/>
  <c r="R214"/>
  <c r="Q278"/>
  <c r="R278"/>
  <c r="Q47"/>
  <c r="R47"/>
  <c r="Q110"/>
  <c r="R110"/>
  <c r="Q173"/>
  <c r="R173"/>
  <c r="Q237"/>
  <c r="R237"/>
  <c r="Q301"/>
  <c r="R301"/>
  <c r="Q77"/>
  <c r="R77"/>
  <c r="Q140"/>
  <c r="R140"/>
  <c r="Q204"/>
  <c r="R204"/>
  <c r="Q268"/>
  <c r="R268"/>
  <c r="R37"/>
  <c r="Q37"/>
  <c r="R100"/>
  <c r="Q100"/>
  <c r="R163"/>
  <c r="Q163"/>
  <c r="R227"/>
  <c r="Q227"/>
  <c r="R291"/>
  <c r="Q291"/>
  <c r="Q68"/>
  <c r="R68"/>
  <c r="Q130"/>
  <c r="R130"/>
  <c r="Q194"/>
  <c r="R194"/>
  <c r="Q258"/>
  <c r="R258"/>
  <c r="Q35"/>
  <c r="R35"/>
  <c r="Q98"/>
  <c r="R98"/>
  <c r="Q161"/>
  <c r="R161"/>
  <c r="Q225"/>
  <c r="R225"/>
  <c r="Q289"/>
  <c r="R289"/>
  <c r="Q66"/>
  <c r="R66"/>
  <c r="Q128"/>
  <c r="R128"/>
  <c r="Q192"/>
  <c r="R192"/>
  <c r="Q256"/>
  <c r="R256"/>
  <c r="Q33"/>
  <c r="R33"/>
  <c r="Q96"/>
  <c r="R96"/>
  <c r="Q167"/>
  <c r="R167"/>
  <c r="Q231"/>
  <c r="R231"/>
  <c r="Q295"/>
  <c r="R295"/>
  <c r="Q20"/>
  <c r="R20"/>
  <c r="Q79"/>
  <c r="R79"/>
  <c r="Q142"/>
  <c r="R142"/>
  <c r="Q206"/>
  <c r="R206"/>
  <c r="Q270"/>
  <c r="R270"/>
  <c r="Q39"/>
  <c r="R39"/>
  <c r="Q102"/>
  <c r="R102"/>
  <c r="Q165"/>
  <c r="R165"/>
  <c r="Q229"/>
  <c r="R229"/>
  <c r="Q293"/>
  <c r="R293"/>
  <c r="Q62"/>
  <c r="R62"/>
  <c r="Q132"/>
  <c r="R132"/>
  <c r="Q196"/>
  <c r="R196"/>
  <c r="Q260"/>
  <c r="R260"/>
  <c r="R29"/>
  <c r="Q29"/>
  <c r="R92"/>
  <c r="Q92"/>
  <c r="R155"/>
  <c r="Q155"/>
  <c r="R219"/>
  <c r="Q219"/>
  <c r="R283"/>
  <c r="Q283"/>
  <c r="Q60"/>
  <c r="R60"/>
  <c r="Q122"/>
  <c r="R122"/>
  <c r="Q186"/>
  <c r="R186"/>
  <c r="Q250"/>
  <c r="R250"/>
  <c r="Q314"/>
  <c r="R314"/>
  <c r="Q90"/>
  <c r="R90"/>
  <c r="Q153"/>
  <c r="R153"/>
  <c r="Q217"/>
  <c r="R217"/>
  <c r="Q281"/>
  <c r="R281"/>
  <c r="Q58"/>
  <c r="R58"/>
  <c r="Q120"/>
  <c r="R120"/>
  <c r="Q184"/>
  <c r="R184"/>
  <c r="Q248"/>
  <c r="R248"/>
  <c r="Q312"/>
  <c r="R312"/>
  <c r="Q88"/>
  <c r="R88"/>
  <c r="Q159"/>
  <c r="R159"/>
  <c r="Q223"/>
  <c r="R223"/>
  <c r="Q287"/>
  <c r="R287"/>
  <c r="Q28"/>
  <c r="R28"/>
  <c r="Q71"/>
  <c r="R71"/>
  <c r="Q134"/>
  <c r="R134"/>
  <c r="Q198"/>
  <c r="R198"/>
  <c r="Q262"/>
  <c r="R262"/>
  <c r="Q31"/>
  <c r="R31"/>
  <c r="Q94"/>
  <c r="R94"/>
  <c r="Q157"/>
  <c r="R157"/>
  <c r="Q221"/>
  <c r="R221"/>
  <c r="Q285"/>
  <c r="R285"/>
  <c r="Q54"/>
  <c r="R54"/>
  <c r="Q124"/>
  <c r="R124"/>
  <c r="Q188"/>
  <c r="R188"/>
  <c r="Q252"/>
  <c r="R252"/>
  <c r="Q316"/>
  <c r="R316"/>
  <c r="R84"/>
  <c r="Q84"/>
  <c r="R147"/>
  <c r="Q147"/>
  <c r="R211"/>
  <c r="Q211"/>
  <c r="R275"/>
  <c r="Q275"/>
  <c r="Q52"/>
  <c r="R52"/>
  <c r="Q115"/>
  <c r="R115"/>
  <c r="Q178"/>
  <c r="R178"/>
  <c r="Q242"/>
  <c r="R242"/>
  <c r="Q306"/>
  <c r="R306"/>
  <c r="Q82"/>
  <c r="R82"/>
  <c r="Q145"/>
  <c r="R145"/>
  <c r="Q209"/>
  <c r="R209"/>
  <c r="Q273"/>
  <c r="R273"/>
  <c r="Q50"/>
  <c r="R50"/>
  <c r="Q113"/>
  <c r="R113"/>
  <c r="Q176"/>
  <c r="R176"/>
  <c r="Q240"/>
  <c r="R240"/>
  <c r="Q304"/>
  <c r="R304"/>
  <c r="Q80"/>
  <c r="R80"/>
  <c r="Q151"/>
  <c r="R151"/>
  <c r="Q215"/>
  <c r="R215"/>
  <c r="Q279"/>
  <c r="R279"/>
  <c r="Q64"/>
  <c r="R64"/>
  <c r="Q126"/>
  <c r="R126"/>
  <c r="Q190"/>
  <c r="R190"/>
  <c r="Q254"/>
  <c r="R254"/>
  <c r="Q318"/>
  <c r="R318"/>
  <c r="Q86"/>
  <c r="R86"/>
  <c r="Q149"/>
  <c r="R149"/>
  <c r="Q213"/>
  <c r="R213"/>
  <c r="Q277"/>
  <c r="R277"/>
  <c r="Q46"/>
  <c r="R46"/>
  <c r="Q117"/>
  <c r="R117"/>
  <c r="Q180"/>
  <c r="R180"/>
  <c r="Q244"/>
  <c r="R244"/>
  <c r="Q308"/>
  <c r="R308"/>
  <c r="R76"/>
  <c r="Q76"/>
  <c r="R139"/>
  <c r="Q139"/>
  <c r="R203"/>
  <c r="Q203"/>
  <c r="R267"/>
  <c r="Q267"/>
  <c r="Q44"/>
  <c r="R44"/>
  <c r="Q107"/>
  <c r="R107"/>
  <c r="Q170"/>
  <c r="R170"/>
  <c r="Q234"/>
  <c r="R234"/>
  <c r="Q298"/>
  <c r="R298"/>
  <c r="Q74"/>
  <c r="R74"/>
  <c r="Q137"/>
  <c r="R137"/>
  <c r="Q201"/>
  <c r="R201"/>
  <c r="Q265"/>
  <c r="R265"/>
  <c r="Q42"/>
  <c r="R42"/>
  <c r="Q105"/>
  <c r="R105"/>
  <c r="Q168"/>
  <c r="R168"/>
  <c r="Q232"/>
  <c r="R232"/>
  <c r="Q296"/>
  <c r="R296"/>
  <c r="Q72"/>
  <c r="R72"/>
  <c r="Q143"/>
  <c r="R143"/>
  <c r="Q207"/>
  <c r="R207"/>
  <c r="Q271"/>
  <c r="R271"/>
  <c r="Q6"/>
  <c r="R6"/>
  <c r="Q56"/>
  <c r="R56"/>
  <c r="Q119"/>
  <c r="R119"/>
  <c r="Q182"/>
  <c r="R182"/>
  <c r="Q246"/>
  <c r="R246"/>
  <c r="Q310"/>
  <c r="R310"/>
  <c r="Q78"/>
  <c r="R78"/>
  <c r="Q141"/>
  <c r="R141"/>
  <c r="Q205"/>
  <c r="R205"/>
  <c r="Q269"/>
  <c r="R269"/>
  <c r="Q38"/>
  <c r="R38"/>
  <c r="Q109"/>
  <c r="R109"/>
  <c r="Q172"/>
  <c r="R172"/>
  <c r="Q236"/>
  <c r="R236"/>
  <c r="Q300"/>
  <c r="R300"/>
  <c r="Q69"/>
  <c r="R69"/>
  <c r="R131"/>
  <c r="Q131"/>
  <c r="R195"/>
  <c r="Q195"/>
  <c r="R259"/>
  <c r="Q259"/>
  <c r="Q36"/>
  <c r="R36"/>
  <c r="Q99"/>
  <c r="R99"/>
  <c r="Q162"/>
  <c r="R162"/>
  <c r="Q226"/>
  <c r="R226"/>
  <c r="Q290"/>
  <c r="R290"/>
  <c r="Q67"/>
  <c r="R67"/>
  <c r="Q129"/>
  <c r="R129"/>
  <c r="Q193"/>
  <c r="R193"/>
  <c r="Q257"/>
  <c r="R257"/>
  <c r="Q34"/>
  <c r="R34"/>
  <c r="Q97"/>
  <c r="R97"/>
  <c r="Q160"/>
  <c r="R160"/>
  <c r="Q224"/>
  <c r="R224"/>
  <c r="Q288"/>
  <c r="R288"/>
  <c r="Q65"/>
  <c r="R65"/>
  <c r="Q135"/>
  <c r="R135"/>
  <c r="Q199"/>
  <c r="R199"/>
  <c r="Q263"/>
  <c r="R263"/>
  <c r="Q11"/>
  <c r="R11"/>
  <c r="R10"/>
  <c r="Q10"/>
  <c r="Q9"/>
  <c r="R9"/>
  <c r="Q8"/>
  <c r="R8"/>
  <c r="Q14"/>
  <c r="R14"/>
  <c r="Q48"/>
  <c r="R48"/>
  <c r="Q111"/>
  <c r="R111"/>
  <c r="Q174"/>
  <c r="R174"/>
  <c r="Q238"/>
  <c r="R238"/>
  <c r="Q302"/>
  <c r="R302"/>
  <c r="Q70"/>
  <c r="R70"/>
  <c r="Q133"/>
  <c r="R133"/>
  <c r="Q197"/>
  <c r="R197"/>
  <c r="Q261"/>
  <c r="R261"/>
  <c r="Q30"/>
  <c r="R30"/>
  <c r="Q101"/>
  <c r="R101"/>
  <c r="Q164"/>
  <c r="R164"/>
  <c r="Q228"/>
  <c r="R228"/>
  <c r="Q292"/>
  <c r="R292"/>
  <c r="R61"/>
  <c r="Q61"/>
  <c r="R123"/>
  <c r="Q123"/>
  <c r="R187"/>
  <c r="Q187"/>
  <c r="R251"/>
  <c r="Q251"/>
  <c r="R315"/>
  <c r="Q315"/>
  <c r="Q91"/>
  <c r="R91"/>
  <c r="Q154"/>
  <c r="R154"/>
  <c r="Q218"/>
  <c r="R218"/>
  <c r="Q282"/>
  <c r="R282"/>
  <c r="Q59"/>
  <c r="R59"/>
  <c r="Q121"/>
  <c r="R121"/>
  <c r="Q185"/>
  <c r="R185"/>
  <c r="Q249"/>
  <c r="R249"/>
  <c r="Q313"/>
  <c r="R313"/>
  <c r="Q89"/>
  <c r="R89"/>
  <c r="Q152"/>
  <c r="R152"/>
  <c r="Q216"/>
  <c r="R216"/>
  <c r="Q280"/>
  <c r="R280"/>
  <c r="Q57"/>
  <c r="R57"/>
  <c r="Q127"/>
  <c r="R127"/>
  <c r="Q191"/>
  <c r="R191"/>
  <c r="Q255"/>
  <c r="R255"/>
  <c r="Q319"/>
  <c r="R319"/>
  <c r="Q19"/>
  <c r="R19"/>
  <c r="R18"/>
  <c r="Q18"/>
  <c r="Q17"/>
  <c r="R17"/>
  <c r="Q16"/>
  <c r="R16"/>
  <c r="R7"/>
  <c r="Q26"/>
  <c r="R26"/>
  <c r="Q13"/>
  <c r="R13"/>
  <c r="Q40"/>
  <c r="R40"/>
  <c r="Q103"/>
  <c r="R103"/>
  <c r="Q166"/>
  <c r="R166"/>
  <c r="Q230"/>
  <c r="R230"/>
  <c r="Q294"/>
  <c r="R294"/>
  <c r="Q63"/>
  <c r="R63"/>
  <c r="Q125"/>
  <c r="R125"/>
  <c r="Q189"/>
  <c r="R189"/>
  <c r="Q253"/>
  <c r="R253"/>
  <c r="Q317"/>
  <c r="R317"/>
  <c r="Q93"/>
  <c r="R93"/>
  <c r="Q156"/>
  <c r="R156"/>
  <c r="Q220"/>
  <c r="R220"/>
  <c r="Q284"/>
  <c r="R284"/>
  <c r="R53"/>
  <c r="Q53"/>
  <c r="R116"/>
  <c r="Q116"/>
  <c r="R179"/>
  <c r="Q179"/>
  <c r="R243"/>
  <c r="Q243"/>
  <c r="R307"/>
  <c r="Q307"/>
  <c r="Q83"/>
  <c r="R83"/>
  <c r="Q146"/>
  <c r="R146"/>
  <c r="Q210"/>
  <c r="R210"/>
  <c r="Q274"/>
  <c r="R274"/>
  <c r="Q51"/>
  <c r="R51"/>
  <c r="Q114"/>
  <c r="R114"/>
  <c r="Q177"/>
  <c r="R177"/>
  <c r="Q241"/>
  <c r="R241"/>
  <c r="Q305"/>
  <c r="R305"/>
  <c r="Q81"/>
  <c r="R81"/>
  <c r="Q144"/>
  <c r="R144"/>
  <c r="Q208"/>
  <c r="R208"/>
  <c r="Q272"/>
  <c r="R272"/>
  <c r="Q49"/>
  <c r="R49"/>
  <c r="Q112"/>
  <c r="R112"/>
  <c r="Q183"/>
  <c r="R183"/>
  <c r="Q247"/>
  <c r="R247"/>
  <c r="Q311"/>
  <c r="R311"/>
  <c r="R22"/>
  <c r="Q22"/>
  <c r="Q23"/>
  <c r="R23"/>
  <c r="Q24"/>
  <c r="R24"/>
  <c r="Q15"/>
  <c r="R15"/>
  <c r="Q27"/>
  <c r="R27"/>
  <c r="Q32"/>
  <c r="R32"/>
  <c r="Q95"/>
  <c r="R95"/>
  <c r="Q158"/>
  <c r="R158"/>
  <c r="Q222"/>
  <c r="R222"/>
  <c r="Q286"/>
  <c r="R286"/>
  <c r="Q55"/>
  <c r="R55"/>
  <c r="Q118"/>
  <c r="R118"/>
  <c r="Q181"/>
  <c r="R181"/>
  <c r="Q245"/>
  <c r="R245"/>
  <c r="Q309"/>
  <c r="R309"/>
  <c r="Q85"/>
  <c r="R85"/>
  <c r="Q148"/>
  <c r="R148"/>
  <c r="Q212"/>
  <c r="R212"/>
  <c r="Q276"/>
  <c r="R276"/>
  <c r="R45"/>
  <c r="Q45"/>
  <c r="R108"/>
  <c r="Q108"/>
  <c r="R171"/>
  <c r="Q171"/>
  <c r="R235"/>
  <c r="Q235"/>
  <c r="R299"/>
  <c r="Q299"/>
  <c r="Q75"/>
  <c r="R75"/>
  <c r="Q138"/>
  <c r="R138"/>
  <c r="Q202"/>
  <c r="R202"/>
  <c r="Q266"/>
  <c r="R266"/>
  <c r="Q43"/>
  <c r="R43"/>
  <c r="Q106"/>
  <c r="R106"/>
  <c r="Q169"/>
  <c r="R169"/>
  <c r="Q233"/>
  <c r="R233"/>
  <c r="Q297"/>
  <c r="R297"/>
  <c r="Q73"/>
  <c r="R73"/>
  <c r="Q136"/>
  <c r="R136"/>
  <c r="Q200"/>
  <c r="R200"/>
  <c r="Q264"/>
  <c r="R264"/>
  <c r="Q41"/>
  <c r="R41"/>
  <c r="Q104"/>
  <c r="R104"/>
  <c r="Q175"/>
  <c r="R175"/>
  <c r="Q239"/>
  <c r="R239"/>
  <c r="Q303"/>
  <c r="R303"/>
  <c r="Q25"/>
  <c r="R25"/>
  <c r="I20"/>
  <c r="I12"/>
  <c r="I10"/>
  <c r="I16"/>
  <c r="I8"/>
  <c r="I13"/>
  <c r="I19"/>
  <c r="I17"/>
  <c r="I15"/>
  <c r="I18"/>
  <c r="I11"/>
  <c r="I9"/>
  <c r="I14"/>
  <c r="I7"/>
  <c r="I87"/>
  <c r="I126"/>
  <c r="I37"/>
  <c r="I229"/>
  <c r="I76"/>
  <c r="I268"/>
  <c r="I51"/>
  <c r="I307"/>
  <c r="I49"/>
  <c r="I79"/>
  <c r="I143"/>
  <c r="I207"/>
  <c r="I271"/>
  <c r="I54"/>
  <c r="I118"/>
  <c r="I182"/>
  <c r="I310"/>
  <c r="I29"/>
  <c r="I93"/>
  <c r="I157"/>
  <c r="I221"/>
  <c r="I285"/>
  <c r="I68"/>
  <c r="I132"/>
  <c r="I196"/>
  <c r="I171"/>
  <c r="I299"/>
  <c r="I74"/>
  <c r="I138"/>
  <c r="I202"/>
  <c r="I266"/>
  <c r="I41"/>
  <c r="I105"/>
  <c r="I169"/>
  <c r="I233"/>
  <c r="I297"/>
  <c r="I312"/>
  <c r="I304"/>
  <c r="I296"/>
  <c r="I190"/>
  <c r="I305"/>
  <c r="I135"/>
  <c r="I199"/>
  <c r="I263"/>
  <c r="I46"/>
  <c r="I110"/>
  <c r="I174"/>
  <c r="I302"/>
  <c r="I85"/>
  <c r="I149"/>
  <c r="I213"/>
  <c r="I277"/>
  <c r="I124"/>
  <c r="I188"/>
  <c r="I252"/>
  <c r="I316"/>
  <c r="I35"/>
  <c r="I99"/>
  <c r="I163"/>
  <c r="I227"/>
  <c r="I66"/>
  <c r="I130"/>
  <c r="I194"/>
  <c r="I258"/>
  <c r="I33"/>
  <c r="I97"/>
  <c r="I161"/>
  <c r="I225"/>
  <c r="I264"/>
  <c r="I256"/>
  <c r="I248"/>
  <c r="I232"/>
  <c r="I288"/>
  <c r="I272"/>
  <c r="I279"/>
  <c r="I177"/>
  <c r="I63"/>
  <c r="I127"/>
  <c r="I191"/>
  <c r="I255"/>
  <c r="I319"/>
  <c r="I38"/>
  <c r="I166"/>
  <c r="I230"/>
  <c r="I294"/>
  <c r="I77"/>
  <c r="I141"/>
  <c r="I205"/>
  <c r="I269"/>
  <c r="I52"/>
  <c r="I116"/>
  <c r="I244"/>
  <c r="I308"/>
  <c r="I27"/>
  <c r="I91"/>
  <c r="I155"/>
  <c r="I219"/>
  <c r="I283"/>
  <c r="I122"/>
  <c r="I186"/>
  <c r="I250"/>
  <c r="I314"/>
  <c r="I25"/>
  <c r="I89"/>
  <c r="I153"/>
  <c r="I217"/>
  <c r="I281"/>
  <c r="I192"/>
  <c r="I184"/>
  <c r="I176"/>
  <c r="I168"/>
  <c r="I224"/>
  <c r="I216"/>
  <c r="I208"/>
  <c r="I215"/>
  <c r="I62"/>
  <c r="I243"/>
  <c r="I146"/>
  <c r="I55"/>
  <c r="I119"/>
  <c r="I183"/>
  <c r="I247"/>
  <c r="I311"/>
  <c r="I30"/>
  <c r="I94"/>
  <c r="I158"/>
  <c r="I222"/>
  <c r="I133"/>
  <c r="I197"/>
  <c r="I261"/>
  <c r="I44"/>
  <c r="I108"/>
  <c r="I236"/>
  <c r="I83"/>
  <c r="I147"/>
  <c r="I211"/>
  <c r="I275"/>
  <c r="I50"/>
  <c r="I114"/>
  <c r="I178"/>
  <c r="I242"/>
  <c r="I306"/>
  <c r="I81"/>
  <c r="I209"/>
  <c r="I273"/>
  <c r="I136"/>
  <c r="I128"/>
  <c r="I112"/>
  <c r="I104"/>
  <c r="I152"/>
  <c r="I144"/>
  <c r="I23"/>
  <c r="I318"/>
  <c r="I165"/>
  <c r="I115"/>
  <c r="I274"/>
  <c r="I113"/>
  <c r="I24"/>
  <c r="I47"/>
  <c r="I111"/>
  <c r="I175"/>
  <c r="I239"/>
  <c r="I303"/>
  <c r="I22"/>
  <c r="I86"/>
  <c r="I150"/>
  <c r="I214"/>
  <c r="I278"/>
  <c r="I61"/>
  <c r="I125"/>
  <c r="I189"/>
  <c r="I253"/>
  <c r="I317"/>
  <c r="I36"/>
  <c r="I164"/>
  <c r="I228"/>
  <c r="I292"/>
  <c r="I75"/>
  <c r="I139"/>
  <c r="I203"/>
  <c r="I267"/>
  <c r="I42"/>
  <c r="I106"/>
  <c r="I170"/>
  <c r="I234"/>
  <c r="I298"/>
  <c r="I73"/>
  <c r="I137"/>
  <c r="I201"/>
  <c r="I265"/>
  <c r="I72"/>
  <c r="I64"/>
  <c r="I56"/>
  <c r="I48"/>
  <c r="I96"/>
  <c r="I88"/>
  <c r="I151"/>
  <c r="I254"/>
  <c r="I293"/>
  <c r="I204"/>
  <c r="I179"/>
  <c r="I82"/>
  <c r="I39"/>
  <c r="I103"/>
  <c r="I167"/>
  <c r="I231"/>
  <c r="I295"/>
  <c r="I78"/>
  <c r="I142"/>
  <c r="I206"/>
  <c r="I270"/>
  <c r="I53"/>
  <c r="I117"/>
  <c r="I181"/>
  <c r="I245"/>
  <c r="I309"/>
  <c r="I28"/>
  <c r="I92"/>
  <c r="I156"/>
  <c r="I284"/>
  <c r="I67"/>
  <c r="I131"/>
  <c r="I195"/>
  <c r="I259"/>
  <c r="I34"/>
  <c r="I98"/>
  <c r="I162"/>
  <c r="I226"/>
  <c r="I290"/>
  <c r="I65"/>
  <c r="I129"/>
  <c r="I257"/>
  <c r="I241"/>
  <c r="I95"/>
  <c r="I159"/>
  <c r="I223"/>
  <c r="I287"/>
  <c r="I70"/>
  <c r="I134"/>
  <c r="I198"/>
  <c r="I262"/>
  <c r="I45"/>
  <c r="I109"/>
  <c r="I173"/>
  <c r="I237"/>
  <c r="I301"/>
  <c r="I212"/>
  <c r="I276"/>
  <c r="I59"/>
  <c r="I123"/>
  <c r="I251"/>
  <c r="I315"/>
  <c r="I26"/>
  <c r="I90"/>
  <c r="I154"/>
  <c r="I218"/>
  <c r="I282"/>
  <c r="I57"/>
  <c r="I121"/>
  <c r="I185"/>
  <c r="I249"/>
  <c r="I313"/>
  <c r="I32"/>
  <c r="I220"/>
  <c r="I280"/>
  <c r="I260"/>
  <c r="I320"/>
  <c r="I240"/>
  <c r="I60"/>
  <c r="I180"/>
  <c r="I200"/>
  <c r="I120"/>
  <c r="I160"/>
  <c r="I80"/>
  <c r="I300"/>
  <c r="I100"/>
  <c r="I40"/>
  <c r="N12" i="8"/>
  <c r="A10"/>
  <c r="E9"/>
  <c r="I71" i="5"/>
  <c r="I238"/>
  <c r="I289"/>
  <c r="I193"/>
  <c r="I344"/>
  <c r="I148"/>
  <c r="I101"/>
  <c r="I187"/>
  <c r="I346"/>
  <c r="I235"/>
  <c r="I286"/>
  <c r="I145"/>
  <c r="I102"/>
  <c r="I69"/>
  <c r="I43"/>
  <c r="I21"/>
  <c r="W5" i="6"/>
  <c r="X5"/>
  <c r="R8"/>
  <c r="V8" s="1"/>
  <c r="R9"/>
  <c r="V9" s="1"/>
  <c r="X9" s="1"/>
  <c r="R10"/>
  <c r="W6"/>
  <c r="H9"/>
  <c r="C10"/>
  <c r="N9"/>
  <c r="O9" s="1"/>
  <c r="K9"/>
  <c r="L9" s="1"/>
  <c r="I8"/>
  <c r="W7"/>
  <c r="Q5"/>
  <c r="I246" i="5"/>
  <c r="I172"/>
  <c r="I210"/>
  <c r="I107"/>
  <c r="I84"/>
  <c r="I291"/>
  <c r="I31"/>
  <c r="I140"/>
  <c r="I58"/>
  <c r="H15" i="3"/>
  <c r="I15"/>
  <c r="V8"/>
  <c r="Z8" s="1"/>
  <c r="T9"/>
  <c r="V53" i="9" l="1"/>
  <c r="V627"/>
  <c r="V549"/>
  <c r="V547"/>
  <c r="V409"/>
  <c r="V312"/>
  <c r="V261"/>
  <c r="V304"/>
  <c r="V156"/>
  <c r="V114"/>
  <c r="V52"/>
  <c r="V635"/>
  <c r="V557"/>
  <c r="V552"/>
  <c r="V424"/>
  <c r="V344"/>
  <c r="V262"/>
  <c r="V313"/>
  <c r="V160"/>
  <c r="V110"/>
  <c r="V43"/>
  <c r="V612"/>
  <c r="V513"/>
  <c r="V555"/>
  <c r="V426"/>
  <c r="V376"/>
  <c r="V263"/>
  <c r="V319"/>
  <c r="V164"/>
  <c r="V103"/>
  <c r="V42"/>
  <c r="V556"/>
  <c r="V521"/>
  <c r="V561"/>
  <c r="V441"/>
  <c r="V381"/>
  <c r="V264"/>
  <c r="V330"/>
  <c r="V168"/>
  <c r="V95"/>
  <c r="V33"/>
  <c r="V628"/>
  <c r="V514"/>
  <c r="V560"/>
  <c r="V476"/>
  <c r="V327"/>
  <c r="V273"/>
  <c r="V398"/>
  <c r="V204"/>
  <c r="V78"/>
  <c r="V16"/>
  <c r="V161"/>
  <c r="V576"/>
  <c r="V526"/>
  <c r="V425"/>
  <c r="V323"/>
  <c r="V354"/>
  <c r="V226"/>
  <c r="V174"/>
  <c r="V89"/>
  <c r="V79"/>
  <c r="V123"/>
  <c r="V625"/>
  <c r="V423"/>
  <c r="V470"/>
  <c r="V402"/>
  <c r="V289"/>
  <c r="V235"/>
  <c r="V210"/>
  <c r="V77"/>
  <c r="V22"/>
  <c r="V614"/>
  <c r="V538"/>
  <c r="V477"/>
  <c r="V497"/>
  <c r="V342"/>
  <c r="V276"/>
  <c r="V283"/>
  <c r="V216"/>
  <c r="V66"/>
  <c r="V6"/>
  <c r="U6"/>
  <c r="V45"/>
  <c r="V482"/>
  <c r="V524"/>
  <c r="V362"/>
  <c r="V188"/>
  <c r="V490"/>
  <c r="V532"/>
  <c r="V452"/>
  <c r="V270"/>
  <c r="V364"/>
  <c r="V192"/>
  <c r="V35"/>
  <c r="V605"/>
  <c r="V540"/>
  <c r="V454"/>
  <c r="V271"/>
  <c r="V366"/>
  <c r="V196"/>
  <c r="V92"/>
  <c r="V620"/>
  <c r="V506"/>
  <c r="V548"/>
  <c r="V469"/>
  <c r="V321"/>
  <c r="V377"/>
  <c r="V84"/>
  <c r="V25"/>
  <c r="V621"/>
  <c r="V583"/>
  <c r="V517"/>
  <c r="V450"/>
  <c r="V374"/>
  <c r="V286"/>
  <c r="V401"/>
  <c r="V189"/>
  <c r="V141"/>
  <c r="V8"/>
  <c r="V72"/>
  <c r="V640"/>
  <c r="V415"/>
  <c r="V468"/>
  <c r="V281"/>
  <c r="V234"/>
  <c r="V206"/>
  <c r="V86"/>
  <c r="V55"/>
  <c r="V594"/>
  <c r="V487"/>
  <c r="V403"/>
  <c r="V478"/>
  <c r="V284"/>
  <c r="V243"/>
  <c r="V191"/>
  <c r="V139"/>
  <c r="V14"/>
  <c r="V135"/>
  <c r="V607"/>
  <c r="V541"/>
  <c r="V486"/>
  <c r="V388"/>
  <c r="V311"/>
  <c r="V220"/>
  <c r="V201"/>
  <c r="V121"/>
  <c r="V37"/>
  <c r="V589"/>
  <c r="V546"/>
  <c r="V485"/>
  <c r="V416"/>
  <c r="V353"/>
  <c r="V277"/>
  <c r="V291"/>
  <c r="V173"/>
  <c r="V62"/>
  <c r="V36"/>
  <c r="V597"/>
  <c r="V559"/>
  <c r="V493"/>
  <c r="V418"/>
  <c r="V359"/>
  <c r="V278"/>
  <c r="V299"/>
  <c r="V177"/>
  <c r="V58"/>
  <c r="V27"/>
  <c r="V574"/>
  <c r="V567"/>
  <c r="V501"/>
  <c r="V433"/>
  <c r="V370"/>
  <c r="V279"/>
  <c r="V328"/>
  <c r="V181"/>
  <c r="V162"/>
  <c r="V26"/>
  <c r="V613"/>
  <c r="V575"/>
  <c r="V509"/>
  <c r="V448"/>
  <c r="V372"/>
  <c r="V280"/>
  <c r="V360"/>
  <c r="V185"/>
  <c r="V147"/>
  <c r="V17"/>
  <c r="V590"/>
  <c r="V568"/>
  <c r="V518"/>
  <c r="V502"/>
  <c r="V315"/>
  <c r="V343"/>
  <c r="V225"/>
  <c r="V170"/>
  <c r="V97"/>
  <c r="V82"/>
  <c r="V127"/>
  <c r="V617"/>
  <c r="V479"/>
  <c r="V395"/>
  <c r="V472"/>
  <c r="V393"/>
  <c r="V242"/>
  <c r="V187"/>
  <c r="V154"/>
  <c r="V47"/>
  <c r="V611"/>
  <c r="V551"/>
  <c r="V467"/>
  <c r="V317"/>
  <c r="V346"/>
  <c r="V251"/>
  <c r="V293"/>
  <c r="V99"/>
  <c r="V159"/>
  <c r="V64"/>
  <c r="V592"/>
  <c r="V542"/>
  <c r="V442"/>
  <c r="V339"/>
  <c r="V358"/>
  <c r="V228"/>
  <c r="V182"/>
  <c r="V169"/>
  <c r="V615"/>
  <c r="V573"/>
  <c r="V406"/>
  <c r="V322"/>
  <c r="V221"/>
  <c r="V205"/>
  <c r="V117"/>
  <c r="V28"/>
  <c r="V623"/>
  <c r="V579"/>
  <c r="V412"/>
  <c r="V324"/>
  <c r="V113"/>
  <c r="V19"/>
  <c r="V638"/>
  <c r="V631"/>
  <c r="V595"/>
  <c r="V446"/>
  <c r="V428"/>
  <c r="V326"/>
  <c r="V223"/>
  <c r="V213"/>
  <c r="V109"/>
  <c r="V18"/>
  <c r="V582"/>
  <c r="V639"/>
  <c r="V510"/>
  <c r="V461"/>
  <c r="V337"/>
  <c r="V224"/>
  <c r="V217"/>
  <c r="V105"/>
  <c r="V9"/>
  <c r="V76"/>
  <c r="V407"/>
  <c r="V453"/>
  <c r="V385"/>
  <c r="V404"/>
  <c r="V233"/>
  <c r="V202"/>
  <c r="V94"/>
  <c r="V167"/>
  <c r="V85"/>
  <c r="V543"/>
  <c r="V459"/>
  <c r="V309"/>
  <c r="V250"/>
  <c r="V285"/>
  <c r="V108"/>
  <c r="V39"/>
  <c r="V580"/>
  <c r="V536"/>
  <c r="V531"/>
  <c r="V392"/>
  <c r="V295"/>
  <c r="V259"/>
  <c r="V288"/>
  <c r="V148"/>
  <c r="V122"/>
  <c r="V75"/>
  <c r="V119"/>
  <c r="V633"/>
  <c r="V431"/>
  <c r="V473"/>
  <c r="V417"/>
  <c r="V297"/>
  <c r="V236"/>
  <c r="V214"/>
  <c r="V73"/>
  <c r="V21"/>
  <c r="V622"/>
  <c r="V600"/>
  <c r="V581"/>
  <c r="V457"/>
  <c r="V347"/>
  <c r="V369"/>
  <c r="V229"/>
  <c r="V186"/>
  <c r="V158"/>
  <c r="V20"/>
  <c r="V630"/>
  <c r="V608"/>
  <c r="V383"/>
  <c r="V421"/>
  <c r="V355"/>
  <c r="V375"/>
  <c r="V230"/>
  <c r="V190"/>
  <c r="V143"/>
  <c r="V11"/>
  <c r="V88"/>
  <c r="V616"/>
  <c r="V391"/>
  <c r="V436"/>
  <c r="V363"/>
  <c r="V390"/>
  <c r="V231"/>
  <c r="V194"/>
  <c r="V137"/>
  <c r="V10"/>
  <c r="V80"/>
  <c r="V624"/>
  <c r="V399"/>
  <c r="V438"/>
  <c r="V371"/>
  <c r="V397"/>
  <c r="V232"/>
  <c r="V198"/>
  <c r="V102"/>
  <c r="V90"/>
  <c r="V131"/>
  <c r="V609"/>
  <c r="V471"/>
  <c r="V387"/>
  <c r="V466"/>
  <c r="V386"/>
  <c r="V241"/>
  <c r="V183"/>
  <c r="V165"/>
  <c r="V48"/>
  <c r="V572"/>
  <c r="V528"/>
  <c r="V523"/>
  <c r="V373"/>
  <c r="V287"/>
  <c r="V258"/>
  <c r="V429"/>
  <c r="V144"/>
  <c r="V126"/>
  <c r="V31"/>
  <c r="V637"/>
  <c r="V545"/>
  <c r="V508"/>
  <c r="V420"/>
  <c r="V290"/>
  <c r="V267"/>
  <c r="V345"/>
  <c r="V180"/>
  <c r="V151"/>
  <c r="V54"/>
  <c r="V602"/>
  <c r="V495"/>
  <c r="V411"/>
  <c r="V488"/>
  <c r="V292"/>
  <c r="V244"/>
  <c r="V195"/>
  <c r="V133"/>
  <c r="E9"/>
  <c r="T9"/>
  <c r="V13"/>
  <c r="V577"/>
  <c r="V484"/>
  <c r="V218"/>
  <c r="V69"/>
  <c r="V12"/>
  <c r="V585"/>
  <c r="V447"/>
  <c r="V489"/>
  <c r="V320"/>
  <c r="V238"/>
  <c r="V171"/>
  <c r="V65"/>
  <c r="V106"/>
  <c r="V455"/>
  <c r="V449"/>
  <c r="V352"/>
  <c r="V175"/>
  <c r="V61"/>
  <c r="V98"/>
  <c r="V146"/>
  <c r="V463"/>
  <c r="V379"/>
  <c r="V464"/>
  <c r="V382"/>
  <c r="V240"/>
  <c r="V179"/>
  <c r="V57"/>
  <c r="V93"/>
  <c r="V578"/>
  <c r="V535"/>
  <c r="V451"/>
  <c r="V462"/>
  <c r="V249"/>
  <c r="V215"/>
  <c r="V112"/>
  <c r="V40"/>
  <c r="V636"/>
  <c r="V537"/>
  <c r="V458"/>
  <c r="V282"/>
  <c r="V266"/>
  <c r="V334"/>
  <c r="V176"/>
  <c r="V166"/>
  <c r="V23"/>
  <c r="V606"/>
  <c r="V530"/>
  <c r="V571"/>
  <c r="V492"/>
  <c r="V340"/>
  <c r="V275"/>
  <c r="V430"/>
  <c r="V212"/>
  <c r="V70"/>
  <c r="V46"/>
  <c r="V619"/>
  <c r="V553"/>
  <c r="V475"/>
  <c r="V325"/>
  <c r="V348"/>
  <c r="V252"/>
  <c r="V301"/>
  <c r="V91"/>
  <c r="V153"/>
  <c r="V60"/>
  <c r="V419"/>
  <c r="V300"/>
  <c r="V199"/>
  <c r="V142"/>
  <c r="V163"/>
  <c r="V554"/>
  <c r="V246"/>
  <c r="V203"/>
  <c r="V124"/>
  <c r="V63"/>
  <c r="V107"/>
  <c r="V562"/>
  <c r="V519"/>
  <c r="V445"/>
  <c r="V316"/>
  <c r="V120"/>
  <c r="V59"/>
  <c r="V101"/>
  <c r="V570"/>
  <c r="V527"/>
  <c r="V443"/>
  <c r="V460"/>
  <c r="V318"/>
  <c r="V248"/>
  <c r="V211"/>
  <c r="V116"/>
  <c r="V49"/>
  <c r="V642"/>
  <c r="V520"/>
  <c r="V515"/>
  <c r="V389"/>
  <c r="V257"/>
  <c r="V414"/>
  <c r="V140"/>
  <c r="V130"/>
  <c r="V32"/>
  <c r="V629"/>
  <c r="V565"/>
  <c r="V481"/>
  <c r="V338"/>
  <c r="V405"/>
  <c r="V208"/>
  <c r="V74"/>
  <c r="V15"/>
  <c r="V150"/>
  <c r="V599"/>
  <c r="V533"/>
  <c r="V480"/>
  <c r="V384"/>
  <c r="V302"/>
  <c r="V219"/>
  <c r="V197"/>
  <c r="V125"/>
  <c r="V38"/>
  <c r="V588"/>
  <c r="V544"/>
  <c r="V539"/>
  <c r="V394"/>
  <c r="V303"/>
  <c r="V260"/>
  <c r="V296"/>
  <c r="V152"/>
  <c r="V118"/>
  <c r="V71"/>
  <c r="V115"/>
  <c r="V610"/>
  <c r="V563"/>
  <c r="V483"/>
  <c r="V333"/>
  <c r="V350"/>
  <c r="V253"/>
  <c r="V336"/>
  <c r="V83"/>
  <c r="V67"/>
  <c r="V111"/>
  <c r="V618"/>
  <c r="V603"/>
  <c r="V491"/>
  <c r="V341"/>
  <c r="V361"/>
  <c r="V254"/>
  <c r="V368"/>
  <c r="V56"/>
  <c r="V155"/>
  <c r="V51"/>
  <c r="V626"/>
  <c r="V504"/>
  <c r="V499"/>
  <c r="V349"/>
  <c r="V367"/>
  <c r="V255"/>
  <c r="V410"/>
  <c r="V132"/>
  <c r="V149"/>
  <c r="V50"/>
  <c r="V634"/>
  <c r="V512"/>
  <c r="V507"/>
  <c r="V357"/>
  <c r="V378"/>
  <c r="V256"/>
  <c r="V413"/>
  <c r="V136"/>
  <c r="V138"/>
  <c r="V41"/>
  <c r="V564"/>
  <c r="V529"/>
  <c r="V569"/>
  <c r="V456"/>
  <c r="V396"/>
  <c r="V265"/>
  <c r="V332"/>
  <c r="V172"/>
  <c r="V87"/>
  <c r="V24"/>
  <c r="V598"/>
  <c r="V591"/>
  <c r="V525"/>
  <c r="V465"/>
  <c r="V380"/>
  <c r="V294"/>
  <c r="V408"/>
  <c r="V193"/>
  <c r="V129"/>
  <c r="V7"/>
  <c r="V68"/>
  <c r="V584"/>
  <c r="V534"/>
  <c r="V440"/>
  <c r="V331"/>
  <c r="V356"/>
  <c r="V227"/>
  <c r="V178"/>
  <c r="V81"/>
  <c r="V30"/>
  <c r="V550"/>
  <c r="V474"/>
  <c r="V516"/>
  <c r="V422"/>
  <c r="V298"/>
  <c r="V268"/>
  <c r="V351"/>
  <c r="V184"/>
  <c r="V145"/>
  <c r="X7"/>
  <c r="Y7" s="1"/>
  <c r="X9"/>
  <c r="Y9" s="1"/>
  <c r="X8"/>
  <c r="Y8" s="1"/>
  <c r="S13"/>
  <c r="DA622" i="5"/>
  <c r="DB622"/>
  <c r="DA534"/>
  <c r="DB534"/>
  <c r="DB601"/>
  <c r="DA601"/>
  <c r="DA514"/>
  <c r="DB514"/>
  <c r="DB579"/>
  <c r="DA579"/>
  <c r="DA62"/>
  <c r="DB62"/>
  <c r="DB559"/>
  <c r="DA559"/>
  <c r="DA642"/>
  <c r="DB642"/>
  <c r="DA550"/>
  <c r="DB550"/>
  <c r="DB629"/>
  <c r="DA629"/>
  <c r="DB541"/>
  <c r="DA541"/>
  <c r="DA620"/>
  <c r="DB620"/>
  <c r="DA532"/>
  <c r="DB532"/>
  <c r="DB611"/>
  <c r="DA611"/>
  <c r="DB521"/>
  <c r="DA521"/>
  <c r="DB635"/>
  <c r="DA635"/>
  <c r="DA544"/>
  <c r="DB544"/>
  <c r="DA614"/>
  <c r="DB614"/>
  <c r="DB525"/>
  <c r="DA525"/>
  <c r="DA590"/>
  <c r="DB590"/>
  <c r="DA25"/>
  <c r="DB25"/>
  <c r="DB569"/>
  <c r="DA569"/>
  <c r="DA59"/>
  <c r="DB59"/>
  <c r="DA560"/>
  <c r="DB560"/>
  <c r="DB643"/>
  <c r="DA643"/>
  <c r="DB551"/>
  <c r="DA551"/>
  <c r="DB631"/>
  <c r="DA631"/>
  <c r="DA542"/>
  <c r="DB542"/>
  <c r="DB621"/>
  <c r="DA621"/>
  <c r="DB533"/>
  <c r="DA533"/>
  <c r="DA82"/>
  <c r="DB82"/>
  <c r="DB555"/>
  <c r="DA555"/>
  <c r="DA624"/>
  <c r="DB624"/>
  <c r="DB535"/>
  <c r="DA535"/>
  <c r="DB603"/>
  <c r="DA603"/>
  <c r="DA516"/>
  <c r="DB516"/>
  <c r="DA580"/>
  <c r="DB580"/>
  <c r="DA22"/>
  <c r="DB22"/>
  <c r="DB571"/>
  <c r="DA571"/>
  <c r="DA50"/>
  <c r="DB50"/>
  <c r="DA562"/>
  <c r="DB562"/>
  <c r="DA97"/>
  <c r="DB97"/>
  <c r="DA552"/>
  <c r="DB552"/>
  <c r="DB633"/>
  <c r="DA633"/>
  <c r="DB543"/>
  <c r="DA543"/>
  <c r="DA330"/>
  <c r="DB330"/>
  <c r="DA37"/>
  <c r="DB37"/>
  <c r="DA566"/>
  <c r="DB566"/>
  <c r="DB637"/>
  <c r="DA637"/>
  <c r="DA546"/>
  <c r="DB546"/>
  <c r="DB615"/>
  <c r="DA615"/>
  <c r="DA526"/>
  <c r="DB526"/>
  <c r="DA592"/>
  <c r="DB592"/>
  <c r="DB505"/>
  <c r="DA505"/>
  <c r="DA582"/>
  <c r="DB582"/>
  <c r="DA18"/>
  <c r="DB18"/>
  <c r="DA572"/>
  <c r="DB572"/>
  <c r="DA45"/>
  <c r="DB45"/>
  <c r="DA564"/>
  <c r="DB564"/>
  <c r="DA86"/>
  <c r="DB86"/>
  <c r="DB553"/>
  <c r="DA553"/>
  <c r="DB577"/>
  <c r="DA577"/>
  <c r="DA74"/>
  <c r="DB74"/>
  <c r="DB557"/>
  <c r="DA557"/>
  <c r="DB625"/>
  <c r="DA625"/>
  <c r="DA536"/>
  <c r="DB536"/>
  <c r="DB605"/>
  <c r="DA605"/>
  <c r="DB517"/>
  <c r="DA517"/>
  <c r="DB593"/>
  <c r="DA593"/>
  <c r="DB507"/>
  <c r="DA507"/>
  <c r="DA584"/>
  <c r="DB584"/>
  <c r="DA13"/>
  <c r="DB13"/>
  <c r="DB573"/>
  <c r="DA573"/>
  <c r="DA42"/>
  <c r="DB42"/>
  <c r="DB565"/>
  <c r="DA565"/>
  <c r="DA588"/>
  <c r="DB588"/>
  <c r="DA35"/>
  <c r="DB35"/>
  <c r="DB567"/>
  <c r="DA567"/>
  <c r="DB639"/>
  <c r="DA639"/>
  <c r="DA548"/>
  <c r="DB548"/>
  <c r="DA616"/>
  <c r="DB616"/>
  <c r="DB527"/>
  <c r="DA527"/>
  <c r="DB607"/>
  <c r="DA607"/>
  <c r="DA518"/>
  <c r="DB518"/>
  <c r="DA594"/>
  <c r="DB594"/>
  <c r="DB509"/>
  <c r="DA509"/>
  <c r="DB585"/>
  <c r="DA585"/>
  <c r="DA10"/>
  <c r="DB10"/>
  <c r="DB575"/>
  <c r="DA575"/>
  <c r="DB599"/>
  <c r="DA599"/>
  <c r="DA512"/>
  <c r="DB512"/>
  <c r="DA578"/>
  <c r="DB578"/>
  <c r="DA65"/>
  <c r="DB65"/>
  <c r="DA558"/>
  <c r="DB558"/>
  <c r="DA626"/>
  <c r="DB626"/>
  <c r="DB537"/>
  <c r="DA537"/>
  <c r="DA618"/>
  <c r="DB618"/>
  <c r="DA528"/>
  <c r="DB528"/>
  <c r="DB609"/>
  <c r="DA609"/>
  <c r="DB519"/>
  <c r="DA519"/>
  <c r="DA596"/>
  <c r="DB596"/>
  <c r="DA510"/>
  <c r="DB510"/>
  <c r="DA586"/>
  <c r="DB586"/>
  <c r="DA612"/>
  <c r="DB612"/>
  <c r="DB523"/>
  <c r="DA523"/>
  <c r="DB589"/>
  <c r="DA589"/>
  <c r="DA33"/>
  <c r="DB33"/>
  <c r="DA568"/>
  <c r="DB568"/>
  <c r="DB641"/>
  <c r="DA641"/>
  <c r="DB549"/>
  <c r="DA549"/>
  <c r="DB627"/>
  <c r="DA627"/>
  <c r="DB539"/>
  <c r="DA539"/>
  <c r="DB619"/>
  <c r="DA619"/>
  <c r="DA530"/>
  <c r="DB530"/>
  <c r="DA610"/>
  <c r="DB610"/>
  <c r="DA520"/>
  <c r="DB520"/>
  <c r="DB597"/>
  <c r="DA597"/>
  <c r="DB511"/>
  <c r="DA511"/>
  <c r="AB310"/>
  <c r="AC310"/>
  <c r="AB471"/>
  <c r="AC471"/>
  <c r="AB268"/>
  <c r="AC268"/>
  <c r="AB204"/>
  <c r="AC204"/>
  <c r="AB140"/>
  <c r="AC140"/>
  <c r="AB76"/>
  <c r="AC76"/>
  <c r="AB12"/>
  <c r="AC12"/>
  <c r="AB261"/>
  <c r="AC261"/>
  <c r="AB197"/>
  <c r="AC197"/>
  <c r="AB133"/>
  <c r="AC133"/>
  <c r="AB69"/>
  <c r="AC69"/>
  <c r="AB318"/>
  <c r="AC318"/>
  <c r="AB254"/>
  <c r="AC254"/>
  <c r="AB190"/>
  <c r="AC190"/>
  <c r="AB126"/>
  <c r="AC126"/>
  <c r="AB62"/>
  <c r="AC62"/>
  <c r="AB311"/>
  <c r="AC311"/>
  <c r="AB247"/>
  <c r="AC247"/>
  <c r="AB183"/>
  <c r="AC183"/>
  <c r="AB119"/>
  <c r="AC119"/>
  <c r="AB55"/>
  <c r="AC55"/>
  <c r="AB312"/>
  <c r="AC312"/>
  <c r="AB248"/>
  <c r="AC248"/>
  <c r="AB184"/>
  <c r="AC184"/>
  <c r="AB120"/>
  <c r="AC120"/>
  <c r="AB56"/>
  <c r="AC56"/>
  <c r="AB305"/>
  <c r="AC305"/>
  <c r="AB241"/>
  <c r="AC241"/>
  <c r="AB177"/>
  <c r="AC177"/>
  <c r="AB113"/>
  <c r="AC113"/>
  <c r="AB49"/>
  <c r="AC49"/>
  <c r="AB298"/>
  <c r="AC298"/>
  <c r="AB234"/>
  <c r="AC234"/>
  <c r="AB170"/>
  <c r="AC170"/>
  <c r="AB106"/>
  <c r="AC106"/>
  <c r="AB42"/>
  <c r="AC42"/>
  <c r="AB291"/>
  <c r="AC291"/>
  <c r="AB227"/>
  <c r="AC227"/>
  <c r="AB163"/>
  <c r="AC163"/>
  <c r="AB99"/>
  <c r="AC99"/>
  <c r="AB35"/>
  <c r="AC35"/>
  <c r="AB320"/>
  <c r="AC320"/>
  <c r="AB370"/>
  <c r="AC370"/>
  <c r="AB376"/>
  <c r="AC376"/>
  <c r="AB354"/>
  <c r="AC354"/>
  <c r="AB353"/>
  <c r="AC353"/>
  <c r="AB359"/>
  <c r="AC359"/>
  <c r="AB344"/>
  <c r="AC344"/>
  <c r="AB339"/>
  <c r="AC339"/>
  <c r="AB331"/>
  <c r="AC331"/>
  <c r="AB323"/>
  <c r="AC323"/>
  <c r="AB404"/>
  <c r="AC404"/>
  <c r="AB487"/>
  <c r="AC487"/>
  <c r="AB411"/>
  <c r="AC411"/>
  <c r="AB424"/>
  <c r="AC424"/>
  <c r="AB430"/>
  <c r="AC430"/>
  <c r="AB343"/>
  <c r="AC343"/>
  <c r="AB408"/>
  <c r="AC408"/>
  <c r="AB473"/>
  <c r="AC473"/>
  <c r="AB466"/>
  <c r="AC466"/>
  <c r="AB484"/>
  <c r="AC484"/>
  <c r="AB435"/>
  <c r="AC435"/>
  <c r="AB454"/>
  <c r="AC454"/>
  <c r="AB511"/>
  <c r="AC511"/>
  <c r="AB449"/>
  <c r="AC449"/>
  <c r="AB477"/>
  <c r="AC477"/>
  <c r="AB557"/>
  <c r="AC557"/>
  <c r="AB539"/>
  <c r="AC539"/>
  <c r="AB600"/>
  <c r="AC600"/>
  <c r="AB502"/>
  <c r="AC502"/>
  <c r="AB601"/>
  <c r="AC601"/>
  <c r="AB537"/>
  <c r="AC537"/>
  <c r="AB594"/>
  <c r="AC594"/>
  <c r="AB536"/>
  <c r="AC536"/>
  <c r="AB596"/>
  <c r="AC596"/>
  <c r="AB526"/>
  <c r="AC526"/>
  <c r="AB588"/>
  <c r="AC588"/>
  <c r="AB534"/>
  <c r="AC534"/>
  <c r="AB597"/>
  <c r="AC597"/>
  <c r="AB622"/>
  <c r="AC622"/>
  <c r="AB524"/>
  <c r="AC524"/>
  <c r="AB582"/>
  <c r="AC582"/>
  <c r="AB246"/>
  <c r="AC246"/>
  <c r="AB401"/>
  <c r="AC401"/>
  <c r="AB276"/>
  <c r="AC276"/>
  <c r="AB212"/>
  <c r="AC212"/>
  <c r="AB148"/>
  <c r="AC148"/>
  <c r="AB84"/>
  <c r="AC84"/>
  <c r="AB20"/>
  <c r="AC20"/>
  <c r="AB269"/>
  <c r="AC269"/>
  <c r="AB205"/>
  <c r="AC205"/>
  <c r="AB141"/>
  <c r="AC141"/>
  <c r="AB77"/>
  <c r="AC77"/>
  <c r="AB13"/>
  <c r="AC13"/>
  <c r="AB262"/>
  <c r="AC262"/>
  <c r="AB198"/>
  <c r="AC198"/>
  <c r="AB134"/>
  <c r="AC134"/>
  <c r="AB70"/>
  <c r="AC70"/>
  <c r="AB319"/>
  <c r="AC319"/>
  <c r="AB255"/>
  <c r="AC255"/>
  <c r="AB191"/>
  <c r="AC191"/>
  <c r="AB127"/>
  <c r="AC127"/>
  <c r="AB63"/>
  <c r="AC63"/>
  <c r="AB6"/>
  <c r="AC6"/>
  <c r="AB256"/>
  <c r="AC256"/>
  <c r="AB192"/>
  <c r="AC192"/>
  <c r="AB128"/>
  <c r="AC128"/>
  <c r="AB64"/>
  <c r="AC64"/>
  <c r="AB313"/>
  <c r="AC313"/>
  <c r="AB249"/>
  <c r="AC249"/>
  <c r="AB185"/>
  <c r="AC185"/>
  <c r="AB121"/>
  <c r="AC121"/>
  <c r="AB57"/>
  <c r="AC57"/>
  <c r="AB306"/>
  <c r="AC306"/>
  <c r="AB242"/>
  <c r="AC242"/>
  <c r="AB178"/>
  <c r="AC178"/>
  <c r="AB114"/>
  <c r="AC114"/>
  <c r="AB50"/>
  <c r="AC50"/>
  <c r="AB299"/>
  <c r="AC299"/>
  <c r="AB235"/>
  <c r="AC235"/>
  <c r="AB171"/>
  <c r="AC171"/>
  <c r="AB107"/>
  <c r="AC107"/>
  <c r="AB43"/>
  <c r="AC43"/>
  <c r="AB377"/>
  <c r="AC377"/>
  <c r="AB383"/>
  <c r="AC383"/>
  <c r="AB361"/>
  <c r="AC361"/>
  <c r="AB360"/>
  <c r="AC360"/>
  <c r="AB366"/>
  <c r="AC366"/>
  <c r="AB351"/>
  <c r="AC351"/>
  <c r="AB340"/>
  <c r="AC340"/>
  <c r="AB332"/>
  <c r="AC332"/>
  <c r="AB324"/>
  <c r="AC324"/>
  <c r="AB388"/>
  <c r="AC388"/>
  <c r="AB496"/>
  <c r="AC496"/>
  <c r="AB418"/>
  <c r="AC418"/>
  <c r="AB431"/>
  <c r="AC431"/>
  <c r="AB437"/>
  <c r="AC437"/>
  <c r="AB506"/>
  <c r="AC506"/>
  <c r="AB415"/>
  <c r="AC415"/>
  <c r="AB482"/>
  <c r="AC482"/>
  <c r="AB467"/>
  <c r="AC467"/>
  <c r="AB493"/>
  <c r="AC493"/>
  <c r="AB442"/>
  <c r="AC442"/>
  <c r="AB455"/>
  <c r="AC455"/>
  <c r="AB519"/>
  <c r="AC519"/>
  <c r="AB450"/>
  <c r="AC450"/>
  <c r="AB486"/>
  <c r="AC486"/>
  <c r="AB564"/>
  <c r="AC564"/>
  <c r="AB547"/>
  <c r="AC547"/>
  <c r="AB549"/>
  <c r="AC549"/>
  <c r="AB636"/>
  <c r="AC636"/>
  <c r="AB563"/>
  <c r="AC563"/>
  <c r="AB545"/>
  <c r="AC545"/>
  <c r="AB602"/>
  <c r="AC602"/>
  <c r="AB544"/>
  <c r="AC544"/>
  <c r="AB603"/>
  <c r="AC603"/>
  <c r="AB535"/>
  <c r="AC535"/>
  <c r="AB589"/>
  <c r="AC589"/>
  <c r="AB542"/>
  <c r="AC542"/>
  <c r="AB606"/>
  <c r="AC606"/>
  <c r="AB629"/>
  <c r="AC629"/>
  <c r="AB533"/>
  <c r="AC533"/>
  <c r="AB591"/>
  <c r="AC591"/>
  <c r="AB284"/>
  <c r="AC284"/>
  <c r="AB220"/>
  <c r="AC220"/>
  <c r="AB156"/>
  <c r="AC156"/>
  <c r="AB92"/>
  <c r="AC92"/>
  <c r="AB28"/>
  <c r="AC28"/>
  <c r="AB277"/>
  <c r="AC277"/>
  <c r="AB213"/>
  <c r="AC213"/>
  <c r="AB149"/>
  <c r="AC149"/>
  <c r="AB85"/>
  <c r="AC85"/>
  <c r="AB21"/>
  <c r="AC21"/>
  <c r="AB270"/>
  <c r="AC270"/>
  <c r="AB206"/>
  <c r="AC206"/>
  <c r="AB142"/>
  <c r="AC142"/>
  <c r="AB78"/>
  <c r="AC78"/>
  <c r="AB14"/>
  <c r="AC14"/>
  <c r="AB263"/>
  <c r="AC263"/>
  <c r="AB199"/>
  <c r="AC199"/>
  <c r="AB135"/>
  <c r="AC135"/>
  <c r="AB71"/>
  <c r="AC71"/>
  <c r="AB7"/>
  <c r="AC7"/>
  <c r="AB264"/>
  <c r="AC264"/>
  <c r="AB200"/>
  <c r="AC200"/>
  <c r="AB136"/>
  <c r="AC136"/>
  <c r="AB72"/>
  <c r="AC72"/>
  <c r="AB8"/>
  <c r="AC8"/>
  <c r="AB257"/>
  <c r="AC257"/>
  <c r="AB193"/>
  <c r="AC193"/>
  <c r="AB129"/>
  <c r="AC129"/>
  <c r="AB65"/>
  <c r="AC65"/>
  <c r="AB314"/>
  <c r="AC314"/>
  <c r="AB250"/>
  <c r="AC250"/>
  <c r="AB186"/>
  <c r="AC186"/>
  <c r="AB122"/>
  <c r="AC122"/>
  <c r="AB58"/>
  <c r="AC58"/>
  <c r="AB307"/>
  <c r="AC307"/>
  <c r="AB243"/>
  <c r="AC243"/>
  <c r="AB179"/>
  <c r="AC179"/>
  <c r="AB115"/>
  <c r="AC115"/>
  <c r="AB51"/>
  <c r="AC51"/>
  <c r="AB398"/>
  <c r="AC398"/>
  <c r="AB386"/>
  <c r="AC386"/>
  <c r="AB368"/>
  <c r="AC368"/>
  <c r="AB367"/>
  <c r="AC367"/>
  <c r="AB373"/>
  <c r="AC373"/>
  <c r="AB358"/>
  <c r="AC358"/>
  <c r="AB341"/>
  <c r="AC341"/>
  <c r="AB333"/>
  <c r="AC333"/>
  <c r="AB325"/>
  <c r="AC325"/>
  <c r="AB350"/>
  <c r="AC350"/>
  <c r="AB419"/>
  <c r="AC419"/>
  <c r="AB425"/>
  <c r="AC425"/>
  <c r="AB438"/>
  <c r="AC438"/>
  <c r="AB507"/>
  <c r="AC507"/>
  <c r="AB514"/>
  <c r="AC514"/>
  <c r="AB422"/>
  <c r="AC422"/>
  <c r="AB491"/>
  <c r="AC491"/>
  <c r="AB414"/>
  <c r="AC414"/>
  <c r="AB460"/>
  <c r="AC460"/>
  <c r="AB504"/>
  <c r="AC504"/>
  <c r="AB456"/>
  <c r="AC456"/>
  <c r="AB475"/>
  <c r="AC475"/>
  <c r="AB451"/>
  <c r="AC451"/>
  <c r="AB495"/>
  <c r="AC495"/>
  <c r="AB579"/>
  <c r="AC579"/>
  <c r="AB611"/>
  <c r="AC611"/>
  <c r="AB556"/>
  <c r="AC556"/>
  <c r="AB640"/>
  <c r="AC640"/>
  <c r="AB570"/>
  <c r="AC570"/>
  <c r="AB501"/>
  <c r="AC501"/>
  <c r="AB555"/>
  <c r="AC555"/>
  <c r="AB500"/>
  <c r="AC500"/>
  <c r="AB604"/>
  <c r="AC604"/>
  <c r="AB543"/>
  <c r="AC543"/>
  <c r="AB605"/>
  <c r="AC605"/>
  <c r="AB498"/>
  <c r="AC498"/>
  <c r="AB552"/>
  <c r="AC552"/>
  <c r="AB583"/>
  <c r="AC583"/>
  <c r="AB541"/>
  <c r="AC541"/>
  <c r="AB598"/>
  <c r="AC598"/>
  <c r="AB292"/>
  <c r="AC292"/>
  <c r="AB228"/>
  <c r="AC228"/>
  <c r="AB164"/>
  <c r="AC164"/>
  <c r="AB100"/>
  <c r="AC100"/>
  <c r="AB36"/>
  <c r="AC36"/>
  <c r="AB285"/>
  <c r="AC285"/>
  <c r="AB221"/>
  <c r="AC221"/>
  <c r="AB157"/>
  <c r="AC157"/>
  <c r="AB93"/>
  <c r="AC93"/>
  <c r="AB29"/>
  <c r="AC29"/>
  <c r="AB278"/>
  <c r="AC278"/>
  <c r="AB214"/>
  <c r="AC214"/>
  <c r="AB150"/>
  <c r="AC150"/>
  <c r="AB86"/>
  <c r="AC86"/>
  <c r="AB22"/>
  <c r="AC22"/>
  <c r="AB271"/>
  <c r="AC271"/>
  <c r="AB207"/>
  <c r="AC207"/>
  <c r="AB143"/>
  <c r="AC143"/>
  <c r="AB79"/>
  <c r="AC79"/>
  <c r="AB15"/>
  <c r="AC15"/>
  <c r="AB272"/>
  <c r="AC272"/>
  <c r="AB208"/>
  <c r="AC208"/>
  <c r="AB144"/>
  <c r="AC144"/>
  <c r="AB80"/>
  <c r="AC80"/>
  <c r="AB16"/>
  <c r="AC16"/>
  <c r="AB265"/>
  <c r="AC265"/>
  <c r="AB201"/>
  <c r="AC201"/>
  <c r="AB137"/>
  <c r="AC137"/>
  <c r="AB73"/>
  <c r="AC73"/>
  <c r="AB9"/>
  <c r="AC9"/>
  <c r="AB258"/>
  <c r="AC258"/>
  <c r="AB194"/>
  <c r="AC194"/>
  <c r="AB130"/>
  <c r="AC130"/>
  <c r="AB66"/>
  <c r="AC66"/>
  <c r="AB315"/>
  <c r="AC315"/>
  <c r="AB251"/>
  <c r="AC251"/>
  <c r="AB187"/>
  <c r="AC187"/>
  <c r="AB123"/>
  <c r="AC123"/>
  <c r="AB59"/>
  <c r="AC59"/>
  <c r="AB403"/>
  <c r="AC403"/>
  <c r="AB391"/>
  <c r="AC391"/>
  <c r="AB375"/>
  <c r="AC375"/>
  <c r="AB374"/>
  <c r="AC374"/>
  <c r="AB380"/>
  <c r="AC380"/>
  <c r="AB365"/>
  <c r="AC365"/>
  <c r="AB342"/>
  <c r="AC342"/>
  <c r="AB334"/>
  <c r="AC334"/>
  <c r="AB326"/>
  <c r="AC326"/>
  <c r="AB357"/>
  <c r="AC357"/>
  <c r="AB426"/>
  <c r="AC426"/>
  <c r="AB432"/>
  <c r="AC432"/>
  <c r="AB508"/>
  <c r="AC508"/>
  <c r="AB515"/>
  <c r="AC515"/>
  <c r="AB481"/>
  <c r="AC481"/>
  <c r="AB429"/>
  <c r="AC429"/>
  <c r="AB492"/>
  <c r="AC492"/>
  <c r="AB421"/>
  <c r="AC421"/>
  <c r="AB461"/>
  <c r="AC461"/>
  <c r="AB512"/>
  <c r="AC512"/>
  <c r="AB457"/>
  <c r="AC457"/>
  <c r="AB476"/>
  <c r="AC476"/>
  <c r="AB412"/>
  <c r="AC412"/>
  <c r="AB444"/>
  <c r="AC444"/>
  <c r="AB532"/>
  <c r="AC532"/>
  <c r="AB619"/>
  <c r="AC619"/>
  <c r="AB571"/>
  <c r="AC571"/>
  <c r="AB610"/>
  <c r="AC610"/>
  <c r="AB577"/>
  <c r="AC577"/>
  <c r="AB609"/>
  <c r="AC609"/>
  <c r="AB562"/>
  <c r="AC562"/>
  <c r="AB639"/>
  <c r="AC639"/>
  <c r="AB554"/>
  <c r="AC554"/>
  <c r="AB499"/>
  <c r="AC499"/>
  <c r="AB553"/>
  <c r="AC553"/>
  <c r="AB638"/>
  <c r="AC638"/>
  <c r="AB559"/>
  <c r="AC559"/>
  <c r="AB584"/>
  <c r="AC584"/>
  <c r="AB497"/>
  <c r="AC497"/>
  <c r="AB607"/>
  <c r="AC607"/>
  <c r="AB300"/>
  <c r="AC300"/>
  <c r="AB236"/>
  <c r="AC236"/>
  <c r="AB172"/>
  <c r="AC172"/>
  <c r="AB108"/>
  <c r="AC108"/>
  <c r="AB44"/>
  <c r="AC44"/>
  <c r="AB293"/>
  <c r="AC293"/>
  <c r="AB229"/>
  <c r="AC229"/>
  <c r="AB165"/>
  <c r="AC165"/>
  <c r="AB101"/>
  <c r="AC101"/>
  <c r="AB37"/>
  <c r="AC37"/>
  <c r="AB286"/>
  <c r="AC286"/>
  <c r="AB222"/>
  <c r="AC222"/>
  <c r="AB158"/>
  <c r="AC158"/>
  <c r="AB94"/>
  <c r="AC94"/>
  <c r="AB30"/>
  <c r="AC30"/>
  <c r="AB279"/>
  <c r="AC279"/>
  <c r="AB215"/>
  <c r="AC215"/>
  <c r="AB151"/>
  <c r="AC151"/>
  <c r="AB87"/>
  <c r="AC87"/>
  <c r="AB23"/>
  <c r="AC23"/>
  <c r="AB280"/>
  <c r="AC280"/>
  <c r="AB216"/>
  <c r="AC216"/>
  <c r="AB152"/>
  <c r="AC152"/>
  <c r="AB88"/>
  <c r="AC88"/>
  <c r="AB24"/>
  <c r="AC24"/>
  <c r="AB273"/>
  <c r="AC273"/>
  <c r="AB209"/>
  <c r="AC209"/>
  <c r="AB145"/>
  <c r="AC145"/>
  <c r="AB81"/>
  <c r="AC81"/>
  <c r="AB17"/>
  <c r="AC17"/>
  <c r="AB266"/>
  <c r="AC266"/>
  <c r="AB202"/>
  <c r="AC202"/>
  <c r="AB138"/>
  <c r="AC138"/>
  <c r="AB74"/>
  <c r="AC74"/>
  <c r="AB10"/>
  <c r="AC10"/>
  <c r="AB259"/>
  <c r="AC259"/>
  <c r="AB195"/>
  <c r="AC195"/>
  <c r="AB131"/>
  <c r="AC131"/>
  <c r="AB67"/>
  <c r="AC67"/>
  <c r="AB349"/>
  <c r="AC349"/>
  <c r="AB396"/>
  <c r="AC396"/>
  <c r="AB382"/>
  <c r="AC382"/>
  <c r="AB381"/>
  <c r="AC381"/>
  <c r="AB387"/>
  <c r="AC387"/>
  <c r="AB372"/>
  <c r="AC372"/>
  <c r="AB390"/>
  <c r="AC390"/>
  <c r="AB335"/>
  <c r="AC335"/>
  <c r="AB327"/>
  <c r="AC327"/>
  <c r="AB364"/>
  <c r="AC364"/>
  <c r="AB433"/>
  <c r="AC433"/>
  <c r="AB439"/>
  <c r="AC439"/>
  <c r="AB516"/>
  <c r="AC516"/>
  <c r="AB480"/>
  <c r="AC480"/>
  <c r="AB490"/>
  <c r="AC490"/>
  <c r="AB436"/>
  <c r="AC436"/>
  <c r="AB468"/>
  <c r="AC468"/>
  <c r="AB428"/>
  <c r="AC428"/>
  <c r="AB462"/>
  <c r="AC462"/>
  <c r="AB520"/>
  <c r="AC520"/>
  <c r="AB458"/>
  <c r="AC458"/>
  <c r="AB485"/>
  <c r="AC485"/>
  <c r="AB427"/>
  <c r="AC427"/>
  <c r="AB445"/>
  <c r="AC445"/>
  <c r="AB540"/>
  <c r="AC540"/>
  <c r="AB635"/>
  <c r="AC635"/>
  <c r="AB578"/>
  <c r="AC578"/>
  <c r="AB618"/>
  <c r="AC618"/>
  <c r="AB522"/>
  <c r="AC522"/>
  <c r="AB616"/>
  <c r="AC616"/>
  <c r="AB569"/>
  <c r="AC569"/>
  <c r="AB608"/>
  <c r="AC608"/>
  <c r="AB561"/>
  <c r="AC561"/>
  <c r="AB614"/>
  <c r="AC614"/>
  <c r="AB560"/>
  <c r="AC560"/>
  <c r="AB643"/>
  <c r="AC643"/>
  <c r="AB566"/>
  <c r="AC566"/>
  <c r="AB585"/>
  <c r="AC585"/>
  <c r="AB642"/>
  <c r="AC642"/>
  <c r="AB551"/>
  <c r="AC551"/>
  <c r="AB308"/>
  <c r="AC308"/>
  <c r="AB244"/>
  <c r="AC244"/>
  <c r="AB180"/>
  <c r="AC180"/>
  <c r="AB116"/>
  <c r="AC116"/>
  <c r="AB52"/>
  <c r="AC52"/>
  <c r="AB301"/>
  <c r="AC301"/>
  <c r="AB237"/>
  <c r="AC237"/>
  <c r="AB173"/>
  <c r="AC173"/>
  <c r="AB109"/>
  <c r="AC109"/>
  <c r="AB45"/>
  <c r="AC45"/>
  <c r="AB294"/>
  <c r="AC294"/>
  <c r="AB230"/>
  <c r="AC230"/>
  <c r="AB166"/>
  <c r="AC166"/>
  <c r="AB102"/>
  <c r="AC102"/>
  <c r="AB38"/>
  <c r="AC38"/>
  <c r="AB287"/>
  <c r="AC287"/>
  <c r="AB223"/>
  <c r="AC223"/>
  <c r="AB159"/>
  <c r="AC159"/>
  <c r="AB95"/>
  <c r="AC95"/>
  <c r="AB31"/>
  <c r="AC31"/>
  <c r="AB288"/>
  <c r="AC288"/>
  <c r="AB224"/>
  <c r="AC224"/>
  <c r="AB160"/>
  <c r="AC160"/>
  <c r="AB96"/>
  <c r="AC96"/>
  <c r="AB32"/>
  <c r="AC32"/>
  <c r="AB281"/>
  <c r="AC281"/>
  <c r="AB217"/>
  <c r="AC217"/>
  <c r="AB153"/>
  <c r="AC153"/>
  <c r="AB89"/>
  <c r="AC89"/>
  <c r="AB25"/>
  <c r="AC25"/>
  <c r="AB274"/>
  <c r="AC274"/>
  <c r="AB210"/>
  <c r="AC210"/>
  <c r="AB146"/>
  <c r="AC146"/>
  <c r="AB82"/>
  <c r="AC82"/>
  <c r="AB18"/>
  <c r="AC18"/>
  <c r="AB267"/>
  <c r="AC267"/>
  <c r="AB203"/>
  <c r="AC203"/>
  <c r="AB139"/>
  <c r="AC139"/>
  <c r="AB75"/>
  <c r="AC75"/>
  <c r="AB11"/>
  <c r="AC11"/>
  <c r="AB356"/>
  <c r="AC356"/>
  <c r="AB406"/>
  <c r="AC406"/>
  <c r="AB355"/>
  <c r="AC355"/>
  <c r="AB394"/>
  <c r="AC394"/>
  <c r="AB392"/>
  <c r="AC392"/>
  <c r="AB402"/>
  <c r="AC402"/>
  <c r="AB395"/>
  <c r="AC395"/>
  <c r="AB336"/>
  <c r="AC336"/>
  <c r="AB328"/>
  <c r="AC328"/>
  <c r="AB379"/>
  <c r="AC379"/>
  <c r="AB440"/>
  <c r="AC440"/>
  <c r="AB509"/>
  <c r="AC509"/>
  <c r="AB479"/>
  <c r="AC479"/>
  <c r="AB489"/>
  <c r="AC489"/>
  <c r="AB409"/>
  <c r="AC409"/>
  <c r="AB385"/>
  <c r="AC385"/>
  <c r="AB469"/>
  <c r="AC469"/>
  <c r="AB384"/>
  <c r="AC384"/>
  <c r="AB463"/>
  <c r="AC463"/>
  <c r="AB472"/>
  <c r="AC472"/>
  <c r="AB459"/>
  <c r="AC459"/>
  <c r="AB494"/>
  <c r="AC494"/>
  <c r="AB434"/>
  <c r="AC434"/>
  <c r="AB446"/>
  <c r="AC446"/>
  <c r="AB548"/>
  <c r="AC548"/>
  <c r="AB592"/>
  <c r="AC592"/>
  <c r="AB523"/>
  <c r="AC523"/>
  <c r="AB627"/>
  <c r="AC627"/>
  <c r="AB529"/>
  <c r="AC529"/>
  <c r="AB617"/>
  <c r="AC617"/>
  <c r="AB576"/>
  <c r="AC576"/>
  <c r="AB615"/>
  <c r="AC615"/>
  <c r="AB568"/>
  <c r="AC568"/>
  <c r="AB624"/>
  <c r="AC624"/>
  <c r="AB567"/>
  <c r="AC567"/>
  <c r="AB613"/>
  <c r="AC613"/>
  <c r="AB573"/>
  <c r="AC573"/>
  <c r="AB586"/>
  <c r="AC586"/>
  <c r="AB612"/>
  <c r="AC612"/>
  <c r="AB558"/>
  <c r="AC558"/>
  <c r="AB637"/>
  <c r="AC637"/>
  <c r="AB316"/>
  <c r="AC316"/>
  <c r="AB252"/>
  <c r="AC252"/>
  <c r="AB188"/>
  <c r="AC188"/>
  <c r="AB124"/>
  <c r="AC124"/>
  <c r="AB60"/>
  <c r="AC60"/>
  <c r="AB309"/>
  <c r="AC309"/>
  <c r="AB245"/>
  <c r="AC245"/>
  <c r="AB181"/>
  <c r="AC181"/>
  <c r="AB117"/>
  <c r="AC117"/>
  <c r="AB53"/>
  <c r="AC53"/>
  <c r="AB302"/>
  <c r="AC302"/>
  <c r="AB238"/>
  <c r="AC238"/>
  <c r="AB174"/>
  <c r="AC174"/>
  <c r="AB110"/>
  <c r="AC110"/>
  <c r="AB46"/>
  <c r="AC46"/>
  <c r="AB295"/>
  <c r="AC295"/>
  <c r="AB231"/>
  <c r="AC231"/>
  <c r="AB167"/>
  <c r="AC167"/>
  <c r="AB103"/>
  <c r="AC103"/>
  <c r="AB39"/>
  <c r="AC39"/>
  <c r="AB296"/>
  <c r="AC296"/>
  <c r="AB232"/>
  <c r="AC232"/>
  <c r="AB168"/>
  <c r="AC168"/>
  <c r="AB104"/>
  <c r="AC104"/>
  <c r="AB40"/>
  <c r="AC40"/>
  <c r="AB289"/>
  <c r="AC289"/>
  <c r="AB225"/>
  <c r="AC225"/>
  <c r="AB161"/>
  <c r="AC161"/>
  <c r="AB97"/>
  <c r="AC97"/>
  <c r="AB33"/>
  <c r="AC33"/>
  <c r="AB282"/>
  <c r="AC282"/>
  <c r="AB218"/>
  <c r="AC218"/>
  <c r="AB154"/>
  <c r="AC154"/>
  <c r="AB90"/>
  <c r="AC90"/>
  <c r="AB26"/>
  <c r="AC26"/>
  <c r="AB275"/>
  <c r="AC275"/>
  <c r="AB211"/>
  <c r="AC211"/>
  <c r="AB147"/>
  <c r="AC147"/>
  <c r="AB83"/>
  <c r="AC83"/>
  <c r="AB19"/>
  <c r="AC19"/>
  <c r="AB371"/>
  <c r="AC371"/>
  <c r="AB348"/>
  <c r="AC348"/>
  <c r="AB362"/>
  <c r="AC362"/>
  <c r="AB399"/>
  <c r="AC399"/>
  <c r="AB407"/>
  <c r="AC407"/>
  <c r="AB345"/>
  <c r="AC345"/>
  <c r="AB400"/>
  <c r="AC400"/>
  <c r="AB337"/>
  <c r="AC337"/>
  <c r="AB329"/>
  <c r="AC329"/>
  <c r="AB321"/>
  <c r="AC321"/>
  <c r="AB389"/>
  <c r="AC389"/>
  <c r="AB517"/>
  <c r="AC517"/>
  <c r="AB488"/>
  <c r="AC488"/>
  <c r="AB410"/>
  <c r="AC410"/>
  <c r="AB416"/>
  <c r="AC416"/>
  <c r="AB393"/>
  <c r="AC393"/>
  <c r="AB470"/>
  <c r="AC470"/>
  <c r="AB505"/>
  <c r="AC505"/>
  <c r="AB464"/>
  <c r="AC464"/>
  <c r="AB474"/>
  <c r="AC474"/>
  <c r="AB413"/>
  <c r="AC413"/>
  <c r="AB452"/>
  <c r="AC452"/>
  <c r="AB441"/>
  <c r="AC441"/>
  <c r="AB447"/>
  <c r="AC447"/>
  <c r="AB510"/>
  <c r="AC510"/>
  <c r="AB599"/>
  <c r="AC599"/>
  <c r="AB530"/>
  <c r="AC530"/>
  <c r="AB634"/>
  <c r="AC634"/>
  <c r="AB538"/>
  <c r="AC538"/>
  <c r="AB626"/>
  <c r="AC626"/>
  <c r="AB521"/>
  <c r="AC521"/>
  <c r="AB625"/>
  <c r="AC625"/>
  <c r="AB575"/>
  <c r="AC575"/>
  <c r="AB631"/>
  <c r="AC631"/>
  <c r="AB574"/>
  <c r="AC574"/>
  <c r="AB623"/>
  <c r="AC623"/>
  <c r="AB580"/>
  <c r="AC580"/>
  <c r="AB587"/>
  <c r="AC587"/>
  <c r="AB620"/>
  <c r="AC620"/>
  <c r="AB565"/>
  <c r="AC565"/>
  <c r="AB641"/>
  <c r="AC641"/>
  <c r="AB260"/>
  <c r="AC260"/>
  <c r="AB196"/>
  <c r="AC196"/>
  <c r="AB132"/>
  <c r="AC132"/>
  <c r="AB68"/>
  <c r="AC68"/>
  <c r="AB317"/>
  <c r="AC317"/>
  <c r="AB253"/>
  <c r="AC253"/>
  <c r="AB189"/>
  <c r="AC189"/>
  <c r="AB125"/>
  <c r="AC125"/>
  <c r="AB61"/>
  <c r="AC61"/>
  <c r="AB182"/>
  <c r="AC182"/>
  <c r="AB118"/>
  <c r="AC118"/>
  <c r="AB54"/>
  <c r="AC54"/>
  <c r="AB303"/>
  <c r="AC303"/>
  <c r="AB239"/>
  <c r="AC239"/>
  <c r="AB175"/>
  <c r="AC175"/>
  <c r="AB111"/>
  <c r="AC111"/>
  <c r="AB47"/>
  <c r="AC47"/>
  <c r="AB304"/>
  <c r="AC304"/>
  <c r="AB240"/>
  <c r="AC240"/>
  <c r="AB176"/>
  <c r="AC176"/>
  <c r="AB112"/>
  <c r="AC112"/>
  <c r="AB48"/>
  <c r="AC48"/>
  <c r="AB297"/>
  <c r="AC297"/>
  <c r="AB233"/>
  <c r="AC233"/>
  <c r="AB169"/>
  <c r="AC169"/>
  <c r="AB105"/>
  <c r="AC105"/>
  <c r="AB41"/>
  <c r="AC41"/>
  <c r="AB290"/>
  <c r="AC290"/>
  <c r="AB226"/>
  <c r="AC226"/>
  <c r="AB162"/>
  <c r="AC162"/>
  <c r="AB98"/>
  <c r="AC98"/>
  <c r="AB34"/>
  <c r="AC34"/>
  <c r="AB283"/>
  <c r="AC283"/>
  <c r="AB219"/>
  <c r="AC219"/>
  <c r="AB155"/>
  <c r="AC155"/>
  <c r="AB91"/>
  <c r="AC91"/>
  <c r="AB27"/>
  <c r="AC27"/>
  <c r="AB378"/>
  <c r="AC378"/>
  <c r="AB363"/>
  <c r="AC363"/>
  <c r="AB369"/>
  <c r="AC369"/>
  <c r="AB347"/>
  <c r="AC347"/>
  <c r="AB346"/>
  <c r="AC346"/>
  <c r="AB352"/>
  <c r="AC352"/>
  <c r="AB405"/>
  <c r="AC405"/>
  <c r="AB338"/>
  <c r="AC338"/>
  <c r="AB330"/>
  <c r="AC330"/>
  <c r="AB322"/>
  <c r="AC322"/>
  <c r="AB397"/>
  <c r="AC397"/>
  <c r="AB478"/>
  <c r="AC478"/>
  <c r="AB443"/>
  <c r="AC443"/>
  <c r="AB417"/>
  <c r="AC417"/>
  <c r="AB423"/>
  <c r="AC423"/>
  <c r="AB513"/>
  <c r="AC513"/>
  <c r="AB465"/>
  <c r="AC465"/>
  <c r="AB483"/>
  <c r="AC483"/>
  <c r="AB420"/>
  <c r="AC420"/>
  <c r="AB453"/>
  <c r="AC453"/>
  <c r="AB503"/>
  <c r="AC503"/>
  <c r="AB448"/>
  <c r="AC448"/>
  <c r="AB518"/>
  <c r="AC518"/>
  <c r="AB550"/>
  <c r="AC550"/>
  <c r="AB531"/>
  <c r="AC531"/>
  <c r="AB593"/>
  <c r="AC593"/>
  <c r="AB546"/>
  <c r="AC546"/>
  <c r="AB633"/>
  <c r="AC633"/>
  <c r="AB528"/>
  <c r="AC528"/>
  <c r="AB632"/>
  <c r="AC632"/>
  <c r="AB527"/>
  <c r="AC527"/>
  <c r="AB595"/>
  <c r="AC595"/>
  <c r="AB581"/>
  <c r="AC581"/>
  <c r="AB630"/>
  <c r="AC630"/>
  <c r="AB525"/>
  <c r="AC525"/>
  <c r="AB590"/>
  <c r="AC590"/>
  <c r="AB621"/>
  <c r="AC621"/>
  <c r="AB572"/>
  <c r="AC572"/>
  <c r="AB628"/>
  <c r="AC628"/>
  <c r="AE7"/>
  <c r="CY10"/>
  <c r="CZ9"/>
  <c r="DD9" s="1"/>
  <c r="CN10"/>
  <c r="CO9"/>
  <c r="CS9" s="1"/>
  <c r="CC9"/>
  <c r="CD8"/>
  <c r="CH8" s="1"/>
  <c r="BR10"/>
  <c r="BS9"/>
  <c r="BW9" s="1"/>
  <c r="BG10"/>
  <c r="BH9"/>
  <c r="BL9" s="1"/>
  <c r="AV9"/>
  <c r="AW8"/>
  <c r="BA8" s="1"/>
  <c r="AK10"/>
  <c r="AL9"/>
  <c r="AP9" s="1"/>
  <c r="Z9"/>
  <c r="AA8"/>
  <c r="AE8" s="1"/>
  <c r="P6"/>
  <c r="N316" i="8"/>
  <c r="R316"/>
  <c r="Q316" s="1"/>
  <c r="O315"/>
  <c r="F11" i="9"/>
  <c r="J10"/>
  <c r="K10" s="1"/>
  <c r="S8" i="5"/>
  <c r="S9"/>
  <c r="O7"/>
  <c r="P7" s="1"/>
  <c r="N13" i="8"/>
  <c r="A11"/>
  <c r="E10"/>
  <c r="W8" i="6"/>
  <c r="X8"/>
  <c r="R12"/>
  <c r="W9"/>
  <c r="P9"/>
  <c r="Q9" s="1"/>
  <c r="I9"/>
  <c r="H10"/>
  <c r="C11"/>
  <c r="N10"/>
  <c r="O10" s="1"/>
  <c r="K10"/>
  <c r="L10" s="1"/>
  <c r="V10"/>
  <c r="T10" i="3"/>
  <c r="V9"/>
  <c r="Z9" s="1"/>
  <c r="E10" i="9" l="1"/>
  <c r="T10"/>
  <c r="X10" s="1"/>
  <c r="Y10" s="1"/>
  <c r="S14"/>
  <c r="CY11" i="5"/>
  <c r="CZ10"/>
  <c r="DD10" s="1"/>
  <c r="CN11"/>
  <c r="CO10"/>
  <c r="CS10" s="1"/>
  <c r="CC10"/>
  <c r="CD9"/>
  <c r="CH9" s="1"/>
  <c r="BR11"/>
  <c r="BS10"/>
  <c r="BW10" s="1"/>
  <c r="BG11"/>
  <c r="BH10"/>
  <c r="BL10" s="1"/>
  <c r="AV10"/>
  <c r="AW9"/>
  <c r="BA9" s="1"/>
  <c r="AK11"/>
  <c r="AL10"/>
  <c r="AP10" s="1"/>
  <c r="Z10"/>
  <c r="AA9"/>
  <c r="AE9" s="1"/>
  <c r="O316" i="8"/>
  <c r="N317"/>
  <c r="R317"/>
  <c r="Q317" s="1"/>
  <c r="J11" i="9"/>
  <c r="K11" s="1"/>
  <c r="F12"/>
  <c r="S10" i="5"/>
  <c r="O8"/>
  <c r="P8" s="1"/>
  <c r="T7"/>
  <c r="U7" s="1"/>
  <c r="N14" i="8"/>
  <c r="A12"/>
  <c r="E11"/>
  <c r="W10" i="6"/>
  <c r="X10"/>
  <c r="R13"/>
  <c r="P10"/>
  <c r="Q10" s="1"/>
  <c r="I10"/>
  <c r="H11"/>
  <c r="C12"/>
  <c r="N11"/>
  <c r="O11" s="1"/>
  <c r="K11"/>
  <c r="L11" s="1"/>
  <c r="V11"/>
  <c r="T11" i="3"/>
  <c r="V10"/>
  <c r="Z10" s="1"/>
  <c r="E11" i="9" l="1"/>
  <c r="T11"/>
  <c r="X11" s="1"/>
  <c r="Y11" s="1"/>
  <c r="S15"/>
  <c r="CY12" i="5"/>
  <c r="CZ11"/>
  <c r="DD11" s="1"/>
  <c r="CN12"/>
  <c r="CO11"/>
  <c r="CS11" s="1"/>
  <c r="CC11"/>
  <c r="CD10"/>
  <c r="CH10" s="1"/>
  <c r="BR12"/>
  <c r="BS11"/>
  <c r="BW11" s="1"/>
  <c r="BG12"/>
  <c r="BH11"/>
  <c r="BL11" s="1"/>
  <c r="AV11"/>
  <c r="AW10"/>
  <c r="BA10" s="1"/>
  <c r="AK12"/>
  <c r="AL11"/>
  <c r="AP11" s="1"/>
  <c r="Z11"/>
  <c r="AA10"/>
  <c r="AE10" s="1"/>
  <c r="N318" i="8"/>
  <c r="R318"/>
  <c r="Q318" s="1"/>
  <c r="O317"/>
  <c r="J12" i="9"/>
  <c r="K12" s="1"/>
  <c r="F13"/>
  <c r="S11" i="5"/>
  <c r="O9"/>
  <c r="P9" s="1"/>
  <c r="T8"/>
  <c r="U8" s="1"/>
  <c r="N15" i="8"/>
  <c r="A13"/>
  <c r="E12"/>
  <c r="W11" i="6"/>
  <c r="X11"/>
  <c r="R14"/>
  <c r="P11"/>
  <c r="Q11" s="1"/>
  <c r="I11"/>
  <c r="C13"/>
  <c r="N12"/>
  <c r="O12" s="1"/>
  <c r="K12"/>
  <c r="L12" s="1"/>
  <c r="H12"/>
  <c r="V12"/>
  <c r="T12" i="3"/>
  <c r="V11"/>
  <c r="Z11" s="1"/>
  <c r="E12" i="9" l="1"/>
  <c r="T12"/>
  <c r="X12" s="1"/>
  <c r="Y12" s="1"/>
  <c r="S16"/>
  <c r="CY13" i="5"/>
  <c r="CZ12"/>
  <c r="DD12" s="1"/>
  <c r="CN13"/>
  <c r="CO12"/>
  <c r="CS12" s="1"/>
  <c r="CC12"/>
  <c r="CD11"/>
  <c r="CH11" s="1"/>
  <c r="BR13"/>
  <c r="BS12"/>
  <c r="BW12" s="1"/>
  <c r="BG13"/>
  <c r="BH12"/>
  <c r="BL12" s="1"/>
  <c r="AV12"/>
  <c r="AW11"/>
  <c r="BA11" s="1"/>
  <c r="AK13"/>
  <c r="AL12"/>
  <c r="AP12" s="1"/>
  <c r="Z12"/>
  <c r="AA11"/>
  <c r="AE11" s="1"/>
  <c r="N319" i="8"/>
  <c r="O318"/>
  <c r="R319"/>
  <c r="Q319" s="1"/>
  <c r="J13" i="9"/>
  <c r="K13" s="1"/>
  <c r="F14"/>
  <c r="S12" i="5"/>
  <c r="O10"/>
  <c r="P10" s="1"/>
  <c r="T9"/>
  <c r="U9" s="1"/>
  <c r="N16" i="8"/>
  <c r="A14"/>
  <c r="E13"/>
  <c r="W12" i="6"/>
  <c r="X12"/>
  <c r="R15"/>
  <c r="N13"/>
  <c r="O13" s="1"/>
  <c r="K13"/>
  <c r="L13" s="1"/>
  <c r="H13"/>
  <c r="C14"/>
  <c r="P12"/>
  <c r="Q12" s="1"/>
  <c r="I12"/>
  <c r="V13"/>
  <c r="T13" i="3"/>
  <c r="V12"/>
  <c r="Z12" s="1"/>
  <c r="E13" i="9" l="1"/>
  <c r="T13"/>
  <c r="X13" s="1"/>
  <c r="Y13" s="1"/>
  <c r="S17"/>
  <c r="CZ13" i="5"/>
  <c r="DD13" s="1"/>
  <c r="CY14"/>
  <c r="CO13"/>
  <c r="CS13" s="1"/>
  <c r="CN14"/>
  <c r="CC13"/>
  <c r="CD12"/>
  <c r="CH12" s="1"/>
  <c r="BS13"/>
  <c r="BW13" s="1"/>
  <c r="BR14"/>
  <c r="BH13"/>
  <c r="BL13" s="1"/>
  <c r="BG14"/>
  <c r="AV13"/>
  <c r="AW12"/>
  <c r="BA12" s="1"/>
  <c r="AL13"/>
  <c r="AP13" s="1"/>
  <c r="AK14"/>
  <c r="Z13"/>
  <c r="AA12"/>
  <c r="AE12" s="1"/>
  <c r="N320" i="8"/>
  <c r="R320"/>
  <c r="Q320" s="1"/>
  <c r="O319"/>
  <c r="F15" i="9"/>
  <c r="J14"/>
  <c r="K14" s="1"/>
  <c r="S13" i="5"/>
  <c r="T10"/>
  <c r="U10" s="1"/>
  <c r="O11"/>
  <c r="P11" s="1"/>
  <c r="N17" i="8"/>
  <c r="A15"/>
  <c r="E14"/>
  <c r="W13" i="6"/>
  <c r="X13"/>
  <c r="R16"/>
  <c r="P13"/>
  <c r="Q13" s="1"/>
  <c r="I13"/>
  <c r="K14"/>
  <c r="L14" s="1"/>
  <c r="H14"/>
  <c r="C15"/>
  <c r="N14"/>
  <c r="O14" s="1"/>
  <c r="V14"/>
  <c r="T14" i="3"/>
  <c r="V13"/>
  <c r="Z13" s="1"/>
  <c r="E14" i="9" l="1"/>
  <c r="T14"/>
  <c r="X14" s="1"/>
  <c r="Y14" s="1"/>
  <c r="S18"/>
  <c r="CZ14" i="5"/>
  <c r="DD14" s="1"/>
  <c r="CY15"/>
  <c r="CO14"/>
  <c r="CS14" s="1"/>
  <c r="CN15"/>
  <c r="CD13"/>
  <c r="CH13" s="1"/>
  <c r="CC14"/>
  <c r="BS14"/>
  <c r="BW14" s="1"/>
  <c r="BR15"/>
  <c r="BH14"/>
  <c r="BL14" s="1"/>
  <c r="BG15"/>
  <c r="AW13"/>
  <c r="BA13" s="1"/>
  <c r="AV14"/>
  <c r="AL14"/>
  <c r="AP14" s="1"/>
  <c r="AK15"/>
  <c r="AA13"/>
  <c r="AE13" s="1"/>
  <c r="Z14"/>
  <c r="N321" i="8"/>
  <c r="O320"/>
  <c r="R321"/>
  <c r="Q321" s="1"/>
  <c r="J15" i="9"/>
  <c r="K15" s="1"/>
  <c r="F16"/>
  <c r="S14" i="5"/>
  <c r="O12"/>
  <c r="P12" s="1"/>
  <c r="T11"/>
  <c r="U11" s="1"/>
  <c r="N18" i="8"/>
  <c r="A16"/>
  <c r="E15"/>
  <c r="W14" i="6"/>
  <c r="X14"/>
  <c r="R17"/>
  <c r="P14"/>
  <c r="Q14" s="1"/>
  <c r="I14"/>
  <c r="K15"/>
  <c r="L15" s="1"/>
  <c r="H15"/>
  <c r="C16"/>
  <c r="N15"/>
  <c r="O15" s="1"/>
  <c r="V15"/>
  <c r="T15" i="3"/>
  <c r="V14"/>
  <c r="Z14" s="1"/>
  <c r="E15" i="9" l="1"/>
  <c r="T15"/>
  <c r="X15" s="1"/>
  <c r="Y15" s="1"/>
  <c r="S19"/>
  <c r="CY16" i="5"/>
  <c r="CZ15"/>
  <c r="DD15" s="1"/>
  <c r="CN16"/>
  <c r="CO15"/>
  <c r="CS15" s="1"/>
  <c r="CD14"/>
  <c r="CH14" s="1"/>
  <c r="CC15"/>
  <c r="BR16"/>
  <c r="BS15"/>
  <c r="BW15" s="1"/>
  <c r="BG16"/>
  <c r="BH15"/>
  <c r="BL15" s="1"/>
  <c r="AW14"/>
  <c r="BA14" s="1"/>
  <c r="AV15"/>
  <c r="AK16"/>
  <c r="AL15"/>
  <c r="AP15" s="1"/>
  <c r="AA14"/>
  <c r="AE14" s="1"/>
  <c r="Z15"/>
  <c r="N322" i="8"/>
  <c r="R322"/>
  <c r="Q322" s="1"/>
  <c r="O321"/>
  <c r="F17" i="9"/>
  <c r="J16"/>
  <c r="K16" s="1"/>
  <c r="S15" i="5"/>
  <c r="O13"/>
  <c r="P13" s="1"/>
  <c r="T12"/>
  <c r="U12" s="1"/>
  <c r="N19" i="8"/>
  <c r="A17"/>
  <c r="E16"/>
  <c r="W15" i="6"/>
  <c r="X15"/>
  <c r="R18"/>
  <c r="P15"/>
  <c r="Q15" s="1"/>
  <c r="I15"/>
  <c r="K16"/>
  <c r="L16" s="1"/>
  <c r="H16"/>
  <c r="C17"/>
  <c r="N16"/>
  <c r="O16" s="1"/>
  <c r="V16"/>
  <c r="T16" i="3"/>
  <c r="V15"/>
  <c r="Z15" s="1"/>
  <c r="E16" i="9" l="1"/>
  <c r="T16"/>
  <c r="X16" s="1"/>
  <c r="Y16" s="1"/>
  <c r="S20"/>
  <c r="CY17" i="5"/>
  <c r="CZ16"/>
  <c r="DD16" s="1"/>
  <c r="CN17"/>
  <c r="CO16"/>
  <c r="CS16" s="1"/>
  <c r="CC16"/>
  <c r="CD15"/>
  <c r="CH15" s="1"/>
  <c r="BR17"/>
  <c r="BS16"/>
  <c r="BW16" s="1"/>
  <c r="BG17"/>
  <c r="BH16"/>
  <c r="BL16" s="1"/>
  <c r="AV16"/>
  <c r="AW15"/>
  <c r="BA15" s="1"/>
  <c r="AK17"/>
  <c r="AL16"/>
  <c r="AP16" s="1"/>
  <c r="Z16"/>
  <c r="AA15"/>
  <c r="AE15" s="1"/>
  <c r="N323" i="8"/>
  <c r="O322"/>
  <c r="R323"/>
  <c r="Q323" s="1"/>
  <c r="J17" i="9"/>
  <c r="K17" s="1"/>
  <c r="F18"/>
  <c r="S16" i="5"/>
  <c r="O14"/>
  <c r="P14" s="1"/>
  <c r="T13"/>
  <c r="U13" s="1"/>
  <c r="N20" i="8"/>
  <c r="A18"/>
  <c r="E17"/>
  <c r="W16" i="6"/>
  <c r="X16"/>
  <c r="R19"/>
  <c r="I16"/>
  <c r="P16"/>
  <c r="Q16" s="1"/>
  <c r="H17"/>
  <c r="C18"/>
  <c r="N17"/>
  <c r="O17" s="1"/>
  <c r="K17"/>
  <c r="L17" s="1"/>
  <c r="V17"/>
  <c r="T17" i="3"/>
  <c r="V16"/>
  <c r="Z16" s="1"/>
  <c r="E17" i="9" l="1"/>
  <c r="T17"/>
  <c r="X17" s="1"/>
  <c r="Y17" s="1"/>
  <c r="S21"/>
  <c r="CY18" i="5"/>
  <c r="CZ17"/>
  <c r="DD17" s="1"/>
  <c r="CN18"/>
  <c r="CO17"/>
  <c r="CS17" s="1"/>
  <c r="CC17"/>
  <c r="CD16"/>
  <c r="CH16" s="1"/>
  <c r="BR18"/>
  <c r="BS17"/>
  <c r="BW17" s="1"/>
  <c r="BG18"/>
  <c r="BH17"/>
  <c r="BL17" s="1"/>
  <c r="AV17"/>
  <c r="AW16"/>
  <c r="BA16" s="1"/>
  <c r="AK18"/>
  <c r="AL17"/>
  <c r="AP17" s="1"/>
  <c r="Z17"/>
  <c r="AA16"/>
  <c r="AE16" s="1"/>
  <c r="N324" i="8"/>
  <c r="O323"/>
  <c r="R324"/>
  <c r="Q324" s="1"/>
  <c r="F19" i="9"/>
  <c r="J18"/>
  <c r="K18" s="1"/>
  <c r="S17" i="5"/>
  <c r="T14"/>
  <c r="U14" s="1"/>
  <c r="O15"/>
  <c r="P15" s="1"/>
  <c r="N21" i="8"/>
  <c r="A19"/>
  <c r="E18"/>
  <c r="W17" i="6"/>
  <c r="X17"/>
  <c r="R20"/>
  <c r="P17"/>
  <c r="Q17" s="1"/>
  <c r="I17"/>
  <c r="H18"/>
  <c r="C19"/>
  <c r="N18"/>
  <c r="O18" s="1"/>
  <c r="K18"/>
  <c r="L18" s="1"/>
  <c r="V18"/>
  <c r="T18" i="3"/>
  <c r="V17"/>
  <c r="Z17" s="1"/>
  <c r="E18" i="9" l="1"/>
  <c r="T18"/>
  <c r="X18" s="1"/>
  <c r="Y18" s="1"/>
  <c r="S22"/>
  <c r="CY19" i="5"/>
  <c r="CZ18"/>
  <c r="DD18" s="1"/>
  <c r="CN19"/>
  <c r="CO18"/>
  <c r="CS18" s="1"/>
  <c r="CC18"/>
  <c r="CD17"/>
  <c r="CH17" s="1"/>
  <c r="BR19"/>
  <c r="BS18"/>
  <c r="BW18" s="1"/>
  <c r="BG19"/>
  <c r="BH18"/>
  <c r="BL18" s="1"/>
  <c r="AV18"/>
  <c r="AW17"/>
  <c r="BA17" s="1"/>
  <c r="AK19"/>
  <c r="AL18"/>
  <c r="AP18" s="1"/>
  <c r="Z18"/>
  <c r="AA17"/>
  <c r="AE17" s="1"/>
  <c r="AF17" s="1"/>
  <c r="N325" i="8"/>
  <c r="O324"/>
  <c r="R325"/>
  <c r="Q325" s="1"/>
  <c r="J19" i="9"/>
  <c r="K19" s="1"/>
  <c r="F20"/>
  <c r="S18" i="5"/>
  <c r="O16"/>
  <c r="P16" s="1"/>
  <c r="T15"/>
  <c r="U15" s="1"/>
  <c r="N22" i="8"/>
  <c r="A20"/>
  <c r="E19"/>
  <c r="W18" i="6"/>
  <c r="X18"/>
  <c r="R21"/>
  <c r="P18"/>
  <c r="Q18" s="1"/>
  <c r="I18"/>
  <c r="H19"/>
  <c r="C20"/>
  <c r="N19"/>
  <c r="O19" s="1"/>
  <c r="K19"/>
  <c r="L19" s="1"/>
  <c r="V19"/>
  <c r="T19" i="3"/>
  <c r="V18"/>
  <c r="Z18" s="1"/>
  <c r="E19" i="9" l="1"/>
  <c r="T19"/>
  <c r="X19" s="1"/>
  <c r="Y19" s="1"/>
  <c r="S23"/>
  <c r="CY20" i="5"/>
  <c r="CZ19"/>
  <c r="DD19" s="1"/>
  <c r="CN20"/>
  <c r="CO19"/>
  <c r="CS19" s="1"/>
  <c r="CC19"/>
  <c r="CD18"/>
  <c r="CH18" s="1"/>
  <c r="BR20"/>
  <c r="BS19"/>
  <c r="BW19" s="1"/>
  <c r="BG20"/>
  <c r="BH19"/>
  <c r="BL19" s="1"/>
  <c r="AV19"/>
  <c r="AW18"/>
  <c r="BA18" s="1"/>
  <c r="AK20"/>
  <c r="AL19"/>
  <c r="AP19" s="1"/>
  <c r="Z19"/>
  <c r="AA18"/>
  <c r="AE18" s="1"/>
  <c r="AF18" s="1"/>
  <c r="N326" i="8"/>
  <c r="R326"/>
  <c r="Q326" s="1"/>
  <c r="O325"/>
  <c r="J20" i="9"/>
  <c r="K20" s="1"/>
  <c r="F21"/>
  <c r="S19" i="5"/>
  <c r="T16"/>
  <c r="U16" s="1"/>
  <c r="O17"/>
  <c r="P17" s="1"/>
  <c r="N23" i="8"/>
  <c r="A21"/>
  <c r="E20"/>
  <c r="W19" i="6"/>
  <c r="X19"/>
  <c r="R22"/>
  <c r="P19"/>
  <c r="Q19" s="1"/>
  <c r="I19"/>
  <c r="C21"/>
  <c r="N20"/>
  <c r="K20"/>
  <c r="L20" s="1"/>
  <c r="H20"/>
  <c r="V20"/>
  <c r="T20" i="3"/>
  <c r="V19"/>
  <c r="Z19" s="1"/>
  <c r="E20" i="9" l="1"/>
  <c r="T20"/>
  <c r="X20" s="1"/>
  <c r="Y20" s="1"/>
  <c r="S24"/>
  <c r="CY21" i="5"/>
  <c r="CZ20"/>
  <c r="DD20" s="1"/>
  <c r="CN21"/>
  <c r="CO20"/>
  <c r="CS20" s="1"/>
  <c r="CC20"/>
  <c r="CD19"/>
  <c r="CH19" s="1"/>
  <c r="BR21"/>
  <c r="BS20"/>
  <c r="BW20" s="1"/>
  <c r="BG21"/>
  <c r="BH20"/>
  <c r="BL20" s="1"/>
  <c r="AV20"/>
  <c r="AW19"/>
  <c r="BA19" s="1"/>
  <c r="AK21"/>
  <c r="AL20"/>
  <c r="AP20" s="1"/>
  <c r="Z20"/>
  <c r="AA19"/>
  <c r="AE19" s="1"/>
  <c r="AF19" s="1"/>
  <c r="N327" i="8"/>
  <c r="O326"/>
  <c r="R327"/>
  <c r="Q327" s="1"/>
  <c r="J21" i="9"/>
  <c r="K21" s="1"/>
  <c r="F22"/>
  <c r="S20" i="5"/>
  <c r="T17"/>
  <c r="U17" s="1"/>
  <c r="O18"/>
  <c r="P18" s="1"/>
  <c r="N24" i="8"/>
  <c r="A22"/>
  <c r="E21"/>
  <c r="W20" i="6"/>
  <c r="X20"/>
  <c r="R23"/>
  <c r="N21"/>
  <c r="O21" s="1"/>
  <c r="K21"/>
  <c r="L21" s="1"/>
  <c r="H21"/>
  <c r="C22"/>
  <c r="O20"/>
  <c r="P20"/>
  <c r="Q20" s="1"/>
  <c r="I20"/>
  <c r="V21"/>
  <c r="T21" i="3"/>
  <c r="V20"/>
  <c r="Z20" s="1"/>
  <c r="E21" i="9" l="1"/>
  <c r="T21"/>
  <c r="X21" s="1"/>
  <c r="Y21" s="1"/>
  <c r="S25"/>
  <c r="CZ21" i="5"/>
  <c r="DD21" s="1"/>
  <c r="CY22"/>
  <c r="CO21"/>
  <c r="CS21" s="1"/>
  <c r="CN22"/>
  <c r="CC21"/>
  <c r="CD20"/>
  <c r="CH20" s="1"/>
  <c r="BS21"/>
  <c r="BW21" s="1"/>
  <c r="BR22"/>
  <c r="BH21"/>
  <c r="BL21" s="1"/>
  <c r="BG22"/>
  <c r="AV21"/>
  <c r="AW20"/>
  <c r="BA20" s="1"/>
  <c r="AL21"/>
  <c r="AP21" s="1"/>
  <c r="AK22"/>
  <c r="Z21"/>
  <c r="AA20"/>
  <c r="AE20" s="1"/>
  <c r="AF20" s="1"/>
  <c r="N328" i="8"/>
  <c r="O327"/>
  <c r="R328"/>
  <c r="Q328" s="1"/>
  <c r="F23" i="9"/>
  <c r="J22"/>
  <c r="K22" s="1"/>
  <c r="S21" i="5"/>
  <c r="O19"/>
  <c r="P19" s="1"/>
  <c r="T18"/>
  <c r="U18" s="1"/>
  <c r="N25" i="8"/>
  <c r="A23"/>
  <c r="E22"/>
  <c r="W21" i="6"/>
  <c r="X21"/>
  <c r="R24"/>
  <c r="P21"/>
  <c r="Q21" s="1"/>
  <c r="I21"/>
  <c r="K22"/>
  <c r="L22" s="1"/>
  <c r="H22"/>
  <c r="C23"/>
  <c r="N22"/>
  <c r="O22" s="1"/>
  <c r="V22"/>
  <c r="T22" i="3"/>
  <c r="V21"/>
  <c r="Z21" s="1"/>
  <c r="E22" i="9" l="1"/>
  <c r="T22"/>
  <c r="X22" s="1"/>
  <c r="Y22" s="1"/>
  <c r="S26"/>
  <c r="CZ22" i="5"/>
  <c r="DD22" s="1"/>
  <c r="CY23"/>
  <c r="CO22"/>
  <c r="CS22" s="1"/>
  <c r="CN23"/>
  <c r="CD21"/>
  <c r="CH21" s="1"/>
  <c r="CC22"/>
  <c r="BS22"/>
  <c r="BW22" s="1"/>
  <c r="BR23"/>
  <c r="BH22"/>
  <c r="BL22" s="1"/>
  <c r="BG23"/>
  <c r="AW21"/>
  <c r="BA21" s="1"/>
  <c r="AV22"/>
  <c r="AL22"/>
  <c r="AP22" s="1"/>
  <c r="AK23"/>
  <c r="AA21"/>
  <c r="AE21" s="1"/>
  <c r="AF21" s="1"/>
  <c r="Z22"/>
  <c r="N329" i="8"/>
  <c r="O328"/>
  <c r="R329"/>
  <c r="Q329" s="1"/>
  <c r="F24" i="9"/>
  <c r="J23"/>
  <c r="K23" s="1"/>
  <c r="S22" i="5"/>
  <c r="T19"/>
  <c r="U19" s="1"/>
  <c r="O20"/>
  <c r="P20" s="1"/>
  <c r="N26" i="8"/>
  <c r="A24"/>
  <c r="E23"/>
  <c r="W22" i="6"/>
  <c r="X22"/>
  <c r="R25"/>
  <c r="P22"/>
  <c r="Q22" s="1"/>
  <c r="I22"/>
  <c r="K23"/>
  <c r="L23" s="1"/>
  <c r="H23"/>
  <c r="C24"/>
  <c r="N23"/>
  <c r="O23" s="1"/>
  <c r="V23"/>
  <c r="T23" i="3"/>
  <c r="V22"/>
  <c r="Z22" s="1"/>
  <c r="E23" i="9" l="1"/>
  <c r="T23"/>
  <c r="X23" s="1"/>
  <c r="Y23" s="1"/>
  <c r="S27"/>
  <c r="CY24" i="5"/>
  <c r="CZ23"/>
  <c r="DD23" s="1"/>
  <c r="CN24"/>
  <c r="CO23"/>
  <c r="CS23" s="1"/>
  <c r="CD22"/>
  <c r="CH22" s="1"/>
  <c r="CC23"/>
  <c r="BR24"/>
  <c r="BS23"/>
  <c r="BW23" s="1"/>
  <c r="BG24"/>
  <c r="BH23"/>
  <c r="BL23" s="1"/>
  <c r="AW22"/>
  <c r="BA22" s="1"/>
  <c r="AV23"/>
  <c r="AK24"/>
  <c r="AL23"/>
  <c r="AP23" s="1"/>
  <c r="AA22"/>
  <c r="AE22" s="1"/>
  <c r="Z23"/>
  <c r="AF22"/>
  <c r="N330" i="8"/>
  <c r="R330"/>
  <c r="Q330" s="1"/>
  <c r="O329"/>
  <c r="J24" i="9"/>
  <c r="K24" s="1"/>
  <c r="F25"/>
  <c r="S23" i="5"/>
  <c r="T20"/>
  <c r="U20" s="1"/>
  <c r="O21"/>
  <c r="P21" s="1"/>
  <c r="N27" i="8"/>
  <c r="A25"/>
  <c r="E24"/>
  <c r="W23" i="6"/>
  <c r="X23"/>
  <c r="R26"/>
  <c r="P23"/>
  <c r="Q23" s="1"/>
  <c r="I23"/>
  <c r="K24"/>
  <c r="L24" s="1"/>
  <c r="H24"/>
  <c r="C25"/>
  <c r="N24"/>
  <c r="O24" s="1"/>
  <c r="V24"/>
  <c r="T24" i="3"/>
  <c r="V23"/>
  <c r="Z23" s="1"/>
  <c r="E24" i="9" l="1"/>
  <c r="T24"/>
  <c r="X24" s="1"/>
  <c r="Y24" s="1"/>
  <c r="S28"/>
  <c r="CY25" i="5"/>
  <c r="CZ24"/>
  <c r="DD24" s="1"/>
  <c r="CN25"/>
  <c r="CO24"/>
  <c r="CS24" s="1"/>
  <c r="CC24"/>
  <c r="CD23"/>
  <c r="CH23" s="1"/>
  <c r="BR25"/>
  <c r="BS24"/>
  <c r="BW24" s="1"/>
  <c r="BG25"/>
  <c r="BH24"/>
  <c r="BL24" s="1"/>
  <c r="AV24"/>
  <c r="AW23"/>
  <c r="BA23" s="1"/>
  <c r="AK25"/>
  <c r="AL24"/>
  <c r="AP24" s="1"/>
  <c r="Z24"/>
  <c r="AA23"/>
  <c r="AE23" s="1"/>
  <c r="AF23" s="1"/>
  <c r="N331" i="8"/>
  <c r="O330"/>
  <c r="R331"/>
  <c r="Q331" s="1"/>
  <c r="J25" i="9"/>
  <c r="K25" s="1"/>
  <c r="F26"/>
  <c r="S24" i="5"/>
  <c r="T21"/>
  <c r="U21" s="1"/>
  <c r="O22"/>
  <c r="P22" s="1"/>
  <c r="N28" i="8"/>
  <c r="A26"/>
  <c r="E25"/>
  <c r="W24" i="6"/>
  <c r="X24"/>
  <c r="R27"/>
  <c r="I24"/>
  <c r="P24"/>
  <c r="Q24" s="1"/>
  <c r="H25"/>
  <c r="C26"/>
  <c r="N25"/>
  <c r="O25" s="1"/>
  <c r="K25"/>
  <c r="L25" s="1"/>
  <c r="V25"/>
  <c r="T25" i="3"/>
  <c r="V24"/>
  <c r="Z24" s="1"/>
  <c r="E25" i="9" l="1"/>
  <c r="T25"/>
  <c r="X25" s="1"/>
  <c r="Y25" s="1"/>
  <c r="S29"/>
  <c r="CY26" i="5"/>
  <c r="CZ25"/>
  <c r="DD25" s="1"/>
  <c r="CN26"/>
  <c r="CO25"/>
  <c r="CS25" s="1"/>
  <c r="CC25"/>
  <c r="CD24"/>
  <c r="CH24" s="1"/>
  <c r="BR26"/>
  <c r="BS25"/>
  <c r="BW25" s="1"/>
  <c r="BG26"/>
  <c r="BH25"/>
  <c r="BL25" s="1"/>
  <c r="AV25"/>
  <c r="AW24"/>
  <c r="BA24" s="1"/>
  <c r="AK26"/>
  <c r="AL25"/>
  <c r="AP25" s="1"/>
  <c r="Z25"/>
  <c r="AA24"/>
  <c r="AE24" s="1"/>
  <c r="AF24" s="1"/>
  <c r="N332" i="8"/>
  <c r="O331"/>
  <c r="R332"/>
  <c r="Q332" s="1"/>
  <c r="F27" i="9"/>
  <c r="J26"/>
  <c r="K26" s="1"/>
  <c r="S25" i="5"/>
  <c r="T22"/>
  <c r="U22" s="1"/>
  <c r="O23"/>
  <c r="P23" s="1"/>
  <c r="N29" i="8"/>
  <c r="A27"/>
  <c r="E26"/>
  <c r="W25" i="6"/>
  <c r="X25"/>
  <c r="R28"/>
  <c r="P25"/>
  <c r="Q25" s="1"/>
  <c r="I25"/>
  <c r="H26"/>
  <c r="C27"/>
  <c r="N26"/>
  <c r="O26" s="1"/>
  <c r="K26"/>
  <c r="L26" s="1"/>
  <c r="V26"/>
  <c r="T26" i="3"/>
  <c r="V25"/>
  <c r="Z25" s="1"/>
  <c r="E26" i="9" l="1"/>
  <c r="T26"/>
  <c r="X26" s="1"/>
  <c r="Y26" s="1"/>
  <c r="S30"/>
  <c r="CY27" i="5"/>
  <c r="CZ26"/>
  <c r="DD26" s="1"/>
  <c r="CN27"/>
  <c r="CO26"/>
  <c r="CS26" s="1"/>
  <c r="CC26"/>
  <c r="CD25"/>
  <c r="CH25" s="1"/>
  <c r="BR27"/>
  <c r="BS26"/>
  <c r="BW26" s="1"/>
  <c r="BG27"/>
  <c r="BH26"/>
  <c r="BL26" s="1"/>
  <c r="AV26"/>
  <c r="AW25"/>
  <c r="BA25" s="1"/>
  <c r="AK27"/>
  <c r="AL26"/>
  <c r="AP26" s="1"/>
  <c r="Z26"/>
  <c r="AA25"/>
  <c r="AE25" s="1"/>
  <c r="AF25" s="1"/>
  <c r="N333" i="8"/>
  <c r="O332"/>
  <c r="R333"/>
  <c r="Q333" s="1"/>
  <c r="J27" i="9"/>
  <c r="K27" s="1"/>
  <c r="F28"/>
  <c r="S26" i="5"/>
  <c r="T23"/>
  <c r="U23" s="1"/>
  <c r="O24"/>
  <c r="P24" s="1"/>
  <c r="N30" i="8"/>
  <c r="A28"/>
  <c r="E27"/>
  <c r="W26" i="6"/>
  <c r="X26"/>
  <c r="R29"/>
  <c r="P26"/>
  <c r="Q26" s="1"/>
  <c r="I26"/>
  <c r="H27"/>
  <c r="C28"/>
  <c r="N27"/>
  <c r="O27" s="1"/>
  <c r="K27"/>
  <c r="L27" s="1"/>
  <c r="V27"/>
  <c r="T27" i="3"/>
  <c r="V26"/>
  <c r="Z26" s="1"/>
  <c r="E27" i="9" l="1"/>
  <c r="T27"/>
  <c r="X27" s="1"/>
  <c r="Y27" s="1"/>
  <c r="S31"/>
  <c r="CY28" i="5"/>
  <c r="CZ27"/>
  <c r="DD27" s="1"/>
  <c r="CN28"/>
  <c r="CO27"/>
  <c r="CS27" s="1"/>
  <c r="CC27"/>
  <c r="CD26"/>
  <c r="CH26" s="1"/>
  <c r="BR28"/>
  <c r="BS27"/>
  <c r="BW27" s="1"/>
  <c r="BG28"/>
  <c r="BH27"/>
  <c r="BL27" s="1"/>
  <c r="AV27"/>
  <c r="AW26"/>
  <c r="BA26" s="1"/>
  <c r="AK28"/>
  <c r="AL27"/>
  <c r="AP27" s="1"/>
  <c r="Z27"/>
  <c r="AA26"/>
  <c r="AE26" s="1"/>
  <c r="AF26" s="1"/>
  <c r="N334" i="8"/>
  <c r="R334"/>
  <c r="Q334" s="1"/>
  <c r="O333"/>
  <c r="J28" i="9"/>
  <c r="K28" s="1"/>
  <c r="F29"/>
  <c r="S27" i="5"/>
  <c r="T24"/>
  <c r="U24" s="1"/>
  <c r="O25"/>
  <c r="N31" i="8"/>
  <c r="A29"/>
  <c r="E28"/>
  <c r="W27" i="6"/>
  <c r="X27"/>
  <c r="R30"/>
  <c r="P27"/>
  <c r="Q27" s="1"/>
  <c r="I27"/>
  <c r="C29"/>
  <c r="N28"/>
  <c r="O28" s="1"/>
  <c r="K28"/>
  <c r="L28" s="1"/>
  <c r="H28"/>
  <c r="V28"/>
  <c r="T28" i="3"/>
  <c r="V27"/>
  <c r="Z27" s="1"/>
  <c r="E28" i="9" l="1"/>
  <c r="T28"/>
  <c r="X28" s="1"/>
  <c r="Y28" s="1"/>
  <c r="S32"/>
  <c r="CY29" i="5"/>
  <c r="CZ28"/>
  <c r="DD28" s="1"/>
  <c r="CN29"/>
  <c r="CO28"/>
  <c r="CS28" s="1"/>
  <c r="CC28"/>
  <c r="CD27"/>
  <c r="CH27" s="1"/>
  <c r="BR29"/>
  <c r="BS28"/>
  <c r="BW28" s="1"/>
  <c r="BG29"/>
  <c r="BH28"/>
  <c r="BL28" s="1"/>
  <c r="AV28"/>
  <c r="AW27"/>
  <c r="BA27" s="1"/>
  <c r="AK29"/>
  <c r="AL28"/>
  <c r="AP28" s="1"/>
  <c r="Z28"/>
  <c r="AA27"/>
  <c r="AE27" s="1"/>
  <c r="AF27" s="1"/>
  <c r="O26"/>
  <c r="P26" s="1"/>
  <c r="P25"/>
  <c r="T25" s="1"/>
  <c r="U25" s="1"/>
  <c r="N335" i="8"/>
  <c r="O334"/>
  <c r="R335"/>
  <c r="Q335" s="1"/>
  <c r="J29" i="9"/>
  <c r="K29" s="1"/>
  <c r="F30"/>
  <c r="S28" i="5"/>
  <c r="N32" i="8"/>
  <c r="A30"/>
  <c r="E29"/>
  <c r="W28" i="6"/>
  <c r="X28"/>
  <c r="R31"/>
  <c r="P28"/>
  <c r="Q28" s="1"/>
  <c r="I28"/>
  <c r="N29"/>
  <c r="O29" s="1"/>
  <c r="K29"/>
  <c r="L29" s="1"/>
  <c r="H29"/>
  <c r="C30"/>
  <c r="V29"/>
  <c r="T29" i="3"/>
  <c r="V28"/>
  <c r="Z28" s="1"/>
  <c r="E29" i="9" l="1"/>
  <c r="T29"/>
  <c r="X29" s="1"/>
  <c r="Y29" s="1"/>
  <c r="S33"/>
  <c r="CZ29" i="5"/>
  <c r="DD29" s="1"/>
  <c r="CY30"/>
  <c r="CO29"/>
  <c r="CS29" s="1"/>
  <c r="CN30"/>
  <c r="CC29"/>
  <c r="CD28"/>
  <c r="CH28" s="1"/>
  <c r="BS29"/>
  <c r="BW29" s="1"/>
  <c r="BR30"/>
  <c r="BH29"/>
  <c r="BL29" s="1"/>
  <c r="BG30"/>
  <c r="AV29"/>
  <c r="AW28"/>
  <c r="BA28" s="1"/>
  <c r="AL29"/>
  <c r="AP29" s="1"/>
  <c r="AK30"/>
  <c r="Z29"/>
  <c r="AA28"/>
  <c r="AE28" s="1"/>
  <c r="AF28"/>
  <c r="N336" i="8"/>
  <c r="R336"/>
  <c r="Q336" s="1"/>
  <c r="O335"/>
  <c r="F31" i="9"/>
  <c r="J30"/>
  <c r="K30" s="1"/>
  <c r="S29" i="5"/>
  <c r="T26"/>
  <c r="U26" s="1"/>
  <c r="O27"/>
  <c r="P27" s="1"/>
  <c r="N33" i="8"/>
  <c r="A31"/>
  <c r="E30"/>
  <c r="W29" i="6"/>
  <c r="X29"/>
  <c r="R32"/>
  <c r="K30"/>
  <c r="L30" s="1"/>
  <c r="H30"/>
  <c r="C31"/>
  <c r="N30"/>
  <c r="O30" s="1"/>
  <c r="P29"/>
  <c r="Q29" s="1"/>
  <c r="I29"/>
  <c r="V30"/>
  <c r="T30" i="3"/>
  <c r="V29"/>
  <c r="Z29" s="1"/>
  <c r="E30" i="9" l="1"/>
  <c r="T30"/>
  <c r="X30" s="1"/>
  <c r="Y30" s="1"/>
  <c r="S34"/>
  <c r="CZ30" i="5"/>
  <c r="DD30" s="1"/>
  <c r="CY31"/>
  <c r="CO30"/>
  <c r="CS30" s="1"/>
  <c r="CN31"/>
  <c r="CD29"/>
  <c r="CH29" s="1"/>
  <c r="CC30"/>
  <c r="BS30"/>
  <c r="BW30" s="1"/>
  <c r="BR31"/>
  <c r="BH30"/>
  <c r="BL30" s="1"/>
  <c r="BG31"/>
  <c r="AW29"/>
  <c r="BA29" s="1"/>
  <c r="AV30"/>
  <c r="AL30"/>
  <c r="AP30" s="1"/>
  <c r="AK31"/>
  <c r="AA29"/>
  <c r="AE29" s="1"/>
  <c r="AF29" s="1"/>
  <c r="Z30"/>
  <c r="N337" i="8"/>
  <c r="O336"/>
  <c r="R337"/>
  <c r="Q337" s="1"/>
  <c r="J31" i="9"/>
  <c r="K31" s="1"/>
  <c r="F32"/>
  <c r="S30" i="5"/>
  <c r="T27"/>
  <c r="U27" s="1"/>
  <c r="O28"/>
  <c r="P28" s="1"/>
  <c r="N34" i="8"/>
  <c r="A32"/>
  <c r="E31"/>
  <c r="W30" i="6"/>
  <c r="X30"/>
  <c r="R33"/>
  <c r="P30"/>
  <c r="Q30" s="1"/>
  <c r="I30"/>
  <c r="K31"/>
  <c r="L31" s="1"/>
  <c r="H31"/>
  <c r="C32"/>
  <c r="N31"/>
  <c r="O31" s="1"/>
  <c r="V31"/>
  <c r="T31" i="3"/>
  <c r="V30"/>
  <c r="Z30" s="1"/>
  <c r="E31" i="9" l="1"/>
  <c r="T31"/>
  <c r="X31" s="1"/>
  <c r="Y31" s="1"/>
  <c r="S35"/>
  <c r="CY32" i="5"/>
  <c r="CZ31"/>
  <c r="DD31" s="1"/>
  <c r="CN32"/>
  <c r="CO31"/>
  <c r="CS31" s="1"/>
  <c r="CD30"/>
  <c r="CH30" s="1"/>
  <c r="CC31"/>
  <c r="BR32"/>
  <c r="BS31"/>
  <c r="BW31" s="1"/>
  <c r="BG32"/>
  <c r="BH31"/>
  <c r="BL31" s="1"/>
  <c r="AW30"/>
  <c r="BA30" s="1"/>
  <c r="AV31"/>
  <c r="AK32"/>
  <c r="AL31"/>
  <c r="AP31" s="1"/>
  <c r="AA30"/>
  <c r="AE30" s="1"/>
  <c r="AF30" s="1"/>
  <c r="Z31"/>
  <c r="N338" i="8"/>
  <c r="R338"/>
  <c r="Q338" s="1"/>
  <c r="O337"/>
  <c r="F33" i="9"/>
  <c r="J32"/>
  <c r="K32" s="1"/>
  <c r="S31" i="5"/>
  <c r="T28"/>
  <c r="U28" s="1"/>
  <c r="O29"/>
  <c r="P29" s="1"/>
  <c r="N35" i="8"/>
  <c r="A33"/>
  <c r="E32"/>
  <c r="W31" i="6"/>
  <c r="X31"/>
  <c r="R34"/>
  <c r="V34" s="1"/>
  <c r="P31"/>
  <c r="Q31" s="1"/>
  <c r="I31"/>
  <c r="K32"/>
  <c r="L32" s="1"/>
  <c r="H32"/>
  <c r="C33"/>
  <c r="N32"/>
  <c r="O32" s="1"/>
  <c r="V32"/>
  <c r="T32" i="3"/>
  <c r="V31"/>
  <c r="Z31" s="1"/>
  <c r="E32" i="9" l="1"/>
  <c r="T32"/>
  <c r="X32" s="1"/>
  <c r="Y32" s="1"/>
  <c r="S36"/>
  <c r="CY33" i="5"/>
  <c r="CZ32"/>
  <c r="DD32" s="1"/>
  <c r="CN33"/>
  <c r="CO32"/>
  <c r="CS32" s="1"/>
  <c r="CC32"/>
  <c r="CD31"/>
  <c r="CH31" s="1"/>
  <c r="BR33"/>
  <c r="BS32"/>
  <c r="BW32" s="1"/>
  <c r="BG33"/>
  <c r="BH32"/>
  <c r="BL32" s="1"/>
  <c r="AV32"/>
  <c r="AW31"/>
  <c r="BA31" s="1"/>
  <c r="AK33"/>
  <c r="AL32"/>
  <c r="AP32" s="1"/>
  <c r="Z32"/>
  <c r="AA31"/>
  <c r="AE31" s="1"/>
  <c r="AF31" s="1"/>
  <c r="N339" i="8"/>
  <c r="O338"/>
  <c r="R339"/>
  <c r="Q339" s="1"/>
  <c r="J33" i="9"/>
  <c r="K33" s="1"/>
  <c r="F34"/>
  <c r="S32" i="5"/>
  <c r="T29"/>
  <c r="U29" s="1"/>
  <c r="O30"/>
  <c r="P30" s="1"/>
  <c r="N36" i="8"/>
  <c r="A34"/>
  <c r="E33"/>
  <c r="W32" i="6"/>
  <c r="X32"/>
  <c r="R35"/>
  <c r="I32"/>
  <c r="P32"/>
  <c r="Q32" s="1"/>
  <c r="H33"/>
  <c r="C34"/>
  <c r="N33"/>
  <c r="O33" s="1"/>
  <c r="K33"/>
  <c r="L33" s="1"/>
  <c r="V33"/>
  <c r="T33" i="3"/>
  <c r="V32"/>
  <c r="Z32" s="1"/>
  <c r="E33" i="9" l="1"/>
  <c r="T33"/>
  <c r="X33" s="1"/>
  <c r="Y33" s="1"/>
  <c r="S37"/>
  <c r="CY34" i="5"/>
  <c r="CZ33"/>
  <c r="DD33" s="1"/>
  <c r="CN34"/>
  <c r="CO33"/>
  <c r="CS33" s="1"/>
  <c r="CC33"/>
  <c r="CD32"/>
  <c r="CH32" s="1"/>
  <c r="BR34"/>
  <c r="BS33"/>
  <c r="BW33" s="1"/>
  <c r="BG34"/>
  <c r="BH33"/>
  <c r="BL33" s="1"/>
  <c r="AV33"/>
  <c r="AW32"/>
  <c r="BA32" s="1"/>
  <c r="AK34"/>
  <c r="AL33"/>
  <c r="AP33" s="1"/>
  <c r="Z33"/>
  <c r="AA32"/>
  <c r="AE32" s="1"/>
  <c r="AF32"/>
  <c r="N340" i="8"/>
  <c r="R340"/>
  <c r="Q340" s="1"/>
  <c r="O339"/>
  <c r="F35" i="9"/>
  <c r="J34"/>
  <c r="K34" s="1"/>
  <c r="S33" i="5"/>
  <c r="T30"/>
  <c r="U30" s="1"/>
  <c r="O31"/>
  <c r="P31" s="1"/>
  <c r="N37" i="8"/>
  <c r="A35"/>
  <c r="E34"/>
  <c r="W33" i="6"/>
  <c r="X33"/>
  <c r="R36"/>
  <c r="P33"/>
  <c r="Q33" s="1"/>
  <c r="I33"/>
  <c r="H34"/>
  <c r="C35"/>
  <c r="N34"/>
  <c r="O34" s="1"/>
  <c r="K34"/>
  <c r="L34" s="1"/>
  <c r="T34" i="3"/>
  <c r="V33"/>
  <c r="Z33" s="1"/>
  <c r="E34" i="9" l="1"/>
  <c r="T34"/>
  <c r="X34" s="1"/>
  <c r="Y34" s="1"/>
  <c r="S38"/>
  <c r="CY35" i="5"/>
  <c r="CZ34"/>
  <c r="DD34" s="1"/>
  <c r="CN35"/>
  <c r="CO34"/>
  <c r="CS34" s="1"/>
  <c r="CC34"/>
  <c r="CD33"/>
  <c r="CH33" s="1"/>
  <c r="BR35"/>
  <c r="BS34"/>
  <c r="BW34" s="1"/>
  <c r="BG35"/>
  <c r="BH34"/>
  <c r="BL34" s="1"/>
  <c r="AV34"/>
  <c r="AW33"/>
  <c r="BA33" s="1"/>
  <c r="AK35"/>
  <c r="AL34"/>
  <c r="AP34" s="1"/>
  <c r="Z34"/>
  <c r="AA33"/>
  <c r="AE33" s="1"/>
  <c r="AF33" s="1"/>
  <c r="N341" i="8"/>
  <c r="O340"/>
  <c r="R341"/>
  <c r="Q341" s="1"/>
  <c r="J35" i="9"/>
  <c r="K35" s="1"/>
  <c r="F36"/>
  <c r="S34" i="5"/>
  <c r="T31"/>
  <c r="U31" s="1"/>
  <c r="O32"/>
  <c r="P32" s="1"/>
  <c r="N38" i="8"/>
  <c r="A36"/>
  <c r="E35"/>
  <c r="W34" i="6"/>
  <c r="X34"/>
  <c r="R37"/>
  <c r="P34"/>
  <c r="Q34" s="1"/>
  <c r="I34"/>
  <c r="H35"/>
  <c r="C36"/>
  <c r="N35"/>
  <c r="O35" s="1"/>
  <c r="K35"/>
  <c r="L35" s="1"/>
  <c r="V35"/>
  <c r="T35" i="3"/>
  <c r="V34"/>
  <c r="Z34" s="1"/>
  <c r="E35" i="9" l="1"/>
  <c r="T35"/>
  <c r="X35" s="1"/>
  <c r="Y35" s="1"/>
  <c r="S39"/>
  <c r="CY36" i="5"/>
  <c r="CZ35"/>
  <c r="DD35" s="1"/>
  <c r="CN36"/>
  <c r="CO35"/>
  <c r="CS35" s="1"/>
  <c r="CC35"/>
  <c r="CD34"/>
  <c r="CH34" s="1"/>
  <c r="BR36"/>
  <c r="BS35"/>
  <c r="BW35" s="1"/>
  <c r="BG36"/>
  <c r="BH35"/>
  <c r="BL35" s="1"/>
  <c r="AV35"/>
  <c r="AW34"/>
  <c r="BA34" s="1"/>
  <c r="AK36"/>
  <c r="AL35"/>
  <c r="AP35" s="1"/>
  <c r="Z35"/>
  <c r="AA34"/>
  <c r="AE34" s="1"/>
  <c r="AF34" s="1"/>
  <c r="N342" i="8"/>
  <c r="R342"/>
  <c r="Q342" s="1"/>
  <c r="O341"/>
  <c r="J36" i="9"/>
  <c r="K36" s="1"/>
  <c r="F37"/>
  <c r="S35" i="5"/>
  <c r="T32"/>
  <c r="U32" s="1"/>
  <c r="O33"/>
  <c r="P33" s="1"/>
  <c r="N39" i="8"/>
  <c r="A37"/>
  <c r="E36"/>
  <c r="W35" i="6"/>
  <c r="X35"/>
  <c r="R38"/>
  <c r="P35"/>
  <c r="Q35" s="1"/>
  <c r="I35"/>
  <c r="C37"/>
  <c r="N36"/>
  <c r="K36"/>
  <c r="L36" s="1"/>
  <c r="H36"/>
  <c r="V36"/>
  <c r="T36" i="3"/>
  <c r="V35"/>
  <c r="Z35" s="1"/>
  <c r="E36" i="9" l="1"/>
  <c r="T36"/>
  <c r="X36" s="1"/>
  <c r="Y36" s="1"/>
  <c r="S40"/>
  <c r="CY37" i="5"/>
  <c r="CZ36"/>
  <c r="DD36" s="1"/>
  <c r="CN37"/>
  <c r="CO36"/>
  <c r="CS36" s="1"/>
  <c r="CC36"/>
  <c r="CD35"/>
  <c r="CH35" s="1"/>
  <c r="BR37"/>
  <c r="BS36"/>
  <c r="BW36" s="1"/>
  <c r="BG37"/>
  <c r="BH36"/>
  <c r="BL36" s="1"/>
  <c r="AV36"/>
  <c r="AW35"/>
  <c r="BA35" s="1"/>
  <c r="AK37"/>
  <c r="AL36"/>
  <c r="AP36" s="1"/>
  <c r="Z36"/>
  <c r="AA35"/>
  <c r="AE35" s="1"/>
  <c r="AF35" s="1"/>
  <c r="N343" i="8"/>
  <c r="O342"/>
  <c r="R343"/>
  <c r="Q343" s="1"/>
  <c r="J37" i="9"/>
  <c r="K37" s="1"/>
  <c r="F38"/>
  <c r="S36" i="5"/>
  <c r="T33"/>
  <c r="U33" s="1"/>
  <c r="O34"/>
  <c r="P34" s="1"/>
  <c r="N40" i="8"/>
  <c r="A38"/>
  <c r="E37"/>
  <c r="W36" i="6"/>
  <c r="X36"/>
  <c r="R39"/>
  <c r="P36"/>
  <c r="Q36" s="1"/>
  <c r="I36"/>
  <c r="N37"/>
  <c r="O37" s="1"/>
  <c r="K37"/>
  <c r="L37" s="1"/>
  <c r="H37"/>
  <c r="C38"/>
  <c r="O36"/>
  <c r="V37"/>
  <c r="T37" i="3"/>
  <c r="V36"/>
  <c r="Z36" s="1"/>
  <c r="E37" i="9" l="1"/>
  <c r="T37"/>
  <c r="X37" s="1"/>
  <c r="Y37" s="1"/>
  <c r="S41"/>
  <c r="CZ37" i="5"/>
  <c r="DD37" s="1"/>
  <c r="CY38"/>
  <c r="CO37"/>
  <c r="CS37" s="1"/>
  <c r="CN38"/>
  <c r="CC37"/>
  <c r="CD36"/>
  <c r="CH36" s="1"/>
  <c r="BS37"/>
  <c r="BW37" s="1"/>
  <c r="BR38"/>
  <c r="BH37"/>
  <c r="BL37" s="1"/>
  <c r="BG38"/>
  <c r="AV37"/>
  <c r="AW36"/>
  <c r="BA36" s="1"/>
  <c r="AL37"/>
  <c r="AP37" s="1"/>
  <c r="AK38"/>
  <c r="Z37"/>
  <c r="AA36"/>
  <c r="AE36" s="1"/>
  <c r="AF36" s="1"/>
  <c r="N344" i="8"/>
  <c r="R344"/>
  <c r="Q344" s="1"/>
  <c r="O343"/>
  <c r="F39" i="9"/>
  <c r="J38"/>
  <c r="K38" s="1"/>
  <c r="S37" i="5"/>
  <c r="T34"/>
  <c r="U34" s="1"/>
  <c r="O35"/>
  <c r="P35" s="1"/>
  <c r="N41" i="8"/>
  <c r="A39"/>
  <c r="E38"/>
  <c r="W37" i="6"/>
  <c r="X37"/>
  <c r="R40"/>
  <c r="K38"/>
  <c r="L38" s="1"/>
  <c r="H38"/>
  <c r="C39"/>
  <c r="N38"/>
  <c r="O38" s="1"/>
  <c r="P37"/>
  <c r="Q37" s="1"/>
  <c r="I37"/>
  <c r="V38"/>
  <c r="T38" i="3"/>
  <c r="V37"/>
  <c r="Z37" s="1"/>
  <c r="E38" i="9" l="1"/>
  <c r="T38"/>
  <c r="X38" s="1"/>
  <c r="Y38" s="1"/>
  <c r="S42"/>
  <c r="CZ38" i="5"/>
  <c r="DD38" s="1"/>
  <c r="CY39"/>
  <c r="CO38"/>
  <c r="CS38" s="1"/>
  <c r="CN39"/>
  <c r="CD37"/>
  <c r="CH37" s="1"/>
  <c r="CC38"/>
  <c r="BS38"/>
  <c r="BW38" s="1"/>
  <c r="BR39"/>
  <c r="BH38"/>
  <c r="BL38" s="1"/>
  <c r="BG39"/>
  <c r="AW37"/>
  <c r="BA37" s="1"/>
  <c r="AV38"/>
  <c r="AL38"/>
  <c r="AP38" s="1"/>
  <c r="AK39"/>
  <c r="AA37"/>
  <c r="AE37" s="1"/>
  <c r="AF37" s="1"/>
  <c r="Z38"/>
  <c r="N345" i="8"/>
  <c r="O344"/>
  <c r="R345"/>
  <c r="Q345" s="1"/>
  <c r="J39" i="9"/>
  <c r="K39" s="1"/>
  <c r="F40"/>
  <c r="S38" i="5"/>
  <c r="T35"/>
  <c r="U35" s="1"/>
  <c r="O36"/>
  <c r="P36" s="1"/>
  <c r="N42" i="8"/>
  <c r="A40"/>
  <c r="E39"/>
  <c r="W38" i="6"/>
  <c r="X38"/>
  <c r="R41"/>
  <c r="K39"/>
  <c r="L39" s="1"/>
  <c r="H39"/>
  <c r="C40"/>
  <c r="N39"/>
  <c r="O39" s="1"/>
  <c r="P38"/>
  <c r="Q38" s="1"/>
  <c r="I38"/>
  <c r="V39"/>
  <c r="T39" i="3"/>
  <c r="V38"/>
  <c r="Z38" s="1"/>
  <c r="E39" i="9" l="1"/>
  <c r="T39"/>
  <c r="X39" s="1"/>
  <c r="Y39" s="1"/>
  <c r="S43"/>
  <c r="CY40" i="5"/>
  <c r="CZ39"/>
  <c r="DD39" s="1"/>
  <c r="CN40"/>
  <c r="CO39"/>
  <c r="CS39" s="1"/>
  <c r="CD38"/>
  <c r="CH38" s="1"/>
  <c r="CC39"/>
  <c r="BR40"/>
  <c r="BS39"/>
  <c r="BW39" s="1"/>
  <c r="BG40"/>
  <c r="BH39"/>
  <c r="BL39" s="1"/>
  <c r="AW38"/>
  <c r="BA38" s="1"/>
  <c r="AV39"/>
  <c r="AK40"/>
  <c r="AL39"/>
  <c r="AP39" s="1"/>
  <c r="AA38"/>
  <c r="AE38" s="1"/>
  <c r="AF38" s="1"/>
  <c r="Z39"/>
  <c r="N346" i="8"/>
  <c r="R346"/>
  <c r="Q346" s="1"/>
  <c r="O345"/>
  <c r="F41" i="9"/>
  <c r="J40"/>
  <c r="K40" s="1"/>
  <c r="S39" i="5"/>
  <c r="T36"/>
  <c r="U36" s="1"/>
  <c r="O37"/>
  <c r="P37" s="1"/>
  <c r="N43" i="8"/>
  <c r="A41"/>
  <c r="E40"/>
  <c r="W39" i="6"/>
  <c r="X39"/>
  <c r="R42"/>
  <c r="P39"/>
  <c r="Q39" s="1"/>
  <c r="I39"/>
  <c r="K40"/>
  <c r="L40" s="1"/>
  <c r="H40"/>
  <c r="C41"/>
  <c r="N40"/>
  <c r="O40" s="1"/>
  <c r="V40"/>
  <c r="T40" i="3"/>
  <c r="V39"/>
  <c r="Z39" s="1"/>
  <c r="E40" i="9" l="1"/>
  <c r="T40"/>
  <c r="X40" s="1"/>
  <c r="Y40" s="1"/>
  <c r="S44"/>
  <c r="CY41" i="5"/>
  <c r="CZ40"/>
  <c r="DD40" s="1"/>
  <c r="CN41"/>
  <c r="CO40"/>
  <c r="CS40" s="1"/>
  <c r="CC40"/>
  <c r="CD39"/>
  <c r="CH39" s="1"/>
  <c r="BR41"/>
  <c r="BS40"/>
  <c r="BW40" s="1"/>
  <c r="BG41"/>
  <c r="BH40"/>
  <c r="BL40" s="1"/>
  <c r="AV40"/>
  <c r="AW39"/>
  <c r="BA39" s="1"/>
  <c r="AK41"/>
  <c r="AL40"/>
  <c r="AP40" s="1"/>
  <c r="Z40"/>
  <c r="AA39"/>
  <c r="AE39" s="1"/>
  <c r="AF39" s="1"/>
  <c r="N347" i="8"/>
  <c r="O346"/>
  <c r="R347"/>
  <c r="Q347" s="1"/>
  <c r="J41" i="9"/>
  <c r="K41" s="1"/>
  <c r="F42"/>
  <c r="S40" i="5"/>
  <c r="T37"/>
  <c r="U37" s="1"/>
  <c r="O38"/>
  <c r="P38" s="1"/>
  <c r="N44" i="8"/>
  <c r="A42"/>
  <c r="E41"/>
  <c r="W40" i="6"/>
  <c r="X40"/>
  <c r="R43"/>
  <c r="I40"/>
  <c r="P40"/>
  <c r="Q40" s="1"/>
  <c r="H41"/>
  <c r="C42"/>
  <c r="N41"/>
  <c r="O41" s="1"/>
  <c r="K41"/>
  <c r="L41" s="1"/>
  <c r="V41"/>
  <c r="T41" i="3"/>
  <c r="V40"/>
  <c r="Z40" s="1"/>
  <c r="E41" i="9" l="1"/>
  <c r="T41"/>
  <c r="X41" s="1"/>
  <c r="Y41" s="1"/>
  <c r="S45"/>
  <c r="CY42" i="5"/>
  <c r="CZ41"/>
  <c r="DD41" s="1"/>
  <c r="CN42"/>
  <c r="CO41"/>
  <c r="CS41" s="1"/>
  <c r="CC41"/>
  <c r="CD40"/>
  <c r="CH40" s="1"/>
  <c r="BR42"/>
  <c r="BS41"/>
  <c r="BW41" s="1"/>
  <c r="BG42"/>
  <c r="BH41"/>
  <c r="BL41" s="1"/>
  <c r="AV41"/>
  <c r="AW40"/>
  <c r="BA40" s="1"/>
  <c r="AK42"/>
  <c r="AL41"/>
  <c r="AP41" s="1"/>
  <c r="Z41"/>
  <c r="AA40"/>
  <c r="AE40" s="1"/>
  <c r="AF40" s="1"/>
  <c r="N348" i="8"/>
  <c r="R348"/>
  <c r="Q348" s="1"/>
  <c r="O347"/>
  <c r="F43" i="9"/>
  <c r="J42"/>
  <c r="K42" s="1"/>
  <c r="S41" i="5"/>
  <c r="T38"/>
  <c r="U38" s="1"/>
  <c r="O39"/>
  <c r="P39" s="1"/>
  <c r="N45" i="8"/>
  <c r="A43"/>
  <c r="E42"/>
  <c r="W41" i="6"/>
  <c r="X41"/>
  <c r="R44"/>
  <c r="P41"/>
  <c r="Q41" s="1"/>
  <c r="I41"/>
  <c r="H42"/>
  <c r="C43"/>
  <c r="N42"/>
  <c r="O42" s="1"/>
  <c r="K42"/>
  <c r="L42" s="1"/>
  <c r="V42"/>
  <c r="T42" i="3"/>
  <c r="V41"/>
  <c r="Z41" s="1"/>
  <c r="E42" i="9" l="1"/>
  <c r="T42"/>
  <c r="X42" s="1"/>
  <c r="Y42" s="1"/>
  <c r="S46"/>
  <c r="CY43" i="5"/>
  <c r="CZ42"/>
  <c r="DD42" s="1"/>
  <c r="CN43"/>
  <c r="CO42"/>
  <c r="CS42" s="1"/>
  <c r="CC42"/>
  <c r="CD41"/>
  <c r="CH41" s="1"/>
  <c r="BR43"/>
  <c r="BS42"/>
  <c r="BW42" s="1"/>
  <c r="BG43"/>
  <c r="BH42"/>
  <c r="BL42" s="1"/>
  <c r="AV42"/>
  <c r="AW41"/>
  <c r="BA41" s="1"/>
  <c r="AK43"/>
  <c r="AL42"/>
  <c r="AP42" s="1"/>
  <c r="AQ42" s="1"/>
  <c r="Z42"/>
  <c r="AA41"/>
  <c r="AE41" s="1"/>
  <c r="AF41" s="1"/>
  <c r="N349" i="8"/>
  <c r="O348"/>
  <c r="R349"/>
  <c r="Q349" s="1"/>
  <c r="J43" i="9"/>
  <c r="K43" s="1"/>
  <c r="F44"/>
  <c r="S42" i="5"/>
  <c r="T39"/>
  <c r="U39" s="1"/>
  <c r="O40"/>
  <c r="P40" s="1"/>
  <c r="N46" i="8"/>
  <c r="A44"/>
  <c r="E43"/>
  <c r="W42" i="6"/>
  <c r="X42"/>
  <c r="R45"/>
  <c r="P42"/>
  <c r="Q42" s="1"/>
  <c r="I42"/>
  <c r="H43"/>
  <c r="C44"/>
  <c r="N43"/>
  <c r="O43" s="1"/>
  <c r="K43"/>
  <c r="L43" s="1"/>
  <c r="V43"/>
  <c r="T43" i="3"/>
  <c r="V42"/>
  <c r="Z42" s="1"/>
  <c r="E43" i="9" l="1"/>
  <c r="T43"/>
  <c r="X43" s="1"/>
  <c r="Y43" s="1"/>
  <c r="S47"/>
  <c r="CY44" i="5"/>
  <c r="CZ43"/>
  <c r="DD43" s="1"/>
  <c r="CN44"/>
  <c r="CO43"/>
  <c r="CS43" s="1"/>
  <c r="CC43"/>
  <c r="CD42"/>
  <c r="CH42" s="1"/>
  <c r="BR44"/>
  <c r="BS43"/>
  <c r="BW43" s="1"/>
  <c r="BG44"/>
  <c r="BH43"/>
  <c r="BL43" s="1"/>
  <c r="AV43"/>
  <c r="AW42"/>
  <c r="BA42" s="1"/>
  <c r="AK44"/>
  <c r="AL43"/>
  <c r="AP43" s="1"/>
  <c r="AQ43" s="1"/>
  <c r="Z43"/>
  <c r="AA42"/>
  <c r="AE42" s="1"/>
  <c r="AF42" s="1"/>
  <c r="N350" i="8"/>
  <c r="R350"/>
  <c r="Q350" s="1"/>
  <c r="O349"/>
  <c r="F45" i="9"/>
  <c r="J44"/>
  <c r="K44" s="1"/>
  <c r="S43" i="5"/>
  <c r="T40"/>
  <c r="U40" s="1"/>
  <c r="O41"/>
  <c r="P41" s="1"/>
  <c r="N47" i="8"/>
  <c r="A45"/>
  <c r="E44"/>
  <c r="W43" i="6"/>
  <c r="X43"/>
  <c r="R46"/>
  <c r="P43"/>
  <c r="Q43" s="1"/>
  <c r="I43"/>
  <c r="C45"/>
  <c r="N44"/>
  <c r="K44"/>
  <c r="L44" s="1"/>
  <c r="H44"/>
  <c r="V44"/>
  <c r="T44" i="3"/>
  <c r="V43"/>
  <c r="Z43" s="1"/>
  <c r="E44" i="9" l="1"/>
  <c r="T44"/>
  <c r="X44" s="1"/>
  <c r="Y44" s="1"/>
  <c r="S48"/>
  <c r="CY45" i="5"/>
  <c r="CZ44"/>
  <c r="DD44" s="1"/>
  <c r="CN45"/>
  <c r="CO44"/>
  <c r="CS44" s="1"/>
  <c r="CC44"/>
  <c r="CD43"/>
  <c r="CH43" s="1"/>
  <c r="BR45"/>
  <c r="BS44"/>
  <c r="BW44" s="1"/>
  <c r="BG45"/>
  <c r="BH44"/>
  <c r="BL44" s="1"/>
  <c r="AV44"/>
  <c r="AW43"/>
  <c r="BA43" s="1"/>
  <c r="AK45"/>
  <c r="AL44"/>
  <c r="AP44" s="1"/>
  <c r="AQ44" s="1"/>
  <c r="Z44"/>
  <c r="AA43"/>
  <c r="AE43" s="1"/>
  <c r="AF43" s="1"/>
  <c r="N351" i="8"/>
  <c r="O350"/>
  <c r="R351"/>
  <c r="Q351" s="1"/>
  <c r="J45" i="9"/>
  <c r="K45" s="1"/>
  <c r="F46"/>
  <c r="S44" i="5"/>
  <c r="T41"/>
  <c r="U41" s="1"/>
  <c r="O42"/>
  <c r="P42" s="1"/>
  <c r="N48" i="8"/>
  <c r="A46"/>
  <c r="E45"/>
  <c r="W44" i="6"/>
  <c r="X44"/>
  <c r="R47"/>
  <c r="N45"/>
  <c r="O45" s="1"/>
  <c r="H45"/>
  <c r="K45"/>
  <c r="L45" s="1"/>
  <c r="C46"/>
  <c r="O44"/>
  <c r="P44"/>
  <c r="Q44" s="1"/>
  <c r="I44"/>
  <c r="V45"/>
  <c r="T45" i="3"/>
  <c r="V44"/>
  <c r="Z44" s="1"/>
  <c r="E45" i="9" l="1"/>
  <c r="T45"/>
  <c r="X45" s="1"/>
  <c r="Y45" s="1"/>
  <c r="S49"/>
  <c r="CZ45" i="5"/>
  <c r="DD45" s="1"/>
  <c r="CY46"/>
  <c r="CO45"/>
  <c r="CS45" s="1"/>
  <c r="CN46"/>
  <c r="CC45"/>
  <c r="CD44"/>
  <c r="CH44" s="1"/>
  <c r="BS45"/>
  <c r="BW45" s="1"/>
  <c r="BR46"/>
  <c r="BH45"/>
  <c r="BL45" s="1"/>
  <c r="BG46"/>
  <c r="AV45"/>
  <c r="AW44"/>
  <c r="BA44" s="1"/>
  <c r="AL45"/>
  <c r="AP45" s="1"/>
  <c r="AQ45" s="1"/>
  <c r="AK46"/>
  <c r="Z45"/>
  <c r="AA44"/>
  <c r="AE44" s="1"/>
  <c r="AF44" s="1"/>
  <c r="N352" i="8"/>
  <c r="O351"/>
  <c r="R352"/>
  <c r="Q352" s="1"/>
  <c r="F47" i="9"/>
  <c r="J46"/>
  <c r="K46" s="1"/>
  <c r="S45" i="5"/>
  <c r="T42"/>
  <c r="U42" s="1"/>
  <c r="O43"/>
  <c r="P43" s="1"/>
  <c r="N49" i="8"/>
  <c r="A47"/>
  <c r="E46"/>
  <c r="W45" i="6"/>
  <c r="X45"/>
  <c r="R48"/>
  <c r="P45"/>
  <c r="Q45" s="1"/>
  <c r="I45"/>
  <c r="K46"/>
  <c r="L46" s="1"/>
  <c r="C47"/>
  <c r="N46"/>
  <c r="O46" s="1"/>
  <c r="H46"/>
  <c r="V46"/>
  <c r="T46" i="3"/>
  <c r="V45"/>
  <c r="Z45" s="1"/>
  <c r="E46" i="9" l="1"/>
  <c r="T46"/>
  <c r="X46" s="1"/>
  <c r="Y46" s="1"/>
  <c r="S50"/>
  <c r="CZ46" i="5"/>
  <c r="DD46" s="1"/>
  <c r="CY47"/>
  <c r="CO46"/>
  <c r="CS46" s="1"/>
  <c r="CN47"/>
  <c r="CD45"/>
  <c r="CH45" s="1"/>
  <c r="CC46"/>
  <c r="BS46"/>
  <c r="BW46" s="1"/>
  <c r="BR47"/>
  <c r="BH46"/>
  <c r="BL46" s="1"/>
  <c r="BG47"/>
  <c r="AW45"/>
  <c r="BA45" s="1"/>
  <c r="AV46"/>
  <c r="AL46"/>
  <c r="AP46" s="1"/>
  <c r="AQ46" s="1"/>
  <c r="AK47"/>
  <c r="AA45"/>
  <c r="AE45" s="1"/>
  <c r="AF45" s="1"/>
  <c r="Z46"/>
  <c r="N353" i="8"/>
  <c r="O352"/>
  <c r="R353"/>
  <c r="Q353" s="1"/>
  <c r="J47" i="9"/>
  <c r="K47" s="1"/>
  <c r="F48"/>
  <c r="S46" i="5"/>
  <c r="T43"/>
  <c r="U43" s="1"/>
  <c r="O44"/>
  <c r="P44" s="1"/>
  <c r="N50" i="8"/>
  <c r="A48"/>
  <c r="E47"/>
  <c r="W46" i="6"/>
  <c r="X46"/>
  <c r="R49"/>
  <c r="K47"/>
  <c r="L47" s="1"/>
  <c r="C48"/>
  <c r="N47"/>
  <c r="O47" s="1"/>
  <c r="H47"/>
  <c r="P46"/>
  <c r="Q46" s="1"/>
  <c r="I46"/>
  <c r="V47"/>
  <c r="T47" i="3"/>
  <c r="V46"/>
  <c r="Z46" s="1"/>
  <c r="E47" i="9" l="1"/>
  <c r="T47"/>
  <c r="X47" s="1"/>
  <c r="Y47" s="1"/>
  <c r="S51"/>
  <c r="CY48" i="5"/>
  <c r="CZ47"/>
  <c r="DD47" s="1"/>
  <c r="CN48"/>
  <c r="CO47"/>
  <c r="CS47" s="1"/>
  <c r="CD46"/>
  <c r="CH46" s="1"/>
  <c r="CC47"/>
  <c r="BR48"/>
  <c r="BS47"/>
  <c r="BW47" s="1"/>
  <c r="BG48"/>
  <c r="BH47"/>
  <c r="BL47" s="1"/>
  <c r="AW46"/>
  <c r="BA46" s="1"/>
  <c r="AV47"/>
  <c r="AK48"/>
  <c r="AL47"/>
  <c r="AP47" s="1"/>
  <c r="AQ47" s="1"/>
  <c r="AA46"/>
  <c r="AE46" s="1"/>
  <c r="AF46" s="1"/>
  <c r="Z47"/>
  <c r="N354" i="8"/>
  <c r="R354"/>
  <c r="Q354" s="1"/>
  <c r="O353"/>
  <c r="F49" i="9"/>
  <c r="J48"/>
  <c r="K48" s="1"/>
  <c r="S47" i="5"/>
  <c r="T44"/>
  <c r="U44" s="1"/>
  <c r="O45"/>
  <c r="P45" s="1"/>
  <c r="N51" i="8"/>
  <c r="A49"/>
  <c r="E48"/>
  <c r="W47" i="6"/>
  <c r="X47"/>
  <c r="R50"/>
  <c r="K48"/>
  <c r="L48" s="1"/>
  <c r="C49"/>
  <c r="N48"/>
  <c r="O48" s="1"/>
  <c r="H48"/>
  <c r="P47"/>
  <c r="Q47" s="1"/>
  <c r="I47"/>
  <c r="V48"/>
  <c r="T48" i="3"/>
  <c r="V47"/>
  <c r="Z47" s="1"/>
  <c r="E48" i="9" l="1"/>
  <c r="T48"/>
  <c r="X48" s="1"/>
  <c r="Y48" s="1"/>
  <c r="S52"/>
  <c r="CY49" i="5"/>
  <c r="CZ48"/>
  <c r="DD48" s="1"/>
  <c r="CN49"/>
  <c r="CO48"/>
  <c r="CS48" s="1"/>
  <c r="CC48"/>
  <c r="CD47"/>
  <c r="CH47" s="1"/>
  <c r="BR49"/>
  <c r="BS48"/>
  <c r="BW48" s="1"/>
  <c r="BG49"/>
  <c r="BH48"/>
  <c r="BL48" s="1"/>
  <c r="AV48"/>
  <c r="AW47"/>
  <c r="BA47" s="1"/>
  <c r="AK49"/>
  <c r="AL48"/>
  <c r="AP48" s="1"/>
  <c r="AQ48" s="1"/>
  <c r="Z48"/>
  <c r="AA47"/>
  <c r="AE47" s="1"/>
  <c r="AF47" s="1"/>
  <c r="N355" i="8"/>
  <c r="O354"/>
  <c r="R355"/>
  <c r="Q355" s="1"/>
  <c r="J49" i="9"/>
  <c r="K49" s="1"/>
  <c r="F50"/>
  <c r="S48" i="5"/>
  <c r="O46"/>
  <c r="P46" s="1"/>
  <c r="T45"/>
  <c r="U45" s="1"/>
  <c r="N52" i="8"/>
  <c r="A50"/>
  <c r="E49"/>
  <c r="W48" i="6"/>
  <c r="X48"/>
  <c r="R51"/>
  <c r="C50"/>
  <c r="N49"/>
  <c r="O49" s="1"/>
  <c r="H49"/>
  <c r="K49"/>
  <c r="L49" s="1"/>
  <c r="P48"/>
  <c r="Q48" s="1"/>
  <c r="I48"/>
  <c r="V49"/>
  <c r="T49" i="3"/>
  <c r="V48"/>
  <c r="Z48" s="1"/>
  <c r="E49" i="9" l="1"/>
  <c r="T49"/>
  <c r="X49" s="1"/>
  <c r="Y49" s="1"/>
  <c r="S53"/>
  <c r="CY50" i="5"/>
  <c r="CZ49"/>
  <c r="DD49" s="1"/>
  <c r="CN50"/>
  <c r="CO49"/>
  <c r="CS49" s="1"/>
  <c r="CC49"/>
  <c r="CD48"/>
  <c r="CH48" s="1"/>
  <c r="BR50"/>
  <c r="BS49"/>
  <c r="BW49" s="1"/>
  <c r="BG50"/>
  <c r="BH49"/>
  <c r="BL49" s="1"/>
  <c r="AV49"/>
  <c r="AW48"/>
  <c r="BA48" s="1"/>
  <c r="AK50"/>
  <c r="AL49"/>
  <c r="AP49" s="1"/>
  <c r="AQ49" s="1"/>
  <c r="Z49"/>
  <c r="AA48"/>
  <c r="AE48" s="1"/>
  <c r="AF48" s="1"/>
  <c r="N356" i="8"/>
  <c r="O355"/>
  <c r="R356"/>
  <c r="Q356" s="1"/>
  <c r="F51" i="9"/>
  <c r="J50"/>
  <c r="K50" s="1"/>
  <c r="S49" i="5"/>
  <c r="O47"/>
  <c r="P47" s="1"/>
  <c r="T46"/>
  <c r="U46" s="1"/>
  <c r="N53" i="8"/>
  <c r="A51"/>
  <c r="E50"/>
  <c r="W49" i="6"/>
  <c r="X49"/>
  <c r="R52"/>
  <c r="C51"/>
  <c r="N50"/>
  <c r="O50" s="1"/>
  <c r="H50"/>
  <c r="K50"/>
  <c r="L50" s="1"/>
  <c r="P49"/>
  <c r="Q49" s="1"/>
  <c r="I49"/>
  <c r="V50"/>
  <c r="T50" i="3"/>
  <c r="V49"/>
  <c r="Z49" s="1"/>
  <c r="E50" i="9" l="1"/>
  <c r="T50"/>
  <c r="X50" s="1"/>
  <c r="Y50" s="1"/>
  <c r="S54"/>
  <c r="CY51" i="5"/>
  <c r="CZ50"/>
  <c r="DD50" s="1"/>
  <c r="CN51"/>
  <c r="CO50"/>
  <c r="CS50" s="1"/>
  <c r="CC50"/>
  <c r="CD49"/>
  <c r="CH49" s="1"/>
  <c r="BR51"/>
  <c r="BS50"/>
  <c r="BW50" s="1"/>
  <c r="BG51"/>
  <c r="BH50"/>
  <c r="BL50" s="1"/>
  <c r="AV50"/>
  <c r="AW49"/>
  <c r="BA49" s="1"/>
  <c r="AK51"/>
  <c r="AL50"/>
  <c r="AP50" s="1"/>
  <c r="AQ50" s="1"/>
  <c r="Z50"/>
  <c r="AA49"/>
  <c r="AE49" s="1"/>
  <c r="AF49" s="1"/>
  <c r="N357" i="8"/>
  <c r="O356"/>
  <c r="R357"/>
  <c r="Q357" s="1"/>
  <c r="J51" i="9"/>
  <c r="K51" s="1"/>
  <c r="F52"/>
  <c r="S50" i="5"/>
  <c r="O48"/>
  <c r="P48" s="1"/>
  <c r="T47"/>
  <c r="U47" s="1"/>
  <c r="N54" i="8"/>
  <c r="A52"/>
  <c r="E51"/>
  <c r="W50" i="6"/>
  <c r="X50"/>
  <c r="R53"/>
  <c r="C52"/>
  <c r="N51"/>
  <c r="O51" s="1"/>
  <c r="H51"/>
  <c r="K51"/>
  <c r="L51" s="1"/>
  <c r="P50"/>
  <c r="Q50" s="1"/>
  <c r="I50"/>
  <c r="V51"/>
  <c r="T51" i="3"/>
  <c r="V50"/>
  <c r="Z50" s="1"/>
  <c r="E51" i="9" l="1"/>
  <c r="T51"/>
  <c r="X51" s="1"/>
  <c r="Y51" s="1"/>
  <c r="S55"/>
  <c r="CY52" i="5"/>
  <c r="CZ51"/>
  <c r="DD51" s="1"/>
  <c r="CN52"/>
  <c r="CO51"/>
  <c r="CS51" s="1"/>
  <c r="CC51"/>
  <c r="CD50"/>
  <c r="CH50" s="1"/>
  <c r="BR52"/>
  <c r="BS51"/>
  <c r="BW51" s="1"/>
  <c r="BG52"/>
  <c r="BH51"/>
  <c r="BL51" s="1"/>
  <c r="AV51"/>
  <c r="AW50"/>
  <c r="BA50" s="1"/>
  <c r="AK52"/>
  <c r="AL51"/>
  <c r="AP51" s="1"/>
  <c r="AQ51" s="1"/>
  <c r="Z51"/>
  <c r="AA50"/>
  <c r="AE50" s="1"/>
  <c r="AF50" s="1"/>
  <c r="N358" i="8"/>
  <c r="R358"/>
  <c r="Q358" s="1"/>
  <c r="O357"/>
  <c r="F53" i="9"/>
  <c r="J52"/>
  <c r="K52" s="1"/>
  <c r="S51" i="5"/>
  <c r="T48"/>
  <c r="U48" s="1"/>
  <c r="O49"/>
  <c r="P49" s="1"/>
  <c r="N55" i="8"/>
  <c r="A53"/>
  <c r="E52"/>
  <c r="W51" i="6"/>
  <c r="X51"/>
  <c r="R54"/>
  <c r="C53"/>
  <c r="N52"/>
  <c r="O52" s="1"/>
  <c r="H52"/>
  <c r="K52"/>
  <c r="L52" s="1"/>
  <c r="I51"/>
  <c r="P51"/>
  <c r="Q51" s="1"/>
  <c r="V52"/>
  <c r="T52" i="3"/>
  <c r="V51"/>
  <c r="Z51" s="1"/>
  <c r="E52" i="9" l="1"/>
  <c r="T52"/>
  <c r="X52" s="1"/>
  <c r="Y52" s="1"/>
  <c r="S56"/>
  <c r="CY53" i="5"/>
  <c r="CZ52"/>
  <c r="DD52" s="1"/>
  <c r="CN53"/>
  <c r="CO52"/>
  <c r="CS52" s="1"/>
  <c r="CC52"/>
  <c r="CD51"/>
  <c r="CH51" s="1"/>
  <c r="BR53"/>
  <c r="BS52"/>
  <c r="BW52" s="1"/>
  <c r="BG53"/>
  <c r="BH52"/>
  <c r="BL52" s="1"/>
  <c r="AV52"/>
  <c r="AW51"/>
  <c r="BA51" s="1"/>
  <c r="AK53"/>
  <c r="AL52"/>
  <c r="AP52" s="1"/>
  <c r="AQ52" s="1"/>
  <c r="Z52"/>
  <c r="AA51"/>
  <c r="AE51" s="1"/>
  <c r="AF51" s="1"/>
  <c r="N359" i="8"/>
  <c r="O358"/>
  <c r="R359"/>
  <c r="Q359" s="1"/>
  <c r="J53" i="9"/>
  <c r="K53" s="1"/>
  <c r="F54"/>
  <c r="S52" i="5"/>
  <c r="T49"/>
  <c r="U49" s="1"/>
  <c r="O50"/>
  <c r="P50" s="1"/>
  <c r="A54" i="8"/>
  <c r="E53"/>
  <c r="W52" i="6"/>
  <c r="X52"/>
  <c r="R55"/>
  <c r="P52"/>
  <c r="Q52" s="1"/>
  <c r="I52"/>
  <c r="N53"/>
  <c r="O53" s="1"/>
  <c r="H53"/>
  <c r="K53"/>
  <c r="L53" s="1"/>
  <c r="C54"/>
  <c r="V53"/>
  <c r="T53" i="3"/>
  <c r="V52"/>
  <c r="Z52" s="1"/>
  <c r="E53" i="9" l="1"/>
  <c r="T53"/>
  <c r="X53" s="1"/>
  <c r="Y53" s="1"/>
  <c r="S57"/>
  <c r="CZ53" i="5"/>
  <c r="DD53" s="1"/>
  <c r="CY54"/>
  <c r="CO53"/>
  <c r="CS53" s="1"/>
  <c r="CN54"/>
  <c r="CC53"/>
  <c r="CD52"/>
  <c r="CH52" s="1"/>
  <c r="BS53"/>
  <c r="BW53" s="1"/>
  <c r="BR54"/>
  <c r="BH53"/>
  <c r="BL53" s="1"/>
  <c r="BG54"/>
  <c r="AV53"/>
  <c r="AW52"/>
  <c r="BA52" s="1"/>
  <c r="AL53"/>
  <c r="AP53" s="1"/>
  <c r="AQ53" s="1"/>
  <c r="AK54"/>
  <c r="Z53"/>
  <c r="AA52"/>
  <c r="AE52" s="1"/>
  <c r="AF52" s="1"/>
  <c r="N360" i="8"/>
  <c r="O359"/>
  <c r="R360"/>
  <c r="Q360" s="1"/>
  <c r="F55" i="9"/>
  <c r="J54"/>
  <c r="K54" s="1"/>
  <c r="S53" i="5"/>
  <c r="T50"/>
  <c r="U50" s="1"/>
  <c r="O51"/>
  <c r="P51" s="1"/>
  <c r="A55" i="8"/>
  <c r="E54"/>
  <c r="W53" i="6"/>
  <c r="X53"/>
  <c r="R56"/>
  <c r="P53"/>
  <c r="Q53" s="1"/>
  <c r="I53"/>
  <c r="K54"/>
  <c r="L54" s="1"/>
  <c r="C55"/>
  <c r="N54"/>
  <c r="O54" s="1"/>
  <c r="H54"/>
  <c r="V54"/>
  <c r="T54" i="3"/>
  <c r="V53"/>
  <c r="Z53" s="1"/>
  <c r="E54" i="9" l="1"/>
  <c r="T54"/>
  <c r="X54" s="1"/>
  <c r="Y54" s="1"/>
  <c r="S58"/>
  <c r="CZ54" i="5"/>
  <c r="DD54" s="1"/>
  <c r="CY55"/>
  <c r="CO54"/>
  <c r="CS54" s="1"/>
  <c r="CN55"/>
  <c r="CD53"/>
  <c r="CH53" s="1"/>
  <c r="CC54"/>
  <c r="BS54"/>
  <c r="BW54" s="1"/>
  <c r="BR55"/>
  <c r="BH54"/>
  <c r="BL54" s="1"/>
  <c r="BG55"/>
  <c r="AW53"/>
  <c r="BA53" s="1"/>
  <c r="AV54"/>
  <c r="AL54"/>
  <c r="AP54" s="1"/>
  <c r="AQ54" s="1"/>
  <c r="AK55"/>
  <c r="AA53"/>
  <c r="AE53" s="1"/>
  <c r="AF53" s="1"/>
  <c r="Z54"/>
  <c r="N361" i="8"/>
  <c r="O360"/>
  <c r="R361"/>
  <c r="Q361" s="1"/>
  <c r="J55" i="9"/>
  <c r="K55" s="1"/>
  <c r="F56"/>
  <c r="S54" i="5"/>
  <c r="T51"/>
  <c r="U51" s="1"/>
  <c r="O52"/>
  <c r="P52" s="1"/>
  <c r="A56" i="8"/>
  <c r="E55"/>
  <c r="W54" i="6"/>
  <c r="X54"/>
  <c r="R57"/>
  <c r="P54"/>
  <c r="Q54" s="1"/>
  <c r="I54"/>
  <c r="K55"/>
  <c r="L55" s="1"/>
  <c r="C56"/>
  <c r="N55"/>
  <c r="O55" s="1"/>
  <c r="H55"/>
  <c r="V55"/>
  <c r="T55" i="3"/>
  <c r="V54"/>
  <c r="Z54" s="1"/>
  <c r="E55" i="9" l="1"/>
  <c r="T55"/>
  <c r="X55" s="1"/>
  <c r="Y55" s="1"/>
  <c r="S59"/>
  <c r="CY56" i="5"/>
  <c r="CZ55"/>
  <c r="DD55" s="1"/>
  <c r="CN56"/>
  <c r="CO55"/>
  <c r="CS55" s="1"/>
  <c r="CD54"/>
  <c r="CH54" s="1"/>
  <c r="CC55"/>
  <c r="BR56"/>
  <c r="BS55"/>
  <c r="BW55" s="1"/>
  <c r="BG56"/>
  <c r="BH55"/>
  <c r="BL55" s="1"/>
  <c r="AW54"/>
  <c r="BA54" s="1"/>
  <c r="AV55"/>
  <c r="AK56"/>
  <c r="AL55"/>
  <c r="AP55" s="1"/>
  <c r="AQ55" s="1"/>
  <c r="AA54"/>
  <c r="AE54" s="1"/>
  <c r="AF54" s="1"/>
  <c r="Z55"/>
  <c r="N362" i="8"/>
  <c r="R362"/>
  <c r="Q362" s="1"/>
  <c r="O361"/>
  <c r="F57" i="9"/>
  <c r="J56"/>
  <c r="K56" s="1"/>
  <c r="S55" i="5"/>
  <c r="T52"/>
  <c r="U52" s="1"/>
  <c r="O53"/>
  <c r="P53" s="1"/>
  <c r="A57" i="8"/>
  <c r="E56"/>
  <c r="W55" i="6"/>
  <c r="X55"/>
  <c r="R58"/>
  <c r="K56"/>
  <c r="L56" s="1"/>
  <c r="C57"/>
  <c r="N56"/>
  <c r="O56" s="1"/>
  <c r="H56"/>
  <c r="I55"/>
  <c r="P55"/>
  <c r="V56"/>
  <c r="T56" i="3"/>
  <c r="V55"/>
  <c r="Z55" s="1"/>
  <c r="E56" i="9" l="1"/>
  <c r="T56"/>
  <c r="X56" s="1"/>
  <c r="Y56" s="1"/>
  <c r="S60"/>
  <c r="CY57" i="5"/>
  <c r="CZ56"/>
  <c r="DD56" s="1"/>
  <c r="CN57"/>
  <c r="CO56"/>
  <c r="CS56" s="1"/>
  <c r="CC56"/>
  <c r="CD55"/>
  <c r="CH55" s="1"/>
  <c r="BR57"/>
  <c r="BS56"/>
  <c r="BW56" s="1"/>
  <c r="BG57"/>
  <c r="BH56"/>
  <c r="BL56" s="1"/>
  <c r="AV56"/>
  <c r="AW55"/>
  <c r="BA55" s="1"/>
  <c r="AK57"/>
  <c r="AL56"/>
  <c r="AP56" s="1"/>
  <c r="Z56"/>
  <c r="AA55"/>
  <c r="AE55" s="1"/>
  <c r="AF55" s="1"/>
  <c r="AQ56"/>
  <c r="N363" i="8"/>
  <c r="O362"/>
  <c r="R363"/>
  <c r="Q363" s="1"/>
  <c r="J57" i="9"/>
  <c r="K57" s="1"/>
  <c r="F58"/>
  <c r="S56" i="5"/>
  <c r="T53"/>
  <c r="U53" s="1"/>
  <c r="O54"/>
  <c r="P54" s="1"/>
  <c r="A58" i="8"/>
  <c r="E57"/>
  <c r="W56" i="6"/>
  <c r="X56"/>
  <c r="R59"/>
  <c r="C58"/>
  <c r="N57"/>
  <c r="O57" s="1"/>
  <c r="H57"/>
  <c r="K57"/>
  <c r="L57" s="1"/>
  <c r="P56"/>
  <c r="Q56" s="1"/>
  <c r="I56"/>
  <c r="Q55"/>
  <c r="V57"/>
  <c r="T57" i="3"/>
  <c r="V56"/>
  <c r="Z56" s="1"/>
  <c r="E57" i="9" l="1"/>
  <c r="T57"/>
  <c r="X57" s="1"/>
  <c r="Y57" s="1"/>
  <c r="S61"/>
  <c r="CY58" i="5"/>
  <c r="CZ57"/>
  <c r="DD57" s="1"/>
  <c r="CN58"/>
  <c r="CO57"/>
  <c r="CS57" s="1"/>
  <c r="CC57"/>
  <c r="CD56"/>
  <c r="CH56" s="1"/>
  <c r="BR58"/>
  <c r="BS57"/>
  <c r="BW57" s="1"/>
  <c r="BG58"/>
  <c r="BH57"/>
  <c r="BL57" s="1"/>
  <c r="AV57"/>
  <c r="AW56"/>
  <c r="BA56" s="1"/>
  <c r="AK58"/>
  <c r="AL57"/>
  <c r="AP57" s="1"/>
  <c r="AQ57" s="1"/>
  <c r="Z57"/>
  <c r="AA56"/>
  <c r="AE56" s="1"/>
  <c r="AF56" s="1"/>
  <c r="N364" i="8"/>
  <c r="O363"/>
  <c r="R364"/>
  <c r="Q364" s="1"/>
  <c r="F59" i="9"/>
  <c r="J58"/>
  <c r="K58" s="1"/>
  <c r="S57" i="5"/>
  <c r="T54"/>
  <c r="U54" s="1"/>
  <c r="O55"/>
  <c r="P55" s="1"/>
  <c r="N56" i="8"/>
  <c r="A59"/>
  <c r="E58"/>
  <c r="W57" i="6"/>
  <c r="X57"/>
  <c r="R60"/>
  <c r="C59"/>
  <c r="N58"/>
  <c r="O58" s="1"/>
  <c r="H58"/>
  <c r="K58"/>
  <c r="L58" s="1"/>
  <c r="I57"/>
  <c r="P57"/>
  <c r="Q57" s="1"/>
  <c r="V58"/>
  <c r="T58" i="3"/>
  <c r="V57"/>
  <c r="Z57" s="1"/>
  <c r="E58" i="9" l="1"/>
  <c r="T58"/>
  <c r="X58" s="1"/>
  <c r="Y58" s="1"/>
  <c r="S62"/>
  <c r="CY59" i="5"/>
  <c r="CZ58"/>
  <c r="DD58" s="1"/>
  <c r="CN59"/>
  <c r="CO58"/>
  <c r="CS58" s="1"/>
  <c r="CC58"/>
  <c r="CD57"/>
  <c r="CH57" s="1"/>
  <c r="BR59"/>
  <c r="BS58"/>
  <c r="BW58" s="1"/>
  <c r="BG59"/>
  <c r="BH58"/>
  <c r="BL58" s="1"/>
  <c r="AV58"/>
  <c r="AW57"/>
  <c r="BA57" s="1"/>
  <c r="AK59"/>
  <c r="AL58"/>
  <c r="AP58" s="1"/>
  <c r="AQ58" s="1"/>
  <c r="Z58"/>
  <c r="AA57"/>
  <c r="AE57" s="1"/>
  <c r="AF57" s="1"/>
  <c r="N365" i="8"/>
  <c r="O364"/>
  <c r="R365"/>
  <c r="Q365" s="1"/>
  <c r="J59" i="9"/>
  <c r="K59" s="1"/>
  <c r="F60"/>
  <c r="S58" i="5"/>
  <c r="T55"/>
  <c r="U55" s="1"/>
  <c r="O56"/>
  <c r="P56" s="1"/>
  <c r="N57" i="8"/>
  <c r="A60"/>
  <c r="E59"/>
  <c r="W58" i="6"/>
  <c r="X58"/>
  <c r="R61"/>
  <c r="P58"/>
  <c r="Q58" s="1"/>
  <c r="I58"/>
  <c r="C60"/>
  <c r="N59"/>
  <c r="O59" s="1"/>
  <c r="H59"/>
  <c r="K59"/>
  <c r="L59" s="1"/>
  <c r="V59"/>
  <c r="T59" i="3"/>
  <c r="V58"/>
  <c r="Z58" s="1"/>
  <c r="E59" i="9" l="1"/>
  <c r="T59"/>
  <c r="X59" s="1"/>
  <c r="Y59" s="1"/>
  <c r="S63"/>
  <c r="CY60" i="5"/>
  <c r="CZ59"/>
  <c r="DD59" s="1"/>
  <c r="CN60"/>
  <c r="CO59"/>
  <c r="CS59" s="1"/>
  <c r="CC59"/>
  <c r="CD58"/>
  <c r="CH58" s="1"/>
  <c r="BR60"/>
  <c r="BS59"/>
  <c r="BW59" s="1"/>
  <c r="BG60"/>
  <c r="BH59"/>
  <c r="BL59" s="1"/>
  <c r="AV59"/>
  <c r="AW58"/>
  <c r="BA58" s="1"/>
  <c r="AK60"/>
  <c r="AL59"/>
  <c r="AP59" s="1"/>
  <c r="Z59"/>
  <c r="AA58"/>
  <c r="AE58" s="1"/>
  <c r="AF58" s="1"/>
  <c r="AQ59"/>
  <c r="N366" i="8"/>
  <c r="R366"/>
  <c r="Q366" s="1"/>
  <c r="O365"/>
  <c r="F61" i="9"/>
  <c r="J60"/>
  <c r="K60" s="1"/>
  <c r="S59" i="5"/>
  <c r="T56"/>
  <c r="U56" s="1"/>
  <c r="O57"/>
  <c r="P57" s="1"/>
  <c r="N58" i="8"/>
  <c r="A61"/>
  <c r="E60"/>
  <c r="W59" i="6"/>
  <c r="X59"/>
  <c r="R62"/>
  <c r="C61"/>
  <c r="N60"/>
  <c r="O60" s="1"/>
  <c r="H60"/>
  <c r="K60"/>
  <c r="L60" s="1"/>
  <c r="P59"/>
  <c r="Q59" s="1"/>
  <c r="I59"/>
  <c r="V60"/>
  <c r="T60" i="3"/>
  <c r="V59"/>
  <c r="Z59" s="1"/>
  <c r="E60" i="9" l="1"/>
  <c r="T60"/>
  <c r="X60" s="1"/>
  <c r="Y60" s="1"/>
  <c r="S64"/>
  <c r="CY61" i="5"/>
  <c r="CZ60"/>
  <c r="DD60" s="1"/>
  <c r="CN61"/>
  <c r="CO60"/>
  <c r="CS60" s="1"/>
  <c r="CC60"/>
  <c r="CD59"/>
  <c r="CH59" s="1"/>
  <c r="BR61"/>
  <c r="BS60"/>
  <c r="BW60" s="1"/>
  <c r="BG61"/>
  <c r="BH60"/>
  <c r="BL60" s="1"/>
  <c r="AV60"/>
  <c r="AW59"/>
  <c r="BA59" s="1"/>
  <c r="AK61"/>
  <c r="AL60"/>
  <c r="AP60" s="1"/>
  <c r="Z60"/>
  <c r="AA59"/>
  <c r="AE59" s="1"/>
  <c r="AF59" s="1"/>
  <c r="AQ60"/>
  <c r="N367" i="8"/>
  <c r="O366"/>
  <c r="R367"/>
  <c r="Q367" s="1"/>
  <c r="J61" i="9"/>
  <c r="K61" s="1"/>
  <c r="F62"/>
  <c r="S60" i="5"/>
  <c r="T57"/>
  <c r="U57" s="1"/>
  <c r="O58"/>
  <c r="P58" s="1"/>
  <c r="N59" i="8"/>
  <c r="A62"/>
  <c r="E61"/>
  <c r="W60" i="6"/>
  <c r="X60"/>
  <c r="R63"/>
  <c r="N61"/>
  <c r="O61" s="1"/>
  <c r="H61"/>
  <c r="K61"/>
  <c r="L61" s="1"/>
  <c r="C62"/>
  <c r="P60"/>
  <c r="Q60" s="1"/>
  <c r="I60"/>
  <c r="V61"/>
  <c r="T61" i="3"/>
  <c r="V60"/>
  <c r="Z60" s="1"/>
  <c r="E61" i="9" l="1"/>
  <c r="T61"/>
  <c r="X61" s="1"/>
  <c r="Y61" s="1"/>
  <c r="S65"/>
  <c r="CZ61" i="5"/>
  <c r="DD61" s="1"/>
  <c r="CY62"/>
  <c r="CO61"/>
  <c r="CS61" s="1"/>
  <c r="CN62"/>
  <c r="CC61"/>
  <c r="CD60"/>
  <c r="CH60" s="1"/>
  <c r="BS61"/>
  <c r="BW61" s="1"/>
  <c r="BR62"/>
  <c r="BH61"/>
  <c r="BL61" s="1"/>
  <c r="BG62"/>
  <c r="AV61"/>
  <c r="AW60"/>
  <c r="BA60" s="1"/>
  <c r="AL61"/>
  <c r="AP61" s="1"/>
  <c r="AQ61" s="1"/>
  <c r="AK62"/>
  <c r="Z61"/>
  <c r="AA60"/>
  <c r="AE60" s="1"/>
  <c r="AF60" s="1"/>
  <c r="N368" i="8"/>
  <c r="R368"/>
  <c r="Q368" s="1"/>
  <c r="O367"/>
  <c r="F63" i="9"/>
  <c r="J62"/>
  <c r="K62" s="1"/>
  <c r="S61" i="5"/>
  <c r="T58"/>
  <c r="U58" s="1"/>
  <c r="O59"/>
  <c r="P59" s="1"/>
  <c r="N60" i="8"/>
  <c r="A63"/>
  <c r="E62"/>
  <c r="W61" i="6"/>
  <c r="X61"/>
  <c r="R64"/>
  <c r="P61"/>
  <c r="Q61" s="1"/>
  <c r="I61"/>
  <c r="K62"/>
  <c r="L62" s="1"/>
  <c r="C63"/>
  <c r="N62"/>
  <c r="O62" s="1"/>
  <c r="H62"/>
  <c r="V62"/>
  <c r="T62" i="3"/>
  <c r="V61"/>
  <c r="Z61" s="1"/>
  <c r="E62" i="9" l="1"/>
  <c r="T62"/>
  <c r="X62" s="1"/>
  <c r="Y62" s="1"/>
  <c r="S66"/>
  <c r="CZ62" i="5"/>
  <c r="DD62" s="1"/>
  <c r="CY63"/>
  <c r="CO62"/>
  <c r="CS62" s="1"/>
  <c r="CN63"/>
  <c r="CD61"/>
  <c r="CH61" s="1"/>
  <c r="CC62"/>
  <c r="BS62"/>
  <c r="BW62" s="1"/>
  <c r="BR63"/>
  <c r="BH62"/>
  <c r="BL62" s="1"/>
  <c r="BG63"/>
  <c r="AW61"/>
  <c r="BA61" s="1"/>
  <c r="AV62"/>
  <c r="AL62"/>
  <c r="AP62" s="1"/>
  <c r="AQ62" s="1"/>
  <c r="AK63"/>
  <c r="AA61"/>
  <c r="AE61" s="1"/>
  <c r="AF61" s="1"/>
  <c r="Z62"/>
  <c r="N369" i="8"/>
  <c r="O368"/>
  <c r="R369"/>
  <c r="Q369" s="1"/>
  <c r="J63" i="9"/>
  <c r="K63" s="1"/>
  <c r="F64"/>
  <c r="S62" i="5"/>
  <c r="T59"/>
  <c r="U59" s="1"/>
  <c r="O60"/>
  <c r="P60" s="1"/>
  <c r="N61" i="8"/>
  <c r="A64"/>
  <c r="E63"/>
  <c r="W62" i="6"/>
  <c r="X62"/>
  <c r="R65"/>
  <c r="P62"/>
  <c r="Q62" s="1"/>
  <c r="I62"/>
  <c r="K63"/>
  <c r="L63" s="1"/>
  <c r="C64"/>
  <c r="N63"/>
  <c r="O63" s="1"/>
  <c r="H63"/>
  <c r="V63"/>
  <c r="T63" i="3"/>
  <c r="V62"/>
  <c r="Z62" s="1"/>
  <c r="E63" i="9" l="1"/>
  <c r="T63"/>
  <c r="X63" s="1"/>
  <c r="Y63" s="1"/>
  <c r="S67"/>
  <c r="CY64" i="5"/>
  <c r="CZ63"/>
  <c r="DD63" s="1"/>
  <c r="CN64"/>
  <c r="CO63"/>
  <c r="CS63" s="1"/>
  <c r="CD62"/>
  <c r="CH62" s="1"/>
  <c r="CC63"/>
  <c r="BR64"/>
  <c r="BS63"/>
  <c r="BW63" s="1"/>
  <c r="BG64"/>
  <c r="BH63"/>
  <c r="BL63" s="1"/>
  <c r="AW62"/>
  <c r="BA62" s="1"/>
  <c r="AV63"/>
  <c r="AK64"/>
  <c r="AL63"/>
  <c r="AP63" s="1"/>
  <c r="AQ63" s="1"/>
  <c r="AA62"/>
  <c r="AE62" s="1"/>
  <c r="AF62" s="1"/>
  <c r="Z63"/>
  <c r="N370" i="8"/>
  <c r="R370"/>
  <c r="Q370" s="1"/>
  <c r="O369"/>
  <c r="F65" i="9"/>
  <c r="J64"/>
  <c r="K64" s="1"/>
  <c r="S63" i="5"/>
  <c r="T60"/>
  <c r="U60" s="1"/>
  <c r="O61"/>
  <c r="P61" s="1"/>
  <c r="N62" i="8"/>
  <c r="A65"/>
  <c r="E64"/>
  <c r="W63" i="6"/>
  <c r="X63"/>
  <c r="R66"/>
  <c r="K64"/>
  <c r="C65"/>
  <c r="N64"/>
  <c r="O64" s="1"/>
  <c r="H64"/>
  <c r="I63"/>
  <c r="P63"/>
  <c r="V64"/>
  <c r="T64" i="3"/>
  <c r="V63"/>
  <c r="Z63" s="1"/>
  <c r="E64" i="9" l="1"/>
  <c r="T64"/>
  <c r="X64" s="1"/>
  <c r="Y64" s="1"/>
  <c r="S68"/>
  <c r="CY65" i="5"/>
  <c r="CZ64"/>
  <c r="DD64" s="1"/>
  <c r="CN65"/>
  <c r="CO64"/>
  <c r="CS64" s="1"/>
  <c r="CC64"/>
  <c r="CD63"/>
  <c r="CH63" s="1"/>
  <c r="BR65"/>
  <c r="BS64"/>
  <c r="BW64" s="1"/>
  <c r="BG65"/>
  <c r="BH64"/>
  <c r="BL64" s="1"/>
  <c r="AV64"/>
  <c r="AW63"/>
  <c r="BA63" s="1"/>
  <c r="AK65"/>
  <c r="AL64"/>
  <c r="AP64" s="1"/>
  <c r="AQ64" s="1"/>
  <c r="Z64"/>
  <c r="AA63"/>
  <c r="AE63" s="1"/>
  <c r="AF63" s="1"/>
  <c r="N371" i="8"/>
  <c r="O370"/>
  <c r="R371"/>
  <c r="Q371" s="1"/>
  <c r="J65" i="9"/>
  <c r="K65" s="1"/>
  <c r="F66"/>
  <c r="S64" i="5"/>
  <c r="T61"/>
  <c r="U61" s="1"/>
  <c r="O62"/>
  <c r="P62" s="1"/>
  <c r="N63" i="8"/>
  <c r="A66"/>
  <c r="E65"/>
  <c r="W64" i="6"/>
  <c r="X64"/>
  <c r="R67"/>
  <c r="C66"/>
  <c r="N65"/>
  <c r="O65" s="1"/>
  <c r="H65"/>
  <c r="K65"/>
  <c r="L65" s="1"/>
  <c r="Q63"/>
  <c r="L64"/>
  <c r="P64"/>
  <c r="Q64" s="1"/>
  <c r="I64"/>
  <c r="V65"/>
  <c r="T65" i="3"/>
  <c r="V64"/>
  <c r="Z64" s="1"/>
  <c r="E65" i="9" l="1"/>
  <c r="T65"/>
  <c r="X65" s="1"/>
  <c r="Y65" s="1"/>
  <c r="S69"/>
  <c r="CY66" i="5"/>
  <c r="CZ65"/>
  <c r="DD65" s="1"/>
  <c r="CN66"/>
  <c r="CO65"/>
  <c r="CS65" s="1"/>
  <c r="CC65"/>
  <c r="CD64"/>
  <c r="CH64" s="1"/>
  <c r="BR66"/>
  <c r="BS65"/>
  <c r="BW65" s="1"/>
  <c r="BG66"/>
  <c r="BH65"/>
  <c r="BL65" s="1"/>
  <c r="AV65"/>
  <c r="AW64"/>
  <c r="BA64" s="1"/>
  <c r="AK66"/>
  <c r="AL65"/>
  <c r="AP65" s="1"/>
  <c r="Z65"/>
  <c r="AA64"/>
  <c r="AE64" s="1"/>
  <c r="AF64" s="1"/>
  <c r="AQ65"/>
  <c r="N372" i="8"/>
  <c r="R372"/>
  <c r="Q372" s="1"/>
  <c r="O371"/>
  <c r="F67" i="9"/>
  <c r="J66"/>
  <c r="K66" s="1"/>
  <c r="S65" i="5"/>
  <c r="T62"/>
  <c r="U62" s="1"/>
  <c r="O63"/>
  <c r="P63" s="1"/>
  <c r="N64" i="8"/>
  <c r="A67"/>
  <c r="E66"/>
  <c r="W65" i="6"/>
  <c r="X65"/>
  <c r="R68"/>
  <c r="C67"/>
  <c r="N66"/>
  <c r="O66" s="1"/>
  <c r="H66"/>
  <c r="K66"/>
  <c r="L66" s="1"/>
  <c r="P65"/>
  <c r="Q65" s="1"/>
  <c r="I65"/>
  <c r="V66"/>
  <c r="T66" i="3"/>
  <c r="V65"/>
  <c r="Z65" s="1"/>
  <c r="E66" i="9" l="1"/>
  <c r="T66"/>
  <c r="X66" s="1"/>
  <c r="Y66" s="1"/>
  <c r="S70"/>
  <c r="CY67" i="5"/>
  <c r="CZ66"/>
  <c r="DD66" s="1"/>
  <c r="CN67"/>
  <c r="CO66"/>
  <c r="CS66" s="1"/>
  <c r="CC66"/>
  <c r="CD65"/>
  <c r="CH65" s="1"/>
  <c r="BR67"/>
  <c r="BS66"/>
  <c r="BW66" s="1"/>
  <c r="BG67"/>
  <c r="BH66"/>
  <c r="BL66" s="1"/>
  <c r="AV66"/>
  <c r="AW65"/>
  <c r="BA65" s="1"/>
  <c r="AK67"/>
  <c r="AL66"/>
  <c r="AP66" s="1"/>
  <c r="Z66"/>
  <c r="AA65"/>
  <c r="AE65" s="1"/>
  <c r="AF65" s="1"/>
  <c r="AQ66"/>
  <c r="O372" i="8"/>
  <c r="N373"/>
  <c r="R373"/>
  <c r="Q373" s="1"/>
  <c r="J67" i="9"/>
  <c r="K67" s="1"/>
  <c r="F68"/>
  <c r="S66" i="5"/>
  <c r="T63"/>
  <c r="U63" s="1"/>
  <c r="O64"/>
  <c r="P64" s="1"/>
  <c r="N65" i="8"/>
  <c r="A68"/>
  <c r="E67"/>
  <c r="W66" i="6"/>
  <c r="X66"/>
  <c r="R69"/>
  <c r="C68"/>
  <c r="N67"/>
  <c r="O67" s="1"/>
  <c r="H67"/>
  <c r="K67"/>
  <c r="L67" s="1"/>
  <c r="I66"/>
  <c r="P66"/>
  <c r="Q66" s="1"/>
  <c r="V67"/>
  <c r="T67" i="3"/>
  <c r="V66"/>
  <c r="Z66" s="1"/>
  <c r="E67" i="9" l="1"/>
  <c r="T67"/>
  <c r="X67" s="1"/>
  <c r="Y67" s="1"/>
  <c r="S71"/>
  <c r="CY68" i="5"/>
  <c r="CZ67"/>
  <c r="DD67" s="1"/>
  <c r="CN68"/>
  <c r="CO67"/>
  <c r="CS67" s="1"/>
  <c r="CC67"/>
  <c r="CD66"/>
  <c r="CH66" s="1"/>
  <c r="BR68"/>
  <c r="BS67"/>
  <c r="BW67" s="1"/>
  <c r="BG68"/>
  <c r="BH67"/>
  <c r="BL67" s="1"/>
  <c r="AV67"/>
  <c r="AW66"/>
  <c r="BA66" s="1"/>
  <c r="AK68"/>
  <c r="AL67"/>
  <c r="AP67" s="1"/>
  <c r="AQ67" s="1"/>
  <c r="Z67"/>
  <c r="AA66"/>
  <c r="AE66" s="1"/>
  <c r="AF66" s="1"/>
  <c r="N374" i="8"/>
  <c r="R374"/>
  <c r="Q374" s="1"/>
  <c r="O373"/>
  <c r="F69" i="9"/>
  <c r="J68"/>
  <c r="K68" s="1"/>
  <c r="S67" i="5"/>
  <c r="T64"/>
  <c r="U64" s="1"/>
  <c r="O65"/>
  <c r="P65" s="1"/>
  <c r="N66" i="8"/>
  <c r="A69"/>
  <c r="E68"/>
  <c r="W67" i="6"/>
  <c r="X67"/>
  <c r="R70"/>
  <c r="C69"/>
  <c r="N68"/>
  <c r="O68" s="1"/>
  <c r="H68"/>
  <c r="K68"/>
  <c r="L68" s="1"/>
  <c r="P67"/>
  <c r="Q67" s="1"/>
  <c r="I67"/>
  <c r="V68"/>
  <c r="T68" i="3"/>
  <c r="V67"/>
  <c r="Z67" s="1"/>
  <c r="E68" i="9" l="1"/>
  <c r="T68"/>
  <c r="X68" s="1"/>
  <c r="Y68" s="1"/>
  <c r="S72"/>
  <c r="CY69" i="5"/>
  <c r="CZ68"/>
  <c r="DD68" s="1"/>
  <c r="CN69"/>
  <c r="CO68"/>
  <c r="CS68" s="1"/>
  <c r="CC68"/>
  <c r="CD67"/>
  <c r="CH67" s="1"/>
  <c r="BR69"/>
  <c r="BS68"/>
  <c r="BW68" s="1"/>
  <c r="BG69"/>
  <c r="BH68"/>
  <c r="BL68" s="1"/>
  <c r="AV68"/>
  <c r="AW67"/>
  <c r="BA67" s="1"/>
  <c r="AK69"/>
  <c r="AL68"/>
  <c r="AP68" s="1"/>
  <c r="AQ68" s="1"/>
  <c r="Z68"/>
  <c r="AA67"/>
  <c r="AE67" s="1"/>
  <c r="AF67" s="1"/>
  <c r="N375" i="8"/>
  <c r="O374"/>
  <c r="R375"/>
  <c r="Q375" s="1"/>
  <c r="J69" i="9"/>
  <c r="K69" s="1"/>
  <c r="F70"/>
  <c r="S68" i="5"/>
  <c r="T65"/>
  <c r="U65" s="1"/>
  <c r="O66"/>
  <c r="P66" s="1"/>
  <c r="N67" i="8"/>
  <c r="A70"/>
  <c r="E69"/>
  <c r="W68" i="6"/>
  <c r="X68"/>
  <c r="R71"/>
  <c r="I68"/>
  <c r="P68"/>
  <c r="Q68" s="1"/>
  <c r="N69"/>
  <c r="O69" s="1"/>
  <c r="H69"/>
  <c r="K69"/>
  <c r="L69" s="1"/>
  <c r="C70"/>
  <c r="V69"/>
  <c r="T69" i="3"/>
  <c r="V68"/>
  <c r="Z68" s="1"/>
  <c r="E69" i="9" l="1"/>
  <c r="T69"/>
  <c r="X69" s="1"/>
  <c r="Y69" s="1"/>
  <c r="S73"/>
  <c r="CZ69" i="5"/>
  <c r="DD69" s="1"/>
  <c r="CY70"/>
  <c r="CO69"/>
  <c r="CS69" s="1"/>
  <c r="CN70"/>
  <c r="CC69"/>
  <c r="CD68"/>
  <c r="CH68" s="1"/>
  <c r="BS69"/>
  <c r="BW69" s="1"/>
  <c r="BR70"/>
  <c r="BH69"/>
  <c r="BL69" s="1"/>
  <c r="BG70"/>
  <c r="AV69"/>
  <c r="AW68"/>
  <c r="BA68" s="1"/>
  <c r="AL69"/>
  <c r="AP69" s="1"/>
  <c r="AQ69" s="1"/>
  <c r="AK70"/>
  <c r="Z69"/>
  <c r="AA68"/>
  <c r="AE68" s="1"/>
  <c r="AF68" s="1"/>
  <c r="N376" i="8"/>
  <c r="R376"/>
  <c r="Q376" s="1"/>
  <c r="O375"/>
  <c r="F71" i="9"/>
  <c r="J70"/>
  <c r="K70" s="1"/>
  <c r="S69" i="5"/>
  <c r="T66"/>
  <c r="U66" s="1"/>
  <c r="O67"/>
  <c r="P67" s="1"/>
  <c r="N68" i="8"/>
  <c r="A71"/>
  <c r="E70"/>
  <c r="W69" i="6"/>
  <c r="X69"/>
  <c r="R72"/>
  <c r="K70"/>
  <c r="L70" s="1"/>
  <c r="C71"/>
  <c r="N70"/>
  <c r="O70" s="1"/>
  <c r="H70"/>
  <c r="P69"/>
  <c r="Q69" s="1"/>
  <c r="I69"/>
  <c r="V70"/>
  <c r="T70" i="3"/>
  <c r="V69"/>
  <c r="Z69" s="1"/>
  <c r="E70" i="9" l="1"/>
  <c r="T70"/>
  <c r="X70" s="1"/>
  <c r="Y70" s="1"/>
  <c r="S74"/>
  <c r="CZ70" i="5"/>
  <c r="DD70" s="1"/>
  <c r="CY71"/>
  <c r="CO70"/>
  <c r="CS70" s="1"/>
  <c r="CN71"/>
  <c r="CD69"/>
  <c r="CH69" s="1"/>
  <c r="CC70"/>
  <c r="BS70"/>
  <c r="BW70" s="1"/>
  <c r="BR71"/>
  <c r="BH70"/>
  <c r="BL70" s="1"/>
  <c r="BG71"/>
  <c r="AW69"/>
  <c r="BA69" s="1"/>
  <c r="AV70"/>
  <c r="AL70"/>
  <c r="AP70" s="1"/>
  <c r="AQ70" s="1"/>
  <c r="AK71"/>
  <c r="AA69"/>
  <c r="AE69" s="1"/>
  <c r="AF69" s="1"/>
  <c r="Z70"/>
  <c r="O376" i="8"/>
  <c r="N377"/>
  <c r="R377"/>
  <c r="Q377" s="1"/>
  <c r="J71" i="9"/>
  <c r="K71" s="1"/>
  <c r="F72"/>
  <c r="S70" i="5"/>
  <c r="T67"/>
  <c r="U67" s="1"/>
  <c r="O68"/>
  <c r="P68" s="1"/>
  <c r="N69" i="8"/>
  <c r="A72"/>
  <c r="E71"/>
  <c r="W70" i="6"/>
  <c r="X70"/>
  <c r="R73"/>
  <c r="K71"/>
  <c r="L71" s="1"/>
  <c r="C72"/>
  <c r="N71"/>
  <c r="O71" s="1"/>
  <c r="H71"/>
  <c r="I70"/>
  <c r="P70"/>
  <c r="Q70" s="1"/>
  <c r="V71"/>
  <c r="T71" i="3"/>
  <c r="V70"/>
  <c r="Z70" s="1"/>
  <c r="E71" i="9" l="1"/>
  <c r="T71"/>
  <c r="X71" s="1"/>
  <c r="Y71" s="1"/>
  <c r="S75"/>
  <c r="CY72" i="5"/>
  <c r="CZ71"/>
  <c r="DD71" s="1"/>
  <c r="CN72"/>
  <c r="CO71"/>
  <c r="CS71" s="1"/>
  <c r="CD70"/>
  <c r="CH70" s="1"/>
  <c r="CC71"/>
  <c r="BR72"/>
  <c r="BS71"/>
  <c r="BW71" s="1"/>
  <c r="BG72"/>
  <c r="BH71"/>
  <c r="BL71" s="1"/>
  <c r="AW70"/>
  <c r="BA70" s="1"/>
  <c r="AV71"/>
  <c r="AK72"/>
  <c r="AL71"/>
  <c r="AP71" s="1"/>
  <c r="AQ71" s="1"/>
  <c r="AA70"/>
  <c r="AE70" s="1"/>
  <c r="AF70" s="1"/>
  <c r="Z71"/>
  <c r="N378" i="8"/>
  <c r="R378"/>
  <c r="Q378" s="1"/>
  <c r="O377"/>
  <c r="F73" i="9"/>
  <c r="J72"/>
  <c r="K72" s="1"/>
  <c r="S71" i="5"/>
  <c r="O69"/>
  <c r="P69" s="1"/>
  <c r="T68"/>
  <c r="U68" s="1"/>
  <c r="N70" i="8"/>
  <c r="A73"/>
  <c r="E72"/>
  <c r="W71" i="6"/>
  <c r="X71"/>
  <c r="R74"/>
  <c r="K72"/>
  <c r="C73"/>
  <c r="N72"/>
  <c r="O72" s="1"/>
  <c r="H72"/>
  <c r="I71"/>
  <c r="P71"/>
  <c r="V72"/>
  <c r="T72" i="3"/>
  <c r="V71"/>
  <c r="Z71" s="1"/>
  <c r="E72" i="9" l="1"/>
  <c r="T72"/>
  <c r="X72" s="1"/>
  <c r="Y72" s="1"/>
  <c r="S76"/>
  <c r="CY73" i="5"/>
  <c r="CZ72"/>
  <c r="DD72" s="1"/>
  <c r="CN73"/>
  <c r="CO72"/>
  <c r="CS72" s="1"/>
  <c r="CC72"/>
  <c r="CD71"/>
  <c r="CH71" s="1"/>
  <c r="BR73"/>
  <c r="BS72"/>
  <c r="BW72" s="1"/>
  <c r="BG73"/>
  <c r="BH72"/>
  <c r="BL72" s="1"/>
  <c r="AV72"/>
  <c r="AW71"/>
  <c r="BA71" s="1"/>
  <c r="AK73"/>
  <c r="AL72"/>
  <c r="AP72" s="1"/>
  <c r="AQ72" s="1"/>
  <c r="Z72"/>
  <c r="AA71"/>
  <c r="AE71" s="1"/>
  <c r="AF71" s="1"/>
  <c r="N379" i="8"/>
  <c r="O378"/>
  <c r="R379"/>
  <c r="Q379" s="1"/>
  <c r="J73" i="9"/>
  <c r="K73" s="1"/>
  <c r="F74"/>
  <c r="S72" i="5"/>
  <c r="T69"/>
  <c r="U69" s="1"/>
  <c r="O70"/>
  <c r="P70" s="1"/>
  <c r="N71" i="8"/>
  <c r="A74"/>
  <c r="E73"/>
  <c r="W72" i="6"/>
  <c r="X72"/>
  <c r="R75"/>
  <c r="C74"/>
  <c r="N73"/>
  <c r="O73" s="1"/>
  <c r="H73"/>
  <c r="K73"/>
  <c r="L73" s="1"/>
  <c r="L72"/>
  <c r="P72"/>
  <c r="I72"/>
  <c r="Q72"/>
  <c r="Q71"/>
  <c r="V73"/>
  <c r="T73" i="3"/>
  <c r="V72"/>
  <c r="Z72" s="1"/>
  <c r="E73" i="9" l="1"/>
  <c r="T73"/>
  <c r="X73" s="1"/>
  <c r="Y73" s="1"/>
  <c r="S77"/>
  <c r="CY74" i="5"/>
  <c r="CZ73"/>
  <c r="DD73" s="1"/>
  <c r="CN74"/>
  <c r="CO73"/>
  <c r="CS73" s="1"/>
  <c r="CC73"/>
  <c r="CD72"/>
  <c r="CH72" s="1"/>
  <c r="BR74"/>
  <c r="BS73"/>
  <c r="BW73" s="1"/>
  <c r="BG74"/>
  <c r="BH73"/>
  <c r="BL73" s="1"/>
  <c r="AV73"/>
  <c r="AW72"/>
  <c r="BA72" s="1"/>
  <c r="BB72" s="1"/>
  <c r="AK74"/>
  <c r="AL73"/>
  <c r="AP73" s="1"/>
  <c r="AQ73" s="1"/>
  <c r="Z73"/>
  <c r="AA72"/>
  <c r="AE72" s="1"/>
  <c r="AF72" s="1"/>
  <c r="N380" i="8"/>
  <c r="R380"/>
  <c r="Q380" s="1"/>
  <c r="O379"/>
  <c r="F75" i="9"/>
  <c r="J74"/>
  <c r="K74" s="1"/>
  <c r="S73" i="5"/>
  <c r="T70"/>
  <c r="U70" s="1"/>
  <c r="O71"/>
  <c r="P71" s="1"/>
  <c r="N72" i="8"/>
  <c r="A75"/>
  <c r="E74"/>
  <c r="W73" i="6"/>
  <c r="X73"/>
  <c r="R76"/>
  <c r="C75"/>
  <c r="N74"/>
  <c r="O74" s="1"/>
  <c r="H74"/>
  <c r="K74"/>
  <c r="L74" s="1"/>
  <c r="P73"/>
  <c r="Q73" s="1"/>
  <c r="I73"/>
  <c r="V74"/>
  <c r="T74" i="3"/>
  <c r="V73"/>
  <c r="Z73" s="1"/>
  <c r="E74" i="9" l="1"/>
  <c r="T74"/>
  <c r="X74" s="1"/>
  <c r="Y74" s="1"/>
  <c r="S78"/>
  <c r="CY75" i="5"/>
  <c r="CZ74"/>
  <c r="DD74" s="1"/>
  <c r="CN75"/>
  <c r="CO74"/>
  <c r="CS74" s="1"/>
  <c r="CC74"/>
  <c r="CD73"/>
  <c r="CH73" s="1"/>
  <c r="BR75"/>
  <c r="BS74"/>
  <c r="BW74" s="1"/>
  <c r="BG75"/>
  <c r="BH74"/>
  <c r="BL74" s="1"/>
  <c r="AV74"/>
  <c r="AW73"/>
  <c r="BA73" s="1"/>
  <c r="BB73" s="1"/>
  <c r="AK75"/>
  <c r="AL74"/>
  <c r="AP74" s="1"/>
  <c r="AQ74" s="1"/>
  <c r="Z74"/>
  <c r="AA73"/>
  <c r="AE73" s="1"/>
  <c r="AF73" s="1"/>
  <c r="N381" i="8"/>
  <c r="O380"/>
  <c r="R381"/>
  <c r="Q381" s="1"/>
  <c r="J75" i="9"/>
  <c r="K75" s="1"/>
  <c r="F76"/>
  <c r="S74" i="5"/>
  <c r="T71"/>
  <c r="U71" s="1"/>
  <c r="O72"/>
  <c r="P72" s="1"/>
  <c r="N73" i="8"/>
  <c r="A76"/>
  <c r="E75"/>
  <c r="W74" i="6"/>
  <c r="X74"/>
  <c r="R77"/>
  <c r="P74"/>
  <c r="Q74" s="1"/>
  <c r="I74"/>
  <c r="C76"/>
  <c r="N75"/>
  <c r="O75" s="1"/>
  <c r="H75"/>
  <c r="K75"/>
  <c r="L75" s="1"/>
  <c r="V75"/>
  <c r="T75" i="3"/>
  <c r="V74"/>
  <c r="Z74" s="1"/>
  <c r="E75" i="9" l="1"/>
  <c r="T75"/>
  <c r="X75" s="1"/>
  <c r="Y75" s="1"/>
  <c r="S79"/>
  <c r="CY76" i="5"/>
  <c r="CZ75"/>
  <c r="DD75" s="1"/>
  <c r="CN76"/>
  <c r="CO75"/>
  <c r="CS75" s="1"/>
  <c r="CC75"/>
  <c r="CD74"/>
  <c r="CH74" s="1"/>
  <c r="BR76"/>
  <c r="BS75"/>
  <c r="BW75" s="1"/>
  <c r="BG76"/>
  <c r="BH75"/>
  <c r="BL75" s="1"/>
  <c r="AV75"/>
  <c r="AW74"/>
  <c r="BA74" s="1"/>
  <c r="BB74" s="1"/>
  <c r="AK76"/>
  <c r="AL75"/>
  <c r="AP75" s="1"/>
  <c r="AQ75" s="1"/>
  <c r="Z75"/>
  <c r="AA74"/>
  <c r="AE74" s="1"/>
  <c r="AF74" s="1"/>
  <c r="N382" i="8"/>
  <c r="R382"/>
  <c r="Q382" s="1"/>
  <c r="O381"/>
  <c r="F77" i="9"/>
  <c r="J76"/>
  <c r="K76" s="1"/>
  <c r="S75" i="5"/>
  <c r="T72"/>
  <c r="U72" s="1"/>
  <c r="O73"/>
  <c r="P73" s="1"/>
  <c r="N74" i="8"/>
  <c r="A77"/>
  <c r="E76"/>
  <c r="W75" i="6"/>
  <c r="X75"/>
  <c r="R78"/>
  <c r="C77"/>
  <c r="N76"/>
  <c r="H76"/>
  <c r="K76"/>
  <c r="L76" s="1"/>
  <c r="P75"/>
  <c r="Q75" s="1"/>
  <c r="I75"/>
  <c r="V76"/>
  <c r="T76" i="3"/>
  <c r="V75"/>
  <c r="Z75" s="1"/>
  <c r="E76" i="9" l="1"/>
  <c r="T76"/>
  <c r="X76" s="1"/>
  <c r="Y76" s="1"/>
  <c r="S80"/>
  <c r="CY77" i="5"/>
  <c r="CZ76"/>
  <c r="DD76" s="1"/>
  <c r="CN77"/>
  <c r="CO76"/>
  <c r="CS76" s="1"/>
  <c r="CC76"/>
  <c r="CD75"/>
  <c r="CH75" s="1"/>
  <c r="BR77"/>
  <c r="BS76"/>
  <c r="BW76" s="1"/>
  <c r="BG77"/>
  <c r="BH76"/>
  <c r="BL76" s="1"/>
  <c r="AV76"/>
  <c r="AW75"/>
  <c r="BA75" s="1"/>
  <c r="BB75" s="1"/>
  <c r="AK77"/>
  <c r="AL76"/>
  <c r="AP76" s="1"/>
  <c r="AQ76" s="1"/>
  <c r="Z76"/>
  <c r="AA75"/>
  <c r="AE75" s="1"/>
  <c r="AF75" s="1"/>
  <c r="N383" i="8"/>
  <c r="O382"/>
  <c r="R383"/>
  <c r="Q383" s="1"/>
  <c r="J77" i="9"/>
  <c r="K77" s="1"/>
  <c r="F78"/>
  <c r="S76" i="5"/>
  <c r="T73"/>
  <c r="U73" s="1"/>
  <c r="O74"/>
  <c r="P74" s="1"/>
  <c r="N75" i="8"/>
  <c r="A78"/>
  <c r="E77"/>
  <c r="W76" i="6"/>
  <c r="X76"/>
  <c r="R79"/>
  <c r="I76"/>
  <c r="P76"/>
  <c r="Q76" s="1"/>
  <c r="N77"/>
  <c r="O77" s="1"/>
  <c r="H77"/>
  <c r="K77"/>
  <c r="L77" s="1"/>
  <c r="C78"/>
  <c r="O76"/>
  <c r="V77"/>
  <c r="T77" i="3"/>
  <c r="V76"/>
  <c r="Z76" s="1"/>
  <c r="E77" i="9" l="1"/>
  <c r="T77"/>
  <c r="X77" s="1"/>
  <c r="Y77" s="1"/>
  <c r="S81"/>
  <c r="CZ77" i="5"/>
  <c r="DD77" s="1"/>
  <c r="CY78"/>
  <c r="CO77"/>
  <c r="CS77" s="1"/>
  <c r="CN78"/>
  <c r="CC77"/>
  <c r="CD76"/>
  <c r="CH76" s="1"/>
  <c r="BS77"/>
  <c r="BW77" s="1"/>
  <c r="BR78"/>
  <c r="BH77"/>
  <c r="BL77" s="1"/>
  <c r="BG78"/>
  <c r="AV77"/>
  <c r="AW76"/>
  <c r="BA76" s="1"/>
  <c r="BB76" s="1"/>
  <c r="AL77"/>
  <c r="AP77" s="1"/>
  <c r="AQ77" s="1"/>
  <c r="AK78"/>
  <c r="Z77"/>
  <c r="AA76"/>
  <c r="AE76" s="1"/>
  <c r="AF76" s="1"/>
  <c r="N384" i="8"/>
  <c r="O383"/>
  <c r="R384"/>
  <c r="Q384" s="1"/>
  <c r="F79" i="9"/>
  <c r="J78"/>
  <c r="K78" s="1"/>
  <c r="S77" i="5"/>
  <c r="T74"/>
  <c r="U74" s="1"/>
  <c r="O75"/>
  <c r="P75" s="1"/>
  <c r="N76" i="8"/>
  <c r="A79"/>
  <c r="E78"/>
  <c r="W77" i="6"/>
  <c r="X77"/>
  <c r="R80"/>
  <c r="K78"/>
  <c r="L78" s="1"/>
  <c r="C79"/>
  <c r="N78"/>
  <c r="O78" s="1"/>
  <c r="H78"/>
  <c r="P77"/>
  <c r="Q77" s="1"/>
  <c r="I77"/>
  <c r="V78"/>
  <c r="T78" i="3"/>
  <c r="V77"/>
  <c r="Z77" s="1"/>
  <c r="E78" i="9" l="1"/>
  <c r="T78"/>
  <c r="X78" s="1"/>
  <c r="Y78" s="1"/>
  <c r="S82"/>
  <c r="CZ78" i="5"/>
  <c r="DD78" s="1"/>
  <c r="CY79"/>
  <c r="CO78"/>
  <c r="CS78" s="1"/>
  <c r="CN79"/>
  <c r="CD77"/>
  <c r="CH77" s="1"/>
  <c r="CC78"/>
  <c r="BS78"/>
  <c r="BW78" s="1"/>
  <c r="BR79"/>
  <c r="BH78"/>
  <c r="BL78" s="1"/>
  <c r="BG79"/>
  <c r="AW77"/>
  <c r="BA77" s="1"/>
  <c r="BB77" s="1"/>
  <c r="AV78"/>
  <c r="AL78"/>
  <c r="AP78" s="1"/>
  <c r="AQ78" s="1"/>
  <c r="AK79"/>
  <c r="AA77"/>
  <c r="AE77" s="1"/>
  <c r="AF77" s="1"/>
  <c r="Z78"/>
  <c r="N385" i="8"/>
  <c r="O384"/>
  <c r="R385"/>
  <c r="Q385" s="1"/>
  <c r="J79" i="9"/>
  <c r="K79" s="1"/>
  <c r="F80"/>
  <c r="S78" i="5"/>
  <c r="T75"/>
  <c r="U75" s="1"/>
  <c r="O76"/>
  <c r="P76" s="1"/>
  <c r="N77" i="8"/>
  <c r="A80"/>
  <c r="E79"/>
  <c r="W78" i="6"/>
  <c r="X78"/>
  <c r="R81"/>
  <c r="K79"/>
  <c r="L79" s="1"/>
  <c r="C80"/>
  <c r="N79"/>
  <c r="O79" s="1"/>
  <c r="H79"/>
  <c r="I78"/>
  <c r="P78"/>
  <c r="Q78" s="1"/>
  <c r="V79"/>
  <c r="T79" i="3"/>
  <c r="V78"/>
  <c r="Z78" s="1"/>
  <c r="E79" i="9" l="1"/>
  <c r="T79"/>
  <c r="X79" s="1"/>
  <c r="Y79" s="1"/>
  <c r="S83"/>
  <c r="CY80" i="5"/>
  <c r="CZ79"/>
  <c r="DD79" s="1"/>
  <c r="CN80"/>
  <c r="CO79"/>
  <c r="CS79" s="1"/>
  <c r="CD78"/>
  <c r="CH78" s="1"/>
  <c r="CC79"/>
  <c r="BR80"/>
  <c r="BS79"/>
  <c r="BW79" s="1"/>
  <c r="BG80"/>
  <c r="BH79"/>
  <c r="BL79" s="1"/>
  <c r="AW78"/>
  <c r="BA78" s="1"/>
  <c r="BB78" s="1"/>
  <c r="AV79"/>
  <c r="AK80"/>
  <c r="AL79"/>
  <c r="AP79" s="1"/>
  <c r="AQ79" s="1"/>
  <c r="AA78"/>
  <c r="AE78" s="1"/>
  <c r="AF78" s="1"/>
  <c r="Z79"/>
  <c r="N386" i="8"/>
  <c r="R386"/>
  <c r="Q386" s="1"/>
  <c r="O385"/>
  <c r="F81" i="9"/>
  <c r="J80"/>
  <c r="K80" s="1"/>
  <c r="S79" i="5"/>
  <c r="T76"/>
  <c r="U76" s="1"/>
  <c r="O77"/>
  <c r="P77" s="1"/>
  <c r="N78" i="8"/>
  <c r="A81"/>
  <c r="E80"/>
  <c r="W79" i="6"/>
  <c r="X79"/>
  <c r="R82"/>
  <c r="I79"/>
  <c r="P79"/>
  <c r="Q79" s="1"/>
  <c r="K80"/>
  <c r="C81"/>
  <c r="N80"/>
  <c r="O80" s="1"/>
  <c r="H80"/>
  <c r="V80"/>
  <c r="T80" i="3"/>
  <c r="V79"/>
  <c r="Z79" s="1"/>
  <c r="E80" i="9" l="1"/>
  <c r="T80"/>
  <c r="X80" s="1"/>
  <c r="Y80" s="1"/>
  <c r="S84"/>
  <c r="CY81" i="5"/>
  <c r="CZ80"/>
  <c r="DD80" s="1"/>
  <c r="CN81"/>
  <c r="CO80"/>
  <c r="CS80" s="1"/>
  <c r="CC80"/>
  <c r="CD79"/>
  <c r="CH79" s="1"/>
  <c r="BR81"/>
  <c r="BS80"/>
  <c r="BW80" s="1"/>
  <c r="BG81"/>
  <c r="BH80"/>
  <c r="BL80" s="1"/>
  <c r="AV80"/>
  <c r="AW79"/>
  <c r="BA79" s="1"/>
  <c r="BB79" s="1"/>
  <c r="AK81"/>
  <c r="AL80"/>
  <c r="AP80" s="1"/>
  <c r="AQ80" s="1"/>
  <c r="Z80"/>
  <c r="AA79"/>
  <c r="AE79" s="1"/>
  <c r="AF79" s="1"/>
  <c r="N387" i="8"/>
  <c r="O386"/>
  <c r="R387"/>
  <c r="Q387" s="1"/>
  <c r="J81" i="9"/>
  <c r="K81" s="1"/>
  <c r="F82"/>
  <c r="S80" i="5"/>
  <c r="T77"/>
  <c r="U77" s="1"/>
  <c r="O78"/>
  <c r="P78" s="1"/>
  <c r="N79" i="8"/>
  <c r="A82"/>
  <c r="E81"/>
  <c r="W80" i="6"/>
  <c r="X80"/>
  <c r="R83"/>
  <c r="L81"/>
  <c r="L80"/>
  <c r="C82"/>
  <c r="N81"/>
  <c r="O81" s="1"/>
  <c r="H81"/>
  <c r="K81"/>
  <c r="I80"/>
  <c r="P80"/>
  <c r="Q80" s="1"/>
  <c r="V81"/>
  <c r="T81" i="3"/>
  <c r="V80"/>
  <c r="Z80" s="1"/>
  <c r="E81" i="9" l="1"/>
  <c r="T81"/>
  <c r="X81" s="1"/>
  <c r="Y81" s="1"/>
  <c r="S85"/>
  <c r="CY82" i="5"/>
  <c r="CZ81"/>
  <c r="DD81" s="1"/>
  <c r="CN82"/>
  <c r="CO81"/>
  <c r="CS81" s="1"/>
  <c r="CC81"/>
  <c r="CD80"/>
  <c r="CH80" s="1"/>
  <c r="BR82"/>
  <c r="BS81"/>
  <c r="BW81" s="1"/>
  <c r="BG82"/>
  <c r="BH81"/>
  <c r="BL81" s="1"/>
  <c r="AV81"/>
  <c r="AW80"/>
  <c r="BA80" s="1"/>
  <c r="BB80" s="1"/>
  <c r="AK82"/>
  <c r="AL81"/>
  <c r="AP81" s="1"/>
  <c r="AQ81" s="1"/>
  <c r="Z81"/>
  <c r="AA80"/>
  <c r="AE80" s="1"/>
  <c r="AF80" s="1"/>
  <c r="N388" i="8"/>
  <c r="O387"/>
  <c r="R388"/>
  <c r="Q388" s="1"/>
  <c r="F83" i="9"/>
  <c r="J82"/>
  <c r="K82" s="1"/>
  <c r="S81" i="5"/>
  <c r="T78"/>
  <c r="U78" s="1"/>
  <c r="O79"/>
  <c r="P79" s="1"/>
  <c r="N80" i="8"/>
  <c r="A83"/>
  <c r="E82"/>
  <c r="W81" i="6"/>
  <c r="X81"/>
  <c r="R84"/>
  <c r="I81"/>
  <c r="P81"/>
  <c r="Q81" s="1"/>
  <c r="C83"/>
  <c r="N82"/>
  <c r="O82" s="1"/>
  <c r="H82"/>
  <c r="K82"/>
  <c r="L82" s="1"/>
  <c r="V82"/>
  <c r="T82" i="3"/>
  <c r="V81"/>
  <c r="Z81" s="1"/>
  <c r="E82" i="9" l="1"/>
  <c r="T82"/>
  <c r="X82" s="1"/>
  <c r="Y82" s="1"/>
  <c r="S86"/>
  <c r="CY83" i="5"/>
  <c r="CZ82"/>
  <c r="DD82" s="1"/>
  <c r="CN83"/>
  <c r="CO82"/>
  <c r="CS82" s="1"/>
  <c r="CC82"/>
  <c r="CD81"/>
  <c r="CH81" s="1"/>
  <c r="BR83"/>
  <c r="BS82"/>
  <c r="BW82" s="1"/>
  <c r="BG83"/>
  <c r="BH82"/>
  <c r="BL82" s="1"/>
  <c r="AV82"/>
  <c r="AW81"/>
  <c r="BA81" s="1"/>
  <c r="BB81" s="1"/>
  <c r="AK83"/>
  <c r="AL82"/>
  <c r="AP82" s="1"/>
  <c r="AQ82" s="1"/>
  <c r="Z82"/>
  <c r="AA81"/>
  <c r="AE81" s="1"/>
  <c r="AF81" s="1"/>
  <c r="N389" i="8"/>
  <c r="O388"/>
  <c r="R389"/>
  <c r="Q389" s="1"/>
  <c r="J83" i="9"/>
  <c r="K83" s="1"/>
  <c r="F84"/>
  <c r="S82" i="5"/>
  <c r="T79"/>
  <c r="U79" s="1"/>
  <c r="O80"/>
  <c r="P80" s="1"/>
  <c r="N81" i="8"/>
  <c r="A84"/>
  <c r="E83"/>
  <c r="W82" i="6"/>
  <c r="X82"/>
  <c r="R85"/>
  <c r="C84"/>
  <c r="N83"/>
  <c r="O83" s="1"/>
  <c r="H83"/>
  <c r="K83"/>
  <c r="L83" s="1"/>
  <c r="I82"/>
  <c r="P82"/>
  <c r="Q82" s="1"/>
  <c r="V83"/>
  <c r="T83" i="3"/>
  <c r="V82"/>
  <c r="Z82" s="1"/>
  <c r="E83" i="9" l="1"/>
  <c r="T83"/>
  <c r="X83" s="1"/>
  <c r="Y83" s="1"/>
  <c r="S87"/>
  <c r="CY84" i="5"/>
  <c r="CZ83"/>
  <c r="DD83" s="1"/>
  <c r="CN84"/>
  <c r="CO83"/>
  <c r="CS83" s="1"/>
  <c r="CC83"/>
  <c r="CD82"/>
  <c r="CH82" s="1"/>
  <c r="BR84"/>
  <c r="BS83"/>
  <c r="BW83" s="1"/>
  <c r="BG84"/>
  <c r="BH83"/>
  <c r="BL83" s="1"/>
  <c r="AV83"/>
  <c r="AW82"/>
  <c r="BA82" s="1"/>
  <c r="BB82" s="1"/>
  <c r="AK84"/>
  <c r="AL83"/>
  <c r="AP83" s="1"/>
  <c r="AQ83" s="1"/>
  <c r="Z83"/>
  <c r="AA82"/>
  <c r="AE82" s="1"/>
  <c r="AF82" s="1"/>
  <c r="N390" i="8"/>
  <c r="R390"/>
  <c r="Q390" s="1"/>
  <c r="O389"/>
  <c r="F85" i="9"/>
  <c r="J84"/>
  <c r="K84" s="1"/>
  <c r="S83" i="5"/>
  <c r="T80"/>
  <c r="U80" s="1"/>
  <c r="O81"/>
  <c r="P81" s="1"/>
  <c r="N82" i="8"/>
  <c r="A85"/>
  <c r="E84"/>
  <c r="W83" i="6"/>
  <c r="X83"/>
  <c r="R86"/>
  <c r="C85"/>
  <c r="N84"/>
  <c r="O84" s="1"/>
  <c r="H84"/>
  <c r="K84"/>
  <c r="L84" s="1"/>
  <c r="P83"/>
  <c r="Q83" s="1"/>
  <c r="I83"/>
  <c r="V84"/>
  <c r="T84" i="3"/>
  <c r="V83"/>
  <c r="Z83" s="1"/>
  <c r="E84" i="9" l="1"/>
  <c r="T84"/>
  <c r="X84" s="1"/>
  <c r="Y84" s="1"/>
  <c r="S88"/>
  <c r="CY85" i="5"/>
  <c r="CZ84"/>
  <c r="DD84" s="1"/>
  <c r="CN85"/>
  <c r="CO84"/>
  <c r="CS84" s="1"/>
  <c r="CC84"/>
  <c r="CD83"/>
  <c r="CH83" s="1"/>
  <c r="BR85"/>
  <c r="BS84"/>
  <c r="BW84" s="1"/>
  <c r="BG85"/>
  <c r="BH84"/>
  <c r="BL84" s="1"/>
  <c r="AV84"/>
  <c r="AW83"/>
  <c r="BA83" s="1"/>
  <c r="BB83" s="1"/>
  <c r="AK85"/>
  <c r="AL84"/>
  <c r="AP84" s="1"/>
  <c r="AQ84" s="1"/>
  <c r="Z84"/>
  <c r="AA83"/>
  <c r="AE83" s="1"/>
  <c r="AF83" s="1"/>
  <c r="N391" i="8"/>
  <c r="O390"/>
  <c r="R391"/>
  <c r="Q391" s="1"/>
  <c r="J85" i="9"/>
  <c r="K85" s="1"/>
  <c r="F86"/>
  <c r="S84" i="5"/>
  <c r="T81"/>
  <c r="U81" s="1"/>
  <c r="O82"/>
  <c r="P82" s="1"/>
  <c r="N83" i="8"/>
  <c r="A86"/>
  <c r="E85"/>
  <c r="W84" i="6"/>
  <c r="X84"/>
  <c r="R87"/>
  <c r="N85"/>
  <c r="O85" s="1"/>
  <c r="H85"/>
  <c r="K85"/>
  <c r="L85" s="1"/>
  <c r="C86"/>
  <c r="P84"/>
  <c r="Q84" s="1"/>
  <c r="I84"/>
  <c r="V85"/>
  <c r="T85" i="3"/>
  <c r="V84"/>
  <c r="Z84" s="1"/>
  <c r="E85" i="9" l="1"/>
  <c r="T85"/>
  <c r="X85" s="1"/>
  <c r="Y85" s="1"/>
  <c r="S89"/>
  <c r="CZ85" i="5"/>
  <c r="DD85" s="1"/>
  <c r="CY86"/>
  <c r="CO85"/>
  <c r="CS85" s="1"/>
  <c r="CN86"/>
  <c r="CC85"/>
  <c r="CD84"/>
  <c r="CH84" s="1"/>
  <c r="BS85"/>
  <c r="BW85" s="1"/>
  <c r="BR86"/>
  <c r="BH85"/>
  <c r="BL85" s="1"/>
  <c r="BG86"/>
  <c r="AV85"/>
  <c r="AW84"/>
  <c r="BA84" s="1"/>
  <c r="BB84" s="1"/>
  <c r="AL85"/>
  <c r="AP85" s="1"/>
  <c r="AQ85" s="1"/>
  <c r="AK86"/>
  <c r="Z85"/>
  <c r="AA84"/>
  <c r="AE84" s="1"/>
  <c r="AF84" s="1"/>
  <c r="N392" i="8"/>
  <c r="O391"/>
  <c r="R392"/>
  <c r="Q392" s="1"/>
  <c r="F87" i="9"/>
  <c r="J86"/>
  <c r="K86" s="1"/>
  <c r="S85" i="5"/>
  <c r="T82"/>
  <c r="U82" s="1"/>
  <c r="O83"/>
  <c r="P83" s="1"/>
  <c r="N84" i="8"/>
  <c r="A87"/>
  <c r="E86"/>
  <c r="W85" i="6"/>
  <c r="X85"/>
  <c r="R88"/>
  <c r="P85"/>
  <c r="Q85" s="1"/>
  <c r="I85"/>
  <c r="K86"/>
  <c r="L86" s="1"/>
  <c r="C87"/>
  <c r="N86"/>
  <c r="O86" s="1"/>
  <c r="H86"/>
  <c r="V86"/>
  <c r="T86" i="3"/>
  <c r="V85"/>
  <c r="Z85" s="1"/>
  <c r="E86" i="9" l="1"/>
  <c r="T86"/>
  <c r="X86" s="1"/>
  <c r="Y86" s="1"/>
  <c r="S90"/>
  <c r="CZ86" i="5"/>
  <c r="DD86" s="1"/>
  <c r="CY87"/>
  <c r="CO86"/>
  <c r="CS86" s="1"/>
  <c r="CN87"/>
  <c r="CD85"/>
  <c r="CH85" s="1"/>
  <c r="CC86"/>
  <c r="BS86"/>
  <c r="BW86" s="1"/>
  <c r="BR87"/>
  <c r="BH86"/>
  <c r="BL86" s="1"/>
  <c r="BG87"/>
  <c r="AW85"/>
  <c r="BA85" s="1"/>
  <c r="BB85" s="1"/>
  <c r="AV86"/>
  <c r="AL86"/>
  <c r="AP86" s="1"/>
  <c r="AQ86" s="1"/>
  <c r="AK87"/>
  <c r="AA85"/>
  <c r="AE85" s="1"/>
  <c r="AF85" s="1"/>
  <c r="Z86"/>
  <c r="N393" i="8"/>
  <c r="O392"/>
  <c r="R393"/>
  <c r="Q393" s="1"/>
  <c r="J87" i="9"/>
  <c r="K87" s="1"/>
  <c r="F88"/>
  <c r="S86" i="5"/>
  <c r="T83"/>
  <c r="U83" s="1"/>
  <c r="O84"/>
  <c r="P84" s="1"/>
  <c r="N85" i="8"/>
  <c r="A88"/>
  <c r="E87"/>
  <c r="W86" i="6"/>
  <c r="X86"/>
  <c r="R89"/>
  <c r="K87"/>
  <c r="L87" s="1"/>
  <c r="C88"/>
  <c r="N87"/>
  <c r="O87" s="1"/>
  <c r="H87"/>
  <c r="I86"/>
  <c r="P86"/>
  <c r="Q86" s="1"/>
  <c r="V87"/>
  <c r="T87" i="3"/>
  <c r="V86"/>
  <c r="Z86" s="1"/>
  <c r="E87" i="9" l="1"/>
  <c r="T87"/>
  <c r="X87" s="1"/>
  <c r="Y87" s="1"/>
  <c r="S91"/>
  <c r="CY88" i="5"/>
  <c r="CZ87"/>
  <c r="DD87" s="1"/>
  <c r="CN88"/>
  <c r="CO87"/>
  <c r="CS87" s="1"/>
  <c r="CD86"/>
  <c r="CH86" s="1"/>
  <c r="CC87"/>
  <c r="BR88"/>
  <c r="BS87"/>
  <c r="BW87" s="1"/>
  <c r="BG88"/>
  <c r="BH87"/>
  <c r="BL87" s="1"/>
  <c r="AW86"/>
  <c r="BA86" s="1"/>
  <c r="BB86" s="1"/>
  <c r="AV87"/>
  <c r="AK88"/>
  <c r="AL87"/>
  <c r="AP87" s="1"/>
  <c r="AA86"/>
  <c r="AE86" s="1"/>
  <c r="AF86" s="1"/>
  <c r="Z87"/>
  <c r="AQ87"/>
  <c r="N394" i="8"/>
  <c r="R394"/>
  <c r="Q394" s="1"/>
  <c r="O393"/>
  <c r="F89" i="9"/>
  <c r="J88"/>
  <c r="K88" s="1"/>
  <c r="S87" i="5"/>
  <c r="T84"/>
  <c r="U84" s="1"/>
  <c r="O85"/>
  <c r="P85" s="1"/>
  <c r="N86" i="8"/>
  <c r="A89"/>
  <c r="E88"/>
  <c r="W87" i="6"/>
  <c r="X87"/>
  <c r="R90"/>
  <c r="K88"/>
  <c r="L88" s="1"/>
  <c r="C89"/>
  <c r="N88"/>
  <c r="O88" s="1"/>
  <c r="H88"/>
  <c r="P87"/>
  <c r="I87"/>
  <c r="V88"/>
  <c r="T88" i="3"/>
  <c r="V87"/>
  <c r="Z87" s="1"/>
  <c r="E88" i="9" l="1"/>
  <c r="T88"/>
  <c r="X88" s="1"/>
  <c r="Y88" s="1"/>
  <c r="S92"/>
  <c r="CY89" i="5"/>
  <c r="CZ88"/>
  <c r="DD88" s="1"/>
  <c r="CN89"/>
  <c r="CO88"/>
  <c r="CS88" s="1"/>
  <c r="CC88"/>
  <c r="CD87"/>
  <c r="CH87" s="1"/>
  <c r="BR89"/>
  <c r="BS88"/>
  <c r="BW88" s="1"/>
  <c r="BG89"/>
  <c r="BH88"/>
  <c r="BL88" s="1"/>
  <c r="AV88"/>
  <c r="AW87"/>
  <c r="BA87" s="1"/>
  <c r="BB87" s="1"/>
  <c r="AK89"/>
  <c r="AL88"/>
  <c r="AP88" s="1"/>
  <c r="AQ88" s="1"/>
  <c r="Z88"/>
  <c r="AA87"/>
  <c r="AE87" s="1"/>
  <c r="AF87" s="1"/>
  <c r="N395" i="8"/>
  <c r="O394"/>
  <c r="R395"/>
  <c r="Q395" s="1"/>
  <c r="J89" i="9"/>
  <c r="K89" s="1"/>
  <c r="F90"/>
  <c r="S88" i="5"/>
  <c r="O86"/>
  <c r="P86" s="1"/>
  <c r="T85"/>
  <c r="U85" s="1"/>
  <c r="N87" i="8"/>
  <c r="A90"/>
  <c r="E89"/>
  <c r="W88" i="6"/>
  <c r="X88"/>
  <c r="R91"/>
  <c r="C90"/>
  <c r="N89"/>
  <c r="O89" s="1"/>
  <c r="H89"/>
  <c r="K89"/>
  <c r="L89" s="1"/>
  <c r="P88"/>
  <c r="Q88" s="1"/>
  <c r="I88"/>
  <c r="Q87"/>
  <c r="V89"/>
  <c r="T89" i="3"/>
  <c r="V88"/>
  <c r="Z88" s="1"/>
  <c r="E89" i="9" l="1"/>
  <c r="T89"/>
  <c r="X89" s="1"/>
  <c r="Y89" s="1"/>
  <c r="S93"/>
  <c r="CY90" i="5"/>
  <c r="CZ89"/>
  <c r="DD89" s="1"/>
  <c r="CN90"/>
  <c r="CO89"/>
  <c r="CS89" s="1"/>
  <c r="CC89"/>
  <c r="CD88"/>
  <c r="CH88" s="1"/>
  <c r="BR90"/>
  <c r="BS89"/>
  <c r="BW89" s="1"/>
  <c r="BG90"/>
  <c r="BH89"/>
  <c r="BL89" s="1"/>
  <c r="AV89"/>
  <c r="AW88"/>
  <c r="BA88" s="1"/>
  <c r="BB88" s="1"/>
  <c r="AK90"/>
  <c r="AL89"/>
  <c r="AP89" s="1"/>
  <c r="AQ89" s="1"/>
  <c r="Z89"/>
  <c r="AA88"/>
  <c r="AE88" s="1"/>
  <c r="AF88" s="1"/>
  <c r="N396" i="8"/>
  <c r="R396"/>
  <c r="Q396" s="1"/>
  <c r="O395"/>
  <c r="F91" i="9"/>
  <c r="J90"/>
  <c r="K90" s="1"/>
  <c r="S89" i="5"/>
  <c r="T86"/>
  <c r="U86" s="1"/>
  <c r="O87"/>
  <c r="P87" s="1"/>
  <c r="N88" i="8"/>
  <c r="A91"/>
  <c r="E90"/>
  <c r="W89" i="6"/>
  <c r="X89"/>
  <c r="R92"/>
  <c r="C91"/>
  <c r="N90"/>
  <c r="O90" s="1"/>
  <c r="H90"/>
  <c r="K90"/>
  <c r="L90" s="1"/>
  <c r="P89"/>
  <c r="Q89" s="1"/>
  <c r="I89"/>
  <c r="V90"/>
  <c r="T90" i="3"/>
  <c r="V89"/>
  <c r="Z89" s="1"/>
  <c r="E90" i="9" l="1"/>
  <c r="T90"/>
  <c r="X90" s="1"/>
  <c r="Y90" s="1"/>
  <c r="S94"/>
  <c r="CY91" i="5"/>
  <c r="CZ90"/>
  <c r="DD90" s="1"/>
  <c r="CN91"/>
  <c r="CO90"/>
  <c r="CS90" s="1"/>
  <c r="CC90"/>
  <c r="CD89"/>
  <c r="CH89" s="1"/>
  <c r="BR91"/>
  <c r="BS90"/>
  <c r="BW90" s="1"/>
  <c r="BG91"/>
  <c r="BH90"/>
  <c r="BL90" s="1"/>
  <c r="AV90"/>
  <c r="AW89"/>
  <c r="BA89" s="1"/>
  <c r="BB89" s="1"/>
  <c r="AK91"/>
  <c r="AL90"/>
  <c r="AP90" s="1"/>
  <c r="AQ90" s="1"/>
  <c r="Z90"/>
  <c r="AA89"/>
  <c r="AE89" s="1"/>
  <c r="AF89" s="1"/>
  <c r="N397" i="8"/>
  <c r="R397"/>
  <c r="Q397" s="1"/>
  <c r="O396"/>
  <c r="J91" i="9"/>
  <c r="K91" s="1"/>
  <c r="F92"/>
  <c r="S90" i="5"/>
  <c r="T87"/>
  <c r="U87" s="1"/>
  <c r="O88"/>
  <c r="P88" s="1"/>
  <c r="N89" i="8"/>
  <c r="A92"/>
  <c r="E91"/>
  <c r="W90" i="6"/>
  <c r="X90"/>
  <c r="R94"/>
  <c r="R93"/>
  <c r="C92"/>
  <c r="N91"/>
  <c r="O91" s="1"/>
  <c r="H91"/>
  <c r="K91"/>
  <c r="L91" s="1"/>
  <c r="I90"/>
  <c r="P90"/>
  <c r="Q90" s="1"/>
  <c r="V91"/>
  <c r="T91" i="3"/>
  <c r="V90"/>
  <c r="Z90" s="1"/>
  <c r="E91" i="9" l="1"/>
  <c r="T91"/>
  <c r="X91" s="1"/>
  <c r="Y91" s="1"/>
  <c r="S95"/>
  <c r="CY92" i="5"/>
  <c r="CZ91"/>
  <c r="DD91" s="1"/>
  <c r="CN92"/>
  <c r="CO91"/>
  <c r="CS91" s="1"/>
  <c r="CC91"/>
  <c r="CD90"/>
  <c r="CH90" s="1"/>
  <c r="BR92"/>
  <c r="BS91"/>
  <c r="BW91" s="1"/>
  <c r="BG92"/>
  <c r="BH91"/>
  <c r="BL91" s="1"/>
  <c r="AV91"/>
  <c r="AW90"/>
  <c r="BA90" s="1"/>
  <c r="BB90" s="1"/>
  <c r="AK92"/>
  <c r="AL91"/>
  <c r="AP91" s="1"/>
  <c r="AQ91" s="1"/>
  <c r="Z91"/>
  <c r="AA90"/>
  <c r="AE90" s="1"/>
  <c r="AF90" s="1"/>
  <c r="O397" i="8"/>
  <c r="N398"/>
  <c r="R398"/>
  <c r="Q398" s="1"/>
  <c r="F93" i="9"/>
  <c r="J92"/>
  <c r="K92" s="1"/>
  <c r="S91" i="5"/>
  <c r="T88"/>
  <c r="U88" s="1"/>
  <c r="O89"/>
  <c r="P89" s="1"/>
  <c r="N90" i="8"/>
  <c r="A93"/>
  <c r="E92"/>
  <c r="W91" i="6"/>
  <c r="X91"/>
  <c r="P91"/>
  <c r="Q91" s="1"/>
  <c r="I91"/>
  <c r="C93"/>
  <c r="N92"/>
  <c r="O92" s="1"/>
  <c r="H92"/>
  <c r="K92"/>
  <c r="L92" s="1"/>
  <c r="V92"/>
  <c r="T92" i="3"/>
  <c r="V91"/>
  <c r="Z91" s="1"/>
  <c r="E92" i="9" l="1"/>
  <c r="T92"/>
  <c r="X92" s="1"/>
  <c r="Y92" s="1"/>
  <c r="S96"/>
  <c r="CY93" i="5"/>
  <c r="CZ92"/>
  <c r="DD92" s="1"/>
  <c r="CN93"/>
  <c r="CO92"/>
  <c r="CS92" s="1"/>
  <c r="CC92"/>
  <c r="CD91"/>
  <c r="CH91" s="1"/>
  <c r="BR93"/>
  <c r="BS92"/>
  <c r="BW92" s="1"/>
  <c r="BG93"/>
  <c r="BH92"/>
  <c r="BL92" s="1"/>
  <c r="AV92"/>
  <c r="AW91"/>
  <c r="BA91" s="1"/>
  <c r="BB91" s="1"/>
  <c r="AK93"/>
  <c r="AL92"/>
  <c r="AP92" s="1"/>
  <c r="AQ92" s="1"/>
  <c r="Z92"/>
  <c r="AA91"/>
  <c r="AE91" s="1"/>
  <c r="AF91" s="1"/>
  <c r="N399" i="8"/>
  <c r="O398"/>
  <c r="R399"/>
  <c r="Q399" s="1"/>
  <c r="J93" i="9"/>
  <c r="K93" s="1"/>
  <c r="F94"/>
  <c r="S92" i="5"/>
  <c r="T89"/>
  <c r="U89" s="1"/>
  <c r="O90"/>
  <c r="P90" s="1"/>
  <c r="N91" i="8"/>
  <c r="A94"/>
  <c r="E93"/>
  <c r="W92" i="6"/>
  <c r="X92"/>
  <c r="N93"/>
  <c r="O93" s="1"/>
  <c r="H93"/>
  <c r="K93"/>
  <c r="L93" s="1"/>
  <c r="C94"/>
  <c r="I92"/>
  <c r="P92"/>
  <c r="V93"/>
  <c r="V94"/>
  <c r="X94" s="1"/>
  <c r="T93" i="3"/>
  <c r="V92"/>
  <c r="Z92" s="1"/>
  <c r="E93" i="9" l="1"/>
  <c r="T93"/>
  <c r="X93" s="1"/>
  <c r="Y93" s="1"/>
  <c r="S97"/>
  <c r="CZ93" i="5"/>
  <c r="DD93" s="1"/>
  <c r="CY94"/>
  <c r="CO93"/>
  <c r="CS93" s="1"/>
  <c r="CN94"/>
  <c r="CC93"/>
  <c r="CD92"/>
  <c r="CH92" s="1"/>
  <c r="BS93"/>
  <c r="BW93" s="1"/>
  <c r="BR94"/>
  <c r="BH93"/>
  <c r="BL93" s="1"/>
  <c r="BG94"/>
  <c r="AV93"/>
  <c r="AW92"/>
  <c r="BA92" s="1"/>
  <c r="BB92" s="1"/>
  <c r="AL93"/>
  <c r="AP93" s="1"/>
  <c r="AQ93" s="1"/>
  <c r="AK94"/>
  <c r="Z93"/>
  <c r="AA92"/>
  <c r="AE92" s="1"/>
  <c r="AF92" s="1"/>
  <c r="N400" i="8"/>
  <c r="R400"/>
  <c r="Q400" s="1"/>
  <c r="O399"/>
  <c r="F95" i="9"/>
  <c r="J94"/>
  <c r="K94" s="1"/>
  <c r="S93" i="5"/>
  <c r="O91"/>
  <c r="P91" s="1"/>
  <c r="T90"/>
  <c r="U90" s="1"/>
  <c r="N92" i="8"/>
  <c r="A95"/>
  <c r="E94"/>
  <c r="W93" i="6"/>
  <c r="X93"/>
  <c r="K94"/>
  <c r="L94" s="1"/>
  <c r="N94"/>
  <c r="O94" s="1"/>
  <c r="H94"/>
  <c r="P93"/>
  <c r="Q93" s="1"/>
  <c r="I93"/>
  <c r="Q92"/>
  <c r="W94"/>
  <c r="T94" i="3"/>
  <c r="V93"/>
  <c r="Z93" s="1"/>
  <c r="E94" i="9" l="1"/>
  <c r="T94"/>
  <c r="X94" s="1"/>
  <c r="Y94" s="1"/>
  <c r="S98"/>
  <c r="CZ94" i="5"/>
  <c r="DD94" s="1"/>
  <c r="CY95"/>
  <c r="CO94"/>
  <c r="CS94" s="1"/>
  <c r="CN95"/>
  <c r="CD93"/>
  <c r="CH93" s="1"/>
  <c r="CC94"/>
  <c r="BS94"/>
  <c r="BW94" s="1"/>
  <c r="BR95"/>
  <c r="BH94"/>
  <c r="BL94" s="1"/>
  <c r="BG95"/>
  <c r="AW93"/>
  <c r="BA93" s="1"/>
  <c r="BB93" s="1"/>
  <c r="AV94"/>
  <c r="AL94"/>
  <c r="AP94" s="1"/>
  <c r="AQ94" s="1"/>
  <c r="AK95"/>
  <c r="AA93"/>
  <c r="AE93" s="1"/>
  <c r="AF93" s="1"/>
  <c r="Z94"/>
  <c r="N401" i="8"/>
  <c r="O400"/>
  <c r="R401"/>
  <c r="Q401" s="1"/>
  <c r="J95" i="9"/>
  <c r="K95" s="1"/>
  <c r="F96"/>
  <c r="S94" i="5"/>
  <c r="O92"/>
  <c r="P92" s="1"/>
  <c r="T91"/>
  <c r="U91" s="1"/>
  <c r="N93" i="8"/>
  <c r="A96"/>
  <c r="E95"/>
  <c r="I94" i="6"/>
  <c r="P94"/>
  <c r="Q94" s="1"/>
  <c r="T95" i="3"/>
  <c r="V94"/>
  <c r="Z94" s="1"/>
  <c r="E95" i="9" l="1"/>
  <c r="T95"/>
  <c r="X95" s="1"/>
  <c r="Y95" s="1"/>
  <c r="S99"/>
  <c r="CY96" i="5"/>
  <c r="CZ95"/>
  <c r="DD95" s="1"/>
  <c r="CN96"/>
  <c r="CO95"/>
  <c r="CS95" s="1"/>
  <c r="CD94"/>
  <c r="CH94" s="1"/>
  <c r="CC95"/>
  <c r="BR96"/>
  <c r="BS95"/>
  <c r="BW95" s="1"/>
  <c r="BG96"/>
  <c r="BH95"/>
  <c r="BL95" s="1"/>
  <c r="AW94"/>
  <c r="BA94" s="1"/>
  <c r="BB94" s="1"/>
  <c r="AV95"/>
  <c r="AK96"/>
  <c r="AL95"/>
  <c r="AP95" s="1"/>
  <c r="AQ95" s="1"/>
  <c r="AA94"/>
  <c r="AE94" s="1"/>
  <c r="AF94" s="1"/>
  <c r="Z95"/>
  <c r="O401" i="8"/>
  <c r="N402"/>
  <c r="R402"/>
  <c r="Q402" s="1"/>
  <c r="F97" i="9"/>
  <c r="J96"/>
  <c r="K96" s="1"/>
  <c r="S95" i="5"/>
  <c r="T92"/>
  <c r="U92" s="1"/>
  <c r="O93"/>
  <c r="P93" s="1"/>
  <c r="N94" i="8"/>
  <c r="A97"/>
  <c r="E96"/>
  <c r="T96" i="3"/>
  <c r="V95"/>
  <c r="Z95" s="1"/>
  <c r="E96" i="9" l="1"/>
  <c r="T96"/>
  <c r="X96" s="1"/>
  <c r="Y96" s="1"/>
  <c r="S100"/>
  <c r="CY97" i="5"/>
  <c r="CZ96"/>
  <c r="DD96" s="1"/>
  <c r="CN97"/>
  <c r="CO96"/>
  <c r="CS96" s="1"/>
  <c r="CC96"/>
  <c r="CD95"/>
  <c r="CH95" s="1"/>
  <c r="BR97"/>
  <c r="BS96"/>
  <c r="BW96" s="1"/>
  <c r="BG97"/>
  <c r="BH96"/>
  <c r="BL96" s="1"/>
  <c r="AV96"/>
  <c r="AW95"/>
  <c r="BA95" s="1"/>
  <c r="BB95" s="1"/>
  <c r="AK97"/>
  <c r="AL96"/>
  <c r="AP96" s="1"/>
  <c r="AQ96" s="1"/>
  <c r="Z96"/>
  <c r="AA95"/>
  <c r="AE95" s="1"/>
  <c r="AF95" s="1"/>
  <c r="O402" i="8"/>
  <c r="N403"/>
  <c r="R403"/>
  <c r="Q403" s="1"/>
  <c r="J97" i="9"/>
  <c r="K97" s="1"/>
  <c r="F98"/>
  <c r="S96" i="5"/>
  <c r="T93"/>
  <c r="U93" s="1"/>
  <c r="O94"/>
  <c r="P94" s="1"/>
  <c r="N95" i="8"/>
  <c r="E97"/>
  <c r="A98"/>
  <c r="T97" i="3"/>
  <c r="V96"/>
  <c r="Z96" s="1"/>
  <c r="E97" i="9" l="1"/>
  <c r="T97"/>
  <c r="X97" s="1"/>
  <c r="Y97" s="1"/>
  <c r="S101"/>
  <c r="CY98" i="5"/>
  <c r="CZ97"/>
  <c r="DD97" s="1"/>
  <c r="CN98"/>
  <c r="CO97"/>
  <c r="CS97" s="1"/>
  <c r="CC97"/>
  <c r="CD96"/>
  <c r="CH96" s="1"/>
  <c r="BR98"/>
  <c r="BS97"/>
  <c r="BW97" s="1"/>
  <c r="BG98"/>
  <c r="BH97"/>
  <c r="BL97" s="1"/>
  <c r="AV97"/>
  <c r="AW96"/>
  <c r="BA96" s="1"/>
  <c r="BB96" s="1"/>
  <c r="AK98"/>
  <c r="AL97"/>
  <c r="AP97" s="1"/>
  <c r="AQ97" s="1"/>
  <c r="Z97"/>
  <c r="AA96"/>
  <c r="AE96" s="1"/>
  <c r="AF96" s="1"/>
  <c r="N404" i="8"/>
  <c r="O403"/>
  <c r="R404"/>
  <c r="Q404" s="1"/>
  <c r="F99" i="9"/>
  <c r="J98"/>
  <c r="K98" s="1"/>
  <c r="S97" i="5"/>
  <c r="O95"/>
  <c r="P95" s="1"/>
  <c r="T94"/>
  <c r="U94" s="1"/>
  <c r="N96" i="8"/>
  <c r="A99"/>
  <c r="E98"/>
  <c r="T98" i="3"/>
  <c r="V97"/>
  <c r="Z97" s="1"/>
  <c r="E98" i="9" l="1"/>
  <c r="T98"/>
  <c r="X98" s="1"/>
  <c r="Y98" s="1"/>
  <c r="S102"/>
  <c r="CY99" i="5"/>
  <c r="CZ98"/>
  <c r="DD98" s="1"/>
  <c r="CN99"/>
  <c r="CO98"/>
  <c r="CS98" s="1"/>
  <c r="CC98"/>
  <c r="CD97"/>
  <c r="CH97" s="1"/>
  <c r="BR99"/>
  <c r="BS98"/>
  <c r="BW98" s="1"/>
  <c r="BG99"/>
  <c r="BH98"/>
  <c r="BL98" s="1"/>
  <c r="AV98"/>
  <c r="AW97"/>
  <c r="BA97" s="1"/>
  <c r="BB97" s="1"/>
  <c r="AK99"/>
  <c r="AL98"/>
  <c r="AP98" s="1"/>
  <c r="AQ98" s="1"/>
  <c r="Z98"/>
  <c r="AA97"/>
  <c r="AE97" s="1"/>
  <c r="AF97" s="1"/>
  <c r="N405" i="8"/>
  <c r="R405"/>
  <c r="Q405" s="1"/>
  <c r="O404"/>
  <c r="J99" i="9"/>
  <c r="K99" s="1"/>
  <c r="F100"/>
  <c r="S98" i="5"/>
  <c r="T95"/>
  <c r="U95" s="1"/>
  <c r="O96"/>
  <c r="P96" s="1"/>
  <c r="N97" i="8"/>
  <c r="A100"/>
  <c r="E99"/>
  <c r="T99" i="3"/>
  <c r="V98"/>
  <c r="Z98" s="1"/>
  <c r="E99" i="9" l="1"/>
  <c r="T99"/>
  <c r="X99" s="1"/>
  <c r="Y99" s="1"/>
  <c r="S103"/>
  <c r="CY100" i="5"/>
  <c r="CZ99"/>
  <c r="DD99" s="1"/>
  <c r="CN100"/>
  <c r="CO99"/>
  <c r="CS99" s="1"/>
  <c r="CC99"/>
  <c r="CD98"/>
  <c r="CH98" s="1"/>
  <c r="BR100"/>
  <c r="BS99"/>
  <c r="BW99" s="1"/>
  <c r="BG100"/>
  <c r="BH99"/>
  <c r="BL99" s="1"/>
  <c r="AV99"/>
  <c r="AW98"/>
  <c r="BA98" s="1"/>
  <c r="BB98" s="1"/>
  <c r="AK100"/>
  <c r="AL99"/>
  <c r="AP99" s="1"/>
  <c r="AQ99" s="1"/>
  <c r="Z99"/>
  <c r="AA98"/>
  <c r="AE98" s="1"/>
  <c r="AF98" s="1"/>
  <c r="N406" i="8"/>
  <c r="O405"/>
  <c r="R406"/>
  <c r="Q406" s="1"/>
  <c r="F101" i="9"/>
  <c r="J100"/>
  <c r="K100" s="1"/>
  <c r="S99" i="5"/>
  <c r="O97"/>
  <c r="P97" s="1"/>
  <c r="T96"/>
  <c r="U96" s="1"/>
  <c r="N98" i="8"/>
  <c r="A101"/>
  <c r="E100"/>
  <c r="T100" i="3"/>
  <c r="V99"/>
  <c r="Z99" s="1"/>
  <c r="E100" i="9" l="1"/>
  <c r="T100"/>
  <c r="X100" s="1"/>
  <c r="Y100" s="1"/>
  <c r="S104"/>
  <c r="CY101" i="5"/>
  <c r="CZ100"/>
  <c r="DD100" s="1"/>
  <c r="CN101"/>
  <c r="CO100"/>
  <c r="CS100" s="1"/>
  <c r="CC100"/>
  <c r="CD99"/>
  <c r="CH99" s="1"/>
  <c r="BR101"/>
  <c r="BS100"/>
  <c r="BW100" s="1"/>
  <c r="BG101"/>
  <c r="BH100"/>
  <c r="BL100" s="1"/>
  <c r="AV100"/>
  <c r="AW99"/>
  <c r="BA99" s="1"/>
  <c r="BB99" s="1"/>
  <c r="AK101"/>
  <c r="AL100"/>
  <c r="AP100" s="1"/>
  <c r="AQ100" s="1"/>
  <c r="Z100"/>
  <c r="AA99"/>
  <c r="AE99" s="1"/>
  <c r="AF99" s="1"/>
  <c r="O406" i="8"/>
  <c r="N407"/>
  <c r="R407"/>
  <c r="Q407" s="1"/>
  <c r="J101" i="9"/>
  <c r="K101" s="1"/>
  <c r="F102"/>
  <c r="S100" i="5"/>
  <c r="O98"/>
  <c r="P98" s="1"/>
  <c r="T97"/>
  <c r="U97" s="1"/>
  <c r="N99" i="8"/>
  <c r="A102"/>
  <c r="E101"/>
  <c r="T101" i="3"/>
  <c r="V100"/>
  <c r="Z100" s="1"/>
  <c r="E101" i="9" l="1"/>
  <c r="T101"/>
  <c r="X101" s="1"/>
  <c r="Y101" s="1"/>
  <c r="S105"/>
  <c r="CZ101" i="5"/>
  <c r="DD101" s="1"/>
  <c r="CY102"/>
  <c r="CO101"/>
  <c r="CS101" s="1"/>
  <c r="CN102"/>
  <c r="CC101"/>
  <c r="CD100"/>
  <c r="CH100" s="1"/>
  <c r="BS101"/>
  <c r="BW101" s="1"/>
  <c r="BR102"/>
  <c r="BH101"/>
  <c r="BL101" s="1"/>
  <c r="BG102"/>
  <c r="AV101"/>
  <c r="AW100"/>
  <c r="BA100" s="1"/>
  <c r="BB100" s="1"/>
  <c r="AL101"/>
  <c r="AP101" s="1"/>
  <c r="AQ101" s="1"/>
  <c r="AK102"/>
  <c r="Z101"/>
  <c r="AA100"/>
  <c r="AE100" s="1"/>
  <c r="AF100" s="1"/>
  <c r="N408" i="8"/>
  <c r="O407"/>
  <c r="R408"/>
  <c r="Q408" s="1"/>
  <c r="F103" i="9"/>
  <c r="J102"/>
  <c r="K102" s="1"/>
  <c r="S101" i="5"/>
  <c r="T98"/>
  <c r="U98" s="1"/>
  <c r="O99"/>
  <c r="P99" s="1"/>
  <c r="N100" i="8"/>
  <c r="A103"/>
  <c r="E102"/>
  <c r="T102" i="3"/>
  <c r="V101"/>
  <c r="Z101" s="1"/>
  <c r="E102" i="9" l="1"/>
  <c r="T102"/>
  <c r="X102" s="1"/>
  <c r="Y102" s="1"/>
  <c r="S106"/>
  <c r="CZ102" i="5"/>
  <c r="DD102" s="1"/>
  <c r="CY103"/>
  <c r="CO102"/>
  <c r="CS102" s="1"/>
  <c r="CN103"/>
  <c r="CD101"/>
  <c r="CH101" s="1"/>
  <c r="CC102"/>
  <c r="BS102"/>
  <c r="BW102" s="1"/>
  <c r="BR103"/>
  <c r="BH102"/>
  <c r="BL102" s="1"/>
  <c r="BG103"/>
  <c r="AW101"/>
  <c r="BA101" s="1"/>
  <c r="BB101" s="1"/>
  <c r="AV102"/>
  <c r="AL102"/>
  <c r="AP102" s="1"/>
  <c r="AQ102" s="1"/>
  <c r="AK103"/>
  <c r="AA101"/>
  <c r="AE101" s="1"/>
  <c r="AF101" s="1"/>
  <c r="Z102"/>
  <c r="N409" i="8"/>
  <c r="R409"/>
  <c r="Q409" s="1"/>
  <c r="O408"/>
  <c r="J103" i="9"/>
  <c r="K103" s="1"/>
  <c r="F104"/>
  <c r="S102" i="5"/>
  <c r="T99"/>
  <c r="U99" s="1"/>
  <c r="O100"/>
  <c r="P100" s="1"/>
  <c r="N101" i="8"/>
  <c r="A104"/>
  <c r="E103"/>
  <c r="T103" i="3"/>
  <c r="V102"/>
  <c r="Z102" s="1"/>
  <c r="E103" i="9" l="1"/>
  <c r="T103"/>
  <c r="X103" s="1"/>
  <c r="Y103" s="1"/>
  <c r="S107"/>
  <c r="CY104" i="5"/>
  <c r="CZ103"/>
  <c r="DD103" s="1"/>
  <c r="CN104"/>
  <c r="CO103"/>
  <c r="CS103" s="1"/>
  <c r="CD102"/>
  <c r="CH102" s="1"/>
  <c r="CC103"/>
  <c r="BR104"/>
  <c r="BS103"/>
  <c r="BW103" s="1"/>
  <c r="BG104"/>
  <c r="BH103"/>
  <c r="BL103" s="1"/>
  <c r="AW102"/>
  <c r="BA102" s="1"/>
  <c r="BB102" s="1"/>
  <c r="AV103"/>
  <c r="AK104"/>
  <c r="AL103"/>
  <c r="AP103" s="1"/>
  <c r="AQ103" s="1"/>
  <c r="AA102"/>
  <c r="AE102" s="1"/>
  <c r="AF102" s="1"/>
  <c r="Z103"/>
  <c r="N410" i="8"/>
  <c r="O409"/>
  <c r="R410"/>
  <c r="Q410" s="1"/>
  <c r="F105" i="9"/>
  <c r="J104"/>
  <c r="K104" s="1"/>
  <c r="S103" i="5"/>
  <c r="T100"/>
  <c r="U100" s="1"/>
  <c r="O101"/>
  <c r="P101" s="1"/>
  <c r="N102" i="8"/>
  <c r="A105"/>
  <c r="E104"/>
  <c r="T104" i="3"/>
  <c r="V103"/>
  <c r="Z103" s="1"/>
  <c r="E104" i="9" l="1"/>
  <c r="T104"/>
  <c r="X104" s="1"/>
  <c r="Y104" s="1"/>
  <c r="S108"/>
  <c r="CY105" i="5"/>
  <c r="CZ104"/>
  <c r="DD104" s="1"/>
  <c r="CN105"/>
  <c r="CO104"/>
  <c r="CS104" s="1"/>
  <c r="CC104"/>
  <c r="CD103"/>
  <c r="CH103" s="1"/>
  <c r="BR105"/>
  <c r="BS104"/>
  <c r="BW104" s="1"/>
  <c r="BG105"/>
  <c r="BH104"/>
  <c r="BL104" s="1"/>
  <c r="AV104"/>
  <c r="AW103"/>
  <c r="BA103" s="1"/>
  <c r="BB103" s="1"/>
  <c r="AK105"/>
  <c r="AL104"/>
  <c r="AP104" s="1"/>
  <c r="AQ104" s="1"/>
  <c r="Z104"/>
  <c r="AA103"/>
  <c r="AE103" s="1"/>
  <c r="AF103" s="1"/>
  <c r="O410" i="8"/>
  <c r="N411"/>
  <c r="R411"/>
  <c r="Q411" s="1"/>
  <c r="J105" i="9"/>
  <c r="K105" s="1"/>
  <c r="F106"/>
  <c r="S104" i="5"/>
  <c r="T101"/>
  <c r="U101" s="1"/>
  <c r="O102"/>
  <c r="P102" s="1"/>
  <c r="N103" i="8"/>
  <c r="A106"/>
  <c r="E105"/>
  <c r="T105" i="3"/>
  <c r="V104"/>
  <c r="Z104" s="1"/>
  <c r="E105" i="9" l="1"/>
  <c r="T105"/>
  <c r="X105" s="1"/>
  <c r="Y105" s="1"/>
  <c r="S109"/>
  <c r="CY106" i="5"/>
  <c r="CZ105"/>
  <c r="DD105" s="1"/>
  <c r="CN106"/>
  <c r="CO105"/>
  <c r="CS105" s="1"/>
  <c r="CC105"/>
  <c r="CD104"/>
  <c r="CH104" s="1"/>
  <c r="BR106"/>
  <c r="BS105"/>
  <c r="BW105" s="1"/>
  <c r="BG106"/>
  <c r="BH105"/>
  <c r="BL105" s="1"/>
  <c r="AV105"/>
  <c r="AW104"/>
  <c r="BA104" s="1"/>
  <c r="BB104" s="1"/>
  <c r="AK106"/>
  <c r="AL105"/>
  <c r="AP105" s="1"/>
  <c r="AQ105" s="1"/>
  <c r="Z105"/>
  <c r="AA104"/>
  <c r="AE104" s="1"/>
  <c r="AF104" s="1"/>
  <c r="N412" i="8"/>
  <c r="O411"/>
  <c r="R412"/>
  <c r="Q412" s="1"/>
  <c r="F107" i="9"/>
  <c r="J106"/>
  <c r="K106" s="1"/>
  <c r="S105" i="5"/>
  <c r="T102"/>
  <c r="U102" s="1"/>
  <c r="O103"/>
  <c r="P103" s="1"/>
  <c r="N104" i="8"/>
  <c r="A107"/>
  <c r="E106"/>
  <c r="T106" i="3"/>
  <c r="V105"/>
  <c r="Z105" s="1"/>
  <c r="E106" i="9" l="1"/>
  <c r="T106"/>
  <c r="X106" s="1"/>
  <c r="Y106" s="1"/>
  <c r="S110"/>
  <c r="CY107" i="5"/>
  <c r="CZ106"/>
  <c r="DD106" s="1"/>
  <c r="CN107"/>
  <c r="CO106"/>
  <c r="CS106" s="1"/>
  <c r="CC106"/>
  <c r="CD105"/>
  <c r="CH105" s="1"/>
  <c r="BR107"/>
  <c r="BS106"/>
  <c r="BW106" s="1"/>
  <c r="BG107"/>
  <c r="BH106"/>
  <c r="BL106" s="1"/>
  <c r="AV106"/>
  <c r="AW105"/>
  <c r="BA105" s="1"/>
  <c r="BB105" s="1"/>
  <c r="AK107"/>
  <c r="AL106"/>
  <c r="AP106" s="1"/>
  <c r="AQ106" s="1"/>
  <c r="Z106"/>
  <c r="AA105"/>
  <c r="AE105" s="1"/>
  <c r="AF105" s="1"/>
  <c r="N413" i="8"/>
  <c r="R413"/>
  <c r="Q413" s="1"/>
  <c r="O412"/>
  <c r="J107" i="9"/>
  <c r="K107" s="1"/>
  <c r="F108"/>
  <c r="S106" i="5"/>
  <c r="O104"/>
  <c r="P104" s="1"/>
  <c r="T103"/>
  <c r="U103" s="1"/>
  <c r="N105" i="8"/>
  <c r="A108"/>
  <c r="E107"/>
  <c r="T107" i="3"/>
  <c r="V106"/>
  <c r="Z106" s="1"/>
  <c r="E107" i="9" l="1"/>
  <c r="T107"/>
  <c r="X107" s="1"/>
  <c r="Y107" s="1"/>
  <c r="S111"/>
  <c r="CY108" i="5"/>
  <c r="CZ107"/>
  <c r="DD107" s="1"/>
  <c r="CN108"/>
  <c r="CO107"/>
  <c r="CS107" s="1"/>
  <c r="CC107"/>
  <c r="CD106"/>
  <c r="CH106" s="1"/>
  <c r="BR108"/>
  <c r="BS107"/>
  <c r="BW107" s="1"/>
  <c r="BG108"/>
  <c r="BH107"/>
  <c r="BL107" s="1"/>
  <c r="AV107"/>
  <c r="AW106"/>
  <c r="BA106" s="1"/>
  <c r="BB106" s="1"/>
  <c r="AK108"/>
  <c r="AL107"/>
  <c r="AP107" s="1"/>
  <c r="AQ107" s="1"/>
  <c r="Z107"/>
  <c r="AA106"/>
  <c r="AE106" s="1"/>
  <c r="AF106" s="1"/>
  <c r="N414" i="8"/>
  <c r="O413"/>
  <c r="R414"/>
  <c r="Q414" s="1"/>
  <c r="F109" i="9"/>
  <c r="J108"/>
  <c r="K108" s="1"/>
  <c r="S107" i="5"/>
  <c r="T104"/>
  <c r="U104" s="1"/>
  <c r="O105"/>
  <c r="P105" s="1"/>
  <c r="N106" i="8"/>
  <c r="A109"/>
  <c r="E108"/>
  <c r="T108" i="3"/>
  <c r="V107"/>
  <c r="Z107" s="1"/>
  <c r="E108" i="9" l="1"/>
  <c r="T108"/>
  <c r="X108" s="1"/>
  <c r="Y108" s="1"/>
  <c r="S112"/>
  <c r="CY109" i="5"/>
  <c r="CZ108"/>
  <c r="DD108" s="1"/>
  <c r="CN109"/>
  <c r="CO108"/>
  <c r="CS108" s="1"/>
  <c r="CC108"/>
  <c r="CD107"/>
  <c r="CH107" s="1"/>
  <c r="BR109"/>
  <c r="BS108"/>
  <c r="BW108" s="1"/>
  <c r="BG109"/>
  <c r="BH108"/>
  <c r="BL108" s="1"/>
  <c r="AV108"/>
  <c r="AW107"/>
  <c r="BA107" s="1"/>
  <c r="BB107" s="1"/>
  <c r="AK109"/>
  <c r="AL108"/>
  <c r="AP108" s="1"/>
  <c r="AQ108" s="1"/>
  <c r="Z108"/>
  <c r="AA107"/>
  <c r="AE107" s="1"/>
  <c r="AF107" s="1"/>
  <c r="O414" i="8"/>
  <c r="N415"/>
  <c r="R415"/>
  <c r="Q415" s="1"/>
  <c r="J109" i="9"/>
  <c r="K109" s="1"/>
  <c r="F110"/>
  <c r="S108" i="5"/>
  <c r="T105"/>
  <c r="U105" s="1"/>
  <c r="O106"/>
  <c r="P106" s="1"/>
  <c r="N107" i="8"/>
  <c r="A110"/>
  <c r="E109"/>
  <c r="T109" i="3"/>
  <c r="V108"/>
  <c r="Z108" s="1"/>
  <c r="E109" i="9" l="1"/>
  <c r="T109"/>
  <c r="X109" s="1"/>
  <c r="Y109" s="1"/>
  <c r="S113"/>
  <c r="CZ109" i="5"/>
  <c r="DD109" s="1"/>
  <c r="CY110"/>
  <c r="CO109"/>
  <c r="CS109" s="1"/>
  <c r="CN110"/>
  <c r="CC109"/>
  <c r="CD108"/>
  <c r="CH108" s="1"/>
  <c r="BS109"/>
  <c r="BW109" s="1"/>
  <c r="BR110"/>
  <c r="BH109"/>
  <c r="BL109" s="1"/>
  <c r="BG110"/>
  <c r="AV109"/>
  <c r="AW108"/>
  <c r="BA108" s="1"/>
  <c r="BB108" s="1"/>
  <c r="AL109"/>
  <c r="AP109" s="1"/>
  <c r="AQ109" s="1"/>
  <c r="AK110"/>
  <c r="Z109"/>
  <c r="AA108"/>
  <c r="AE108" s="1"/>
  <c r="AF108" s="1"/>
  <c r="N416" i="8"/>
  <c r="O415"/>
  <c r="R416"/>
  <c r="Q416" s="1"/>
  <c r="F111" i="9"/>
  <c r="J110"/>
  <c r="K110" s="1"/>
  <c r="S109" i="5"/>
  <c r="O107"/>
  <c r="P107" s="1"/>
  <c r="T106"/>
  <c r="U106" s="1"/>
  <c r="N108" i="8"/>
  <c r="A111"/>
  <c r="E110"/>
  <c r="T110" i="3"/>
  <c r="V109"/>
  <c r="Z109" s="1"/>
  <c r="E110" i="9" l="1"/>
  <c r="T110"/>
  <c r="X110" s="1"/>
  <c r="Y110" s="1"/>
  <c r="S114"/>
  <c r="CZ110" i="5"/>
  <c r="DD110" s="1"/>
  <c r="CY111"/>
  <c r="CO110"/>
  <c r="CS110" s="1"/>
  <c r="CN111"/>
  <c r="CD109"/>
  <c r="CH109" s="1"/>
  <c r="CC110"/>
  <c r="BS110"/>
  <c r="BW110" s="1"/>
  <c r="BR111"/>
  <c r="BH110"/>
  <c r="BL110" s="1"/>
  <c r="BG111"/>
  <c r="AW109"/>
  <c r="BA109" s="1"/>
  <c r="BB109" s="1"/>
  <c r="AV110"/>
  <c r="AL110"/>
  <c r="AP110" s="1"/>
  <c r="AQ110" s="1"/>
  <c r="AK111"/>
  <c r="AA109"/>
  <c r="AE109" s="1"/>
  <c r="AF109" s="1"/>
  <c r="Z110"/>
  <c r="BM109"/>
  <c r="N417" i="8"/>
  <c r="R417"/>
  <c r="Q417" s="1"/>
  <c r="O416"/>
  <c r="J111" i="9"/>
  <c r="K111" s="1"/>
  <c r="F112"/>
  <c r="S110" i="5"/>
  <c r="T107"/>
  <c r="U107" s="1"/>
  <c r="O108"/>
  <c r="P108" s="1"/>
  <c r="N109" i="8"/>
  <c r="A112"/>
  <c r="E111"/>
  <c r="T111" i="3"/>
  <c r="V110"/>
  <c r="Z110" s="1"/>
  <c r="E111" i="9" l="1"/>
  <c r="T111"/>
  <c r="X111" s="1"/>
  <c r="Y111" s="1"/>
  <c r="S115"/>
  <c r="CY112" i="5"/>
  <c r="CZ111"/>
  <c r="DD111" s="1"/>
  <c r="CN112"/>
  <c r="CO111"/>
  <c r="CS111" s="1"/>
  <c r="CD110"/>
  <c r="CH110" s="1"/>
  <c r="CC111"/>
  <c r="BR112"/>
  <c r="BS111"/>
  <c r="BW111" s="1"/>
  <c r="BG112"/>
  <c r="BH111"/>
  <c r="BL111" s="1"/>
  <c r="AW110"/>
  <c r="BA110" s="1"/>
  <c r="BB110" s="1"/>
  <c r="AV111"/>
  <c r="AK112"/>
  <c r="AL111"/>
  <c r="AP111" s="1"/>
  <c r="AQ111" s="1"/>
  <c r="AA110"/>
  <c r="AE110" s="1"/>
  <c r="AF110" s="1"/>
  <c r="Z111"/>
  <c r="BM110"/>
  <c r="N418" i="8"/>
  <c r="O417"/>
  <c r="R418"/>
  <c r="Q418" s="1"/>
  <c r="F113" i="9"/>
  <c r="J112"/>
  <c r="K112" s="1"/>
  <c r="S111" i="5"/>
  <c r="O109"/>
  <c r="P109" s="1"/>
  <c r="T108"/>
  <c r="U108" s="1"/>
  <c r="N110" i="8"/>
  <c r="A113"/>
  <c r="E112"/>
  <c r="T112" i="3"/>
  <c r="V111"/>
  <c r="Z111" s="1"/>
  <c r="E112" i="9" l="1"/>
  <c r="T112"/>
  <c r="X112" s="1"/>
  <c r="Y112" s="1"/>
  <c r="S116"/>
  <c r="CY113" i="5"/>
  <c r="CZ112"/>
  <c r="DD112" s="1"/>
  <c r="CN113"/>
  <c r="CO112"/>
  <c r="CS112" s="1"/>
  <c r="CC112"/>
  <c r="CD111"/>
  <c r="CH111" s="1"/>
  <c r="BR113"/>
  <c r="BS112"/>
  <c r="BW112" s="1"/>
  <c r="BG113"/>
  <c r="BH112"/>
  <c r="BL112" s="1"/>
  <c r="AV112"/>
  <c r="AW111"/>
  <c r="BA111" s="1"/>
  <c r="BB111" s="1"/>
  <c r="AK113"/>
  <c r="AL112"/>
  <c r="AP112" s="1"/>
  <c r="AQ112" s="1"/>
  <c r="Z112"/>
  <c r="AA111"/>
  <c r="AE111" s="1"/>
  <c r="AF111" s="1"/>
  <c r="BM111"/>
  <c r="O418" i="8"/>
  <c r="N419"/>
  <c r="R419"/>
  <c r="Q419" s="1"/>
  <c r="J113" i="9"/>
  <c r="K113" s="1"/>
  <c r="F114"/>
  <c r="S112" i="5"/>
  <c r="T109"/>
  <c r="U109" s="1"/>
  <c r="O110"/>
  <c r="P110" s="1"/>
  <c r="N111" i="8"/>
  <c r="A114"/>
  <c r="E113"/>
  <c r="T113" i="3"/>
  <c r="V112"/>
  <c r="Z112" s="1"/>
  <c r="E113" i="9" l="1"/>
  <c r="T113"/>
  <c r="X113" s="1"/>
  <c r="Y113" s="1"/>
  <c r="S117"/>
  <c r="CY114" i="5"/>
  <c r="CZ113"/>
  <c r="DD113" s="1"/>
  <c r="CN114"/>
  <c r="CO113"/>
  <c r="CS113" s="1"/>
  <c r="CC113"/>
  <c r="CD112"/>
  <c r="CH112" s="1"/>
  <c r="BR114"/>
  <c r="BS113"/>
  <c r="BW113" s="1"/>
  <c r="BG114"/>
  <c r="BH113"/>
  <c r="BL113" s="1"/>
  <c r="AV113"/>
  <c r="AW112"/>
  <c r="BA112" s="1"/>
  <c r="BB112" s="1"/>
  <c r="AK114"/>
  <c r="AL113"/>
  <c r="AP113" s="1"/>
  <c r="AQ113" s="1"/>
  <c r="Z113"/>
  <c r="AA112"/>
  <c r="AE112" s="1"/>
  <c r="AF112" s="1"/>
  <c r="BM112"/>
  <c r="N420" i="8"/>
  <c r="O419"/>
  <c r="R420"/>
  <c r="Q420" s="1"/>
  <c r="F115" i="9"/>
  <c r="J114"/>
  <c r="K114" s="1"/>
  <c r="S113" i="5"/>
  <c r="O111"/>
  <c r="P111" s="1"/>
  <c r="T110"/>
  <c r="U110" s="1"/>
  <c r="N112" i="8"/>
  <c r="A115"/>
  <c r="E114"/>
  <c r="T114" i="3"/>
  <c r="V113"/>
  <c r="Z113" s="1"/>
  <c r="E114" i="9" l="1"/>
  <c r="T114"/>
  <c r="X114" s="1"/>
  <c r="Y114" s="1"/>
  <c r="S118"/>
  <c r="CY115" i="5"/>
  <c r="CZ114"/>
  <c r="DD114" s="1"/>
  <c r="CN115"/>
  <c r="CO114"/>
  <c r="CS114" s="1"/>
  <c r="CC114"/>
  <c r="CD113"/>
  <c r="CH113" s="1"/>
  <c r="BR115"/>
  <c r="BS114"/>
  <c r="BW114" s="1"/>
  <c r="BG115"/>
  <c r="BH114"/>
  <c r="BL114" s="1"/>
  <c r="AV114"/>
  <c r="AW113"/>
  <c r="BA113" s="1"/>
  <c r="BB113" s="1"/>
  <c r="AK115"/>
  <c r="AL114"/>
  <c r="AP114" s="1"/>
  <c r="AQ114" s="1"/>
  <c r="Z114"/>
  <c r="AA113"/>
  <c r="AE113" s="1"/>
  <c r="AF113" s="1"/>
  <c r="BM113"/>
  <c r="N421" i="8"/>
  <c r="R421"/>
  <c r="Q421" s="1"/>
  <c r="O420"/>
  <c r="J115" i="9"/>
  <c r="K115" s="1"/>
  <c r="F116"/>
  <c r="S114" i="5"/>
  <c r="T111"/>
  <c r="U111" s="1"/>
  <c r="O112"/>
  <c r="P112" s="1"/>
  <c r="N113" i="8"/>
  <c r="A116"/>
  <c r="E115"/>
  <c r="T115" i="3"/>
  <c r="V114"/>
  <c r="Z114" s="1"/>
  <c r="E115" i="9" l="1"/>
  <c r="T115"/>
  <c r="X115" s="1"/>
  <c r="Y115" s="1"/>
  <c r="S119"/>
  <c r="CY116" i="5"/>
  <c r="CZ115"/>
  <c r="DD115" s="1"/>
  <c r="CN116"/>
  <c r="CO115"/>
  <c r="CS115" s="1"/>
  <c r="CC115"/>
  <c r="CD114"/>
  <c r="CH114" s="1"/>
  <c r="BR116"/>
  <c r="BS115"/>
  <c r="BW115" s="1"/>
  <c r="BG116"/>
  <c r="BH115"/>
  <c r="BL115" s="1"/>
  <c r="AV115"/>
  <c r="AW114"/>
  <c r="BA114" s="1"/>
  <c r="BB114" s="1"/>
  <c r="AK116"/>
  <c r="AL115"/>
  <c r="AP115" s="1"/>
  <c r="AQ115" s="1"/>
  <c r="Z115"/>
  <c r="AA114"/>
  <c r="AE114" s="1"/>
  <c r="AF114" s="1"/>
  <c r="BM114"/>
  <c r="N422" i="8"/>
  <c r="O421"/>
  <c r="R422"/>
  <c r="Q422" s="1"/>
  <c r="F117" i="9"/>
  <c r="J116"/>
  <c r="K116" s="1"/>
  <c r="S115" i="5"/>
  <c r="T112"/>
  <c r="U112" s="1"/>
  <c r="O113"/>
  <c r="P113" s="1"/>
  <c r="N114" i="8"/>
  <c r="A117"/>
  <c r="E116"/>
  <c r="T116" i="3"/>
  <c r="V115"/>
  <c r="Z115" s="1"/>
  <c r="E116" i="9" l="1"/>
  <c r="T116"/>
  <c r="X116" s="1"/>
  <c r="Y116" s="1"/>
  <c r="S120"/>
  <c r="CY117" i="5"/>
  <c r="CZ116"/>
  <c r="DD116" s="1"/>
  <c r="CN117"/>
  <c r="CO116"/>
  <c r="CS116" s="1"/>
  <c r="CC116"/>
  <c r="CD115"/>
  <c r="CH115" s="1"/>
  <c r="BR117"/>
  <c r="BS116"/>
  <c r="BW116" s="1"/>
  <c r="BG117"/>
  <c r="BH116"/>
  <c r="BL116" s="1"/>
  <c r="AV116"/>
  <c r="AW115"/>
  <c r="BA115" s="1"/>
  <c r="BB115" s="1"/>
  <c r="AK117"/>
  <c r="AL116"/>
  <c r="AP116" s="1"/>
  <c r="AQ116" s="1"/>
  <c r="Z116"/>
  <c r="AA115"/>
  <c r="AE115" s="1"/>
  <c r="AF115" s="1"/>
  <c r="BM115"/>
  <c r="N423" i="8"/>
  <c r="R423"/>
  <c r="Q423" s="1"/>
  <c r="O422"/>
  <c r="J117" i="9"/>
  <c r="K117" s="1"/>
  <c r="F118"/>
  <c r="S116" i="5"/>
  <c r="O114"/>
  <c r="P114" s="1"/>
  <c r="T113"/>
  <c r="U113" s="1"/>
  <c r="N115" i="8"/>
  <c r="A118"/>
  <c r="E117"/>
  <c r="T117" i="3"/>
  <c r="V116"/>
  <c r="Z116" s="1"/>
  <c r="E117" i="9" l="1"/>
  <c r="T117"/>
  <c r="X117" s="1"/>
  <c r="Y117" s="1"/>
  <c r="S121"/>
  <c r="CZ117" i="5"/>
  <c r="DD117" s="1"/>
  <c r="CY118"/>
  <c r="CO117"/>
  <c r="CS117" s="1"/>
  <c r="CN118"/>
  <c r="CC117"/>
  <c r="CD116"/>
  <c r="CH116" s="1"/>
  <c r="BS117"/>
  <c r="BW117" s="1"/>
  <c r="BR118"/>
  <c r="BH117"/>
  <c r="BL117" s="1"/>
  <c r="BG118"/>
  <c r="AV117"/>
  <c r="AW116"/>
  <c r="BA116" s="1"/>
  <c r="BB116" s="1"/>
  <c r="AL117"/>
  <c r="AP117" s="1"/>
  <c r="AQ117" s="1"/>
  <c r="AK118"/>
  <c r="Z117"/>
  <c r="AA116"/>
  <c r="AE116" s="1"/>
  <c r="AF116" s="1"/>
  <c r="BM116"/>
  <c r="N424" i="8"/>
  <c r="O423"/>
  <c r="R424"/>
  <c r="Q424" s="1"/>
  <c r="F119" i="9"/>
  <c r="J118"/>
  <c r="K118" s="1"/>
  <c r="S117" i="5"/>
  <c r="O115"/>
  <c r="P115" s="1"/>
  <c r="T114"/>
  <c r="U114" s="1"/>
  <c r="N116" i="8"/>
  <c r="A119"/>
  <c r="E118"/>
  <c r="T118" i="3"/>
  <c r="V117"/>
  <c r="Z117" s="1"/>
  <c r="E118" i="9" l="1"/>
  <c r="T118"/>
  <c r="X118" s="1"/>
  <c r="Y118" s="1"/>
  <c r="S122"/>
  <c r="CZ118" i="5"/>
  <c r="DD118" s="1"/>
  <c r="CY119"/>
  <c r="CO118"/>
  <c r="CS118" s="1"/>
  <c r="CN119"/>
  <c r="CD117"/>
  <c r="CH117" s="1"/>
  <c r="CC118"/>
  <c r="BS118"/>
  <c r="BW118" s="1"/>
  <c r="BR119"/>
  <c r="BH118"/>
  <c r="BL118" s="1"/>
  <c r="BG119"/>
  <c r="AW117"/>
  <c r="BA117" s="1"/>
  <c r="BB117" s="1"/>
  <c r="AV118"/>
  <c r="AL118"/>
  <c r="AP118" s="1"/>
  <c r="AQ118" s="1"/>
  <c r="AK119"/>
  <c r="AA117"/>
  <c r="AE117" s="1"/>
  <c r="AF117" s="1"/>
  <c r="Z118"/>
  <c r="BM117"/>
  <c r="N425" i="8"/>
  <c r="R425"/>
  <c r="Q425" s="1"/>
  <c r="O424"/>
  <c r="J119" i="9"/>
  <c r="K119" s="1"/>
  <c r="F120"/>
  <c r="S118" i="5"/>
  <c r="T115"/>
  <c r="U115" s="1"/>
  <c r="O116"/>
  <c r="P116" s="1"/>
  <c r="N117" i="8"/>
  <c r="A120"/>
  <c r="E119"/>
  <c r="T119" i="3"/>
  <c r="V118"/>
  <c r="Z118" s="1"/>
  <c r="E119" i="9" l="1"/>
  <c r="T119"/>
  <c r="X119" s="1"/>
  <c r="Y119" s="1"/>
  <c r="S123"/>
  <c r="CY120" i="5"/>
  <c r="CZ119"/>
  <c r="DD119" s="1"/>
  <c r="CN120"/>
  <c r="CO119"/>
  <c r="CS119" s="1"/>
  <c r="CD118"/>
  <c r="CH118" s="1"/>
  <c r="CC119"/>
  <c r="BR120"/>
  <c r="BS119"/>
  <c r="BW119" s="1"/>
  <c r="BG120"/>
  <c r="BH119"/>
  <c r="BL119" s="1"/>
  <c r="AW118"/>
  <c r="BA118" s="1"/>
  <c r="BB118" s="1"/>
  <c r="AV119"/>
  <c r="AK120"/>
  <c r="AL119"/>
  <c r="AP119" s="1"/>
  <c r="AQ119" s="1"/>
  <c r="AA118"/>
  <c r="AE118" s="1"/>
  <c r="AF118" s="1"/>
  <c r="Z119"/>
  <c r="BM118"/>
  <c r="N426" i="8"/>
  <c r="O425"/>
  <c r="R426"/>
  <c r="Q426" s="1"/>
  <c r="F121" i="9"/>
  <c r="J120"/>
  <c r="K120" s="1"/>
  <c r="S119" i="5"/>
  <c r="T116"/>
  <c r="U116" s="1"/>
  <c r="O117"/>
  <c r="P117" s="1"/>
  <c r="N118" i="8"/>
  <c r="A121"/>
  <c r="E120"/>
  <c r="T120" i="3"/>
  <c r="V119"/>
  <c r="Z119" s="1"/>
  <c r="E120" i="9" l="1"/>
  <c r="T120"/>
  <c r="X120" s="1"/>
  <c r="Y120" s="1"/>
  <c r="S124"/>
  <c r="CY121" i="5"/>
  <c r="CZ120"/>
  <c r="DD120" s="1"/>
  <c r="CN121"/>
  <c r="CO120"/>
  <c r="CS120" s="1"/>
  <c r="CC120"/>
  <c r="CD119"/>
  <c r="CH119" s="1"/>
  <c r="BR121"/>
  <c r="BS120"/>
  <c r="BW120" s="1"/>
  <c r="BG121"/>
  <c r="BH120"/>
  <c r="BL120" s="1"/>
  <c r="AV120"/>
  <c r="AW119"/>
  <c r="BA119" s="1"/>
  <c r="BB119" s="1"/>
  <c r="AK121"/>
  <c r="AL120"/>
  <c r="AP120" s="1"/>
  <c r="AQ120" s="1"/>
  <c r="Z120"/>
  <c r="AA119"/>
  <c r="AE119" s="1"/>
  <c r="AF119" s="1"/>
  <c r="BM119"/>
  <c r="N427" i="8"/>
  <c r="R427"/>
  <c r="Q427" s="1"/>
  <c r="O426"/>
  <c r="J121" i="9"/>
  <c r="K121" s="1"/>
  <c r="F122"/>
  <c r="S120" i="5"/>
  <c r="T117"/>
  <c r="U117" s="1"/>
  <c r="O118"/>
  <c r="P118" s="1"/>
  <c r="N119" i="8"/>
  <c r="A122"/>
  <c r="E121"/>
  <c r="T121" i="3"/>
  <c r="V120"/>
  <c r="Z120" s="1"/>
  <c r="E121" i="9" l="1"/>
  <c r="T121"/>
  <c r="X121" s="1"/>
  <c r="Y121" s="1"/>
  <c r="S125"/>
  <c r="CY122" i="5"/>
  <c r="CZ121"/>
  <c r="DD121" s="1"/>
  <c r="CN122"/>
  <c r="CO121"/>
  <c r="CS121" s="1"/>
  <c r="CC121"/>
  <c r="CD120"/>
  <c r="CH120" s="1"/>
  <c r="BR122"/>
  <c r="BS121"/>
  <c r="BW121" s="1"/>
  <c r="BG122"/>
  <c r="BH121"/>
  <c r="BL121" s="1"/>
  <c r="AV121"/>
  <c r="AW120"/>
  <c r="BA120" s="1"/>
  <c r="BB120" s="1"/>
  <c r="AK122"/>
  <c r="AL121"/>
  <c r="AP121" s="1"/>
  <c r="AQ121" s="1"/>
  <c r="Z121"/>
  <c r="AA120"/>
  <c r="AE120" s="1"/>
  <c r="AF120" s="1"/>
  <c r="BM120"/>
  <c r="N428" i="8"/>
  <c r="R428"/>
  <c r="Q428" s="1"/>
  <c r="O427"/>
  <c r="F123" i="9"/>
  <c r="J122"/>
  <c r="K122" s="1"/>
  <c r="S121" i="5"/>
  <c r="T118"/>
  <c r="U118" s="1"/>
  <c r="O119"/>
  <c r="P119" s="1"/>
  <c r="N120" i="8"/>
  <c r="A123"/>
  <c r="E122"/>
  <c r="T122" i="3"/>
  <c r="V121"/>
  <c r="Z121" s="1"/>
  <c r="E122" i="9" l="1"/>
  <c r="T122"/>
  <c r="X122" s="1"/>
  <c r="Y122" s="1"/>
  <c r="S126"/>
  <c r="CY123" i="5"/>
  <c r="CZ122"/>
  <c r="DD122" s="1"/>
  <c r="CN123"/>
  <c r="CO122"/>
  <c r="CS122" s="1"/>
  <c r="CC122"/>
  <c r="CD121"/>
  <c r="CH121" s="1"/>
  <c r="BR123"/>
  <c r="BS122"/>
  <c r="BW122" s="1"/>
  <c r="BG123"/>
  <c r="BH122"/>
  <c r="BL122" s="1"/>
  <c r="AV122"/>
  <c r="AW121"/>
  <c r="BA121" s="1"/>
  <c r="BB121" s="1"/>
  <c r="AK123"/>
  <c r="AL122"/>
  <c r="AP122" s="1"/>
  <c r="AQ122" s="1"/>
  <c r="Z122"/>
  <c r="AA121"/>
  <c r="AE121" s="1"/>
  <c r="AF121" s="1"/>
  <c r="BM121"/>
  <c r="N429" i="8"/>
  <c r="R429"/>
  <c r="Q429" s="1"/>
  <c r="O428"/>
  <c r="J123" i="9"/>
  <c r="K123" s="1"/>
  <c r="F124"/>
  <c r="S122" i="5"/>
  <c r="O120"/>
  <c r="P120" s="1"/>
  <c r="T119"/>
  <c r="U119" s="1"/>
  <c r="N121" i="8"/>
  <c r="A124"/>
  <c r="E123"/>
  <c r="T123" i="3"/>
  <c r="V122"/>
  <c r="Z122" s="1"/>
  <c r="E123" i="9" l="1"/>
  <c r="T123"/>
  <c r="X123" s="1"/>
  <c r="Y123" s="1"/>
  <c r="S127"/>
  <c r="CY124" i="5"/>
  <c r="CZ123"/>
  <c r="DD123" s="1"/>
  <c r="CN124"/>
  <c r="CO123"/>
  <c r="CS123" s="1"/>
  <c r="CC123"/>
  <c r="CD122"/>
  <c r="CH122" s="1"/>
  <c r="BR124"/>
  <c r="BS123"/>
  <c r="BW123" s="1"/>
  <c r="BG124"/>
  <c r="BH123"/>
  <c r="BL123" s="1"/>
  <c r="AV123"/>
  <c r="AW122"/>
  <c r="BA122" s="1"/>
  <c r="BB122" s="1"/>
  <c r="AK124"/>
  <c r="AL123"/>
  <c r="AP123" s="1"/>
  <c r="AQ123" s="1"/>
  <c r="Z123"/>
  <c r="AA122"/>
  <c r="AE122" s="1"/>
  <c r="AF122" s="1"/>
  <c r="BM122"/>
  <c r="N430" i="8"/>
  <c r="O429"/>
  <c r="R430"/>
  <c r="Q430" s="1"/>
  <c r="F125" i="9"/>
  <c r="J124"/>
  <c r="K124" s="1"/>
  <c r="S123" i="5"/>
  <c r="T120"/>
  <c r="U120" s="1"/>
  <c r="O121"/>
  <c r="P121" s="1"/>
  <c r="N122" i="8"/>
  <c r="A125"/>
  <c r="E124"/>
  <c r="T124" i="3"/>
  <c r="V123"/>
  <c r="Z123" s="1"/>
  <c r="E124" i="9" l="1"/>
  <c r="T124"/>
  <c r="X124" s="1"/>
  <c r="Y124" s="1"/>
  <c r="S128"/>
  <c r="CY125" i="5"/>
  <c r="CZ124"/>
  <c r="DD124" s="1"/>
  <c r="CN125"/>
  <c r="CO124"/>
  <c r="CS124" s="1"/>
  <c r="CC124"/>
  <c r="CD123"/>
  <c r="CH123" s="1"/>
  <c r="BR125"/>
  <c r="BS124"/>
  <c r="BW124" s="1"/>
  <c r="BG125"/>
  <c r="BH124"/>
  <c r="BL124" s="1"/>
  <c r="AV124"/>
  <c r="AW123"/>
  <c r="BA123" s="1"/>
  <c r="BB123" s="1"/>
  <c r="AK125"/>
  <c r="AL124"/>
  <c r="AP124" s="1"/>
  <c r="AQ124" s="1"/>
  <c r="Z124"/>
  <c r="AA123"/>
  <c r="AE123" s="1"/>
  <c r="AF123" s="1"/>
  <c r="BM123"/>
  <c r="N431" i="8"/>
  <c r="R431"/>
  <c r="Q431" s="1"/>
  <c r="O430"/>
  <c r="J125" i="9"/>
  <c r="K125" s="1"/>
  <c r="F126"/>
  <c r="S124" i="5"/>
  <c r="O122"/>
  <c r="P122" s="1"/>
  <c r="T121"/>
  <c r="U121" s="1"/>
  <c r="N123" i="8"/>
  <c r="A126"/>
  <c r="E125"/>
  <c r="T125" i="3"/>
  <c r="V124"/>
  <c r="Z124" s="1"/>
  <c r="E125" i="9" l="1"/>
  <c r="T125"/>
  <c r="X125" s="1"/>
  <c r="Y125" s="1"/>
  <c r="S129"/>
  <c r="CZ125" i="5"/>
  <c r="DD125" s="1"/>
  <c r="CY126"/>
  <c r="CO125"/>
  <c r="CS125" s="1"/>
  <c r="CN126"/>
  <c r="CC125"/>
  <c r="CD124"/>
  <c r="CH124" s="1"/>
  <c r="BS125"/>
  <c r="BW125" s="1"/>
  <c r="BR126"/>
  <c r="BH125"/>
  <c r="BL125" s="1"/>
  <c r="BG126"/>
  <c r="AV125"/>
  <c r="AW124"/>
  <c r="BA124" s="1"/>
  <c r="BB124" s="1"/>
  <c r="AL125"/>
  <c r="AP125" s="1"/>
  <c r="AQ125" s="1"/>
  <c r="AK126"/>
  <c r="Z125"/>
  <c r="AA124"/>
  <c r="AE124" s="1"/>
  <c r="AF124" s="1"/>
  <c r="BM124"/>
  <c r="N432" i="8"/>
  <c r="R432"/>
  <c r="Q432" s="1"/>
  <c r="O431"/>
  <c r="F127" i="9"/>
  <c r="J126"/>
  <c r="K126" s="1"/>
  <c r="S125" i="5"/>
  <c r="T122"/>
  <c r="U122" s="1"/>
  <c r="O123"/>
  <c r="P123" s="1"/>
  <c r="N124" i="8"/>
  <c r="A127"/>
  <c r="E126"/>
  <c r="T126" i="3"/>
  <c r="V125"/>
  <c r="Z125" s="1"/>
  <c r="E126" i="9" l="1"/>
  <c r="T126"/>
  <c r="X126" s="1"/>
  <c r="Y126" s="1"/>
  <c r="S130"/>
  <c r="CZ126" i="5"/>
  <c r="DD126" s="1"/>
  <c r="CY127"/>
  <c r="CO126"/>
  <c r="CS126" s="1"/>
  <c r="CN127"/>
  <c r="CD125"/>
  <c r="CH125" s="1"/>
  <c r="CC126"/>
  <c r="BS126"/>
  <c r="BW126" s="1"/>
  <c r="BR127"/>
  <c r="BH126"/>
  <c r="BL126" s="1"/>
  <c r="BG127"/>
  <c r="AW125"/>
  <c r="BA125" s="1"/>
  <c r="BB125" s="1"/>
  <c r="AV126"/>
  <c r="AL126"/>
  <c r="AP126" s="1"/>
  <c r="AQ126" s="1"/>
  <c r="AK127"/>
  <c r="AA125"/>
  <c r="AE125" s="1"/>
  <c r="AF125" s="1"/>
  <c r="Z126"/>
  <c r="BM125"/>
  <c r="N433" i="8"/>
  <c r="R433"/>
  <c r="Q433" s="1"/>
  <c r="O432"/>
  <c r="J127" i="9"/>
  <c r="K127" s="1"/>
  <c r="F128"/>
  <c r="S126" i="5"/>
  <c r="T123"/>
  <c r="U123" s="1"/>
  <c r="O124"/>
  <c r="P124" s="1"/>
  <c r="N125" i="8"/>
  <c r="A128"/>
  <c r="E127"/>
  <c r="T127" i="3"/>
  <c r="V126"/>
  <c r="Z126" s="1"/>
  <c r="E127" i="9" l="1"/>
  <c r="T127"/>
  <c r="X127" s="1"/>
  <c r="Y127" s="1"/>
  <c r="S131"/>
  <c r="CY128" i="5"/>
  <c r="CZ127"/>
  <c r="DD127" s="1"/>
  <c r="CN128"/>
  <c r="CO127"/>
  <c r="CS127" s="1"/>
  <c r="CD126"/>
  <c r="CH126" s="1"/>
  <c r="CC127"/>
  <c r="BR128"/>
  <c r="BS127"/>
  <c r="BW127" s="1"/>
  <c r="BG128"/>
  <c r="BH127"/>
  <c r="BL127" s="1"/>
  <c r="AW126"/>
  <c r="BA126" s="1"/>
  <c r="BB126" s="1"/>
  <c r="AV127"/>
  <c r="AK128"/>
  <c r="AL127"/>
  <c r="AP127" s="1"/>
  <c r="AQ127" s="1"/>
  <c r="AA126"/>
  <c r="AE126" s="1"/>
  <c r="AF126" s="1"/>
  <c r="Z127"/>
  <c r="BM126"/>
  <c r="N434" i="8"/>
  <c r="O433"/>
  <c r="R434"/>
  <c r="Q434" s="1"/>
  <c r="F129" i="9"/>
  <c r="J128"/>
  <c r="K128" s="1"/>
  <c r="S127" i="5"/>
  <c r="T124"/>
  <c r="U124" s="1"/>
  <c r="O125"/>
  <c r="P125" s="1"/>
  <c r="N126" i="8"/>
  <c r="A129"/>
  <c r="E128"/>
  <c r="T128" i="3"/>
  <c r="V127"/>
  <c r="Z127" s="1"/>
  <c r="E128" i="9" l="1"/>
  <c r="T128"/>
  <c r="X128" s="1"/>
  <c r="Y128" s="1"/>
  <c r="S132"/>
  <c r="CY129" i="5"/>
  <c r="CZ128"/>
  <c r="DD128" s="1"/>
  <c r="CN129"/>
  <c r="CO128"/>
  <c r="CS128" s="1"/>
  <c r="CC128"/>
  <c r="CD127"/>
  <c r="CH127" s="1"/>
  <c r="BR129"/>
  <c r="BS128"/>
  <c r="BW128" s="1"/>
  <c r="BG129"/>
  <c r="BH128"/>
  <c r="BL128" s="1"/>
  <c r="AV128"/>
  <c r="AW127"/>
  <c r="BA127" s="1"/>
  <c r="BB127" s="1"/>
  <c r="AK129"/>
  <c r="AL128"/>
  <c r="AP128" s="1"/>
  <c r="AQ128" s="1"/>
  <c r="Z128"/>
  <c r="AA127"/>
  <c r="AE127" s="1"/>
  <c r="AF127" s="1"/>
  <c r="BM127"/>
  <c r="N435" i="8"/>
  <c r="R435"/>
  <c r="Q435" s="1"/>
  <c r="O434"/>
  <c r="J129" i="9"/>
  <c r="K129" s="1"/>
  <c r="F130"/>
  <c r="S128" i="5"/>
  <c r="T125"/>
  <c r="U125" s="1"/>
  <c r="O126"/>
  <c r="P126" s="1"/>
  <c r="N127" i="8"/>
  <c r="A130"/>
  <c r="E129"/>
  <c r="T129" i="3"/>
  <c r="V128"/>
  <c r="Z128" s="1"/>
  <c r="E129" i="9" l="1"/>
  <c r="T129"/>
  <c r="X129" s="1"/>
  <c r="Y129" s="1"/>
  <c r="S133"/>
  <c r="CY130" i="5"/>
  <c r="CZ129"/>
  <c r="DD129" s="1"/>
  <c r="CN130"/>
  <c r="CO129"/>
  <c r="CS129" s="1"/>
  <c r="CC129"/>
  <c r="CD128"/>
  <c r="CH128" s="1"/>
  <c r="BR130"/>
  <c r="BS129"/>
  <c r="BW129" s="1"/>
  <c r="BG130"/>
  <c r="BH129"/>
  <c r="BL129" s="1"/>
  <c r="AV129"/>
  <c r="AW128"/>
  <c r="BA128" s="1"/>
  <c r="BB128" s="1"/>
  <c r="AK130"/>
  <c r="AL129"/>
  <c r="AP129" s="1"/>
  <c r="AQ129" s="1"/>
  <c r="Z129"/>
  <c r="AA128"/>
  <c r="AE128" s="1"/>
  <c r="AF128" s="1"/>
  <c r="BM128"/>
  <c r="N436" i="8"/>
  <c r="O435"/>
  <c r="R436"/>
  <c r="Q436" s="1"/>
  <c r="F131" i="9"/>
  <c r="J130"/>
  <c r="K130" s="1"/>
  <c r="S129" i="5"/>
  <c r="O127"/>
  <c r="P127" s="1"/>
  <c r="T126"/>
  <c r="U126" s="1"/>
  <c r="N128" i="8"/>
  <c r="A131"/>
  <c r="E130"/>
  <c r="T130" i="3"/>
  <c r="V129"/>
  <c r="Z129" s="1"/>
  <c r="E130" i="9" l="1"/>
  <c r="T130"/>
  <c r="X130" s="1"/>
  <c r="Y130" s="1"/>
  <c r="S134"/>
  <c r="CY131" i="5"/>
  <c r="CZ130"/>
  <c r="DD130" s="1"/>
  <c r="CN131"/>
  <c r="CO130"/>
  <c r="CS130" s="1"/>
  <c r="CC130"/>
  <c r="CD129"/>
  <c r="CH129" s="1"/>
  <c r="BR131"/>
  <c r="BS130"/>
  <c r="BW130" s="1"/>
  <c r="BG131"/>
  <c r="BH130"/>
  <c r="BL130" s="1"/>
  <c r="AV130"/>
  <c r="AW129"/>
  <c r="BA129" s="1"/>
  <c r="BB129" s="1"/>
  <c r="AK131"/>
  <c r="AL130"/>
  <c r="AP130" s="1"/>
  <c r="AQ130" s="1"/>
  <c r="Z130"/>
  <c r="AA129"/>
  <c r="AE129" s="1"/>
  <c r="AF129" s="1"/>
  <c r="BM129"/>
  <c r="N437" i="8"/>
  <c r="R437"/>
  <c r="Q437" s="1"/>
  <c r="O436"/>
  <c r="J131" i="9"/>
  <c r="K131" s="1"/>
  <c r="F132"/>
  <c r="S130" i="5"/>
  <c r="T127"/>
  <c r="U127" s="1"/>
  <c r="O128"/>
  <c r="P128" s="1"/>
  <c r="N129" i="8"/>
  <c r="A132"/>
  <c r="E131"/>
  <c r="T131" i="3"/>
  <c r="V130"/>
  <c r="Z130" s="1"/>
  <c r="E131" i="9" l="1"/>
  <c r="T131"/>
  <c r="X131" s="1"/>
  <c r="Y131" s="1"/>
  <c r="S135"/>
  <c r="CY132" i="5"/>
  <c r="CZ131"/>
  <c r="DD131" s="1"/>
  <c r="CN132"/>
  <c r="CO131"/>
  <c r="CS131" s="1"/>
  <c r="CC131"/>
  <c r="CD130"/>
  <c r="CH130" s="1"/>
  <c r="BR132"/>
  <c r="BS131"/>
  <c r="BW131" s="1"/>
  <c r="BG132"/>
  <c r="BH131"/>
  <c r="BL131" s="1"/>
  <c r="AV131"/>
  <c r="AW130"/>
  <c r="BA130" s="1"/>
  <c r="BB130" s="1"/>
  <c r="AK132"/>
  <c r="AL131"/>
  <c r="AP131" s="1"/>
  <c r="AQ131" s="1"/>
  <c r="Z131"/>
  <c r="AA130"/>
  <c r="AE130" s="1"/>
  <c r="AF130" s="1"/>
  <c r="BM130"/>
  <c r="N438" i="8"/>
  <c r="O437"/>
  <c r="R438"/>
  <c r="Q438" s="1"/>
  <c r="F133" i="9"/>
  <c r="J132"/>
  <c r="K132" s="1"/>
  <c r="S131" i="5"/>
  <c r="T128"/>
  <c r="U128" s="1"/>
  <c r="O129"/>
  <c r="P129" s="1"/>
  <c r="N130" i="8"/>
  <c r="A133"/>
  <c r="E132"/>
  <c r="T132" i="3"/>
  <c r="V131"/>
  <c r="Z131" s="1"/>
  <c r="E132" i="9" l="1"/>
  <c r="T132"/>
  <c r="X132" s="1"/>
  <c r="Y132" s="1"/>
  <c r="S136"/>
  <c r="CY133" i="5"/>
  <c r="CZ132"/>
  <c r="DD132" s="1"/>
  <c r="CN133"/>
  <c r="CO132"/>
  <c r="CS132" s="1"/>
  <c r="CC132"/>
  <c r="CD131"/>
  <c r="CH131" s="1"/>
  <c r="BR133"/>
  <c r="BS132"/>
  <c r="BW132" s="1"/>
  <c r="BG133"/>
  <c r="BH132"/>
  <c r="BL132" s="1"/>
  <c r="AV132"/>
  <c r="AW131"/>
  <c r="BA131" s="1"/>
  <c r="BB131" s="1"/>
  <c r="AK133"/>
  <c r="AL132"/>
  <c r="AP132" s="1"/>
  <c r="AQ132" s="1"/>
  <c r="Z132"/>
  <c r="AA131"/>
  <c r="AE131" s="1"/>
  <c r="AF131" s="1"/>
  <c r="BM131"/>
  <c r="N439" i="8"/>
  <c r="R439"/>
  <c r="Q439" s="1"/>
  <c r="O438"/>
  <c r="J133" i="9"/>
  <c r="K133" s="1"/>
  <c r="F134"/>
  <c r="S132" i="5"/>
  <c r="T129"/>
  <c r="U129" s="1"/>
  <c r="O130"/>
  <c r="P130" s="1"/>
  <c r="N131" i="8"/>
  <c r="A134"/>
  <c r="E133"/>
  <c r="T133" i="3"/>
  <c r="V132"/>
  <c r="Z132" s="1"/>
  <c r="E133" i="9" l="1"/>
  <c r="T133"/>
  <c r="X133" s="1"/>
  <c r="Y133" s="1"/>
  <c r="S137"/>
  <c r="CZ133" i="5"/>
  <c r="DD133" s="1"/>
  <c r="CY134"/>
  <c r="CO133"/>
  <c r="CS133" s="1"/>
  <c r="CN134"/>
  <c r="CC133"/>
  <c r="CD132"/>
  <c r="CH132" s="1"/>
  <c r="BS133"/>
  <c r="BW133" s="1"/>
  <c r="BR134"/>
  <c r="BH133"/>
  <c r="BL133" s="1"/>
  <c r="BG134"/>
  <c r="AV133"/>
  <c r="AW132"/>
  <c r="BA132" s="1"/>
  <c r="BB132" s="1"/>
  <c r="AL133"/>
  <c r="AP133" s="1"/>
  <c r="AQ133" s="1"/>
  <c r="AK134"/>
  <c r="Z133"/>
  <c r="AA132"/>
  <c r="AE132" s="1"/>
  <c r="AF132" s="1"/>
  <c r="BM132"/>
  <c r="N440" i="8"/>
  <c r="O439"/>
  <c r="R440"/>
  <c r="Q440" s="1"/>
  <c r="F135" i="9"/>
  <c r="J134"/>
  <c r="K134" s="1"/>
  <c r="S133" i="5"/>
  <c r="T130"/>
  <c r="U130" s="1"/>
  <c r="O131"/>
  <c r="P131" s="1"/>
  <c r="N132" i="8"/>
  <c r="A135"/>
  <c r="E134"/>
  <c r="T134" i="3"/>
  <c r="V133"/>
  <c r="Z133" s="1"/>
  <c r="E134" i="9" l="1"/>
  <c r="T134"/>
  <c r="X134" s="1"/>
  <c r="Y134" s="1"/>
  <c r="S138"/>
  <c r="CZ134" i="5"/>
  <c r="DD134" s="1"/>
  <c r="CY135"/>
  <c r="CO134"/>
  <c r="CS134" s="1"/>
  <c r="CN135"/>
  <c r="CD133"/>
  <c r="CH133" s="1"/>
  <c r="CC134"/>
  <c r="BS134"/>
  <c r="BW134" s="1"/>
  <c r="BR135"/>
  <c r="BH134"/>
  <c r="BL134" s="1"/>
  <c r="BG135"/>
  <c r="AW133"/>
  <c r="BA133" s="1"/>
  <c r="BB133" s="1"/>
  <c r="AV134"/>
  <c r="AL134"/>
  <c r="AP134" s="1"/>
  <c r="AQ134" s="1"/>
  <c r="AK135"/>
  <c r="AA133"/>
  <c r="AE133" s="1"/>
  <c r="AF133" s="1"/>
  <c r="Z134"/>
  <c r="BM133"/>
  <c r="N441" i="8"/>
  <c r="R441"/>
  <c r="Q441" s="1"/>
  <c r="O440"/>
  <c r="J135" i="9"/>
  <c r="K135" s="1"/>
  <c r="F136"/>
  <c r="S134" i="5"/>
  <c r="O132"/>
  <c r="P132" s="1"/>
  <c r="T131"/>
  <c r="U131" s="1"/>
  <c r="N133" i="8"/>
  <c r="A136"/>
  <c r="E135"/>
  <c r="T135" i="3"/>
  <c r="V134"/>
  <c r="Z134" s="1"/>
  <c r="E135" i="9" l="1"/>
  <c r="T135"/>
  <c r="X135" s="1"/>
  <c r="Y135" s="1"/>
  <c r="S139"/>
  <c r="CY136" i="5"/>
  <c r="CZ135"/>
  <c r="DD135" s="1"/>
  <c r="CN136"/>
  <c r="CO135"/>
  <c r="CS135" s="1"/>
  <c r="CD134"/>
  <c r="CH134" s="1"/>
  <c r="CC135"/>
  <c r="BR136"/>
  <c r="BS135"/>
  <c r="BW135" s="1"/>
  <c r="BG136"/>
  <c r="BH135"/>
  <c r="BL135" s="1"/>
  <c r="AW134"/>
  <c r="BA134" s="1"/>
  <c r="BB134" s="1"/>
  <c r="AV135"/>
  <c r="AK136"/>
  <c r="AL135"/>
  <c r="AP135" s="1"/>
  <c r="AQ135" s="1"/>
  <c r="AA134"/>
  <c r="AE134" s="1"/>
  <c r="AF134" s="1"/>
  <c r="Z135"/>
  <c r="BM134"/>
  <c r="N442" i="8"/>
  <c r="O441"/>
  <c r="R442"/>
  <c r="Q442" s="1"/>
  <c r="F137" i="9"/>
  <c r="J136"/>
  <c r="K136" s="1"/>
  <c r="S135" i="5"/>
  <c r="T132"/>
  <c r="U132" s="1"/>
  <c r="O133"/>
  <c r="P133" s="1"/>
  <c r="N134" i="8"/>
  <c r="A137"/>
  <c r="E136"/>
  <c r="T136" i="3"/>
  <c r="V135"/>
  <c r="Z135" s="1"/>
  <c r="E136" i="9" l="1"/>
  <c r="T136"/>
  <c r="X136" s="1"/>
  <c r="Y136" s="1"/>
  <c r="S140"/>
  <c r="CY137" i="5"/>
  <c r="CZ136"/>
  <c r="DD136" s="1"/>
  <c r="CN137"/>
  <c r="CO136"/>
  <c r="CS136" s="1"/>
  <c r="CC136"/>
  <c r="CD135"/>
  <c r="CH135" s="1"/>
  <c r="BR137"/>
  <c r="BS136"/>
  <c r="BW136" s="1"/>
  <c r="BG137"/>
  <c r="BH136"/>
  <c r="BL136" s="1"/>
  <c r="AV136"/>
  <c r="AW135"/>
  <c r="BA135" s="1"/>
  <c r="BB135" s="1"/>
  <c r="AK137"/>
  <c r="AL136"/>
  <c r="AP136" s="1"/>
  <c r="AQ136" s="1"/>
  <c r="Z136"/>
  <c r="AA135"/>
  <c r="AE135" s="1"/>
  <c r="AF135" s="1"/>
  <c r="BM135"/>
  <c r="N443" i="8"/>
  <c r="R443"/>
  <c r="Q443" s="1"/>
  <c r="O442"/>
  <c r="J137" i="9"/>
  <c r="K137" s="1"/>
  <c r="F138"/>
  <c r="S136" i="5"/>
  <c r="T133"/>
  <c r="U133" s="1"/>
  <c r="O134"/>
  <c r="P134" s="1"/>
  <c r="N135" i="8"/>
  <c r="A138"/>
  <c r="E137"/>
  <c r="T137" i="3"/>
  <c r="V136"/>
  <c r="Z136" s="1"/>
  <c r="E137" i="9" l="1"/>
  <c r="T137"/>
  <c r="X137" s="1"/>
  <c r="Y137" s="1"/>
  <c r="S141"/>
  <c r="CY138" i="5"/>
  <c r="CZ137"/>
  <c r="DD137" s="1"/>
  <c r="CN138"/>
  <c r="CO137"/>
  <c r="CS137" s="1"/>
  <c r="CC137"/>
  <c r="CD136"/>
  <c r="CH136" s="1"/>
  <c r="BR138"/>
  <c r="BS137"/>
  <c r="BW137" s="1"/>
  <c r="BG138"/>
  <c r="BH137"/>
  <c r="BL137" s="1"/>
  <c r="AV137"/>
  <c r="AW136"/>
  <c r="BA136" s="1"/>
  <c r="BB136" s="1"/>
  <c r="AK138"/>
  <c r="AL137"/>
  <c r="AP137" s="1"/>
  <c r="AQ137" s="1"/>
  <c r="Z137"/>
  <c r="AA136"/>
  <c r="AE136" s="1"/>
  <c r="AF136" s="1"/>
  <c r="BM136"/>
  <c r="N444" i="8"/>
  <c r="O443"/>
  <c r="R444"/>
  <c r="Q444" s="1"/>
  <c r="F139" i="9"/>
  <c r="J138"/>
  <c r="K138" s="1"/>
  <c r="S137" i="5"/>
  <c r="T134"/>
  <c r="U134" s="1"/>
  <c r="O135"/>
  <c r="P135" s="1"/>
  <c r="N136" i="8"/>
  <c r="A139"/>
  <c r="E138"/>
  <c r="T138" i="3"/>
  <c r="V137"/>
  <c r="Z137" s="1"/>
  <c r="E138" i="9" l="1"/>
  <c r="T138"/>
  <c r="X138" s="1"/>
  <c r="Y138" s="1"/>
  <c r="S142"/>
  <c r="CY139" i="5"/>
  <c r="CZ138"/>
  <c r="DD138" s="1"/>
  <c r="CN139"/>
  <c r="CO138"/>
  <c r="CS138" s="1"/>
  <c r="CC138"/>
  <c r="CD137"/>
  <c r="CH137" s="1"/>
  <c r="BR139"/>
  <c r="BS138"/>
  <c r="BW138" s="1"/>
  <c r="BG139"/>
  <c r="BH138"/>
  <c r="BL138" s="1"/>
  <c r="AV138"/>
  <c r="AW137"/>
  <c r="BA137" s="1"/>
  <c r="BB137" s="1"/>
  <c r="AK139"/>
  <c r="AL138"/>
  <c r="AP138" s="1"/>
  <c r="AQ138" s="1"/>
  <c r="Z138"/>
  <c r="AA137"/>
  <c r="AE137" s="1"/>
  <c r="AF137" s="1"/>
  <c r="BM137"/>
  <c r="N445" i="8"/>
  <c r="O444"/>
  <c r="R445"/>
  <c r="Q445" s="1"/>
  <c r="J139" i="9"/>
  <c r="K139" s="1"/>
  <c r="F140"/>
  <c r="S138" i="5"/>
  <c r="T135"/>
  <c r="U135" s="1"/>
  <c r="O136"/>
  <c r="P136" s="1"/>
  <c r="N137" i="8"/>
  <c r="A140"/>
  <c r="E139"/>
  <c r="T139" i="3"/>
  <c r="V138"/>
  <c r="Z138" s="1"/>
  <c r="E139" i="9" l="1"/>
  <c r="T139"/>
  <c r="X139" s="1"/>
  <c r="Y139" s="1"/>
  <c r="S143"/>
  <c r="CY140" i="5"/>
  <c r="CZ139"/>
  <c r="DD139" s="1"/>
  <c r="CN140"/>
  <c r="CO139"/>
  <c r="CS139" s="1"/>
  <c r="CC139"/>
  <c r="CD138"/>
  <c r="CH138" s="1"/>
  <c r="BR140"/>
  <c r="BS139"/>
  <c r="BW139" s="1"/>
  <c r="BG140"/>
  <c r="BH139"/>
  <c r="BL139" s="1"/>
  <c r="AV139"/>
  <c r="AW138"/>
  <c r="BA138" s="1"/>
  <c r="BB138" s="1"/>
  <c r="AK140"/>
  <c r="AL139"/>
  <c r="AP139" s="1"/>
  <c r="AQ139" s="1"/>
  <c r="Z139"/>
  <c r="AA138"/>
  <c r="AE138" s="1"/>
  <c r="AF138" s="1"/>
  <c r="BM138"/>
  <c r="N446" i="8"/>
  <c r="O445"/>
  <c r="R446"/>
  <c r="Q446" s="1"/>
  <c r="F141" i="9"/>
  <c r="J140"/>
  <c r="K140" s="1"/>
  <c r="S139" i="5"/>
  <c r="O137"/>
  <c r="P137" s="1"/>
  <c r="T136"/>
  <c r="U136" s="1"/>
  <c r="N138" i="8"/>
  <c r="A141"/>
  <c r="E140"/>
  <c r="T140" i="3"/>
  <c r="V139"/>
  <c r="Z139" s="1"/>
  <c r="E140" i="9" l="1"/>
  <c r="T140"/>
  <c r="X140" s="1"/>
  <c r="Y140" s="1"/>
  <c r="S144"/>
  <c r="CY141" i="5"/>
  <c r="CZ140"/>
  <c r="DD140" s="1"/>
  <c r="CN141"/>
  <c r="CO140"/>
  <c r="CS140" s="1"/>
  <c r="CC140"/>
  <c r="CD139"/>
  <c r="CH139" s="1"/>
  <c r="BR141"/>
  <c r="BS140"/>
  <c r="BW140" s="1"/>
  <c r="BG141"/>
  <c r="BH140"/>
  <c r="BL140" s="1"/>
  <c r="AV140"/>
  <c r="AW139"/>
  <c r="BA139" s="1"/>
  <c r="BB139" s="1"/>
  <c r="AK141"/>
  <c r="AL140"/>
  <c r="AP140" s="1"/>
  <c r="AQ140" s="1"/>
  <c r="Z140"/>
  <c r="AA139"/>
  <c r="AE139" s="1"/>
  <c r="AF139" s="1"/>
  <c r="BM139"/>
  <c r="N447" i="8"/>
  <c r="O446"/>
  <c r="R447"/>
  <c r="Q447" s="1"/>
  <c r="J141" i="9"/>
  <c r="K141" s="1"/>
  <c r="F142"/>
  <c r="S140" i="5"/>
  <c r="O138"/>
  <c r="P138" s="1"/>
  <c r="T137"/>
  <c r="U137" s="1"/>
  <c r="N139" i="8"/>
  <c r="A142"/>
  <c r="E141"/>
  <c r="T141" i="3"/>
  <c r="V140"/>
  <c r="Z140" s="1"/>
  <c r="E141" i="9" l="1"/>
  <c r="T141"/>
  <c r="X141" s="1"/>
  <c r="Y141" s="1"/>
  <c r="S145"/>
  <c r="CZ141" i="5"/>
  <c r="DD141" s="1"/>
  <c r="CY142"/>
  <c r="CO141"/>
  <c r="CS141" s="1"/>
  <c r="CN142"/>
  <c r="CC141"/>
  <c r="CD140"/>
  <c r="CH140" s="1"/>
  <c r="BS141"/>
  <c r="BW141" s="1"/>
  <c r="BR142"/>
  <c r="BH141"/>
  <c r="BL141" s="1"/>
  <c r="BG142"/>
  <c r="AV141"/>
  <c r="AW140"/>
  <c r="BA140" s="1"/>
  <c r="BB140" s="1"/>
  <c r="AL141"/>
  <c r="AP141" s="1"/>
  <c r="AQ141" s="1"/>
  <c r="AK142"/>
  <c r="Z141"/>
  <c r="AA140"/>
  <c r="AE140" s="1"/>
  <c r="AF140" s="1"/>
  <c r="BM140"/>
  <c r="N448" i="8"/>
  <c r="O447"/>
  <c r="R448"/>
  <c r="Q448" s="1"/>
  <c r="F143" i="9"/>
  <c r="J142"/>
  <c r="K142" s="1"/>
  <c r="S141" i="5"/>
  <c r="O139"/>
  <c r="P139" s="1"/>
  <c r="T138"/>
  <c r="U138" s="1"/>
  <c r="N140" i="8"/>
  <c r="A143"/>
  <c r="E142"/>
  <c r="T142" i="3"/>
  <c r="V141"/>
  <c r="Z141" s="1"/>
  <c r="E142" i="9" l="1"/>
  <c r="T142"/>
  <c r="X142" s="1"/>
  <c r="Y142" s="1"/>
  <c r="S146"/>
  <c r="CZ142" i="5"/>
  <c r="DD142" s="1"/>
  <c r="CY143"/>
  <c r="CO142"/>
  <c r="CS142" s="1"/>
  <c r="CN143"/>
  <c r="CD141"/>
  <c r="CH141" s="1"/>
  <c r="CC142"/>
  <c r="BS142"/>
  <c r="BW142" s="1"/>
  <c r="BR143"/>
  <c r="BH142"/>
  <c r="BL142" s="1"/>
  <c r="BG143"/>
  <c r="AW141"/>
  <c r="BA141" s="1"/>
  <c r="BB141" s="1"/>
  <c r="AV142"/>
  <c r="AL142"/>
  <c r="AP142" s="1"/>
  <c r="AQ142" s="1"/>
  <c r="AK143"/>
  <c r="AA141"/>
  <c r="AE141" s="1"/>
  <c r="AF141" s="1"/>
  <c r="Z142"/>
  <c r="BM141"/>
  <c r="N449" i="8"/>
  <c r="R449"/>
  <c r="Q449" s="1"/>
  <c r="O448"/>
  <c r="J143" i="9"/>
  <c r="K143" s="1"/>
  <c r="F144"/>
  <c r="S142" i="5"/>
  <c r="O140"/>
  <c r="P140" s="1"/>
  <c r="T139"/>
  <c r="U139" s="1"/>
  <c r="N141" i="8"/>
  <c r="A144"/>
  <c r="E143"/>
  <c r="T143" i="3"/>
  <c r="V142"/>
  <c r="Z142" s="1"/>
  <c r="E143" i="9" l="1"/>
  <c r="T143"/>
  <c r="X143" s="1"/>
  <c r="Y143" s="1"/>
  <c r="S147"/>
  <c r="CY144" i="5"/>
  <c r="CZ143"/>
  <c r="DD143" s="1"/>
  <c r="CN144"/>
  <c r="CO143"/>
  <c r="CS143" s="1"/>
  <c r="CD142"/>
  <c r="CH142" s="1"/>
  <c r="CC143"/>
  <c r="BR144"/>
  <c r="BS143"/>
  <c r="BW143" s="1"/>
  <c r="BG144"/>
  <c r="BH143"/>
  <c r="BL143" s="1"/>
  <c r="AW142"/>
  <c r="BA142" s="1"/>
  <c r="BB142" s="1"/>
  <c r="AV143"/>
  <c r="AK144"/>
  <c r="AL143"/>
  <c r="AP143" s="1"/>
  <c r="AQ143" s="1"/>
  <c r="AA142"/>
  <c r="AE142" s="1"/>
  <c r="AF142" s="1"/>
  <c r="Z143"/>
  <c r="BM142"/>
  <c r="N450" i="8"/>
  <c r="O449"/>
  <c r="R450"/>
  <c r="Q450" s="1"/>
  <c r="F145" i="9"/>
  <c r="J144"/>
  <c r="K144" s="1"/>
  <c r="S143" i="5"/>
  <c r="T140"/>
  <c r="U140" s="1"/>
  <c r="O141"/>
  <c r="P141" s="1"/>
  <c r="N142" i="8"/>
  <c r="A145"/>
  <c r="E144"/>
  <c r="T144" i="3"/>
  <c r="V143"/>
  <c r="Z143" s="1"/>
  <c r="E144" i="9" l="1"/>
  <c r="T144"/>
  <c r="X144" s="1"/>
  <c r="Y144" s="1"/>
  <c r="S148"/>
  <c r="CY145" i="5"/>
  <c r="CZ144"/>
  <c r="DD144" s="1"/>
  <c r="CN145"/>
  <c r="CO144"/>
  <c r="CS144" s="1"/>
  <c r="CC144"/>
  <c r="CD143"/>
  <c r="CH143" s="1"/>
  <c r="BR145"/>
  <c r="BS144"/>
  <c r="BW144" s="1"/>
  <c r="BG145"/>
  <c r="BH144"/>
  <c r="BL144" s="1"/>
  <c r="AV144"/>
  <c r="AW143"/>
  <c r="BA143" s="1"/>
  <c r="BB143" s="1"/>
  <c r="AK145"/>
  <c r="AL144"/>
  <c r="AP144" s="1"/>
  <c r="AQ144" s="1"/>
  <c r="Z144"/>
  <c r="AA143"/>
  <c r="AE143" s="1"/>
  <c r="AF143" s="1"/>
  <c r="BM143"/>
  <c r="N451" i="8"/>
  <c r="O450"/>
  <c r="R451"/>
  <c r="Q451" s="1"/>
  <c r="J145" i="9"/>
  <c r="K145" s="1"/>
  <c r="F146"/>
  <c r="S144" i="5"/>
  <c r="T141"/>
  <c r="U141" s="1"/>
  <c r="O142"/>
  <c r="P142" s="1"/>
  <c r="N143" i="8"/>
  <c r="A146"/>
  <c r="E145"/>
  <c r="T145" i="3"/>
  <c r="V144"/>
  <c r="Z144" s="1"/>
  <c r="E145" i="9" l="1"/>
  <c r="T145"/>
  <c r="X145" s="1"/>
  <c r="Y145" s="1"/>
  <c r="S149"/>
  <c r="CY146" i="5"/>
  <c r="CZ145"/>
  <c r="DD145" s="1"/>
  <c r="CN146"/>
  <c r="CO145"/>
  <c r="CS145" s="1"/>
  <c r="CC145"/>
  <c r="CD144"/>
  <c r="CH144" s="1"/>
  <c r="BR146"/>
  <c r="BS145"/>
  <c r="BW145" s="1"/>
  <c r="BG146"/>
  <c r="BH145"/>
  <c r="BL145" s="1"/>
  <c r="AV145"/>
  <c r="AW144"/>
  <c r="BA144" s="1"/>
  <c r="BB144" s="1"/>
  <c r="AK146"/>
  <c r="AL145"/>
  <c r="AP145" s="1"/>
  <c r="AQ145" s="1"/>
  <c r="Z145"/>
  <c r="AA144"/>
  <c r="AE144" s="1"/>
  <c r="AF144" s="1"/>
  <c r="BM144"/>
  <c r="N452" i="8"/>
  <c r="O451"/>
  <c r="R452"/>
  <c r="Q452" s="1"/>
  <c r="F147" i="9"/>
  <c r="J146"/>
  <c r="K146" s="1"/>
  <c r="S145" i="5"/>
  <c r="O143"/>
  <c r="P143" s="1"/>
  <c r="T142"/>
  <c r="U142" s="1"/>
  <c r="N144" i="8"/>
  <c r="A147"/>
  <c r="E146"/>
  <c r="T146" i="3"/>
  <c r="V145"/>
  <c r="Z145" s="1"/>
  <c r="E146" i="9" l="1"/>
  <c r="T146"/>
  <c r="X146" s="1"/>
  <c r="Y146" s="1"/>
  <c r="S150"/>
  <c r="CY147" i="5"/>
  <c r="CZ146"/>
  <c r="DD146" s="1"/>
  <c r="CN147"/>
  <c r="CO146"/>
  <c r="CS146" s="1"/>
  <c r="CC146"/>
  <c r="CD145"/>
  <c r="CH145" s="1"/>
  <c r="BR147"/>
  <c r="BS146"/>
  <c r="BW146" s="1"/>
  <c r="BG147"/>
  <c r="BH146"/>
  <c r="BL146" s="1"/>
  <c r="AV146"/>
  <c r="AW145"/>
  <c r="BA145" s="1"/>
  <c r="BB145" s="1"/>
  <c r="AK147"/>
  <c r="AL146"/>
  <c r="AP146" s="1"/>
  <c r="AQ146" s="1"/>
  <c r="Z146"/>
  <c r="AA145"/>
  <c r="AE145" s="1"/>
  <c r="AF145" s="1"/>
  <c r="BM145"/>
  <c r="N453" i="8"/>
  <c r="O452"/>
  <c r="R453"/>
  <c r="Q453" s="1"/>
  <c r="J147" i="9"/>
  <c r="K147" s="1"/>
  <c r="F148"/>
  <c r="S146" i="5"/>
  <c r="T143"/>
  <c r="U143" s="1"/>
  <c r="O144"/>
  <c r="P144" s="1"/>
  <c r="N145" i="8"/>
  <c r="A148"/>
  <c r="E147"/>
  <c r="T147" i="3"/>
  <c r="V146"/>
  <c r="Z146" s="1"/>
  <c r="E147" i="9" l="1"/>
  <c r="T147"/>
  <c r="X147" s="1"/>
  <c r="Y147" s="1"/>
  <c r="S151"/>
  <c r="CY148" i="5"/>
  <c r="CZ147"/>
  <c r="DD147" s="1"/>
  <c r="CN148"/>
  <c r="CO147"/>
  <c r="CS147" s="1"/>
  <c r="CC147"/>
  <c r="CD146"/>
  <c r="CH146" s="1"/>
  <c r="BR148"/>
  <c r="BS147"/>
  <c r="BW147" s="1"/>
  <c r="BG148"/>
  <c r="BH147"/>
  <c r="BL147" s="1"/>
  <c r="AV147"/>
  <c r="AW146"/>
  <c r="BA146" s="1"/>
  <c r="BB146" s="1"/>
  <c r="AK148"/>
  <c r="AL147"/>
  <c r="AP147" s="1"/>
  <c r="AQ147" s="1"/>
  <c r="Z147"/>
  <c r="AA146"/>
  <c r="AE146" s="1"/>
  <c r="AF146" s="1"/>
  <c r="BM146"/>
  <c r="N454" i="8"/>
  <c r="R454"/>
  <c r="Q454" s="1"/>
  <c r="O453"/>
  <c r="F149" i="9"/>
  <c r="J148"/>
  <c r="K148" s="1"/>
  <c r="S147" i="5"/>
  <c r="O145"/>
  <c r="P145" s="1"/>
  <c r="T144"/>
  <c r="U144" s="1"/>
  <c r="N146" i="8"/>
  <c r="A149"/>
  <c r="E148"/>
  <c r="T148" i="3"/>
  <c r="V147"/>
  <c r="Z147" s="1"/>
  <c r="E148" i="9" l="1"/>
  <c r="T148"/>
  <c r="X148" s="1"/>
  <c r="Y148" s="1"/>
  <c r="S152"/>
  <c r="CY149" i="5"/>
  <c r="CZ148"/>
  <c r="DD148" s="1"/>
  <c r="CN149"/>
  <c r="CO148"/>
  <c r="CS148" s="1"/>
  <c r="CC148"/>
  <c r="CD147"/>
  <c r="CH147" s="1"/>
  <c r="BR149"/>
  <c r="BS148"/>
  <c r="BW148" s="1"/>
  <c r="BG149"/>
  <c r="BH148"/>
  <c r="BL148" s="1"/>
  <c r="AV148"/>
  <c r="AW147"/>
  <c r="BA147" s="1"/>
  <c r="BB147" s="1"/>
  <c r="AK149"/>
  <c r="AL148"/>
  <c r="AP148" s="1"/>
  <c r="AQ148" s="1"/>
  <c r="Z148"/>
  <c r="AA147"/>
  <c r="AE147" s="1"/>
  <c r="AF147" s="1"/>
  <c r="BM147"/>
  <c r="N455" i="8"/>
  <c r="R455"/>
  <c r="Q455" s="1"/>
  <c r="O454"/>
  <c r="F150" i="9"/>
  <c r="J149"/>
  <c r="K149" s="1"/>
  <c r="S148" i="5"/>
  <c r="O146"/>
  <c r="P146" s="1"/>
  <c r="T145"/>
  <c r="U145" s="1"/>
  <c r="N147" i="8"/>
  <c r="A150"/>
  <c r="E149"/>
  <c r="T149" i="3"/>
  <c r="V148"/>
  <c r="Z148" s="1"/>
  <c r="E149" i="9" l="1"/>
  <c r="T149"/>
  <c r="X149" s="1"/>
  <c r="Y149" s="1"/>
  <c r="S153"/>
  <c r="CZ149" i="5"/>
  <c r="DD149" s="1"/>
  <c r="CY150"/>
  <c r="CO149"/>
  <c r="CS149" s="1"/>
  <c r="CN150"/>
  <c r="CC149"/>
  <c r="CD148"/>
  <c r="CH148" s="1"/>
  <c r="BS149"/>
  <c r="BW149" s="1"/>
  <c r="BR150"/>
  <c r="BH149"/>
  <c r="BL149" s="1"/>
  <c r="BG150"/>
  <c r="AV149"/>
  <c r="AW148"/>
  <c r="BA148" s="1"/>
  <c r="BB148" s="1"/>
  <c r="AL149"/>
  <c r="AP149" s="1"/>
  <c r="AQ149" s="1"/>
  <c r="AK150"/>
  <c r="Z149"/>
  <c r="AA148"/>
  <c r="AE148" s="1"/>
  <c r="AF148" s="1"/>
  <c r="BM148"/>
  <c r="N456" i="8"/>
  <c r="R456"/>
  <c r="Q456" s="1"/>
  <c r="O455"/>
  <c r="F151" i="9"/>
  <c r="J150"/>
  <c r="K150" s="1"/>
  <c r="S149" i="5"/>
  <c r="O147"/>
  <c r="P147" s="1"/>
  <c r="T146"/>
  <c r="U146" s="1"/>
  <c r="N148" i="8"/>
  <c r="A151"/>
  <c r="E150"/>
  <c r="T150" i="3"/>
  <c r="V149"/>
  <c r="Z149" s="1"/>
  <c r="E150" i="9" l="1"/>
  <c r="T150"/>
  <c r="X150" s="1"/>
  <c r="Y150" s="1"/>
  <c r="S154"/>
  <c r="CZ150" i="5"/>
  <c r="DD150" s="1"/>
  <c r="CY151"/>
  <c r="CO150"/>
  <c r="CS150" s="1"/>
  <c r="CN151"/>
  <c r="CD149"/>
  <c r="CH149" s="1"/>
  <c r="CC150"/>
  <c r="BS150"/>
  <c r="BW150" s="1"/>
  <c r="BR151"/>
  <c r="BH150"/>
  <c r="BL150" s="1"/>
  <c r="BG151"/>
  <c r="AW149"/>
  <c r="BA149" s="1"/>
  <c r="BB149" s="1"/>
  <c r="AV150"/>
  <c r="AL150"/>
  <c r="AP150" s="1"/>
  <c r="AQ150" s="1"/>
  <c r="AK151"/>
  <c r="AA149"/>
  <c r="AE149" s="1"/>
  <c r="AF149" s="1"/>
  <c r="Z150"/>
  <c r="BM149"/>
  <c r="N457" i="8"/>
  <c r="R457"/>
  <c r="Q457" s="1"/>
  <c r="O456"/>
  <c r="J151" i="9"/>
  <c r="K151" s="1"/>
  <c r="F152"/>
  <c r="S150" i="5"/>
  <c r="O148"/>
  <c r="P148" s="1"/>
  <c r="T147"/>
  <c r="U147" s="1"/>
  <c r="N149" i="8"/>
  <c r="A152"/>
  <c r="E151"/>
  <c r="T151" i="3"/>
  <c r="V150"/>
  <c r="Z150" s="1"/>
  <c r="E151" i="9" l="1"/>
  <c r="T151"/>
  <c r="X151" s="1"/>
  <c r="Y151" s="1"/>
  <c r="S155"/>
  <c r="CY152" i="5"/>
  <c r="CZ151"/>
  <c r="DD151" s="1"/>
  <c r="CN152"/>
  <c r="CO151"/>
  <c r="CS151" s="1"/>
  <c r="CD150"/>
  <c r="CH150" s="1"/>
  <c r="CC151"/>
  <c r="BR152"/>
  <c r="BS151"/>
  <c r="BW151" s="1"/>
  <c r="BG152"/>
  <c r="BH151"/>
  <c r="BL151" s="1"/>
  <c r="AW150"/>
  <c r="BA150" s="1"/>
  <c r="BB150" s="1"/>
  <c r="AV151"/>
  <c r="AK152"/>
  <c r="AL151"/>
  <c r="AP151" s="1"/>
  <c r="AQ151" s="1"/>
  <c r="AA150"/>
  <c r="AE150" s="1"/>
  <c r="AF150" s="1"/>
  <c r="Z151"/>
  <c r="BM150"/>
  <c r="N458" i="8"/>
  <c r="O457"/>
  <c r="R458"/>
  <c r="Q458" s="1"/>
  <c r="J152" i="9"/>
  <c r="K152" s="1"/>
  <c r="F153"/>
  <c r="S151" i="5"/>
  <c r="T148"/>
  <c r="U148" s="1"/>
  <c r="O149"/>
  <c r="P149" s="1"/>
  <c r="N150" i="8"/>
  <c r="A153"/>
  <c r="E152"/>
  <c r="T152" i="3"/>
  <c r="V151"/>
  <c r="Z151" s="1"/>
  <c r="E152" i="9" l="1"/>
  <c r="T152"/>
  <c r="X152" s="1"/>
  <c r="Y152" s="1"/>
  <c r="S156"/>
  <c r="CY153" i="5"/>
  <c r="CZ152"/>
  <c r="DD152" s="1"/>
  <c r="CN153"/>
  <c r="CO152"/>
  <c r="CS152" s="1"/>
  <c r="CC152"/>
  <c r="CD151"/>
  <c r="CH151" s="1"/>
  <c r="BR153"/>
  <c r="BS152"/>
  <c r="BW152" s="1"/>
  <c r="BG153"/>
  <c r="BH152"/>
  <c r="BL152" s="1"/>
  <c r="AV152"/>
  <c r="AW151"/>
  <c r="BA151" s="1"/>
  <c r="BB151" s="1"/>
  <c r="AK153"/>
  <c r="AL152"/>
  <c r="AP152" s="1"/>
  <c r="AQ152" s="1"/>
  <c r="Z152"/>
  <c r="AA151"/>
  <c r="AE151" s="1"/>
  <c r="AF151" s="1"/>
  <c r="BM151"/>
  <c r="N459" i="8"/>
  <c r="R459"/>
  <c r="Q459" s="1"/>
  <c r="O458"/>
  <c r="F154" i="9"/>
  <c r="J153"/>
  <c r="K153" s="1"/>
  <c r="S152" i="5"/>
  <c r="T149"/>
  <c r="U149" s="1"/>
  <c r="O150"/>
  <c r="P150" s="1"/>
  <c r="N151" i="8"/>
  <c r="A154"/>
  <c r="E153"/>
  <c r="T153" i="3"/>
  <c r="V152"/>
  <c r="Z152" s="1"/>
  <c r="E153" i="9" l="1"/>
  <c r="T153"/>
  <c r="X153" s="1"/>
  <c r="Y153" s="1"/>
  <c r="S157"/>
  <c r="CY154" i="5"/>
  <c r="CZ153"/>
  <c r="DD153" s="1"/>
  <c r="CN154"/>
  <c r="CO153"/>
  <c r="CS153" s="1"/>
  <c r="CC153"/>
  <c r="CD152"/>
  <c r="CH152" s="1"/>
  <c r="BR154"/>
  <c r="BS153"/>
  <c r="BW153" s="1"/>
  <c r="BG154"/>
  <c r="BH153"/>
  <c r="BL153" s="1"/>
  <c r="AV153"/>
  <c r="AW152"/>
  <c r="BA152" s="1"/>
  <c r="BB152" s="1"/>
  <c r="AK154"/>
  <c r="AL153"/>
  <c r="AP153" s="1"/>
  <c r="AQ153" s="1"/>
  <c r="Z153"/>
  <c r="AA152"/>
  <c r="AE152" s="1"/>
  <c r="AF152" s="1"/>
  <c r="BM152"/>
  <c r="N460" i="8"/>
  <c r="R460"/>
  <c r="Q460" s="1"/>
  <c r="O459"/>
  <c r="F155" i="9"/>
  <c r="J154"/>
  <c r="K154" s="1"/>
  <c r="S153" i="5"/>
  <c r="T150"/>
  <c r="U150" s="1"/>
  <c r="O151"/>
  <c r="P151" s="1"/>
  <c r="N152" i="8"/>
  <c r="A155"/>
  <c r="E154"/>
  <c r="T154" i="3"/>
  <c r="V153"/>
  <c r="Z153" s="1"/>
  <c r="E154" i="9" l="1"/>
  <c r="T154"/>
  <c r="X154" s="1"/>
  <c r="Y154" s="1"/>
  <c r="S158"/>
  <c r="CY155" i="5"/>
  <c r="CZ154"/>
  <c r="DD154" s="1"/>
  <c r="CN155"/>
  <c r="CO154"/>
  <c r="CS154" s="1"/>
  <c r="CC154"/>
  <c r="CD153"/>
  <c r="CH153" s="1"/>
  <c r="BR155"/>
  <c r="BS154"/>
  <c r="BW154" s="1"/>
  <c r="BG155"/>
  <c r="BH154"/>
  <c r="BL154" s="1"/>
  <c r="AV154"/>
  <c r="AW153"/>
  <c r="BA153" s="1"/>
  <c r="BB153" s="1"/>
  <c r="AK155"/>
  <c r="AL154"/>
  <c r="AP154" s="1"/>
  <c r="AQ154" s="1"/>
  <c r="Z154"/>
  <c r="AA153"/>
  <c r="AE153" s="1"/>
  <c r="AF153" s="1"/>
  <c r="BM153"/>
  <c r="N461" i="8"/>
  <c r="O460"/>
  <c r="R461"/>
  <c r="Q461" s="1"/>
  <c r="J155" i="9"/>
  <c r="K155" s="1"/>
  <c r="F156"/>
  <c r="S154" i="5"/>
  <c r="T151"/>
  <c r="U151" s="1"/>
  <c r="O152"/>
  <c r="P152" s="1"/>
  <c r="N153" i="8"/>
  <c r="A156"/>
  <c r="E155"/>
  <c r="T155" i="3"/>
  <c r="V154"/>
  <c r="Z154" s="1"/>
  <c r="E155" i="9" l="1"/>
  <c r="T155"/>
  <c r="X155" s="1"/>
  <c r="Y155" s="1"/>
  <c r="S159"/>
  <c r="CY156" i="5"/>
  <c r="CZ155"/>
  <c r="DD155" s="1"/>
  <c r="CN156"/>
  <c r="CO155"/>
  <c r="CS155" s="1"/>
  <c r="CC155"/>
  <c r="CD154"/>
  <c r="CH154" s="1"/>
  <c r="BR156"/>
  <c r="BS155"/>
  <c r="BW155" s="1"/>
  <c r="BG156"/>
  <c r="BH155"/>
  <c r="BL155" s="1"/>
  <c r="AV155"/>
  <c r="AW154"/>
  <c r="BA154" s="1"/>
  <c r="BB154" s="1"/>
  <c r="AK156"/>
  <c r="AL155"/>
  <c r="AP155" s="1"/>
  <c r="AQ155" s="1"/>
  <c r="Z155"/>
  <c r="AA154"/>
  <c r="AE154" s="1"/>
  <c r="AF154" s="1"/>
  <c r="BM154"/>
  <c r="N462" i="8"/>
  <c r="R462"/>
  <c r="Q462" s="1"/>
  <c r="O461"/>
  <c r="J156" i="9"/>
  <c r="K156" s="1"/>
  <c r="F157"/>
  <c r="S155" i="5"/>
  <c r="T152"/>
  <c r="U152" s="1"/>
  <c r="O153"/>
  <c r="P153" s="1"/>
  <c r="N154" i="8"/>
  <c r="A157"/>
  <c r="E156"/>
  <c r="T156" i="3"/>
  <c r="V155"/>
  <c r="Z155" s="1"/>
  <c r="E156" i="9" l="1"/>
  <c r="T156"/>
  <c r="X156" s="1"/>
  <c r="Y156" s="1"/>
  <c r="S160"/>
  <c r="CY157" i="5"/>
  <c r="CZ156"/>
  <c r="DD156" s="1"/>
  <c r="CN157"/>
  <c r="CO156"/>
  <c r="CS156" s="1"/>
  <c r="CC156"/>
  <c r="CD155"/>
  <c r="CH155" s="1"/>
  <c r="BR157"/>
  <c r="BS156"/>
  <c r="BW156" s="1"/>
  <c r="BG157"/>
  <c r="BH156"/>
  <c r="BL156" s="1"/>
  <c r="AV156"/>
  <c r="AW155"/>
  <c r="BA155" s="1"/>
  <c r="BB155" s="1"/>
  <c r="AK157"/>
  <c r="AL156"/>
  <c r="AP156" s="1"/>
  <c r="AQ156" s="1"/>
  <c r="Z156"/>
  <c r="AA155"/>
  <c r="AE155" s="1"/>
  <c r="AF155" s="1"/>
  <c r="BM155"/>
  <c r="N463" i="8"/>
  <c r="O462"/>
  <c r="R463"/>
  <c r="Q463" s="1"/>
  <c r="F158" i="9"/>
  <c r="J157"/>
  <c r="K157" s="1"/>
  <c r="S156" i="5"/>
  <c r="T153"/>
  <c r="U153" s="1"/>
  <c r="O154"/>
  <c r="P154" s="1"/>
  <c r="N155" i="8"/>
  <c r="A158"/>
  <c r="E157"/>
  <c r="T157" i="3"/>
  <c r="V156"/>
  <c r="Z156" s="1"/>
  <c r="E157" i="9" l="1"/>
  <c r="T157"/>
  <c r="X157" s="1"/>
  <c r="Y157" s="1"/>
  <c r="S161"/>
  <c r="CZ157" i="5"/>
  <c r="DD157" s="1"/>
  <c r="CY158"/>
  <c r="CO157"/>
  <c r="CS157" s="1"/>
  <c r="CN158"/>
  <c r="CC157"/>
  <c r="CD156"/>
  <c r="CH156" s="1"/>
  <c r="BS157"/>
  <c r="BW157" s="1"/>
  <c r="BR158"/>
  <c r="BH157"/>
  <c r="BL157" s="1"/>
  <c r="BG158"/>
  <c r="AV157"/>
  <c r="AW156"/>
  <c r="BA156" s="1"/>
  <c r="BB156" s="1"/>
  <c r="AL157"/>
  <c r="AP157" s="1"/>
  <c r="AQ157" s="1"/>
  <c r="AK158"/>
  <c r="Z157"/>
  <c r="AA156"/>
  <c r="AE156" s="1"/>
  <c r="AF156" s="1"/>
  <c r="BM156"/>
  <c r="N464" i="8"/>
  <c r="R464"/>
  <c r="Q464" s="1"/>
  <c r="O463"/>
  <c r="F159" i="9"/>
  <c r="J158"/>
  <c r="K158" s="1"/>
  <c r="S157" i="5"/>
  <c r="O155"/>
  <c r="P155" s="1"/>
  <c r="T154"/>
  <c r="U154" s="1"/>
  <c r="N156" i="8"/>
  <c r="A159"/>
  <c r="E158"/>
  <c r="T158" i="3"/>
  <c r="V157"/>
  <c r="Z157" s="1"/>
  <c r="E158" i="9" l="1"/>
  <c r="T158"/>
  <c r="X158" s="1"/>
  <c r="Y158" s="1"/>
  <c r="S162"/>
  <c r="CZ158" i="5"/>
  <c r="DD158" s="1"/>
  <c r="CY159"/>
  <c r="CO158"/>
  <c r="CS158" s="1"/>
  <c r="CN159"/>
  <c r="CD157"/>
  <c r="CH157" s="1"/>
  <c r="CC158"/>
  <c r="BS158"/>
  <c r="BW158" s="1"/>
  <c r="BR159"/>
  <c r="BH158"/>
  <c r="BL158" s="1"/>
  <c r="BG159"/>
  <c r="AW157"/>
  <c r="BA157" s="1"/>
  <c r="BB157" s="1"/>
  <c r="AV158"/>
  <c r="AL158"/>
  <c r="AP158" s="1"/>
  <c r="AQ158" s="1"/>
  <c r="AK159"/>
  <c r="AA157"/>
  <c r="AE157" s="1"/>
  <c r="AF157" s="1"/>
  <c r="Z158"/>
  <c r="BM157"/>
  <c r="N465" i="8"/>
  <c r="R465"/>
  <c r="Q465" s="1"/>
  <c r="O464"/>
  <c r="J159" i="9"/>
  <c r="K159" s="1"/>
  <c r="F160"/>
  <c r="S158" i="5"/>
  <c r="O156"/>
  <c r="P156" s="1"/>
  <c r="T155"/>
  <c r="U155" s="1"/>
  <c r="N157" i="8"/>
  <c r="A160"/>
  <c r="E159"/>
  <c r="T159" i="3"/>
  <c r="V158"/>
  <c r="Z158" s="1"/>
  <c r="E159" i="9" l="1"/>
  <c r="T159"/>
  <c r="X159" s="1"/>
  <c r="Y159" s="1"/>
  <c r="S163"/>
  <c r="CY160" i="5"/>
  <c r="CZ159"/>
  <c r="DD159" s="1"/>
  <c r="CN160"/>
  <c r="CO159"/>
  <c r="CS159" s="1"/>
  <c r="CD158"/>
  <c r="CH158" s="1"/>
  <c r="CC159"/>
  <c r="BR160"/>
  <c r="BS159"/>
  <c r="BW159" s="1"/>
  <c r="BX159" s="1"/>
  <c r="BG160"/>
  <c r="BH159"/>
  <c r="BL159" s="1"/>
  <c r="AW158"/>
  <c r="BA158" s="1"/>
  <c r="BB158" s="1"/>
  <c r="AV159"/>
  <c r="AK160"/>
  <c r="AL159"/>
  <c r="AP159" s="1"/>
  <c r="AQ159" s="1"/>
  <c r="AA158"/>
  <c r="AE158" s="1"/>
  <c r="AF158" s="1"/>
  <c r="Z159"/>
  <c r="BM158"/>
  <c r="N466" i="8"/>
  <c r="O465"/>
  <c r="R466"/>
  <c r="Q466" s="1"/>
  <c r="J160" i="9"/>
  <c r="K160" s="1"/>
  <c r="F161"/>
  <c r="S159" i="5"/>
  <c r="T156"/>
  <c r="U156" s="1"/>
  <c r="O157"/>
  <c r="P157" s="1"/>
  <c r="N158" i="8"/>
  <c r="A161"/>
  <c r="E160"/>
  <c r="T160" i="3"/>
  <c r="V159"/>
  <c r="Z159" s="1"/>
  <c r="E160" i="9" l="1"/>
  <c r="T160"/>
  <c r="X160" s="1"/>
  <c r="Y160" s="1"/>
  <c r="S164"/>
  <c r="CY161" i="5"/>
  <c r="CZ160"/>
  <c r="DD160" s="1"/>
  <c r="CN161"/>
  <c r="CO160"/>
  <c r="CS160" s="1"/>
  <c r="CC160"/>
  <c r="CD159"/>
  <c r="CH159" s="1"/>
  <c r="BR161"/>
  <c r="BS160"/>
  <c r="BW160" s="1"/>
  <c r="BX160" s="1"/>
  <c r="BG161"/>
  <c r="BH160"/>
  <c r="BL160" s="1"/>
  <c r="AV160"/>
  <c r="AW159"/>
  <c r="BA159" s="1"/>
  <c r="BB159" s="1"/>
  <c r="AK161"/>
  <c r="AL160"/>
  <c r="AP160" s="1"/>
  <c r="AQ160" s="1"/>
  <c r="Z160"/>
  <c r="AA159"/>
  <c r="AE159" s="1"/>
  <c r="AF159" s="1"/>
  <c r="BM159"/>
  <c r="N467" i="8"/>
  <c r="O466"/>
  <c r="R467"/>
  <c r="Q467" s="1"/>
  <c r="F162" i="9"/>
  <c r="J161"/>
  <c r="K161" s="1"/>
  <c r="S160" i="5"/>
  <c r="O158"/>
  <c r="P158" s="1"/>
  <c r="T157"/>
  <c r="U157" s="1"/>
  <c r="N159" i="8"/>
  <c r="A162"/>
  <c r="E161"/>
  <c r="T161" i="3"/>
  <c r="V160"/>
  <c r="Z160" s="1"/>
  <c r="E161" i="9" l="1"/>
  <c r="T161"/>
  <c r="X161" s="1"/>
  <c r="Y161" s="1"/>
  <c r="S165"/>
  <c r="CY162" i="5"/>
  <c r="CZ161"/>
  <c r="DD161" s="1"/>
  <c r="CN162"/>
  <c r="CO161"/>
  <c r="CS161" s="1"/>
  <c r="CC161"/>
  <c r="CD160"/>
  <c r="CH160" s="1"/>
  <c r="BR162"/>
  <c r="BS161"/>
  <c r="BW161" s="1"/>
  <c r="BG162"/>
  <c r="BH161"/>
  <c r="BL161" s="1"/>
  <c r="AV161"/>
  <c r="AW160"/>
  <c r="BA160" s="1"/>
  <c r="BB160" s="1"/>
  <c r="AK162"/>
  <c r="AL161"/>
  <c r="AP161" s="1"/>
  <c r="AQ161" s="1"/>
  <c r="Z161"/>
  <c r="AA160"/>
  <c r="AE160" s="1"/>
  <c r="AF160" s="1"/>
  <c r="BX161"/>
  <c r="BM160"/>
  <c r="N468" i="8"/>
  <c r="O467"/>
  <c r="R468"/>
  <c r="Q468" s="1"/>
  <c r="F163" i="9"/>
  <c r="J162"/>
  <c r="K162" s="1"/>
  <c r="S161" i="5"/>
  <c r="O159"/>
  <c r="P159" s="1"/>
  <c r="T158"/>
  <c r="U158" s="1"/>
  <c r="N160" i="8"/>
  <c r="A163"/>
  <c r="E162"/>
  <c r="T162" i="3"/>
  <c r="V161"/>
  <c r="Z161" s="1"/>
  <c r="E162" i="9" l="1"/>
  <c r="T162"/>
  <c r="X162" s="1"/>
  <c r="Y162" s="1"/>
  <c r="S166"/>
  <c r="CY163" i="5"/>
  <c r="CZ162"/>
  <c r="DD162" s="1"/>
  <c r="CN163"/>
  <c r="CO162"/>
  <c r="CS162" s="1"/>
  <c r="CC162"/>
  <c r="CD161"/>
  <c r="CH161" s="1"/>
  <c r="BR163"/>
  <c r="BS162"/>
  <c r="BW162" s="1"/>
  <c r="BX162" s="1"/>
  <c r="BG163"/>
  <c r="BH162"/>
  <c r="BL162" s="1"/>
  <c r="AV162"/>
  <c r="AW161"/>
  <c r="BA161" s="1"/>
  <c r="BB161" s="1"/>
  <c r="AK163"/>
  <c r="AL162"/>
  <c r="AP162" s="1"/>
  <c r="AQ162" s="1"/>
  <c r="Z162"/>
  <c r="AA161"/>
  <c r="AE161" s="1"/>
  <c r="AF161" s="1"/>
  <c r="BM161"/>
  <c r="N469" i="8"/>
  <c r="O468"/>
  <c r="R469"/>
  <c r="Q469" s="1"/>
  <c r="J163" i="9"/>
  <c r="K163" s="1"/>
  <c r="F164"/>
  <c r="S162" i="5"/>
  <c r="T159"/>
  <c r="U159" s="1"/>
  <c r="O160"/>
  <c r="P160" s="1"/>
  <c r="N161" i="8"/>
  <c r="A164"/>
  <c r="E163"/>
  <c r="T163" i="3"/>
  <c r="V162"/>
  <c r="Z162" s="1"/>
  <c r="E163" i="9" l="1"/>
  <c r="T163"/>
  <c r="X163" s="1"/>
  <c r="Y163" s="1"/>
  <c r="S167"/>
  <c r="CY164" i="5"/>
  <c r="CZ163"/>
  <c r="DD163" s="1"/>
  <c r="CN164"/>
  <c r="CO163"/>
  <c r="CS163" s="1"/>
  <c r="CC163"/>
  <c r="CD162"/>
  <c r="CH162" s="1"/>
  <c r="BR164"/>
  <c r="BS163"/>
  <c r="BW163" s="1"/>
  <c r="BX163" s="1"/>
  <c r="BG164"/>
  <c r="BH163"/>
  <c r="BL163" s="1"/>
  <c r="AV163"/>
  <c r="AW162"/>
  <c r="BA162" s="1"/>
  <c r="BB162" s="1"/>
  <c r="AK164"/>
  <c r="AL163"/>
  <c r="AP163" s="1"/>
  <c r="AQ163" s="1"/>
  <c r="Z163"/>
  <c r="AA162"/>
  <c r="AE162" s="1"/>
  <c r="AF162" s="1"/>
  <c r="BM162"/>
  <c r="N470" i="8"/>
  <c r="R470"/>
  <c r="Q470" s="1"/>
  <c r="O469"/>
  <c r="J164" i="9"/>
  <c r="K164" s="1"/>
  <c r="F165"/>
  <c r="S163" i="5"/>
  <c r="O161"/>
  <c r="P161" s="1"/>
  <c r="T160"/>
  <c r="U160" s="1"/>
  <c r="N162" i="8"/>
  <c r="A165"/>
  <c r="E164"/>
  <c r="T164" i="3"/>
  <c r="V163"/>
  <c r="Z163" s="1"/>
  <c r="E164" i="9" l="1"/>
  <c r="T164"/>
  <c r="X164" s="1"/>
  <c r="Y164" s="1"/>
  <c r="S168"/>
  <c r="CY165" i="5"/>
  <c r="CZ164"/>
  <c r="DD164" s="1"/>
  <c r="CN165"/>
  <c r="CO164"/>
  <c r="CS164" s="1"/>
  <c r="CC164"/>
  <c r="CD163"/>
  <c r="CH163" s="1"/>
  <c r="BR165"/>
  <c r="BS164"/>
  <c r="BW164" s="1"/>
  <c r="BX164" s="1"/>
  <c r="BG165"/>
  <c r="BH164"/>
  <c r="BL164" s="1"/>
  <c r="AV164"/>
  <c r="AW163"/>
  <c r="BA163" s="1"/>
  <c r="BB163" s="1"/>
  <c r="AK165"/>
  <c r="AL164"/>
  <c r="AP164" s="1"/>
  <c r="AQ164" s="1"/>
  <c r="Z164"/>
  <c r="AA163"/>
  <c r="AE163" s="1"/>
  <c r="AF163" s="1"/>
  <c r="BM163"/>
  <c r="N471" i="8"/>
  <c r="O470"/>
  <c r="R471"/>
  <c r="Q471" s="1"/>
  <c r="F166" i="9"/>
  <c r="J165"/>
  <c r="K165" s="1"/>
  <c r="S164" i="5"/>
  <c r="T161"/>
  <c r="U161" s="1"/>
  <c r="O162"/>
  <c r="P162" s="1"/>
  <c r="N163" i="8"/>
  <c r="A166"/>
  <c r="E165"/>
  <c r="T165" i="3"/>
  <c r="V164"/>
  <c r="Z164" s="1"/>
  <c r="E165" i="9" l="1"/>
  <c r="T165"/>
  <c r="X165" s="1"/>
  <c r="Y165" s="1"/>
  <c r="S169"/>
  <c r="CZ165" i="5"/>
  <c r="DD165" s="1"/>
  <c r="CY166"/>
  <c r="CO165"/>
  <c r="CS165" s="1"/>
  <c r="CN166"/>
  <c r="CC165"/>
  <c r="CD164"/>
  <c r="CH164" s="1"/>
  <c r="BS165"/>
  <c r="BW165" s="1"/>
  <c r="BX165" s="1"/>
  <c r="BR166"/>
  <c r="BH165"/>
  <c r="BL165" s="1"/>
  <c r="BG166"/>
  <c r="AV165"/>
  <c r="AW164"/>
  <c r="BA164" s="1"/>
  <c r="BB164" s="1"/>
  <c r="AL165"/>
  <c r="AP165" s="1"/>
  <c r="AQ165" s="1"/>
  <c r="AK166"/>
  <c r="Z165"/>
  <c r="AA164"/>
  <c r="AE164" s="1"/>
  <c r="AF164" s="1"/>
  <c r="BM164"/>
  <c r="N472" i="8"/>
  <c r="R472"/>
  <c r="Q472" s="1"/>
  <c r="O471"/>
  <c r="J166" i="9"/>
  <c r="K166" s="1"/>
  <c r="F167"/>
  <c r="S165" i="5"/>
  <c r="T162"/>
  <c r="U162" s="1"/>
  <c r="O163"/>
  <c r="P163" s="1"/>
  <c r="N164" i="8"/>
  <c r="A167"/>
  <c r="E166"/>
  <c r="T166" i="3"/>
  <c r="V165"/>
  <c r="Z165" s="1"/>
  <c r="E166" i="9" l="1"/>
  <c r="T166"/>
  <c r="X166" s="1"/>
  <c r="Y166" s="1"/>
  <c r="S170"/>
  <c r="CZ166" i="5"/>
  <c r="DD166" s="1"/>
  <c r="CY167"/>
  <c r="CO166"/>
  <c r="CS166" s="1"/>
  <c r="CN167"/>
  <c r="CD165"/>
  <c r="CH165" s="1"/>
  <c r="CC166"/>
  <c r="BS166"/>
  <c r="BW166" s="1"/>
  <c r="BX166" s="1"/>
  <c r="BR167"/>
  <c r="BH166"/>
  <c r="BL166" s="1"/>
  <c r="BG167"/>
  <c r="AW165"/>
  <c r="BA165" s="1"/>
  <c r="BB165" s="1"/>
  <c r="AV166"/>
  <c r="AL166"/>
  <c r="AP166" s="1"/>
  <c r="AQ166" s="1"/>
  <c r="AK167"/>
  <c r="AA165"/>
  <c r="AE165" s="1"/>
  <c r="AF165" s="1"/>
  <c r="Z166"/>
  <c r="BM165"/>
  <c r="N473" i="8"/>
  <c r="R473"/>
  <c r="Q473" s="1"/>
  <c r="O472"/>
  <c r="J167" i="9"/>
  <c r="K167" s="1"/>
  <c r="F168"/>
  <c r="S166" i="5"/>
  <c r="T163"/>
  <c r="U163" s="1"/>
  <c r="O164"/>
  <c r="P164" s="1"/>
  <c r="N165" i="8"/>
  <c r="A168"/>
  <c r="E167"/>
  <c r="T167" i="3"/>
  <c r="V166"/>
  <c r="Z166" s="1"/>
  <c r="E167" i="9" l="1"/>
  <c r="T167"/>
  <c r="X167" s="1"/>
  <c r="Y167" s="1"/>
  <c r="S171"/>
  <c r="CY168" i="5"/>
  <c r="CZ167"/>
  <c r="DD167" s="1"/>
  <c r="CN168"/>
  <c r="CO167"/>
  <c r="CS167" s="1"/>
  <c r="CD166"/>
  <c r="CH166" s="1"/>
  <c r="CC167"/>
  <c r="BR168"/>
  <c r="BS167"/>
  <c r="BW167" s="1"/>
  <c r="BX167" s="1"/>
  <c r="BG168"/>
  <c r="BH167"/>
  <c r="BL167" s="1"/>
  <c r="AW166"/>
  <c r="BA166" s="1"/>
  <c r="BB166" s="1"/>
  <c r="AV167"/>
  <c r="AK168"/>
  <c r="AL167"/>
  <c r="AP167" s="1"/>
  <c r="AQ167" s="1"/>
  <c r="AA166"/>
  <c r="AE166" s="1"/>
  <c r="AF166" s="1"/>
  <c r="Z167"/>
  <c r="BM166"/>
  <c r="N474" i="8"/>
  <c r="O473"/>
  <c r="R474"/>
  <c r="Q474" s="1"/>
  <c r="J168" i="9"/>
  <c r="K168" s="1"/>
  <c r="F169"/>
  <c r="S167" i="5"/>
  <c r="T164"/>
  <c r="U164" s="1"/>
  <c r="O165"/>
  <c r="P165" s="1"/>
  <c r="N166" i="8"/>
  <c r="A169"/>
  <c r="E168"/>
  <c r="T168" i="3"/>
  <c r="V167"/>
  <c r="Z167" s="1"/>
  <c r="E168" i="9" l="1"/>
  <c r="T168"/>
  <c r="X168" s="1"/>
  <c r="Y168" s="1"/>
  <c r="S172"/>
  <c r="CY169" i="5"/>
  <c r="CZ168"/>
  <c r="DD168" s="1"/>
  <c r="CN169"/>
  <c r="CO168"/>
  <c r="CS168" s="1"/>
  <c r="CC168"/>
  <c r="CD167"/>
  <c r="CH167" s="1"/>
  <c r="BR169"/>
  <c r="BS168"/>
  <c r="BW168" s="1"/>
  <c r="BX168" s="1"/>
  <c r="BG169"/>
  <c r="BH168"/>
  <c r="BL168" s="1"/>
  <c r="AV168"/>
  <c r="AW167"/>
  <c r="BA167" s="1"/>
  <c r="BB167" s="1"/>
  <c r="AK169"/>
  <c r="AL168"/>
  <c r="AP168" s="1"/>
  <c r="AQ168" s="1"/>
  <c r="Z168"/>
  <c r="AA167"/>
  <c r="AE167" s="1"/>
  <c r="AF167" s="1"/>
  <c r="BM167"/>
  <c r="N475" i="8"/>
  <c r="O474"/>
  <c r="R475"/>
  <c r="Q475" s="1"/>
  <c r="F170" i="9"/>
  <c r="J169"/>
  <c r="K169" s="1"/>
  <c r="S168" i="5"/>
  <c r="T165"/>
  <c r="U165" s="1"/>
  <c r="O166"/>
  <c r="P166" s="1"/>
  <c r="N167" i="8"/>
  <c r="A170"/>
  <c r="E169"/>
  <c r="T169" i="3"/>
  <c r="V168"/>
  <c r="Z168" s="1"/>
  <c r="E169" i="9" l="1"/>
  <c r="T169"/>
  <c r="X169" s="1"/>
  <c r="Y169" s="1"/>
  <c r="S173"/>
  <c r="CY170" i="5"/>
  <c r="CZ169"/>
  <c r="DD169" s="1"/>
  <c r="CN170"/>
  <c r="CO169"/>
  <c r="CS169" s="1"/>
  <c r="CC169"/>
  <c r="CD168"/>
  <c r="CH168" s="1"/>
  <c r="BR170"/>
  <c r="BS169"/>
  <c r="BW169" s="1"/>
  <c r="BX169" s="1"/>
  <c r="BG170"/>
  <c r="BH169"/>
  <c r="BL169" s="1"/>
  <c r="AV169"/>
  <c r="AW168"/>
  <c r="BA168" s="1"/>
  <c r="BB168" s="1"/>
  <c r="AK170"/>
  <c r="AL169"/>
  <c r="AP169" s="1"/>
  <c r="AQ169" s="1"/>
  <c r="Z169"/>
  <c r="AA168"/>
  <c r="AE168" s="1"/>
  <c r="AF168" s="1"/>
  <c r="BM168"/>
  <c r="O475" i="8"/>
  <c r="N476"/>
  <c r="R476"/>
  <c r="Q476" s="1"/>
  <c r="J170" i="9"/>
  <c r="K170" s="1"/>
  <c r="F171"/>
  <c r="S169" i="5"/>
  <c r="T166"/>
  <c r="U166" s="1"/>
  <c r="O167"/>
  <c r="P167" s="1"/>
  <c r="N168" i="8"/>
  <c r="A171"/>
  <c r="E170"/>
  <c r="T170" i="3"/>
  <c r="V169"/>
  <c r="Z169" s="1"/>
  <c r="E170" i="9" l="1"/>
  <c r="T170"/>
  <c r="X170" s="1"/>
  <c r="Y170" s="1"/>
  <c r="S174"/>
  <c r="CY171" i="5"/>
  <c r="CZ170"/>
  <c r="DD170" s="1"/>
  <c r="CN171"/>
  <c r="CO170"/>
  <c r="CS170" s="1"/>
  <c r="CC170"/>
  <c r="CD169"/>
  <c r="CH169" s="1"/>
  <c r="BR171"/>
  <c r="BS170"/>
  <c r="BW170" s="1"/>
  <c r="BX170" s="1"/>
  <c r="BG171"/>
  <c r="BH170"/>
  <c r="BL170" s="1"/>
  <c r="AV170"/>
  <c r="AW169"/>
  <c r="BA169" s="1"/>
  <c r="BB169" s="1"/>
  <c r="AK171"/>
  <c r="AL170"/>
  <c r="AP170" s="1"/>
  <c r="AQ170" s="1"/>
  <c r="Z170"/>
  <c r="AA169"/>
  <c r="AE169" s="1"/>
  <c r="AF169" s="1"/>
  <c r="BM169"/>
  <c r="N477" i="8"/>
  <c r="O476"/>
  <c r="R477"/>
  <c r="Q477" s="1"/>
  <c r="J171" i="9"/>
  <c r="K171" s="1"/>
  <c r="F172"/>
  <c r="S170" i="5"/>
  <c r="T167"/>
  <c r="U167" s="1"/>
  <c r="O168"/>
  <c r="P168" s="1"/>
  <c r="N169" i="8"/>
  <c r="A172"/>
  <c r="E171"/>
  <c r="T171" i="3"/>
  <c r="V170"/>
  <c r="Z170" s="1"/>
  <c r="E171" i="9" l="1"/>
  <c r="T171"/>
  <c r="X171" s="1"/>
  <c r="Y171" s="1"/>
  <c r="S175"/>
  <c r="CY172" i="5"/>
  <c r="CZ171"/>
  <c r="DD171" s="1"/>
  <c r="CN172"/>
  <c r="CO171"/>
  <c r="CS171" s="1"/>
  <c r="CC171"/>
  <c r="CD170"/>
  <c r="CH170" s="1"/>
  <c r="BR172"/>
  <c r="BS171"/>
  <c r="BW171" s="1"/>
  <c r="BX171" s="1"/>
  <c r="BG172"/>
  <c r="BH171"/>
  <c r="BL171" s="1"/>
  <c r="AV171"/>
  <c r="AW170"/>
  <c r="BA170" s="1"/>
  <c r="BB170" s="1"/>
  <c r="AK172"/>
  <c r="AL171"/>
  <c r="AP171" s="1"/>
  <c r="AQ171" s="1"/>
  <c r="Z171"/>
  <c r="AA170"/>
  <c r="AE170" s="1"/>
  <c r="AF170" s="1"/>
  <c r="BM170"/>
  <c r="N478" i="8"/>
  <c r="R478"/>
  <c r="Q478" s="1"/>
  <c r="O477"/>
  <c r="J172" i="9"/>
  <c r="K172" s="1"/>
  <c r="F173"/>
  <c r="S171" i="5"/>
  <c r="O169"/>
  <c r="P169" s="1"/>
  <c r="T168"/>
  <c r="U168" s="1"/>
  <c r="N170" i="8"/>
  <c r="A173"/>
  <c r="E172"/>
  <c r="T172" i="3"/>
  <c r="V171"/>
  <c r="Z171" s="1"/>
  <c r="E172" i="9" l="1"/>
  <c r="T172"/>
  <c r="X172" s="1"/>
  <c r="Y172" s="1"/>
  <c r="S176"/>
  <c r="CY173" i="5"/>
  <c r="CZ172"/>
  <c r="DD172" s="1"/>
  <c r="CN173"/>
  <c r="CO172"/>
  <c r="CS172" s="1"/>
  <c r="CC172"/>
  <c r="CD171"/>
  <c r="CH171" s="1"/>
  <c r="BR173"/>
  <c r="BS172"/>
  <c r="BW172" s="1"/>
  <c r="BX172" s="1"/>
  <c r="BG173"/>
  <c r="BH172"/>
  <c r="BL172" s="1"/>
  <c r="AV172"/>
  <c r="AW171"/>
  <c r="BA171" s="1"/>
  <c r="BB171" s="1"/>
  <c r="AK173"/>
  <c r="AL172"/>
  <c r="AP172" s="1"/>
  <c r="AQ172" s="1"/>
  <c r="Z172"/>
  <c r="AA171"/>
  <c r="AE171" s="1"/>
  <c r="AF171" s="1"/>
  <c r="BM171"/>
  <c r="N479" i="8"/>
  <c r="O478"/>
  <c r="R479"/>
  <c r="Q479" s="1"/>
  <c r="F174" i="9"/>
  <c r="J173"/>
  <c r="K173" s="1"/>
  <c r="S172" i="5"/>
  <c r="T169"/>
  <c r="U169" s="1"/>
  <c r="O170"/>
  <c r="P170" s="1"/>
  <c r="N171" i="8"/>
  <c r="A174"/>
  <c r="E173"/>
  <c r="T173" i="3"/>
  <c r="V172"/>
  <c r="Z172" s="1"/>
  <c r="E173" i="9" l="1"/>
  <c r="T173"/>
  <c r="X173" s="1"/>
  <c r="Y173" s="1"/>
  <c r="S177"/>
  <c r="CZ173" i="5"/>
  <c r="DD173" s="1"/>
  <c r="CY174"/>
  <c r="CO173"/>
  <c r="CS173" s="1"/>
  <c r="CN174"/>
  <c r="CC173"/>
  <c r="CD172"/>
  <c r="CH172" s="1"/>
  <c r="BS173"/>
  <c r="BW173" s="1"/>
  <c r="BX173" s="1"/>
  <c r="BR174"/>
  <c r="BH173"/>
  <c r="BL173" s="1"/>
  <c r="BG174"/>
  <c r="AV173"/>
  <c r="AW172"/>
  <c r="BA172" s="1"/>
  <c r="BB172" s="1"/>
  <c r="AL173"/>
  <c r="AP173" s="1"/>
  <c r="AQ173" s="1"/>
  <c r="AK174"/>
  <c r="Z173"/>
  <c r="AA172"/>
  <c r="AE172" s="1"/>
  <c r="AF172" s="1"/>
  <c r="BM172"/>
  <c r="N480" i="8"/>
  <c r="O479"/>
  <c r="R480"/>
  <c r="Q480" s="1"/>
  <c r="J174" i="9"/>
  <c r="K174" s="1"/>
  <c r="F175"/>
  <c r="S173" i="5"/>
  <c r="T170"/>
  <c r="U170" s="1"/>
  <c r="O171"/>
  <c r="P171" s="1"/>
  <c r="N172" i="8"/>
  <c r="A175"/>
  <c r="E174"/>
  <c r="T174" i="3"/>
  <c r="V173"/>
  <c r="Z173" s="1"/>
  <c r="E174" i="9" l="1"/>
  <c r="T174"/>
  <c r="X174" s="1"/>
  <c r="Y174" s="1"/>
  <c r="S178"/>
  <c r="CZ174" i="5"/>
  <c r="DD174" s="1"/>
  <c r="CY175"/>
  <c r="CO174"/>
  <c r="CS174" s="1"/>
  <c r="CN175"/>
  <c r="CD173"/>
  <c r="CH173" s="1"/>
  <c r="CC174"/>
  <c r="BS174"/>
  <c r="BW174" s="1"/>
  <c r="BX174" s="1"/>
  <c r="BR175"/>
  <c r="BH174"/>
  <c r="BL174" s="1"/>
  <c r="BG175"/>
  <c r="AW173"/>
  <c r="BA173" s="1"/>
  <c r="BB173" s="1"/>
  <c r="AV174"/>
  <c r="AL174"/>
  <c r="AP174" s="1"/>
  <c r="AQ174" s="1"/>
  <c r="AK175"/>
  <c r="AA173"/>
  <c r="AE173" s="1"/>
  <c r="AF173" s="1"/>
  <c r="Z174"/>
  <c r="BM173"/>
  <c r="N481" i="8"/>
  <c r="O480"/>
  <c r="R481"/>
  <c r="Q481" s="1"/>
  <c r="J175" i="9"/>
  <c r="K175" s="1"/>
  <c r="F176"/>
  <c r="S174" i="5"/>
  <c r="T171"/>
  <c r="U171" s="1"/>
  <c r="O172"/>
  <c r="P172" s="1"/>
  <c r="N173" i="8"/>
  <c r="A176"/>
  <c r="E175"/>
  <c r="T175" i="3"/>
  <c r="V174"/>
  <c r="Z174" s="1"/>
  <c r="E175" i="9" l="1"/>
  <c r="T175"/>
  <c r="X175" s="1"/>
  <c r="Y175" s="1"/>
  <c r="S179"/>
  <c r="CY176" i="5"/>
  <c r="CZ175"/>
  <c r="DD175" s="1"/>
  <c r="CN176"/>
  <c r="CO175"/>
  <c r="CS175" s="1"/>
  <c r="CD174"/>
  <c r="CH174" s="1"/>
  <c r="CC175"/>
  <c r="BR176"/>
  <c r="BS175"/>
  <c r="BW175" s="1"/>
  <c r="BX175" s="1"/>
  <c r="BG176"/>
  <c r="BH175"/>
  <c r="BL175" s="1"/>
  <c r="AW174"/>
  <c r="BA174" s="1"/>
  <c r="BB174" s="1"/>
  <c r="AV175"/>
  <c r="AK176"/>
  <c r="AL175"/>
  <c r="AP175" s="1"/>
  <c r="AQ175" s="1"/>
  <c r="AA174"/>
  <c r="AE174" s="1"/>
  <c r="AF174" s="1"/>
  <c r="Z175"/>
  <c r="BM174"/>
  <c r="N482" i="8"/>
  <c r="O481"/>
  <c r="R482"/>
  <c r="Q482" s="1"/>
  <c r="J176" i="9"/>
  <c r="K176" s="1"/>
  <c r="F177"/>
  <c r="S175" i="5"/>
  <c r="O173"/>
  <c r="P173" s="1"/>
  <c r="T172"/>
  <c r="U172" s="1"/>
  <c r="N174" i="8"/>
  <c r="A177"/>
  <c r="E176"/>
  <c r="T176" i="3"/>
  <c r="V175"/>
  <c r="Z175" s="1"/>
  <c r="E176" i="9" l="1"/>
  <c r="T176"/>
  <c r="X176" s="1"/>
  <c r="Y176" s="1"/>
  <c r="S180"/>
  <c r="CY177" i="5"/>
  <c r="CZ176"/>
  <c r="DD176" s="1"/>
  <c r="CN177"/>
  <c r="CO176"/>
  <c r="CS176" s="1"/>
  <c r="CC176"/>
  <c r="CD175"/>
  <c r="CH175" s="1"/>
  <c r="BR177"/>
  <c r="BS176"/>
  <c r="BW176" s="1"/>
  <c r="BG177"/>
  <c r="BH176"/>
  <c r="BL176" s="1"/>
  <c r="AV176"/>
  <c r="AW175"/>
  <c r="BA175" s="1"/>
  <c r="BB175" s="1"/>
  <c r="AK177"/>
  <c r="AL176"/>
  <c r="AP176" s="1"/>
  <c r="AQ176" s="1"/>
  <c r="Z176"/>
  <c r="AA175"/>
  <c r="AE175" s="1"/>
  <c r="AF175" s="1"/>
  <c r="BX176"/>
  <c r="BM175"/>
  <c r="N483" i="8"/>
  <c r="O482"/>
  <c r="R483"/>
  <c r="Q483" s="1"/>
  <c r="F178" i="9"/>
  <c r="J177"/>
  <c r="K177" s="1"/>
  <c r="S176" i="5"/>
  <c r="T173"/>
  <c r="U173" s="1"/>
  <c r="O174"/>
  <c r="P174" s="1"/>
  <c r="N175" i="8"/>
  <c r="A178"/>
  <c r="E177"/>
  <c r="T177" i="3"/>
  <c r="V176"/>
  <c r="Z176" s="1"/>
  <c r="E177" i="9" l="1"/>
  <c r="T177"/>
  <c r="X177" s="1"/>
  <c r="Y177" s="1"/>
  <c r="S181"/>
  <c r="CY178" i="5"/>
  <c r="CZ177"/>
  <c r="DD177" s="1"/>
  <c r="CN178"/>
  <c r="CO177"/>
  <c r="CS177" s="1"/>
  <c r="CC177"/>
  <c r="CD176"/>
  <c r="CH176" s="1"/>
  <c r="BR178"/>
  <c r="BS177"/>
  <c r="BW177" s="1"/>
  <c r="BX177" s="1"/>
  <c r="BG178"/>
  <c r="BH177"/>
  <c r="BL177" s="1"/>
  <c r="AV177"/>
  <c r="AW176"/>
  <c r="BA176" s="1"/>
  <c r="BB176" s="1"/>
  <c r="AK178"/>
  <c r="AL177"/>
  <c r="AP177" s="1"/>
  <c r="AQ177" s="1"/>
  <c r="Z177"/>
  <c r="AA176"/>
  <c r="AE176" s="1"/>
  <c r="AF176" s="1"/>
  <c r="BM176"/>
  <c r="N484" i="8"/>
  <c r="R484"/>
  <c r="Q484" s="1"/>
  <c r="O483"/>
  <c r="J178" i="9"/>
  <c r="K178" s="1"/>
  <c r="F179"/>
  <c r="S177" i="5"/>
  <c r="O175"/>
  <c r="P175" s="1"/>
  <c r="T174"/>
  <c r="U174" s="1"/>
  <c r="N176" i="8"/>
  <c r="A179"/>
  <c r="E178"/>
  <c r="T178" i="3"/>
  <c r="V177"/>
  <c r="Z177" s="1"/>
  <c r="E178" i="9" l="1"/>
  <c r="T178"/>
  <c r="X178" s="1"/>
  <c r="Y178" s="1"/>
  <c r="S182"/>
  <c r="CY179" i="5"/>
  <c r="CZ178"/>
  <c r="DD178" s="1"/>
  <c r="CN179"/>
  <c r="CO178"/>
  <c r="CS178" s="1"/>
  <c r="CC178"/>
  <c r="CD177"/>
  <c r="CH177" s="1"/>
  <c r="BR179"/>
  <c r="BS178"/>
  <c r="BW178" s="1"/>
  <c r="BG179"/>
  <c r="BH178"/>
  <c r="BL178" s="1"/>
  <c r="AV178"/>
  <c r="AW177"/>
  <c r="BA177" s="1"/>
  <c r="BB177" s="1"/>
  <c r="AK179"/>
  <c r="AL178"/>
  <c r="AP178" s="1"/>
  <c r="AQ178" s="1"/>
  <c r="Z178"/>
  <c r="AA177"/>
  <c r="AE177" s="1"/>
  <c r="AF177" s="1"/>
  <c r="BX178"/>
  <c r="BM177"/>
  <c r="N485" i="8"/>
  <c r="O484"/>
  <c r="R485"/>
  <c r="Q485" s="1"/>
  <c r="J179" i="9"/>
  <c r="K179" s="1"/>
  <c r="F180"/>
  <c r="S178" i="5"/>
  <c r="T175"/>
  <c r="U175" s="1"/>
  <c r="O176"/>
  <c r="P176" s="1"/>
  <c r="N177" i="8"/>
  <c r="A180"/>
  <c r="E179"/>
  <c r="T179" i="3"/>
  <c r="V178"/>
  <c r="Z178" s="1"/>
  <c r="E179" i="9" l="1"/>
  <c r="T179"/>
  <c r="X179" s="1"/>
  <c r="Y179" s="1"/>
  <c r="S183"/>
  <c r="CY180" i="5"/>
  <c r="CZ179"/>
  <c r="DD179" s="1"/>
  <c r="CN180"/>
  <c r="CO179"/>
  <c r="CS179" s="1"/>
  <c r="CC179"/>
  <c r="CD178"/>
  <c r="CH178" s="1"/>
  <c r="BR180"/>
  <c r="BS179"/>
  <c r="BW179" s="1"/>
  <c r="BX179" s="1"/>
  <c r="BG180"/>
  <c r="BH179"/>
  <c r="BL179" s="1"/>
  <c r="AV179"/>
  <c r="AW178"/>
  <c r="BA178" s="1"/>
  <c r="BB178" s="1"/>
  <c r="AK180"/>
  <c r="AL179"/>
  <c r="AP179" s="1"/>
  <c r="AQ179" s="1"/>
  <c r="Z179"/>
  <c r="AA178"/>
  <c r="AE178" s="1"/>
  <c r="AF178" s="1"/>
  <c r="BM178"/>
  <c r="N486" i="8"/>
  <c r="R486"/>
  <c r="Q486" s="1"/>
  <c r="O485"/>
  <c r="J180" i="9"/>
  <c r="K180" s="1"/>
  <c r="F181"/>
  <c r="S179" i="5"/>
  <c r="T176"/>
  <c r="U176" s="1"/>
  <c r="O177"/>
  <c r="P177" s="1"/>
  <c r="N178" i="8"/>
  <c r="A181"/>
  <c r="E180"/>
  <c r="T180" i="3"/>
  <c r="V179"/>
  <c r="Z179" s="1"/>
  <c r="E180" i="9" l="1"/>
  <c r="T180"/>
  <c r="X180" s="1"/>
  <c r="Y180" s="1"/>
  <c r="S184"/>
  <c r="CY181" i="5"/>
  <c r="CZ180"/>
  <c r="DD180" s="1"/>
  <c r="CN181"/>
  <c r="CO180"/>
  <c r="CS180" s="1"/>
  <c r="CC180"/>
  <c r="CD179"/>
  <c r="CH179" s="1"/>
  <c r="BR181"/>
  <c r="BS180"/>
  <c r="BW180" s="1"/>
  <c r="BX180" s="1"/>
  <c r="BG181"/>
  <c r="BH180"/>
  <c r="BL180" s="1"/>
  <c r="AV180"/>
  <c r="AW179"/>
  <c r="BA179" s="1"/>
  <c r="BB179" s="1"/>
  <c r="AK181"/>
  <c r="AL180"/>
  <c r="AP180" s="1"/>
  <c r="AQ180" s="1"/>
  <c r="Z180"/>
  <c r="AA179"/>
  <c r="AE179" s="1"/>
  <c r="AF179" s="1"/>
  <c r="BM179"/>
  <c r="N487" i="8"/>
  <c r="R487"/>
  <c r="Q487" s="1"/>
  <c r="O486"/>
  <c r="F182" i="9"/>
  <c r="J181"/>
  <c r="K181" s="1"/>
  <c r="S180" i="5"/>
  <c r="O178"/>
  <c r="P178" s="1"/>
  <c r="T177"/>
  <c r="U177" s="1"/>
  <c r="N179" i="8"/>
  <c r="A182"/>
  <c r="E181"/>
  <c r="T181" i="3"/>
  <c r="V180"/>
  <c r="Z180" s="1"/>
  <c r="E181" i="9" l="1"/>
  <c r="T181"/>
  <c r="X181" s="1"/>
  <c r="Y181" s="1"/>
  <c r="S185"/>
  <c r="CZ181" i="5"/>
  <c r="DD181" s="1"/>
  <c r="CY182"/>
  <c r="CO181"/>
  <c r="CS181" s="1"/>
  <c r="CN182"/>
  <c r="CC181"/>
  <c r="CD180"/>
  <c r="CH180" s="1"/>
  <c r="BS181"/>
  <c r="BW181" s="1"/>
  <c r="BX181" s="1"/>
  <c r="BR182"/>
  <c r="BH181"/>
  <c r="BL181" s="1"/>
  <c r="BG182"/>
  <c r="AV181"/>
  <c r="AW180"/>
  <c r="BA180" s="1"/>
  <c r="BB180" s="1"/>
  <c r="AL181"/>
  <c r="AP181" s="1"/>
  <c r="AQ181" s="1"/>
  <c r="AK182"/>
  <c r="Z181"/>
  <c r="AA180"/>
  <c r="AE180" s="1"/>
  <c r="AF180" s="1"/>
  <c r="BM180"/>
  <c r="O487" i="8"/>
  <c r="N488"/>
  <c r="R488"/>
  <c r="Q488" s="1"/>
  <c r="J182" i="9"/>
  <c r="K182" s="1"/>
  <c r="F183"/>
  <c r="S181" i="5"/>
  <c r="T178"/>
  <c r="U178" s="1"/>
  <c r="O179"/>
  <c r="P179" s="1"/>
  <c r="N180" i="8"/>
  <c r="A183"/>
  <c r="E182"/>
  <c r="T182" i="3"/>
  <c r="V181"/>
  <c r="Z181" s="1"/>
  <c r="E182" i="9" l="1"/>
  <c r="T182"/>
  <c r="X182" s="1"/>
  <c r="Y182" s="1"/>
  <c r="S186"/>
  <c r="CZ182" i="5"/>
  <c r="DD182" s="1"/>
  <c r="CY183"/>
  <c r="CO182"/>
  <c r="CS182" s="1"/>
  <c r="CN183"/>
  <c r="CD181"/>
  <c r="CH181" s="1"/>
  <c r="CC182"/>
  <c r="BS182"/>
  <c r="BW182" s="1"/>
  <c r="BX182" s="1"/>
  <c r="BR183"/>
  <c r="BH182"/>
  <c r="BL182" s="1"/>
  <c r="BG183"/>
  <c r="AW181"/>
  <c r="BA181" s="1"/>
  <c r="BB181" s="1"/>
  <c r="AV182"/>
  <c r="AL182"/>
  <c r="AP182" s="1"/>
  <c r="AQ182" s="1"/>
  <c r="AK183"/>
  <c r="AA181"/>
  <c r="AE181" s="1"/>
  <c r="AF181" s="1"/>
  <c r="Z182"/>
  <c r="BM181"/>
  <c r="N489" i="8"/>
  <c r="O488"/>
  <c r="R489"/>
  <c r="Q489" s="1"/>
  <c r="J183" i="9"/>
  <c r="K183" s="1"/>
  <c r="F184"/>
  <c r="S182" i="5"/>
  <c r="T179"/>
  <c r="U179" s="1"/>
  <c r="O180"/>
  <c r="P180" s="1"/>
  <c r="N181" i="8"/>
  <c r="A184"/>
  <c r="E183"/>
  <c r="T183" i="3"/>
  <c r="V182"/>
  <c r="Z182" s="1"/>
  <c r="E183" i="9" l="1"/>
  <c r="T183"/>
  <c r="X183" s="1"/>
  <c r="Y183" s="1"/>
  <c r="S187"/>
  <c r="CY184" i="5"/>
  <c r="CZ183"/>
  <c r="DD183" s="1"/>
  <c r="CN184"/>
  <c r="CO183"/>
  <c r="CS183" s="1"/>
  <c r="CD182"/>
  <c r="CH182" s="1"/>
  <c r="CC183"/>
  <c r="BR184"/>
  <c r="BS183"/>
  <c r="BW183" s="1"/>
  <c r="BX183" s="1"/>
  <c r="BG184"/>
  <c r="BH183"/>
  <c r="BL183" s="1"/>
  <c r="AW182"/>
  <c r="BA182" s="1"/>
  <c r="BB182" s="1"/>
  <c r="AV183"/>
  <c r="AK184"/>
  <c r="AL183"/>
  <c r="AP183" s="1"/>
  <c r="AQ183" s="1"/>
  <c r="AA182"/>
  <c r="AE182" s="1"/>
  <c r="AF182" s="1"/>
  <c r="Z183"/>
  <c r="BM182"/>
  <c r="N490" i="8"/>
  <c r="O489"/>
  <c r="R490"/>
  <c r="Q490" s="1"/>
  <c r="J184" i="9"/>
  <c r="K184" s="1"/>
  <c r="F185"/>
  <c r="S183" i="5"/>
  <c r="T180"/>
  <c r="U180" s="1"/>
  <c r="O181"/>
  <c r="P181" s="1"/>
  <c r="N182" i="8"/>
  <c r="A185"/>
  <c r="E184"/>
  <c r="T184" i="3"/>
  <c r="V183"/>
  <c r="Z183" s="1"/>
  <c r="E184" i="9" l="1"/>
  <c r="T184"/>
  <c r="X184" s="1"/>
  <c r="Y184" s="1"/>
  <c r="S188"/>
  <c r="CY185" i="5"/>
  <c r="CZ184"/>
  <c r="DD184" s="1"/>
  <c r="CN185"/>
  <c r="CO184"/>
  <c r="CS184" s="1"/>
  <c r="CC184"/>
  <c r="CD183"/>
  <c r="CH183" s="1"/>
  <c r="BR185"/>
  <c r="BS184"/>
  <c r="BW184" s="1"/>
  <c r="BX184" s="1"/>
  <c r="BG185"/>
  <c r="BH184"/>
  <c r="BL184" s="1"/>
  <c r="AV184"/>
  <c r="AW183"/>
  <c r="BA183" s="1"/>
  <c r="BB183" s="1"/>
  <c r="AK185"/>
  <c r="AL184"/>
  <c r="AP184" s="1"/>
  <c r="AQ184" s="1"/>
  <c r="Z184"/>
  <c r="AA183"/>
  <c r="AE183" s="1"/>
  <c r="AF183" s="1"/>
  <c r="BM183"/>
  <c r="N491" i="8"/>
  <c r="R491"/>
  <c r="Q491" s="1"/>
  <c r="O490"/>
  <c r="F186" i="9"/>
  <c r="J185"/>
  <c r="K185" s="1"/>
  <c r="S184" i="5"/>
  <c r="O182"/>
  <c r="P182" s="1"/>
  <c r="T181"/>
  <c r="U181" s="1"/>
  <c r="N183" i="8"/>
  <c r="A186"/>
  <c r="E185"/>
  <c r="T185" i="3"/>
  <c r="V184"/>
  <c r="Z184" s="1"/>
  <c r="E185" i="9" l="1"/>
  <c r="T185"/>
  <c r="X185" s="1"/>
  <c r="Y185" s="1"/>
  <c r="S189"/>
  <c r="CY186" i="5"/>
  <c r="CZ185"/>
  <c r="DD185" s="1"/>
  <c r="CN186"/>
  <c r="CO185"/>
  <c r="CS185" s="1"/>
  <c r="CC185"/>
  <c r="CD184"/>
  <c r="CH184" s="1"/>
  <c r="BR186"/>
  <c r="BS185"/>
  <c r="BW185" s="1"/>
  <c r="BX185" s="1"/>
  <c r="BG186"/>
  <c r="BH185"/>
  <c r="BL185" s="1"/>
  <c r="AV185"/>
  <c r="AW184"/>
  <c r="BA184" s="1"/>
  <c r="BB184" s="1"/>
  <c r="AK186"/>
  <c r="AL185"/>
  <c r="AP185" s="1"/>
  <c r="AQ185" s="1"/>
  <c r="Z185"/>
  <c r="AA184"/>
  <c r="AE184" s="1"/>
  <c r="AF184" s="1"/>
  <c r="BM184"/>
  <c r="N492" i="8"/>
  <c r="R492"/>
  <c r="Q492" s="1"/>
  <c r="O491"/>
  <c r="J186" i="9"/>
  <c r="K186" s="1"/>
  <c r="F187"/>
  <c r="S185" i="5"/>
  <c r="O183"/>
  <c r="P183" s="1"/>
  <c r="T182"/>
  <c r="U182" s="1"/>
  <c r="N184" i="8"/>
  <c r="A187"/>
  <c r="E186"/>
  <c r="T186" i="3"/>
  <c r="V185"/>
  <c r="Z185" s="1"/>
  <c r="E186" i="9" l="1"/>
  <c r="T186"/>
  <c r="X186" s="1"/>
  <c r="Y186" s="1"/>
  <c r="S190"/>
  <c r="CY187" i="5"/>
  <c r="CZ186"/>
  <c r="DD186" s="1"/>
  <c r="CN187"/>
  <c r="CO186"/>
  <c r="CS186" s="1"/>
  <c r="CC186"/>
  <c r="CD185"/>
  <c r="CH185" s="1"/>
  <c r="BR187"/>
  <c r="BS186"/>
  <c r="BW186" s="1"/>
  <c r="BG187"/>
  <c r="BH186"/>
  <c r="BL186" s="1"/>
  <c r="AV186"/>
  <c r="AW185"/>
  <c r="BA185" s="1"/>
  <c r="BB185" s="1"/>
  <c r="AK187"/>
  <c r="AL186"/>
  <c r="AP186" s="1"/>
  <c r="AQ186" s="1"/>
  <c r="Z186"/>
  <c r="AA185"/>
  <c r="AE185" s="1"/>
  <c r="AF185" s="1"/>
  <c r="BX186"/>
  <c r="BM185"/>
  <c r="N493" i="8"/>
  <c r="R493"/>
  <c r="Q493" s="1"/>
  <c r="O492"/>
  <c r="J187" i="9"/>
  <c r="K187" s="1"/>
  <c r="F188"/>
  <c r="S186" i="5"/>
  <c r="T183"/>
  <c r="U183" s="1"/>
  <c r="O184"/>
  <c r="P184" s="1"/>
  <c r="N185" i="8"/>
  <c r="A188"/>
  <c r="E187"/>
  <c r="T187" i="3"/>
  <c r="V186"/>
  <c r="Z186" s="1"/>
  <c r="E187" i="9" l="1"/>
  <c r="T187"/>
  <c r="X187" s="1"/>
  <c r="Y187" s="1"/>
  <c r="S191"/>
  <c r="CY188" i="5"/>
  <c r="CZ187"/>
  <c r="DD187" s="1"/>
  <c r="CN188"/>
  <c r="CO187"/>
  <c r="CS187" s="1"/>
  <c r="CC187"/>
  <c r="CD186"/>
  <c r="CH186" s="1"/>
  <c r="BR188"/>
  <c r="BS187"/>
  <c r="BW187" s="1"/>
  <c r="BX187" s="1"/>
  <c r="BG188"/>
  <c r="BH187"/>
  <c r="BL187" s="1"/>
  <c r="AV187"/>
  <c r="AW186"/>
  <c r="BA186" s="1"/>
  <c r="BB186" s="1"/>
  <c r="AK188"/>
  <c r="AL187"/>
  <c r="AP187" s="1"/>
  <c r="AQ187" s="1"/>
  <c r="Z187"/>
  <c r="AA186"/>
  <c r="AE186" s="1"/>
  <c r="AF186" s="1"/>
  <c r="BM186"/>
  <c r="N494" i="8"/>
  <c r="R494"/>
  <c r="Q494" s="1"/>
  <c r="O493"/>
  <c r="J188" i="9"/>
  <c r="K188" s="1"/>
  <c r="F189"/>
  <c r="S187" i="5"/>
  <c r="T184"/>
  <c r="U184" s="1"/>
  <c r="O185"/>
  <c r="P185" s="1"/>
  <c r="N186" i="8"/>
  <c r="A189"/>
  <c r="E188"/>
  <c r="T188" i="3"/>
  <c r="V187"/>
  <c r="Z187" s="1"/>
  <c r="E188" i="9" l="1"/>
  <c r="T188"/>
  <c r="X188" s="1"/>
  <c r="Y188" s="1"/>
  <c r="S192"/>
  <c r="CY189" i="5"/>
  <c r="CZ188"/>
  <c r="DD188" s="1"/>
  <c r="CN189"/>
  <c r="CO188"/>
  <c r="CS188" s="1"/>
  <c r="CC188"/>
  <c r="CD187"/>
  <c r="CH187" s="1"/>
  <c r="BR189"/>
  <c r="BS188"/>
  <c r="BW188" s="1"/>
  <c r="BX188" s="1"/>
  <c r="BG189"/>
  <c r="BH188"/>
  <c r="BL188" s="1"/>
  <c r="AV188"/>
  <c r="AW187"/>
  <c r="BA187" s="1"/>
  <c r="BB187" s="1"/>
  <c r="AK189"/>
  <c r="AL188"/>
  <c r="AP188" s="1"/>
  <c r="AQ188" s="1"/>
  <c r="Z188"/>
  <c r="AA187"/>
  <c r="AE187" s="1"/>
  <c r="AF187" s="1"/>
  <c r="BM187"/>
  <c r="N495" i="8"/>
  <c r="R495"/>
  <c r="Q495" s="1"/>
  <c r="O494"/>
  <c r="F190" i="9"/>
  <c r="J189"/>
  <c r="K189" s="1"/>
  <c r="S188" i="5"/>
  <c r="O186"/>
  <c r="P186" s="1"/>
  <c r="T185"/>
  <c r="U185" s="1"/>
  <c r="N187" i="8"/>
  <c r="A190"/>
  <c r="E189"/>
  <c r="T189" i="3"/>
  <c r="V188"/>
  <c r="Z188" s="1"/>
  <c r="E189" i="9" l="1"/>
  <c r="T189"/>
  <c r="X189" s="1"/>
  <c r="Y189" s="1"/>
  <c r="S193"/>
  <c r="CZ189" i="5"/>
  <c r="DD189" s="1"/>
  <c r="CY190"/>
  <c r="CO189"/>
  <c r="CS189" s="1"/>
  <c r="CN190"/>
  <c r="CC189"/>
  <c r="CD188"/>
  <c r="CH188" s="1"/>
  <c r="BS189"/>
  <c r="BW189" s="1"/>
  <c r="BX189" s="1"/>
  <c r="BR190"/>
  <c r="BH189"/>
  <c r="BL189" s="1"/>
  <c r="BG190"/>
  <c r="AV189"/>
  <c r="AW188"/>
  <c r="BA188" s="1"/>
  <c r="BB188" s="1"/>
  <c r="AL189"/>
  <c r="AP189" s="1"/>
  <c r="AQ189" s="1"/>
  <c r="AK190"/>
  <c r="Z189"/>
  <c r="AA188"/>
  <c r="AE188" s="1"/>
  <c r="AF188" s="1"/>
  <c r="BM188"/>
  <c r="N496" i="8"/>
  <c r="O495"/>
  <c r="R496"/>
  <c r="Q496" s="1"/>
  <c r="J190" i="9"/>
  <c r="K190" s="1"/>
  <c r="F191"/>
  <c r="S189" i="5"/>
  <c r="T186"/>
  <c r="U186" s="1"/>
  <c r="O187"/>
  <c r="P187" s="1"/>
  <c r="N188" i="8"/>
  <c r="A191"/>
  <c r="E190"/>
  <c r="T190" i="3"/>
  <c r="V189"/>
  <c r="Z189" s="1"/>
  <c r="E190" i="9" l="1"/>
  <c r="T190"/>
  <c r="X190" s="1"/>
  <c r="Y190" s="1"/>
  <c r="S194"/>
  <c r="CZ190" i="5"/>
  <c r="DD190" s="1"/>
  <c r="CY191"/>
  <c r="CO190"/>
  <c r="CS190" s="1"/>
  <c r="CN191"/>
  <c r="CD189"/>
  <c r="CH189" s="1"/>
  <c r="CC190"/>
  <c r="BS190"/>
  <c r="BW190" s="1"/>
  <c r="BX190" s="1"/>
  <c r="BR191"/>
  <c r="BH190"/>
  <c r="BL190" s="1"/>
  <c r="BG191"/>
  <c r="AW189"/>
  <c r="BA189" s="1"/>
  <c r="BB189" s="1"/>
  <c r="AV190"/>
  <c r="AL190"/>
  <c r="AP190" s="1"/>
  <c r="AQ190" s="1"/>
  <c r="AK191"/>
  <c r="AA189"/>
  <c r="AE189" s="1"/>
  <c r="AF189" s="1"/>
  <c r="Z190"/>
  <c r="BM189"/>
  <c r="N497" i="8"/>
  <c r="O496"/>
  <c r="R497"/>
  <c r="Q497" s="1"/>
  <c r="J191" i="9"/>
  <c r="K191" s="1"/>
  <c r="F192"/>
  <c r="S190" i="5"/>
  <c r="O188"/>
  <c r="P188" s="1"/>
  <c r="T187"/>
  <c r="U187" s="1"/>
  <c r="N189" i="8"/>
  <c r="A192"/>
  <c r="E191"/>
  <c r="T191" i="3"/>
  <c r="V190"/>
  <c r="Z190" s="1"/>
  <c r="E191" i="9" l="1"/>
  <c r="T191"/>
  <c r="X191" s="1"/>
  <c r="Y191" s="1"/>
  <c r="S195"/>
  <c r="CY192" i="5"/>
  <c r="CZ191"/>
  <c r="DD191" s="1"/>
  <c r="CN192"/>
  <c r="CO191"/>
  <c r="CS191" s="1"/>
  <c r="CD190"/>
  <c r="CH190" s="1"/>
  <c r="CC191"/>
  <c r="BR192"/>
  <c r="BS191"/>
  <c r="BW191" s="1"/>
  <c r="BX191" s="1"/>
  <c r="BG192"/>
  <c r="BH191"/>
  <c r="BL191" s="1"/>
  <c r="AW190"/>
  <c r="BA190" s="1"/>
  <c r="BB190" s="1"/>
  <c r="AV191"/>
  <c r="AK192"/>
  <c r="AL191"/>
  <c r="AP191" s="1"/>
  <c r="AQ191" s="1"/>
  <c r="AA190"/>
  <c r="AE190" s="1"/>
  <c r="AF190" s="1"/>
  <c r="Z191"/>
  <c r="BM190"/>
  <c r="N498" i="8"/>
  <c r="O497"/>
  <c r="R498"/>
  <c r="Q498" s="1"/>
  <c r="J192" i="9"/>
  <c r="K192" s="1"/>
  <c r="F193"/>
  <c r="S191" i="5"/>
  <c r="T188"/>
  <c r="U188" s="1"/>
  <c r="O189"/>
  <c r="P189" s="1"/>
  <c r="N190" i="8"/>
  <c r="A193"/>
  <c r="E192"/>
  <c r="T192" i="3"/>
  <c r="V191"/>
  <c r="Z191" s="1"/>
  <c r="E192" i="9" l="1"/>
  <c r="T192"/>
  <c r="X192" s="1"/>
  <c r="Y192" s="1"/>
  <c r="S196"/>
  <c r="CY193" i="5"/>
  <c r="CZ192"/>
  <c r="DD192" s="1"/>
  <c r="CN193"/>
  <c r="CO192"/>
  <c r="CS192" s="1"/>
  <c r="CC192"/>
  <c r="CD191"/>
  <c r="CH191" s="1"/>
  <c r="BR193"/>
  <c r="BS192"/>
  <c r="BW192" s="1"/>
  <c r="BX192" s="1"/>
  <c r="BG193"/>
  <c r="BH192"/>
  <c r="BL192" s="1"/>
  <c r="AV192"/>
  <c r="AW191"/>
  <c r="BA191" s="1"/>
  <c r="BB191" s="1"/>
  <c r="AK193"/>
  <c r="AL192"/>
  <c r="AP192" s="1"/>
  <c r="AQ192" s="1"/>
  <c r="Z192"/>
  <c r="AA191"/>
  <c r="AE191" s="1"/>
  <c r="AF191" s="1"/>
  <c r="BM191"/>
  <c r="N499" i="8"/>
  <c r="O498"/>
  <c r="R499"/>
  <c r="Q499" s="1"/>
  <c r="F194" i="9"/>
  <c r="J193"/>
  <c r="K193" s="1"/>
  <c r="S192" i="5"/>
  <c r="T189"/>
  <c r="U189" s="1"/>
  <c r="O190"/>
  <c r="P190" s="1"/>
  <c r="N191" i="8"/>
  <c r="A194"/>
  <c r="E193"/>
  <c r="T193" i="3"/>
  <c r="V192"/>
  <c r="Z192" s="1"/>
  <c r="E193" i="9" l="1"/>
  <c r="T193"/>
  <c r="X193" s="1"/>
  <c r="Y193" s="1"/>
  <c r="S197"/>
  <c r="CY194" i="5"/>
  <c r="CZ193"/>
  <c r="DD193" s="1"/>
  <c r="CN194"/>
  <c r="CO193"/>
  <c r="CS193" s="1"/>
  <c r="CC193"/>
  <c r="CD192"/>
  <c r="CH192" s="1"/>
  <c r="BR194"/>
  <c r="BS193"/>
  <c r="BW193" s="1"/>
  <c r="BX193" s="1"/>
  <c r="BG194"/>
  <c r="BH193"/>
  <c r="BL193" s="1"/>
  <c r="AV193"/>
  <c r="AW192"/>
  <c r="BA192" s="1"/>
  <c r="BB192" s="1"/>
  <c r="AK194"/>
  <c r="AL193"/>
  <c r="AP193" s="1"/>
  <c r="AQ193" s="1"/>
  <c r="Z193"/>
  <c r="AA192"/>
  <c r="AE192" s="1"/>
  <c r="AF192" s="1"/>
  <c r="BM192"/>
  <c r="N500" i="8"/>
  <c r="O499"/>
  <c r="R500"/>
  <c r="Q500" s="1"/>
  <c r="J194" i="9"/>
  <c r="K194" s="1"/>
  <c r="F195"/>
  <c r="S193" i="5"/>
  <c r="O191"/>
  <c r="P191" s="1"/>
  <c r="T190"/>
  <c r="U190" s="1"/>
  <c r="N192" i="8"/>
  <c r="A195"/>
  <c r="E194"/>
  <c r="T194" i="3"/>
  <c r="V193"/>
  <c r="Z193" s="1"/>
  <c r="E194" i="9" l="1"/>
  <c r="T194"/>
  <c r="X194" s="1"/>
  <c r="Y194" s="1"/>
  <c r="S198"/>
  <c r="CY195" i="5"/>
  <c r="CZ194"/>
  <c r="DD194" s="1"/>
  <c r="CN195"/>
  <c r="CO194"/>
  <c r="CS194" s="1"/>
  <c r="CC194"/>
  <c r="CD193"/>
  <c r="CH193" s="1"/>
  <c r="BR195"/>
  <c r="BS194"/>
  <c r="BW194" s="1"/>
  <c r="BX194" s="1"/>
  <c r="BG195"/>
  <c r="BH194"/>
  <c r="BL194" s="1"/>
  <c r="AV194"/>
  <c r="AW193"/>
  <c r="BA193" s="1"/>
  <c r="BB193" s="1"/>
  <c r="AK195"/>
  <c r="AL194"/>
  <c r="AP194" s="1"/>
  <c r="AQ194" s="1"/>
  <c r="Z194"/>
  <c r="AA193"/>
  <c r="AE193" s="1"/>
  <c r="AF193" s="1"/>
  <c r="BM193"/>
  <c r="N501" i="8"/>
  <c r="R501"/>
  <c r="Q501" s="1"/>
  <c r="O500"/>
  <c r="J195" i="9"/>
  <c r="K195" s="1"/>
  <c r="F196"/>
  <c r="S194" i="5"/>
  <c r="T191"/>
  <c r="U191" s="1"/>
  <c r="O192"/>
  <c r="P192" s="1"/>
  <c r="N193" i="8"/>
  <c r="A196"/>
  <c r="E195"/>
  <c r="T195" i="3"/>
  <c r="V194"/>
  <c r="Z194" s="1"/>
  <c r="E195" i="9" l="1"/>
  <c r="T195"/>
  <c r="X195" s="1"/>
  <c r="Y195" s="1"/>
  <c r="S199"/>
  <c r="CY196" i="5"/>
  <c r="CZ195"/>
  <c r="DD195" s="1"/>
  <c r="CN196"/>
  <c r="CO195"/>
  <c r="CS195" s="1"/>
  <c r="CC195"/>
  <c r="CD194"/>
  <c r="CH194" s="1"/>
  <c r="BR196"/>
  <c r="BS195"/>
  <c r="BW195" s="1"/>
  <c r="BX195" s="1"/>
  <c r="BG196"/>
  <c r="BH195"/>
  <c r="BL195" s="1"/>
  <c r="AV195"/>
  <c r="AW194"/>
  <c r="BA194" s="1"/>
  <c r="BB194" s="1"/>
  <c r="AK196"/>
  <c r="AL195"/>
  <c r="AP195" s="1"/>
  <c r="AQ195" s="1"/>
  <c r="Z195"/>
  <c r="AA194"/>
  <c r="AE194" s="1"/>
  <c r="AF194" s="1"/>
  <c r="BM194"/>
  <c r="N502" i="8"/>
  <c r="R502"/>
  <c r="Q502" s="1"/>
  <c r="O501"/>
  <c r="J196" i="9"/>
  <c r="K196" s="1"/>
  <c r="F197"/>
  <c r="S195" i="5"/>
  <c r="T192"/>
  <c r="U192" s="1"/>
  <c r="O193"/>
  <c r="P193" s="1"/>
  <c r="N194" i="8"/>
  <c r="A197"/>
  <c r="E196"/>
  <c r="T196" i="3"/>
  <c r="V195"/>
  <c r="Z195" s="1"/>
  <c r="E196" i="9" l="1"/>
  <c r="T196"/>
  <c r="X196" s="1"/>
  <c r="Y196" s="1"/>
  <c r="S200"/>
  <c r="CY197" i="5"/>
  <c r="CZ196"/>
  <c r="DD196" s="1"/>
  <c r="CN197"/>
  <c r="CO196"/>
  <c r="CS196" s="1"/>
  <c r="CC196"/>
  <c r="CD195"/>
  <c r="CH195" s="1"/>
  <c r="BR197"/>
  <c r="BS196"/>
  <c r="BW196" s="1"/>
  <c r="BX196" s="1"/>
  <c r="BG197"/>
  <c r="BH196"/>
  <c r="BL196" s="1"/>
  <c r="AV196"/>
  <c r="AW195"/>
  <c r="BA195" s="1"/>
  <c r="BB195" s="1"/>
  <c r="AK197"/>
  <c r="AL196"/>
  <c r="AP196" s="1"/>
  <c r="AQ196" s="1"/>
  <c r="Z196"/>
  <c r="AA195"/>
  <c r="AE195" s="1"/>
  <c r="AF195" s="1"/>
  <c r="BM195"/>
  <c r="N503" i="8"/>
  <c r="O502"/>
  <c r="R503"/>
  <c r="Q503" s="1"/>
  <c r="F198" i="9"/>
  <c r="J197"/>
  <c r="K197" s="1"/>
  <c r="S196" i="5"/>
  <c r="T193"/>
  <c r="U193" s="1"/>
  <c r="O194"/>
  <c r="P194" s="1"/>
  <c r="N195" i="8"/>
  <c r="A198"/>
  <c r="E197"/>
  <c r="T197" i="3"/>
  <c r="V196"/>
  <c r="Z196" s="1"/>
  <c r="E197" i="9" l="1"/>
  <c r="T197"/>
  <c r="X197" s="1"/>
  <c r="Y197" s="1"/>
  <c r="S201"/>
  <c r="CZ197" i="5"/>
  <c r="DD197" s="1"/>
  <c r="CY198"/>
  <c r="CO197"/>
  <c r="CS197" s="1"/>
  <c r="CN198"/>
  <c r="CC197"/>
  <c r="CD196"/>
  <c r="CH196" s="1"/>
  <c r="BS197"/>
  <c r="BW197" s="1"/>
  <c r="BX197" s="1"/>
  <c r="BR198"/>
  <c r="BH197"/>
  <c r="BL197" s="1"/>
  <c r="BG198"/>
  <c r="AV197"/>
  <c r="AW196"/>
  <c r="BA196" s="1"/>
  <c r="BB196" s="1"/>
  <c r="AL197"/>
  <c r="AP197" s="1"/>
  <c r="AQ197" s="1"/>
  <c r="AK198"/>
  <c r="Z197"/>
  <c r="AA196"/>
  <c r="AE196" s="1"/>
  <c r="AF196" s="1"/>
  <c r="BM196"/>
  <c r="N504" i="8"/>
  <c r="R504"/>
  <c r="Q504" s="1"/>
  <c r="O503"/>
  <c r="J198" i="9"/>
  <c r="K198" s="1"/>
  <c r="F199"/>
  <c r="S197" i="5"/>
  <c r="T194"/>
  <c r="U194" s="1"/>
  <c r="O195"/>
  <c r="P195" s="1"/>
  <c r="N196" i="8"/>
  <c r="A199"/>
  <c r="E198"/>
  <c r="T198" i="3"/>
  <c r="V197"/>
  <c r="Z197" s="1"/>
  <c r="E198" i="9" l="1"/>
  <c r="T198"/>
  <c r="X198" s="1"/>
  <c r="Y198" s="1"/>
  <c r="S202"/>
  <c r="CZ198" i="5"/>
  <c r="DD198" s="1"/>
  <c r="CY199"/>
  <c r="CO198"/>
  <c r="CS198" s="1"/>
  <c r="CN199"/>
  <c r="CD197"/>
  <c r="CH197" s="1"/>
  <c r="CC198"/>
  <c r="BS198"/>
  <c r="BW198" s="1"/>
  <c r="BX198" s="1"/>
  <c r="BR199"/>
  <c r="BH198"/>
  <c r="BL198" s="1"/>
  <c r="BG199"/>
  <c r="AW197"/>
  <c r="BA197" s="1"/>
  <c r="BB197" s="1"/>
  <c r="AV198"/>
  <c r="AL198"/>
  <c r="AP198" s="1"/>
  <c r="AQ198" s="1"/>
  <c r="AK199"/>
  <c r="AA197"/>
  <c r="AE197" s="1"/>
  <c r="AF197" s="1"/>
  <c r="Z198"/>
  <c r="BM197"/>
  <c r="N505" i="8"/>
  <c r="R505"/>
  <c r="Q505" s="1"/>
  <c r="O504"/>
  <c r="J199" i="9"/>
  <c r="K199" s="1"/>
  <c r="F200"/>
  <c r="S198" i="5"/>
  <c r="O196"/>
  <c r="P196" s="1"/>
  <c r="T195"/>
  <c r="U195" s="1"/>
  <c r="N197" i="8"/>
  <c r="A200"/>
  <c r="E199"/>
  <c r="T199" i="3"/>
  <c r="V198"/>
  <c r="Z198" s="1"/>
  <c r="E199" i="9" l="1"/>
  <c r="T199"/>
  <c r="X199" s="1"/>
  <c r="Y199" s="1"/>
  <c r="S203"/>
  <c r="CY200" i="5"/>
  <c r="CZ199"/>
  <c r="DD199" s="1"/>
  <c r="CN200"/>
  <c r="CO199"/>
  <c r="CS199" s="1"/>
  <c r="CD198"/>
  <c r="CH198" s="1"/>
  <c r="CC199"/>
  <c r="BR200"/>
  <c r="BS199"/>
  <c r="BW199" s="1"/>
  <c r="BG200"/>
  <c r="BH199"/>
  <c r="BL199" s="1"/>
  <c r="AW198"/>
  <c r="BA198" s="1"/>
  <c r="BB198" s="1"/>
  <c r="AV199"/>
  <c r="AK200"/>
  <c r="AL199"/>
  <c r="AP199" s="1"/>
  <c r="AQ199" s="1"/>
  <c r="AA198"/>
  <c r="AE198" s="1"/>
  <c r="AF198" s="1"/>
  <c r="Z199"/>
  <c r="BX199"/>
  <c r="BM198"/>
  <c r="N506" i="8"/>
  <c r="O505"/>
  <c r="R506"/>
  <c r="Q506" s="1"/>
  <c r="J200" i="9"/>
  <c r="K200" s="1"/>
  <c r="F201"/>
  <c r="S199" i="5"/>
  <c r="O197"/>
  <c r="P197" s="1"/>
  <c r="T196"/>
  <c r="U196" s="1"/>
  <c r="N198" i="8"/>
  <c r="A201"/>
  <c r="E200"/>
  <c r="T200" i="3"/>
  <c r="V199"/>
  <c r="Z199" s="1"/>
  <c r="E200" i="9" l="1"/>
  <c r="T200"/>
  <c r="X200" s="1"/>
  <c r="Y200" s="1"/>
  <c r="S204"/>
  <c r="CY201" i="5"/>
  <c r="CZ200"/>
  <c r="DD200" s="1"/>
  <c r="CN201"/>
  <c r="CO200"/>
  <c r="CS200" s="1"/>
  <c r="CC200"/>
  <c r="CD199"/>
  <c r="CH199" s="1"/>
  <c r="BR201"/>
  <c r="BS200"/>
  <c r="BW200" s="1"/>
  <c r="BX200" s="1"/>
  <c r="BG201"/>
  <c r="BH200"/>
  <c r="BL200" s="1"/>
  <c r="AV200"/>
  <c r="AW199"/>
  <c r="BA199" s="1"/>
  <c r="BB199" s="1"/>
  <c r="AK201"/>
  <c r="AL200"/>
  <c r="AP200" s="1"/>
  <c r="AQ200" s="1"/>
  <c r="Z200"/>
  <c r="AA199"/>
  <c r="AE199" s="1"/>
  <c r="AF199" s="1"/>
  <c r="BM199"/>
  <c r="N507" i="8"/>
  <c r="O506"/>
  <c r="R507"/>
  <c r="Q507" s="1"/>
  <c r="F202" i="9"/>
  <c r="J201"/>
  <c r="K201" s="1"/>
  <c r="S200" i="5"/>
  <c r="T197"/>
  <c r="U197" s="1"/>
  <c r="O198"/>
  <c r="P198" s="1"/>
  <c r="N199" i="8"/>
  <c r="A202"/>
  <c r="E201"/>
  <c r="T201" i="3"/>
  <c r="V200"/>
  <c r="Z200" s="1"/>
  <c r="E201" i="9" l="1"/>
  <c r="T201"/>
  <c r="X201" s="1"/>
  <c r="Y201" s="1"/>
  <c r="S205"/>
  <c r="CY202" i="5"/>
  <c r="CZ201"/>
  <c r="DD201" s="1"/>
  <c r="CN202"/>
  <c r="CO201"/>
  <c r="CS201" s="1"/>
  <c r="CC201"/>
  <c r="CD200"/>
  <c r="CH200" s="1"/>
  <c r="BR202"/>
  <c r="BS201"/>
  <c r="BW201" s="1"/>
  <c r="BX201" s="1"/>
  <c r="BG202"/>
  <c r="BH201"/>
  <c r="BL201" s="1"/>
  <c r="AV201"/>
  <c r="AW200"/>
  <c r="BA200" s="1"/>
  <c r="BB200" s="1"/>
  <c r="AK202"/>
  <c r="AL201"/>
  <c r="AP201" s="1"/>
  <c r="AQ201" s="1"/>
  <c r="Z201"/>
  <c r="AA200"/>
  <c r="AE200" s="1"/>
  <c r="AF200" s="1"/>
  <c r="BM200"/>
  <c r="N508" i="8"/>
  <c r="O507"/>
  <c r="R508"/>
  <c r="Q508" s="1"/>
  <c r="J202" i="9"/>
  <c r="K202" s="1"/>
  <c r="F203"/>
  <c r="S201" i="5"/>
  <c r="O199"/>
  <c r="P199" s="1"/>
  <c r="T198"/>
  <c r="U198" s="1"/>
  <c r="N200" i="8"/>
  <c r="A203"/>
  <c r="E202"/>
  <c r="T202" i="3"/>
  <c r="V201"/>
  <c r="Z201" s="1"/>
  <c r="E202" i="9" l="1"/>
  <c r="T202"/>
  <c r="X202" s="1"/>
  <c r="Y202" s="1"/>
  <c r="S206"/>
  <c r="CY203" i="5"/>
  <c r="CZ202"/>
  <c r="DD202" s="1"/>
  <c r="CN203"/>
  <c r="CO202"/>
  <c r="CS202" s="1"/>
  <c r="CC202"/>
  <c r="CD201"/>
  <c r="CH201" s="1"/>
  <c r="BR203"/>
  <c r="BS202"/>
  <c r="BW202" s="1"/>
  <c r="BX202" s="1"/>
  <c r="BG203"/>
  <c r="BH202"/>
  <c r="BL202" s="1"/>
  <c r="AV202"/>
  <c r="AW201"/>
  <c r="BA201" s="1"/>
  <c r="BB201" s="1"/>
  <c r="AK203"/>
  <c r="AL202"/>
  <c r="AP202" s="1"/>
  <c r="AQ202" s="1"/>
  <c r="Z202"/>
  <c r="AA201"/>
  <c r="AE201" s="1"/>
  <c r="AF201" s="1"/>
  <c r="BM201"/>
  <c r="N509" i="8"/>
  <c r="O508"/>
  <c r="R509"/>
  <c r="Q509" s="1"/>
  <c r="J203" i="9"/>
  <c r="K203" s="1"/>
  <c r="F204"/>
  <c r="S202" i="5"/>
  <c r="O200"/>
  <c r="P200" s="1"/>
  <c r="T199"/>
  <c r="U199" s="1"/>
  <c r="N201" i="8"/>
  <c r="A204"/>
  <c r="E203"/>
  <c r="T203" i="3"/>
  <c r="V202"/>
  <c r="Z202" s="1"/>
  <c r="E203" i="9" l="1"/>
  <c r="T203"/>
  <c r="X203" s="1"/>
  <c r="Y203" s="1"/>
  <c r="S207"/>
  <c r="CY204" i="5"/>
  <c r="CZ203"/>
  <c r="DD203" s="1"/>
  <c r="CN204"/>
  <c r="CO203"/>
  <c r="CS203" s="1"/>
  <c r="CC203"/>
  <c r="CD202"/>
  <c r="CH202" s="1"/>
  <c r="BR204"/>
  <c r="BS203"/>
  <c r="BW203" s="1"/>
  <c r="BX203" s="1"/>
  <c r="BG204"/>
  <c r="BH203"/>
  <c r="BL203" s="1"/>
  <c r="AV203"/>
  <c r="AW202"/>
  <c r="BA202" s="1"/>
  <c r="BB202" s="1"/>
  <c r="AK204"/>
  <c r="AL203"/>
  <c r="AP203" s="1"/>
  <c r="AQ203" s="1"/>
  <c r="Z203"/>
  <c r="AA202"/>
  <c r="AE202" s="1"/>
  <c r="AF202" s="1"/>
  <c r="BM202"/>
  <c r="N510" i="8"/>
  <c r="R510"/>
  <c r="Q510" s="1"/>
  <c r="O509"/>
  <c r="J204" i="9"/>
  <c r="K204" s="1"/>
  <c r="F205"/>
  <c r="S203" i="5"/>
  <c r="O201"/>
  <c r="P201" s="1"/>
  <c r="T200"/>
  <c r="U200" s="1"/>
  <c r="N202" i="8"/>
  <c r="A205"/>
  <c r="E204"/>
  <c r="T204" i="3"/>
  <c r="V203"/>
  <c r="Z203" s="1"/>
  <c r="E204" i="9" l="1"/>
  <c r="T204"/>
  <c r="X204" s="1"/>
  <c r="Y204" s="1"/>
  <c r="S208"/>
  <c r="CY205" i="5"/>
  <c r="CZ204"/>
  <c r="DD204" s="1"/>
  <c r="CN205"/>
  <c r="CO204"/>
  <c r="CS204" s="1"/>
  <c r="CC204"/>
  <c r="CD203"/>
  <c r="CH203" s="1"/>
  <c r="BR205"/>
  <c r="BS204"/>
  <c r="BW204" s="1"/>
  <c r="BX204" s="1"/>
  <c r="BG205"/>
  <c r="BH204"/>
  <c r="BL204" s="1"/>
  <c r="AV204"/>
  <c r="AW203"/>
  <c r="BA203" s="1"/>
  <c r="BB203" s="1"/>
  <c r="AK205"/>
  <c r="AL204"/>
  <c r="AP204" s="1"/>
  <c r="AQ204" s="1"/>
  <c r="Z204"/>
  <c r="AA203"/>
  <c r="AE203" s="1"/>
  <c r="AF203" s="1"/>
  <c r="BM203"/>
  <c r="N511" i="8"/>
  <c r="O510"/>
  <c r="R511"/>
  <c r="Q511" s="1"/>
  <c r="F206" i="9"/>
  <c r="J205"/>
  <c r="K205" s="1"/>
  <c r="S204" i="5"/>
  <c r="O202"/>
  <c r="P202" s="1"/>
  <c r="T201"/>
  <c r="U201" s="1"/>
  <c r="N203" i="8"/>
  <c r="A206"/>
  <c r="E205"/>
  <c r="T205" i="3"/>
  <c r="V204"/>
  <c r="Z204" s="1"/>
  <c r="E205" i="9" l="1"/>
  <c r="T205"/>
  <c r="X205" s="1"/>
  <c r="Y205" s="1"/>
  <c r="S209"/>
  <c r="CZ205" i="5"/>
  <c r="DD205" s="1"/>
  <c r="CY206"/>
  <c r="CO205"/>
  <c r="CS205" s="1"/>
  <c r="CN206"/>
  <c r="CC205"/>
  <c r="CD204"/>
  <c r="CH204" s="1"/>
  <c r="BS205"/>
  <c r="BW205" s="1"/>
  <c r="BX205" s="1"/>
  <c r="BR206"/>
  <c r="BH205"/>
  <c r="BL205" s="1"/>
  <c r="BG206"/>
  <c r="AV205"/>
  <c r="AW204"/>
  <c r="BA204" s="1"/>
  <c r="BB204" s="1"/>
  <c r="AL205"/>
  <c r="AP205" s="1"/>
  <c r="AQ205" s="1"/>
  <c r="AK206"/>
  <c r="Z205"/>
  <c r="AA204"/>
  <c r="AE204" s="1"/>
  <c r="AF204" s="1"/>
  <c r="BM204"/>
  <c r="N512" i="8"/>
  <c r="R512"/>
  <c r="Q512" s="1"/>
  <c r="O511"/>
  <c r="J206" i="9"/>
  <c r="K206" s="1"/>
  <c r="F207"/>
  <c r="S205" i="5"/>
  <c r="T202"/>
  <c r="U202" s="1"/>
  <c r="O203"/>
  <c r="P203" s="1"/>
  <c r="N204" i="8"/>
  <c r="A207"/>
  <c r="E206"/>
  <c r="T206" i="3"/>
  <c r="V205"/>
  <c r="Z205" s="1"/>
  <c r="E206" i="9" l="1"/>
  <c r="T206"/>
  <c r="X206" s="1"/>
  <c r="Y206" s="1"/>
  <c r="S210"/>
  <c r="CZ206" i="5"/>
  <c r="DD206" s="1"/>
  <c r="CY207"/>
  <c r="CO206"/>
  <c r="CS206" s="1"/>
  <c r="CN207"/>
  <c r="CD205"/>
  <c r="CH205" s="1"/>
  <c r="CC206"/>
  <c r="BS206"/>
  <c r="BW206" s="1"/>
  <c r="BX206" s="1"/>
  <c r="BR207"/>
  <c r="BH206"/>
  <c r="BL206" s="1"/>
  <c r="BG207"/>
  <c r="AW205"/>
  <c r="BA205" s="1"/>
  <c r="BB205" s="1"/>
  <c r="AV206"/>
  <c r="AL206"/>
  <c r="AP206" s="1"/>
  <c r="AQ206" s="1"/>
  <c r="AK207"/>
  <c r="AA205"/>
  <c r="AE205" s="1"/>
  <c r="AF205" s="1"/>
  <c r="Z206"/>
  <c r="BM205"/>
  <c r="N513" i="8"/>
  <c r="R513"/>
  <c r="Q513" s="1"/>
  <c r="O512"/>
  <c r="J207" i="9"/>
  <c r="K207" s="1"/>
  <c r="F208"/>
  <c r="S206" i="5"/>
  <c r="T203"/>
  <c r="U203" s="1"/>
  <c r="O204"/>
  <c r="P204" s="1"/>
  <c r="N205" i="8"/>
  <c r="A208"/>
  <c r="E207"/>
  <c r="T207" i="3"/>
  <c r="V206"/>
  <c r="Z206" s="1"/>
  <c r="E207" i="9" l="1"/>
  <c r="T207"/>
  <c r="X207" s="1"/>
  <c r="Y207" s="1"/>
  <c r="S211"/>
  <c r="CY208" i="5"/>
  <c r="CZ207"/>
  <c r="DD207" s="1"/>
  <c r="CN208"/>
  <c r="CO207"/>
  <c r="CS207" s="1"/>
  <c r="CD206"/>
  <c r="CH206" s="1"/>
  <c r="CC207"/>
  <c r="BR208"/>
  <c r="BS207"/>
  <c r="BW207" s="1"/>
  <c r="BX207" s="1"/>
  <c r="BG208"/>
  <c r="BH207"/>
  <c r="BL207" s="1"/>
  <c r="AW206"/>
  <c r="BA206" s="1"/>
  <c r="BB206" s="1"/>
  <c r="AV207"/>
  <c r="AK208"/>
  <c r="AL207"/>
  <c r="AP207" s="1"/>
  <c r="AQ207" s="1"/>
  <c r="AA206"/>
  <c r="AE206" s="1"/>
  <c r="AF206" s="1"/>
  <c r="Z207"/>
  <c r="BM206"/>
  <c r="N514" i="8"/>
  <c r="O513"/>
  <c r="R514"/>
  <c r="Q514" s="1"/>
  <c r="J208" i="9"/>
  <c r="K208" s="1"/>
  <c r="F209"/>
  <c r="S207" i="5"/>
  <c r="T204"/>
  <c r="U204" s="1"/>
  <c r="O205"/>
  <c r="P205" s="1"/>
  <c r="N206" i="8"/>
  <c r="A209"/>
  <c r="E208"/>
  <c r="T208" i="3"/>
  <c r="V207"/>
  <c r="Z207" s="1"/>
  <c r="E208" i="9" l="1"/>
  <c r="T208"/>
  <c r="X208" s="1"/>
  <c r="Y208" s="1"/>
  <c r="S212"/>
  <c r="CY209" i="5"/>
  <c r="CZ208"/>
  <c r="DD208" s="1"/>
  <c r="CN209"/>
  <c r="CO208"/>
  <c r="CS208" s="1"/>
  <c r="CC208"/>
  <c r="CD207"/>
  <c r="CH207" s="1"/>
  <c r="BR209"/>
  <c r="BS208"/>
  <c r="BW208" s="1"/>
  <c r="BX208" s="1"/>
  <c r="BG209"/>
  <c r="BH208"/>
  <c r="BL208" s="1"/>
  <c r="AV208"/>
  <c r="AW207"/>
  <c r="BA207" s="1"/>
  <c r="BB207" s="1"/>
  <c r="AK209"/>
  <c r="AL208"/>
  <c r="AP208" s="1"/>
  <c r="AQ208" s="1"/>
  <c r="Z208"/>
  <c r="AA207"/>
  <c r="AE207" s="1"/>
  <c r="AF207" s="1"/>
  <c r="BM207"/>
  <c r="N515" i="8"/>
  <c r="R515"/>
  <c r="Q515" s="1"/>
  <c r="O514"/>
  <c r="F210" i="9"/>
  <c r="J209"/>
  <c r="K209" s="1"/>
  <c r="S208" i="5"/>
  <c r="T205"/>
  <c r="U205" s="1"/>
  <c r="O206"/>
  <c r="P206" s="1"/>
  <c r="N207" i="8"/>
  <c r="A210"/>
  <c r="E209"/>
  <c r="T209" i="3"/>
  <c r="V208"/>
  <c r="Z208" s="1"/>
  <c r="E209" i="9" l="1"/>
  <c r="T209"/>
  <c r="X209" s="1"/>
  <c r="Y209" s="1"/>
  <c r="S213"/>
  <c r="CY210" i="5"/>
  <c r="CZ209"/>
  <c r="DD209" s="1"/>
  <c r="CN210"/>
  <c r="CO209"/>
  <c r="CS209" s="1"/>
  <c r="CC209"/>
  <c r="CD208"/>
  <c r="CH208" s="1"/>
  <c r="BR210"/>
  <c r="BS209"/>
  <c r="BW209" s="1"/>
  <c r="BX209" s="1"/>
  <c r="BG210"/>
  <c r="BH209"/>
  <c r="BL209" s="1"/>
  <c r="AV209"/>
  <c r="AW208"/>
  <c r="BA208" s="1"/>
  <c r="BB208" s="1"/>
  <c r="AK210"/>
  <c r="AL209"/>
  <c r="AP209" s="1"/>
  <c r="AQ209" s="1"/>
  <c r="Z209"/>
  <c r="AA208"/>
  <c r="AE208" s="1"/>
  <c r="AF208" s="1"/>
  <c r="BM208"/>
  <c r="N516" i="8"/>
  <c r="O515"/>
  <c r="R516"/>
  <c r="Q516" s="1"/>
  <c r="J210" i="9"/>
  <c r="K210" s="1"/>
  <c r="F211"/>
  <c r="S209" i="5"/>
  <c r="T206"/>
  <c r="U206" s="1"/>
  <c r="O207"/>
  <c r="P207" s="1"/>
  <c r="N208" i="8"/>
  <c r="A211"/>
  <c r="E210"/>
  <c r="T210" i="3"/>
  <c r="V209"/>
  <c r="Z209" s="1"/>
  <c r="E210" i="9" l="1"/>
  <c r="T210"/>
  <c r="X210" s="1"/>
  <c r="Y210" s="1"/>
  <c r="S214"/>
  <c r="CY211" i="5"/>
  <c r="CZ210"/>
  <c r="DD210" s="1"/>
  <c r="CN211"/>
  <c r="CO210"/>
  <c r="CS210" s="1"/>
  <c r="CC210"/>
  <c r="CD209"/>
  <c r="CH209" s="1"/>
  <c r="BR211"/>
  <c r="BS210"/>
  <c r="BW210" s="1"/>
  <c r="BX210" s="1"/>
  <c r="BG211"/>
  <c r="BH210"/>
  <c r="BL210" s="1"/>
  <c r="AV210"/>
  <c r="AW209"/>
  <c r="BA209" s="1"/>
  <c r="BB209" s="1"/>
  <c r="AK211"/>
  <c r="AL210"/>
  <c r="AP210" s="1"/>
  <c r="AQ210" s="1"/>
  <c r="Z210"/>
  <c r="AA209"/>
  <c r="AE209" s="1"/>
  <c r="AF209" s="1"/>
  <c r="BM209"/>
  <c r="N517" i="8"/>
  <c r="O516"/>
  <c r="R517"/>
  <c r="Q517" s="1"/>
  <c r="J211" i="9"/>
  <c r="K211" s="1"/>
  <c r="F212"/>
  <c r="S210" i="5"/>
  <c r="T207"/>
  <c r="U207" s="1"/>
  <c r="O208"/>
  <c r="P208" s="1"/>
  <c r="N209" i="8"/>
  <c r="A212"/>
  <c r="E211"/>
  <c r="T211" i="3"/>
  <c r="V210"/>
  <c r="Z210" s="1"/>
  <c r="E211" i="9" l="1"/>
  <c r="T211"/>
  <c r="X211" s="1"/>
  <c r="Y211" s="1"/>
  <c r="S215"/>
  <c r="CY212" i="5"/>
  <c r="CZ211"/>
  <c r="DD211" s="1"/>
  <c r="CN212"/>
  <c r="CO211"/>
  <c r="CS211" s="1"/>
  <c r="CC211"/>
  <c r="CD210"/>
  <c r="CH210" s="1"/>
  <c r="BR212"/>
  <c r="BS211"/>
  <c r="BW211" s="1"/>
  <c r="BX211" s="1"/>
  <c r="BG212"/>
  <c r="BH211"/>
  <c r="BL211" s="1"/>
  <c r="AV211"/>
  <c r="AW210"/>
  <c r="BA210" s="1"/>
  <c r="BB210" s="1"/>
  <c r="AK212"/>
  <c r="AL211"/>
  <c r="AP211" s="1"/>
  <c r="AQ211" s="1"/>
  <c r="Z211"/>
  <c r="AA210"/>
  <c r="AE210" s="1"/>
  <c r="AF210" s="1"/>
  <c r="BM210"/>
  <c r="N518" i="8"/>
  <c r="R518"/>
  <c r="Q518" s="1"/>
  <c r="O517"/>
  <c r="J212" i="9"/>
  <c r="K212" s="1"/>
  <c r="F213"/>
  <c r="S211" i="5"/>
  <c r="O209"/>
  <c r="P209" s="1"/>
  <c r="T208"/>
  <c r="U208" s="1"/>
  <c r="N210" i="8"/>
  <c r="A213"/>
  <c r="E212"/>
  <c r="T212" i="3"/>
  <c r="V211"/>
  <c r="Z211" s="1"/>
  <c r="E212" i="9" l="1"/>
  <c r="T212"/>
  <c r="X212" s="1"/>
  <c r="Y212" s="1"/>
  <c r="S216"/>
  <c r="CY213" i="5"/>
  <c r="CZ212"/>
  <c r="DD212" s="1"/>
  <c r="CN213"/>
  <c r="CO212"/>
  <c r="CS212" s="1"/>
  <c r="CC212"/>
  <c r="CD211"/>
  <c r="CH211" s="1"/>
  <c r="BR213"/>
  <c r="BS212"/>
  <c r="BW212" s="1"/>
  <c r="BX212" s="1"/>
  <c r="BG213"/>
  <c r="BH212"/>
  <c r="BL212" s="1"/>
  <c r="AV212"/>
  <c r="AW211"/>
  <c r="BA211" s="1"/>
  <c r="BB211" s="1"/>
  <c r="AK213"/>
  <c r="AL212"/>
  <c r="AP212" s="1"/>
  <c r="AQ212" s="1"/>
  <c r="Z212"/>
  <c r="AA211"/>
  <c r="AE211" s="1"/>
  <c r="AF211" s="1"/>
  <c r="BM211"/>
  <c r="N519" i="8"/>
  <c r="R519"/>
  <c r="Q519" s="1"/>
  <c r="O518"/>
  <c r="F214" i="9"/>
  <c r="J213"/>
  <c r="K213" s="1"/>
  <c r="S212" i="5"/>
  <c r="T209"/>
  <c r="U209" s="1"/>
  <c r="O210"/>
  <c r="P210" s="1"/>
  <c r="N211" i="8"/>
  <c r="A214"/>
  <c r="E213"/>
  <c r="T213" i="3"/>
  <c r="V212"/>
  <c r="Z212" s="1"/>
  <c r="E213" i="9" l="1"/>
  <c r="T213"/>
  <c r="X213" s="1"/>
  <c r="Y213" s="1"/>
  <c r="S217"/>
  <c r="CZ213" i="5"/>
  <c r="DD213" s="1"/>
  <c r="CY214"/>
  <c r="CO213"/>
  <c r="CS213" s="1"/>
  <c r="CN214"/>
  <c r="CC213"/>
  <c r="CD212"/>
  <c r="CH212" s="1"/>
  <c r="BS213"/>
  <c r="BW213" s="1"/>
  <c r="BX213" s="1"/>
  <c r="BR214"/>
  <c r="BH213"/>
  <c r="BL213" s="1"/>
  <c r="BG214"/>
  <c r="AV213"/>
  <c r="AW212"/>
  <c r="BA212" s="1"/>
  <c r="BB212" s="1"/>
  <c r="AL213"/>
  <c r="AP213" s="1"/>
  <c r="AQ213" s="1"/>
  <c r="AK214"/>
  <c r="Z213"/>
  <c r="AA212"/>
  <c r="AE212" s="1"/>
  <c r="AF212" s="1"/>
  <c r="BM212"/>
  <c r="N520" i="8"/>
  <c r="O519"/>
  <c r="R520"/>
  <c r="Q520" s="1"/>
  <c r="J214" i="9"/>
  <c r="K214" s="1"/>
  <c r="F215"/>
  <c r="S213" i="5"/>
  <c r="T210"/>
  <c r="U210" s="1"/>
  <c r="O211"/>
  <c r="P211" s="1"/>
  <c r="N212" i="8"/>
  <c r="A215"/>
  <c r="E214"/>
  <c r="T214" i="3"/>
  <c r="V213"/>
  <c r="Z213" s="1"/>
  <c r="E214" i="9" l="1"/>
  <c r="T214"/>
  <c r="X214" s="1"/>
  <c r="Y214" s="1"/>
  <c r="S218"/>
  <c r="CZ214" i="5"/>
  <c r="DD214" s="1"/>
  <c r="CY215"/>
  <c r="CO214"/>
  <c r="CS214" s="1"/>
  <c r="CN215"/>
  <c r="CD213"/>
  <c r="CH213" s="1"/>
  <c r="CC214"/>
  <c r="BS214"/>
  <c r="BW214" s="1"/>
  <c r="BX214" s="1"/>
  <c r="BR215"/>
  <c r="BH214"/>
  <c r="BL214" s="1"/>
  <c r="BG215"/>
  <c r="AW213"/>
  <c r="BA213" s="1"/>
  <c r="BB213" s="1"/>
  <c r="AV214"/>
  <c r="AL214"/>
  <c r="AP214" s="1"/>
  <c r="AQ214" s="1"/>
  <c r="AK215"/>
  <c r="AA213"/>
  <c r="AE213" s="1"/>
  <c r="AF213" s="1"/>
  <c r="Z214"/>
  <c r="BM213"/>
  <c r="N521" i="8"/>
  <c r="R521"/>
  <c r="Q521" s="1"/>
  <c r="O520"/>
  <c r="J215" i="9"/>
  <c r="K215" s="1"/>
  <c r="F216"/>
  <c r="S214" i="5"/>
  <c r="O212"/>
  <c r="P212" s="1"/>
  <c r="T211"/>
  <c r="U211" s="1"/>
  <c r="N213" i="8"/>
  <c r="A216"/>
  <c r="E215"/>
  <c r="T215" i="3"/>
  <c r="V214"/>
  <c r="Z214" s="1"/>
  <c r="E215" i="9" l="1"/>
  <c r="T215"/>
  <c r="X215" s="1"/>
  <c r="Y215" s="1"/>
  <c r="S219"/>
  <c r="CY216" i="5"/>
  <c r="CZ215"/>
  <c r="DD215" s="1"/>
  <c r="CN216"/>
  <c r="CO215"/>
  <c r="CS215" s="1"/>
  <c r="CD214"/>
  <c r="CH214" s="1"/>
  <c r="CI214" s="1"/>
  <c r="CC215"/>
  <c r="BR216"/>
  <c r="BS215"/>
  <c r="BW215" s="1"/>
  <c r="BX215" s="1"/>
  <c r="BG216"/>
  <c r="BH215"/>
  <c r="BL215" s="1"/>
  <c r="AW214"/>
  <c r="BA214" s="1"/>
  <c r="BB214" s="1"/>
  <c r="AV215"/>
  <c r="AK216"/>
  <c r="AL215"/>
  <c r="AP215" s="1"/>
  <c r="AQ215" s="1"/>
  <c r="AA214"/>
  <c r="AE214" s="1"/>
  <c r="AF214" s="1"/>
  <c r="Z215"/>
  <c r="BM214"/>
  <c r="N522" i="8"/>
  <c r="O521"/>
  <c r="R522"/>
  <c r="Q522" s="1"/>
  <c r="J216" i="9"/>
  <c r="K216" s="1"/>
  <c r="F217"/>
  <c r="S215" i="5"/>
  <c r="O213"/>
  <c r="P213" s="1"/>
  <c r="T212"/>
  <c r="U212" s="1"/>
  <c r="N214" i="8"/>
  <c r="A217"/>
  <c r="E216"/>
  <c r="T216" i="3"/>
  <c r="V215"/>
  <c r="Z215" s="1"/>
  <c r="E216" i="9" l="1"/>
  <c r="T216"/>
  <c r="X216" s="1"/>
  <c r="Y216" s="1"/>
  <c r="S220"/>
  <c r="CY217" i="5"/>
  <c r="CZ216"/>
  <c r="DD216" s="1"/>
  <c r="CN217"/>
  <c r="CO216"/>
  <c r="CS216" s="1"/>
  <c r="CC216"/>
  <c r="CD215"/>
  <c r="CH215" s="1"/>
  <c r="BR217"/>
  <c r="BS216"/>
  <c r="BW216" s="1"/>
  <c r="BX216" s="1"/>
  <c r="BG217"/>
  <c r="BH216"/>
  <c r="BL216" s="1"/>
  <c r="AV216"/>
  <c r="AW215"/>
  <c r="BA215" s="1"/>
  <c r="BB215" s="1"/>
  <c r="AK217"/>
  <c r="AL216"/>
  <c r="AP216" s="1"/>
  <c r="AQ216" s="1"/>
  <c r="Z216"/>
  <c r="AA215"/>
  <c r="AE215" s="1"/>
  <c r="AF215" s="1"/>
  <c r="CI215"/>
  <c r="BM215"/>
  <c r="N523" i="8"/>
  <c r="R523"/>
  <c r="Q523" s="1"/>
  <c r="O522"/>
  <c r="F218" i="9"/>
  <c r="J217"/>
  <c r="K217" s="1"/>
  <c r="S216" i="5"/>
  <c r="T213"/>
  <c r="U213" s="1"/>
  <c r="O214"/>
  <c r="P214" s="1"/>
  <c r="N215" i="8"/>
  <c r="A218"/>
  <c r="E217"/>
  <c r="T217" i="3"/>
  <c r="V216"/>
  <c r="Z216" s="1"/>
  <c r="E217" i="9" l="1"/>
  <c r="T217"/>
  <c r="X217" s="1"/>
  <c r="Y217" s="1"/>
  <c r="S221"/>
  <c r="CY218" i="5"/>
  <c r="CZ217"/>
  <c r="DD217" s="1"/>
  <c r="CN218"/>
  <c r="CO217"/>
  <c r="CS217" s="1"/>
  <c r="CC217"/>
  <c r="CD216"/>
  <c r="CH216" s="1"/>
  <c r="CI216" s="1"/>
  <c r="BR218"/>
  <c r="BS217"/>
  <c r="BW217" s="1"/>
  <c r="BX217" s="1"/>
  <c r="BG218"/>
  <c r="BH217"/>
  <c r="BL217" s="1"/>
  <c r="AV217"/>
  <c r="AW216"/>
  <c r="BA216" s="1"/>
  <c r="BB216" s="1"/>
  <c r="AK218"/>
  <c r="AL217"/>
  <c r="AP217" s="1"/>
  <c r="AQ217" s="1"/>
  <c r="Z217"/>
  <c r="AA216"/>
  <c r="AE216" s="1"/>
  <c r="AF216" s="1"/>
  <c r="BM216"/>
  <c r="N524" i="8"/>
  <c r="O523"/>
  <c r="R524"/>
  <c r="Q524" s="1"/>
  <c r="J218" i="9"/>
  <c r="K218" s="1"/>
  <c r="F219"/>
  <c r="S217" i="5"/>
  <c r="O215"/>
  <c r="P215" s="1"/>
  <c r="T214"/>
  <c r="U214" s="1"/>
  <c r="N216" i="8"/>
  <c r="A219"/>
  <c r="E218"/>
  <c r="T218" i="3"/>
  <c r="V217"/>
  <c r="Z217" s="1"/>
  <c r="E218" i="9" l="1"/>
  <c r="T218"/>
  <c r="X218" s="1"/>
  <c r="Y218" s="1"/>
  <c r="S222"/>
  <c r="CY219" i="5"/>
  <c r="CZ218"/>
  <c r="DD218" s="1"/>
  <c r="CN219"/>
  <c r="CO218"/>
  <c r="CS218" s="1"/>
  <c r="CC218"/>
  <c r="CD217"/>
  <c r="CH217" s="1"/>
  <c r="CI217" s="1"/>
  <c r="BR219"/>
  <c r="BS218"/>
  <c r="BW218" s="1"/>
  <c r="BX218" s="1"/>
  <c r="BG219"/>
  <c r="BH218"/>
  <c r="BL218" s="1"/>
  <c r="AV218"/>
  <c r="AW217"/>
  <c r="BA217" s="1"/>
  <c r="BB217" s="1"/>
  <c r="AK219"/>
  <c r="AL218"/>
  <c r="AP218" s="1"/>
  <c r="AQ218" s="1"/>
  <c r="Z218"/>
  <c r="AA217"/>
  <c r="AE217" s="1"/>
  <c r="AF217" s="1"/>
  <c r="BM217"/>
  <c r="N525" i="8"/>
  <c r="O524"/>
  <c r="R525"/>
  <c r="Q525" s="1"/>
  <c r="J219" i="9"/>
  <c r="K219" s="1"/>
  <c r="F220"/>
  <c r="S218" i="5"/>
  <c r="T215"/>
  <c r="U215" s="1"/>
  <c r="O216"/>
  <c r="P216" s="1"/>
  <c r="N217" i="8"/>
  <c r="A220"/>
  <c r="E219"/>
  <c r="T219" i="3"/>
  <c r="V218"/>
  <c r="Z218" s="1"/>
  <c r="E219" i="9" l="1"/>
  <c r="T219"/>
  <c r="X219" s="1"/>
  <c r="Y219" s="1"/>
  <c r="S223"/>
  <c r="CY220" i="5"/>
  <c r="CZ219"/>
  <c r="DD219" s="1"/>
  <c r="CN220"/>
  <c r="CO219"/>
  <c r="CS219" s="1"/>
  <c r="CC219"/>
  <c r="CD218"/>
  <c r="CH218" s="1"/>
  <c r="BR220"/>
  <c r="BS219"/>
  <c r="BW219" s="1"/>
  <c r="BX219" s="1"/>
  <c r="BG220"/>
  <c r="BH219"/>
  <c r="BL219" s="1"/>
  <c r="AV219"/>
  <c r="AW218"/>
  <c r="BA218" s="1"/>
  <c r="BB218" s="1"/>
  <c r="AK220"/>
  <c r="AL219"/>
  <c r="AP219" s="1"/>
  <c r="AQ219" s="1"/>
  <c r="Z219"/>
  <c r="AA218"/>
  <c r="AE218" s="1"/>
  <c r="AF218" s="1"/>
  <c r="CI218"/>
  <c r="BM218"/>
  <c r="N526" i="8"/>
  <c r="R526"/>
  <c r="Q526" s="1"/>
  <c r="O525"/>
  <c r="J220" i="9"/>
  <c r="K220" s="1"/>
  <c r="F221"/>
  <c r="S219" i="5"/>
  <c r="O217"/>
  <c r="P217" s="1"/>
  <c r="T216"/>
  <c r="U216" s="1"/>
  <c r="N218" i="8"/>
  <c r="A221"/>
  <c r="E220"/>
  <c r="T220" i="3"/>
  <c r="V219"/>
  <c r="Z219" s="1"/>
  <c r="E220" i="9" l="1"/>
  <c r="T220"/>
  <c r="X220" s="1"/>
  <c r="Y220" s="1"/>
  <c r="S224"/>
  <c r="CY221" i="5"/>
  <c r="CZ220"/>
  <c r="DD220" s="1"/>
  <c r="CN221"/>
  <c r="CO220"/>
  <c r="CS220" s="1"/>
  <c r="CC220"/>
  <c r="CD219"/>
  <c r="CH219" s="1"/>
  <c r="CI219" s="1"/>
  <c r="BR221"/>
  <c r="BS220"/>
  <c r="BW220" s="1"/>
  <c r="BX220" s="1"/>
  <c r="BG221"/>
  <c r="BH220"/>
  <c r="BL220" s="1"/>
  <c r="AV220"/>
  <c r="AW219"/>
  <c r="BA219" s="1"/>
  <c r="BB219" s="1"/>
  <c r="AK221"/>
  <c r="AL220"/>
  <c r="AP220" s="1"/>
  <c r="AQ220" s="1"/>
  <c r="Z220"/>
  <c r="AA219"/>
  <c r="AE219" s="1"/>
  <c r="AF219" s="1"/>
  <c r="BM219"/>
  <c r="N527" i="8"/>
  <c r="R527"/>
  <c r="Q527" s="1"/>
  <c r="O526"/>
  <c r="F222" i="9"/>
  <c r="J221"/>
  <c r="K221" s="1"/>
  <c r="S220" i="5"/>
  <c r="T217"/>
  <c r="U217" s="1"/>
  <c r="O218"/>
  <c r="P218" s="1"/>
  <c r="N219" i="8"/>
  <c r="A222"/>
  <c r="E221"/>
  <c r="T221" i="3"/>
  <c r="V220"/>
  <c r="Z220" s="1"/>
  <c r="E221" i="9" l="1"/>
  <c r="T221"/>
  <c r="X221" s="1"/>
  <c r="Y221" s="1"/>
  <c r="S225"/>
  <c r="CZ221" i="5"/>
  <c r="DD221" s="1"/>
  <c r="CY222"/>
  <c r="CO221"/>
  <c r="CS221" s="1"/>
  <c r="CN222"/>
  <c r="CC221"/>
  <c r="CD220"/>
  <c r="CH220" s="1"/>
  <c r="BS221"/>
  <c r="BW221" s="1"/>
  <c r="BX221" s="1"/>
  <c r="BR222"/>
  <c r="BH221"/>
  <c r="BL221" s="1"/>
  <c r="BG222"/>
  <c r="AV221"/>
  <c r="AW220"/>
  <c r="BA220" s="1"/>
  <c r="BB220" s="1"/>
  <c r="AL221"/>
  <c r="AP221" s="1"/>
  <c r="AQ221" s="1"/>
  <c r="AK222"/>
  <c r="Z221"/>
  <c r="AA220"/>
  <c r="AE220" s="1"/>
  <c r="AF220" s="1"/>
  <c r="CI220"/>
  <c r="BM220"/>
  <c r="N528" i="8"/>
  <c r="R528"/>
  <c r="Q528" s="1"/>
  <c r="O527"/>
  <c r="J222" i="9"/>
  <c r="K222" s="1"/>
  <c r="F223"/>
  <c r="S221" i="5"/>
  <c r="O219"/>
  <c r="P219" s="1"/>
  <c r="T218"/>
  <c r="U218" s="1"/>
  <c r="N220" i="8"/>
  <c r="A223"/>
  <c r="E222"/>
  <c r="T222" i="3"/>
  <c r="V221"/>
  <c r="Z221" s="1"/>
  <c r="E222" i="9" l="1"/>
  <c r="T222"/>
  <c r="X222" s="1"/>
  <c r="Y222" s="1"/>
  <c r="S226"/>
  <c r="CZ222" i="5"/>
  <c r="DD222" s="1"/>
  <c r="CY223"/>
  <c r="CO222"/>
  <c r="CS222" s="1"/>
  <c r="CN223"/>
  <c r="CD221"/>
  <c r="CH221" s="1"/>
  <c r="CI221" s="1"/>
  <c r="CC222"/>
  <c r="BS222"/>
  <c r="BW222" s="1"/>
  <c r="BX222" s="1"/>
  <c r="BR223"/>
  <c r="BH222"/>
  <c r="BL222" s="1"/>
  <c r="BG223"/>
  <c r="AW221"/>
  <c r="BA221" s="1"/>
  <c r="BB221" s="1"/>
  <c r="AV222"/>
  <c r="AL222"/>
  <c r="AP222" s="1"/>
  <c r="AQ222" s="1"/>
  <c r="AK223"/>
  <c r="AA221"/>
  <c r="AE221" s="1"/>
  <c r="AF221" s="1"/>
  <c r="Z222"/>
  <c r="BM221"/>
  <c r="N529" i="8"/>
  <c r="R529"/>
  <c r="Q529" s="1"/>
  <c r="O528"/>
  <c r="J223" i="9"/>
  <c r="K223" s="1"/>
  <c r="F224"/>
  <c r="S222" i="5"/>
  <c r="T219"/>
  <c r="U219" s="1"/>
  <c r="O220"/>
  <c r="P220" s="1"/>
  <c r="N221" i="8"/>
  <c r="A224"/>
  <c r="E223"/>
  <c r="T223" i="3"/>
  <c r="V222"/>
  <c r="Z222" s="1"/>
  <c r="E223" i="9" l="1"/>
  <c r="T223"/>
  <c r="X223" s="1"/>
  <c r="Y223" s="1"/>
  <c r="S227"/>
  <c r="CY224" i="5"/>
  <c r="CZ223"/>
  <c r="DD223" s="1"/>
  <c r="CN224"/>
  <c r="CO223"/>
  <c r="CS223" s="1"/>
  <c r="CD222"/>
  <c r="CH222" s="1"/>
  <c r="CI222" s="1"/>
  <c r="CC223"/>
  <c r="BR224"/>
  <c r="BS223"/>
  <c r="BW223" s="1"/>
  <c r="BX223" s="1"/>
  <c r="BG224"/>
  <c r="BH223"/>
  <c r="BL223" s="1"/>
  <c r="AW222"/>
  <c r="BA222" s="1"/>
  <c r="BB222" s="1"/>
  <c r="AV223"/>
  <c r="AK224"/>
  <c r="AL223"/>
  <c r="AP223" s="1"/>
  <c r="AQ223" s="1"/>
  <c r="AA222"/>
  <c r="AE222" s="1"/>
  <c r="AF222" s="1"/>
  <c r="Z223"/>
  <c r="BM222"/>
  <c r="N530" i="8"/>
  <c r="O529"/>
  <c r="R530"/>
  <c r="Q530" s="1"/>
  <c r="J224" i="9"/>
  <c r="K224" s="1"/>
  <c r="F225"/>
  <c r="S223" i="5"/>
  <c r="T220"/>
  <c r="U220" s="1"/>
  <c r="O221"/>
  <c r="P221" s="1"/>
  <c r="N222" i="8"/>
  <c r="A225"/>
  <c r="E224"/>
  <c r="T224" i="3"/>
  <c r="V223"/>
  <c r="Z223" s="1"/>
  <c r="E224" i="9" l="1"/>
  <c r="T224"/>
  <c r="X224" s="1"/>
  <c r="Y224" s="1"/>
  <c r="S228"/>
  <c r="CY225" i="5"/>
  <c r="CZ224"/>
  <c r="DD224" s="1"/>
  <c r="CN225"/>
  <c r="CO224"/>
  <c r="CS224" s="1"/>
  <c r="CC224"/>
  <c r="CD223"/>
  <c r="CH223" s="1"/>
  <c r="BR225"/>
  <c r="BS224"/>
  <c r="BW224" s="1"/>
  <c r="BX224" s="1"/>
  <c r="BG225"/>
  <c r="BH224"/>
  <c r="BL224" s="1"/>
  <c r="AV224"/>
  <c r="AW223"/>
  <c r="BA223" s="1"/>
  <c r="BB223" s="1"/>
  <c r="AK225"/>
  <c r="AL224"/>
  <c r="AP224" s="1"/>
  <c r="AQ224" s="1"/>
  <c r="Z224"/>
  <c r="AA223"/>
  <c r="AE223" s="1"/>
  <c r="AF223" s="1"/>
  <c r="CI223"/>
  <c r="BM223"/>
  <c r="N531" i="8"/>
  <c r="O530"/>
  <c r="R531"/>
  <c r="Q531" s="1"/>
  <c r="F226" i="9"/>
  <c r="J225"/>
  <c r="K225" s="1"/>
  <c r="S224" i="5"/>
  <c r="T221"/>
  <c r="U221" s="1"/>
  <c r="O222"/>
  <c r="P222" s="1"/>
  <c r="N223" i="8"/>
  <c r="A226"/>
  <c r="E225"/>
  <c r="T225" i="3"/>
  <c r="V224"/>
  <c r="Z224" s="1"/>
  <c r="E225" i="9" l="1"/>
  <c r="T225"/>
  <c r="X225" s="1"/>
  <c r="Y225" s="1"/>
  <c r="S229"/>
  <c r="CY226" i="5"/>
  <c r="CZ225"/>
  <c r="DD225" s="1"/>
  <c r="CN226"/>
  <c r="CO225"/>
  <c r="CS225" s="1"/>
  <c r="CC225"/>
  <c r="CD224"/>
  <c r="CH224" s="1"/>
  <c r="BR226"/>
  <c r="BS225"/>
  <c r="BW225" s="1"/>
  <c r="BX225" s="1"/>
  <c r="BG226"/>
  <c r="BH225"/>
  <c r="BL225" s="1"/>
  <c r="AV225"/>
  <c r="AW224"/>
  <c r="BA224" s="1"/>
  <c r="BB224" s="1"/>
  <c r="AK226"/>
  <c r="AL225"/>
  <c r="AP225" s="1"/>
  <c r="AQ225" s="1"/>
  <c r="Z225"/>
  <c r="AA224"/>
  <c r="AE224" s="1"/>
  <c r="AF224" s="1"/>
  <c r="CI224"/>
  <c r="BM224"/>
  <c r="N532" i="8"/>
  <c r="O531"/>
  <c r="R532"/>
  <c r="Q532" s="1"/>
  <c r="J226" i="9"/>
  <c r="K226" s="1"/>
  <c r="F227"/>
  <c r="S225" i="5"/>
  <c r="T222"/>
  <c r="U222" s="1"/>
  <c r="O223"/>
  <c r="P223" s="1"/>
  <c r="N224" i="8"/>
  <c r="A227"/>
  <c r="E226"/>
  <c r="T226" i="3"/>
  <c r="V225"/>
  <c r="Z225" s="1"/>
  <c r="E226" i="9" l="1"/>
  <c r="T226"/>
  <c r="X226" s="1"/>
  <c r="Y226" s="1"/>
  <c r="S230"/>
  <c r="CY227" i="5"/>
  <c r="CZ226"/>
  <c r="DD226" s="1"/>
  <c r="CN227"/>
  <c r="CO226"/>
  <c r="CS226" s="1"/>
  <c r="CC226"/>
  <c r="CD225"/>
  <c r="CH225" s="1"/>
  <c r="CI225" s="1"/>
  <c r="BR227"/>
  <c r="BS226"/>
  <c r="BW226" s="1"/>
  <c r="BX226" s="1"/>
  <c r="BG227"/>
  <c r="BH226"/>
  <c r="BL226" s="1"/>
  <c r="AV226"/>
  <c r="AW225"/>
  <c r="BA225" s="1"/>
  <c r="BB225" s="1"/>
  <c r="AK227"/>
  <c r="AL226"/>
  <c r="AP226" s="1"/>
  <c r="AQ226" s="1"/>
  <c r="Z226"/>
  <c r="AA225"/>
  <c r="AE225" s="1"/>
  <c r="AF225" s="1"/>
  <c r="BM225"/>
  <c r="N533" i="8"/>
  <c r="O532"/>
  <c r="R533"/>
  <c r="Q533" s="1"/>
  <c r="J227" i="9"/>
  <c r="K227" s="1"/>
  <c r="F228"/>
  <c r="S226" i="5"/>
  <c r="T223"/>
  <c r="U223" s="1"/>
  <c r="O224"/>
  <c r="P224" s="1"/>
  <c r="N225" i="8"/>
  <c r="A228"/>
  <c r="E227"/>
  <c r="T227" i="3"/>
  <c r="V226"/>
  <c r="Z226" s="1"/>
  <c r="E227" i="9" l="1"/>
  <c r="T227"/>
  <c r="X227" s="1"/>
  <c r="Y227" s="1"/>
  <c r="S231"/>
  <c r="CY228" i="5"/>
  <c r="CZ227"/>
  <c r="DD227" s="1"/>
  <c r="CN228"/>
  <c r="CO227"/>
  <c r="CS227" s="1"/>
  <c r="CC227"/>
  <c r="CD226"/>
  <c r="CH226" s="1"/>
  <c r="CI226" s="1"/>
  <c r="BR228"/>
  <c r="BS227"/>
  <c r="BW227" s="1"/>
  <c r="BX227" s="1"/>
  <c r="BG228"/>
  <c r="BH227"/>
  <c r="BL227" s="1"/>
  <c r="AV227"/>
  <c r="AW226"/>
  <c r="BA226" s="1"/>
  <c r="BB226" s="1"/>
  <c r="AK228"/>
  <c r="AL227"/>
  <c r="AP227" s="1"/>
  <c r="AQ227" s="1"/>
  <c r="Z227"/>
  <c r="AA226"/>
  <c r="AE226" s="1"/>
  <c r="AF226" s="1"/>
  <c r="BM226"/>
  <c r="N534" i="8"/>
  <c r="R534"/>
  <c r="Q534" s="1"/>
  <c r="O533"/>
  <c r="J228" i="9"/>
  <c r="K228" s="1"/>
  <c r="F229"/>
  <c r="S227" i="5"/>
  <c r="O225"/>
  <c r="P225" s="1"/>
  <c r="T224"/>
  <c r="U224" s="1"/>
  <c r="N226" i="8"/>
  <c r="A229"/>
  <c r="E228"/>
  <c r="T228" i="3"/>
  <c r="V227"/>
  <c r="Z227" s="1"/>
  <c r="E228" i="9" l="1"/>
  <c r="T228"/>
  <c r="X228" s="1"/>
  <c r="Y228" s="1"/>
  <c r="S232"/>
  <c r="CY229" i="5"/>
  <c r="CZ228"/>
  <c r="DD228" s="1"/>
  <c r="CN229"/>
  <c r="CO228"/>
  <c r="CS228" s="1"/>
  <c r="CC228"/>
  <c r="CD227"/>
  <c r="CH227" s="1"/>
  <c r="BR229"/>
  <c r="BS228"/>
  <c r="BW228" s="1"/>
  <c r="BX228" s="1"/>
  <c r="BG229"/>
  <c r="BH228"/>
  <c r="BL228" s="1"/>
  <c r="AV228"/>
  <c r="AW227"/>
  <c r="BA227" s="1"/>
  <c r="BB227" s="1"/>
  <c r="AK229"/>
  <c r="AL228"/>
  <c r="AP228" s="1"/>
  <c r="AQ228" s="1"/>
  <c r="Z228"/>
  <c r="AA227"/>
  <c r="AE227" s="1"/>
  <c r="AF227" s="1"/>
  <c r="CI227"/>
  <c r="BM227"/>
  <c r="N535" i="8"/>
  <c r="O534"/>
  <c r="R535"/>
  <c r="Q535" s="1"/>
  <c r="F230" i="9"/>
  <c r="J229"/>
  <c r="K229" s="1"/>
  <c r="S228" i="5"/>
  <c r="T225"/>
  <c r="U225" s="1"/>
  <c r="O226"/>
  <c r="P226" s="1"/>
  <c r="N227" i="8"/>
  <c r="A230"/>
  <c r="E229"/>
  <c r="T229" i="3"/>
  <c r="V228"/>
  <c r="Z228" s="1"/>
  <c r="E229" i="9" l="1"/>
  <c r="T229"/>
  <c r="X229" s="1"/>
  <c r="Y229" s="1"/>
  <c r="S233"/>
  <c r="CZ229" i="5"/>
  <c r="DD229" s="1"/>
  <c r="CY230"/>
  <c r="CO229"/>
  <c r="CS229" s="1"/>
  <c r="CN230"/>
  <c r="CC229"/>
  <c r="CD228"/>
  <c r="CH228" s="1"/>
  <c r="BS229"/>
  <c r="BW229" s="1"/>
  <c r="BX229" s="1"/>
  <c r="BR230"/>
  <c r="BH229"/>
  <c r="BL229" s="1"/>
  <c r="BG230"/>
  <c r="AV229"/>
  <c r="AW228"/>
  <c r="BA228" s="1"/>
  <c r="BB228" s="1"/>
  <c r="AL229"/>
  <c r="AP229" s="1"/>
  <c r="AQ229" s="1"/>
  <c r="AK230"/>
  <c r="Z229"/>
  <c r="AA228"/>
  <c r="AE228" s="1"/>
  <c r="AF228" s="1"/>
  <c r="CI228"/>
  <c r="BM228"/>
  <c r="N536" i="8"/>
  <c r="R536"/>
  <c r="Q536" s="1"/>
  <c r="O535"/>
  <c r="J230" i="9"/>
  <c r="K230" s="1"/>
  <c r="F231"/>
  <c r="S229" i="5"/>
  <c r="T226"/>
  <c r="U226" s="1"/>
  <c r="O227"/>
  <c r="P227" s="1"/>
  <c r="N228" i="8"/>
  <c r="A231"/>
  <c r="E230"/>
  <c r="T230" i="3"/>
  <c r="V229"/>
  <c r="Z229" s="1"/>
  <c r="E230" i="9" l="1"/>
  <c r="T230"/>
  <c r="X230" s="1"/>
  <c r="Y230" s="1"/>
  <c r="S234"/>
  <c r="CZ230" i="5"/>
  <c r="DD230" s="1"/>
  <c r="CY231"/>
  <c r="CO230"/>
  <c r="CS230" s="1"/>
  <c r="CN231"/>
  <c r="CD229"/>
  <c r="CH229" s="1"/>
  <c r="CI229" s="1"/>
  <c r="CC230"/>
  <c r="BS230"/>
  <c r="BW230" s="1"/>
  <c r="BX230" s="1"/>
  <c r="BR231"/>
  <c r="BH230"/>
  <c r="BL230" s="1"/>
  <c r="BG231"/>
  <c r="AW229"/>
  <c r="BA229" s="1"/>
  <c r="BB229" s="1"/>
  <c r="AV230"/>
  <c r="AL230"/>
  <c r="AP230" s="1"/>
  <c r="AQ230" s="1"/>
  <c r="AK231"/>
  <c r="AA229"/>
  <c r="AE229" s="1"/>
  <c r="AF229" s="1"/>
  <c r="Z230"/>
  <c r="BM229"/>
  <c r="N537" i="8"/>
  <c r="O536"/>
  <c r="R537"/>
  <c r="Q537" s="1"/>
  <c r="J231" i="9"/>
  <c r="K231" s="1"/>
  <c r="F232"/>
  <c r="S230" i="5"/>
  <c r="T227"/>
  <c r="U227" s="1"/>
  <c r="O228"/>
  <c r="P228" s="1"/>
  <c r="N229" i="8"/>
  <c r="A232"/>
  <c r="E231"/>
  <c r="T231" i="3"/>
  <c r="V230"/>
  <c r="Z230" s="1"/>
  <c r="E231" i="9" l="1"/>
  <c r="T231"/>
  <c r="X231" s="1"/>
  <c r="Y231" s="1"/>
  <c r="S235"/>
  <c r="CY232" i="5"/>
  <c r="CZ231"/>
  <c r="DD231" s="1"/>
  <c r="CN232"/>
  <c r="CO231"/>
  <c r="CS231" s="1"/>
  <c r="CD230"/>
  <c r="CH230" s="1"/>
  <c r="CI230" s="1"/>
  <c r="CC231"/>
  <c r="BR232"/>
  <c r="BS231"/>
  <c r="BW231" s="1"/>
  <c r="BX231" s="1"/>
  <c r="BG232"/>
  <c r="BH231"/>
  <c r="BL231" s="1"/>
  <c r="AW230"/>
  <c r="BA230" s="1"/>
  <c r="BB230" s="1"/>
  <c r="AV231"/>
  <c r="AK232"/>
  <c r="AL231"/>
  <c r="AP231" s="1"/>
  <c r="AQ231" s="1"/>
  <c r="AA230"/>
  <c r="AE230" s="1"/>
  <c r="AF230" s="1"/>
  <c r="Z231"/>
  <c r="BM230"/>
  <c r="N538" i="8"/>
  <c r="O537"/>
  <c r="R538"/>
  <c r="Q538" s="1"/>
  <c r="J232" i="9"/>
  <c r="K232" s="1"/>
  <c r="F233"/>
  <c r="S231" i="5"/>
  <c r="O229"/>
  <c r="P229" s="1"/>
  <c r="T228"/>
  <c r="U228" s="1"/>
  <c r="N230" i="8"/>
  <c r="A233"/>
  <c r="E232"/>
  <c r="T232" i="3"/>
  <c r="V231"/>
  <c r="Z231" s="1"/>
  <c r="E232" i="9" l="1"/>
  <c r="T232"/>
  <c r="X232" s="1"/>
  <c r="Y232" s="1"/>
  <c r="S236"/>
  <c r="CY233" i="5"/>
  <c r="CZ232"/>
  <c r="DD232" s="1"/>
  <c r="CN233"/>
  <c r="CO232"/>
  <c r="CS232" s="1"/>
  <c r="CC232"/>
  <c r="CD231"/>
  <c r="CH231" s="1"/>
  <c r="CI231" s="1"/>
  <c r="BR233"/>
  <c r="BS232"/>
  <c r="BW232" s="1"/>
  <c r="BX232" s="1"/>
  <c r="BG233"/>
  <c r="BH232"/>
  <c r="BL232" s="1"/>
  <c r="AV232"/>
  <c r="AW231"/>
  <c r="BA231" s="1"/>
  <c r="BB231" s="1"/>
  <c r="AK233"/>
  <c r="AL232"/>
  <c r="AP232" s="1"/>
  <c r="AQ232" s="1"/>
  <c r="Z232"/>
  <c r="AA231"/>
  <c r="AE231" s="1"/>
  <c r="AF231" s="1"/>
  <c r="BM231"/>
  <c r="N539" i="8"/>
  <c r="O538"/>
  <c r="R539"/>
  <c r="Q539" s="1"/>
  <c r="F234" i="9"/>
  <c r="J233"/>
  <c r="K233" s="1"/>
  <c r="S232" i="5"/>
  <c r="T229"/>
  <c r="U229" s="1"/>
  <c r="O230"/>
  <c r="P230" s="1"/>
  <c r="N231" i="8"/>
  <c r="A234"/>
  <c r="E233"/>
  <c r="T233" i="3"/>
  <c r="V232"/>
  <c r="Z232" s="1"/>
  <c r="E233" i="9" l="1"/>
  <c r="T233"/>
  <c r="X233" s="1"/>
  <c r="Y233" s="1"/>
  <c r="S237"/>
  <c r="CY234" i="5"/>
  <c r="CZ233"/>
  <c r="DD233" s="1"/>
  <c r="CN234"/>
  <c r="CO233"/>
  <c r="CS233" s="1"/>
  <c r="CC233"/>
  <c r="CD232"/>
  <c r="CH232" s="1"/>
  <c r="CI232" s="1"/>
  <c r="BR234"/>
  <c r="BS233"/>
  <c r="BW233" s="1"/>
  <c r="BX233" s="1"/>
  <c r="BG234"/>
  <c r="BH233"/>
  <c r="BL233" s="1"/>
  <c r="AV233"/>
  <c r="AW232"/>
  <c r="BA232" s="1"/>
  <c r="BB232" s="1"/>
  <c r="AK234"/>
  <c r="AL233"/>
  <c r="AP233" s="1"/>
  <c r="AQ233" s="1"/>
  <c r="Z233"/>
  <c r="AA232"/>
  <c r="AE232" s="1"/>
  <c r="AF232" s="1"/>
  <c r="BM232"/>
  <c r="N540" i="8"/>
  <c r="O539"/>
  <c r="R540"/>
  <c r="Q540" s="1"/>
  <c r="J234" i="9"/>
  <c r="K234" s="1"/>
  <c r="F235"/>
  <c r="S233" i="5"/>
  <c r="T230"/>
  <c r="U230" s="1"/>
  <c r="O231"/>
  <c r="P231" s="1"/>
  <c r="N232" i="8"/>
  <c r="A235"/>
  <c r="E234"/>
  <c r="T234" i="3"/>
  <c r="V233"/>
  <c r="Z233" s="1"/>
  <c r="E234" i="9" l="1"/>
  <c r="T234"/>
  <c r="X234" s="1"/>
  <c r="Y234" s="1"/>
  <c r="S238"/>
  <c r="CY235" i="5"/>
  <c r="CZ234"/>
  <c r="DD234" s="1"/>
  <c r="CN235"/>
  <c r="CO234"/>
  <c r="CS234" s="1"/>
  <c r="CC234"/>
  <c r="CD233"/>
  <c r="CH233" s="1"/>
  <c r="CI233" s="1"/>
  <c r="BR235"/>
  <c r="BS234"/>
  <c r="BW234" s="1"/>
  <c r="BX234" s="1"/>
  <c r="BG235"/>
  <c r="BH234"/>
  <c r="BL234" s="1"/>
  <c r="AV234"/>
  <c r="AW233"/>
  <c r="BA233" s="1"/>
  <c r="BB233" s="1"/>
  <c r="AK235"/>
  <c r="AL234"/>
  <c r="AP234" s="1"/>
  <c r="AQ234" s="1"/>
  <c r="Z234"/>
  <c r="AA233"/>
  <c r="AE233" s="1"/>
  <c r="AF233" s="1"/>
  <c r="BM233"/>
  <c r="N541" i="8"/>
  <c r="O540"/>
  <c r="R541"/>
  <c r="Q541" s="1"/>
  <c r="J235" i="9"/>
  <c r="K235" s="1"/>
  <c r="F236"/>
  <c r="S234" i="5"/>
  <c r="T231"/>
  <c r="U231" s="1"/>
  <c r="O232"/>
  <c r="P232" s="1"/>
  <c r="N233" i="8"/>
  <c r="A236"/>
  <c r="E235"/>
  <c r="T235" i="3"/>
  <c r="V234"/>
  <c r="Z234" s="1"/>
  <c r="E235" i="9" l="1"/>
  <c r="T235"/>
  <c r="X235" s="1"/>
  <c r="Y235" s="1"/>
  <c r="S239"/>
  <c r="CY236" i="5"/>
  <c r="CZ235"/>
  <c r="DD235" s="1"/>
  <c r="CN236"/>
  <c r="CO235"/>
  <c r="CS235" s="1"/>
  <c r="CC235"/>
  <c r="CD234"/>
  <c r="CH234" s="1"/>
  <c r="CI234" s="1"/>
  <c r="BR236"/>
  <c r="BS235"/>
  <c r="BW235" s="1"/>
  <c r="BX235" s="1"/>
  <c r="BG236"/>
  <c r="BH235"/>
  <c r="BL235" s="1"/>
  <c r="AV235"/>
  <c r="AW234"/>
  <c r="BA234" s="1"/>
  <c r="BB234" s="1"/>
  <c r="AK236"/>
  <c r="AL235"/>
  <c r="AP235" s="1"/>
  <c r="AQ235" s="1"/>
  <c r="Z235"/>
  <c r="AA234"/>
  <c r="AE234" s="1"/>
  <c r="AF234" s="1"/>
  <c r="BM234"/>
  <c r="N542" i="8"/>
  <c r="R542"/>
  <c r="Q542" s="1"/>
  <c r="O541"/>
  <c r="J236" i="9"/>
  <c r="K236" s="1"/>
  <c r="F237"/>
  <c r="S235" i="5"/>
  <c r="O233"/>
  <c r="P233" s="1"/>
  <c r="T232"/>
  <c r="U232" s="1"/>
  <c r="N234" i="8"/>
  <c r="A237"/>
  <c r="E236"/>
  <c r="T236" i="3"/>
  <c r="V235"/>
  <c r="Z235" s="1"/>
  <c r="E236" i="9" l="1"/>
  <c r="T236"/>
  <c r="X236" s="1"/>
  <c r="Y236" s="1"/>
  <c r="S240"/>
  <c r="CY237" i="5"/>
  <c r="CZ236"/>
  <c r="DD236" s="1"/>
  <c r="CN237"/>
  <c r="CO236"/>
  <c r="CS236" s="1"/>
  <c r="CC236"/>
  <c r="CD235"/>
  <c r="CH235" s="1"/>
  <c r="CI235" s="1"/>
  <c r="BR237"/>
  <c r="BS236"/>
  <c r="BW236" s="1"/>
  <c r="BX236" s="1"/>
  <c r="BG237"/>
  <c r="BH236"/>
  <c r="BL236" s="1"/>
  <c r="AV236"/>
  <c r="AW235"/>
  <c r="BA235" s="1"/>
  <c r="BB235" s="1"/>
  <c r="AK237"/>
  <c r="AL236"/>
  <c r="AP236" s="1"/>
  <c r="AQ236" s="1"/>
  <c r="Z236"/>
  <c r="AA235"/>
  <c r="AE235" s="1"/>
  <c r="AF235" s="1"/>
  <c r="BM235"/>
  <c r="N543" i="8"/>
  <c r="O542"/>
  <c r="R543"/>
  <c r="Q543" s="1"/>
  <c r="F238" i="9"/>
  <c r="J237"/>
  <c r="K237" s="1"/>
  <c r="S236" i="5"/>
  <c r="T233"/>
  <c r="U233" s="1"/>
  <c r="O234"/>
  <c r="P234" s="1"/>
  <c r="N235" i="8"/>
  <c r="A238"/>
  <c r="E237"/>
  <c r="T237" i="3"/>
  <c r="V236"/>
  <c r="Z236" s="1"/>
  <c r="E237" i="9" l="1"/>
  <c r="T237"/>
  <c r="X237" s="1"/>
  <c r="Y237" s="1"/>
  <c r="S241"/>
  <c r="CZ237" i="5"/>
  <c r="DD237" s="1"/>
  <c r="CY238"/>
  <c r="CO237"/>
  <c r="CS237" s="1"/>
  <c r="CN238"/>
  <c r="CC237"/>
  <c r="CD236"/>
  <c r="CH236" s="1"/>
  <c r="BS237"/>
  <c r="BW237" s="1"/>
  <c r="BX237" s="1"/>
  <c r="BR238"/>
  <c r="BH237"/>
  <c r="BL237" s="1"/>
  <c r="BG238"/>
  <c r="AV237"/>
  <c r="AW236"/>
  <c r="BA236" s="1"/>
  <c r="BB236" s="1"/>
  <c r="AL237"/>
  <c r="AP237" s="1"/>
  <c r="AQ237" s="1"/>
  <c r="AK238"/>
  <c r="Z237"/>
  <c r="AA236"/>
  <c r="AE236" s="1"/>
  <c r="AF236" s="1"/>
  <c r="CI236"/>
  <c r="BM236"/>
  <c r="N544" i="8"/>
  <c r="O543"/>
  <c r="R544"/>
  <c r="Q544" s="1"/>
  <c r="J238" i="9"/>
  <c r="K238" s="1"/>
  <c r="F239"/>
  <c r="S237" i="5"/>
  <c r="T234"/>
  <c r="U234" s="1"/>
  <c r="O235"/>
  <c r="P235" s="1"/>
  <c r="N236" i="8"/>
  <c r="A239"/>
  <c r="E238"/>
  <c r="T238" i="3"/>
  <c r="V237"/>
  <c r="Z237" s="1"/>
  <c r="E238" i="9" l="1"/>
  <c r="T238"/>
  <c r="X238" s="1"/>
  <c r="Y238" s="1"/>
  <c r="S242"/>
  <c r="CZ238" i="5"/>
  <c r="DD238" s="1"/>
  <c r="CY239"/>
  <c r="CO238"/>
  <c r="CS238" s="1"/>
  <c r="CN239"/>
  <c r="CD237"/>
  <c r="CH237" s="1"/>
  <c r="CI237" s="1"/>
  <c r="CC238"/>
  <c r="BS238"/>
  <c r="BW238" s="1"/>
  <c r="BX238" s="1"/>
  <c r="BR239"/>
  <c r="BH238"/>
  <c r="BL238" s="1"/>
  <c r="BG239"/>
  <c r="AW237"/>
  <c r="BA237" s="1"/>
  <c r="BB237" s="1"/>
  <c r="AV238"/>
  <c r="AL238"/>
  <c r="AP238" s="1"/>
  <c r="AQ238" s="1"/>
  <c r="AK239"/>
  <c r="AA237"/>
  <c r="AE237" s="1"/>
  <c r="AF237" s="1"/>
  <c r="Z238"/>
  <c r="BM237"/>
  <c r="N545" i="8"/>
  <c r="O544"/>
  <c r="R545"/>
  <c r="Q545" s="1"/>
  <c r="J239" i="9"/>
  <c r="K239" s="1"/>
  <c r="F240"/>
  <c r="S238" i="5"/>
  <c r="T235"/>
  <c r="U235" s="1"/>
  <c r="O236"/>
  <c r="P236" s="1"/>
  <c r="N237" i="8"/>
  <c r="A240"/>
  <c r="E239"/>
  <c r="T239" i="3"/>
  <c r="V238"/>
  <c r="Z238" s="1"/>
  <c r="E239" i="9" l="1"/>
  <c r="T239"/>
  <c r="X239" s="1"/>
  <c r="Y239" s="1"/>
  <c r="S243"/>
  <c r="CY240" i="5"/>
  <c r="CZ239"/>
  <c r="DD239" s="1"/>
  <c r="CN240"/>
  <c r="CO239"/>
  <c r="CS239" s="1"/>
  <c r="CD238"/>
  <c r="CH238" s="1"/>
  <c r="CI238" s="1"/>
  <c r="CC239"/>
  <c r="BR240"/>
  <c r="BS239"/>
  <c r="BW239" s="1"/>
  <c r="BX239" s="1"/>
  <c r="BG240"/>
  <c r="BH239"/>
  <c r="BL239" s="1"/>
  <c r="AW238"/>
  <c r="BA238" s="1"/>
  <c r="BB238" s="1"/>
  <c r="AV239"/>
  <c r="AK240"/>
  <c r="AL239"/>
  <c r="AP239" s="1"/>
  <c r="AQ239" s="1"/>
  <c r="AA238"/>
  <c r="AE238" s="1"/>
  <c r="AF238" s="1"/>
  <c r="Z239"/>
  <c r="BM238"/>
  <c r="N546" i="8"/>
  <c r="O545"/>
  <c r="R546"/>
  <c r="Q546" s="1"/>
  <c r="J240" i="9"/>
  <c r="K240" s="1"/>
  <c r="F241"/>
  <c r="S239" i="5"/>
  <c r="T236"/>
  <c r="U236" s="1"/>
  <c r="O237"/>
  <c r="P237" s="1"/>
  <c r="N238" i="8"/>
  <c r="A241"/>
  <c r="E240"/>
  <c r="T240" i="3"/>
  <c r="V239"/>
  <c r="Z239" s="1"/>
  <c r="E240" i="9" l="1"/>
  <c r="T240"/>
  <c r="X240" s="1"/>
  <c r="Y240" s="1"/>
  <c r="S244"/>
  <c r="CY241" i="5"/>
  <c r="CZ240"/>
  <c r="DD240" s="1"/>
  <c r="CN241"/>
  <c r="CO240"/>
  <c r="CS240" s="1"/>
  <c r="CC240"/>
  <c r="CD239"/>
  <c r="CH239" s="1"/>
  <c r="CI239" s="1"/>
  <c r="BR241"/>
  <c r="BS240"/>
  <c r="BW240" s="1"/>
  <c r="BX240" s="1"/>
  <c r="BG241"/>
  <c r="BH240"/>
  <c r="BL240" s="1"/>
  <c r="AV240"/>
  <c r="AW239"/>
  <c r="BA239" s="1"/>
  <c r="BB239" s="1"/>
  <c r="AK241"/>
  <c r="AL240"/>
  <c r="AP240" s="1"/>
  <c r="AQ240" s="1"/>
  <c r="Z240"/>
  <c r="AA239"/>
  <c r="AE239" s="1"/>
  <c r="AF239" s="1"/>
  <c r="BM239"/>
  <c r="N547" i="8"/>
  <c r="O546"/>
  <c r="R547"/>
  <c r="Q547" s="1"/>
  <c r="F242" i="9"/>
  <c r="J241"/>
  <c r="K241" s="1"/>
  <c r="S240" i="5"/>
  <c r="T237"/>
  <c r="U237" s="1"/>
  <c r="O238"/>
  <c r="P238" s="1"/>
  <c r="N239" i="8"/>
  <c r="A242"/>
  <c r="E241"/>
  <c r="T241" i="3"/>
  <c r="V240"/>
  <c r="Z240" s="1"/>
  <c r="E241" i="9" l="1"/>
  <c r="T241"/>
  <c r="X241" s="1"/>
  <c r="Y241" s="1"/>
  <c r="S245"/>
  <c r="CY242" i="5"/>
  <c r="CZ241"/>
  <c r="DD241" s="1"/>
  <c r="CN242"/>
  <c r="CO241"/>
  <c r="CS241" s="1"/>
  <c r="CC241"/>
  <c r="CD240"/>
  <c r="CH240" s="1"/>
  <c r="CI240" s="1"/>
  <c r="BR242"/>
  <c r="BS241"/>
  <c r="BW241" s="1"/>
  <c r="BX241" s="1"/>
  <c r="BG242"/>
  <c r="BH241"/>
  <c r="BL241" s="1"/>
  <c r="AV241"/>
  <c r="AW240"/>
  <c r="BA240" s="1"/>
  <c r="BB240" s="1"/>
  <c r="AK242"/>
  <c r="AL241"/>
  <c r="AP241" s="1"/>
  <c r="AQ241" s="1"/>
  <c r="Z241"/>
  <c r="AA240"/>
  <c r="AE240" s="1"/>
  <c r="AF240" s="1"/>
  <c r="BM240"/>
  <c r="N548" i="8"/>
  <c r="R548"/>
  <c r="Q548" s="1"/>
  <c r="O547"/>
  <c r="J242" i="9"/>
  <c r="K242" s="1"/>
  <c r="F243"/>
  <c r="S241" i="5"/>
  <c r="T238"/>
  <c r="U238" s="1"/>
  <c r="O239"/>
  <c r="P239" s="1"/>
  <c r="N240" i="8"/>
  <c r="A243"/>
  <c r="E242"/>
  <c r="T242" i="3"/>
  <c r="V241"/>
  <c r="Z241" s="1"/>
  <c r="E242" i="9" l="1"/>
  <c r="T242"/>
  <c r="X242" s="1"/>
  <c r="Y242" s="1"/>
  <c r="S246"/>
  <c r="CY243" i="5"/>
  <c r="CZ242"/>
  <c r="DD242" s="1"/>
  <c r="CN243"/>
  <c r="CO242"/>
  <c r="CS242" s="1"/>
  <c r="CC242"/>
  <c r="CD241"/>
  <c r="CH241" s="1"/>
  <c r="CI241" s="1"/>
  <c r="BR243"/>
  <c r="BS242"/>
  <c r="BW242" s="1"/>
  <c r="BX242" s="1"/>
  <c r="BG243"/>
  <c r="BH242"/>
  <c r="BL242" s="1"/>
  <c r="AV242"/>
  <c r="AW241"/>
  <c r="BA241" s="1"/>
  <c r="BB241" s="1"/>
  <c r="AK243"/>
  <c r="AL242"/>
  <c r="AP242" s="1"/>
  <c r="AQ242" s="1"/>
  <c r="Z242"/>
  <c r="AA241"/>
  <c r="AE241" s="1"/>
  <c r="AF241" s="1"/>
  <c r="BM241"/>
  <c r="N549" i="8"/>
  <c r="O548"/>
  <c r="R549"/>
  <c r="Q549" s="1"/>
  <c r="J243" i="9"/>
  <c r="K243" s="1"/>
  <c r="F244"/>
  <c r="S242" i="5"/>
  <c r="T239"/>
  <c r="U239" s="1"/>
  <c r="O240"/>
  <c r="P240" s="1"/>
  <c r="N241" i="8"/>
  <c r="A244"/>
  <c r="E243"/>
  <c r="T243" i="3"/>
  <c r="V242"/>
  <c r="Z242" s="1"/>
  <c r="E243" i="9" l="1"/>
  <c r="T243"/>
  <c r="X243" s="1"/>
  <c r="Y243" s="1"/>
  <c r="S247"/>
  <c r="CY244" i="5"/>
  <c r="CZ243"/>
  <c r="DD243" s="1"/>
  <c r="CN244"/>
  <c r="CO243"/>
  <c r="CS243" s="1"/>
  <c r="CC243"/>
  <c r="CD242"/>
  <c r="CH242" s="1"/>
  <c r="CI242" s="1"/>
  <c r="BR244"/>
  <c r="BS243"/>
  <c r="BW243" s="1"/>
  <c r="BX243" s="1"/>
  <c r="BG244"/>
  <c r="BH243"/>
  <c r="BL243" s="1"/>
  <c r="AV243"/>
  <c r="AW242"/>
  <c r="BA242" s="1"/>
  <c r="BB242" s="1"/>
  <c r="AK244"/>
  <c r="AL243"/>
  <c r="AP243" s="1"/>
  <c r="AQ243" s="1"/>
  <c r="Z243"/>
  <c r="AA242"/>
  <c r="AE242" s="1"/>
  <c r="AF242" s="1"/>
  <c r="BM242"/>
  <c r="N550" i="8"/>
  <c r="R550"/>
  <c r="Q550" s="1"/>
  <c r="O549"/>
  <c r="J244" i="9"/>
  <c r="K244" s="1"/>
  <c r="F245"/>
  <c r="S243" i="5"/>
  <c r="O241"/>
  <c r="P241" s="1"/>
  <c r="T240"/>
  <c r="U240" s="1"/>
  <c r="N242" i="8"/>
  <c r="A245"/>
  <c r="E244"/>
  <c r="T244" i="3"/>
  <c r="V243"/>
  <c r="Z243" s="1"/>
  <c r="E244" i="9" l="1"/>
  <c r="T244"/>
  <c r="X244" s="1"/>
  <c r="Y244" s="1"/>
  <c r="S248"/>
  <c r="CY245" i="5"/>
  <c r="CZ244"/>
  <c r="DD244" s="1"/>
  <c r="CN245"/>
  <c r="CO244"/>
  <c r="CS244" s="1"/>
  <c r="CC244"/>
  <c r="CD243"/>
  <c r="CH243" s="1"/>
  <c r="CI243" s="1"/>
  <c r="BR245"/>
  <c r="BS244"/>
  <c r="BW244" s="1"/>
  <c r="BX244" s="1"/>
  <c r="BG245"/>
  <c r="BH244"/>
  <c r="BL244" s="1"/>
  <c r="AV244"/>
  <c r="AW243"/>
  <c r="BA243" s="1"/>
  <c r="BB243" s="1"/>
  <c r="AK245"/>
  <c r="AL244"/>
  <c r="AP244" s="1"/>
  <c r="AQ244" s="1"/>
  <c r="Z244"/>
  <c r="AA243"/>
  <c r="AE243" s="1"/>
  <c r="AF243" s="1"/>
  <c r="BM243"/>
  <c r="N551" i="8"/>
  <c r="O550"/>
  <c r="R551"/>
  <c r="Q551" s="1"/>
  <c r="F246" i="9"/>
  <c r="J245"/>
  <c r="K245" s="1"/>
  <c r="S244" i="5"/>
  <c r="T241"/>
  <c r="U241" s="1"/>
  <c r="O242"/>
  <c r="P242" s="1"/>
  <c r="N243" i="8"/>
  <c r="A246"/>
  <c r="E245"/>
  <c r="T245" i="3"/>
  <c r="V244"/>
  <c r="Z244" s="1"/>
  <c r="E245" i="9" l="1"/>
  <c r="T245"/>
  <c r="X245" s="1"/>
  <c r="Y245" s="1"/>
  <c r="S249"/>
  <c r="CZ245" i="5"/>
  <c r="DD245" s="1"/>
  <c r="CY246"/>
  <c r="CO245"/>
  <c r="CS245" s="1"/>
  <c r="CN246"/>
  <c r="CC245"/>
  <c r="CD244"/>
  <c r="CH244" s="1"/>
  <c r="CI244" s="1"/>
  <c r="BS245"/>
  <c r="BW245" s="1"/>
  <c r="BX245" s="1"/>
  <c r="BR246"/>
  <c r="BH245"/>
  <c r="BL245" s="1"/>
  <c r="BG246"/>
  <c r="AV245"/>
  <c r="AW244"/>
  <c r="BA244" s="1"/>
  <c r="BB244" s="1"/>
  <c r="AL245"/>
  <c r="AP245" s="1"/>
  <c r="AQ245" s="1"/>
  <c r="AK246"/>
  <c r="Z245"/>
  <c r="AA244"/>
  <c r="AE244" s="1"/>
  <c r="AF244" s="1"/>
  <c r="BM244"/>
  <c r="N552" i="8"/>
  <c r="O551"/>
  <c r="R552"/>
  <c r="Q552" s="1"/>
  <c r="J246" i="9"/>
  <c r="K246" s="1"/>
  <c r="F247"/>
  <c r="S245" i="5"/>
  <c r="T242"/>
  <c r="U242" s="1"/>
  <c r="O243"/>
  <c r="P243" s="1"/>
  <c r="N244" i="8"/>
  <c r="A247"/>
  <c r="E246"/>
  <c r="T246" i="3"/>
  <c r="V245"/>
  <c r="Z245" s="1"/>
  <c r="E246" i="9" l="1"/>
  <c r="T246"/>
  <c r="X246" s="1"/>
  <c r="Y246" s="1"/>
  <c r="S250"/>
  <c r="CZ246" i="5"/>
  <c r="DD246" s="1"/>
  <c r="CY247"/>
  <c r="CO246"/>
  <c r="CS246" s="1"/>
  <c r="CN247"/>
  <c r="CD245"/>
  <c r="CH245" s="1"/>
  <c r="CI245" s="1"/>
  <c r="CC246"/>
  <c r="BS246"/>
  <c r="BW246" s="1"/>
  <c r="BX246" s="1"/>
  <c r="BR247"/>
  <c r="BH246"/>
  <c r="BL246" s="1"/>
  <c r="BG247"/>
  <c r="AW245"/>
  <c r="BA245" s="1"/>
  <c r="BB245" s="1"/>
  <c r="AV246"/>
  <c r="AL246"/>
  <c r="AP246" s="1"/>
  <c r="AQ246" s="1"/>
  <c r="AK247"/>
  <c r="AA245"/>
  <c r="AE245" s="1"/>
  <c r="AF245" s="1"/>
  <c r="Z246"/>
  <c r="BM245"/>
  <c r="N553" i="8"/>
  <c r="O552"/>
  <c r="R553"/>
  <c r="Q553" s="1"/>
  <c r="J247" i="9"/>
  <c r="K247" s="1"/>
  <c r="F248"/>
  <c r="S246" i="5"/>
  <c r="T243"/>
  <c r="U243" s="1"/>
  <c r="O244"/>
  <c r="P244" s="1"/>
  <c r="N245" i="8"/>
  <c r="A248"/>
  <c r="E247"/>
  <c r="T247" i="3"/>
  <c r="V246"/>
  <c r="Z246" s="1"/>
  <c r="E247" i="9" l="1"/>
  <c r="T247"/>
  <c r="X247" s="1"/>
  <c r="Y247" s="1"/>
  <c r="S251"/>
  <c r="CY248" i="5"/>
  <c r="CZ247"/>
  <c r="DD247" s="1"/>
  <c r="CN248"/>
  <c r="CO247"/>
  <c r="CS247" s="1"/>
  <c r="CD246"/>
  <c r="CH246" s="1"/>
  <c r="CI246" s="1"/>
  <c r="CC247"/>
  <c r="BR248"/>
  <c r="BS247"/>
  <c r="BW247" s="1"/>
  <c r="BX247" s="1"/>
  <c r="BG248"/>
  <c r="BH247"/>
  <c r="BL247" s="1"/>
  <c r="AW246"/>
  <c r="BA246" s="1"/>
  <c r="BB246" s="1"/>
  <c r="AV247"/>
  <c r="AK248"/>
  <c r="AL247"/>
  <c r="AP247" s="1"/>
  <c r="AQ247" s="1"/>
  <c r="AA246"/>
  <c r="AE246" s="1"/>
  <c r="AF246" s="1"/>
  <c r="Z247"/>
  <c r="BM246"/>
  <c r="N554" i="8"/>
  <c r="O553"/>
  <c r="R554"/>
  <c r="Q554" s="1"/>
  <c r="J248" i="9"/>
  <c r="K248" s="1"/>
  <c r="F249"/>
  <c r="S247" i="5"/>
  <c r="O245"/>
  <c r="P245" s="1"/>
  <c r="T244"/>
  <c r="U244" s="1"/>
  <c r="N246" i="8"/>
  <c r="A249"/>
  <c r="E248"/>
  <c r="T248" i="3"/>
  <c r="V247"/>
  <c r="Z247" s="1"/>
  <c r="E248" i="9" l="1"/>
  <c r="T248"/>
  <c r="X248" s="1"/>
  <c r="Y248" s="1"/>
  <c r="S252"/>
  <c r="CY249" i="5"/>
  <c r="CZ248"/>
  <c r="DD248" s="1"/>
  <c r="CN249"/>
  <c r="CO248"/>
  <c r="CS248" s="1"/>
  <c r="CC248"/>
  <c r="CD247"/>
  <c r="CH247" s="1"/>
  <c r="CI247" s="1"/>
  <c r="BR249"/>
  <c r="BS248"/>
  <c r="BW248" s="1"/>
  <c r="BX248" s="1"/>
  <c r="BG249"/>
  <c r="BH248"/>
  <c r="BL248" s="1"/>
  <c r="AV248"/>
  <c r="AW247"/>
  <c r="BA247" s="1"/>
  <c r="BB247" s="1"/>
  <c r="AK249"/>
  <c r="AL248"/>
  <c r="AP248" s="1"/>
  <c r="AQ248" s="1"/>
  <c r="Z248"/>
  <c r="AA247"/>
  <c r="AE247" s="1"/>
  <c r="AF247" s="1"/>
  <c r="BM247"/>
  <c r="N555" i="8"/>
  <c r="O554"/>
  <c r="R555"/>
  <c r="Q555" s="1"/>
  <c r="F250" i="9"/>
  <c r="J249"/>
  <c r="K249" s="1"/>
  <c r="S248" i="5"/>
  <c r="T245"/>
  <c r="U245" s="1"/>
  <c r="O246"/>
  <c r="P246" s="1"/>
  <c r="N247" i="8"/>
  <c r="A250"/>
  <c r="E249"/>
  <c r="T249" i="3"/>
  <c r="V248"/>
  <c r="Z248" s="1"/>
  <c r="E249" i="9" l="1"/>
  <c r="T249"/>
  <c r="X249" s="1"/>
  <c r="Y249" s="1"/>
  <c r="S253"/>
  <c r="CY250" i="5"/>
  <c r="CZ249"/>
  <c r="DD249" s="1"/>
  <c r="CN250"/>
  <c r="CO249"/>
  <c r="CS249" s="1"/>
  <c r="CC249"/>
  <c r="CD248"/>
  <c r="CH248" s="1"/>
  <c r="CI248" s="1"/>
  <c r="BR250"/>
  <c r="BS249"/>
  <c r="BW249" s="1"/>
  <c r="BX249" s="1"/>
  <c r="BG250"/>
  <c r="BH249"/>
  <c r="BL249" s="1"/>
  <c r="AV249"/>
  <c r="AW248"/>
  <c r="BA248" s="1"/>
  <c r="BB248" s="1"/>
  <c r="AK250"/>
  <c r="AL249"/>
  <c r="AP249" s="1"/>
  <c r="AQ249" s="1"/>
  <c r="Z249"/>
  <c r="AA248"/>
  <c r="AE248" s="1"/>
  <c r="AF248" s="1"/>
  <c r="BM248"/>
  <c r="N556" i="8"/>
  <c r="O555"/>
  <c r="R556"/>
  <c r="Q556" s="1"/>
  <c r="F251" i="9"/>
  <c r="J250"/>
  <c r="K250" s="1"/>
  <c r="S249" i="5"/>
  <c r="T246"/>
  <c r="U246" s="1"/>
  <c r="O247"/>
  <c r="P247" s="1"/>
  <c r="N248" i="8"/>
  <c r="A251"/>
  <c r="E250"/>
  <c r="T250" i="3"/>
  <c r="V249"/>
  <c r="Z249" s="1"/>
  <c r="E250" i="9" l="1"/>
  <c r="T250"/>
  <c r="X250" s="1"/>
  <c r="Y250" s="1"/>
  <c r="S254"/>
  <c r="CY251" i="5"/>
  <c r="CZ250"/>
  <c r="DD250" s="1"/>
  <c r="CN251"/>
  <c r="CO250"/>
  <c r="CS250" s="1"/>
  <c r="CC250"/>
  <c r="CD249"/>
  <c r="CH249" s="1"/>
  <c r="CI249" s="1"/>
  <c r="BR251"/>
  <c r="BS250"/>
  <c r="BW250" s="1"/>
  <c r="BX250" s="1"/>
  <c r="BG251"/>
  <c r="BH250"/>
  <c r="BL250" s="1"/>
  <c r="AV250"/>
  <c r="AW249"/>
  <c r="BA249" s="1"/>
  <c r="BB249" s="1"/>
  <c r="AK251"/>
  <c r="AL250"/>
  <c r="AP250" s="1"/>
  <c r="AQ250" s="1"/>
  <c r="Z250"/>
  <c r="AA249"/>
  <c r="AE249" s="1"/>
  <c r="AF249" s="1"/>
  <c r="BM249"/>
  <c r="N557" i="8"/>
  <c r="R557"/>
  <c r="Q557" s="1"/>
  <c r="O556"/>
  <c r="J251" i="9"/>
  <c r="K251" s="1"/>
  <c r="F252"/>
  <c r="S250" i="5"/>
  <c r="O248"/>
  <c r="P248" s="1"/>
  <c r="T247"/>
  <c r="U247" s="1"/>
  <c r="N249" i="8"/>
  <c r="A252"/>
  <c r="E251"/>
  <c r="T251" i="3"/>
  <c r="V250"/>
  <c r="Z250" s="1"/>
  <c r="E251" i="9" l="1"/>
  <c r="T251"/>
  <c r="X251" s="1"/>
  <c r="Y251" s="1"/>
  <c r="S255"/>
  <c r="CY252" i="5"/>
  <c r="CZ251"/>
  <c r="DD251" s="1"/>
  <c r="CN252"/>
  <c r="CO251"/>
  <c r="CS251" s="1"/>
  <c r="CC251"/>
  <c r="CD250"/>
  <c r="CH250" s="1"/>
  <c r="CI250" s="1"/>
  <c r="BR252"/>
  <c r="BS251"/>
  <c r="BW251" s="1"/>
  <c r="BX251" s="1"/>
  <c r="BG252"/>
  <c r="BH251"/>
  <c r="BL251" s="1"/>
  <c r="AV251"/>
  <c r="AW250"/>
  <c r="BA250" s="1"/>
  <c r="BB250" s="1"/>
  <c r="AK252"/>
  <c r="AL251"/>
  <c r="AP251" s="1"/>
  <c r="AQ251" s="1"/>
  <c r="Z251"/>
  <c r="AA250"/>
  <c r="AE250" s="1"/>
  <c r="AF250" s="1"/>
  <c r="BM250"/>
  <c r="N558" i="8"/>
  <c r="R558"/>
  <c r="Q558" s="1"/>
  <c r="O557"/>
  <c r="F253" i="9"/>
  <c r="J252"/>
  <c r="K252" s="1"/>
  <c r="S251" i="5"/>
  <c r="T248"/>
  <c r="U248" s="1"/>
  <c r="O249"/>
  <c r="P249" s="1"/>
  <c r="N250" i="8"/>
  <c r="A253"/>
  <c r="E252"/>
  <c r="T252" i="3"/>
  <c r="V251"/>
  <c r="Z251" s="1"/>
  <c r="E252" i="9" l="1"/>
  <c r="T252"/>
  <c r="X252" s="1"/>
  <c r="Y252" s="1"/>
  <c r="S256"/>
  <c r="CY253" i="5"/>
  <c r="CZ252"/>
  <c r="DD252" s="1"/>
  <c r="CN253"/>
  <c r="CO252"/>
  <c r="CS252" s="1"/>
  <c r="CC252"/>
  <c r="CD251"/>
  <c r="CH251" s="1"/>
  <c r="CI251" s="1"/>
  <c r="BR253"/>
  <c r="BS252"/>
  <c r="BW252" s="1"/>
  <c r="BX252" s="1"/>
  <c r="BG253"/>
  <c r="BH252"/>
  <c r="BL252" s="1"/>
  <c r="AV252"/>
  <c r="AW251"/>
  <c r="BA251" s="1"/>
  <c r="BB251" s="1"/>
  <c r="AK253"/>
  <c r="AL252"/>
  <c r="AP252" s="1"/>
  <c r="AQ252" s="1"/>
  <c r="Z252"/>
  <c r="AA251"/>
  <c r="AE251" s="1"/>
  <c r="AF251" s="1"/>
  <c r="BM251"/>
  <c r="N559" i="8"/>
  <c r="O558"/>
  <c r="R559"/>
  <c r="Q559" s="1"/>
  <c r="J253" i="9"/>
  <c r="K253" s="1"/>
  <c r="F254"/>
  <c r="S252" i="5"/>
  <c r="T249"/>
  <c r="U249" s="1"/>
  <c r="O250"/>
  <c r="P250" s="1"/>
  <c r="N251" i="8"/>
  <c r="A254"/>
  <c r="E253"/>
  <c r="T253" i="3"/>
  <c r="V252"/>
  <c r="Z252" s="1"/>
  <c r="E253" i="9" l="1"/>
  <c r="T253"/>
  <c r="X253" s="1"/>
  <c r="Y253" s="1"/>
  <c r="S257"/>
  <c r="CZ253" i="5"/>
  <c r="DD253" s="1"/>
  <c r="CY254"/>
  <c r="CO253"/>
  <c r="CS253" s="1"/>
  <c r="CN254"/>
  <c r="CC253"/>
  <c r="CD252"/>
  <c r="CH252" s="1"/>
  <c r="CI252" s="1"/>
  <c r="BS253"/>
  <c r="BW253" s="1"/>
  <c r="BX253" s="1"/>
  <c r="BR254"/>
  <c r="BH253"/>
  <c r="BL253" s="1"/>
  <c r="BG254"/>
  <c r="AV253"/>
  <c r="AW252"/>
  <c r="BA252" s="1"/>
  <c r="BB252" s="1"/>
  <c r="AL253"/>
  <c r="AP253" s="1"/>
  <c r="AQ253" s="1"/>
  <c r="AK254"/>
  <c r="Z253"/>
  <c r="AA252"/>
  <c r="AE252" s="1"/>
  <c r="AF252" s="1"/>
  <c r="BM252"/>
  <c r="N560" i="8"/>
  <c r="R560"/>
  <c r="Q560" s="1"/>
  <c r="O559"/>
  <c r="F255" i="9"/>
  <c r="J254"/>
  <c r="K254" s="1"/>
  <c r="S253" i="5"/>
  <c r="T250"/>
  <c r="U250" s="1"/>
  <c r="O251"/>
  <c r="P251" s="1"/>
  <c r="N252" i="8"/>
  <c r="A255"/>
  <c r="E254"/>
  <c r="T254" i="3"/>
  <c r="V253"/>
  <c r="Z253" s="1"/>
  <c r="E254" i="9" l="1"/>
  <c r="T254"/>
  <c r="X254" s="1"/>
  <c r="Y254" s="1"/>
  <c r="S258"/>
  <c r="CZ254" i="5"/>
  <c r="DD254" s="1"/>
  <c r="CY255"/>
  <c r="CO254"/>
  <c r="CS254" s="1"/>
  <c r="CN255"/>
  <c r="CD253"/>
  <c r="CH253" s="1"/>
  <c r="CI253" s="1"/>
  <c r="CC254"/>
  <c r="BS254"/>
  <c r="BW254" s="1"/>
  <c r="BX254" s="1"/>
  <c r="BR255"/>
  <c r="BH254"/>
  <c r="BL254" s="1"/>
  <c r="BG255"/>
  <c r="AW253"/>
  <c r="BA253" s="1"/>
  <c r="BB253" s="1"/>
  <c r="AV254"/>
  <c r="AL254"/>
  <c r="AP254" s="1"/>
  <c r="AQ254" s="1"/>
  <c r="AK255"/>
  <c r="AA253"/>
  <c r="AE253" s="1"/>
  <c r="AF253" s="1"/>
  <c r="Z254"/>
  <c r="BM253"/>
  <c r="N561" i="8"/>
  <c r="R561"/>
  <c r="Q561" s="1"/>
  <c r="O560"/>
  <c r="J255" i="9"/>
  <c r="K255" s="1"/>
  <c r="F256"/>
  <c r="S254" i="5"/>
  <c r="O252"/>
  <c r="P252" s="1"/>
  <c r="T251"/>
  <c r="U251" s="1"/>
  <c r="N253" i="8"/>
  <c r="A256"/>
  <c r="E255"/>
  <c r="T255" i="3"/>
  <c r="V254"/>
  <c r="Z254" s="1"/>
  <c r="E255" i="9" l="1"/>
  <c r="T255"/>
  <c r="X255" s="1"/>
  <c r="Y255" s="1"/>
  <c r="S259"/>
  <c r="CY256" i="5"/>
  <c r="CZ255"/>
  <c r="DD255" s="1"/>
  <c r="CN256"/>
  <c r="CO255"/>
  <c r="CS255" s="1"/>
  <c r="CD254"/>
  <c r="CH254" s="1"/>
  <c r="CI254" s="1"/>
  <c r="CC255"/>
  <c r="BR256"/>
  <c r="BS255"/>
  <c r="BW255" s="1"/>
  <c r="BX255" s="1"/>
  <c r="BG256"/>
  <c r="BH255"/>
  <c r="BL255" s="1"/>
  <c r="AW254"/>
  <c r="BA254" s="1"/>
  <c r="BB254" s="1"/>
  <c r="AV255"/>
  <c r="AK256"/>
  <c r="AL255"/>
  <c r="AP255" s="1"/>
  <c r="AQ255" s="1"/>
  <c r="AA254"/>
  <c r="AE254" s="1"/>
  <c r="AF254" s="1"/>
  <c r="Z255"/>
  <c r="BM254"/>
  <c r="N562" i="8"/>
  <c r="O561"/>
  <c r="R562"/>
  <c r="Q562" s="1"/>
  <c r="F257" i="9"/>
  <c r="J256"/>
  <c r="K256" s="1"/>
  <c r="S255" i="5"/>
  <c r="T252"/>
  <c r="U252" s="1"/>
  <c r="O253"/>
  <c r="P253" s="1"/>
  <c r="N254" i="8"/>
  <c r="A257"/>
  <c r="E256"/>
  <c r="T256" i="3"/>
  <c r="V255"/>
  <c r="Z255" s="1"/>
  <c r="E256" i="9" l="1"/>
  <c r="T256"/>
  <c r="X256" s="1"/>
  <c r="Y256" s="1"/>
  <c r="S260"/>
  <c r="CY257" i="5"/>
  <c r="CZ256"/>
  <c r="DD256" s="1"/>
  <c r="CN257"/>
  <c r="CO256"/>
  <c r="CS256" s="1"/>
  <c r="CC256"/>
  <c r="CD255"/>
  <c r="CH255" s="1"/>
  <c r="CI255" s="1"/>
  <c r="BR257"/>
  <c r="BS256"/>
  <c r="BW256" s="1"/>
  <c r="BX256" s="1"/>
  <c r="BG257"/>
  <c r="BH256"/>
  <c r="BL256" s="1"/>
  <c r="AV256"/>
  <c r="AW255"/>
  <c r="BA255" s="1"/>
  <c r="BB255" s="1"/>
  <c r="AK257"/>
  <c r="AL256"/>
  <c r="AP256" s="1"/>
  <c r="AQ256" s="1"/>
  <c r="Z256"/>
  <c r="AA255"/>
  <c r="AE255" s="1"/>
  <c r="AF255" s="1"/>
  <c r="BM255"/>
  <c r="N563" i="8"/>
  <c r="O562"/>
  <c r="R563"/>
  <c r="Q563" s="1"/>
  <c r="J257" i="9"/>
  <c r="K257" s="1"/>
  <c r="F258"/>
  <c r="S256" i="5"/>
  <c r="T253"/>
  <c r="U253" s="1"/>
  <c r="O254"/>
  <c r="P254" s="1"/>
  <c r="N255" i="8"/>
  <c r="A258"/>
  <c r="E257"/>
  <c r="T257" i="3"/>
  <c r="V256"/>
  <c r="Z256" s="1"/>
  <c r="E257" i="9" l="1"/>
  <c r="T257"/>
  <c r="X257" s="1"/>
  <c r="Y257" s="1"/>
  <c r="S261"/>
  <c r="CY258" i="5"/>
  <c r="CZ257"/>
  <c r="DD257" s="1"/>
  <c r="CN258"/>
  <c r="CO257"/>
  <c r="CS257" s="1"/>
  <c r="CC257"/>
  <c r="CD256"/>
  <c r="CH256" s="1"/>
  <c r="CI256" s="1"/>
  <c r="BR258"/>
  <c r="BS257"/>
  <c r="BW257" s="1"/>
  <c r="BX257" s="1"/>
  <c r="BG258"/>
  <c r="BH257"/>
  <c r="BL257" s="1"/>
  <c r="AV257"/>
  <c r="AW256"/>
  <c r="BA256" s="1"/>
  <c r="BB256" s="1"/>
  <c r="AK258"/>
  <c r="AL257"/>
  <c r="AP257" s="1"/>
  <c r="AQ257" s="1"/>
  <c r="Z257"/>
  <c r="AA256"/>
  <c r="AE256" s="1"/>
  <c r="AF256" s="1"/>
  <c r="BM256"/>
  <c r="N564" i="8"/>
  <c r="O563"/>
  <c r="R564"/>
  <c r="Q564" s="1"/>
  <c r="F259" i="9"/>
  <c r="J258"/>
  <c r="K258" s="1"/>
  <c r="S257" i="5"/>
  <c r="T254"/>
  <c r="U254" s="1"/>
  <c r="O255"/>
  <c r="P255" s="1"/>
  <c r="N256" i="8"/>
  <c r="A259"/>
  <c r="E258"/>
  <c r="T258" i="3"/>
  <c r="V257"/>
  <c r="Z257" s="1"/>
  <c r="E258" i="9" l="1"/>
  <c r="T258"/>
  <c r="X258" s="1"/>
  <c r="Y258" s="1"/>
  <c r="S262"/>
  <c r="CY259" i="5"/>
  <c r="CZ258"/>
  <c r="DD258" s="1"/>
  <c r="CN259"/>
  <c r="CO258"/>
  <c r="CS258" s="1"/>
  <c r="CC258"/>
  <c r="CD257"/>
  <c r="CH257" s="1"/>
  <c r="CI257" s="1"/>
  <c r="BR259"/>
  <c r="BS258"/>
  <c r="BW258" s="1"/>
  <c r="BX258" s="1"/>
  <c r="BG259"/>
  <c r="BH258"/>
  <c r="BL258" s="1"/>
  <c r="AV258"/>
  <c r="AW257"/>
  <c r="BA257" s="1"/>
  <c r="BB257" s="1"/>
  <c r="AK259"/>
  <c r="AL258"/>
  <c r="AP258" s="1"/>
  <c r="AQ258" s="1"/>
  <c r="Z258"/>
  <c r="AA257"/>
  <c r="AE257" s="1"/>
  <c r="AF257" s="1"/>
  <c r="BM257"/>
  <c r="N565" i="8"/>
  <c r="R565"/>
  <c r="Q565" s="1"/>
  <c r="O564"/>
  <c r="J259" i="9"/>
  <c r="K259" s="1"/>
  <c r="F260"/>
  <c r="S258" i="5"/>
  <c r="T255"/>
  <c r="U255" s="1"/>
  <c r="O256"/>
  <c r="P256" s="1"/>
  <c r="N257" i="8"/>
  <c r="A260"/>
  <c r="E259"/>
  <c r="T259" i="3"/>
  <c r="V258"/>
  <c r="Z258" s="1"/>
  <c r="E259" i="9" l="1"/>
  <c r="T259"/>
  <c r="X259" s="1"/>
  <c r="Y259" s="1"/>
  <c r="S263"/>
  <c r="CY260" i="5"/>
  <c r="CZ259"/>
  <c r="DD259" s="1"/>
  <c r="CN260"/>
  <c r="CO259"/>
  <c r="CS259" s="1"/>
  <c r="CC259"/>
  <c r="CD258"/>
  <c r="CH258" s="1"/>
  <c r="CI258" s="1"/>
  <c r="BR260"/>
  <c r="BS259"/>
  <c r="BW259" s="1"/>
  <c r="BX259" s="1"/>
  <c r="BG260"/>
  <c r="BH259"/>
  <c r="BL259" s="1"/>
  <c r="AV259"/>
  <c r="AW258"/>
  <c r="BA258" s="1"/>
  <c r="BB258" s="1"/>
  <c r="AK260"/>
  <c r="AL259"/>
  <c r="AP259" s="1"/>
  <c r="AQ259" s="1"/>
  <c r="Z259"/>
  <c r="AA258"/>
  <c r="AE258" s="1"/>
  <c r="AF258" s="1"/>
  <c r="BM258"/>
  <c r="N566" i="8"/>
  <c r="R566"/>
  <c r="Q566" s="1"/>
  <c r="O565"/>
  <c r="F261" i="9"/>
  <c r="J260"/>
  <c r="K260" s="1"/>
  <c r="S259" i="5"/>
  <c r="O257"/>
  <c r="P257" s="1"/>
  <c r="T256"/>
  <c r="U256" s="1"/>
  <c r="N258" i="8"/>
  <c r="A261"/>
  <c r="E260"/>
  <c r="T260" i="3"/>
  <c r="V259"/>
  <c r="Z259" s="1"/>
  <c r="E260" i="9" l="1"/>
  <c r="T260"/>
  <c r="X260" s="1"/>
  <c r="Y260" s="1"/>
  <c r="S264"/>
  <c r="CY261" i="5"/>
  <c r="CZ260"/>
  <c r="DD260" s="1"/>
  <c r="CN261"/>
  <c r="CO260"/>
  <c r="CS260" s="1"/>
  <c r="CC260"/>
  <c r="CD259"/>
  <c r="CH259" s="1"/>
  <c r="BR261"/>
  <c r="BS260"/>
  <c r="BW260" s="1"/>
  <c r="BX260" s="1"/>
  <c r="BG261"/>
  <c r="BH260"/>
  <c r="BL260" s="1"/>
  <c r="AV260"/>
  <c r="AW259"/>
  <c r="BA259" s="1"/>
  <c r="BB259" s="1"/>
  <c r="AK261"/>
  <c r="AL260"/>
  <c r="AP260" s="1"/>
  <c r="AQ260" s="1"/>
  <c r="Z260"/>
  <c r="AA259"/>
  <c r="AE259" s="1"/>
  <c r="AF259" s="1"/>
  <c r="CI259"/>
  <c r="BM259"/>
  <c r="N567" i="8"/>
  <c r="O566"/>
  <c r="R567"/>
  <c r="Q567" s="1"/>
  <c r="J261" i="9"/>
  <c r="K261" s="1"/>
  <c r="F262"/>
  <c r="S260" i="5"/>
  <c r="T257"/>
  <c r="U257" s="1"/>
  <c r="O258"/>
  <c r="P258" s="1"/>
  <c r="N259" i="8"/>
  <c r="A262"/>
  <c r="E261"/>
  <c r="T261" i="3"/>
  <c r="V260"/>
  <c r="Z260" s="1"/>
  <c r="E261" i="9" l="1"/>
  <c r="T261"/>
  <c r="X261" s="1"/>
  <c r="Y261" s="1"/>
  <c r="S265"/>
  <c r="CZ261" i="5"/>
  <c r="DD261" s="1"/>
  <c r="CY262"/>
  <c r="CO261"/>
  <c r="CS261" s="1"/>
  <c r="CN262"/>
  <c r="CC261"/>
  <c r="CD260"/>
  <c r="CH260" s="1"/>
  <c r="CI260" s="1"/>
  <c r="BS261"/>
  <c r="BW261" s="1"/>
  <c r="BX261" s="1"/>
  <c r="BR262"/>
  <c r="BH261"/>
  <c r="BL261" s="1"/>
  <c r="BG262"/>
  <c r="AV261"/>
  <c r="AW260"/>
  <c r="BA260" s="1"/>
  <c r="BB260" s="1"/>
  <c r="AL261"/>
  <c r="AP261" s="1"/>
  <c r="AQ261" s="1"/>
  <c r="AK262"/>
  <c r="Z261"/>
  <c r="AA260"/>
  <c r="AE260" s="1"/>
  <c r="AF260" s="1"/>
  <c r="BM260"/>
  <c r="N568" i="8"/>
  <c r="R568"/>
  <c r="Q568" s="1"/>
  <c r="O567"/>
  <c r="F263" i="9"/>
  <c r="J262"/>
  <c r="K262" s="1"/>
  <c r="S261" i="5"/>
  <c r="T258"/>
  <c r="U258" s="1"/>
  <c r="O259"/>
  <c r="P259" s="1"/>
  <c r="N260" i="8"/>
  <c r="A263"/>
  <c r="E262"/>
  <c r="T262" i="3"/>
  <c r="V261"/>
  <c r="Z261" s="1"/>
  <c r="E262" i="9" l="1"/>
  <c r="T262"/>
  <c r="X262" s="1"/>
  <c r="Y262" s="1"/>
  <c r="S266"/>
  <c r="CZ262" i="5"/>
  <c r="DD262" s="1"/>
  <c r="CY263"/>
  <c r="CO262"/>
  <c r="CS262" s="1"/>
  <c r="CN263"/>
  <c r="CD261"/>
  <c r="CH261" s="1"/>
  <c r="CI261" s="1"/>
  <c r="CC262"/>
  <c r="BS262"/>
  <c r="BW262" s="1"/>
  <c r="BX262" s="1"/>
  <c r="BR263"/>
  <c r="BH262"/>
  <c r="BL262" s="1"/>
  <c r="BG263"/>
  <c r="AW261"/>
  <c r="BA261" s="1"/>
  <c r="BB261" s="1"/>
  <c r="AV262"/>
  <c r="AL262"/>
  <c r="AP262" s="1"/>
  <c r="AQ262" s="1"/>
  <c r="AK263"/>
  <c r="AA261"/>
  <c r="AE261" s="1"/>
  <c r="AF261" s="1"/>
  <c r="Z262"/>
  <c r="BM261"/>
  <c r="N569" i="8"/>
  <c r="R569"/>
  <c r="Q569" s="1"/>
  <c r="O568"/>
  <c r="J263" i="9"/>
  <c r="K263" s="1"/>
  <c r="F264"/>
  <c r="S262" i="5"/>
  <c r="O260"/>
  <c r="P260" s="1"/>
  <c r="T259"/>
  <c r="U259" s="1"/>
  <c r="N261" i="8"/>
  <c r="A264"/>
  <c r="E263"/>
  <c r="T263" i="3"/>
  <c r="V262"/>
  <c r="Z262" s="1"/>
  <c r="E263" i="9" l="1"/>
  <c r="T263"/>
  <c r="X263" s="1"/>
  <c r="Y263" s="1"/>
  <c r="S267"/>
  <c r="CY264" i="5"/>
  <c r="CZ263"/>
  <c r="DD263" s="1"/>
  <c r="CN264"/>
  <c r="CO263"/>
  <c r="CS263" s="1"/>
  <c r="CD262"/>
  <c r="CH262" s="1"/>
  <c r="CI262" s="1"/>
  <c r="CC263"/>
  <c r="BR264"/>
  <c r="BS263"/>
  <c r="BW263" s="1"/>
  <c r="BX263" s="1"/>
  <c r="BG264"/>
  <c r="BH263"/>
  <c r="BL263" s="1"/>
  <c r="AW262"/>
  <c r="BA262" s="1"/>
  <c r="BB262" s="1"/>
  <c r="AV263"/>
  <c r="AK264"/>
  <c r="AL263"/>
  <c r="AP263" s="1"/>
  <c r="AQ263" s="1"/>
  <c r="AA262"/>
  <c r="AE262" s="1"/>
  <c r="AF262" s="1"/>
  <c r="Z263"/>
  <c r="BM262"/>
  <c r="N570" i="8"/>
  <c r="O569"/>
  <c r="R570"/>
  <c r="Q570" s="1"/>
  <c r="F265" i="9"/>
  <c r="J264"/>
  <c r="K264" s="1"/>
  <c r="S263" i="5"/>
  <c r="O261"/>
  <c r="P261" s="1"/>
  <c r="T260"/>
  <c r="U260" s="1"/>
  <c r="N262" i="8"/>
  <c r="A265"/>
  <c r="E264"/>
  <c r="T264" i="3"/>
  <c r="V263"/>
  <c r="Z263" s="1"/>
  <c r="E264" i="9" l="1"/>
  <c r="T264"/>
  <c r="X264" s="1"/>
  <c r="Y264" s="1"/>
  <c r="S268"/>
  <c r="CY265" i="5"/>
  <c r="CZ264"/>
  <c r="DD264" s="1"/>
  <c r="CN265"/>
  <c r="CO264"/>
  <c r="CS264" s="1"/>
  <c r="CC264"/>
  <c r="CD263"/>
  <c r="CH263" s="1"/>
  <c r="CI263" s="1"/>
  <c r="BR265"/>
  <c r="BS264"/>
  <c r="BW264" s="1"/>
  <c r="BX264" s="1"/>
  <c r="BG265"/>
  <c r="BH264"/>
  <c r="BL264" s="1"/>
  <c r="AV264"/>
  <c r="AW263"/>
  <c r="BA263" s="1"/>
  <c r="BB263" s="1"/>
  <c r="AK265"/>
  <c r="AL264"/>
  <c r="AP264" s="1"/>
  <c r="AQ264" s="1"/>
  <c r="Z264"/>
  <c r="AA263"/>
  <c r="AE263" s="1"/>
  <c r="AF263" s="1"/>
  <c r="CT264"/>
  <c r="BM263"/>
  <c r="N571" i="8"/>
  <c r="O570"/>
  <c r="R571"/>
  <c r="Q571" s="1"/>
  <c r="J265" i="9"/>
  <c r="K265" s="1"/>
  <c r="F266"/>
  <c r="S264" i="5"/>
  <c r="T261"/>
  <c r="U261" s="1"/>
  <c r="O262"/>
  <c r="P262" s="1"/>
  <c r="N263" i="8"/>
  <c r="A266"/>
  <c r="E265"/>
  <c r="T265" i="3"/>
  <c r="V264"/>
  <c r="Z264" s="1"/>
  <c r="E265" i="9" l="1"/>
  <c r="T265"/>
  <c r="X265" s="1"/>
  <c r="Y265" s="1"/>
  <c r="S269"/>
  <c r="CY266" i="5"/>
  <c r="CZ265"/>
  <c r="DD265" s="1"/>
  <c r="CN266"/>
  <c r="CO265"/>
  <c r="CS265" s="1"/>
  <c r="CT265" s="1"/>
  <c r="CC265"/>
  <c r="CD264"/>
  <c r="CH264" s="1"/>
  <c r="CI264" s="1"/>
  <c r="BR266"/>
  <c r="BS265"/>
  <c r="BW265" s="1"/>
  <c r="BX265" s="1"/>
  <c r="BG266"/>
  <c r="BH265"/>
  <c r="BL265" s="1"/>
  <c r="AV265"/>
  <c r="AW264"/>
  <c r="BA264" s="1"/>
  <c r="BB264" s="1"/>
  <c r="AK266"/>
  <c r="AL265"/>
  <c r="AP265" s="1"/>
  <c r="AQ265" s="1"/>
  <c r="Z265"/>
  <c r="AA264"/>
  <c r="AE264" s="1"/>
  <c r="AF264" s="1"/>
  <c r="BM264"/>
  <c r="N572" i="8"/>
  <c r="O571"/>
  <c r="R572"/>
  <c r="Q572" s="1"/>
  <c r="F267" i="9"/>
  <c r="J266"/>
  <c r="K266" s="1"/>
  <c r="S265" i="5"/>
  <c r="T262"/>
  <c r="U262" s="1"/>
  <c r="O263"/>
  <c r="P263" s="1"/>
  <c r="N264" i="8"/>
  <c r="A267"/>
  <c r="E266"/>
  <c r="T266" i="3"/>
  <c r="V265"/>
  <c r="Z265" s="1"/>
  <c r="E266" i="9" l="1"/>
  <c r="T266"/>
  <c r="X266" s="1"/>
  <c r="Y266" s="1"/>
  <c r="S270"/>
  <c r="CY267" i="5"/>
  <c r="CZ266"/>
  <c r="DD266" s="1"/>
  <c r="CN267"/>
  <c r="CO266"/>
  <c r="CS266" s="1"/>
  <c r="CT266" s="1"/>
  <c r="CC266"/>
  <c r="CD265"/>
  <c r="CH265" s="1"/>
  <c r="CI265" s="1"/>
  <c r="BR267"/>
  <c r="BS266"/>
  <c r="BW266" s="1"/>
  <c r="BX266" s="1"/>
  <c r="BG267"/>
  <c r="BH266"/>
  <c r="BL266" s="1"/>
  <c r="AV266"/>
  <c r="AW265"/>
  <c r="BA265" s="1"/>
  <c r="BB265" s="1"/>
  <c r="AK267"/>
  <c r="AL266"/>
  <c r="AP266" s="1"/>
  <c r="AQ266" s="1"/>
  <c r="Z266"/>
  <c r="AA265"/>
  <c r="AE265" s="1"/>
  <c r="AF265" s="1"/>
  <c r="BM265"/>
  <c r="N573" i="8"/>
  <c r="O572"/>
  <c r="R573"/>
  <c r="Q573" s="1"/>
  <c r="J267" i="9"/>
  <c r="K267" s="1"/>
  <c r="F268"/>
  <c r="S266" i="5"/>
  <c r="T263"/>
  <c r="U263" s="1"/>
  <c r="O264"/>
  <c r="P264" s="1"/>
  <c r="N265" i="8"/>
  <c r="A268"/>
  <c r="E267"/>
  <c r="T267" i="3"/>
  <c r="V266"/>
  <c r="Z266" s="1"/>
  <c r="E267" i="9" l="1"/>
  <c r="T267"/>
  <c r="X267" s="1"/>
  <c r="Y267" s="1"/>
  <c r="S271"/>
  <c r="CY268" i="5"/>
  <c r="CZ267"/>
  <c r="DD267" s="1"/>
  <c r="CN268"/>
  <c r="CO267"/>
  <c r="CS267" s="1"/>
  <c r="CT267" s="1"/>
  <c r="CC267"/>
  <c r="CD266"/>
  <c r="CH266" s="1"/>
  <c r="CI266" s="1"/>
  <c r="BR268"/>
  <c r="BS267"/>
  <c r="BW267" s="1"/>
  <c r="BX267" s="1"/>
  <c r="BG268"/>
  <c r="BH267"/>
  <c r="BL267" s="1"/>
  <c r="AV267"/>
  <c r="AW266"/>
  <c r="BA266" s="1"/>
  <c r="BB266" s="1"/>
  <c r="AK268"/>
  <c r="AL267"/>
  <c r="AP267" s="1"/>
  <c r="AQ267" s="1"/>
  <c r="Z267"/>
  <c r="AA266"/>
  <c r="AE266" s="1"/>
  <c r="AF266" s="1"/>
  <c r="BM266"/>
  <c r="N574" i="8"/>
  <c r="R574"/>
  <c r="Q574" s="1"/>
  <c r="O573"/>
  <c r="F269" i="9"/>
  <c r="J268"/>
  <c r="K268" s="1"/>
  <c r="S267" i="5"/>
  <c r="O265"/>
  <c r="P265" s="1"/>
  <c r="T264"/>
  <c r="U264" s="1"/>
  <c r="N266" i="8"/>
  <c r="A269"/>
  <c r="E268"/>
  <c r="T268" i="3"/>
  <c r="V267"/>
  <c r="Z267" s="1"/>
  <c r="E268" i="9" l="1"/>
  <c r="T268"/>
  <c r="X268" s="1"/>
  <c r="Y268" s="1"/>
  <c r="S272"/>
  <c r="CY269" i="5"/>
  <c r="CZ268"/>
  <c r="DD268" s="1"/>
  <c r="CN269"/>
  <c r="CO268"/>
  <c r="CS268" s="1"/>
  <c r="CT268" s="1"/>
  <c r="CC268"/>
  <c r="CD267"/>
  <c r="CH267" s="1"/>
  <c r="CI267" s="1"/>
  <c r="BR269"/>
  <c r="BS268"/>
  <c r="BW268" s="1"/>
  <c r="BX268" s="1"/>
  <c r="BG269"/>
  <c r="BH268"/>
  <c r="BL268" s="1"/>
  <c r="AV268"/>
  <c r="AW267"/>
  <c r="BA267" s="1"/>
  <c r="BB267" s="1"/>
  <c r="AK269"/>
  <c r="AL268"/>
  <c r="AP268" s="1"/>
  <c r="AQ268" s="1"/>
  <c r="Z268"/>
  <c r="AA267"/>
  <c r="AE267" s="1"/>
  <c r="AF267" s="1"/>
  <c r="BM267"/>
  <c r="N575" i="8"/>
  <c r="O574"/>
  <c r="R575"/>
  <c r="Q575" s="1"/>
  <c r="J269" i="9"/>
  <c r="K269" s="1"/>
  <c r="F270"/>
  <c r="S268" i="5"/>
  <c r="T265"/>
  <c r="U265" s="1"/>
  <c r="O266"/>
  <c r="P266" s="1"/>
  <c r="N267" i="8"/>
  <c r="A270"/>
  <c r="E269"/>
  <c r="T269" i="3"/>
  <c r="V268"/>
  <c r="Z268" s="1"/>
  <c r="E269" i="9" l="1"/>
  <c r="T269"/>
  <c r="X269" s="1"/>
  <c r="Y269" s="1"/>
  <c r="S273"/>
  <c r="CZ269" i="5"/>
  <c r="DD269" s="1"/>
  <c r="CY270"/>
  <c r="CO269"/>
  <c r="CS269" s="1"/>
  <c r="CT269" s="1"/>
  <c r="CN270"/>
  <c r="CC269"/>
  <c r="CD268"/>
  <c r="CH268" s="1"/>
  <c r="CI268" s="1"/>
  <c r="BS269"/>
  <c r="BW269" s="1"/>
  <c r="BX269" s="1"/>
  <c r="BR270"/>
  <c r="BH269"/>
  <c r="BL269" s="1"/>
  <c r="BG270"/>
  <c r="AV269"/>
  <c r="AW268"/>
  <c r="BA268" s="1"/>
  <c r="BB268" s="1"/>
  <c r="AL269"/>
  <c r="AP269" s="1"/>
  <c r="AQ269" s="1"/>
  <c r="AK270"/>
  <c r="Z269"/>
  <c r="AA268"/>
  <c r="AE268" s="1"/>
  <c r="AF268" s="1"/>
  <c r="BM268"/>
  <c r="N576" i="8"/>
  <c r="O575"/>
  <c r="R576"/>
  <c r="Q576" s="1"/>
  <c r="F271" i="9"/>
  <c r="J270"/>
  <c r="K270" s="1"/>
  <c r="S269" i="5"/>
  <c r="O267"/>
  <c r="P267" s="1"/>
  <c r="T266"/>
  <c r="U266" s="1"/>
  <c r="N268" i="8"/>
  <c r="A271"/>
  <c r="E270"/>
  <c r="T270" i="3"/>
  <c r="V269"/>
  <c r="Z269" s="1"/>
  <c r="E270" i="9" l="1"/>
  <c r="T270"/>
  <c r="X270" s="1"/>
  <c r="Y270" s="1"/>
  <c r="S274"/>
  <c r="CZ270" i="5"/>
  <c r="DD270" s="1"/>
  <c r="CY271"/>
  <c r="CO270"/>
  <c r="CS270" s="1"/>
  <c r="CT270" s="1"/>
  <c r="CN271"/>
  <c r="CD269"/>
  <c r="CH269" s="1"/>
  <c r="CI269" s="1"/>
  <c r="CC270"/>
  <c r="BS270"/>
  <c r="BW270" s="1"/>
  <c r="BX270" s="1"/>
  <c r="BR271"/>
  <c r="BH270"/>
  <c r="BL270" s="1"/>
  <c r="BG271"/>
  <c r="AW269"/>
  <c r="BA269" s="1"/>
  <c r="BB269" s="1"/>
  <c r="AV270"/>
  <c r="AL270"/>
  <c r="AP270" s="1"/>
  <c r="AQ270" s="1"/>
  <c r="AK271"/>
  <c r="AA269"/>
  <c r="AE269" s="1"/>
  <c r="AF269" s="1"/>
  <c r="Z270"/>
  <c r="BM269"/>
  <c r="N577" i="8"/>
  <c r="R577"/>
  <c r="Q577" s="1"/>
  <c r="O576"/>
  <c r="J271" i="9"/>
  <c r="K271" s="1"/>
  <c r="F272"/>
  <c r="S270" i="5"/>
  <c r="O268"/>
  <c r="P268" s="1"/>
  <c r="T267"/>
  <c r="U267" s="1"/>
  <c r="N269" i="8"/>
  <c r="A272"/>
  <c r="E271"/>
  <c r="T271" i="3"/>
  <c r="V270"/>
  <c r="Z270" s="1"/>
  <c r="E271" i="9" l="1"/>
  <c r="T271"/>
  <c r="X271" s="1"/>
  <c r="Y271" s="1"/>
  <c r="S275"/>
  <c r="CY272" i="5"/>
  <c r="CZ271"/>
  <c r="DD271" s="1"/>
  <c r="CN272"/>
  <c r="CO271"/>
  <c r="CS271" s="1"/>
  <c r="CT271" s="1"/>
  <c r="CD270"/>
  <c r="CH270" s="1"/>
  <c r="CI270" s="1"/>
  <c r="CC271"/>
  <c r="BR272"/>
  <c r="BS271"/>
  <c r="BW271" s="1"/>
  <c r="BX271" s="1"/>
  <c r="BG272"/>
  <c r="BH271"/>
  <c r="BL271" s="1"/>
  <c r="AW270"/>
  <c r="BA270" s="1"/>
  <c r="BB270" s="1"/>
  <c r="AV271"/>
  <c r="AK272"/>
  <c r="AL271"/>
  <c r="AP271" s="1"/>
  <c r="AQ271" s="1"/>
  <c r="AA270"/>
  <c r="AE270" s="1"/>
  <c r="AF270" s="1"/>
  <c r="Z271"/>
  <c r="BM270"/>
  <c r="N578" i="8"/>
  <c r="O577"/>
  <c r="R578"/>
  <c r="Q578" s="1"/>
  <c r="F273" i="9"/>
  <c r="J272"/>
  <c r="K272" s="1"/>
  <c r="S271" i="5"/>
  <c r="T268"/>
  <c r="U268" s="1"/>
  <c r="O269"/>
  <c r="P269" s="1"/>
  <c r="N270" i="8"/>
  <c r="A273"/>
  <c r="E272"/>
  <c r="T272" i="3"/>
  <c r="V271"/>
  <c r="Z271" s="1"/>
  <c r="E272" i="9" l="1"/>
  <c r="T272"/>
  <c r="X272" s="1"/>
  <c r="Y272" s="1"/>
  <c r="S276"/>
  <c r="CY273" i="5"/>
  <c r="CZ272"/>
  <c r="DD272" s="1"/>
  <c r="CN273"/>
  <c r="CO272"/>
  <c r="CS272" s="1"/>
  <c r="CT272" s="1"/>
  <c r="CC272"/>
  <c r="CD271"/>
  <c r="CH271" s="1"/>
  <c r="CI271" s="1"/>
  <c r="BR273"/>
  <c r="BS272"/>
  <c r="BW272" s="1"/>
  <c r="BX272" s="1"/>
  <c r="BG273"/>
  <c r="BH272"/>
  <c r="BL272" s="1"/>
  <c r="AV272"/>
  <c r="AW271"/>
  <c r="BA271" s="1"/>
  <c r="BB271" s="1"/>
  <c r="AK273"/>
  <c r="AL272"/>
  <c r="AP272" s="1"/>
  <c r="AQ272" s="1"/>
  <c r="Z272"/>
  <c r="AA271"/>
  <c r="AE271" s="1"/>
  <c r="AF271" s="1"/>
  <c r="BM271"/>
  <c r="N579" i="8"/>
  <c r="O578"/>
  <c r="R579"/>
  <c r="Q579" s="1"/>
  <c r="J273" i="9"/>
  <c r="K273" s="1"/>
  <c r="F274"/>
  <c r="S272" i="5"/>
  <c r="T269"/>
  <c r="U269" s="1"/>
  <c r="O270"/>
  <c r="P270" s="1"/>
  <c r="N271" i="8"/>
  <c r="A274"/>
  <c r="E273"/>
  <c r="T273" i="3"/>
  <c r="V272"/>
  <c r="Z272" s="1"/>
  <c r="E273" i="9" l="1"/>
  <c r="T273"/>
  <c r="X273" s="1"/>
  <c r="Y273" s="1"/>
  <c r="S277"/>
  <c r="CY274" i="5"/>
  <c r="CZ273"/>
  <c r="DD273" s="1"/>
  <c r="CN274"/>
  <c r="CO273"/>
  <c r="CS273" s="1"/>
  <c r="CT273" s="1"/>
  <c r="CC273"/>
  <c r="CD272"/>
  <c r="CH272" s="1"/>
  <c r="CI272" s="1"/>
  <c r="BR274"/>
  <c r="BS273"/>
  <c r="BW273" s="1"/>
  <c r="BX273" s="1"/>
  <c r="BG274"/>
  <c r="BH273"/>
  <c r="BL273" s="1"/>
  <c r="AV273"/>
  <c r="AW272"/>
  <c r="BA272" s="1"/>
  <c r="BB272" s="1"/>
  <c r="AK274"/>
  <c r="AL273"/>
  <c r="AP273" s="1"/>
  <c r="AQ273" s="1"/>
  <c r="Z273"/>
  <c r="AA272"/>
  <c r="AE272" s="1"/>
  <c r="AF272" s="1"/>
  <c r="BM272"/>
  <c r="N580" i="8"/>
  <c r="R580"/>
  <c r="Q580" s="1"/>
  <c r="O579"/>
  <c r="F275" i="9"/>
  <c r="J274"/>
  <c r="K274" s="1"/>
  <c r="S273" i="5"/>
  <c r="O271"/>
  <c r="P271" s="1"/>
  <c r="T270"/>
  <c r="U270" s="1"/>
  <c r="N272" i="8"/>
  <c r="A275"/>
  <c r="E274"/>
  <c r="T274" i="3"/>
  <c r="V273"/>
  <c r="Z273" s="1"/>
  <c r="E274" i="9" l="1"/>
  <c r="T274"/>
  <c r="X274" s="1"/>
  <c r="Y274" s="1"/>
  <c r="S278"/>
  <c r="CY275" i="5"/>
  <c r="CZ274"/>
  <c r="DD274" s="1"/>
  <c r="CN275"/>
  <c r="CO274"/>
  <c r="CS274" s="1"/>
  <c r="CT274" s="1"/>
  <c r="CC274"/>
  <c r="CD273"/>
  <c r="CH273" s="1"/>
  <c r="CI273" s="1"/>
  <c r="BR275"/>
  <c r="BS274"/>
  <c r="BW274" s="1"/>
  <c r="BX274" s="1"/>
  <c r="BG275"/>
  <c r="BH274"/>
  <c r="BL274" s="1"/>
  <c r="AV274"/>
  <c r="AW273"/>
  <c r="BA273" s="1"/>
  <c r="BB273" s="1"/>
  <c r="AK275"/>
  <c r="AL274"/>
  <c r="AP274" s="1"/>
  <c r="AQ274" s="1"/>
  <c r="Z274"/>
  <c r="AA273"/>
  <c r="AE273" s="1"/>
  <c r="AF273" s="1"/>
  <c r="BM273"/>
  <c r="N581" i="8"/>
  <c r="O580"/>
  <c r="R581"/>
  <c r="Q581" s="1"/>
  <c r="J275" i="9"/>
  <c r="K275" s="1"/>
  <c r="F276"/>
  <c r="S274" i="5"/>
  <c r="T271"/>
  <c r="U271" s="1"/>
  <c r="O272"/>
  <c r="P272" s="1"/>
  <c r="N273" i="8"/>
  <c r="A276"/>
  <c r="E275"/>
  <c r="T275" i="3"/>
  <c r="V274"/>
  <c r="Z274" s="1"/>
  <c r="E275" i="9" l="1"/>
  <c r="T275"/>
  <c r="X275" s="1"/>
  <c r="Y275" s="1"/>
  <c r="S279"/>
  <c r="CY276" i="5"/>
  <c r="CZ275"/>
  <c r="DD275" s="1"/>
  <c r="CN276"/>
  <c r="CO275"/>
  <c r="CS275" s="1"/>
  <c r="CT275" s="1"/>
  <c r="CC275"/>
  <c r="CD274"/>
  <c r="CH274" s="1"/>
  <c r="CI274" s="1"/>
  <c r="BR276"/>
  <c r="BS275"/>
  <c r="BW275" s="1"/>
  <c r="BX275" s="1"/>
  <c r="BG276"/>
  <c r="BH275"/>
  <c r="BL275" s="1"/>
  <c r="AV275"/>
  <c r="AW274"/>
  <c r="BA274" s="1"/>
  <c r="BB274" s="1"/>
  <c r="AK276"/>
  <c r="AL275"/>
  <c r="AP275" s="1"/>
  <c r="AQ275" s="1"/>
  <c r="Z275"/>
  <c r="AA274"/>
  <c r="AE274" s="1"/>
  <c r="AF274" s="1"/>
  <c r="BM274"/>
  <c r="N582" i="8"/>
  <c r="R582"/>
  <c r="Q582" s="1"/>
  <c r="O581"/>
  <c r="F277" i="9"/>
  <c r="J276"/>
  <c r="K276" s="1"/>
  <c r="S275" i="5"/>
  <c r="O273"/>
  <c r="P273" s="1"/>
  <c r="T272"/>
  <c r="U272" s="1"/>
  <c r="N274" i="8"/>
  <c r="A277"/>
  <c r="E276"/>
  <c r="T276" i="3"/>
  <c r="V275"/>
  <c r="Z275" s="1"/>
  <c r="E276" i="9" l="1"/>
  <c r="T276"/>
  <c r="X276" s="1"/>
  <c r="Y276" s="1"/>
  <c r="S280"/>
  <c r="CY277" i="5"/>
  <c r="CZ276"/>
  <c r="DD276" s="1"/>
  <c r="CN277"/>
  <c r="CO276"/>
  <c r="CS276" s="1"/>
  <c r="CT276" s="1"/>
  <c r="CC276"/>
  <c r="CD275"/>
  <c r="CH275" s="1"/>
  <c r="CI275" s="1"/>
  <c r="BR277"/>
  <c r="BS276"/>
  <c r="BW276" s="1"/>
  <c r="BX276" s="1"/>
  <c r="BG277"/>
  <c r="BH276"/>
  <c r="BL276" s="1"/>
  <c r="AV276"/>
  <c r="AW275"/>
  <c r="BA275" s="1"/>
  <c r="BB275" s="1"/>
  <c r="AK277"/>
  <c r="AL276"/>
  <c r="AP276" s="1"/>
  <c r="AQ276" s="1"/>
  <c r="Z276"/>
  <c r="AA275"/>
  <c r="AE275" s="1"/>
  <c r="AF275" s="1"/>
  <c r="BM275"/>
  <c r="N583" i="8"/>
  <c r="O582"/>
  <c r="R583"/>
  <c r="Q583" s="1"/>
  <c r="J277" i="9"/>
  <c r="K277" s="1"/>
  <c r="F278"/>
  <c r="S276" i="5"/>
  <c r="T273"/>
  <c r="U273" s="1"/>
  <c r="O274"/>
  <c r="P274" s="1"/>
  <c r="N275" i="8"/>
  <c r="A278"/>
  <c r="E277"/>
  <c r="T277" i="3"/>
  <c r="V276"/>
  <c r="Z276" s="1"/>
  <c r="E277" i="9" l="1"/>
  <c r="T277"/>
  <c r="X277" s="1"/>
  <c r="Y277" s="1"/>
  <c r="S281"/>
  <c r="CZ277" i="5"/>
  <c r="DD277" s="1"/>
  <c r="CY278"/>
  <c r="CO277"/>
  <c r="CS277" s="1"/>
  <c r="CT277" s="1"/>
  <c r="CN278"/>
  <c r="CC277"/>
  <c r="CD276"/>
  <c r="CH276" s="1"/>
  <c r="CI276" s="1"/>
  <c r="BS277"/>
  <c r="BW277" s="1"/>
  <c r="BX277" s="1"/>
  <c r="BR278"/>
  <c r="BH277"/>
  <c r="BL277" s="1"/>
  <c r="BG278"/>
  <c r="AV277"/>
  <c r="AW276"/>
  <c r="BA276" s="1"/>
  <c r="BB276" s="1"/>
  <c r="AL277"/>
  <c r="AP277" s="1"/>
  <c r="AQ277" s="1"/>
  <c r="AK278"/>
  <c r="Z277"/>
  <c r="AA276"/>
  <c r="AE276" s="1"/>
  <c r="AF276" s="1"/>
  <c r="BM276"/>
  <c r="N584" i="8"/>
  <c r="R584"/>
  <c r="Q584" s="1"/>
  <c r="O583"/>
  <c r="F279" i="9"/>
  <c r="J278"/>
  <c r="K278" s="1"/>
  <c r="S277" i="5"/>
  <c r="T274"/>
  <c r="U274" s="1"/>
  <c r="O275"/>
  <c r="P275" s="1"/>
  <c r="N276" i="8"/>
  <c r="A279"/>
  <c r="E278"/>
  <c r="T278" i="3"/>
  <c r="V277"/>
  <c r="Z277" s="1"/>
  <c r="E278" i="9" l="1"/>
  <c r="T278"/>
  <c r="X278" s="1"/>
  <c r="Y278" s="1"/>
  <c r="S282"/>
  <c r="CZ278" i="5"/>
  <c r="DD278" s="1"/>
  <c r="CY279"/>
  <c r="CO278"/>
  <c r="CS278" s="1"/>
  <c r="CT278" s="1"/>
  <c r="CN279"/>
  <c r="CD277"/>
  <c r="CH277" s="1"/>
  <c r="CI277" s="1"/>
  <c r="CC278"/>
  <c r="BS278"/>
  <c r="BW278" s="1"/>
  <c r="BX278" s="1"/>
  <c r="BR279"/>
  <c r="BH278"/>
  <c r="BL278" s="1"/>
  <c r="BG279"/>
  <c r="AW277"/>
  <c r="BA277" s="1"/>
  <c r="BB277" s="1"/>
  <c r="AV278"/>
  <c r="AL278"/>
  <c r="AP278" s="1"/>
  <c r="AQ278" s="1"/>
  <c r="AK279"/>
  <c r="AA277"/>
  <c r="AE277" s="1"/>
  <c r="AF277" s="1"/>
  <c r="Z278"/>
  <c r="BM277"/>
  <c r="N585" i="8"/>
  <c r="R585"/>
  <c r="Q585" s="1"/>
  <c r="O584"/>
  <c r="J279" i="9"/>
  <c r="K279" s="1"/>
  <c r="F280"/>
  <c r="S278" i="5"/>
  <c r="T275"/>
  <c r="U275" s="1"/>
  <c r="O276"/>
  <c r="P276" s="1"/>
  <c r="N277" i="8"/>
  <c r="A280"/>
  <c r="E279"/>
  <c r="T279" i="3"/>
  <c r="V278"/>
  <c r="Z278" s="1"/>
  <c r="E279" i="9" l="1"/>
  <c r="T279"/>
  <c r="X279" s="1"/>
  <c r="Y279" s="1"/>
  <c r="S283"/>
  <c r="CY280" i="5"/>
  <c r="CZ279"/>
  <c r="DD279" s="1"/>
  <c r="CN280"/>
  <c r="CO279"/>
  <c r="CS279" s="1"/>
  <c r="CT279" s="1"/>
  <c r="CD278"/>
  <c r="CH278" s="1"/>
  <c r="CI278" s="1"/>
  <c r="CC279"/>
  <c r="BR280"/>
  <c r="BS279"/>
  <c r="BW279" s="1"/>
  <c r="BX279" s="1"/>
  <c r="BG280"/>
  <c r="BH279"/>
  <c r="BL279" s="1"/>
  <c r="AW278"/>
  <c r="BA278" s="1"/>
  <c r="BB278" s="1"/>
  <c r="AV279"/>
  <c r="AK280"/>
  <c r="AL279"/>
  <c r="AP279" s="1"/>
  <c r="AQ279" s="1"/>
  <c r="AA278"/>
  <c r="AE278" s="1"/>
  <c r="AF278" s="1"/>
  <c r="Z279"/>
  <c r="BM278"/>
  <c r="N586" i="8"/>
  <c r="O585"/>
  <c r="R586"/>
  <c r="Q586" s="1"/>
  <c r="F281" i="9"/>
  <c r="J280"/>
  <c r="K280" s="1"/>
  <c r="S279" i="5"/>
  <c r="T276"/>
  <c r="U276" s="1"/>
  <c r="O277"/>
  <c r="P277" s="1"/>
  <c r="N278" i="8"/>
  <c r="A281"/>
  <c r="E280"/>
  <c r="T280" i="3"/>
  <c r="V279"/>
  <c r="Z279" s="1"/>
  <c r="E280" i="9" l="1"/>
  <c r="T280"/>
  <c r="X280" s="1"/>
  <c r="Y280" s="1"/>
  <c r="S284"/>
  <c r="CY281" i="5"/>
  <c r="CZ280"/>
  <c r="DD280" s="1"/>
  <c r="CN281"/>
  <c r="CO280"/>
  <c r="CS280" s="1"/>
  <c r="CT280" s="1"/>
  <c r="CC280"/>
  <c r="CD279"/>
  <c r="CH279" s="1"/>
  <c r="CI279" s="1"/>
  <c r="BR281"/>
  <c r="BS280"/>
  <c r="BW280" s="1"/>
  <c r="BX280" s="1"/>
  <c r="BG281"/>
  <c r="BH280"/>
  <c r="BL280" s="1"/>
  <c r="AV280"/>
  <c r="AW279"/>
  <c r="BA279" s="1"/>
  <c r="BB279" s="1"/>
  <c r="AK281"/>
  <c r="AL280"/>
  <c r="AP280" s="1"/>
  <c r="AQ280" s="1"/>
  <c r="Z280"/>
  <c r="AA279"/>
  <c r="AE279" s="1"/>
  <c r="AF279" s="1"/>
  <c r="BM279"/>
  <c r="N587" i="8"/>
  <c r="O586"/>
  <c r="R587"/>
  <c r="Q587" s="1"/>
  <c r="J281" i="9"/>
  <c r="K281" s="1"/>
  <c r="F282"/>
  <c r="S280" i="5"/>
  <c r="T277"/>
  <c r="U277" s="1"/>
  <c r="O278"/>
  <c r="P278" s="1"/>
  <c r="N279" i="8"/>
  <c r="A282"/>
  <c r="E281"/>
  <c r="T281" i="3"/>
  <c r="V280"/>
  <c r="Z280" s="1"/>
  <c r="E281" i="9" l="1"/>
  <c r="T281"/>
  <c r="X281" s="1"/>
  <c r="Y281" s="1"/>
  <c r="S285"/>
  <c r="CY282" i="5"/>
  <c r="CZ281"/>
  <c r="DD281" s="1"/>
  <c r="CN282"/>
  <c r="CO281"/>
  <c r="CS281" s="1"/>
  <c r="CT281" s="1"/>
  <c r="CC281"/>
  <c r="CD280"/>
  <c r="CH280" s="1"/>
  <c r="CI280" s="1"/>
  <c r="BR282"/>
  <c r="BS281"/>
  <c r="BW281" s="1"/>
  <c r="BX281" s="1"/>
  <c r="BG282"/>
  <c r="BH281"/>
  <c r="BL281" s="1"/>
  <c r="AV281"/>
  <c r="AW280"/>
  <c r="BA280" s="1"/>
  <c r="BB280" s="1"/>
  <c r="AK282"/>
  <c r="AL281"/>
  <c r="AP281" s="1"/>
  <c r="AQ281" s="1"/>
  <c r="Z281"/>
  <c r="AA280"/>
  <c r="AE280" s="1"/>
  <c r="AF280" s="1"/>
  <c r="BM280"/>
  <c r="N588" i="8"/>
  <c r="O587"/>
  <c r="R588"/>
  <c r="Q588" s="1"/>
  <c r="F283" i="9"/>
  <c r="J282"/>
  <c r="K282" s="1"/>
  <c r="S281" i="5"/>
  <c r="O279"/>
  <c r="P279" s="1"/>
  <c r="T278"/>
  <c r="U278" s="1"/>
  <c r="N280" i="8"/>
  <c r="A283"/>
  <c r="E282"/>
  <c r="T282" i="3"/>
  <c r="V281"/>
  <c r="Z281" s="1"/>
  <c r="E282" i="9" l="1"/>
  <c r="T282"/>
  <c r="X282" s="1"/>
  <c r="Y282" s="1"/>
  <c r="S286"/>
  <c r="CY283" i="5"/>
  <c r="CZ282"/>
  <c r="DD282" s="1"/>
  <c r="CN283"/>
  <c r="CO282"/>
  <c r="CS282" s="1"/>
  <c r="CT282" s="1"/>
  <c r="CC282"/>
  <c r="CD281"/>
  <c r="CH281" s="1"/>
  <c r="CI281" s="1"/>
  <c r="BR283"/>
  <c r="BS282"/>
  <c r="BW282" s="1"/>
  <c r="BX282" s="1"/>
  <c r="BG283"/>
  <c r="BH282"/>
  <c r="BL282" s="1"/>
  <c r="AV282"/>
  <c r="AW281"/>
  <c r="BA281" s="1"/>
  <c r="BB281" s="1"/>
  <c r="AK283"/>
  <c r="AL282"/>
  <c r="AP282" s="1"/>
  <c r="AQ282" s="1"/>
  <c r="Z282"/>
  <c r="AA281"/>
  <c r="AE281" s="1"/>
  <c r="AF281" s="1"/>
  <c r="BM281"/>
  <c r="N589" i="8"/>
  <c r="O588"/>
  <c r="R589"/>
  <c r="Q589" s="1"/>
  <c r="J283" i="9"/>
  <c r="K283" s="1"/>
  <c r="F284"/>
  <c r="S282" i="5"/>
  <c r="T279"/>
  <c r="U279" s="1"/>
  <c r="O280"/>
  <c r="P280" s="1"/>
  <c r="N281" i="8"/>
  <c r="A284"/>
  <c r="E283"/>
  <c r="T283" i="3"/>
  <c r="V282"/>
  <c r="Z282" s="1"/>
  <c r="E283" i="9" l="1"/>
  <c r="T283"/>
  <c r="X283" s="1"/>
  <c r="Y283" s="1"/>
  <c r="S287"/>
  <c r="CY284" i="5"/>
  <c r="CZ283"/>
  <c r="DD283" s="1"/>
  <c r="CN284"/>
  <c r="CO283"/>
  <c r="CS283" s="1"/>
  <c r="CT283" s="1"/>
  <c r="CC283"/>
  <c r="CD282"/>
  <c r="CH282" s="1"/>
  <c r="CI282" s="1"/>
  <c r="BR284"/>
  <c r="BS283"/>
  <c r="BW283" s="1"/>
  <c r="BX283" s="1"/>
  <c r="BG284"/>
  <c r="BH283"/>
  <c r="BL283" s="1"/>
  <c r="AV283"/>
  <c r="AW282"/>
  <c r="BA282" s="1"/>
  <c r="BB282" s="1"/>
  <c r="AK284"/>
  <c r="AL283"/>
  <c r="AP283" s="1"/>
  <c r="AQ283" s="1"/>
  <c r="Z283"/>
  <c r="AA282"/>
  <c r="AE282" s="1"/>
  <c r="AF282" s="1"/>
  <c r="BM282"/>
  <c r="N590" i="8"/>
  <c r="R590"/>
  <c r="Q590" s="1"/>
  <c r="O589"/>
  <c r="F285" i="9"/>
  <c r="J284"/>
  <c r="K284" s="1"/>
  <c r="S283" i="5"/>
  <c r="T280"/>
  <c r="U280" s="1"/>
  <c r="O281"/>
  <c r="P281" s="1"/>
  <c r="N282" i="8"/>
  <c r="A285"/>
  <c r="E284"/>
  <c r="T284" i="3"/>
  <c r="V283"/>
  <c r="Z283" s="1"/>
  <c r="E284" i="9" l="1"/>
  <c r="T284"/>
  <c r="X284" s="1"/>
  <c r="Y284" s="1"/>
  <c r="S288"/>
  <c r="CY285" i="5"/>
  <c r="CZ284"/>
  <c r="DD284" s="1"/>
  <c r="CN285"/>
  <c r="CO284"/>
  <c r="CS284" s="1"/>
  <c r="CT284" s="1"/>
  <c r="CC284"/>
  <c r="CD283"/>
  <c r="CH283" s="1"/>
  <c r="CI283" s="1"/>
  <c r="BR285"/>
  <c r="BS284"/>
  <c r="BW284" s="1"/>
  <c r="BX284" s="1"/>
  <c r="BG285"/>
  <c r="BH284"/>
  <c r="BL284" s="1"/>
  <c r="AV284"/>
  <c r="AW283"/>
  <c r="BA283" s="1"/>
  <c r="BB283" s="1"/>
  <c r="AK285"/>
  <c r="AL284"/>
  <c r="AP284" s="1"/>
  <c r="AQ284" s="1"/>
  <c r="Z284"/>
  <c r="AA283"/>
  <c r="AE283" s="1"/>
  <c r="AF283" s="1"/>
  <c r="BM283"/>
  <c r="N591" i="8"/>
  <c r="R591"/>
  <c r="Q591" s="1"/>
  <c r="O590"/>
  <c r="J285" i="9"/>
  <c r="K285" s="1"/>
  <c r="F286"/>
  <c r="S284" i="5"/>
  <c r="T281"/>
  <c r="U281" s="1"/>
  <c r="O282"/>
  <c r="P282" s="1"/>
  <c r="N283" i="8"/>
  <c r="A286"/>
  <c r="E285"/>
  <c r="T285" i="3"/>
  <c r="V284"/>
  <c r="Z284" s="1"/>
  <c r="E285" i="9" l="1"/>
  <c r="T285"/>
  <c r="X285" s="1"/>
  <c r="Y285" s="1"/>
  <c r="S289"/>
  <c r="CZ285" i="5"/>
  <c r="DD285" s="1"/>
  <c r="CY286"/>
  <c r="CO285"/>
  <c r="CS285" s="1"/>
  <c r="CT285" s="1"/>
  <c r="CN286"/>
  <c r="CC285"/>
  <c r="CD284"/>
  <c r="CH284" s="1"/>
  <c r="CI284" s="1"/>
  <c r="BS285"/>
  <c r="BW285" s="1"/>
  <c r="BX285" s="1"/>
  <c r="BR286"/>
  <c r="BH285"/>
  <c r="BL285" s="1"/>
  <c r="BG286"/>
  <c r="AV285"/>
  <c r="AW284"/>
  <c r="BA284" s="1"/>
  <c r="BB284" s="1"/>
  <c r="AL285"/>
  <c r="AP285" s="1"/>
  <c r="AQ285" s="1"/>
  <c r="AK286"/>
  <c r="Z285"/>
  <c r="AA284"/>
  <c r="AE284" s="1"/>
  <c r="AF284" s="1"/>
  <c r="BM284"/>
  <c r="N592" i="8"/>
  <c r="R592"/>
  <c r="Q592" s="1"/>
  <c r="O591"/>
  <c r="F287" i="9"/>
  <c r="J286"/>
  <c r="K286" s="1"/>
  <c r="S285" i="5"/>
  <c r="O283"/>
  <c r="P283" s="1"/>
  <c r="T282"/>
  <c r="U282" s="1"/>
  <c r="N284" i="8"/>
  <c r="A287"/>
  <c r="E286"/>
  <c r="T286" i="3"/>
  <c r="V285"/>
  <c r="Z285" s="1"/>
  <c r="E286" i="9" l="1"/>
  <c r="T286"/>
  <c r="X286" s="1"/>
  <c r="Y286" s="1"/>
  <c r="S290"/>
  <c r="CZ286" i="5"/>
  <c r="DD286" s="1"/>
  <c r="CY287"/>
  <c r="CO286"/>
  <c r="CS286" s="1"/>
  <c r="CT286" s="1"/>
  <c r="CN287"/>
  <c r="CD285"/>
  <c r="CH285" s="1"/>
  <c r="CI285" s="1"/>
  <c r="CC286"/>
  <c r="BS286"/>
  <c r="BW286" s="1"/>
  <c r="BX286" s="1"/>
  <c r="BR287"/>
  <c r="BH286"/>
  <c r="BL286" s="1"/>
  <c r="BG287"/>
  <c r="AW285"/>
  <c r="BA285" s="1"/>
  <c r="BB285" s="1"/>
  <c r="AV286"/>
  <c r="AL286"/>
  <c r="AP286" s="1"/>
  <c r="AQ286" s="1"/>
  <c r="AK287"/>
  <c r="AA285"/>
  <c r="AE285" s="1"/>
  <c r="AF285" s="1"/>
  <c r="Z286"/>
  <c r="BM285"/>
  <c r="N593" i="8"/>
  <c r="R593"/>
  <c r="Q593" s="1"/>
  <c r="O592"/>
  <c r="J287" i="9"/>
  <c r="K287" s="1"/>
  <c r="F288"/>
  <c r="S286" i="5"/>
  <c r="O284"/>
  <c r="P284" s="1"/>
  <c r="T283"/>
  <c r="U283" s="1"/>
  <c r="N285" i="8"/>
  <c r="A288"/>
  <c r="E287"/>
  <c r="T287" i="3"/>
  <c r="V286"/>
  <c r="Z286" s="1"/>
  <c r="E287" i="9" l="1"/>
  <c r="T287"/>
  <c r="X287" s="1"/>
  <c r="Y287" s="1"/>
  <c r="S291"/>
  <c r="CY288" i="5"/>
  <c r="CZ287"/>
  <c r="DD287" s="1"/>
  <c r="CN288"/>
  <c r="CO287"/>
  <c r="CS287" s="1"/>
  <c r="CT287" s="1"/>
  <c r="CD286"/>
  <c r="CH286" s="1"/>
  <c r="CI286" s="1"/>
  <c r="CC287"/>
  <c r="BR288"/>
  <c r="BS287"/>
  <c r="BW287" s="1"/>
  <c r="BX287" s="1"/>
  <c r="BG288"/>
  <c r="BH287"/>
  <c r="BL287" s="1"/>
  <c r="AW286"/>
  <c r="BA286" s="1"/>
  <c r="BB286" s="1"/>
  <c r="AV287"/>
  <c r="AK288"/>
  <c r="AL287"/>
  <c r="AP287" s="1"/>
  <c r="AQ287" s="1"/>
  <c r="AA286"/>
  <c r="AE286" s="1"/>
  <c r="AF286" s="1"/>
  <c r="Z287"/>
  <c r="BM286"/>
  <c r="N594" i="8"/>
  <c r="O593"/>
  <c r="R594"/>
  <c r="Q594" s="1"/>
  <c r="F289" i="9"/>
  <c r="J288"/>
  <c r="K288" s="1"/>
  <c r="S287" i="5"/>
  <c r="O285"/>
  <c r="P285" s="1"/>
  <c r="T284"/>
  <c r="U284" s="1"/>
  <c r="N286" i="8"/>
  <c r="A289"/>
  <c r="E288"/>
  <c r="T288" i="3"/>
  <c r="V287"/>
  <c r="Z287" s="1"/>
  <c r="E288" i="9" l="1"/>
  <c r="T288"/>
  <c r="X288" s="1"/>
  <c r="Y288" s="1"/>
  <c r="S292"/>
  <c r="CY289" i="5"/>
  <c r="CZ288"/>
  <c r="DD288" s="1"/>
  <c r="CN289"/>
  <c r="CO288"/>
  <c r="CS288" s="1"/>
  <c r="CT288" s="1"/>
  <c r="CC288"/>
  <c r="CD287"/>
  <c r="CH287" s="1"/>
  <c r="CI287" s="1"/>
  <c r="BR289"/>
  <c r="BS288"/>
  <c r="BW288" s="1"/>
  <c r="BX288" s="1"/>
  <c r="BG289"/>
  <c r="BH288"/>
  <c r="BL288" s="1"/>
  <c r="AV288"/>
  <c r="AW287"/>
  <c r="BA287" s="1"/>
  <c r="BB287" s="1"/>
  <c r="AK289"/>
  <c r="AL288"/>
  <c r="AP288" s="1"/>
  <c r="AQ288" s="1"/>
  <c r="Z288"/>
  <c r="AA287"/>
  <c r="AE287" s="1"/>
  <c r="AF287" s="1"/>
  <c r="BM287"/>
  <c r="N595" i="8"/>
  <c r="R595"/>
  <c r="Q595" s="1"/>
  <c r="O594"/>
  <c r="J289" i="9"/>
  <c r="K289" s="1"/>
  <c r="F290"/>
  <c r="S288" i="5"/>
  <c r="T285"/>
  <c r="U285" s="1"/>
  <c r="O286"/>
  <c r="P286" s="1"/>
  <c r="N287" i="8"/>
  <c r="A290"/>
  <c r="E289"/>
  <c r="T289" i="3"/>
  <c r="V288"/>
  <c r="Z288" s="1"/>
  <c r="E289" i="9" l="1"/>
  <c r="T289"/>
  <c r="X289" s="1"/>
  <c r="Y289" s="1"/>
  <c r="S293"/>
  <c r="CY290" i="5"/>
  <c r="CZ289"/>
  <c r="DD289" s="1"/>
  <c r="CN290"/>
  <c r="CO289"/>
  <c r="CS289" s="1"/>
  <c r="CT289" s="1"/>
  <c r="CC289"/>
  <c r="CD288"/>
  <c r="CH288" s="1"/>
  <c r="CI288" s="1"/>
  <c r="BR290"/>
  <c r="BS289"/>
  <c r="BW289" s="1"/>
  <c r="BX289" s="1"/>
  <c r="BG290"/>
  <c r="BH289"/>
  <c r="BL289" s="1"/>
  <c r="AV289"/>
  <c r="AW288"/>
  <c r="BA288" s="1"/>
  <c r="BB288" s="1"/>
  <c r="AK290"/>
  <c r="AL289"/>
  <c r="AP289" s="1"/>
  <c r="AQ289" s="1"/>
  <c r="Z289"/>
  <c r="AA288"/>
  <c r="AE288" s="1"/>
  <c r="AF288" s="1"/>
  <c r="BM288"/>
  <c r="N596" i="8"/>
  <c r="O595"/>
  <c r="R596"/>
  <c r="Q596" s="1"/>
  <c r="F291" i="9"/>
  <c r="J290"/>
  <c r="K290" s="1"/>
  <c r="S289" i="5"/>
  <c r="O287"/>
  <c r="P287" s="1"/>
  <c r="T286"/>
  <c r="U286" s="1"/>
  <c r="N288" i="8"/>
  <c r="A291"/>
  <c r="E290"/>
  <c r="T290" i="3"/>
  <c r="V289"/>
  <c r="Z289" s="1"/>
  <c r="E290" i="9" l="1"/>
  <c r="T290"/>
  <c r="X290" s="1"/>
  <c r="Y290" s="1"/>
  <c r="S294"/>
  <c r="CY291" i="5"/>
  <c r="CZ290"/>
  <c r="DD290" s="1"/>
  <c r="CN291"/>
  <c r="CO290"/>
  <c r="CS290" s="1"/>
  <c r="CT290" s="1"/>
  <c r="CC290"/>
  <c r="CD289"/>
  <c r="CH289" s="1"/>
  <c r="CI289" s="1"/>
  <c r="BR291"/>
  <c r="BS290"/>
  <c r="BW290" s="1"/>
  <c r="BX290" s="1"/>
  <c r="BG291"/>
  <c r="BH290"/>
  <c r="BL290" s="1"/>
  <c r="AV290"/>
  <c r="AW289"/>
  <c r="BA289" s="1"/>
  <c r="BB289" s="1"/>
  <c r="AK291"/>
  <c r="AL290"/>
  <c r="AP290" s="1"/>
  <c r="AQ290" s="1"/>
  <c r="Z290"/>
  <c r="AA289"/>
  <c r="AE289" s="1"/>
  <c r="AF289" s="1"/>
  <c r="BM289"/>
  <c r="N597" i="8"/>
  <c r="O596"/>
  <c r="R597"/>
  <c r="Q597" s="1"/>
  <c r="J291" i="9"/>
  <c r="K291" s="1"/>
  <c r="F292"/>
  <c r="S290" i="5"/>
  <c r="T287"/>
  <c r="U287" s="1"/>
  <c r="O288"/>
  <c r="P288" s="1"/>
  <c r="N289" i="8"/>
  <c r="A292"/>
  <c r="E291"/>
  <c r="T291" i="3"/>
  <c r="V290"/>
  <c r="Z290" s="1"/>
  <c r="E291" i="9" l="1"/>
  <c r="T291"/>
  <c r="X291" s="1"/>
  <c r="Y291" s="1"/>
  <c r="S295"/>
  <c r="CY292" i="5"/>
  <c r="CZ291"/>
  <c r="DD291" s="1"/>
  <c r="CN292"/>
  <c r="CO291"/>
  <c r="CS291" s="1"/>
  <c r="CT291" s="1"/>
  <c r="CC291"/>
  <c r="CD290"/>
  <c r="CH290" s="1"/>
  <c r="CI290" s="1"/>
  <c r="BR292"/>
  <c r="BS291"/>
  <c r="BW291" s="1"/>
  <c r="BX291" s="1"/>
  <c r="BG292"/>
  <c r="BH291"/>
  <c r="BL291" s="1"/>
  <c r="AV291"/>
  <c r="AW290"/>
  <c r="BA290" s="1"/>
  <c r="BB290" s="1"/>
  <c r="AK292"/>
  <c r="AL291"/>
  <c r="AP291" s="1"/>
  <c r="AQ291" s="1"/>
  <c r="Z291"/>
  <c r="AA290"/>
  <c r="AE290" s="1"/>
  <c r="AF290" s="1"/>
  <c r="BM290"/>
  <c r="N598" i="8"/>
  <c r="R598"/>
  <c r="Q598" s="1"/>
  <c r="O597"/>
  <c r="F293" i="9"/>
  <c r="J292"/>
  <c r="K292" s="1"/>
  <c r="S291" i="5"/>
  <c r="T288"/>
  <c r="U288" s="1"/>
  <c r="O289"/>
  <c r="P289" s="1"/>
  <c r="N290" i="8"/>
  <c r="A293"/>
  <c r="E292"/>
  <c r="T292" i="3"/>
  <c r="V291"/>
  <c r="Z291" s="1"/>
  <c r="E292" i="9" l="1"/>
  <c r="T292"/>
  <c r="X292" s="1"/>
  <c r="Y292" s="1"/>
  <c r="S296"/>
  <c r="CY293" i="5"/>
  <c r="CZ292"/>
  <c r="DD292" s="1"/>
  <c r="CN293"/>
  <c r="CO292"/>
  <c r="CS292" s="1"/>
  <c r="CT292" s="1"/>
  <c r="CC292"/>
  <c r="CD291"/>
  <c r="CH291" s="1"/>
  <c r="CI291" s="1"/>
  <c r="BR293"/>
  <c r="BS292"/>
  <c r="BW292" s="1"/>
  <c r="BX292" s="1"/>
  <c r="BG293"/>
  <c r="BH292"/>
  <c r="BL292" s="1"/>
  <c r="AV292"/>
  <c r="AW291"/>
  <c r="BA291" s="1"/>
  <c r="BB291" s="1"/>
  <c r="AK293"/>
  <c r="AL292"/>
  <c r="AP292" s="1"/>
  <c r="AQ292" s="1"/>
  <c r="Z292"/>
  <c r="AA291"/>
  <c r="AE291" s="1"/>
  <c r="AF291" s="1"/>
  <c r="BM291"/>
  <c r="N599" i="8"/>
  <c r="R599"/>
  <c r="Q599" s="1"/>
  <c r="O598"/>
  <c r="J293" i="9"/>
  <c r="K293" s="1"/>
  <c r="F294"/>
  <c r="S292" i="5"/>
  <c r="O290"/>
  <c r="P290" s="1"/>
  <c r="T289"/>
  <c r="U289" s="1"/>
  <c r="N291" i="8"/>
  <c r="A294"/>
  <c r="E293"/>
  <c r="T293" i="3"/>
  <c r="V292"/>
  <c r="Z292" s="1"/>
  <c r="E293" i="9" l="1"/>
  <c r="T293"/>
  <c r="X293" s="1"/>
  <c r="Y293" s="1"/>
  <c r="S297"/>
  <c r="CZ293" i="5"/>
  <c r="DD293" s="1"/>
  <c r="CY294"/>
  <c r="CO293"/>
  <c r="CS293" s="1"/>
  <c r="CT293" s="1"/>
  <c r="CN294"/>
  <c r="CC293"/>
  <c r="CD292"/>
  <c r="CH292" s="1"/>
  <c r="CI292" s="1"/>
  <c r="BS293"/>
  <c r="BW293" s="1"/>
  <c r="BX293" s="1"/>
  <c r="BR294"/>
  <c r="BH293"/>
  <c r="BL293" s="1"/>
  <c r="BG294"/>
  <c r="AV293"/>
  <c r="AW292"/>
  <c r="BA292" s="1"/>
  <c r="BB292" s="1"/>
  <c r="AL293"/>
  <c r="AP293" s="1"/>
  <c r="AQ293" s="1"/>
  <c r="AK294"/>
  <c r="Z293"/>
  <c r="AA292"/>
  <c r="AE292" s="1"/>
  <c r="AF292" s="1"/>
  <c r="BM292"/>
  <c r="N600" i="8"/>
  <c r="O599"/>
  <c r="R600"/>
  <c r="Q600" s="1"/>
  <c r="F295" i="9"/>
  <c r="J294"/>
  <c r="K294" s="1"/>
  <c r="S293" i="5"/>
  <c r="O291"/>
  <c r="P291" s="1"/>
  <c r="T290"/>
  <c r="U290" s="1"/>
  <c r="N292" i="8"/>
  <c r="A295"/>
  <c r="E294"/>
  <c r="T294" i="3"/>
  <c r="V293"/>
  <c r="Z293" s="1"/>
  <c r="E294" i="9" l="1"/>
  <c r="T294"/>
  <c r="X294" s="1"/>
  <c r="Y294" s="1"/>
  <c r="S298"/>
  <c r="CZ294" i="5"/>
  <c r="DD294" s="1"/>
  <c r="CY295"/>
  <c r="CO294"/>
  <c r="CS294" s="1"/>
  <c r="CT294" s="1"/>
  <c r="CN295"/>
  <c r="CD293"/>
  <c r="CH293" s="1"/>
  <c r="CI293" s="1"/>
  <c r="CC294"/>
  <c r="BS294"/>
  <c r="BW294" s="1"/>
  <c r="BX294" s="1"/>
  <c r="BR295"/>
  <c r="BH294"/>
  <c r="BL294" s="1"/>
  <c r="BG295"/>
  <c r="AW293"/>
  <c r="BA293" s="1"/>
  <c r="BB293" s="1"/>
  <c r="AV294"/>
  <c r="AL294"/>
  <c r="AP294" s="1"/>
  <c r="AQ294" s="1"/>
  <c r="AK295"/>
  <c r="AA293"/>
  <c r="AE293" s="1"/>
  <c r="AF293" s="1"/>
  <c r="Z294"/>
  <c r="BM293"/>
  <c r="N601" i="8"/>
  <c r="O600"/>
  <c r="R601"/>
  <c r="Q601" s="1"/>
  <c r="J295" i="9"/>
  <c r="K295" s="1"/>
  <c r="F296"/>
  <c r="S294" i="5"/>
  <c r="O292"/>
  <c r="P292" s="1"/>
  <c r="T291"/>
  <c r="U291" s="1"/>
  <c r="N293" i="8"/>
  <c r="A296"/>
  <c r="E295"/>
  <c r="T295" i="3"/>
  <c r="V294"/>
  <c r="Z294" s="1"/>
  <c r="E295" i="9" l="1"/>
  <c r="T295"/>
  <c r="X295" s="1"/>
  <c r="Y295" s="1"/>
  <c r="S299"/>
  <c r="CY296" i="5"/>
  <c r="CZ295"/>
  <c r="DD295" s="1"/>
  <c r="CN296"/>
  <c r="CO295"/>
  <c r="CS295" s="1"/>
  <c r="CD294"/>
  <c r="CH294" s="1"/>
  <c r="CI294" s="1"/>
  <c r="CC295"/>
  <c r="BR296"/>
  <c r="BS295"/>
  <c r="BW295" s="1"/>
  <c r="BX295" s="1"/>
  <c r="BG296"/>
  <c r="BH295"/>
  <c r="BL295" s="1"/>
  <c r="AW294"/>
  <c r="BA294" s="1"/>
  <c r="BB294" s="1"/>
  <c r="AV295"/>
  <c r="AK296"/>
  <c r="AL295"/>
  <c r="AP295" s="1"/>
  <c r="AQ295" s="1"/>
  <c r="AA294"/>
  <c r="AE294" s="1"/>
  <c r="AF294" s="1"/>
  <c r="Z295"/>
  <c r="CT295"/>
  <c r="BM294"/>
  <c r="N602" i="8"/>
  <c r="O601"/>
  <c r="R602"/>
  <c r="Q602" s="1"/>
  <c r="F297" i="9"/>
  <c r="J296"/>
  <c r="K296" s="1"/>
  <c r="S295" i="5"/>
  <c r="O293"/>
  <c r="P293" s="1"/>
  <c r="T292"/>
  <c r="U292" s="1"/>
  <c r="N294" i="8"/>
  <c r="A297"/>
  <c r="E296"/>
  <c r="T296" i="3"/>
  <c r="V295"/>
  <c r="Z295" s="1"/>
  <c r="E296" i="9" l="1"/>
  <c r="T296"/>
  <c r="X296" s="1"/>
  <c r="Y296" s="1"/>
  <c r="S300"/>
  <c r="CY297" i="5"/>
  <c r="CZ296"/>
  <c r="DD296" s="1"/>
  <c r="CN297"/>
  <c r="CO296"/>
  <c r="CS296" s="1"/>
  <c r="CT296" s="1"/>
  <c r="CC296"/>
  <c r="CD295"/>
  <c r="CH295" s="1"/>
  <c r="CI295" s="1"/>
  <c r="BR297"/>
  <c r="BS296"/>
  <c r="BW296" s="1"/>
  <c r="BX296" s="1"/>
  <c r="BG297"/>
  <c r="BH296"/>
  <c r="BL296" s="1"/>
  <c r="AV296"/>
  <c r="AW295"/>
  <c r="BA295" s="1"/>
  <c r="BB295" s="1"/>
  <c r="AK297"/>
  <c r="AL296"/>
  <c r="AP296" s="1"/>
  <c r="AQ296" s="1"/>
  <c r="Z296"/>
  <c r="AA295"/>
  <c r="AE295" s="1"/>
  <c r="AF295" s="1"/>
  <c r="BM295"/>
  <c r="N603" i="8"/>
  <c r="R603"/>
  <c r="Q603" s="1"/>
  <c r="O602"/>
  <c r="J297" i="9"/>
  <c r="K297" s="1"/>
  <c r="F298"/>
  <c r="S296" i="5"/>
  <c r="T293"/>
  <c r="U293" s="1"/>
  <c r="O294"/>
  <c r="P294" s="1"/>
  <c r="N295" i="8"/>
  <c r="A298"/>
  <c r="E297"/>
  <c r="T297" i="3"/>
  <c r="V296"/>
  <c r="Z296" s="1"/>
  <c r="E297" i="9" l="1"/>
  <c r="T297"/>
  <c r="X297" s="1"/>
  <c r="Y297" s="1"/>
  <c r="S301"/>
  <c r="CY298" i="5"/>
  <c r="CZ297"/>
  <c r="DD297" s="1"/>
  <c r="CN298"/>
  <c r="CO297"/>
  <c r="CS297" s="1"/>
  <c r="CT297" s="1"/>
  <c r="CC297"/>
  <c r="CD296"/>
  <c r="CH296" s="1"/>
  <c r="CI296" s="1"/>
  <c r="BR298"/>
  <c r="BS297"/>
  <c r="BW297" s="1"/>
  <c r="BX297" s="1"/>
  <c r="BG298"/>
  <c r="BH297"/>
  <c r="BL297" s="1"/>
  <c r="AV297"/>
  <c r="AW296"/>
  <c r="BA296" s="1"/>
  <c r="BB296" s="1"/>
  <c r="AK298"/>
  <c r="AL297"/>
  <c r="AP297" s="1"/>
  <c r="AQ297" s="1"/>
  <c r="Z297"/>
  <c r="AA296"/>
  <c r="AE296" s="1"/>
  <c r="AF296" s="1"/>
  <c r="BM296"/>
  <c r="N604" i="8"/>
  <c r="R604"/>
  <c r="Q604" s="1"/>
  <c r="O603"/>
  <c r="F299" i="9"/>
  <c r="J298"/>
  <c r="K298" s="1"/>
  <c r="S297" i="5"/>
  <c r="O295"/>
  <c r="P295" s="1"/>
  <c r="T294"/>
  <c r="U294" s="1"/>
  <c r="N296" i="8"/>
  <c r="A299"/>
  <c r="E298"/>
  <c r="T298" i="3"/>
  <c r="V297"/>
  <c r="Z297" s="1"/>
  <c r="E298" i="9" l="1"/>
  <c r="T298"/>
  <c r="X298" s="1"/>
  <c r="Y298" s="1"/>
  <c r="S302"/>
  <c r="CY299" i="5"/>
  <c r="CZ298"/>
  <c r="DD298" s="1"/>
  <c r="CN299"/>
  <c r="CO298"/>
  <c r="CS298" s="1"/>
  <c r="CT298" s="1"/>
  <c r="CC298"/>
  <c r="CD297"/>
  <c r="CH297" s="1"/>
  <c r="CI297" s="1"/>
  <c r="BR299"/>
  <c r="BS298"/>
  <c r="BW298" s="1"/>
  <c r="BX298" s="1"/>
  <c r="BG299"/>
  <c r="BH298"/>
  <c r="BL298" s="1"/>
  <c r="AV298"/>
  <c r="AW297"/>
  <c r="BA297" s="1"/>
  <c r="BB297" s="1"/>
  <c r="AK299"/>
  <c r="AL298"/>
  <c r="AP298" s="1"/>
  <c r="AQ298" s="1"/>
  <c r="Z298"/>
  <c r="AA297"/>
  <c r="AE297" s="1"/>
  <c r="AF297" s="1"/>
  <c r="BM297"/>
  <c r="N605" i="8"/>
  <c r="O604"/>
  <c r="R605"/>
  <c r="Q605" s="1"/>
  <c r="J299" i="9"/>
  <c r="K299" s="1"/>
  <c r="F300"/>
  <c r="S298" i="5"/>
  <c r="T295"/>
  <c r="U295" s="1"/>
  <c r="O296"/>
  <c r="P296" s="1"/>
  <c r="N297" i="8"/>
  <c r="A300"/>
  <c r="E299"/>
  <c r="T299" i="3"/>
  <c r="V298"/>
  <c r="Z298" s="1"/>
  <c r="E299" i="9" l="1"/>
  <c r="T299"/>
  <c r="X299" s="1"/>
  <c r="Y299" s="1"/>
  <c r="S303"/>
  <c r="CY300" i="5"/>
  <c r="CZ299"/>
  <c r="DD299" s="1"/>
  <c r="CN300"/>
  <c r="CO299"/>
  <c r="CS299" s="1"/>
  <c r="CT299" s="1"/>
  <c r="CC299"/>
  <c r="CD298"/>
  <c r="CH298" s="1"/>
  <c r="CI298" s="1"/>
  <c r="BR300"/>
  <c r="BS299"/>
  <c r="BW299" s="1"/>
  <c r="BX299" s="1"/>
  <c r="BG300"/>
  <c r="BH299"/>
  <c r="BL299" s="1"/>
  <c r="AV299"/>
  <c r="AW298"/>
  <c r="BA298" s="1"/>
  <c r="BB298" s="1"/>
  <c r="AK300"/>
  <c r="AL299"/>
  <c r="AP299" s="1"/>
  <c r="AQ299" s="1"/>
  <c r="Z299"/>
  <c r="AA298"/>
  <c r="AE298" s="1"/>
  <c r="AF298" s="1"/>
  <c r="BM298"/>
  <c r="N606" i="8"/>
  <c r="R606"/>
  <c r="Q606" s="1"/>
  <c r="O605"/>
  <c r="F301" i="9"/>
  <c r="J300"/>
  <c r="K300" s="1"/>
  <c r="S299" i="5"/>
  <c r="O297"/>
  <c r="P297" s="1"/>
  <c r="T296"/>
  <c r="U296" s="1"/>
  <c r="N298" i="8"/>
  <c r="A301"/>
  <c r="E300"/>
  <c r="T300" i="3"/>
  <c r="V299"/>
  <c r="Z299" s="1"/>
  <c r="E300" i="9" l="1"/>
  <c r="T300"/>
  <c r="X300" s="1"/>
  <c r="Y300" s="1"/>
  <c r="S304"/>
  <c r="CY301" i="5"/>
  <c r="CZ300"/>
  <c r="DD300" s="1"/>
  <c r="CN301"/>
  <c r="CO300"/>
  <c r="CS300" s="1"/>
  <c r="CT300" s="1"/>
  <c r="CC300"/>
  <c r="CD299"/>
  <c r="CH299" s="1"/>
  <c r="CI299" s="1"/>
  <c r="BR301"/>
  <c r="BS300"/>
  <c r="BW300" s="1"/>
  <c r="BX300" s="1"/>
  <c r="BG301"/>
  <c r="BH300"/>
  <c r="BL300" s="1"/>
  <c r="AV300"/>
  <c r="AW299"/>
  <c r="BA299" s="1"/>
  <c r="BB299" s="1"/>
  <c r="AK301"/>
  <c r="AL300"/>
  <c r="AP300" s="1"/>
  <c r="AQ300" s="1"/>
  <c r="Z300"/>
  <c r="AA299"/>
  <c r="AE299" s="1"/>
  <c r="AF299" s="1"/>
  <c r="BM299"/>
  <c r="N607" i="8"/>
  <c r="R607"/>
  <c r="Q607" s="1"/>
  <c r="O606"/>
  <c r="J301" i="9"/>
  <c r="K301" s="1"/>
  <c r="F302"/>
  <c r="S300" i="5"/>
  <c r="T297"/>
  <c r="U297" s="1"/>
  <c r="O298"/>
  <c r="P298" s="1"/>
  <c r="N299" i="8"/>
  <c r="A302"/>
  <c r="E301"/>
  <c r="T301" i="3"/>
  <c r="V300"/>
  <c r="Z300" s="1"/>
  <c r="E301" i="9" l="1"/>
  <c r="T301"/>
  <c r="X301" s="1"/>
  <c r="Y301" s="1"/>
  <c r="S305"/>
  <c r="CZ301" i="5"/>
  <c r="DD301" s="1"/>
  <c r="CY302"/>
  <c r="CO301"/>
  <c r="CS301" s="1"/>
  <c r="CT301" s="1"/>
  <c r="CN302"/>
  <c r="CC301"/>
  <c r="CD300"/>
  <c r="CH300" s="1"/>
  <c r="CI300" s="1"/>
  <c r="BS301"/>
  <c r="BW301" s="1"/>
  <c r="BX301" s="1"/>
  <c r="BR302"/>
  <c r="BH301"/>
  <c r="BL301" s="1"/>
  <c r="BG302"/>
  <c r="AV301"/>
  <c r="AW300"/>
  <c r="BA300" s="1"/>
  <c r="BB300" s="1"/>
  <c r="AL301"/>
  <c r="AP301" s="1"/>
  <c r="AQ301" s="1"/>
  <c r="AK302"/>
  <c r="Z301"/>
  <c r="AA300"/>
  <c r="AE300" s="1"/>
  <c r="AF300" s="1"/>
  <c r="BM300"/>
  <c r="N608" i="8"/>
  <c r="R608"/>
  <c r="Q608" s="1"/>
  <c r="O607"/>
  <c r="F303" i="9"/>
  <c r="J302"/>
  <c r="K302" s="1"/>
  <c r="S301" i="5"/>
  <c r="O299"/>
  <c r="P299" s="1"/>
  <c r="T298"/>
  <c r="U298" s="1"/>
  <c r="N300" i="8"/>
  <c r="A303"/>
  <c r="E302"/>
  <c r="T302" i="3"/>
  <c r="V301"/>
  <c r="Z301" s="1"/>
  <c r="E302" i="9" l="1"/>
  <c r="T302"/>
  <c r="X302" s="1"/>
  <c r="Y302" s="1"/>
  <c r="S306"/>
  <c r="CZ302" i="5"/>
  <c r="DD302" s="1"/>
  <c r="CY303"/>
  <c r="CO302"/>
  <c r="CS302" s="1"/>
  <c r="CT302" s="1"/>
  <c r="CN303"/>
  <c r="CD301"/>
  <c r="CH301" s="1"/>
  <c r="CI301" s="1"/>
  <c r="CC302"/>
  <c r="BS302"/>
  <c r="BW302" s="1"/>
  <c r="BX302" s="1"/>
  <c r="BR303"/>
  <c r="BH302"/>
  <c r="BL302" s="1"/>
  <c r="BG303"/>
  <c r="AW301"/>
  <c r="BA301" s="1"/>
  <c r="BB301" s="1"/>
  <c r="AV302"/>
  <c r="AL302"/>
  <c r="AP302" s="1"/>
  <c r="AQ302" s="1"/>
  <c r="AK303"/>
  <c r="AA301"/>
  <c r="AE301" s="1"/>
  <c r="AF301" s="1"/>
  <c r="Z302"/>
  <c r="BM301"/>
  <c r="N609" i="8"/>
  <c r="O608"/>
  <c r="R609"/>
  <c r="Q609" s="1"/>
  <c r="J303" i="9"/>
  <c r="K303" s="1"/>
  <c r="F304"/>
  <c r="S302" i="5"/>
  <c r="O300"/>
  <c r="P300" s="1"/>
  <c r="T299"/>
  <c r="U299" s="1"/>
  <c r="N301" i="8"/>
  <c r="A304"/>
  <c r="E303"/>
  <c r="T303" i="3"/>
  <c r="V302"/>
  <c r="Z302" s="1"/>
  <c r="E303" i="9" l="1"/>
  <c r="T303"/>
  <c r="X303" s="1"/>
  <c r="Y303" s="1"/>
  <c r="S307"/>
  <c r="CY304" i="5"/>
  <c r="CZ303"/>
  <c r="DD303" s="1"/>
  <c r="CN304"/>
  <c r="CO303"/>
  <c r="CS303" s="1"/>
  <c r="CT303" s="1"/>
  <c r="CD302"/>
  <c r="CH302" s="1"/>
  <c r="CI302" s="1"/>
  <c r="CC303"/>
  <c r="BR304"/>
  <c r="BS303"/>
  <c r="BW303" s="1"/>
  <c r="BX303" s="1"/>
  <c r="BG304"/>
  <c r="BH303"/>
  <c r="BL303" s="1"/>
  <c r="AW302"/>
  <c r="BA302" s="1"/>
  <c r="BB302" s="1"/>
  <c r="AV303"/>
  <c r="AK304"/>
  <c r="AL303"/>
  <c r="AP303" s="1"/>
  <c r="AQ303" s="1"/>
  <c r="AA302"/>
  <c r="AE302" s="1"/>
  <c r="AF302" s="1"/>
  <c r="Z303"/>
  <c r="BM302"/>
  <c r="N610" i="8"/>
  <c r="O609"/>
  <c r="R610"/>
  <c r="Q610" s="1"/>
  <c r="F305" i="9"/>
  <c r="J304"/>
  <c r="K304" s="1"/>
  <c r="S303" i="5"/>
  <c r="O301"/>
  <c r="P301" s="1"/>
  <c r="T300"/>
  <c r="U300" s="1"/>
  <c r="N302" i="8"/>
  <c r="A305"/>
  <c r="E304"/>
  <c r="T304" i="3"/>
  <c r="V303"/>
  <c r="Z303" s="1"/>
  <c r="E304" i="9" l="1"/>
  <c r="T304"/>
  <c r="X304" s="1"/>
  <c r="Y304" s="1"/>
  <c r="S308"/>
  <c r="CY305" i="5"/>
  <c r="CZ304"/>
  <c r="DD304" s="1"/>
  <c r="CN305"/>
  <c r="CO304"/>
  <c r="CS304" s="1"/>
  <c r="CT304" s="1"/>
  <c r="CC304"/>
  <c r="CD303"/>
  <c r="CH303" s="1"/>
  <c r="CI303" s="1"/>
  <c r="BR305"/>
  <c r="BS304"/>
  <c r="BW304" s="1"/>
  <c r="BX304" s="1"/>
  <c r="BG305"/>
  <c r="BH304"/>
  <c r="BL304" s="1"/>
  <c r="AV304"/>
  <c r="AW303"/>
  <c r="BA303" s="1"/>
  <c r="BB303" s="1"/>
  <c r="AK305"/>
  <c r="AL304"/>
  <c r="AP304" s="1"/>
  <c r="AQ304" s="1"/>
  <c r="Z304"/>
  <c r="AA303"/>
  <c r="AE303" s="1"/>
  <c r="AF303" s="1"/>
  <c r="BM303"/>
  <c r="N611" i="8"/>
  <c r="R611"/>
  <c r="Q611" s="1"/>
  <c r="O610"/>
  <c r="J305" i="9"/>
  <c r="K305" s="1"/>
  <c r="F306"/>
  <c r="S304" i="5"/>
  <c r="O302"/>
  <c r="P302" s="1"/>
  <c r="T301"/>
  <c r="U301" s="1"/>
  <c r="N303" i="8"/>
  <c r="A306"/>
  <c r="E305"/>
  <c r="T305" i="3"/>
  <c r="V304"/>
  <c r="Z304" s="1"/>
  <c r="E305" i="9" l="1"/>
  <c r="T305"/>
  <c r="X305" s="1"/>
  <c r="Y305" s="1"/>
  <c r="S309"/>
  <c r="CY306" i="5"/>
  <c r="CZ305"/>
  <c r="DD305" s="1"/>
  <c r="CN306"/>
  <c r="CO305"/>
  <c r="CS305" s="1"/>
  <c r="CT305" s="1"/>
  <c r="CC305"/>
  <c r="CD304"/>
  <c r="CH304" s="1"/>
  <c r="CI304" s="1"/>
  <c r="BR306"/>
  <c r="BS305"/>
  <c r="BW305" s="1"/>
  <c r="BX305" s="1"/>
  <c r="BG306"/>
  <c r="BH305"/>
  <c r="BL305" s="1"/>
  <c r="AV305"/>
  <c r="AW304"/>
  <c r="BA304" s="1"/>
  <c r="BB304" s="1"/>
  <c r="AK306"/>
  <c r="AL305"/>
  <c r="AP305" s="1"/>
  <c r="AQ305" s="1"/>
  <c r="Z305"/>
  <c r="AA304"/>
  <c r="AE304" s="1"/>
  <c r="AF304" s="1"/>
  <c r="BM304"/>
  <c r="N612" i="8"/>
  <c r="O611"/>
  <c r="R612"/>
  <c r="Q612" s="1"/>
  <c r="F307" i="9"/>
  <c r="J306"/>
  <c r="K306" s="1"/>
  <c r="S305" i="5"/>
  <c r="T302"/>
  <c r="U302" s="1"/>
  <c r="O303"/>
  <c r="P303" s="1"/>
  <c r="N304" i="8"/>
  <c r="A307"/>
  <c r="E306"/>
  <c r="T306" i="3"/>
  <c r="V306" s="1"/>
  <c r="Z306" s="1"/>
  <c r="V305"/>
  <c r="Z305" s="1"/>
  <c r="E306" i="9" l="1"/>
  <c r="T306"/>
  <c r="X306" s="1"/>
  <c r="Y306" s="1"/>
  <c r="S310"/>
  <c r="CY307" i="5"/>
  <c r="CZ306"/>
  <c r="DD306" s="1"/>
  <c r="CN307"/>
  <c r="CO306"/>
  <c r="CS306" s="1"/>
  <c r="CT306" s="1"/>
  <c r="CC306"/>
  <c r="CD305"/>
  <c r="CH305" s="1"/>
  <c r="CI305" s="1"/>
  <c r="BR307"/>
  <c r="BS306"/>
  <c r="BW306" s="1"/>
  <c r="BX306" s="1"/>
  <c r="BG307"/>
  <c r="BH306"/>
  <c r="BL306" s="1"/>
  <c r="AV306"/>
  <c r="AW305"/>
  <c r="BA305" s="1"/>
  <c r="BB305" s="1"/>
  <c r="AK307"/>
  <c r="AL306"/>
  <c r="AP306" s="1"/>
  <c r="AQ306" s="1"/>
  <c r="Z306"/>
  <c r="AA305"/>
  <c r="AE305" s="1"/>
  <c r="AF305" s="1"/>
  <c r="BM305"/>
  <c r="N613" i="8"/>
  <c r="O612"/>
  <c r="R613"/>
  <c r="Q613" s="1"/>
  <c r="J307" i="9"/>
  <c r="K307" s="1"/>
  <c r="F308"/>
  <c r="S306" i="5"/>
  <c r="T303"/>
  <c r="U303" s="1"/>
  <c r="O304"/>
  <c r="P304" s="1"/>
  <c r="N305" i="8"/>
  <c r="A308"/>
  <c r="E307"/>
  <c r="E307" i="9" l="1"/>
  <c r="T307"/>
  <c r="X307" s="1"/>
  <c r="Y307" s="1"/>
  <c r="S311"/>
  <c r="CY308" i="5"/>
  <c r="CZ307"/>
  <c r="DD307" s="1"/>
  <c r="CN308"/>
  <c r="CO307"/>
  <c r="CS307" s="1"/>
  <c r="CT307" s="1"/>
  <c r="CC307"/>
  <c r="CD306"/>
  <c r="CH306" s="1"/>
  <c r="CI306" s="1"/>
  <c r="BR308"/>
  <c r="BS307"/>
  <c r="BW307" s="1"/>
  <c r="BX307" s="1"/>
  <c r="BG308"/>
  <c r="BH307"/>
  <c r="BL307" s="1"/>
  <c r="AV307"/>
  <c r="AW306"/>
  <c r="BA306" s="1"/>
  <c r="BB306" s="1"/>
  <c r="AK308"/>
  <c r="AL307"/>
  <c r="AP307" s="1"/>
  <c r="AQ307" s="1"/>
  <c r="Z307"/>
  <c r="AA306"/>
  <c r="AE306" s="1"/>
  <c r="AF306" s="1"/>
  <c r="BM306"/>
  <c r="N614" i="8"/>
  <c r="R614"/>
  <c r="Q614" s="1"/>
  <c r="O613"/>
  <c r="F309" i="9"/>
  <c r="J308"/>
  <c r="K308" s="1"/>
  <c r="S307" i="5"/>
  <c r="T304"/>
  <c r="U304" s="1"/>
  <c r="O305"/>
  <c r="P305" s="1"/>
  <c r="A309" i="8"/>
  <c r="E308"/>
  <c r="E308" i="9" l="1"/>
  <c r="T308"/>
  <c r="X308" s="1"/>
  <c r="Y308" s="1"/>
  <c r="S312"/>
  <c r="CY309" i="5"/>
  <c r="CZ308"/>
  <c r="DD308" s="1"/>
  <c r="CN309"/>
  <c r="CO308"/>
  <c r="CS308" s="1"/>
  <c r="CT308" s="1"/>
  <c r="CC308"/>
  <c r="CD307"/>
  <c r="CH307" s="1"/>
  <c r="CI307" s="1"/>
  <c r="BR309"/>
  <c r="BS308"/>
  <c r="BW308" s="1"/>
  <c r="BX308" s="1"/>
  <c r="BG309"/>
  <c r="BH308"/>
  <c r="BL308" s="1"/>
  <c r="AV308"/>
  <c r="AW307"/>
  <c r="BA307" s="1"/>
  <c r="BB307" s="1"/>
  <c r="AK309"/>
  <c r="AL308"/>
  <c r="AP308" s="1"/>
  <c r="AQ308" s="1"/>
  <c r="Z308"/>
  <c r="AA307"/>
  <c r="AE307" s="1"/>
  <c r="AF307" s="1"/>
  <c r="BM307"/>
  <c r="N615" i="8"/>
  <c r="R615"/>
  <c r="Q615" s="1"/>
  <c r="O614"/>
  <c r="J309" i="9"/>
  <c r="K309" s="1"/>
  <c r="F310"/>
  <c r="S308" i="5"/>
  <c r="T305"/>
  <c r="U305" s="1"/>
  <c r="O306"/>
  <c r="P306" s="1"/>
  <c r="A310" i="8"/>
  <c r="E309"/>
  <c r="E309" i="9" l="1"/>
  <c r="T309"/>
  <c r="X309" s="1"/>
  <c r="Y309" s="1"/>
  <c r="S313"/>
  <c r="CZ309" i="5"/>
  <c r="DD309" s="1"/>
  <c r="CY310"/>
  <c r="CO309"/>
  <c r="CS309" s="1"/>
  <c r="CT309" s="1"/>
  <c r="CN310"/>
  <c r="CC309"/>
  <c r="CD308"/>
  <c r="CH308" s="1"/>
  <c r="CI308" s="1"/>
  <c r="BS309"/>
  <c r="BW309" s="1"/>
  <c r="BX309" s="1"/>
  <c r="BR310"/>
  <c r="BH309"/>
  <c r="BL309" s="1"/>
  <c r="BG310"/>
  <c r="AV309"/>
  <c r="AW308"/>
  <c r="BA308" s="1"/>
  <c r="BB308" s="1"/>
  <c r="AL309"/>
  <c r="AP309" s="1"/>
  <c r="AQ309" s="1"/>
  <c r="AK310"/>
  <c r="Z309"/>
  <c r="AA308"/>
  <c r="AE308" s="1"/>
  <c r="AF308" s="1"/>
  <c r="BM308"/>
  <c r="N616" i="8"/>
  <c r="R616"/>
  <c r="Q616" s="1"/>
  <c r="O615"/>
  <c r="F311" i="9"/>
  <c r="J310"/>
  <c r="K310" s="1"/>
  <c r="S309" i="5"/>
  <c r="O307"/>
  <c r="P307" s="1"/>
  <c r="T306"/>
  <c r="U306" s="1"/>
  <c r="A311" i="8"/>
  <c r="E310"/>
  <c r="E310" i="9" l="1"/>
  <c r="T310"/>
  <c r="X310" s="1"/>
  <c r="Y310" s="1"/>
  <c r="S314"/>
  <c r="CZ310" i="5"/>
  <c r="DD310" s="1"/>
  <c r="CY311"/>
  <c r="CO310"/>
  <c r="CS310" s="1"/>
  <c r="CT310" s="1"/>
  <c r="CN311"/>
  <c r="CD309"/>
  <c r="CH309" s="1"/>
  <c r="CI309" s="1"/>
  <c r="CC310"/>
  <c r="BS310"/>
  <c r="BW310" s="1"/>
  <c r="BX310" s="1"/>
  <c r="BR311"/>
  <c r="BH310"/>
  <c r="BL310" s="1"/>
  <c r="BG311"/>
  <c r="AW309"/>
  <c r="BA309" s="1"/>
  <c r="BB309" s="1"/>
  <c r="AV310"/>
  <c r="AL310"/>
  <c r="AP310" s="1"/>
  <c r="AQ310" s="1"/>
  <c r="AK311"/>
  <c r="AA309"/>
  <c r="AE309" s="1"/>
  <c r="AF309" s="1"/>
  <c r="Z310"/>
  <c r="BM309"/>
  <c r="N617" i="8"/>
  <c r="O616"/>
  <c r="R617"/>
  <c r="Q617" s="1"/>
  <c r="J311" i="9"/>
  <c r="K311" s="1"/>
  <c r="F312"/>
  <c r="S310" i="5"/>
  <c r="T307"/>
  <c r="U307" s="1"/>
  <c r="O308"/>
  <c r="P308" s="1"/>
  <c r="A312" i="8"/>
  <c r="E311"/>
  <c r="E311" i="9" l="1"/>
  <c r="T311"/>
  <c r="X311" s="1"/>
  <c r="Y311" s="1"/>
  <c r="S315"/>
  <c r="CY312" i="5"/>
  <c r="CZ311"/>
  <c r="DD311" s="1"/>
  <c r="CN312"/>
  <c r="CO311"/>
  <c r="CS311" s="1"/>
  <c r="CT311" s="1"/>
  <c r="CD310"/>
  <c r="CH310" s="1"/>
  <c r="CI310" s="1"/>
  <c r="CC311"/>
  <c r="BR312"/>
  <c r="BS311"/>
  <c r="BW311" s="1"/>
  <c r="BX311" s="1"/>
  <c r="BG312"/>
  <c r="BH311"/>
  <c r="BL311" s="1"/>
  <c r="AW310"/>
  <c r="BA310" s="1"/>
  <c r="BB310" s="1"/>
  <c r="AV311"/>
  <c r="AK312"/>
  <c r="AL311"/>
  <c r="AP311" s="1"/>
  <c r="AQ311" s="1"/>
  <c r="AA310"/>
  <c r="AE310" s="1"/>
  <c r="AF310" s="1"/>
  <c r="Z311"/>
  <c r="BM310"/>
  <c r="N618" i="8"/>
  <c r="O617"/>
  <c r="R618"/>
  <c r="Q618" s="1"/>
  <c r="F313" i="9"/>
  <c r="J312"/>
  <c r="K312" s="1"/>
  <c r="S311" i="5"/>
  <c r="T308"/>
  <c r="U308" s="1"/>
  <c r="O309"/>
  <c r="P309" s="1"/>
  <c r="A313" i="8"/>
  <c r="E312"/>
  <c r="E312" i="9" l="1"/>
  <c r="T312"/>
  <c r="X312" s="1"/>
  <c r="Y312" s="1"/>
  <c r="S316"/>
  <c r="CY313" i="5"/>
  <c r="CZ312"/>
  <c r="DD312" s="1"/>
  <c r="CN313"/>
  <c r="CO312"/>
  <c r="CS312" s="1"/>
  <c r="CT312" s="1"/>
  <c r="CC312"/>
  <c r="CD311"/>
  <c r="CH311" s="1"/>
  <c r="CI311" s="1"/>
  <c r="BR313"/>
  <c r="BS312"/>
  <c r="BW312" s="1"/>
  <c r="BX312" s="1"/>
  <c r="BG313"/>
  <c r="BH312"/>
  <c r="BL312" s="1"/>
  <c r="AV312"/>
  <c r="AW311"/>
  <c r="BA311" s="1"/>
  <c r="BB311" s="1"/>
  <c r="AK313"/>
  <c r="AL312"/>
  <c r="AP312" s="1"/>
  <c r="AQ312" s="1"/>
  <c r="Z312"/>
  <c r="AA311"/>
  <c r="AE311" s="1"/>
  <c r="AF311" s="1"/>
  <c r="BM311"/>
  <c r="N619" i="8"/>
  <c r="O618"/>
  <c r="R619"/>
  <c r="Q619" s="1"/>
  <c r="J313" i="9"/>
  <c r="K313" s="1"/>
  <c r="F314"/>
  <c r="S312" i="5"/>
  <c r="T309"/>
  <c r="U309" s="1"/>
  <c r="O310"/>
  <c r="P310" s="1"/>
  <c r="A314" i="8"/>
  <c r="E313"/>
  <c r="E313" i="9" l="1"/>
  <c r="T313"/>
  <c r="X313" s="1"/>
  <c r="Y313" s="1"/>
  <c r="S317"/>
  <c r="CY314" i="5"/>
  <c r="CZ313"/>
  <c r="DD313" s="1"/>
  <c r="CN314"/>
  <c r="CO313"/>
  <c r="CS313" s="1"/>
  <c r="CT313" s="1"/>
  <c r="CC313"/>
  <c r="CD312"/>
  <c r="CH312" s="1"/>
  <c r="CI312" s="1"/>
  <c r="BR314"/>
  <c r="BS313"/>
  <c r="BW313" s="1"/>
  <c r="BX313" s="1"/>
  <c r="BG314"/>
  <c r="BH313"/>
  <c r="BL313" s="1"/>
  <c r="AV313"/>
  <c r="AW312"/>
  <c r="BA312" s="1"/>
  <c r="BB312" s="1"/>
  <c r="AK314"/>
  <c r="AL313"/>
  <c r="AP313" s="1"/>
  <c r="AQ313" s="1"/>
  <c r="Z313"/>
  <c r="AA312"/>
  <c r="AE312" s="1"/>
  <c r="AF312" s="1"/>
  <c r="BM312"/>
  <c r="N620" i="8"/>
  <c r="O619"/>
  <c r="R620"/>
  <c r="Q620" s="1"/>
  <c r="F315" i="9"/>
  <c r="J314"/>
  <c r="K314" s="1"/>
  <c r="S313" i="5"/>
  <c r="O311"/>
  <c r="P311" s="1"/>
  <c r="T310"/>
  <c r="U310" s="1"/>
  <c r="A315" i="8"/>
  <c r="E314"/>
  <c r="E314" i="9" l="1"/>
  <c r="T314"/>
  <c r="X314" s="1"/>
  <c r="Y314" s="1"/>
  <c r="S318"/>
  <c r="CY315" i="5"/>
  <c r="CZ314"/>
  <c r="DD314" s="1"/>
  <c r="CN315"/>
  <c r="CO314"/>
  <c r="CS314" s="1"/>
  <c r="CT314" s="1"/>
  <c r="CC314"/>
  <c r="CD313"/>
  <c r="CH313" s="1"/>
  <c r="CI313" s="1"/>
  <c r="BR315"/>
  <c r="BS314"/>
  <c r="BW314" s="1"/>
  <c r="BX314" s="1"/>
  <c r="BG315"/>
  <c r="BH314"/>
  <c r="BL314" s="1"/>
  <c r="AV314"/>
  <c r="AW313"/>
  <c r="BA313" s="1"/>
  <c r="BB313" s="1"/>
  <c r="AK315"/>
  <c r="AL314"/>
  <c r="AP314" s="1"/>
  <c r="AQ314" s="1"/>
  <c r="Z314"/>
  <c r="AA313"/>
  <c r="AE313" s="1"/>
  <c r="AF313" s="1"/>
  <c r="BM313"/>
  <c r="N621" i="8"/>
  <c r="R621"/>
  <c r="Q621" s="1"/>
  <c r="O620"/>
  <c r="J315" i="9"/>
  <c r="K315" s="1"/>
  <c r="F316"/>
  <c r="S314" i="5"/>
  <c r="O312"/>
  <c r="P312" s="1"/>
  <c r="T311"/>
  <c r="U311" s="1"/>
  <c r="A316" i="8"/>
  <c r="E315"/>
  <c r="E315" i="9" l="1"/>
  <c r="T315"/>
  <c r="X315" s="1"/>
  <c r="Y315" s="1"/>
  <c r="S319"/>
  <c r="CY316" i="5"/>
  <c r="CZ315"/>
  <c r="DD315" s="1"/>
  <c r="CN316"/>
  <c r="CO315"/>
  <c r="CS315" s="1"/>
  <c r="CT315" s="1"/>
  <c r="CC315"/>
  <c r="CD314"/>
  <c r="CH314" s="1"/>
  <c r="CI314" s="1"/>
  <c r="BR316"/>
  <c r="BS315"/>
  <c r="BW315" s="1"/>
  <c r="BX315" s="1"/>
  <c r="BG316"/>
  <c r="BH315"/>
  <c r="BL315" s="1"/>
  <c r="AV315"/>
  <c r="AW314"/>
  <c r="BA314" s="1"/>
  <c r="BB314" s="1"/>
  <c r="AK316"/>
  <c r="AL315"/>
  <c r="AP315" s="1"/>
  <c r="AQ315" s="1"/>
  <c r="Z315"/>
  <c r="AA314"/>
  <c r="AE314" s="1"/>
  <c r="AF314" s="1"/>
  <c r="BM314"/>
  <c r="N622" i="8"/>
  <c r="R622"/>
  <c r="Q622" s="1"/>
  <c r="O621"/>
  <c r="F317" i="9"/>
  <c r="J316"/>
  <c r="K316" s="1"/>
  <c r="S315" i="5"/>
  <c r="O313"/>
  <c r="P313" s="1"/>
  <c r="T312"/>
  <c r="U312" s="1"/>
  <c r="A317" i="8"/>
  <c r="E316"/>
  <c r="E316" i="9" l="1"/>
  <c r="T316"/>
  <c r="X316" s="1"/>
  <c r="Y316" s="1"/>
  <c r="S320"/>
  <c r="CY317" i="5"/>
  <c r="CZ316"/>
  <c r="DD316" s="1"/>
  <c r="CN317"/>
  <c r="CO316"/>
  <c r="CS316" s="1"/>
  <c r="CT316" s="1"/>
  <c r="CC316"/>
  <c r="CD315"/>
  <c r="CH315" s="1"/>
  <c r="CI315" s="1"/>
  <c r="BR317"/>
  <c r="BS316"/>
  <c r="BW316" s="1"/>
  <c r="BX316" s="1"/>
  <c r="BG317"/>
  <c r="BH316"/>
  <c r="BL316" s="1"/>
  <c r="AV316"/>
  <c r="AW315"/>
  <c r="BA315" s="1"/>
  <c r="BB315" s="1"/>
  <c r="AK317"/>
  <c r="AL316"/>
  <c r="AP316" s="1"/>
  <c r="AQ316" s="1"/>
  <c r="Z316"/>
  <c r="AA315"/>
  <c r="AE315" s="1"/>
  <c r="AF315" s="1"/>
  <c r="BM315"/>
  <c r="N623" i="8"/>
  <c r="O622"/>
  <c r="R623"/>
  <c r="Q623" s="1"/>
  <c r="J317" i="9"/>
  <c r="K317" s="1"/>
  <c r="F318"/>
  <c r="S316" i="5"/>
  <c r="T313"/>
  <c r="U313" s="1"/>
  <c r="O314"/>
  <c r="P314" s="1"/>
  <c r="A318" i="8"/>
  <c r="E317"/>
  <c r="E317" i="9" l="1"/>
  <c r="T317"/>
  <c r="X317" s="1"/>
  <c r="Y317" s="1"/>
  <c r="S321"/>
  <c r="CZ317" i="5"/>
  <c r="DD317" s="1"/>
  <c r="CY318"/>
  <c r="CO317"/>
  <c r="CS317" s="1"/>
  <c r="CT317" s="1"/>
  <c r="CN318"/>
  <c r="CC317"/>
  <c r="CD316"/>
  <c r="CH316" s="1"/>
  <c r="CI316" s="1"/>
  <c r="BS317"/>
  <c r="BW317" s="1"/>
  <c r="BX317" s="1"/>
  <c r="BR318"/>
  <c r="BH317"/>
  <c r="BL317" s="1"/>
  <c r="BG318"/>
  <c r="AV317"/>
  <c r="AW316"/>
  <c r="BA316" s="1"/>
  <c r="BB316" s="1"/>
  <c r="AL317"/>
  <c r="AP317" s="1"/>
  <c r="AQ317" s="1"/>
  <c r="AK318"/>
  <c r="Z317"/>
  <c r="AA316"/>
  <c r="AE316" s="1"/>
  <c r="AF316" s="1"/>
  <c r="BM316"/>
  <c r="N624" i="8"/>
  <c r="O623"/>
  <c r="R624"/>
  <c r="Q624" s="1"/>
  <c r="F319" i="9"/>
  <c r="J318"/>
  <c r="K318" s="1"/>
  <c r="S317" i="5"/>
  <c r="T314"/>
  <c r="U314" s="1"/>
  <c r="O315"/>
  <c r="P315" s="1"/>
  <c r="A319" i="8"/>
  <c r="E318"/>
  <c r="E318" i="9" l="1"/>
  <c r="T318"/>
  <c r="X318" s="1"/>
  <c r="Y318" s="1"/>
  <c r="S322"/>
  <c r="CZ318" i="5"/>
  <c r="DD318" s="1"/>
  <c r="CY319"/>
  <c r="CO318"/>
  <c r="CS318" s="1"/>
  <c r="CT318" s="1"/>
  <c r="CN319"/>
  <c r="CD317"/>
  <c r="CH317" s="1"/>
  <c r="CI317" s="1"/>
  <c r="CC318"/>
  <c r="BS318"/>
  <c r="BW318" s="1"/>
  <c r="BX318" s="1"/>
  <c r="BR319"/>
  <c r="BH318"/>
  <c r="BL318" s="1"/>
  <c r="BG319"/>
  <c r="AW317"/>
  <c r="BA317" s="1"/>
  <c r="BB317" s="1"/>
  <c r="AV318"/>
  <c r="AL318"/>
  <c r="AP318" s="1"/>
  <c r="AQ318" s="1"/>
  <c r="AK319"/>
  <c r="AA317"/>
  <c r="AE317" s="1"/>
  <c r="AF317" s="1"/>
  <c r="Z318"/>
  <c r="BM317"/>
  <c r="N625" i="8"/>
  <c r="O624"/>
  <c r="R625"/>
  <c r="Q625" s="1"/>
  <c r="J319" i="9"/>
  <c r="K319" s="1"/>
  <c r="F320"/>
  <c r="S318" i="5"/>
  <c r="O316"/>
  <c r="P316" s="1"/>
  <c r="T315"/>
  <c r="U315" s="1"/>
  <c r="A320" i="8"/>
  <c r="E319"/>
  <c r="E319" i="9" l="1"/>
  <c r="T319"/>
  <c r="X319" s="1"/>
  <c r="Y319" s="1"/>
  <c r="S323"/>
  <c r="CY320" i="5"/>
  <c r="CZ319"/>
  <c r="DD319" s="1"/>
  <c r="CN320"/>
  <c r="CO319"/>
  <c r="CS319" s="1"/>
  <c r="CT319" s="1"/>
  <c r="CD318"/>
  <c r="CH318" s="1"/>
  <c r="CI318" s="1"/>
  <c r="CC319"/>
  <c r="BR320"/>
  <c r="BS319"/>
  <c r="BW319" s="1"/>
  <c r="BX319" s="1"/>
  <c r="BG320"/>
  <c r="BH319"/>
  <c r="BL319" s="1"/>
  <c r="AW318"/>
  <c r="BA318" s="1"/>
  <c r="BB318" s="1"/>
  <c r="AV319"/>
  <c r="AK320"/>
  <c r="AL319"/>
  <c r="AP319" s="1"/>
  <c r="AQ319" s="1"/>
  <c r="AA318"/>
  <c r="AE318" s="1"/>
  <c r="AF318" s="1"/>
  <c r="Z319"/>
  <c r="BM318"/>
  <c r="N626" i="8"/>
  <c r="O625"/>
  <c r="R626"/>
  <c r="Q626" s="1"/>
  <c r="F321" i="9"/>
  <c r="J320"/>
  <c r="K320" s="1"/>
  <c r="S319" i="5"/>
  <c r="T316"/>
  <c r="U316" s="1"/>
  <c r="O317"/>
  <c r="P317" s="1"/>
  <c r="A321" i="8"/>
  <c r="E320"/>
  <c r="E320" i="9" l="1"/>
  <c r="T320"/>
  <c r="X320" s="1"/>
  <c r="Y320" s="1"/>
  <c r="S324"/>
  <c r="CY321" i="5"/>
  <c r="CZ320"/>
  <c r="DD320" s="1"/>
  <c r="CN321"/>
  <c r="CO320"/>
  <c r="CS320" s="1"/>
  <c r="CT320" s="1"/>
  <c r="CC320"/>
  <c r="CD319"/>
  <c r="CH319" s="1"/>
  <c r="CI319" s="1"/>
  <c r="BR321"/>
  <c r="BS320"/>
  <c r="BW320" s="1"/>
  <c r="BX320" s="1"/>
  <c r="BG321"/>
  <c r="BH320"/>
  <c r="BL320" s="1"/>
  <c r="AV320"/>
  <c r="AW319"/>
  <c r="BA319" s="1"/>
  <c r="BB319" s="1"/>
  <c r="AK321"/>
  <c r="AL320"/>
  <c r="AP320" s="1"/>
  <c r="AQ320" s="1"/>
  <c r="Z320"/>
  <c r="AA319"/>
  <c r="AE319" s="1"/>
  <c r="AF319" s="1"/>
  <c r="BM319"/>
  <c r="N627" i="8"/>
  <c r="R627"/>
  <c r="Q627" s="1"/>
  <c r="O626"/>
  <c r="J321" i="9"/>
  <c r="K321" s="1"/>
  <c r="F322"/>
  <c r="S320" i="5"/>
  <c r="T317"/>
  <c r="U317" s="1"/>
  <c r="O318"/>
  <c r="P318" s="1"/>
  <c r="A322" i="8"/>
  <c r="E321"/>
  <c r="E321" i="9" l="1"/>
  <c r="T321"/>
  <c r="X321" s="1"/>
  <c r="Y321" s="1"/>
  <c r="S325"/>
  <c r="CY322" i="5"/>
  <c r="CZ321"/>
  <c r="DD321" s="1"/>
  <c r="CN322"/>
  <c r="CO321"/>
  <c r="CS321" s="1"/>
  <c r="CT321" s="1"/>
  <c r="CC321"/>
  <c r="CD320"/>
  <c r="CH320" s="1"/>
  <c r="CI320" s="1"/>
  <c r="BR322"/>
  <c r="BS321"/>
  <c r="BW321" s="1"/>
  <c r="BX321" s="1"/>
  <c r="BG322"/>
  <c r="BH321"/>
  <c r="BL321" s="1"/>
  <c r="AV321"/>
  <c r="AW320"/>
  <c r="BA320" s="1"/>
  <c r="BB320" s="1"/>
  <c r="AK322"/>
  <c r="AL321"/>
  <c r="AP321" s="1"/>
  <c r="AQ321" s="1"/>
  <c r="Z321"/>
  <c r="AA320"/>
  <c r="AE320" s="1"/>
  <c r="AF320" s="1"/>
  <c r="BM320"/>
  <c r="N628" i="8"/>
  <c r="R628"/>
  <c r="Q628" s="1"/>
  <c r="O627"/>
  <c r="F323" i="9"/>
  <c r="J322"/>
  <c r="K322" s="1"/>
  <c r="S321" i="5"/>
  <c r="T318"/>
  <c r="U318" s="1"/>
  <c r="O319"/>
  <c r="P319" s="1"/>
  <c r="A323" i="8"/>
  <c r="E322"/>
  <c r="E322" i="9" l="1"/>
  <c r="T322"/>
  <c r="X322" s="1"/>
  <c r="Y322" s="1"/>
  <c r="S326"/>
  <c r="CY323" i="5"/>
  <c r="CZ322"/>
  <c r="DD322" s="1"/>
  <c r="CN323"/>
  <c r="CO322"/>
  <c r="CS322" s="1"/>
  <c r="CT322" s="1"/>
  <c r="CC322"/>
  <c r="CD321"/>
  <c r="CH321" s="1"/>
  <c r="CI321" s="1"/>
  <c r="BR323"/>
  <c r="BS322"/>
  <c r="BW322" s="1"/>
  <c r="BX322" s="1"/>
  <c r="BG323"/>
  <c r="BH322"/>
  <c r="BL322" s="1"/>
  <c r="AV322"/>
  <c r="AW321"/>
  <c r="BA321" s="1"/>
  <c r="BB321" s="1"/>
  <c r="AK323"/>
  <c r="AL322"/>
  <c r="AP322" s="1"/>
  <c r="AQ322" s="1"/>
  <c r="Z322"/>
  <c r="AA321"/>
  <c r="AE321" s="1"/>
  <c r="AF321" s="1"/>
  <c r="BM321"/>
  <c r="N629" i="8"/>
  <c r="R629"/>
  <c r="Q629" s="1"/>
  <c r="O628"/>
  <c r="J323" i="9"/>
  <c r="K323" s="1"/>
  <c r="F324"/>
  <c r="S322" i="5"/>
  <c r="T319"/>
  <c r="U319" s="1"/>
  <c r="O320"/>
  <c r="P320" s="1"/>
  <c r="A324" i="8"/>
  <c r="E323"/>
  <c r="E323" i="9" l="1"/>
  <c r="T323"/>
  <c r="X323" s="1"/>
  <c r="Y323" s="1"/>
  <c r="S327"/>
  <c r="CY324" i="5"/>
  <c r="CZ323"/>
  <c r="DD323" s="1"/>
  <c r="CN324"/>
  <c r="CO323"/>
  <c r="CS323" s="1"/>
  <c r="CT323" s="1"/>
  <c r="CC323"/>
  <c r="CD322"/>
  <c r="CH322" s="1"/>
  <c r="CI322" s="1"/>
  <c r="BR324"/>
  <c r="BS323"/>
  <c r="BW323" s="1"/>
  <c r="BX323" s="1"/>
  <c r="BG324"/>
  <c r="BH323"/>
  <c r="BL323" s="1"/>
  <c r="AV323"/>
  <c r="AW322"/>
  <c r="BA322" s="1"/>
  <c r="BB322" s="1"/>
  <c r="AK324"/>
  <c r="AL323"/>
  <c r="AP323" s="1"/>
  <c r="AQ323" s="1"/>
  <c r="Z323"/>
  <c r="AA322"/>
  <c r="AE322" s="1"/>
  <c r="AF322" s="1"/>
  <c r="BM322"/>
  <c r="N630" i="8"/>
  <c r="R630"/>
  <c r="Q630" s="1"/>
  <c r="O629"/>
  <c r="F325" i="9"/>
  <c r="J324"/>
  <c r="K324" s="1"/>
  <c r="S323" i="5"/>
  <c r="O321"/>
  <c r="P321" s="1"/>
  <c r="T320"/>
  <c r="U320" s="1"/>
  <c r="A325" i="8"/>
  <c r="E324"/>
  <c r="E324" i="9" l="1"/>
  <c r="T324"/>
  <c r="X324" s="1"/>
  <c r="Y324" s="1"/>
  <c r="S328"/>
  <c r="CY325" i="5"/>
  <c r="CZ324"/>
  <c r="DD324" s="1"/>
  <c r="CN325"/>
  <c r="CO324"/>
  <c r="CS324" s="1"/>
  <c r="CT324" s="1"/>
  <c r="CC324"/>
  <c r="CD323"/>
  <c r="CH323" s="1"/>
  <c r="CI323" s="1"/>
  <c r="BR325"/>
  <c r="BS324"/>
  <c r="BW324" s="1"/>
  <c r="BX324" s="1"/>
  <c r="BG325"/>
  <c r="BH324"/>
  <c r="BL324" s="1"/>
  <c r="AV324"/>
  <c r="AW323"/>
  <c r="BA323" s="1"/>
  <c r="BB323" s="1"/>
  <c r="AK325"/>
  <c r="AL324"/>
  <c r="AP324" s="1"/>
  <c r="AQ324" s="1"/>
  <c r="Z324"/>
  <c r="AA323"/>
  <c r="AE323" s="1"/>
  <c r="AF323" s="1"/>
  <c r="BM323"/>
  <c r="N631" i="8"/>
  <c r="R631"/>
  <c r="Q631" s="1"/>
  <c r="O630"/>
  <c r="J325" i="9"/>
  <c r="K325" s="1"/>
  <c r="F326"/>
  <c r="S324" i="5"/>
  <c r="T321"/>
  <c r="U321" s="1"/>
  <c r="O322"/>
  <c r="P322" s="1"/>
  <c r="A326" i="8"/>
  <c r="E325"/>
  <c r="E325" i="9" l="1"/>
  <c r="T325"/>
  <c r="X325" s="1"/>
  <c r="Y325" s="1"/>
  <c r="S329"/>
  <c r="CZ325" i="5"/>
  <c r="DD325" s="1"/>
  <c r="CY326"/>
  <c r="CO325"/>
  <c r="CS325" s="1"/>
  <c r="CT325" s="1"/>
  <c r="CN326"/>
  <c r="CC325"/>
  <c r="CD324"/>
  <c r="CH324" s="1"/>
  <c r="CI324" s="1"/>
  <c r="BS325"/>
  <c r="BW325" s="1"/>
  <c r="BX325" s="1"/>
  <c r="BR326"/>
  <c r="BH325"/>
  <c r="BL325" s="1"/>
  <c r="BG326"/>
  <c r="AV325"/>
  <c r="AW324"/>
  <c r="BA324" s="1"/>
  <c r="BB324" s="1"/>
  <c r="AL325"/>
  <c r="AP325" s="1"/>
  <c r="AQ325" s="1"/>
  <c r="AK326"/>
  <c r="Z325"/>
  <c r="AA324"/>
  <c r="AE324" s="1"/>
  <c r="AF324" s="1"/>
  <c r="BM324"/>
  <c r="N632" i="8"/>
  <c r="O631"/>
  <c r="R632"/>
  <c r="Q632" s="1"/>
  <c r="F327" i="9"/>
  <c r="J326"/>
  <c r="K326" s="1"/>
  <c r="S325" i="5"/>
  <c r="T322"/>
  <c r="U322" s="1"/>
  <c r="O323"/>
  <c r="P323" s="1"/>
  <c r="A327" i="8"/>
  <c r="E326"/>
  <c r="E326" i="9" l="1"/>
  <c r="T326"/>
  <c r="X326" s="1"/>
  <c r="Y326" s="1"/>
  <c r="S330"/>
  <c r="CZ326" i="5"/>
  <c r="DD326" s="1"/>
  <c r="CY327"/>
  <c r="CO326"/>
  <c r="CS326" s="1"/>
  <c r="CT326" s="1"/>
  <c r="CN327"/>
  <c r="CD325"/>
  <c r="CH325" s="1"/>
  <c r="CI325" s="1"/>
  <c r="CC326"/>
  <c r="BS326"/>
  <c r="BW326" s="1"/>
  <c r="BX326" s="1"/>
  <c r="BR327"/>
  <c r="BH326"/>
  <c r="BL326" s="1"/>
  <c r="BG327"/>
  <c r="AW325"/>
  <c r="BA325" s="1"/>
  <c r="BB325" s="1"/>
  <c r="AV326"/>
  <c r="AL326"/>
  <c r="AP326" s="1"/>
  <c r="AQ326" s="1"/>
  <c r="AK327"/>
  <c r="AA325"/>
  <c r="AE325" s="1"/>
  <c r="AF325" s="1"/>
  <c r="Z326"/>
  <c r="BM325"/>
  <c r="N633" i="8"/>
  <c r="R633"/>
  <c r="Q633" s="1"/>
  <c r="O632"/>
  <c r="J327" i="9"/>
  <c r="K327" s="1"/>
  <c r="F328"/>
  <c r="S326" i="5"/>
  <c r="O324"/>
  <c r="P324" s="1"/>
  <c r="T323"/>
  <c r="U323" s="1"/>
  <c r="A328" i="8"/>
  <c r="E327"/>
  <c r="E327" i="9" l="1"/>
  <c r="T327"/>
  <c r="X327" s="1"/>
  <c r="Y327" s="1"/>
  <c r="S331"/>
  <c r="CY328" i="5"/>
  <c r="CZ327"/>
  <c r="DD327" s="1"/>
  <c r="DE327" s="1"/>
  <c r="CN328"/>
  <c r="CO327"/>
  <c r="CS327" s="1"/>
  <c r="CT327" s="1"/>
  <c r="CD326"/>
  <c r="CH326" s="1"/>
  <c r="CI326" s="1"/>
  <c r="CC327"/>
  <c r="BR328"/>
  <c r="BS327"/>
  <c r="BW327" s="1"/>
  <c r="BX327" s="1"/>
  <c r="BG328"/>
  <c r="BH327"/>
  <c r="BL327" s="1"/>
  <c r="AW326"/>
  <c r="BA326" s="1"/>
  <c r="BB326" s="1"/>
  <c r="AV327"/>
  <c r="AK328"/>
  <c r="AL327"/>
  <c r="AP327" s="1"/>
  <c r="AQ327" s="1"/>
  <c r="AA326"/>
  <c r="AE326" s="1"/>
  <c r="AF326" s="1"/>
  <c r="Z327"/>
  <c r="BM326"/>
  <c r="N634" i="8"/>
  <c r="O633"/>
  <c r="R634"/>
  <c r="Q634" s="1"/>
  <c r="F329" i="9"/>
  <c r="J328"/>
  <c r="K328" s="1"/>
  <c r="S327" i="5"/>
  <c r="O325"/>
  <c r="P325" s="1"/>
  <c r="T324"/>
  <c r="U324" s="1"/>
  <c r="A329" i="8"/>
  <c r="E328"/>
  <c r="E328" i="9" l="1"/>
  <c r="T328"/>
  <c r="X328" s="1"/>
  <c r="Y328" s="1"/>
  <c r="S332"/>
  <c r="CY329" i="5"/>
  <c r="CZ328"/>
  <c r="DD328" s="1"/>
  <c r="DE328" s="1"/>
  <c r="CN329"/>
  <c r="CO328"/>
  <c r="CS328" s="1"/>
  <c r="CT328" s="1"/>
  <c r="CC328"/>
  <c r="CD327"/>
  <c r="CH327" s="1"/>
  <c r="CI327" s="1"/>
  <c r="BR329"/>
  <c r="BS328"/>
  <c r="BW328" s="1"/>
  <c r="BX328" s="1"/>
  <c r="BG329"/>
  <c r="BH328"/>
  <c r="BL328" s="1"/>
  <c r="AV328"/>
  <c r="AW327"/>
  <c r="BA327" s="1"/>
  <c r="BB327" s="1"/>
  <c r="AK329"/>
  <c r="AL328"/>
  <c r="AP328" s="1"/>
  <c r="AQ328" s="1"/>
  <c r="Z328"/>
  <c r="AA327"/>
  <c r="AE327" s="1"/>
  <c r="AF327" s="1"/>
  <c r="BM327"/>
  <c r="N635" i="8"/>
  <c r="R635"/>
  <c r="Q635" s="1"/>
  <c r="O634"/>
  <c r="J329" i="9"/>
  <c r="K329" s="1"/>
  <c r="F330"/>
  <c r="S328" i="5"/>
  <c r="T325"/>
  <c r="U325" s="1"/>
  <c r="O326"/>
  <c r="P326" s="1"/>
  <c r="A330" i="8"/>
  <c r="E329"/>
  <c r="E329" i="9" l="1"/>
  <c r="T329"/>
  <c r="X329" s="1"/>
  <c r="Y329" s="1"/>
  <c r="S333"/>
  <c r="CY330" i="5"/>
  <c r="CZ329"/>
  <c r="DD329" s="1"/>
  <c r="DE329" s="1"/>
  <c r="CN330"/>
  <c r="CO329"/>
  <c r="CS329" s="1"/>
  <c r="CT329" s="1"/>
  <c r="CC329"/>
  <c r="CD328"/>
  <c r="CH328" s="1"/>
  <c r="CI328" s="1"/>
  <c r="BR330"/>
  <c r="BS329"/>
  <c r="BW329" s="1"/>
  <c r="BX329" s="1"/>
  <c r="BG330"/>
  <c r="BH329"/>
  <c r="BL329" s="1"/>
  <c r="AV329"/>
  <c r="AW328"/>
  <c r="BA328" s="1"/>
  <c r="BB328" s="1"/>
  <c r="AK330"/>
  <c r="AL329"/>
  <c r="AP329" s="1"/>
  <c r="AQ329" s="1"/>
  <c r="Z329"/>
  <c r="AA328"/>
  <c r="AE328" s="1"/>
  <c r="AF328" s="1"/>
  <c r="BM328"/>
  <c r="N636" i="8"/>
  <c r="O635"/>
  <c r="R636"/>
  <c r="Q636" s="1"/>
  <c r="F331" i="9"/>
  <c r="J330"/>
  <c r="K330" s="1"/>
  <c r="S329" i="5"/>
  <c r="T326"/>
  <c r="U326" s="1"/>
  <c r="O327"/>
  <c r="P327" s="1"/>
  <c r="A331" i="8"/>
  <c r="E330"/>
  <c r="E330" i="9" l="1"/>
  <c r="T330"/>
  <c r="X330" s="1"/>
  <c r="Y330" s="1"/>
  <c r="S334"/>
  <c r="CY331" i="5"/>
  <c r="CZ330"/>
  <c r="DD330" s="1"/>
  <c r="DE330" s="1"/>
  <c r="CN331"/>
  <c r="CO330"/>
  <c r="CS330" s="1"/>
  <c r="CT330" s="1"/>
  <c r="CC330"/>
  <c r="CD329"/>
  <c r="CH329" s="1"/>
  <c r="CI329" s="1"/>
  <c r="BR331"/>
  <c r="BS330"/>
  <c r="BW330" s="1"/>
  <c r="BX330" s="1"/>
  <c r="BG331"/>
  <c r="BH330"/>
  <c r="BL330" s="1"/>
  <c r="AV330"/>
  <c r="AW329"/>
  <c r="BA329" s="1"/>
  <c r="BB329" s="1"/>
  <c r="AK331"/>
  <c r="AL330"/>
  <c r="AP330" s="1"/>
  <c r="AQ330" s="1"/>
  <c r="Z330"/>
  <c r="AA329"/>
  <c r="AE329" s="1"/>
  <c r="AF329" s="1"/>
  <c r="BM329"/>
  <c r="N637" i="8"/>
  <c r="O636"/>
  <c r="R637"/>
  <c r="Q637" s="1"/>
  <c r="J331" i="9"/>
  <c r="K331" s="1"/>
  <c r="F332"/>
  <c r="S330" i="5"/>
  <c r="O328"/>
  <c r="P328" s="1"/>
  <c r="T327"/>
  <c r="U327" s="1"/>
  <c r="A332" i="8"/>
  <c r="E331"/>
  <c r="E331" i="9" l="1"/>
  <c r="T331"/>
  <c r="X331" s="1"/>
  <c r="Y331" s="1"/>
  <c r="S335"/>
  <c r="CY332" i="5"/>
  <c r="CZ331"/>
  <c r="DD331" s="1"/>
  <c r="DE331" s="1"/>
  <c r="CN332"/>
  <c r="CO331"/>
  <c r="CS331" s="1"/>
  <c r="CT331" s="1"/>
  <c r="CC331"/>
  <c r="CD330"/>
  <c r="CH330" s="1"/>
  <c r="CI330" s="1"/>
  <c r="BR332"/>
  <c r="BS331"/>
  <c r="BW331" s="1"/>
  <c r="BX331" s="1"/>
  <c r="BG332"/>
  <c r="BH331"/>
  <c r="BL331" s="1"/>
  <c r="AV331"/>
  <c r="AW330"/>
  <c r="BA330" s="1"/>
  <c r="BB330" s="1"/>
  <c r="AK332"/>
  <c r="AL331"/>
  <c r="AP331" s="1"/>
  <c r="AQ331" s="1"/>
  <c r="Z331"/>
  <c r="AA330"/>
  <c r="AE330" s="1"/>
  <c r="AF330" s="1"/>
  <c r="BM330"/>
  <c r="N638" i="8"/>
  <c r="R638"/>
  <c r="Q638" s="1"/>
  <c r="O637"/>
  <c r="F333" i="9"/>
  <c r="J332"/>
  <c r="K332" s="1"/>
  <c r="S331" i="5"/>
  <c r="O329"/>
  <c r="P329" s="1"/>
  <c r="T328"/>
  <c r="U328" s="1"/>
  <c r="A333" i="8"/>
  <c r="E332"/>
  <c r="E332" i="9" l="1"/>
  <c r="T332"/>
  <c r="X332" s="1"/>
  <c r="Y332" s="1"/>
  <c r="S336"/>
  <c r="CY333" i="5"/>
  <c r="CZ332"/>
  <c r="DD332" s="1"/>
  <c r="DE332" s="1"/>
  <c r="CN333"/>
  <c r="CO332"/>
  <c r="CS332" s="1"/>
  <c r="CT332" s="1"/>
  <c r="CC332"/>
  <c r="CD331"/>
  <c r="CH331" s="1"/>
  <c r="CI331" s="1"/>
  <c r="BR333"/>
  <c r="BS332"/>
  <c r="BW332" s="1"/>
  <c r="BX332" s="1"/>
  <c r="BG333"/>
  <c r="BH332"/>
  <c r="BL332" s="1"/>
  <c r="AV332"/>
  <c r="AW331"/>
  <c r="BA331" s="1"/>
  <c r="BB331" s="1"/>
  <c r="AK333"/>
  <c r="AL332"/>
  <c r="AP332" s="1"/>
  <c r="AQ332" s="1"/>
  <c r="Z332"/>
  <c r="AA331"/>
  <c r="AE331" s="1"/>
  <c r="AF331" s="1"/>
  <c r="BM331"/>
  <c r="N639" i="8"/>
  <c r="R639"/>
  <c r="Q639" s="1"/>
  <c r="O638"/>
  <c r="J333" i="9"/>
  <c r="K333" s="1"/>
  <c r="F334"/>
  <c r="S332" i="5"/>
  <c r="T329"/>
  <c r="U329" s="1"/>
  <c r="O330"/>
  <c r="P330" s="1"/>
  <c r="A334" i="8"/>
  <c r="E333"/>
  <c r="E333" i="9" l="1"/>
  <c r="T333"/>
  <c r="X333" s="1"/>
  <c r="Y333" s="1"/>
  <c r="S337"/>
  <c r="CZ333" i="5"/>
  <c r="DD333" s="1"/>
  <c r="DE333" s="1"/>
  <c r="CY334"/>
  <c r="CO333"/>
  <c r="CS333" s="1"/>
  <c r="CT333" s="1"/>
  <c r="CN334"/>
  <c r="CC333"/>
  <c r="CD332"/>
  <c r="CH332" s="1"/>
  <c r="CI332" s="1"/>
  <c r="BS333"/>
  <c r="BW333" s="1"/>
  <c r="BX333" s="1"/>
  <c r="BR334"/>
  <c r="BH333"/>
  <c r="BL333" s="1"/>
  <c r="BG334"/>
  <c r="AV333"/>
  <c r="AW332"/>
  <c r="BA332" s="1"/>
  <c r="BB332" s="1"/>
  <c r="AL333"/>
  <c r="AP333" s="1"/>
  <c r="AQ333" s="1"/>
  <c r="AK334"/>
  <c r="Z333"/>
  <c r="AA332"/>
  <c r="AE332" s="1"/>
  <c r="AF332" s="1"/>
  <c r="BM332"/>
  <c r="N640" i="8"/>
  <c r="R640"/>
  <c r="Q640" s="1"/>
  <c r="O639"/>
  <c r="F335" i="9"/>
  <c r="J334"/>
  <c r="K334" s="1"/>
  <c r="S333" i="5"/>
  <c r="T330"/>
  <c r="U330" s="1"/>
  <c r="O331"/>
  <c r="P331" s="1"/>
  <c r="A335" i="8"/>
  <c r="E334"/>
  <c r="E334" i="9" l="1"/>
  <c r="T334"/>
  <c r="X334" s="1"/>
  <c r="Y334" s="1"/>
  <c r="S338"/>
  <c r="CZ334" i="5"/>
  <c r="DD334" s="1"/>
  <c r="DE334" s="1"/>
  <c r="CY335"/>
  <c r="CO334"/>
  <c r="CS334" s="1"/>
  <c r="CT334" s="1"/>
  <c r="CN335"/>
  <c r="CD333"/>
  <c r="CH333" s="1"/>
  <c r="CI333" s="1"/>
  <c r="CC334"/>
  <c r="BS334"/>
  <c r="BW334" s="1"/>
  <c r="BX334" s="1"/>
  <c r="BR335"/>
  <c r="BH334"/>
  <c r="BL334" s="1"/>
  <c r="BG335"/>
  <c r="AW333"/>
  <c r="BA333" s="1"/>
  <c r="BB333" s="1"/>
  <c r="AV334"/>
  <c r="AL334"/>
  <c r="AP334" s="1"/>
  <c r="AQ334" s="1"/>
  <c r="AK335"/>
  <c r="AA333"/>
  <c r="AE333" s="1"/>
  <c r="AF333" s="1"/>
  <c r="Z334"/>
  <c r="BM333"/>
  <c r="N641" i="8"/>
  <c r="R641"/>
  <c r="Q641" s="1"/>
  <c r="O640"/>
  <c r="J335" i="9"/>
  <c r="K335" s="1"/>
  <c r="F336"/>
  <c r="S334" i="5"/>
  <c r="O332"/>
  <c r="P332" s="1"/>
  <c r="T331"/>
  <c r="U331" s="1"/>
  <c r="A336" i="8"/>
  <c r="E335"/>
  <c r="E335" i="9" l="1"/>
  <c r="T335"/>
  <c r="X335" s="1"/>
  <c r="Y335" s="1"/>
  <c r="S339"/>
  <c r="CY336" i="5"/>
  <c r="CZ335"/>
  <c r="DD335" s="1"/>
  <c r="DE335" s="1"/>
  <c r="CN336"/>
  <c r="CO335"/>
  <c r="CS335" s="1"/>
  <c r="CT335" s="1"/>
  <c r="CD334"/>
  <c r="CH334" s="1"/>
  <c r="CI334" s="1"/>
  <c r="CC335"/>
  <c r="BR336"/>
  <c r="BS335"/>
  <c r="BW335" s="1"/>
  <c r="BX335" s="1"/>
  <c r="BG336"/>
  <c r="BH335"/>
  <c r="BL335" s="1"/>
  <c r="AW334"/>
  <c r="BA334" s="1"/>
  <c r="BB334" s="1"/>
  <c r="AV335"/>
  <c r="AK336"/>
  <c r="AL335"/>
  <c r="AP335" s="1"/>
  <c r="AQ335" s="1"/>
  <c r="AA334"/>
  <c r="AE334" s="1"/>
  <c r="AF334" s="1"/>
  <c r="Z335"/>
  <c r="BM334"/>
  <c r="N642" i="8"/>
  <c r="O641"/>
  <c r="R642"/>
  <c r="Q642" s="1"/>
  <c r="F337" i="9"/>
  <c r="J336"/>
  <c r="K336" s="1"/>
  <c r="S335" i="5"/>
  <c r="T332"/>
  <c r="U332" s="1"/>
  <c r="O333"/>
  <c r="P333" s="1"/>
  <c r="A337" i="8"/>
  <c r="E336"/>
  <c r="E336" i="9" l="1"/>
  <c r="T336"/>
  <c r="X336" s="1"/>
  <c r="Y336" s="1"/>
  <c r="S340"/>
  <c r="CY337" i="5"/>
  <c r="CZ336"/>
  <c r="DD336" s="1"/>
  <c r="DE336" s="1"/>
  <c r="CN337"/>
  <c r="CO336"/>
  <c r="CS336" s="1"/>
  <c r="CT336" s="1"/>
  <c r="CC336"/>
  <c r="CD335"/>
  <c r="CH335" s="1"/>
  <c r="CI335" s="1"/>
  <c r="BR337"/>
  <c r="BS336"/>
  <c r="BW336" s="1"/>
  <c r="BX336" s="1"/>
  <c r="BG337"/>
  <c r="BH336"/>
  <c r="BL336" s="1"/>
  <c r="AV336"/>
  <c r="AW335"/>
  <c r="BA335" s="1"/>
  <c r="BB335" s="1"/>
  <c r="AK337"/>
  <c r="AL336"/>
  <c r="AP336" s="1"/>
  <c r="AQ336" s="1"/>
  <c r="Z336"/>
  <c r="AA335"/>
  <c r="AE335" s="1"/>
  <c r="AF335" s="1"/>
  <c r="BM335"/>
  <c r="N643" i="8"/>
  <c r="R643"/>
  <c r="Q643" s="1"/>
  <c r="O642"/>
  <c r="J337" i="9"/>
  <c r="K337" s="1"/>
  <c r="F338"/>
  <c r="S336" i="5"/>
  <c r="T333"/>
  <c r="U333" s="1"/>
  <c r="O334"/>
  <c r="P334" s="1"/>
  <c r="A338" i="8"/>
  <c r="E337"/>
  <c r="E337" i="9" l="1"/>
  <c r="T337"/>
  <c r="X337" s="1"/>
  <c r="Y337" s="1"/>
  <c r="S341"/>
  <c r="CY338" i="5"/>
  <c r="CZ337"/>
  <c r="DD337" s="1"/>
  <c r="DE337" s="1"/>
  <c r="CN338"/>
  <c r="CO337"/>
  <c r="CS337" s="1"/>
  <c r="CT337" s="1"/>
  <c r="CC337"/>
  <c r="CD336"/>
  <c r="CH336" s="1"/>
  <c r="CI336" s="1"/>
  <c r="BR338"/>
  <c r="BS337"/>
  <c r="BW337" s="1"/>
  <c r="BX337" s="1"/>
  <c r="BG338"/>
  <c r="BH337"/>
  <c r="BL337" s="1"/>
  <c r="AV337"/>
  <c r="AW336"/>
  <c r="BA336" s="1"/>
  <c r="BB336" s="1"/>
  <c r="AK338"/>
  <c r="AL337"/>
  <c r="AP337" s="1"/>
  <c r="AQ337" s="1"/>
  <c r="Z337"/>
  <c r="AA336"/>
  <c r="AE336" s="1"/>
  <c r="AF336" s="1"/>
  <c r="BM336"/>
  <c r="N644" i="8"/>
  <c r="O643"/>
  <c r="R644"/>
  <c r="Q644" s="1"/>
  <c r="F339" i="9"/>
  <c r="J338"/>
  <c r="K338" s="1"/>
  <c r="S337" i="5"/>
  <c r="T334"/>
  <c r="U334" s="1"/>
  <c r="O335"/>
  <c r="P335" s="1"/>
  <c r="A339" i="8"/>
  <c r="E338"/>
  <c r="E338" i="9" l="1"/>
  <c r="T338"/>
  <c r="X338" s="1"/>
  <c r="Y338" s="1"/>
  <c r="S342"/>
  <c r="CY339" i="5"/>
  <c r="CZ338"/>
  <c r="DD338" s="1"/>
  <c r="DE338" s="1"/>
  <c r="CN339"/>
  <c r="CO338"/>
  <c r="CS338" s="1"/>
  <c r="CT338" s="1"/>
  <c r="CC338"/>
  <c r="CD337"/>
  <c r="CH337" s="1"/>
  <c r="CI337" s="1"/>
  <c r="BR339"/>
  <c r="BS338"/>
  <c r="BW338" s="1"/>
  <c r="BX338" s="1"/>
  <c r="BG339"/>
  <c r="BH338"/>
  <c r="BL338" s="1"/>
  <c r="AV338"/>
  <c r="AW337"/>
  <c r="BA337" s="1"/>
  <c r="BB337" s="1"/>
  <c r="AK339"/>
  <c r="AL338"/>
  <c r="AP338" s="1"/>
  <c r="AQ338" s="1"/>
  <c r="Z338"/>
  <c r="AA337"/>
  <c r="AE337" s="1"/>
  <c r="AF337" s="1"/>
  <c r="BM337"/>
  <c r="N645" i="8"/>
  <c r="O644"/>
  <c r="R645"/>
  <c r="Q645" s="1"/>
  <c r="J339" i="9"/>
  <c r="K339" s="1"/>
  <c r="F340"/>
  <c r="S338" i="5"/>
  <c r="O336"/>
  <c r="P336" s="1"/>
  <c r="T335"/>
  <c r="U335" s="1"/>
  <c r="A340" i="8"/>
  <c r="E339"/>
  <c r="E339" i="9" l="1"/>
  <c r="T339"/>
  <c r="X339" s="1"/>
  <c r="Y339" s="1"/>
  <c r="S343"/>
  <c r="CY340" i="5"/>
  <c r="CZ339"/>
  <c r="DD339" s="1"/>
  <c r="DE339" s="1"/>
  <c r="CN340"/>
  <c r="CO339"/>
  <c r="CS339" s="1"/>
  <c r="CT339" s="1"/>
  <c r="CC339"/>
  <c r="CD338"/>
  <c r="CH338" s="1"/>
  <c r="CI338" s="1"/>
  <c r="BR340"/>
  <c r="BS339"/>
  <c r="BW339" s="1"/>
  <c r="BX339" s="1"/>
  <c r="BG340"/>
  <c r="BH339"/>
  <c r="BL339" s="1"/>
  <c r="AV339"/>
  <c r="AW338"/>
  <c r="BA338" s="1"/>
  <c r="BB338" s="1"/>
  <c r="AK340"/>
  <c r="AL339"/>
  <c r="AP339" s="1"/>
  <c r="AQ339" s="1"/>
  <c r="Z339"/>
  <c r="AA338"/>
  <c r="AE338" s="1"/>
  <c r="AF338" s="1"/>
  <c r="BM338"/>
  <c r="N646" i="8"/>
  <c r="R646"/>
  <c r="Q646" s="1"/>
  <c r="O645"/>
  <c r="F341" i="9"/>
  <c r="J340"/>
  <c r="K340" s="1"/>
  <c r="S339" i="5"/>
  <c r="T336"/>
  <c r="U336" s="1"/>
  <c r="O337"/>
  <c r="P337" s="1"/>
  <c r="A341" i="8"/>
  <c r="E340"/>
  <c r="E340" i="9" l="1"/>
  <c r="T340"/>
  <c r="X340" s="1"/>
  <c r="Y340" s="1"/>
  <c r="S344"/>
  <c r="CY341" i="5"/>
  <c r="CZ340"/>
  <c r="DD340" s="1"/>
  <c r="DE340" s="1"/>
  <c r="CN341"/>
  <c r="CO340"/>
  <c r="CS340" s="1"/>
  <c r="CT340" s="1"/>
  <c r="CC340"/>
  <c r="CD339"/>
  <c r="CH339" s="1"/>
  <c r="CI339" s="1"/>
  <c r="BR341"/>
  <c r="BS340"/>
  <c r="BW340" s="1"/>
  <c r="BX340" s="1"/>
  <c r="BG341"/>
  <c r="BH340"/>
  <c r="BL340" s="1"/>
  <c r="AV340"/>
  <c r="AW339"/>
  <c r="BA339" s="1"/>
  <c r="BB339" s="1"/>
  <c r="AK341"/>
  <c r="AL340"/>
  <c r="AP340" s="1"/>
  <c r="AQ340" s="1"/>
  <c r="Z340"/>
  <c r="AA339"/>
  <c r="AE339" s="1"/>
  <c r="AF339" s="1"/>
  <c r="BM339"/>
  <c r="N647" i="8"/>
  <c r="O646"/>
  <c r="R647"/>
  <c r="Q647" s="1"/>
  <c r="J341" i="9"/>
  <c r="K341" s="1"/>
  <c r="F342"/>
  <c r="S340" i="5"/>
  <c r="T337"/>
  <c r="U337" s="1"/>
  <c r="O338"/>
  <c r="P338" s="1"/>
  <c r="A342" i="8"/>
  <c r="E341"/>
  <c r="E341" i="9" l="1"/>
  <c r="T341"/>
  <c r="X341" s="1"/>
  <c r="Y341" s="1"/>
  <c r="S345"/>
  <c r="CZ341" i="5"/>
  <c r="DD341" s="1"/>
  <c r="DE341" s="1"/>
  <c r="CY342"/>
  <c r="CO341"/>
  <c r="CS341" s="1"/>
  <c r="CT341" s="1"/>
  <c r="CN342"/>
  <c r="CC341"/>
  <c r="CD340"/>
  <c r="CH340" s="1"/>
  <c r="CI340" s="1"/>
  <c r="BS341"/>
  <c r="BW341" s="1"/>
  <c r="BX341" s="1"/>
  <c r="BR342"/>
  <c r="BH341"/>
  <c r="BL341" s="1"/>
  <c r="BG342"/>
  <c r="AV341"/>
  <c r="AW340"/>
  <c r="BA340" s="1"/>
  <c r="BB340" s="1"/>
  <c r="AL341"/>
  <c r="AP341" s="1"/>
  <c r="AQ341" s="1"/>
  <c r="AK342"/>
  <c r="Z341"/>
  <c r="AA340"/>
  <c r="AE340" s="1"/>
  <c r="AF340" s="1"/>
  <c r="BM340"/>
  <c r="N648" i="8"/>
  <c r="O647"/>
  <c r="R648"/>
  <c r="Q648" s="1"/>
  <c r="F343" i="9"/>
  <c r="J342"/>
  <c r="K342" s="1"/>
  <c r="S341" i="5"/>
  <c r="T338"/>
  <c r="U338" s="1"/>
  <c r="O339"/>
  <c r="P339" s="1"/>
  <c r="A343" i="8"/>
  <c r="E342"/>
  <c r="E342" i="9" l="1"/>
  <c r="T342"/>
  <c r="X342" s="1"/>
  <c r="Y342" s="1"/>
  <c r="S346"/>
  <c r="CZ342" i="5"/>
  <c r="DD342" s="1"/>
  <c r="DE342" s="1"/>
  <c r="CY343"/>
  <c r="CO342"/>
  <c r="CS342" s="1"/>
  <c r="CT342" s="1"/>
  <c r="CN343"/>
  <c r="CD341"/>
  <c r="CH341" s="1"/>
  <c r="CI341" s="1"/>
  <c r="CC342"/>
  <c r="BS342"/>
  <c r="BW342" s="1"/>
  <c r="BX342" s="1"/>
  <c r="BR343"/>
  <c r="BH342"/>
  <c r="BL342" s="1"/>
  <c r="BG343"/>
  <c r="AW341"/>
  <c r="BA341" s="1"/>
  <c r="BB341" s="1"/>
  <c r="AV342"/>
  <c r="AL342"/>
  <c r="AP342" s="1"/>
  <c r="AQ342" s="1"/>
  <c r="AK343"/>
  <c r="AA341"/>
  <c r="AE341" s="1"/>
  <c r="AF341" s="1"/>
  <c r="Z342"/>
  <c r="BM341"/>
  <c r="N649" i="8"/>
  <c r="R649"/>
  <c r="Q649" s="1"/>
  <c r="O648"/>
  <c r="J343" i="9"/>
  <c r="K343" s="1"/>
  <c r="F344"/>
  <c r="S342" i="5"/>
  <c r="O340"/>
  <c r="P340" s="1"/>
  <c r="T339"/>
  <c r="U339" s="1"/>
  <c r="A344" i="8"/>
  <c r="E343"/>
  <c r="E343" i="9" l="1"/>
  <c r="T343"/>
  <c r="X343" s="1"/>
  <c r="Y343" s="1"/>
  <c r="S347"/>
  <c r="CY344" i="5"/>
  <c r="CZ343"/>
  <c r="DD343" s="1"/>
  <c r="DE343" s="1"/>
  <c r="CN344"/>
  <c r="CO343"/>
  <c r="CS343" s="1"/>
  <c r="CT343" s="1"/>
  <c r="CD342"/>
  <c r="CH342" s="1"/>
  <c r="CI342" s="1"/>
  <c r="CC343"/>
  <c r="BR344"/>
  <c r="BS343"/>
  <c r="BW343" s="1"/>
  <c r="BX343" s="1"/>
  <c r="BG344"/>
  <c r="BH343"/>
  <c r="BL343" s="1"/>
  <c r="AW342"/>
  <c r="BA342" s="1"/>
  <c r="BB342" s="1"/>
  <c r="AV343"/>
  <c r="AK344"/>
  <c r="AL343"/>
  <c r="AP343" s="1"/>
  <c r="AQ343" s="1"/>
  <c r="AA342"/>
  <c r="AE342" s="1"/>
  <c r="AF342" s="1"/>
  <c r="Z343"/>
  <c r="BM342"/>
  <c r="N650" i="8"/>
  <c r="O649"/>
  <c r="R650"/>
  <c r="Q650" s="1"/>
  <c r="F345" i="9"/>
  <c r="J344"/>
  <c r="K344" s="1"/>
  <c r="S343" i="5"/>
  <c r="T340"/>
  <c r="U340" s="1"/>
  <c r="O341"/>
  <c r="P341" s="1"/>
  <c r="A345" i="8"/>
  <c r="E344"/>
  <c r="E344" i="9" l="1"/>
  <c r="T344"/>
  <c r="X344" s="1"/>
  <c r="Y344" s="1"/>
  <c r="S348"/>
  <c r="CY345" i="5"/>
  <c r="CZ344"/>
  <c r="DD344" s="1"/>
  <c r="DE344" s="1"/>
  <c r="CN345"/>
  <c r="CO344"/>
  <c r="CS344" s="1"/>
  <c r="CT344" s="1"/>
  <c r="CC344"/>
  <c r="CD343"/>
  <c r="CH343" s="1"/>
  <c r="CI343" s="1"/>
  <c r="BR345"/>
  <c r="BS344"/>
  <c r="BW344" s="1"/>
  <c r="BX344" s="1"/>
  <c r="BG345"/>
  <c r="BH344"/>
  <c r="BL344" s="1"/>
  <c r="AV344"/>
  <c r="AW343"/>
  <c r="BA343" s="1"/>
  <c r="BB343" s="1"/>
  <c r="AK345"/>
  <c r="AL344"/>
  <c r="AP344" s="1"/>
  <c r="AQ344" s="1"/>
  <c r="Z344"/>
  <c r="AA343"/>
  <c r="AE343" s="1"/>
  <c r="AF343" s="1"/>
  <c r="BM343"/>
  <c r="N651" i="8"/>
  <c r="R651"/>
  <c r="Q651" s="1"/>
  <c r="O650"/>
  <c r="J345" i="9"/>
  <c r="K345" s="1"/>
  <c r="F346"/>
  <c r="S344" i="5"/>
  <c r="T341"/>
  <c r="U341" s="1"/>
  <c r="O342"/>
  <c r="P342" s="1"/>
  <c r="A346" i="8"/>
  <c r="E345"/>
  <c r="E345" i="9" l="1"/>
  <c r="T345"/>
  <c r="X345" s="1"/>
  <c r="Y345" s="1"/>
  <c r="S349"/>
  <c r="CY346" i="5"/>
  <c r="CZ345"/>
  <c r="DD345" s="1"/>
  <c r="DE345" s="1"/>
  <c r="CN346"/>
  <c r="CO345"/>
  <c r="CS345" s="1"/>
  <c r="CT345" s="1"/>
  <c r="CC345"/>
  <c r="CD344"/>
  <c r="CH344" s="1"/>
  <c r="CI344" s="1"/>
  <c r="BR346"/>
  <c r="BS345"/>
  <c r="BW345" s="1"/>
  <c r="BX345" s="1"/>
  <c r="BG346"/>
  <c r="BH345"/>
  <c r="BL345" s="1"/>
  <c r="AV345"/>
  <c r="AW344"/>
  <c r="BA344" s="1"/>
  <c r="BB344" s="1"/>
  <c r="AK346"/>
  <c r="AL345"/>
  <c r="AP345" s="1"/>
  <c r="AQ345" s="1"/>
  <c r="Z345"/>
  <c r="AA344"/>
  <c r="AE344" s="1"/>
  <c r="AF344" s="1"/>
  <c r="BM344"/>
  <c r="N652" i="8"/>
  <c r="R652"/>
  <c r="Q652" s="1"/>
  <c r="O651"/>
  <c r="F347" i="9"/>
  <c r="J346"/>
  <c r="K346" s="1"/>
  <c r="S345" i="5"/>
  <c r="O343"/>
  <c r="P343" s="1"/>
  <c r="T342"/>
  <c r="U342" s="1"/>
  <c r="A347" i="8"/>
  <c r="E346"/>
  <c r="E346" i="9" l="1"/>
  <c r="T346"/>
  <c r="X346" s="1"/>
  <c r="Y346" s="1"/>
  <c r="S350"/>
  <c r="CY347" i="5"/>
  <c r="CZ346"/>
  <c r="DD346" s="1"/>
  <c r="DE346" s="1"/>
  <c r="CN347"/>
  <c r="CO346"/>
  <c r="CS346" s="1"/>
  <c r="CT346" s="1"/>
  <c r="CC346"/>
  <c r="CD345"/>
  <c r="CH345" s="1"/>
  <c r="CI345" s="1"/>
  <c r="BR347"/>
  <c r="BS346"/>
  <c r="BW346" s="1"/>
  <c r="BX346" s="1"/>
  <c r="BG347"/>
  <c r="BH346"/>
  <c r="BL346" s="1"/>
  <c r="AV346"/>
  <c r="AW345"/>
  <c r="BA345" s="1"/>
  <c r="BB345" s="1"/>
  <c r="AK347"/>
  <c r="AL346"/>
  <c r="AP346" s="1"/>
  <c r="AQ346" s="1"/>
  <c r="Z346"/>
  <c r="AA345"/>
  <c r="AE345" s="1"/>
  <c r="AF345" s="1"/>
  <c r="BM345"/>
  <c r="N653" i="8"/>
  <c r="O652"/>
  <c r="R653"/>
  <c r="Q653" s="1"/>
  <c r="J347" i="9"/>
  <c r="K347" s="1"/>
  <c r="F348"/>
  <c r="S346" i="5"/>
  <c r="T343"/>
  <c r="U343" s="1"/>
  <c r="O344"/>
  <c r="P344" s="1"/>
  <c r="A348" i="8"/>
  <c r="E347"/>
  <c r="E347" i="9" l="1"/>
  <c r="T347"/>
  <c r="X347" s="1"/>
  <c r="Y347" s="1"/>
  <c r="S351"/>
  <c r="CY348" i="5"/>
  <c r="CZ347"/>
  <c r="DD347" s="1"/>
  <c r="DE347" s="1"/>
  <c r="CN348"/>
  <c r="CO347"/>
  <c r="CS347" s="1"/>
  <c r="CT347" s="1"/>
  <c r="CC347"/>
  <c r="CD346"/>
  <c r="CH346" s="1"/>
  <c r="CI346" s="1"/>
  <c r="BR348"/>
  <c r="BS347"/>
  <c r="BW347" s="1"/>
  <c r="BX347" s="1"/>
  <c r="BG348"/>
  <c r="BH347"/>
  <c r="BL347" s="1"/>
  <c r="AV347"/>
  <c r="AW346"/>
  <c r="BA346" s="1"/>
  <c r="BB346" s="1"/>
  <c r="AK348"/>
  <c r="AL347"/>
  <c r="AP347" s="1"/>
  <c r="AQ347" s="1"/>
  <c r="Z347"/>
  <c r="AA346"/>
  <c r="AE346" s="1"/>
  <c r="AF346" s="1"/>
  <c r="BM346"/>
  <c r="N654" i="8"/>
  <c r="R654"/>
  <c r="Q654" s="1"/>
  <c r="O653"/>
  <c r="F349" i="9"/>
  <c r="J348"/>
  <c r="K348" s="1"/>
  <c r="S347" i="5"/>
  <c r="T344"/>
  <c r="U344" s="1"/>
  <c r="O345"/>
  <c r="P345" s="1"/>
  <c r="A349" i="8"/>
  <c r="E348"/>
  <c r="E348" i="9" l="1"/>
  <c r="T348"/>
  <c r="X348" s="1"/>
  <c r="Y348" s="1"/>
  <c r="S352"/>
  <c r="CY349" i="5"/>
  <c r="CZ348"/>
  <c r="DD348" s="1"/>
  <c r="DE348" s="1"/>
  <c r="CN349"/>
  <c r="CO348"/>
  <c r="CS348" s="1"/>
  <c r="CT348" s="1"/>
  <c r="CC348"/>
  <c r="CD347"/>
  <c r="CH347" s="1"/>
  <c r="CI347" s="1"/>
  <c r="BR349"/>
  <c r="BS348"/>
  <c r="BW348" s="1"/>
  <c r="BX348" s="1"/>
  <c r="BG349"/>
  <c r="BH348"/>
  <c r="BL348" s="1"/>
  <c r="AV348"/>
  <c r="AW347"/>
  <c r="BA347" s="1"/>
  <c r="BB347" s="1"/>
  <c r="AK349"/>
  <c r="AL348"/>
  <c r="AP348" s="1"/>
  <c r="AQ348" s="1"/>
  <c r="Z348"/>
  <c r="AA347"/>
  <c r="AE347" s="1"/>
  <c r="AF347" s="1"/>
  <c r="BM347"/>
  <c r="N655" i="8"/>
  <c r="R655"/>
  <c r="Q655" s="1"/>
  <c r="O654"/>
  <c r="J349" i="9"/>
  <c r="K349" s="1"/>
  <c r="F350"/>
  <c r="S348" i="5"/>
  <c r="T345"/>
  <c r="U345" s="1"/>
  <c r="O346"/>
  <c r="P346" s="1"/>
  <c r="A350" i="8"/>
  <c r="E349"/>
  <c r="E349" i="9" l="1"/>
  <c r="T349"/>
  <c r="X349" s="1"/>
  <c r="Y349" s="1"/>
  <c r="S353"/>
  <c r="CZ349" i="5"/>
  <c r="DD349" s="1"/>
  <c r="DE349" s="1"/>
  <c r="CY350"/>
  <c r="CO349"/>
  <c r="CS349" s="1"/>
  <c r="CT349" s="1"/>
  <c r="CN350"/>
  <c r="CC349"/>
  <c r="CD348"/>
  <c r="CH348" s="1"/>
  <c r="CI348" s="1"/>
  <c r="BS349"/>
  <c r="BW349" s="1"/>
  <c r="BX349" s="1"/>
  <c r="BR350"/>
  <c r="BH349"/>
  <c r="BL349" s="1"/>
  <c r="BG350"/>
  <c r="AV349"/>
  <c r="AW348"/>
  <c r="BA348" s="1"/>
  <c r="BB348" s="1"/>
  <c r="AL349"/>
  <c r="AP349" s="1"/>
  <c r="AQ349" s="1"/>
  <c r="AK350"/>
  <c r="Z349"/>
  <c r="AA348"/>
  <c r="AE348" s="1"/>
  <c r="AF348" s="1"/>
  <c r="BM348"/>
  <c r="N656" i="8"/>
  <c r="R656"/>
  <c r="Q656" s="1"/>
  <c r="O655"/>
  <c r="F351" i="9"/>
  <c r="J350"/>
  <c r="K350" s="1"/>
  <c r="S349" i="5"/>
  <c r="T346"/>
  <c r="U346" s="1"/>
  <c r="O347"/>
  <c r="P347" s="1"/>
  <c r="A351" i="8"/>
  <c r="E350"/>
  <c r="E350" i="9" l="1"/>
  <c r="T350"/>
  <c r="X350" s="1"/>
  <c r="Y350" s="1"/>
  <c r="S354"/>
  <c r="CZ350" i="5"/>
  <c r="DD350" s="1"/>
  <c r="DE350" s="1"/>
  <c r="CY351"/>
  <c r="CO350"/>
  <c r="CS350" s="1"/>
  <c r="CT350" s="1"/>
  <c r="CN351"/>
  <c r="CD349"/>
  <c r="CH349" s="1"/>
  <c r="CI349" s="1"/>
  <c r="CC350"/>
  <c r="BS350"/>
  <c r="BW350" s="1"/>
  <c r="BX350" s="1"/>
  <c r="BR351"/>
  <c r="BH350"/>
  <c r="BL350" s="1"/>
  <c r="BG351"/>
  <c r="AW349"/>
  <c r="BA349" s="1"/>
  <c r="BB349" s="1"/>
  <c r="AV350"/>
  <c r="AL350"/>
  <c r="AP350" s="1"/>
  <c r="AQ350" s="1"/>
  <c r="AK351"/>
  <c r="AA349"/>
  <c r="AE349" s="1"/>
  <c r="AF349" s="1"/>
  <c r="Z350"/>
  <c r="BM349"/>
  <c r="N657" i="8"/>
  <c r="R657"/>
  <c r="Q657" s="1"/>
  <c r="O656"/>
  <c r="J351" i="9"/>
  <c r="K351" s="1"/>
  <c r="F352"/>
  <c r="S350" i="5"/>
  <c r="T347"/>
  <c r="U347" s="1"/>
  <c r="O348"/>
  <c r="P348" s="1"/>
  <c r="A352" i="8"/>
  <c r="E351"/>
  <c r="E351" i="9" l="1"/>
  <c r="T351"/>
  <c r="X351" s="1"/>
  <c r="Y351" s="1"/>
  <c r="S355"/>
  <c r="CY352" i="5"/>
  <c r="CZ351"/>
  <c r="DD351" s="1"/>
  <c r="DE351" s="1"/>
  <c r="CN352"/>
  <c r="CO351"/>
  <c r="CS351" s="1"/>
  <c r="CT351" s="1"/>
  <c r="CD350"/>
  <c r="CH350" s="1"/>
  <c r="CI350" s="1"/>
  <c r="CC351"/>
  <c r="BR352"/>
  <c r="BS351"/>
  <c r="BW351" s="1"/>
  <c r="BX351" s="1"/>
  <c r="BG352"/>
  <c r="BH351"/>
  <c r="BL351" s="1"/>
  <c r="AW350"/>
  <c r="BA350" s="1"/>
  <c r="BB350" s="1"/>
  <c r="AV351"/>
  <c r="AK352"/>
  <c r="AL351"/>
  <c r="AP351" s="1"/>
  <c r="AQ351" s="1"/>
  <c r="AA350"/>
  <c r="AE350" s="1"/>
  <c r="AF350" s="1"/>
  <c r="Z351"/>
  <c r="BM350"/>
  <c r="N658" i="8"/>
  <c r="O657"/>
  <c r="R658"/>
  <c r="Q658" s="1"/>
  <c r="F353" i="9"/>
  <c r="J352"/>
  <c r="K352" s="1"/>
  <c r="S351" i="5"/>
  <c r="T348"/>
  <c r="U348" s="1"/>
  <c r="O349"/>
  <c r="P349" s="1"/>
  <c r="A353" i="8"/>
  <c r="E352"/>
  <c r="E352" i="9" l="1"/>
  <c r="T352"/>
  <c r="X352" s="1"/>
  <c r="Y352" s="1"/>
  <c r="S356"/>
  <c r="CY353" i="5"/>
  <c r="CZ352"/>
  <c r="DD352" s="1"/>
  <c r="DE352" s="1"/>
  <c r="CN353"/>
  <c r="CO352"/>
  <c r="CS352" s="1"/>
  <c r="CT352" s="1"/>
  <c r="CC352"/>
  <c r="CD351"/>
  <c r="CH351" s="1"/>
  <c r="CI351" s="1"/>
  <c r="BR353"/>
  <c r="BS352"/>
  <c r="BW352" s="1"/>
  <c r="BX352" s="1"/>
  <c r="BG353"/>
  <c r="BH352"/>
  <c r="BL352" s="1"/>
  <c r="AV352"/>
  <c r="AW351"/>
  <c r="BA351" s="1"/>
  <c r="BB351" s="1"/>
  <c r="AK353"/>
  <c r="AL352"/>
  <c r="AP352" s="1"/>
  <c r="AQ352" s="1"/>
  <c r="Z352"/>
  <c r="AA351"/>
  <c r="AE351" s="1"/>
  <c r="AF351" s="1"/>
  <c r="BM351"/>
  <c r="N659" i="8"/>
  <c r="R659"/>
  <c r="Q659" s="1"/>
  <c r="O658"/>
  <c r="J353" i="9"/>
  <c r="K353" s="1"/>
  <c r="F354"/>
  <c r="S352" i="5"/>
  <c r="T349"/>
  <c r="U349" s="1"/>
  <c r="O350"/>
  <c r="P350" s="1"/>
  <c r="A354" i="8"/>
  <c r="E353"/>
  <c r="E353" i="9" l="1"/>
  <c r="T353"/>
  <c r="X353" s="1"/>
  <c r="Y353" s="1"/>
  <c r="S357"/>
  <c r="CY354" i="5"/>
  <c r="CZ353"/>
  <c r="DD353" s="1"/>
  <c r="DE353" s="1"/>
  <c r="CN354"/>
  <c r="CO353"/>
  <c r="CS353" s="1"/>
  <c r="CT353" s="1"/>
  <c r="CC353"/>
  <c r="CD352"/>
  <c r="CH352" s="1"/>
  <c r="CI352" s="1"/>
  <c r="BR354"/>
  <c r="BS353"/>
  <c r="BW353" s="1"/>
  <c r="BX353" s="1"/>
  <c r="BG354"/>
  <c r="BH353"/>
  <c r="BL353" s="1"/>
  <c r="AV353"/>
  <c r="AW352"/>
  <c r="BA352" s="1"/>
  <c r="BB352" s="1"/>
  <c r="AK354"/>
  <c r="AL353"/>
  <c r="AP353" s="1"/>
  <c r="AQ353" s="1"/>
  <c r="Z353"/>
  <c r="AA352"/>
  <c r="AE352" s="1"/>
  <c r="AF352" s="1"/>
  <c r="BM352"/>
  <c r="N660" i="8"/>
  <c r="O659"/>
  <c r="R660"/>
  <c r="Q660" s="1"/>
  <c r="F355" i="9"/>
  <c r="J354"/>
  <c r="K354" s="1"/>
  <c r="S353" i="5"/>
  <c r="T350"/>
  <c r="U350" s="1"/>
  <c r="O351"/>
  <c r="P351" s="1"/>
  <c r="A355" i="8"/>
  <c r="E354"/>
  <c r="E354" i="9" l="1"/>
  <c r="T354"/>
  <c r="X354" s="1"/>
  <c r="Y354" s="1"/>
  <c r="S358"/>
  <c r="CY355" i="5"/>
  <c r="CZ354"/>
  <c r="DD354" s="1"/>
  <c r="DE354" s="1"/>
  <c r="CN355"/>
  <c r="CO354"/>
  <c r="CS354" s="1"/>
  <c r="CT354" s="1"/>
  <c r="CC354"/>
  <c r="CD353"/>
  <c r="CH353" s="1"/>
  <c r="CI353" s="1"/>
  <c r="BR355"/>
  <c r="BS354"/>
  <c r="BW354" s="1"/>
  <c r="BX354" s="1"/>
  <c r="BG355"/>
  <c r="BH354"/>
  <c r="BL354" s="1"/>
  <c r="AV354"/>
  <c r="AW353"/>
  <c r="BA353" s="1"/>
  <c r="BB353" s="1"/>
  <c r="AK355"/>
  <c r="AL354"/>
  <c r="AP354" s="1"/>
  <c r="AQ354" s="1"/>
  <c r="Z354"/>
  <c r="AA353"/>
  <c r="AE353" s="1"/>
  <c r="AF353" s="1"/>
  <c r="BM353"/>
  <c r="N661" i="8"/>
  <c r="O660"/>
  <c r="R661"/>
  <c r="Q661" s="1"/>
  <c r="J355" i="9"/>
  <c r="K355" s="1"/>
  <c r="F356"/>
  <c r="S354" i="5"/>
  <c r="T351"/>
  <c r="U351" s="1"/>
  <c r="O352"/>
  <c r="P352" s="1"/>
  <c r="A356" i="8"/>
  <c r="E355"/>
  <c r="E355" i="9" l="1"/>
  <c r="T355"/>
  <c r="X355" s="1"/>
  <c r="Y355" s="1"/>
  <c r="S359"/>
  <c r="CY356" i="5"/>
  <c r="CZ355"/>
  <c r="DD355" s="1"/>
  <c r="DE355" s="1"/>
  <c r="CN356"/>
  <c r="CO355"/>
  <c r="CS355" s="1"/>
  <c r="CT355" s="1"/>
  <c r="CC355"/>
  <c r="CD354"/>
  <c r="CH354" s="1"/>
  <c r="CI354" s="1"/>
  <c r="BR356"/>
  <c r="BS355"/>
  <c r="BW355" s="1"/>
  <c r="BX355" s="1"/>
  <c r="BG356"/>
  <c r="BH355"/>
  <c r="BL355" s="1"/>
  <c r="AV355"/>
  <c r="AW354"/>
  <c r="BA354" s="1"/>
  <c r="BB354" s="1"/>
  <c r="AK356"/>
  <c r="AL355"/>
  <c r="AP355" s="1"/>
  <c r="AQ355" s="1"/>
  <c r="Z355"/>
  <c r="AA354"/>
  <c r="AE354" s="1"/>
  <c r="AF354" s="1"/>
  <c r="BM354"/>
  <c r="N662" i="8"/>
  <c r="R662"/>
  <c r="Q662" s="1"/>
  <c r="O661"/>
  <c r="F357" i="9"/>
  <c r="J356"/>
  <c r="K356" s="1"/>
  <c r="S355" i="5"/>
  <c r="T352"/>
  <c r="U352" s="1"/>
  <c r="O353"/>
  <c r="P353" s="1"/>
  <c r="A357" i="8"/>
  <c r="E356"/>
  <c r="E356" i="9" l="1"/>
  <c r="T356"/>
  <c r="X356" s="1"/>
  <c r="Y356" s="1"/>
  <c r="S360"/>
  <c r="CY357" i="5"/>
  <c r="CZ356"/>
  <c r="DD356" s="1"/>
  <c r="DE356" s="1"/>
  <c r="CN357"/>
  <c r="CO356"/>
  <c r="CS356" s="1"/>
  <c r="CT356" s="1"/>
  <c r="CC356"/>
  <c r="CD355"/>
  <c r="CH355" s="1"/>
  <c r="CI355" s="1"/>
  <c r="BR357"/>
  <c r="BS356"/>
  <c r="BW356" s="1"/>
  <c r="BX356" s="1"/>
  <c r="BG357"/>
  <c r="BH356"/>
  <c r="BL356" s="1"/>
  <c r="AV356"/>
  <c r="AW355"/>
  <c r="BA355" s="1"/>
  <c r="BB355" s="1"/>
  <c r="AK357"/>
  <c r="AL356"/>
  <c r="AP356" s="1"/>
  <c r="AQ356" s="1"/>
  <c r="Z356"/>
  <c r="AA355"/>
  <c r="AE355" s="1"/>
  <c r="AF355" s="1"/>
  <c r="BM355"/>
  <c r="N663" i="8"/>
  <c r="R663"/>
  <c r="Q663" s="1"/>
  <c r="O662"/>
  <c r="J357" i="9"/>
  <c r="K357" s="1"/>
  <c r="F358"/>
  <c r="S356" i="5"/>
  <c r="T353"/>
  <c r="U353" s="1"/>
  <c r="O354"/>
  <c r="P354" s="1"/>
  <c r="A358" i="8"/>
  <c r="E357"/>
  <c r="E357" i="9" l="1"/>
  <c r="T357"/>
  <c r="X357" s="1"/>
  <c r="Y357" s="1"/>
  <c r="S361"/>
  <c r="CZ357" i="5"/>
  <c r="DD357" s="1"/>
  <c r="DE357" s="1"/>
  <c r="CY358"/>
  <c r="CO357"/>
  <c r="CS357" s="1"/>
  <c r="CT357" s="1"/>
  <c r="CN358"/>
  <c r="CC357"/>
  <c r="CD356"/>
  <c r="CH356" s="1"/>
  <c r="CI356" s="1"/>
  <c r="BS357"/>
  <c r="BW357" s="1"/>
  <c r="BX357" s="1"/>
  <c r="BR358"/>
  <c r="BH357"/>
  <c r="BL357" s="1"/>
  <c r="BG358"/>
  <c r="AV357"/>
  <c r="AW356"/>
  <c r="BA356" s="1"/>
  <c r="BB356" s="1"/>
  <c r="AL357"/>
  <c r="AP357" s="1"/>
  <c r="AQ357" s="1"/>
  <c r="AK358"/>
  <c r="Z357"/>
  <c r="AA356"/>
  <c r="AE356" s="1"/>
  <c r="AF356" s="1"/>
  <c r="BM356"/>
  <c r="N664" i="8"/>
  <c r="R664"/>
  <c r="Q664" s="1"/>
  <c r="O663"/>
  <c r="F359" i="9"/>
  <c r="J358"/>
  <c r="K358" s="1"/>
  <c r="S357" i="5"/>
  <c r="T354"/>
  <c r="U354" s="1"/>
  <c r="O355"/>
  <c r="P355" s="1"/>
  <c r="A359" i="8"/>
  <c r="E358"/>
  <c r="E358" i="9" l="1"/>
  <c r="T358"/>
  <c r="X358" s="1"/>
  <c r="Y358" s="1"/>
  <c r="S362"/>
  <c r="CZ358" i="5"/>
  <c r="DD358" s="1"/>
  <c r="DE358" s="1"/>
  <c r="CY359"/>
  <c r="CO358"/>
  <c r="CS358" s="1"/>
  <c r="CT358" s="1"/>
  <c r="CN359"/>
  <c r="CD357"/>
  <c r="CH357" s="1"/>
  <c r="CI357" s="1"/>
  <c r="CC358"/>
  <c r="BS358"/>
  <c r="BW358" s="1"/>
  <c r="BX358" s="1"/>
  <c r="BR359"/>
  <c r="BH358"/>
  <c r="BL358" s="1"/>
  <c r="BG359"/>
  <c r="AW357"/>
  <c r="BA357" s="1"/>
  <c r="BB357" s="1"/>
  <c r="AV358"/>
  <c r="AL358"/>
  <c r="AP358" s="1"/>
  <c r="AQ358" s="1"/>
  <c r="AK359"/>
  <c r="AA357"/>
  <c r="AE357" s="1"/>
  <c r="AF357" s="1"/>
  <c r="Z358"/>
  <c r="BM357"/>
  <c r="N665" i="8"/>
  <c r="O664"/>
  <c r="R665"/>
  <c r="Q665" s="1"/>
  <c r="J359" i="9"/>
  <c r="K359" s="1"/>
  <c r="F360"/>
  <c r="S358" i="5"/>
  <c r="T355"/>
  <c r="U355" s="1"/>
  <c r="O356"/>
  <c r="P356" s="1"/>
  <c r="A360" i="8"/>
  <c r="E359"/>
  <c r="E359" i="9" l="1"/>
  <c r="T359"/>
  <c r="X359" s="1"/>
  <c r="Y359" s="1"/>
  <c r="S363"/>
  <c r="CY360" i="5"/>
  <c r="CZ359"/>
  <c r="DD359" s="1"/>
  <c r="DE359" s="1"/>
  <c r="CN360"/>
  <c r="CO359"/>
  <c r="CS359" s="1"/>
  <c r="CT359" s="1"/>
  <c r="CD358"/>
  <c r="CH358" s="1"/>
  <c r="CI358" s="1"/>
  <c r="CC359"/>
  <c r="BR360"/>
  <c r="BS359"/>
  <c r="BW359" s="1"/>
  <c r="BX359" s="1"/>
  <c r="BG360"/>
  <c r="BH359"/>
  <c r="BL359" s="1"/>
  <c r="AW358"/>
  <c r="BA358" s="1"/>
  <c r="BB358" s="1"/>
  <c r="AV359"/>
  <c r="AK360"/>
  <c r="AL359"/>
  <c r="AP359" s="1"/>
  <c r="AQ359" s="1"/>
  <c r="AA358"/>
  <c r="AE358" s="1"/>
  <c r="AF358" s="1"/>
  <c r="Z359"/>
  <c r="BM358"/>
  <c r="N666" i="8"/>
  <c r="O665"/>
  <c r="R666"/>
  <c r="Q666" s="1"/>
  <c r="F361" i="9"/>
  <c r="J360"/>
  <c r="K360" s="1"/>
  <c r="S359" i="5"/>
  <c r="T356"/>
  <c r="U356" s="1"/>
  <c r="O357"/>
  <c r="P357" s="1"/>
  <c r="A361" i="8"/>
  <c r="E360"/>
  <c r="E360" i="9" l="1"/>
  <c r="T360"/>
  <c r="X360" s="1"/>
  <c r="Y360" s="1"/>
  <c r="S364"/>
  <c r="CY361" i="5"/>
  <c r="CZ360"/>
  <c r="DD360" s="1"/>
  <c r="DE360" s="1"/>
  <c r="CN361"/>
  <c r="CO360"/>
  <c r="CS360" s="1"/>
  <c r="CT360" s="1"/>
  <c r="CC360"/>
  <c r="CD359"/>
  <c r="CH359" s="1"/>
  <c r="CI359" s="1"/>
  <c r="BR361"/>
  <c r="BS360"/>
  <c r="BW360" s="1"/>
  <c r="BX360" s="1"/>
  <c r="BG361"/>
  <c r="BH360"/>
  <c r="BL360" s="1"/>
  <c r="AV360"/>
  <c r="AW359"/>
  <c r="BA359" s="1"/>
  <c r="BB359" s="1"/>
  <c r="AK361"/>
  <c r="AL360"/>
  <c r="AP360" s="1"/>
  <c r="AQ360" s="1"/>
  <c r="Z360"/>
  <c r="AA359"/>
  <c r="AE359" s="1"/>
  <c r="AF359" s="1"/>
  <c r="BM359"/>
  <c r="N667" i="8"/>
  <c r="R667"/>
  <c r="Q667" s="1"/>
  <c r="O666"/>
  <c r="J361" i="9"/>
  <c r="K361" s="1"/>
  <c r="F362"/>
  <c r="S360" i="5"/>
  <c r="T357"/>
  <c r="U357" s="1"/>
  <c r="O358"/>
  <c r="P358" s="1"/>
  <c r="A362" i="8"/>
  <c r="E361"/>
  <c r="E361" i="9" l="1"/>
  <c r="T361"/>
  <c r="X361" s="1"/>
  <c r="Y361" s="1"/>
  <c r="S365"/>
  <c r="CY362" i="5"/>
  <c r="CZ361"/>
  <c r="DD361" s="1"/>
  <c r="DE361" s="1"/>
  <c r="CN362"/>
  <c r="CO361"/>
  <c r="CS361" s="1"/>
  <c r="CT361" s="1"/>
  <c r="CC361"/>
  <c r="CD360"/>
  <c r="CH360" s="1"/>
  <c r="CI360" s="1"/>
  <c r="BR362"/>
  <c r="BS361"/>
  <c r="BW361" s="1"/>
  <c r="BX361" s="1"/>
  <c r="BG362"/>
  <c r="BH361"/>
  <c r="BL361" s="1"/>
  <c r="AV361"/>
  <c r="AW360"/>
  <c r="BA360" s="1"/>
  <c r="BB360" s="1"/>
  <c r="AK362"/>
  <c r="AL361"/>
  <c r="AP361" s="1"/>
  <c r="AQ361" s="1"/>
  <c r="Z361"/>
  <c r="AA360"/>
  <c r="AE360" s="1"/>
  <c r="AF360" s="1"/>
  <c r="BM360"/>
  <c r="N668" i="8"/>
  <c r="O667"/>
  <c r="R668"/>
  <c r="Q668" s="1"/>
  <c r="F363" i="9"/>
  <c r="J362"/>
  <c r="K362" s="1"/>
  <c r="S361" i="5"/>
  <c r="T358"/>
  <c r="U358" s="1"/>
  <c r="O359"/>
  <c r="P359" s="1"/>
  <c r="A363" i="8"/>
  <c r="E362"/>
  <c r="E362" i="9" l="1"/>
  <c r="T362"/>
  <c r="X362" s="1"/>
  <c r="Y362" s="1"/>
  <c r="S366"/>
  <c r="CY363" i="5"/>
  <c r="CZ362"/>
  <c r="DD362" s="1"/>
  <c r="DE362" s="1"/>
  <c r="CN363"/>
  <c r="CO362"/>
  <c r="CS362" s="1"/>
  <c r="CT362" s="1"/>
  <c r="CC362"/>
  <c r="CD361"/>
  <c r="CH361" s="1"/>
  <c r="CI361" s="1"/>
  <c r="BR363"/>
  <c r="BS362"/>
  <c r="BW362" s="1"/>
  <c r="BX362" s="1"/>
  <c r="BG363"/>
  <c r="BH362"/>
  <c r="BL362" s="1"/>
  <c r="AV362"/>
  <c r="AW361"/>
  <c r="BA361" s="1"/>
  <c r="BB361" s="1"/>
  <c r="AK363"/>
  <c r="AL362"/>
  <c r="AP362" s="1"/>
  <c r="AQ362" s="1"/>
  <c r="Z362"/>
  <c r="AA361"/>
  <c r="AE361" s="1"/>
  <c r="AF361" s="1"/>
  <c r="BM361"/>
  <c r="N669" i="8"/>
  <c r="O668"/>
  <c r="R669"/>
  <c r="Q669" s="1"/>
  <c r="J363" i="9"/>
  <c r="K363" s="1"/>
  <c r="F364"/>
  <c r="S362" i="5"/>
  <c r="T359"/>
  <c r="U359" s="1"/>
  <c r="O360"/>
  <c r="P360" s="1"/>
  <c r="A364" i="8"/>
  <c r="E363"/>
  <c r="E363" i="9" l="1"/>
  <c r="T363"/>
  <c r="X363" s="1"/>
  <c r="Y363" s="1"/>
  <c r="S367"/>
  <c r="CY364" i="5"/>
  <c r="CZ363"/>
  <c r="DD363" s="1"/>
  <c r="DE363" s="1"/>
  <c r="CN364"/>
  <c r="CO363"/>
  <c r="CS363" s="1"/>
  <c r="CT363" s="1"/>
  <c r="CC363"/>
  <c r="CD362"/>
  <c r="CH362" s="1"/>
  <c r="CI362" s="1"/>
  <c r="BR364"/>
  <c r="BS363"/>
  <c r="BW363" s="1"/>
  <c r="BX363" s="1"/>
  <c r="BG364"/>
  <c r="BH363"/>
  <c r="BL363" s="1"/>
  <c r="AV363"/>
  <c r="AW362"/>
  <c r="BA362" s="1"/>
  <c r="BB362" s="1"/>
  <c r="AK364"/>
  <c r="AL363"/>
  <c r="AP363" s="1"/>
  <c r="AQ363" s="1"/>
  <c r="Z363"/>
  <c r="AA362"/>
  <c r="AE362" s="1"/>
  <c r="AF362" s="1"/>
  <c r="BM362"/>
  <c r="N670" i="8"/>
  <c r="R670"/>
  <c r="Q670" s="1"/>
  <c r="O669"/>
  <c r="F365" i="9"/>
  <c r="J364"/>
  <c r="K364" s="1"/>
  <c r="S363" i="5"/>
  <c r="T360"/>
  <c r="U360" s="1"/>
  <c r="O361"/>
  <c r="P361" s="1"/>
  <c r="A365" i="8"/>
  <c r="E364"/>
  <c r="E364" i="9" l="1"/>
  <c r="T364"/>
  <c r="X364" s="1"/>
  <c r="Y364" s="1"/>
  <c r="S368"/>
  <c r="CY365" i="5"/>
  <c r="CZ364"/>
  <c r="DD364" s="1"/>
  <c r="DE364" s="1"/>
  <c r="CN365"/>
  <c r="CO364"/>
  <c r="CS364" s="1"/>
  <c r="CT364" s="1"/>
  <c r="CC364"/>
  <c r="CD363"/>
  <c r="CH363" s="1"/>
  <c r="CI363" s="1"/>
  <c r="BR365"/>
  <c r="BS364"/>
  <c r="BW364" s="1"/>
  <c r="BX364" s="1"/>
  <c r="BG365"/>
  <c r="BH364"/>
  <c r="BL364" s="1"/>
  <c r="AV364"/>
  <c r="AW363"/>
  <c r="BA363" s="1"/>
  <c r="BB363" s="1"/>
  <c r="AK365"/>
  <c r="AL364"/>
  <c r="AP364" s="1"/>
  <c r="AQ364" s="1"/>
  <c r="Z364"/>
  <c r="AA363"/>
  <c r="AE363" s="1"/>
  <c r="AF363" s="1"/>
  <c r="BM363"/>
  <c r="N671" i="8"/>
  <c r="O670"/>
  <c r="R671"/>
  <c r="Q671" s="1"/>
  <c r="J365" i="9"/>
  <c r="K365" s="1"/>
  <c r="F366"/>
  <c r="S364" i="5"/>
  <c r="T361"/>
  <c r="U361" s="1"/>
  <c r="O362"/>
  <c r="P362" s="1"/>
  <c r="A366" i="8"/>
  <c r="E365"/>
  <c r="E365" i="9" l="1"/>
  <c r="T365"/>
  <c r="X365" s="1"/>
  <c r="Y365" s="1"/>
  <c r="S369"/>
  <c r="CZ365" i="5"/>
  <c r="DD365" s="1"/>
  <c r="DE365" s="1"/>
  <c r="CY366"/>
  <c r="CO365"/>
  <c r="CS365" s="1"/>
  <c r="CT365" s="1"/>
  <c r="CN366"/>
  <c r="CC365"/>
  <c r="CD364"/>
  <c r="CH364" s="1"/>
  <c r="CI364" s="1"/>
  <c r="BS365"/>
  <c r="BW365" s="1"/>
  <c r="BX365" s="1"/>
  <c r="BR366"/>
  <c r="BH365"/>
  <c r="BL365" s="1"/>
  <c r="BG366"/>
  <c r="AV365"/>
  <c r="AW364"/>
  <c r="BA364" s="1"/>
  <c r="BB364" s="1"/>
  <c r="AL365"/>
  <c r="AP365" s="1"/>
  <c r="AQ365" s="1"/>
  <c r="AK366"/>
  <c r="Z365"/>
  <c r="AA364"/>
  <c r="AE364" s="1"/>
  <c r="AF364" s="1"/>
  <c r="BM364"/>
  <c r="N672" i="8"/>
  <c r="O671"/>
  <c r="R672"/>
  <c r="Q672" s="1"/>
  <c r="F367" i="9"/>
  <c r="J366"/>
  <c r="K366" s="1"/>
  <c r="S365" i="5"/>
  <c r="T362"/>
  <c r="U362" s="1"/>
  <c r="O363"/>
  <c r="P363" s="1"/>
  <c r="A367" i="8"/>
  <c r="E366"/>
  <c r="E366" i="9" l="1"/>
  <c r="T366"/>
  <c r="X366" s="1"/>
  <c r="Y366" s="1"/>
  <c r="S370"/>
  <c r="CZ366" i="5"/>
  <c r="DD366" s="1"/>
  <c r="DE366" s="1"/>
  <c r="CY367"/>
  <c r="CO366"/>
  <c r="CS366" s="1"/>
  <c r="CT366" s="1"/>
  <c r="CN367"/>
  <c r="CD365"/>
  <c r="CH365" s="1"/>
  <c r="CI365" s="1"/>
  <c r="CC366"/>
  <c r="BS366"/>
  <c r="BW366" s="1"/>
  <c r="BX366" s="1"/>
  <c r="BR367"/>
  <c r="BH366"/>
  <c r="BL366" s="1"/>
  <c r="BG367"/>
  <c r="AW365"/>
  <c r="BA365" s="1"/>
  <c r="BB365" s="1"/>
  <c r="AV366"/>
  <c r="AL366"/>
  <c r="AP366" s="1"/>
  <c r="AQ366" s="1"/>
  <c r="AK367"/>
  <c r="AA365"/>
  <c r="AE365" s="1"/>
  <c r="AF365" s="1"/>
  <c r="Z366"/>
  <c r="BM365"/>
  <c r="N673" i="8"/>
  <c r="O672"/>
  <c r="R673"/>
  <c r="Q673" s="1"/>
  <c r="J367" i="9"/>
  <c r="K367" s="1"/>
  <c r="F368"/>
  <c r="S366" i="5"/>
  <c r="T363"/>
  <c r="U363" s="1"/>
  <c r="O364"/>
  <c r="P364" s="1"/>
  <c r="A368" i="8"/>
  <c r="E367"/>
  <c r="E367" i="9" l="1"/>
  <c r="T367"/>
  <c r="X367" s="1"/>
  <c r="Y367" s="1"/>
  <c r="S371"/>
  <c r="CY368" i="5"/>
  <c r="CZ367"/>
  <c r="DD367" s="1"/>
  <c r="DE367" s="1"/>
  <c r="CN368"/>
  <c r="CO367"/>
  <c r="CS367" s="1"/>
  <c r="CT367" s="1"/>
  <c r="CD366"/>
  <c r="CH366" s="1"/>
  <c r="CI366" s="1"/>
  <c r="CC367"/>
  <c r="BR368"/>
  <c r="BS367"/>
  <c r="BW367" s="1"/>
  <c r="BX367" s="1"/>
  <c r="BG368"/>
  <c r="BH367"/>
  <c r="BL367" s="1"/>
  <c r="AW366"/>
  <c r="BA366" s="1"/>
  <c r="BB366" s="1"/>
  <c r="AV367"/>
  <c r="AK368"/>
  <c r="AL367"/>
  <c r="AP367" s="1"/>
  <c r="AQ367" s="1"/>
  <c r="AA366"/>
  <c r="AE366" s="1"/>
  <c r="AF366" s="1"/>
  <c r="Z367"/>
  <c r="BM366"/>
  <c r="N674" i="8"/>
  <c r="O673"/>
  <c r="R674"/>
  <c r="Q674" s="1"/>
  <c r="F369" i="9"/>
  <c r="J368"/>
  <c r="K368" s="1"/>
  <c r="S367" i="5"/>
  <c r="T364"/>
  <c r="U364" s="1"/>
  <c r="O365"/>
  <c r="P365" s="1"/>
  <c r="A369" i="8"/>
  <c r="E368"/>
  <c r="E368" i="9" l="1"/>
  <c r="T368"/>
  <c r="X368" s="1"/>
  <c r="Y368" s="1"/>
  <c r="S372"/>
  <c r="CY369" i="5"/>
  <c r="CZ368"/>
  <c r="DD368" s="1"/>
  <c r="DE368" s="1"/>
  <c r="CN369"/>
  <c r="CO368"/>
  <c r="CS368" s="1"/>
  <c r="CT368" s="1"/>
  <c r="CC368"/>
  <c r="CD367"/>
  <c r="CH367" s="1"/>
  <c r="CI367" s="1"/>
  <c r="BR369"/>
  <c r="BS368"/>
  <c r="BW368" s="1"/>
  <c r="BX368" s="1"/>
  <c r="BG369"/>
  <c r="BH368"/>
  <c r="BL368" s="1"/>
  <c r="AV368"/>
  <c r="AW367"/>
  <c r="BA367" s="1"/>
  <c r="BB367" s="1"/>
  <c r="AK369"/>
  <c r="AL368"/>
  <c r="AP368" s="1"/>
  <c r="AQ368" s="1"/>
  <c r="Z368"/>
  <c r="AA367"/>
  <c r="AE367" s="1"/>
  <c r="AF367" s="1"/>
  <c r="BM367"/>
  <c r="N675" i="8"/>
  <c r="O674"/>
  <c r="R675"/>
  <c r="Q675" s="1"/>
  <c r="J369" i="9"/>
  <c r="K369" s="1"/>
  <c r="F370"/>
  <c r="S368" i="5"/>
  <c r="T365"/>
  <c r="U365" s="1"/>
  <c r="O366"/>
  <c r="P366" s="1"/>
  <c r="A370" i="8"/>
  <c r="E369"/>
  <c r="E369" i="9" l="1"/>
  <c r="T369"/>
  <c r="X369" s="1"/>
  <c r="Y369" s="1"/>
  <c r="S373"/>
  <c r="CY370" i="5"/>
  <c r="CZ369"/>
  <c r="DD369" s="1"/>
  <c r="DE369" s="1"/>
  <c r="CN370"/>
  <c r="CO369"/>
  <c r="CS369" s="1"/>
  <c r="CT369" s="1"/>
  <c r="CC369"/>
  <c r="CD368"/>
  <c r="CH368" s="1"/>
  <c r="CI368" s="1"/>
  <c r="BR370"/>
  <c r="BS369"/>
  <c r="BW369" s="1"/>
  <c r="BX369" s="1"/>
  <c r="BG370"/>
  <c r="BH369"/>
  <c r="BL369" s="1"/>
  <c r="AV369"/>
  <c r="AW368"/>
  <c r="BA368" s="1"/>
  <c r="BB368" s="1"/>
  <c r="AK370"/>
  <c r="AL369"/>
  <c r="AP369" s="1"/>
  <c r="AQ369" s="1"/>
  <c r="Z369"/>
  <c r="AA368"/>
  <c r="AE368" s="1"/>
  <c r="AF368" s="1"/>
  <c r="BM368"/>
  <c r="N676" i="8"/>
  <c r="R676"/>
  <c r="Q676" s="1"/>
  <c r="O675"/>
  <c r="F371" i="9"/>
  <c r="J370"/>
  <c r="K370" s="1"/>
  <c r="S369" i="5"/>
  <c r="T366"/>
  <c r="U366" s="1"/>
  <c r="O367"/>
  <c r="P367" s="1"/>
  <c r="A371" i="8"/>
  <c r="E370"/>
  <c r="E370" i="9" l="1"/>
  <c r="T370"/>
  <c r="X370" s="1"/>
  <c r="Y370" s="1"/>
  <c r="S374"/>
  <c r="CY371" i="5"/>
  <c r="CZ370"/>
  <c r="DD370" s="1"/>
  <c r="DE370" s="1"/>
  <c r="CN371"/>
  <c r="CO370"/>
  <c r="CS370" s="1"/>
  <c r="CT370" s="1"/>
  <c r="CC370"/>
  <c r="CD369"/>
  <c r="CH369" s="1"/>
  <c r="CI369" s="1"/>
  <c r="BR371"/>
  <c r="BS370"/>
  <c r="BW370" s="1"/>
  <c r="BX370" s="1"/>
  <c r="BG371"/>
  <c r="BH370"/>
  <c r="BL370" s="1"/>
  <c r="AV370"/>
  <c r="AW369"/>
  <c r="BA369" s="1"/>
  <c r="BB369" s="1"/>
  <c r="AK371"/>
  <c r="AL370"/>
  <c r="AP370" s="1"/>
  <c r="AQ370" s="1"/>
  <c r="Z370"/>
  <c r="AA369"/>
  <c r="AE369" s="1"/>
  <c r="AF369" s="1"/>
  <c r="BM369"/>
  <c r="N677" i="8"/>
  <c r="O676"/>
  <c r="R677"/>
  <c r="Q677" s="1"/>
  <c r="J371" i="9"/>
  <c r="K371" s="1"/>
  <c r="F372"/>
  <c r="S370" i="5"/>
  <c r="T367"/>
  <c r="U367" s="1"/>
  <c r="O368"/>
  <c r="P368" s="1"/>
  <c r="A372" i="8"/>
  <c r="E371"/>
  <c r="E371" i="9" l="1"/>
  <c r="T371"/>
  <c r="X371" s="1"/>
  <c r="Y371" s="1"/>
  <c r="S375"/>
  <c r="CY372" i="5"/>
  <c r="CZ371"/>
  <c r="DD371" s="1"/>
  <c r="DE371" s="1"/>
  <c r="CN372"/>
  <c r="CO371"/>
  <c r="CS371" s="1"/>
  <c r="CT371" s="1"/>
  <c r="CC371"/>
  <c r="CD370"/>
  <c r="CH370" s="1"/>
  <c r="CI370" s="1"/>
  <c r="BR372"/>
  <c r="BS371"/>
  <c r="BW371" s="1"/>
  <c r="BX371" s="1"/>
  <c r="BG372"/>
  <c r="BH371"/>
  <c r="BL371" s="1"/>
  <c r="AV371"/>
  <c r="AW370"/>
  <c r="BA370" s="1"/>
  <c r="BB370" s="1"/>
  <c r="AK372"/>
  <c r="AL371"/>
  <c r="AP371" s="1"/>
  <c r="AQ371" s="1"/>
  <c r="Z371"/>
  <c r="AA370"/>
  <c r="AE370" s="1"/>
  <c r="AF370" s="1"/>
  <c r="BM370"/>
  <c r="N678" i="8"/>
  <c r="R678"/>
  <c r="Q678" s="1"/>
  <c r="O677"/>
  <c r="F373" i="9"/>
  <c r="J372"/>
  <c r="K372" s="1"/>
  <c r="S371" i="5"/>
  <c r="T368"/>
  <c r="U368" s="1"/>
  <c r="O369"/>
  <c r="P369" s="1"/>
  <c r="A373" i="8"/>
  <c r="E372"/>
  <c r="E372" i="9" l="1"/>
  <c r="T372"/>
  <c r="X372" s="1"/>
  <c r="Y372" s="1"/>
  <c r="S376"/>
  <c r="CY373" i="5"/>
  <c r="CZ372"/>
  <c r="DD372" s="1"/>
  <c r="DE372" s="1"/>
  <c r="CN373"/>
  <c r="CO372"/>
  <c r="CS372" s="1"/>
  <c r="CT372" s="1"/>
  <c r="CC372"/>
  <c r="CD371"/>
  <c r="CH371" s="1"/>
  <c r="CI371" s="1"/>
  <c r="BR373"/>
  <c r="BS372"/>
  <c r="BW372" s="1"/>
  <c r="BX372" s="1"/>
  <c r="BG373"/>
  <c r="BH372"/>
  <c r="BL372" s="1"/>
  <c r="AV372"/>
  <c r="AW371"/>
  <c r="BA371" s="1"/>
  <c r="BB371" s="1"/>
  <c r="AK373"/>
  <c r="AL372"/>
  <c r="AP372" s="1"/>
  <c r="AQ372" s="1"/>
  <c r="Z372"/>
  <c r="AA371"/>
  <c r="AE371" s="1"/>
  <c r="AF371" s="1"/>
  <c r="BM371"/>
  <c r="N679" i="8"/>
  <c r="R679"/>
  <c r="Q679" s="1"/>
  <c r="O678"/>
  <c r="J373" i="9"/>
  <c r="K373" s="1"/>
  <c r="F374"/>
  <c r="S372" i="5"/>
  <c r="T369"/>
  <c r="U369" s="1"/>
  <c r="O370"/>
  <c r="P370" s="1"/>
  <c r="A374" i="8"/>
  <c r="E373"/>
  <c r="E373" i="9" l="1"/>
  <c r="T373"/>
  <c r="X373" s="1"/>
  <c r="Y373" s="1"/>
  <c r="S377"/>
  <c r="CZ373" i="5"/>
  <c r="DD373" s="1"/>
  <c r="DE373" s="1"/>
  <c r="CY374"/>
  <c r="CO373"/>
  <c r="CS373" s="1"/>
  <c r="CT373" s="1"/>
  <c r="CN374"/>
  <c r="CC373"/>
  <c r="CD372"/>
  <c r="CH372" s="1"/>
  <c r="CI372" s="1"/>
  <c r="BS373"/>
  <c r="BW373" s="1"/>
  <c r="BX373" s="1"/>
  <c r="BR374"/>
  <c r="BH373"/>
  <c r="BL373" s="1"/>
  <c r="BG374"/>
  <c r="AV373"/>
  <c r="AW372"/>
  <c r="BA372" s="1"/>
  <c r="BB372" s="1"/>
  <c r="AL373"/>
  <c r="AP373" s="1"/>
  <c r="AQ373" s="1"/>
  <c r="AK374"/>
  <c r="Z373"/>
  <c r="AA372"/>
  <c r="AE372" s="1"/>
  <c r="AF372" s="1"/>
  <c r="BM372"/>
  <c r="N680" i="8"/>
  <c r="R680"/>
  <c r="Q680" s="1"/>
  <c r="O679"/>
  <c r="F375" i="9"/>
  <c r="J374"/>
  <c r="K374" s="1"/>
  <c r="S373" i="5"/>
  <c r="T370"/>
  <c r="U370" s="1"/>
  <c r="O371"/>
  <c r="P371" s="1"/>
  <c r="A375" i="8"/>
  <c r="E374"/>
  <c r="E374" i="9" l="1"/>
  <c r="T374"/>
  <c r="X374" s="1"/>
  <c r="Y374" s="1"/>
  <c r="S378"/>
  <c r="CZ374" i="5"/>
  <c r="DD374" s="1"/>
  <c r="DE374" s="1"/>
  <c r="CY375"/>
  <c r="CO374"/>
  <c r="CS374" s="1"/>
  <c r="CT374" s="1"/>
  <c r="CN375"/>
  <c r="CD373"/>
  <c r="CH373" s="1"/>
  <c r="CI373" s="1"/>
  <c r="CC374"/>
  <c r="BS374"/>
  <c r="BW374" s="1"/>
  <c r="BX374" s="1"/>
  <c r="BR375"/>
  <c r="BH374"/>
  <c r="BL374" s="1"/>
  <c r="BG375"/>
  <c r="AW373"/>
  <c r="BA373" s="1"/>
  <c r="BB373" s="1"/>
  <c r="AV374"/>
  <c r="AL374"/>
  <c r="AP374" s="1"/>
  <c r="AQ374" s="1"/>
  <c r="AK375"/>
  <c r="AA373"/>
  <c r="AE373" s="1"/>
  <c r="AF373" s="1"/>
  <c r="Z374"/>
  <c r="BM373"/>
  <c r="N681" i="8"/>
  <c r="O680"/>
  <c r="R681"/>
  <c r="Q681" s="1"/>
  <c r="J375" i="9"/>
  <c r="K375" s="1"/>
  <c r="F376"/>
  <c r="S374" i="5"/>
  <c r="T371"/>
  <c r="U371" s="1"/>
  <c r="O372"/>
  <c r="P372" s="1"/>
  <c r="A376" i="8"/>
  <c r="E375"/>
  <c r="E375" i="9" l="1"/>
  <c r="T375"/>
  <c r="X375" s="1"/>
  <c r="Y375" s="1"/>
  <c r="S379"/>
  <c r="CY376" i="5"/>
  <c r="CZ375"/>
  <c r="DD375" s="1"/>
  <c r="DE375" s="1"/>
  <c r="CN376"/>
  <c r="CO375"/>
  <c r="CS375" s="1"/>
  <c r="CT375" s="1"/>
  <c r="CD374"/>
  <c r="CH374" s="1"/>
  <c r="CI374" s="1"/>
  <c r="CC375"/>
  <c r="BR376"/>
  <c r="BS375"/>
  <c r="BW375" s="1"/>
  <c r="BX375" s="1"/>
  <c r="BG376"/>
  <c r="BH375"/>
  <c r="BL375" s="1"/>
  <c r="AW374"/>
  <c r="BA374" s="1"/>
  <c r="BB374" s="1"/>
  <c r="AV375"/>
  <c r="AK376"/>
  <c r="AL375"/>
  <c r="AP375" s="1"/>
  <c r="AQ375" s="1"/>
  <c r="AA374"/>
  <c r="AE374" s="1"/>
  <c r="AF374" s="1"/>
  <c r="Z375"/>
  <c r="BM374"/>
  <c r="N682" i="8"/>
  <c r="O681"/>
  <c r="R682"/>
  <c r="Q682" s="1"/>
  <c r="F377" i="9"/>
  <c r="J376"/>
  <c r="K376" s="1"/>
  <c r="S375" i="5"/>
  <c r="T372"/>
  <c r="U372" s="1"/>
  <c r="O373"/>
  <c r="P373" s="1"/>
  <c r="A377" i="8"/>
  <c r="E376"/>
  <c r="E376" i="9" l="1"/>
  <c r="T376"/>
  <c r="X376" s="1"/>
  <c r="Y376" s="1"/>
  <c r="S380"/>
  <c r="CY377" i="5"/>
  <c r="CZ376"/>
  <c r="DD376" s="1"/>
  <c r="DE376" s="1"/>
  <c r="CN377"/>
  <c r="CO376"/>
  <c r="CS376" s="1"/>
  <c r="CT376" s="1"/>
  <c r="CC376"/>
  <c r="CD375"/>
  <c r="CH375" s="1"/>
  <c r="CI375" s="1"/>
  <c r="BR377"/>
  <c r="BS376"/>
  <c r="BW376" s="1"/>
  <c r="BX376" s="1"/>
  <c r="BG377"/>
  <c r="BH376"/>
  <c r="BL376" s="1"/>
  <c r="AV376"/>
  <c r="AW375"/>
  <c r="BA375" s="1"/>
  <c r="BB375" s="1"/>
  <c r="AK377"/>
  <c r="AL376"/>
  <c r="AP376" s="1"/>
  <c r="AQ376" s="1"/>
  <c r="Z376"/>
  <c r="AA375"/>
  <c r="AE375" s="1"/>
  <c r="AF375" s="1"/>
  <c r="BM375"/>
  <c r="N683" i="8"/>
  <c r="R683"/>
  <c r="Q683" s="1"/>
  <c r="O682"/>
  <c r="J377" i="9"/>
  <c r="K377" s="1"/>
  <c r="F378"/>
  <c r="S376" i="5"/>
  <c r="T373"/>
  <c r="U373" s="1"/>
  <c r="O374"/>
  <c r="P374" s="1"/>
  <c r="A378" i="8"/>
  <c r="E377"/>
  <c r="E377" i="9" l="1"/>
  <c r="T377"/>
  <c r="X377" s="1"/>
  <c r="Y377" s="1"/>
  <c r="S381"/>
  <c r="CY378" i="5"/>
  <c r="CZ377"/>
  <c r="DD377" s="1"/>
  <c r="DE377" s="1"/>
  <c r="CN378"/>
  <c r="CO377"/>
  <c r="CS377" s="1"/>
  <c r="CT377" s="1"/>
  <c r="CC377"/>
  <c r="CD376"/>
  <c r="CH376" s="1"/>
  <c r="CI376" s="1"/>
  <c r="BR378"/>
  <c r="BS377"/>
  <c r="BW377" s="1"/>
  <c r="BX377" s="1"/>
  <c r="BG378"/>
  <c r="BH377"/>
  <c r="BL377" s="1"/>
  <c r="AV377"/>
  <c r="AW376"/>
  <c r="BA376" s="1"/>
  <c r="BB376" s="1"/>
  <c r="AK378"/>
  <c r="AL377"/>
  <c r="AP377" s="1"/>
  <c r="AQ377" s="1"/>
  <c r="Z377"/>
  <c r="AA376"/>
  <c r="AE376" s="1"/>
  <c r="AF376" s="1"/>
  <c r="BM376"/>
  <c r="N684" i="8"/>
  <c r="O683"/>
  <c r="R684"/>
  <c r="Q684" s="1"/>
  <c r="F379" i="9"/>
  <c r="J378"/>
  <c r="K378" s="1"/>
  <c r="S377" i="5"/>
  <c r="T374"/>
  <c r="U374" s="1"/>
  <c r="O375"/>
  <c r="P375" s="1"/>
  <c r="A379" i="8"/>
  <c r="E378"/>
  <c r="E378" i="9" l="1"/>
  <c r="T378"/>
  <c r="X378" s="1"/>
  <c r="Y378" s="1"/>
  <c r="S382"/>
  <c r="CY379" i="5"/>
  <c r="CZ378"/>
  <c r="DD378" s="1"/>
  <c r="DE378" s="1"/>
  <c r="CN379"/>
  <c r="CO378"/>
  <c r="CS378" s="1"/>
  <c r="CT378" s="1"/>
  <c r="CC378"/>
  <c r="CD377"/>
  <c r="CH377" s="1"/>
  <c r="CI377" s="1"/>
  <c r="BR379"/>
  <c r="BS378"/>
  <c r="BW378" s="1"/>
  <c r="BX378" s="1"/>
  <c r="BG379"/>
  <c r="BH378"/>
  <c r="BL378" s="1"/>
  <c r="AV378"/>
  <c r="AW377"/>
  <c r="BA377" s="1"/>
  <c r="BB377" s="1"/>
  <c r="AK379"/>
  <c r="AL378"/>
  <c r="AP378" s="1"/>
  <c r="AQ378" s="1"/>
  <c r="Z378"/>
  <c r="AA377"/>
  <c r="AE377" s="1"/>
  <c r="AF377" s="1"/>
  <c r="BM377"/>
  <c r="N685" i="8"/>
  <c r="R685"/>
  <c r="Q685" s="1"/>
  <c r="O684"/>
  <c r="J379" i="9"/>
  <c r="K379" s="1"/>
  <c r="F380"/>
  <c r="S378" i="5"/>
  <c r="T375"/>
  <c r="U375" s="1"/>
  <c r="O376"/>
  <c r="P376" s="1"/>
  <c r="A380" i="8"/>
  <c r="E379"/>
  <c r="E379" i="9" l="1"/>
  <c r="T379"/>
  <c r="X379" s="1"/>
  <c r="Y379" s="1"/>
  <c r="S383"/>
  <c r="CY380" i="5"/>
  <c r="CZ379"/>
  <c r="DD379" s="1"/>
  <c r="DE379" s="1"/>
  <c r="CN380"/>
  <c r="CO379"/>
  <c r="CS379" s="1"/>
  <c r="CT379" s="1"/>
  <c r="CC379"/>
  <c r="CD378"/>
  <c r="CH378" s="1"/>
  <c r="CI378" s="1"/>
  <c r="BR380"/>
  <c r="BS379"/>
  <c r="BW379" s="1"/>
  <c r="BX379" s="1"/>
  <c r="BG380"/>
  <c r="BH379"/>
  <c r="BL379" s="1"/>
  <c r="AV379"/>
  <c r="AW378"/>
  <c r="BA378" s="1"/>
  <c r="BB378" s="1"/>
  <c r="AK380"/>
  <c r="AL379"/>
  <c r="AP379" s="1"/>
  <c r="AQ379" s="1"/>
  <c r="Z379"/>
  <c r="AA378"/>
  <c r="AE378" s="1"/>
  <c r="AF378" s="1"/>
  <c r="BM378"/>
  <c r="N686" i="8"/>
  <c r="R686"/>
  <c r="Q686" s="1"/>
  <c r="O685"/>
  <c r="F381" i="9"/>
  <c r="J380"/>
  <c r="K380" s="1"/>
  <c r="S379" i="5"/>
  <c r="T376"/>
  <c r="U376" s="1"/>
  <c r="O377"/>
  <c r="P377" s="1"/>
  <c r="A381" i="8"/>
  <c r="E380"/>
  <c r="E380" i="9" l="1"/>
  <c r="T380"/>
  <c r="X380" s="1"/>
  <c r="Y380" s="1"/>
  <c r="S384"/>
  <c r="CY381" i="5"/>
  <c r="CZ380"/>
  <c r="DD380" s="1"/>
  <c r="DE380" s="1"/>
  <c r="CN381"/>
  <c r="CO380"/>
  <c r="CS380" s="1"/>
  <c r="CT380" s="1"/>
  <c r="CC380"/>
  <c r="CD379"/>
  <c r="CH379" s="1"/>
  <c r="CI379" s="1"/>
  <c r="BR381"/>
  <c r="BS380"/>
  <c r="BW380" s="1"/>
  <c r="BX380" s="1"/>
  <c r="BG381"/>
  <c r="BH380"/>
  <c r="BL380" s="1"/>
  <c r="AV380"/>
  <c r="AW379"/>
  <c r="BA379" s="1"/>
  <c r="BB379" s="1"/>
  <c r="AK381"/>
  <c r="AL380"/>
  <c r="AP380" s="1"/>
  <c r="AQ380" s="1"/>
  <c r="Z380"/>
  <c r="AA379"/>
  <c r="AE379" s="1"/>
  <c r="AF379" s="1"/>
  <c r="BM379"/>
  <c r="N687" i="8"/>
  <c r="R687"/>
  <c r="Q687" s="1"/>
  <c r="O686"/>
  <c r="J381" i="9"/>
  <c r="K381" s="1"/>
  <c r="F382"/>
  <c r="S380" i="5"/>
  <c r="T377"/>
  <c r="U377" s="1"/>
  <c r="O378"/>
  <c r="P378" s="1"/>
  <c r="A382" i="8"/>
  <c r="E381"/>
  <c r="E381" i="9" l="1"/>
  <c r="T381"/>
  <c r="X381" s="1"/>
  <c r="Y381" s="1"/>
  <c r="S385"/>
  <c r="CZ381" i="5"/>
  <c r="DD381" s="1"/>
  <c r="DE381" s="1"/>
  <c r="CY382"/>
  <c r="CO381"/>
  <c r="CS381" s="1"/>
  <c r="CT381" s="1"/>
  <c r="CN382"/>
  <c r="CC381"/>
  <c r="CD380"/>
  <c r="CH380" s="1"/>
  <c r="CI380" s="1"/>
  <c r="BS381"/>
  <c r="BW381" s="1"/>
  <c r="BX381" s="1"/>
  <c r="BR382"/>
  <c r="BH381"/>
  <c r="BL381" s="1"/>
  <c r="BG382"/>
  <c r="AV381"/>
  <c r="AW380"/>
  <c r="BA380" s="1"/>
  <c r="BB380" s="1"/>
  <c r="AL381"/>
  <c r="AP381" s="1"/>
  <c r="AQ381" s="1"/>
  <c r="AK382"/>
  <c r="Z381"/>
  <c r="AA380"/>
  <c r="AE380" s="1"/>
  <c r="AF380" s="1"/>
  <c r="BM380"/>
  <c r="N688" i="8"/>
  <c r="R688"/>
  <c r="Q688" s="1"/>
  <c r="O687"/>
  <c r="F383" i="9"/>
  <c r="J382"/>
  <c r="K382" s="1"/>
  <c r="S381" i="5"/>
  <c r="T378"/>
  <c r="U378" s="1"/>
  <c r="O379"/>
  <c r="P379" s="1"/>
  <c r="A383" i="8"/>
  <c r="E382"/>
  <c r="E382" i="9" l="1"/>
  <c r="T382"/>
  <c r="X382" s="1"/>
  <c r="Y382" s="1"/>
  <c r="S386"/>
  <c r="CZ382" i="5"/>
  <c r="DD382" s="1"/>
  <c r="DE382" s="1"/>
  <c r="CY383"/>
  <c r="CO382"/>
  <c r="CS382" s="1"/>
  <c r="CT382" s="1"/>
  <c r="CN383"/>
  <c r="CD381"/>
  <c r="CH381" s="1"/>
  <c r="CI381" s="1"/>
  <c r="CC382"/>
  <c r="BS382"/>
  <c r="BW382" s="1"/>
  <c r="BX382" s="1"/>
  <c r="BR383"/>
  <c r="BH382"/>
  <c r="BL382" s="1"/>
  <c r="BG383"/>
  <c r="AW381"/>
  <c r="BA381" s="1"/>
  <c r="BB381" s="1"/>
  <c r="AV382"/>
  <c r="AL382"/>
  <c r="AP382" s="1"/>
  <c r="AQ382" s="1"/>
  <c r="AK383"/>
  <c r="AA381"/>
  <c r="AE381" s="1"/>
  <c r="AF381" s="1"/>
  <c r="Z382"/>
  <c r="BM381"/>
  <c r="N689" i="8"/>
  <c r="O688"/>
  <c r="R689"/>
  <c r="Q689" s="1"/>
  <c r="J383" i="9"/>
  <c r="K383" s="1"/>
  <c r="F384"/>
  <c r="S382" i="5"/>
  <c r="T379"/>
  <c r="U379" s="1"/>
  <c r="O380"/>
  <c r="P380" s="1"/>
  <c r="A384" i="8"/>
  <c r="E383"/>
  <c r="E383" i="9" l="1"/>
  <c r="T383"/>
  <c r="X383" s="1"/>
  <c r="Y383" s="1"/>
  <c r="S387"/>
  <c r="CY384" i="5"/>
  <c r="CZ383"/>
  <c r="DD383" s="1"/>
  <c r="DE383" s="1"/>
  <c r="CN384"/>
  <c r="CO383"/>
  <c r="CS383" s="1"/>
  <c r="CT383" s="1"/>
  <c r="CD382"/>
  <c r="CH382" s="1"/>
  <c r="CI382" s="1"/>
  <c r="CC383"/>
  <c r="BR384"/>
  <c r="BS383"/>
  <c r="BW383" s="1"/>
  <c r="BX383" s="1"/>
  <c r="BG384"/>
  <c r="BH383"/>
  <c r="BL383" s="1"/>
  <c r="AW382"/>
  <c r="BA382" s="1"/>
  <c r="BB382" s="1"/>
  <c r="AV383"/>
  <c r="AK384"/>
  <c r="AL383"/>
  <c r="AP383" s="1"/>
  <c r="AQ383" s="1"/>
  <c r="AA382"/>
  <c r="AE382" s="1"/>
  <c r="AF382" s="1"/>
  <c r="Z383"/>
  <c r="BM382"/>
  <c r="N690" i="8"/>
  <c r="O689"/>
  <c r="R690"/>
  <c r="Q690" s="1"/>
  <c r="F385" i="9"/>
  <c r="J384"/>
  <c r="K384" s="1"/>
  <c r="S383" i="5"/>
  <c r="T380"/>
  <c r="U380" s="1"/>
  <c r="O381"/>
  <c r="P381" s="1"/>
  <c r="A385" i="8"/>
  <c r="E384"/>
  <c r="E384" i="9" l="1"/>
  <c r="T384"/>
  <c r="X384" s="1"/>
  <c r="Y384" s="1"/>
  <c r="S388"/>
  <c r="CY385" i="5"/>
  <c r="CZ384"/>
  <c r="DD384" s="1"/>
  <c r="DE384" s="1"/>
  <c r="CN385"/>
  <c r="CO384"/>
  <c r="CS384" s="1"/>
  <c r="CT384" s="1"/>
  <c r="CC384"/>
  <c r="CD383"/>
  <c r="CH383" s="1"/>
  <c r="CI383" s="1"/>
  <c r="BR385"/>
  <c r="BS384"/>
  <c r="BW384" s="1"/>
  <c r="BX384" s="1"/>
  <c r="BG385"/>
  <c r="BH384"/>
  <c r="BL384" s="1"/>
  <c r="AV384"/>
  <c r="AW383"/>
  <c r="BA383" s="1"/>
  <c r="BB383" s="1"/>
  <c r="AK385"/>
  <c r="AL384"/>
  <c r="AP384" s="1"/>
  <c r="AQ384" s="1"/>
  <c r="Z384"/>
  <c r="AA383"/>
  <c r="AE383" s="1"/>
  <c r="AF383" s="1"/>
  <c r="BM383"/>
  <c r="N691" i="8"/>
  <c r="O690"/>
  <c r="R691"/>
  <c r="Q691" s="1"/>
  <c r="J385" i="9"/>
  <c r="K385" s="1"/>
  <c r="F386"/>
  <c r="S384" i="5"/>
  <c r="T381"/>
  <c r="U381" s="1"/>
  <c r="O382"/>
  <c r="P382" s="1"/>
  <c r="A386" i="8"/>
  <c r="E385"/>
  <c r="E385" i="9" l="1"/>
  <c r="T385"/>
  <c r="X385" s="1"/>
  <c r="Y385" s="1"/>
  <c r="S389"/>
  <c r="CY386" i="5"/>
  <c r="CZ385"/>
  <c r="DD385" s="1"/>
  <c r="DE385" s="1"/>
  <c r="CN386"/>
  <c r="CO385"/>
  <c r="CS385" s="1"/>
  <c r="CT385" s="1"/>
  <c r="CC385"/>
  <c r="CD384"/>
  <c r="CH384" s="1"/>
  <c r="CI384" s="1"/>
  <c r="BR386"/>
  <c r="BS385"/>
  <c r="BW385" s="1"/>
  <c r="BX385" s="1"/>
  <c r="BG386"/>
  <c r="BH385"/>
  <c r="BL385" s="1"/>
  <c r="AV385"/>
  <c r="AW384"/>
  <c r="BA384" s="1"/>
  <c r="BB384" s="1"/>
  <c r="AK386"/>
  <c r="AL385"/>
  <c r="AP385" s="1"/>
  <c r="AQ385" s="1"/>
  <c r="Z385"/>
  <c r="AA384"/>
  <c r="AE384" s="1"/>
  <c r="AF384" s="1"/>
  <c r="BM384"/>
  <c r="N692" i="8"/>
  <c r="O691"/>
  <c r="R692"/>
  <c r="Q692" s="1"/>
  <c r="F387" i="9"/>
  <c r="J386"/>
  <c r="K386" s="1"/>
  <c r="S385" i="5"/>
  <c r="T382"/>
  <c r="U382" s="1"/>
  <c r="O383"/>
  <c r="P383" s="1"/>
  <c r="A387" i="8"/>
  <c r="E386"/>
  <c r="E386" i="9" l="1"/>
  <c r="T386"/>
  <c r="X386" s="1"/>
  <c r="Y386" s="1"/>
  <c r="S390"/>
  <c r="CY387" i="5"/>
  <c r="CZ386"/>
  <c r="DD386" s="1"/>
  <c r="DE386" s="1"/>
  <c r="CN387"/>
  <c r="CO386"/>
  <c r="CS386" s="1"/>
  <c r="CT386" s="1"/>
  <c r="CC386"/>
  <c r="CD385"/>
  <c r="CH385" s="1"/>
  <c r="CI385" s="1"/>
  <c r="BR387"/>
  <c r="BS386"/>
  <c r="BW386" s="1"/>
  <c r="BX386" s="1"/>
  <c r="BG387"/>
  <c r="BH386"/>
  <c r="BL386" s="1"/>
  <c r="AV386"/>
  <c r="AW385"/>
  <c r="BA385" s="1"/>
  <c r="BB385" s="1"/>
  <c r="AK387"/>
  <c r="AL386"/>
  <c r="AP386" s="1"/>
  <c r="AQ386" s="1"/>
  <c r="Z386"/>
  <c r="AA385"/>
  <c r="AE385" s="1"/>
  <c r="AF385" s="1"/>
  <c r="BM385"/>
  <c r="N693" i="8"/>
  <c r="R693"/>
  <c r="Q693" s="1"/>
  <c r="O692"/>
  <c r="J387" i="9"/>
  <c r="K387" s="1"/>
  <c r="F388"/>
  <c r="S386" i="5"/>
  <c r="T383"/>
  <c r="U383" s="1"/>
  <c r="O384"/>
  <c r="P384" s="1"/>
  <c r="A388" i="8"/>
  <c r="E387"/>
  <c r="E387" i="9" l="1"/>
  <c r="T387"/>
  <c r="X387" s="1"/>
  <c r="Y387" s="1"/>
  <c r="S391"/>
  <c r="CY388" i="5"/>
  <c r="CZ387"/>
  <c r="DD387" s="1"/>
  <c r="DE387" s="1"/>
  <c r="CN388"/>
  <c r="CO387"/>
  <c r="CS387" s="1"/>
  <c r="CT387" s="1"/>
  <c r="CC387"/>
  <c r="CD386"/>
  <c r="CH386" s="1"/>
  <c r="CI386" s="1"/>
  <c r="BR388"/>
  <c r="BS387"/>
  <c r="BW387" s="1"/>
  <c r="BX387" s="1"/>
  <c r="BG388"/>
  <c r="BH387"/>
  <c r="BL387" s="1"/>
  <c r="AV387"/>
  <c r="AW386"/>
  <c r="BA386" s="1"/>
  <c r="BB386" s="1"/>
  <c r="AK388"/>
  <c r="AL387"/>
  <c r="AP387" s="1"/>
  <c r="AQ387" s="1"/>
  <c r="Z387"/>
  <c r="AA386"/>
  <c r="AE386" s="1"/>
  <c r="AF386" s="1"/>
  <c r="BM386"/>
  <c r="N694" i="8"/>
  <c r="R694"/>
  <c r="Q694" s="1"/>
  <c r="O693"/>
  <c r="F389" i="9"/>
  <c r="J388"/>
  <c r="K388" s="1"/>
  <c r="S387" i="5"/>
  <c r="T384"/>
  <c r="U384" s="1"/>
  <c r="O385"/>
  <c r="P385" s="1"/>
  <c r="A389" i="8"/>
  <c r="E388"/>
  <c r="E388" i="9" l="1"/>
  <c r="T388"/>
  <c r="X388" s="1"/>
  <c r="Y388" s="1"/>
  <c r="S392"/>
  <c r="CY389" i="5"/>
  <c r="CZ388"/>
  <c r="DD388" s="1"/>
  <c r="DE388" s="1"/>
  <c r="CN389"/>
  <c r="CO388"/>
  <c r="CS388" s="1"/>
  <c r="CT388" s="1"/>
  <c r="CC388"/>
  <c r="CD387"/>
  <c r="CH387" s="1"/>
  <c r="CI387" s="1"/>
  <c r="BR389"/>
  <c r="BS388"/>
  <c r="BW388" s="1"/>
  <c r="BX388" s="1"/>
  <c r="BG389"/>
  <c r="BH388"/>
  <c r="BL388" s="1"/>
  <c r="AV388"/>
  <c r="AW387"/>
  <c r="BA387" s="1"/>
  <c r="BB387" s="1"/>
  <c r="AK389"/>
  <c r="AL388"/>
  <c r="AP388" s="1"/>
  <c r="AQ388" s="1"/>
  <c r="Z388"/>
  <c r="AA387"/>
  <c r="AE387" s="1"/>
  <c r="AF387" s="1"/>
  <c r="BM387"/>
  <c r="N695" i="8"/>
  <c r="O694"/>
  <c r="R695"/>
  <c r="Q695" s="1"/>
  <c r="J389" i="9"/>
  <c r="K389" s="1"/>
  <c r="F390"/>
  <c r="S388" i="5"/>
  <c r="T385"/>
  <c r="U385" s="1"/>
  <c r="O386"/>
  <c r="P386" s="1"/>
  <c r="A390" i="8"/>
  <c r="E389"/>
  <c r="E389" i="9" l="1"/>
  <c r="T389"/>
  <c r="X389" s="1"/>
  <c r="Y389" s="1"/>
  <c r="S393"/>
  <c r="CZ389" i="5"/>
  <c r="DD389" s="1"/>
  <c r="DE389" s="1"/>
  <c r="CY390"/>
  <c r="CO389"/>
  <c r="CS389" s="1"/>
  <c r="CT389" s="1"/>
  <c r="CN390"/>
  <c r="CC389"/>
  <c r="CD388"/>
  <c r="CH388" s="1"/>
  <c r="CI388" s="1"/>
  <c r="BS389"/>
  <c r="BW389" s="1"/>
  <c r="BX389" s="1"/>
  <c r="BR390"/>
  <c r="BH389"/>
  <c r="BL389" s="1"/>
  <c r="BG390"/>
  <c r="AV389"/>
  <c r="AW388"/>
  <c r="BA388" s="1"/>
  <c r="BB388" s="1"/>
  <c r="AL389"/>
  <c r="AP389" s="1"/>
  <c r="AQ389" s="1"/>
  <c r="AK390"/>
  <c r="Z389"/>
  <c r="AA388"/>
  <c r="AE388" s="1"/>
  <c r="AF388" s="1"/>
  <c r="BM388"/>
  <c r="N696" i="8"/>
  <c r="O695"/>
  <c r="R696"/>
  <c r="Q696" s="1"/>
  <c r="F391" i="9"/>
  <c r="J390"/>
  <c r="K390" s="1"/>
  <c r="S389" i="5"/>
  <c r="T386"/>
  <c r="U386" s="1"/>
  <c r="O387"/>
  <c r="P387" s="1"/>
  <c r="A391" i="8"/>
  <c r="E390"/>
  <c r="E390" i="9" l="1"/>
  <c r="T390"/>
  <c r="X390" s="1"/>
  <c r="Y390" s="1"/>
  <c r="S394"/>
  <c r="CZ390" i="5"/>
  <c r="DD390" s="1"/>
  <c r="DE390" s="1"/>
  <c r="CY391"/>
  <c r="CO390"/>
  <c r="CS390" s="1"/>
  <c r="CT390" s="1"/>
  <c r="CN391"/>
  <c r="CD389"/>
  <c r="CH389" s="1"/>
  <c r="CI389" s="1"/>
  <c r="CC390"/>
  <c r="BS390"/>
  <c r="BW390" s="1"/>
  <c r="BX390" s="1"/>
  <c r="BR391"/>
  <c r="BH390"/>
  <c r="BL390" s="1"/>
  <c r="BG391"/>
  <c r="AW389"/>
  <c r="BA389" s="1"/>
  <c r="BB389" s="1"/>
  <c r="AV390"/>
  <c r="AL390"/>
  <c r="AP390" s="1"/>
  <c r="AQ390" s="1"/>
  <c r="AK391"/>
  <c r="AA389"/>
  <c r="AE389" s="1"/>
  <c r="AF389" s="1"/>
  <c r="Z390"/>
  <c r="BM389"/>
  <c r="N697" i="8"/>
  <c r="R697"/>
  <c r="Q697" s="1"/>
  <c r="O696"/>
  <c r="J391" i="9"/>
  <c r="K391" s="1"/>
  <c r="F392"/>
  <c r="S390" i="5"/>
  <c r="T387"/>
  <c r="U387" s="1"/>
  <c r="O388"/>
  <c r="P388" s="1"/>
  <c r="A392" i="8"/>
  <c r="E391"/>
  <c r="E391" i="9" l="1"/>
  <c r="T391"/>
  <c r="X391" s="1"/>
  <c r="Y391" s="1"/>
  <c r="S395"/>
  <c r="CY392" i="5"/>
  <c r="CZ391"/>
  <c r="DD391" s="1"/>
  <c r="DE391" s="1"/>
  <c r="CN392"/>
  <c r="CO391"/>
  <c r="CS391" s="1"/>
  <c r="CT391" s="1"/>
  <c r="CD390"/>
  <c r="CH390" s="1"/>
  <c r="CI390" s="1"/>
  <c r="CC391"/>
  <c r="BR392"/>
  <c r="BS391"/>
  <c r="BW391" s="1"/>
  <c r="BX391" s="1"/>
  <c r="BG392"/>
  <c r="BH391"/>
  <c r="BL391" s="1"/>
  <c r="AW390"/>
  <c r="BA390" s="1"/>
  <c r="BB390" s="1"/>
  <c r="AV391"/>
  <c r="AK392"/>
  <c r="AL391"/>
  <c r="AP391" s="1"/>
  <c r="AQ391" s="1"/>
  <c r="AA390"/>
  <c r="AE390" s="1"/>
  <c r="AF390" s="1"/>
  <c r="Z391"/>
  <c r="BM390"/>
  <c r="N698" i="8"/>
  <c r="O697"/>
  <c r="R698"/>
  <c r="Q698" s="1"/>
  <c r="F393" i="9"/>
  <c r="J392"/>
  <c r="K392" s="1"/>
  <c r="S391" i="5"/>
  <c r="T388"/>
  <c r="U388" s="1"/>
  <c r="O389"/>
  <c r="P389" s="1"/>
  <c r="A393" i="8"/>
  <c r="E392"/>
  <c r="E392" i="9" l="1"/>
  <c r="T392"/>
  <c r="X392" s="1"/>
  <c r="Y392" s="1"/>
  <c r="S396"/>
  <c r="CY393" i="5"/>
  <c r="CZ392"/>
  <c r="DD392" s="1"/>
  <c r="DE392" s="1"/>
  <c r="CN393"/>
  <c r="CO392"/>
  <c r="CS392" s="1"/>
  <c r="CT392" s="1"/>
  <c r="CC392"/>
  <c r="CD391"/>
  <c r="CH391" s="1"/>
  <c r="CI391" s="1"/>
  <c r="BR393"/>
  <c r="BS392"/>
  <c r="BW392" s="1"/>
  <c r="BX392" s="1"/>
  <c r="BG393"/>
  <c r="BH392"/>
  <c r="BL392" s="1"/>
  <c r="AV392"/>
  <c r="AW391"/>
  <c r="BA391" s="1"/>
  <c r="BB391" s="1"/>
  <c r="AK393"/>
  <c r="AL392"/>
  <c r="AP392" s="1"/>
  <c r="AQ392" s="1"/>
  <c r="Z392"/>
  <c r="AA391"/>
  <c r="AE391" s="1"/>
  <c r="AF391" s="1"/>
  <c r="BM391"/>
  <c r="N699" i="8"/>
  <c r="O698"/>
  <c r="R699"/>
  <c r="Q699" s="1"/>
  <c r="J393" i="9"/>
  <c r="K393" s="1"/>
  <c r="F394"/>
  <c r="S392" i="5"/>
  <c r="T389"/>
  <c r="U389" s="1"/>
  <c r="O390"/>
  <c r="P390" s="1"/>
  <c r="A394" i="8"/>
  <c r="E393"/>
  <c r="E393" i="9" l="1"/>
  <c r="T393"/>
  <c r="X393" s="1"/>
  <c r="Y393" s="1"/>
  <c r="S397"/>
  <c r="CY394" i="5"/>
  <c r="CZ393"/>
  <c r="DD393" s="1"/>
  <c r="DE393" s="1"/>
  <c r="CN394"/>
  <c r="CO393"/>
  <c r="CS393" s="1"/>
  <c r="CT393" s="1"/>
  <c r="CC393"/>
  <c r="CD392"/>
  <c r="CH392" s="1"/>
  <c r="CI392" s="1"/>
  <c r="BR394"/>
  <c r="BS393"/>
  <c r="BW393" s="1"/>
  <c r="BX393" s="1"/>
  <c r="BG394"/>
  <c r="BH393"/>
  <c r="BL393" s="1"/>
  <c r="AV393"/>
  <c r="AW392"/>
  <c r="BA392" s="1"/>
  <c r="BB392" s="1"/>
  <c r="AK394"/>
  <c r="AL393"/>
  <c r="AP393" s="1"/>
  <c r="AQ393" s="1"/>
  <c r="Z393"/>
  <c r="AA392"/>
  <c r="AE392" s="1"/>
  <c r="AF392" s="1"/>
  <c r="BM392"/>
  <c r="N700" i="8"/>
  <c r="O699"/>
  <c r="R700"/>
  <c r="Q700" s="1"/>
  <c r="F395" i="9"/>
  <c r="J394"/>
  <c r="K394" s="1"/>
  <c r="S393" i="5"/>
  <c r="T390"/>
  <c r="U390" s="1"/>
  <c r="O391"/>
  <c r="P391" s="1"/>
  <c r="A395" i="8"/>
  <c r="E394"/>
  <c r="E394" i="9" l="1"/>
  <c r="T394"/>
  <c r="X394" s="1"/>
  <c r="Y394" s="1"/>
  <c r="S398"/>
  <c r="CY395" i="5"/>
  <c r="CZ394"/>
  <c r="DD394" s="1"/>
  <c r="DE394" s="1"/>
  <c r="CN395"/>
  <c r="CO394"/>
  <c r="CS394" s="1"/>
  <c r="CT394" s="1"/>
  <c r="CC394"/>
  <c r="CD393"/>
  <c r="CH393" s="1"/>
  <c r="CI393" s="1"/>
  <c r="BR395"/>
  <c r="BS394"/>
  <c r="BW394" s="1"/>
  <c r="BX394" s="1"/>
  <c r="BG395"/>
  <c r="BH394"/>
  <c r="BL394" s="1"/>
  <c r="AV394"/>
  <c r="AW393"/>
  <c r="BA393" s="1"/>
  <c r="BB393" s="1"/>
  <c r="AK395"/>
  <c r="AL394"/>
  <c r="AP394" s="1"/>
  <c r="AQ394" s="1"/>
  <c r="Z394"/>
  <c r="AA393"/>
  <c r="AE393" s="1"/>
  <c r="AF393" s="1"/>
  <c r="BM393"/>
  <c r="N701" i="8"/>
  <c r="O700"/>
  <c r="R701"/>
  <c r="Q701" s="1"/>
  <c r="J395" i="9"/>
  <c r="K395" s="1"/>
  <c r="F396"/>
  <c r="S394" i="5"/>
  <c r="T391"/>
  <c r="U391" s="1"/>
  <c r="O392"/>
  <c r="P392" s="1"/>
  <c r="A396" i="8"/>
  <c r="E395"/>
  <c r="E395" i="9" l="1"/>
  <c r="T395"/>
  <c r="X395" s="1"/>
  <c r="Y395" s="1"/>
  <c r="S399"/>
  <c r="CY396" i="5"/>
  <c r="CZ395"/>
  <c r="DD395" s="1"/>
  <c r="DE395" s="1"/>
  <c r="CN396"/>
  <c r="CO395"/>
  <c r="CS395" s="1"/>
  <c r="CT395" s="1"/>
  <c r="CC395"/>
  <c r="CD394"/>
  <c r="CH394" s="1"/>
  <c r="CI394" s="1"/>
  <c r="BR396"/>
  <c r="BS395"/>
  <c r="BW395" s="1"/>
  <c r="BX395" s="1"/>
  <c r="BG396"/>
  <c r="BH395"/>
  <c r="BL395" s="1"/>
  <c r="AV395"/>
  <c r="AW394"/>
  <c r="BA394" s="1"/>
  <c r="BB394" s="1"/>
  <c r="AK396"/>
  <c r="AL395"/>
  <c r="AP395" s="1"/>
  <c r="AQ395" s="1"/>
  <c r="Z395"/>
  <c r="AA394"/>
  <c r="AE394" s="1"/>
  <c r="AF394" s="1"/>
  <c r="BM394"/>
  <c r="N702" i="8"/>
  <c r="R702"/>
  <c r="Q702" s="1"/>
  <c r="O701"/>
  <c r="F397" i="9"/>
  <c r="J396"/>
  <c r="K396" s="1"/>
  <c r="S395" i="5"/>
  <c r="T392"/>
  <c r="U392" s="1"/>
  <c r="O393"/>
  <c r="P393" s="1"/>
  <c r="A397" i="8"/>
  <c r="E396"/>
  <c r="E396" i="9" l="1"/>
  <c r="T396"/>
  <c r="X396" s="1"/>
  <c r="Y396" s="1"/>
  <c r="S400"/>
  <c r="CY397" i="5"/>
  <c r="CZ396"/>
  <c r="DD396" s="1"/>
  <c r="DE396" s="1"/>
  <c r="CN397"/>
  <c r="CO396"/>
  <c r="CS396" s="1"/>
  <c r="CT396" s="1"/>
  <c r="CC396"/>
  <c r="CD395"/>
  <c r="CH395" s="1"/>
  <c r="CI395" s="1"/>
  <c r="BR397"/>
  <c r="BS396"/>
  <c r="BW396" s="1"/>
  <c r="BX396" s="1"/>
  <c r="BG397"/>
  <c r="BH396"/>
  <c r="BL396" s="1"/>
  <c r="AV396"/>
  <c r="AW395"/>
  <c r="BA395" s="1"/>
  <c r="BB395" s="1"/>
  <c r="AK397"/>
  <c r="AL396"/>
  <c r="AP396" s="1"/>
  <c r="AQ396" s="1"/>
  <c r="Z396"/>
  <c r="AA395"/>
  <c r="AE395" s="1"/>
  <c r="AF395" s="1"/>
  <c r="BM395"/>
  <c r="N703" i="8"/>
  <c r="R703"/>
  <c r="Q703" s="1"/>
  <c r="O702"/>
  <c r="J397" i="9"/>
  <c r="K397" s="1"/>
  <c r="F398"/>
  <c r="S396" i="5"/>
  <c r="T393"/>
  <c r="U393" s="1"/>
  <c r="O394"/>
  <c r="P394" s="1"/>
  <c r="A398" i="8"/>
  <c r="E397"/>
  <c r="E397" i="9" l="1"/>
  <c r="T397"/>
  <c r="X397" s="1"/>
  <c r="Y397" s="1"/>
  <c r="S401"/>
  <c r="CZ397" i="5"/>
  <c r="DD397" s="1"/>
  <c r="DE397" s="1"/>
  <c r="CY398"/>
  <c r="CO397"/>
  <c r="CS397" s="1"/>
  <c r="CT397" s="1"/>
  <c r="CN398"/>
  <c r="CC397"/>
  <c r="CD396"/>
  <c r="CH396" s="1"/>
  <c r="CI396" s="1"/>
  <c r="BS397"/>
  <c r="BW397" s="1"/>
  <c r="BX397" s="1"/>
  <c r="BR398"/>
  <c r="BH397"/>
  <c r="BL397" s="1"/>
  <c r="BG398"/>
  <c r="AV397"/>
  <c r="AW396"/>
  <c r="BA396" s="1"/>
  <c r="BB396" s="1"/>
  <c r="AL397"/>
  <c r="AP397" s="1"/>
  <c r="AQ397" s="1"/>
  <c r="AK398"/>
  <c r="Z397"/>
  <c r="AA396"/>
  <c r="AE396" s="1"/>
  <c r="AF396" s="1"/>
  <c r="BM396"/>
  <c r="N704" i="8"/>
  <c r="R704"/>
  <c r="Q704" s="1"/>
  <c r="O703"/>
  <c r="F399" i="9"/>
  <c r="J398"/>
  <c r="K398" s="1"/>
  <c r="S397" i="5"/>
  <c r="T394"/>
  <c r="U394" s="1"/>
  <c r="O395"/>
  <c r="P395" s="1"/>
  <c r="A399" i="8"/>
  <c r="E398"/>
  <c r="E398" i="9" l="1"/>
  <c r="T398"/>
  <c r="X398" s="1"/>
  <c r="Y398" s="1"/>
  <c r="S402"/>
  <c r="CZ398" i="5"/>
  <c r="DD398" s="1"/>
  <c r="DE398" s="1"/>
  <c r="CY399"/>
  <c r="CO398"/>
  <c r="CS398" s="1"/>
  <c r="CT398" s="1"/>
  <c r="CN399"/>
  <c r="CD397"/>
  <c r="CH397" s="1"/>
  <c r="CI397" s="1"/>
  <c r="CC398"/>
  <c r="BS398"/>
  <c r="BW398" s="1"/>
  <c r="BX398" s="1"/>
  <c r="BR399"/>
  <c r="BH398"/>
  <c r="BL398" s="1"/>
  <c r="BG399"/>
  <c r="AW397"/>
  <c r="BA397" s="1"/>
  <c r="BB397" s="1"/>
  <c r="AV398"/>
  <c r="AL398"/>
  <c r="AP398" s="1"/>
  <c r="AQ398" s="1"/>
  <c r="AK399"/>
  <c r="AA397"/>
  <c r="AE397" s="1"/>
  <c r="AF397" s="1"/>
  <c r="Z398"/>
  <c r="BM397"/>
  <c r="N705" i="8"/>
  <c r="R705"/>
  <c r="Q705" s="1"/>
  <c r="O704"/>
  <c r="J399" i="9"/>
  <c r="K399" s="1"/>
  <c r="F400"/>
  <c r="S398" i="5"/>
  <c r="T395"/>
  <c r="U395" s="1"/>
  <c r="O396"/>
  <c r="P396" s="1"/>
  <c r="A400" i="8"/>
  <c r="E399"/>
  <c r="E399" i="9" l="1"/>
  <c r="T399"/>
  <c r="X399" s="1"/>
  <c r="Y399" s="1"/>
  <c r="S403"/>
  <c r="CY400" i="5"/>
  <c r="CZ399"/>
  <c r="DD399" s="1"/>
  <c r="DE399" s="1"/>
  <c r="CN400"/>
  <c r="CO399"/>
  <c r="CS399" s="1"/>
  <c r="CT399" s="1"/>
  <c r="CD398"/>
  <c r="CH398" s="1"/>
  <c r="CI398" s="1"/>
  <c r="CC399"/>
  <c r="BR400"/>
  <c r="BS399"/>
  <c r="BW399" s="1"/>
  <c r="BX399" s="1"/>
  <c r="BG400"/>
  <c r="BH399"/>
  <c r="BL399" s="1"/>
  <c r="AW398"/>
  <c r="BA398" s="1"/>
  <c r="BB398" s="1"/>
  <c r="AV399"/>
  <c r="AK400"/>
  <c r="AL399"/>
  <c r="AP399" s="1"/>
  <c r="AQ399" s="1"/>
  <c r="AA398"/>
  <c r="AE398" s="1"/>
  <c r="AF398" s="1"/>
  <c r="Z399"/>
  <c r="BM398"/>
  <c r="N706" i="8"/>
  <c r="O705"/>
  <c r="R706"/>
  <c r="Q706" s="1"/>
  <c r="F401" i="9"/>
  <c r="J400"/>
  <c r="K400" s="1"/>
  <c r="S399" i="5"/>
  <c r="T396"/>
  <c r="U396" s="1"/>
  <c r="O397"/>
  <c r="P397" s="1"/>
  <c r="A401" i="8"/>
  <c r="E400"/>
  <c r="E400" i="9" l="1"/>
  <c r="T400"/>
  <c r="X400" s="1"/>
  <c r="Y400" s="1"/>
  <c r="S404"/>
  <c r="CY401" i="5"/>
  <c r="CZ400"/>
  <c r="DD400" s="1"/>
  <c r="DE400" s="1"/>
  <c r="CN401"/>
  <c r="CO400"/>
  <c r="CS400" s="1"/>
  <c r="CT400" s="1"/>
  <c r="CC400"/>
  <c r="CD399"/>
  <c r="CH399" s="1"/>
  <c r="CI399" s="1"/>
  <c r="BR401"/>
  <c r="BS400"/>
  <c r="BW400" s="1"/>
  <c r="BX400" s="1"/>
  <c r="BG401"/>
  <c r="BH400"/>
  <c r="BL400" s="1"/>
  <c r="AV400"/>
  <c r="AW399"/>
  <c r="BA399" s="1"/>
  <c r="BB399" s="1"/>
  <c r="AK401"/>
  <c r="AL400"/>
  <c r="AP400" s="1"/>
  <c r="AQ400" s="1"/>
  <c r="Z400"/>
  <c r="AA399"/>
  <c r="AE399" s="1"/>
  <c r="AF399" s="1"/>
  <c r="BM399"/>
  <c r="N707" i="8"/>
  <c r="R707"/>
  <c r="Q707" s="1"/>
  <c r="O706"/>
  <c r="J401" i="9"/>
  <c r="K401" s="1"/>
  <c r="F402"/>
  <c r="S400" i="5"/>
  <c r="T397"/>
  <c r="U397" s="1"/>
  <c r="O398"/>
  <c r="P398" s="1"/>
  <c r="A402" i="8"/>
  <c r="E401"/>
  <c r="E401" i="9" l="1"/>
  <c r="T401"/>
  <c r="X401" s="1"/>
  <c r="Y401" s="1"/>
  <c r="S405"/>
  <c r="CY402" i="5"/>
  <c r="CZ401"/>
  <c r="DD401" s="1"/>
  <c r="DE401" s="1"/>
  <c r="CN402"/>
  <c r="CO401"/>
  <c r="CS401" s="1"/>
  <c r="CT401" s="1"/>
  <c r="CC401"/>
  <c r="CD400"/>
  <c r="CH400" s="1"/>
  <c r="CI400" s="1"/>
  <c r="BR402"/>
  <c r="BS401"/>
  <c r="BW401" s="1"/>
  <c r="BX401" s="1"/>
  <c r="BG402"/>
  <c r="BH401"/>
  <c r="BL401" s="1"/>
  <c r="AV401"/>
  <c r="AW400"/>
  <c r="BA400" s="1"/>
  <c r="BB400" s="1"/>
  <c r="AK402"/>
  <c r="AL401"/>
  <c r="AP401" s="1"/>
  <c r="AQ401" s="1"/>
  <c r="Z401"/>
  <c r="AA400"/>
  <c r="AE400" s="1"/>
  <c r="AF400" s="1"/>
  <c r="BM400"/>
  <c r="N708" i="8"/>
  <c r="O707"/>
  <c r="R708"/>
  <c r="Q708" s="1"/>
  <c r="F403" i="9"/>
  <c r="J402"/>
  <c r="K402" s="1"/>
  <c r="S401" i="5"/>
  <c r="T398"/>
  <c r="U398" s="1"/>
  <c r="O399"/>
  <c r="P399" s="1"/>
  <c r="A403" i="8"/>
  <c r="E402"/>
  <c r="E402" i="9" l="1"/>
  <c r="T402"/>
  <c r="X402" s="1"/>
  <c r="Y402" s="1"/>
  <c r="S406"/>
  <c r="CY403" i="5"/>
  <c r="CZ402"/>
  <c r="DD402" s="1"/>
  <c r="DE402" s="1"/>
  <c r="CN403"/>
  <c r="CO402"/>
  <c r="CS402" s="1"/>
  <c r="CT402" s="1"/>
  <c r="CC402"/>
  <c r="CD401"/>
  <c r="CH401" s="1"/>
  <c r="CI401" s="1"/>
  <c r="BR403"/>
  <c r="BS402"/>
  <c r="BW402" s="1"/>
  <c r="BX402" s="1"/>
  <c r="BG403"/>
  <c r="BH402"/>
  <c r="BL402" s="1"/>
  <c r="AV402"/>
  <c r="AW401"/>
  <c r="BA401" s="1"/>
  <c r="BB401" s="1"/>
  <c r="AK403"/>
  <c r="AL402"/>
  <c r="AP402" s="1"/>
  <c r="AQ402" s="1"/>
  <c r="Z402"/>
  <c r="AA401"/>
  <c r="AE401" s="1"/>
  <c r="AF401" s="1"/>
  <c r="BM401"/>
  <c r="N709" i="8"/>
  <c r="O708"/>
  <c r="R709"/>
  <c r="Q709" s="1"/>
  <c r="J403" i="9"/>
  <c r="K403" s="1"/>
  <c r="F404"/>
  <c r="S402" i="5"/>
  <c r="T399"/>
  <c r="U399" s="1"/>
  <c r="O400"/>
  <c r="P400" s="1"/>
  <c r="A404" i="8"/>
  <c r="E403"/>
  <c r="E403" i="9" l="1"/>
  <c r="T403"/>
  <c r="X403" s="1"/>
  <c r="Y403" s="1"/>
  <c r="S407"/>
  <c r="CY404" i="5"/>
  <c r="CZ403"/>
  <c r="DD403" s="1"/>
  <c r="DE403" s="1"/>
  <c r="CN404"/>
  <c r="CO403"/>
  <c r="CS403" s="1"/>
  <c r="CT403" s="1"/>
  <c r="CC403"/>
  <c r="CD402"/>
  <c r="CH402" s="1"/>
  <c r="CI402" s="1"/>
  <c r="BR404"/>
  <c r="BS403"/>
  <c r="BW403" s="1"/>
  <c r="BX403" s="1"/>
  <c r="BG404"/>
  <c r="BH403"/>
  <c r="BL403" s="1"/>
  <c r="AV403"/>
  <c r="AW402"/>
  <c r="BA402" s="1"/>
  <c r="BB402" s="1"/>
  <c r="AK404"/>
  <c r="AL403"/>
  <c r="AP403" s="1"/>
  <c r="AQ403" s="1"/>
  <c r="Z403"/>
  <c r="AA402"/>
  <c r="AE402" s="1"/>
  <c r="AF402" s="1"/>
  <c r="BM402"/>
  <c r="N710" i="8"/>
  <c r="R710"/>
  <c r="Q710" s="1"/>
  <c r="O709"/>
  <c r="F405" i="9"/>
  <c r="J404"/>
  <c r="K404" s="1"/>
  <c r="S403" i="5"/>
  <c r="T400"/>
  <c r="U400" s="1"/>
  <c r="O401"/>
  <c r="P401" s="1"/>
  <c r="A405" i="8"/>
  <c r="E404"/>
  <c r="E404" i="9" l="1"/>
  <c r="T404"/>
  <c r="X404" s="1"/>
  <c r="Y404" s="1"/>
  <c r="S408"/>
  <c r="CY405" i="5"/>
  <c r="CZ404"/>
  <c r="DD404" s="1"/>
  <c r="DE404" s="1"/>
  <c r="CN405"/>
  <c r="CO404"/>
  <c r="CS404" s="1"/>
  <c r="CT404" s="1"/>
  <c r="CC404"/>
  <c r="CD403"/>
  <c r="CH403" s="1"/>
  <c r="CI403" s="1"/>
  <c r="BR405"/>
  <c r="BS404"/>
  <c r="BW404" s="1"/>
  <c r="BX404" s="1"/>
  <c r="BG405"/>
  <c r="BH404"/>
  <c r="BL404" s="1"/>
  <c r="AV404"/>
  <c r="AW403"/>
  <c r="BA403" s="1"/>
  <c r="BB403" s="1"/>
  <c r="AK405"/>
  <c r="AL404"/>
  <c r="AP404" s="1"/>
  <c r="AQ404" s="1"/>
  <c r="Z404"/>
  <c r="AA403"/>
  <c r="AE403" s="1"/>
  <c r="AF403" s="1"/>
  <c r="BM403"/>
  <c r="N711" i="8"/>
  <c r="O710"/>
  <c r="R711"/>
  <c r="Q711" s="1"/>
  <c r="J405" i="9"/>
  <c r="K405" s="1"/>
  <c r="F406"/>
  <c r="S404" i="5"/>
  <c r="T401"/>
  <c r="U401" s="1"/>
  <c r="O402"/>
  <c r="P402" s="1"/>
  <c r="A406" i="8"/>
  <c r="E405"/>
  <c r="E405" i="9" l="1"/>
  <c r="T405"/>
  <c r="X405" s="1"/>
  <c r="Y405" s="1"/>
  <c r="S409"/>
  <c r="CZ405" i="5"/>
  <c r="DD405" s="1"/>
  <c r="DE405" s="1"/>
  <c r="CY406"/>
  <c r="CO405"/>
  <c r="CS405" s="1"/>
  <c r="CT405" s="1"/>
  <c r="CN406"/>
  <c r="CC405"/>
  <c r="CD404"/>
  <c r="CH404" s="1"/>
  <c r="CI404" s="1"/>
  <c r="BS405"/>
  <c r="BW405" s="1"/>
  <c r="BX405" s="1"/>
  <c r="BR406"/>
  <c r="BH405"/>
  <c r="BL405" s="1"/>
  <c r="BG406"/>
  <c r="AV405"/>
  <c r="AW404"/>
  <c r="BA404" s="1"/>
  <c r="BB404" s="1"/>
  <c r="AL405"/>
  <c r="AP405" s="1"/>
  <c r="AQ405" s="1"/>
  <c r="AK406"/>
  <c r="Z405"/>
  <c r="AA404"/>
  <c r="AE404" s="1"/>
  <c r="AF404" s="1"/>
  <c r="BM404"/>
  <c r="N712" i="8"/>
  <c r="R712"/>
  <c r="Q712" s="1"/>
  <c r="O711"/>
  <c r="F407" i="9"/>
  <c r="J406"/>
  <c r="K406" s="1"/>
  <c r="S405" i="5"/>
  <c r="T402"/>
  <c r="U402" s="1"/>
  <c r="O403"/>
  <c r="P403" s="1"/>
  <c r="A407" i="8"/>
  <c r="E406"/>
  <c r="E406" i="9" l="1"/>
  <c r="T406"/>
  <c r="X406" s="1"/>
  <c r="Y406" s="1"/>
  <c r="S410"/>
  <c r="CZ406" i="5"/>
  <c r="DD406" s="1"/>
  <c r="DE406" s="1"/>
  <c r="CY407"/>
  <c r="CO406"/>
  <c r="CS406" s="1"/>
  <c r="CT406" s="1"/>
  <c r="CN407"/>
  <c r="CD405"/>
  <c r="CH405" s="1"/>
  <c r="CI405" s="1"/>
  <c r="CC406"/>
  <c r="BS406"/>
  <c r="BW406" s="1"/>
  <c r="BX406" s="1"/>
  <c r="BR407"/>
  <c r="BH406"/>
  <c r="BL406" s="1"/>
  <c r="BG407"/>
  <c r="AW405"/>
  <c r="BA405" s="1"/>
  <c r="BB405" s="1"/>
  <c r="AV406"/>
  <c r="AL406"/>
  <c r="AP406" s="1"/>
  <c r="AQ406" s="1"/>
  <c r="AK407"/>
  <c r="AA405"/>
  <c r="AE405" s="1"/>
  <c r="AF405" s="1"/>
  <c r="Z406"/>
  <c r="BM405"/>
  <c r="N713" i="8"/>
  <c r="R713"/>
  <c r="Q713" s="1"/>
  <c r="O712"/>
  <c r="J407" i="9"/>
  <c r="K407" s="1"/>
  <c r="F408"/>
  <c r="S406" i="5"/>
  <c r="T403"/>
  <c r="U403" s="1"/>
  <c r="O404"/>
  <c r="P404" s="1"/>
  <c r="A408" i="8"/>
  <c r="E407"/>
  <c r="E407" i="9" l="1"/>
  <c r="T407"/>
  <c r="X407" s="1"/>
  <c r="Y407" s="1"/>
  <c r="S411"/>
  <c r="CY408" i="5"/>
  <c r="CZ407"/>
  <c r="DD407" s="1"/>
  <c r="DE407" s="1"/>
  <c r="CN408"/>
  <c r="CO407"/>
  <c r="CS407" s="1"/>
  <c r="CT407" s="1"/>
  <c r="CD406"/>
  <c r="CH406" s="1"/>
  <c r="CI406" s="1"/>
  <c r="CC407"/>
  <c r="BR408"/>
  <c r="BS407"/>
  <c r="BW407" s="1"/>
  <c r="BX407" s="1"/>
  <c r="BG408"/>
  <c r="BH407"/>
  <c r="BL407" s="1"/>
  <c r="AW406"/>
  <c r="BA406" s="1"/>
  <c r="BB406" s="1"/>
  <c r="AV407"/>
  <c r="AK408"/>
  <c r="AL407"/>
  <c r="AP407" s="1"/>
  <c r="AQ407" s="1"/>
  <c r="AA406"/>
  <c r="AE406" s="1"/>
  <c r="AF406" s="1"/>
  <c r="Z407"/>
  <c r="BM406"/>
  <c r="N714" i="8"/>
  <c r="O713"/>
  <c r="R714"/>
  <c r="Q714" s="1"/>
  <c r="F409" i="9"/>
  <c r="J408"/>
  <c r="K408" s="1"/>
  <c r="S407" i="5"/>
  <c r="T404"/>
  <c r="U404" s="1"/>
  <c r="O405"/>
  <c r="P405" s="1"/>
  <c r="A409" i="8"/>
  <c r="E408"/>
  <c r="E408" i="9" l="1"/>
  <c r="T408"/>
  <c r="X408" s="1"/>
  <c r="Y408" s="1"/>
  <c r="S412"/>
  <c r="CY409" i="5"/>
  <c r="CZ408"/>
  <c r="DD408" s="1"/>
  <c r="DE408" s="1"/>
  <c r="CN409"/>
  <c r="CO408"/>
  <c r="CS408" s="1"/>
  <c r="CT408" s="1"/>
  <c r="CC408"/>
  <c r="CD407"/>
  <c r="CH407" s="1"/>
  <c r="CI407" s="1"/>
  <c r="BR409"/>
  <c r="BS408"/>
  <c r="BW408" s="1"/>
  <c r="BX408" s="1"/>
  <c r="BG409"/>
  <c r="BH408"/>
  <c r="BL408" s="1"/>
  <c r="AV408"/>
  <c r="AW407"/>
  <c r="BA407" s="1"/>
  <c r="BB407" s="1"/>
  <c r="AK409"/>
  <c r="AL408"/>
  <c r="AP408" s="1"/>
  <c r="AQ408" s="1"/>
  <c r="Z408"/>
  <c r="AA407"/>
  <c r="AE407" s="1"/>
  <c r="AF407" s="1"/>
  <c r="BM407"/>
  <c r="N715" i="8"/>
  <c r="R715"/>
  <c r="Q715" s="1"/>
  <c r="O714"/>
  <c r="J409" i="9"/>
  <c r="K409" s="1"/>
  <c r="F410"/>
  <c r="S408" i="5"/>
  <c r="T405"/>
  <c r="U405" s="1"/>
  <c r="O406"/>
  <c r="P406" s="1"/>
  <c r="A410" i="8"/>
  <c r="E409"/>
  <c r="E409" i="9" l="1"/>
  <c r="T409"/>
  <c r="X409" s="1"/>
  <c r="Y409" s="1"/>
  <c r="S413"/>
  <c r="CY410" i="5"/>
  <c r="CZ409"/>
  <c r="DD409" s="1"/>
  <c r="DE409" s="1"/>
  <c r="CN410"/>
  <c r="CO409"/>
  <c r="CS409" s="1"/>
  <c r="CT409" s="1"/>
  <c r="CC409"/>
  <c r="CD408"/>
  <c r="CH408" s="1"/>
  <c r="CI408" s="1"/>
  <c r="BR410"/>
  <c r="BS409"/>
  <c r="BW409" s="1"/>
  <c r="BX409" s="1"/>
  <c r="BG410"/>
  <c r="BH409"/>
  <c r="BL409" s="1"/>
  <c r="AV409"/>
  <c r="AW408"/>
  <c r="BA408" s="1"/>
  <c r="BB408" s="1"/>
  <c r="AK410"/>
  <c r="AL409"/>
  <c r="AP409" s="1"/>
  <c r="AQ409" s="1"/>
  <c r="Z409"/>
  <c r="AA408"/>
  <c r="AE408" s="1"/>
  <c r="AF408" s="1"/>
  <c r="BM408"/>
  <c r="N716" i="8"/>
  <c r="R716"/>
  <c r="Q716" s="1"/>
  <c r="O715"/>
  <c r="F411" i="9"/>
  <c r="J410"/>
  <c r="K410" s="1"/>
  <c r="S409" i="5"/>
  <c r="O407"/>
  <c r="P407" s="1"/>
  <c r="T406"/>
  <c r="U406" s="1"/>
  <c r="A411" i="8"/>
  <c r="E410"/>
  <c r="E410" i="9" l="1"/>
  <c r="T410"/>
  <c r="X410" s="1"/>
  <c r="Y410" s="1"/>
  <c r="S414"/>
  <c r="CY411" i="5"/>
  <c r="CZ410"/>
  <c r="DD410" s="1"/>
  <c r="DE410" s="1"/>
  <c r="CN411"/>
  <c r="CO410"/>
  <c r="CS410" s="1"/>
  <c r="CT410" s="1"/>
  <c r="CC410"/>
  <c r="CD409"/>
  <c r="CH409" s="1"/>
  <c r="CI409" s="1"/>
  <c r="BR411"/>
  <c r="BS410"/>
  <c r="BW410" s="1"/>
  <c r="BX410" s="1"/>
  <c r="BG411"/>
  <c r="BH410"/>
  <c r="BL410" s="1"/>
  <c r="AV410"/>
  <c r="AW409"/>
  <c r="BA409" s="1"/>
  <c r="BB409" s="1"/>
  <c r="AK411"/>
  <c r="AL410"/>
  <c r="AP410" s="1"/>
  <c r="AQ410" s="1"/>
  <c r="Z410"/>
  <c r="AA409"/>
  <c r="AE409" s="1"/>
  <c r="AF409" s="1"/>
  <c r="BM409"/>
  <c r="N717" i="8"/>
  <c r="O716"/>
  <c r="R717"/>
  <c r="Q717" s="1"/>
  <c r="J411" i="9"/>
  <c r="K411" s="1"/>
  <c r="F412"/>
  <c r="S410" i="5"/>
  <c r="O408"/>
  <c r="P408" s="1"/>
  <c r="T407"/>
  <c r="U407" s="1"/>
  <c r="A412" i="8"/>
  <c r="E411"/>
  <c r="E411" i="9" l="1"/>
  <c r="T411"/>
  <c r="X411" s="1"/>
  <c r="Y411" s="1"/>
  <c r="S415"/>
  <c r="CY412" i="5"/>
  <c r="CZ411"/>
  <c r="DD411" s="1"/>
  <c r="DE411" s="1"/>
  <c r="CN412"/>
  <c r="CO411"/>
  <c r="CS411" s="1"/>
  <c r="CT411" s="1"/>
  <c r="CC411"/>
  <c r="CD410"/>
  <c r="CH410" s="1"/>
  <c r="CI410" s="1"/>
  <c r="BR412"/>
  <c r="BS411"/>
  <c r="BW411" s="1"/>
  <c r="BX411" s="1"/>
  <c r="BG412"/>
  <c r="BH411"/>
  <c r="BL411" s="1"/>
  <c r="AV411"/>
  <c r="AW410"/>
  <c r="BA410" s="1"/>
  <c r="BB410" s="1"/>
  <c r="AK412"/>
  <c r="AL411"/>
  <c r="AP411" s="1"/>
  <c r="AQ411" s="1"/>
  <c r="Z411"/>
  <c r="AA410"/>
  <c r="AE410" s="1"/>
  <c r="AF410" s="1"/>
  <c r="BM410"/>
  <c r="N718" i="8"/>
  <c r="R718"/>
  <c r="Q718" s="1"/>
  <c r="O717"/>
  <c r="F413" i="9"/>
  <c r="J412"/>
  <c r="K412" s="1"/>
  <c r="S411" i="5"/>
  <c r="T408"/>
  <c r="U408" s="1"/>
  <c r="O409"/>
  <c r="P409" s="1"/>
  <c r="A413" i="8"/>
  <c r="E412"/>
  <c r="E412" i="9" l="1"/>
  <c r="T412"/>
  <c r="X412" s="1"/>
  <c r="Y412" s="1"/>
  <c r="S416"/>
  <c r="CY413" i="5"/>
  <c r="CZ412"/>
  <c r="DD412" s="1"/>
  <c r="DE412" s="1"/>
  <c r="CN413"/>
  <c r="CO412"/>
  <c r="CS412" s="1"/>
  <c r="CT412" s="1"/>
  <c r="CC412"/>
  <c r="CD411"/>
  <c r="CH411" s="1"/>
  <c r="CI411" s="1"/>
  <c r="BR413"/>
  <c r="BS412"/>
  <c r="BW412" s="1"/>
  <c r="BX412" s="1"/>
  <c r="BG413"/>
  <c r="BH412"/>
  <c r="BL412" s="1"/>
  <c r="AV412"/>
  <c r="AW411"/>
  <c r="BA411" s="1"/>
  <c r="BB411" s="1"/>
  <c r="AK413"/>
  <c r="AL412"/>
  <c r="AP412" s="1"/>
  <c r="AQ412" s="1"/>
  <c r="Z412"/>
  <c r="AA411"/>
  <c r="AE411" s="1"/>
  <c r="AF411" s="1"/>
  <c r="BM411"/>
  <c r="N719" i="8"/>
  <c r="R719"/>
  <c r="Q719" s="1"/>
  <c r="O718"/>
  <c r="J413" i="9"/>
  <c r="K413" s="1"/>
  <c r="F414"/>
  <c r="S412" i="5"/>
  <c r="T409"/>
  <c r="U409" s="1"/>
  <c r="O410"/>
  <c r="P410" s="1"/>
  <c r="A414" i="8"/>
  <c r="E413"/>
  <c r="E413" i="9" l="1"/>
  <c r="T413"/>
  <c r="X413" s="1"/>
  <c r="Y413" s="1"/>
  <c r="S417"/>
  <c r="CZ413" i="5"/>
  <c r="DD413" s="1"/>
  <c r="DE413" s="1"/>
  <c r="CY414"/>
  <c r="CO413"/>
  <c r="CS413" s="1"/>
  <c r="CT413" s="1"/>
  <c r="CN414"/>
  <c r="CC413"/>
  <c r="CD412"/>
  <c r="CH412" s="1"/>
  <c r="CI412" s="1"/>
  <c r="BS413"/>
  <c r="BW413" s="1"/>
  <c r="BX413" s="1"/>
  <c r="BR414"/>
  <c r="BH413"/>
  <c r="BL413" s="1"/>
  <c r="BG414"/>
  <c r="AV413"/>
  <c r="AW412"/>
  <c r="BA412" s="1"/>
  <c r="BB412" s="1"/>
  <c r="AL413"/>
  <c r="AP413" s="1"/>
  <c r="AQ413" s="1"/>
  <c r="AK414"/>
  <c r="Z413"/>
  <c r="AA412"/>
  <c r="AE412" s="1"/>
  <c r="AF412" s="1"/>
  <c r="BM412"/>
  <c r="N720" i="8"/>
  <c r="O719"/>
  <c r="R720"/>
  <c r="Q720" s="1"/>
  <c r="F415" i="9"/>
  <c r="J414"/>
  <c r="K414" s="1"/>
  <c r="S413" i="5"/>
  <c r="T410"/>
  <c r="U410" s="1"/>
  <c r="O411"/>
  <c r="P411" s="1"/>
  <c r="A415" i="8"/>
  <c r="E414"/>
  <c r="E414" i="9" l="1"/>
  <c r="T414"/>
  <c r="X414" s="1"/>
  <c r="Y414" s="1"/>
  <c r="S418"/>
  <c r="CZ414" i="5"/>
  <c r="DD414" s="1"/>
  <c r="DE414" s="1"/>
  <c r="CY415"/>
  <c r="CO414"/>
  <c r="CS414" s="1"/>
  <c r="CT414" s="1"/>
  <c r="CN415"/>
  <c r="CD413"/>
  <c r="CH413" s="1"/>
  <c r="CI413" s="1"/>
  <c r="CC414"/>
  <c r="BS414"/>
  <c r="BW414" s="1"/>
  <c r="BX414" s="1"/>
  <c r="BR415"/>
  <c r="BH414"/>
  <c r="BL414" s="1"/>
  <c r="BG415"/>
  <c r="AW413"/>
  <c r="BA413" s="1"/>
  <c r="BB413" s="1"/>
  <c r="AV414"/>
  <c r="AL414"/>
  <c r="AP414" s="1"/>
  <c r="AQ414" s="1"/>
  <c r="AK415"/>
  <c r="AA413"/>
  <c r="AE413" s="1"/>
  <c r="AF413" s="1"/>
  <c r="Z414"/>
  <c r="BM413"/>
  <c r="N721" i="8"/>
  <c r="R721"/>
  <c r="Q721" s="1"/>
  <c r="O720"/>
  <c r="J415" i="9"/>
  <c r="K415" s="1"/>
  <c r="F416"/>
  <c r="S414" i="5"/>
  <c r="T411"/>
  <c r="U411" s="1"/>
  <c r="O412"/>
  <c r="P412" s="1"/>
  <c r="A416" i="8"/>
  <c r="E415"/>
  <c r="E415" i="9" l="1"/>
  <c r="T415"/>
  <c r="X415" s="1"/>
  <c r="Y415" s="1"/>
  <c r="S419"/>
  <c r="CY416" i="5"/>
  <c r="CZ415"/>
  <c r="DD415" s="1"/>
  <c r="DE415" s="1"/>
  <c r="CN416"/>
  <c r="CO415"/>
  <c r="CS415" s="1"/>
  <c r="CT415" s="1"/>
  <c r="CD414"/>
  <c r="CH414" s="1"/>
  <c r="CI414" s="1"/>
  <c r="CC415"/>
  <c r="BR416"/>
  <c r="BS415"/>
  <c r="BW415" s="1"/>
  <c r="BX415" s="1"/>
  <c r="BG416"/>
  <c r="BH415"/>
  <c r="BL415" s="1"/>
  <c r="AW414"/>
  <c r="BA414" s="1"/>
  <c r="BB414" s="1"/>
  <c r="AV415"/>
  <c r="AK416"/>
  <c r="AL415"/>
  <c r="AP415" s="1"/>
  <c r="AQ415" s="1"/>
  <c r="AA414"/>
  <c r="AE414" s="1"/>
  <c r="AF414" s="1"/>
  <c r="Z415"/>
  <c r="BM414"/>
  <c r="N722" i="8"/>
  <c r="O721"/>
  <c r="R722"/>
  <c r="Q722" s="1"/>
  <c r="F417" i="9"/>
  <c r="J416"/>
  <c r="K416" s="1"/>
  <c r="S415" i="5"/>
  <c r="T412"/>
  <c r="U412" s="1"/>
  <c r="O413"/>
  <c r="P413" s="1"/>
  <c r="A417" i="8"/>
  <c r="E416"/>
  <c r="E416" i="9" l="1"/>
  <c r="T416"/>
  <c r="X416" s="1"/>
  <c r="Y416" s="1"/>
  <c r="S420"/>
  <c r="CY417" i="5"/>
  <c r="CZ416"/>
  <c r="DD416" s="1"/>
  <c r="DE416" s="1"/>
  <c r="CN417"/>
  <c r="CO416"/>
  <c r="CS416" s="1"/>
  <c r="CT416" s="1"/>
  <c r="CC416"/>
  <c r="CD415"/>
  <c r="CH415" s="1"/>
  <c r="CI415" s="1"/>
  <c r="BR417"/>
  <c r="BS416"/>
  <c r="BW416" s="1"/>
  <c r="BX416" s="1"/>
  <c r="BG417"/>
  <c r="BH416"/>
  <c r="BL416" s="1"/>
  <c r="AV416"/>
  <c r="AW415"/>
  <c r="BA415" s="1"/>
  <c r="BB415" s="1"/>
  <c r="AK417"/>
  <c r="AL416"/>
  <c r="AP416" s="1"/>
  <c r="AQ416" s="1"/>
  <c r="Z416"/>
  <c r="AA415"/>
  <c r="AE415" s="1"/>
  <c r="AF415" s="1"/>
  <c r="BM415"/>
  <c r="N723" i="8"/>
  <c r="R723"/>
  <c r="Q723" s="1"/>
  <c r="O722"/>
  <c r="J417" i="9"/>
  <c r="K417" s="1"/>
  <c r="F418"/>
  <c r="S416" i="5"/>
  <c r="T413"/>
  <c r="U413" s="1"/>
  <c r="O414"/>
  <c r="P414" s="1"/>
  <c r="A418" i="8"/>
  <c r="E417"/>
  <c r="E417" i="9" l="1"/>
  <c r="T417"/>
  <c r="X417" s="1"/>
  <c r="Y417" s="1"/>
  <c r="S421"/>
  <c r="CY418" i="5"/>
  <c r="CZ417"/>
  <c r="DD417" s="1"/>
  <c r="DE417" s="1"/>
  <c r="CN418"/>
  <c r="CO417"/>
  <c r="CS417" s="1"/>
  <c r="CT417" s="1"/>
  <c r="CC417"/>
  <c r="CD416"/>
  <c r="CH416" s="1"/>
  <c r="CI416" s="1"/>
  <c r="BR418"/>
  <c r="BS417"/>
  <c r="BW417" s="1"/>
  <c r="BX417" s="1"/>
  <c r="BG418"/>
  <c r="BH417"/>
  <c r="BL417" s="1"/>
  <c r="AV417"/>
  <c r="AW416"/>
  <c r="BA416" s="1"/>
  <c r="BB416" s="1"/>
  <c r="AK418"/>
  <c r="AL417"/>
  <c r="AP417" s="1"/>
  <c r="AQ417" s="1"/>
  <c r="Z417"/>
  <c r="AA416"/>
  <c r="AE416" s="1"/>
  <c r="AF416" s="1"/>
  <c r="BM416"/>
  <c r="N724" i="8"/>
  <c r="O723"/>
  <c r="R724"/>
  <c r="Q724" s="1"/>
  <c r="F419" i="9"/>
  <c r="J418"/>
  <c r="K418" s="1"/>
  <c r="S417" i="5"/>
  <c r="T414"/>
  <c r="U414" s="1"/>
  <c r="O415"/>
  <c r="P415" s="1"/>
  <c r="A419" i="8"/>
  <c r="E418"/>
  <c r="E418" i="9" l="1"/>
  <c r="T418"/>
  <c r="X418" s="1"/>
  <c r="Y418" s="1"/>
  <c r="S422"/>
  <c r="CY419" i="5"/>
  <c r="CZ418"/>
  <c r="DD418" s="1"/>
  <c r="DE418" s="1"/>
  <c r="CN419"/>
  <c r="CO418"/>
  <c r="CS418" s="1"/>
  <c r="CT418" s="1"/>
  <c r="CC418"/>
  <c r="CD417"/>
  <c r="CH417" s="1"/>
  <c r="CI417" s="1"/>
  <c r="BR419"/>
  <c r="BS418"/>
  <c r="BW418" s="1"/>
  <c r="BX418" s="1"/>
  <c r="BG419"/>
  <c r="BH418"/>
  <c r="BL418" s="1"/>
  <c r="AV418"/>
  <c r="AW417"/>
  <c r="BA417" s="1"/>
  <c r="BB417" s="1"/>
  <c r="AK419"/>
  <c r="AL418"/>
  <c r="AP418" s="1"/>
  <c r="AQ418" s="1"/>
  <c r="Z418"/>
  <c r="AA417"/>
  <c r="AE417" s="1"/>
  <c r="AF417" s="1"/>
  <c r="BM417"/>
  <c r="N725" i="8"/>
  <c r="O724"/>
  <c r="R725"/>
  <c r="Q725" s="1"/>
  <c r="J419" i="9"/>
  <c r="K419" s="1"/>
  <c r="F420"/>
  <c r="S418" i="5"/>
  <c r="T415"/>
  <c r="U415" s="1"/>
  <c r="O416"/>
  <c r="P416" s="1"/>
  <c r="A420" i="8"/>
  <c r="E419"/>
  <c r="E419" i="9" l="1"/>
  <c r="T419"/>
  <c r="X419" s="1"/>
  <c r="Y419" s="1"/>
  <c r="S423"/>
  <c r="CY420" i="5"/>
  <c r="CZ419"/>
  <c r="DD419" s="1"/>
  <c r="DE419" s="1"/>
  <c r="CN420"/>
  <c r="CO419"/>
  <c r="CS419" s="1"/>
  <c r="CT419" s="1"/>
  <c r="CC419"/>
  <c r="CD418"/>
  <c r="CH418" s="1"/>
  <c r="CI418" s="1"/>
  <c r="BR420"/>
  <c r="BS419"/>
  <c r="BW419" s="1"/>
  <c r="BX419" s="1"/>
  <c r="BG420"/>
  <c r="BH419"/>
  <c r="BL419" s="1"/>
  <c r="AV419"/>
  <c r="AW418"/>
  <c r="BA418" s="1"/>
  <c r="BB418" s="1"/>
  <c r="AK420"/>
  <c r="AL419"/>
  <c r="AP419" s="1"/>
  <c r="AQ419" s="1"/>
  <c r="Z419"/>
  <c r="AA418"/>
  <c r="AE418" s="1"/>
  <c r="AF418" s="1"/>
  <c r="BM418"/>
  <c r="N726" i="8"/>
  <c r="R726"/>
  <c r="Q726" s="1"/>
  <c r="O725"/>
  <c r="F421" i="9"/>
  <c r="J420"/>
  <c r="K420" s="1"/>
  <c r="S419" i="5"/>
  <c r="T416"/>
  <c r="U416" s="1"/>
  <c r="O417"/>
  <c r="P417" s="1"/>
  <c r="A421" i="8"/>
  <c r="E420"/>
  <c r="E420" i="9" l="1"/>
  <c r="T420"/>
  <c r="X420" s="1"/>
  <c r="Y420" s="1"/>
  <c r="S424"/>
  <c r="CY421" i="5"/>
  <c r="CZ420"/>
  <c r="DD420" s="1"/>
  <c r="DE420" s="1"/>
  <c r="CN421"/>
  <c r="CO420"/>
  <c r="CS420" s="1"/>
  <c r="CT420" s="1"/>
  <c r="CC420"/>
  <c r="CD419"/>
  <c r="CH419" s="1"/>
  <c r="CI419" s="1"/>
  <c r="BR421"/>
  <c r="BS420"/>
  <c r="BW420" s="1"/>
  <c r="BX420" s="1"/>
  <c r="BG421"/>
  <c r="BH420"/>
  <c r="BL420" s="1"/>
  <c r="AV420"/>
  <c r="AW419"/>
  <c r="BA419" s="1"/>
  <c r="BB419" s="1"/>
  <c r="AK421"/>
  <c r="AL420"/>
  <c r="AP420" s="1"/>
  <c r="AQ420" s="1"/>
  <c r="Z420"/>
  <c r="AA419"/>
  <c r="AE419" s="1"/>
  <c r="AF419" s="1"/>
  <c r="BM419"/>
  <c r="N727" i="8"/>
  <c r="R727"/>
  <c r="Q727" s="1"/>
  <c r="O726"/>
  <c r="J421" i="9"/>
  <c r="K421" s="1"/>
  <c r="F422"/>
  <c r="S420" i="5"/>
  <c r="T417"/>
  <c r="U417" s="1"/>
  <c r="O418"/>
  <c r="P418" s="1"/>
  <c r="A422" i="8"/>
  <c r="E421"/>
  <c r="E421" i="9" l="1"/>
  <c r="T421"/>
  <c r="X421" s="1"/>
  <c r="Y421" s="1"/>
  <c r="S425"/>
  <c r="CZ421" i="5"/>
  <c r="DD421" s="1"/>
  <c r="DE421" s="1"/>
  <c r="CY422"/>
  <c r="CO421"/>
  <c r="CS421" s="1"/>
  <c r="CT421" s="1"/>
  <c r="CN422"/>
  <c r="CC421"/>
  <c r="CD420"/>
  <c r="CH420" s="1"/>
  <c r="CI420" s="1"/>
  <c r="BS421"/>
  <c r="BW421" s="1"/>
  <c r="BX421" s="1"/>
  <c r="BR422"/>
  <c r="BH421"/>
  <c r="BL421" s="1"/>
  <c r="BG422"/>
  <c r="AV421"/>
  <c r="AW420"/>
  <c r="BA420" s="1"/>
  <c r="BB420" s="1"/>
  <c r="AL421"/>
  <c r="AP421" s="1"/>
  <c r="AQ421" s="1"/>
  <c r="AK422"/>
  <c r="Z421"/>
  <c r="AA420"/>
  <c r="AE420" s="1"/>
  <c r="AF420" s="1"/>
  <c r="BM420"/>
  <c r="O727" i="8"/>
  <c r="N728"/>
  <c r="R728"/>
  <c r="Q728" s="1"/>
  <c r="F423" i="9"/>
  <c r="J422"/>
  <c r="K422" s="1"/>
  <c r="S421" i="5"/>
  <c r="T418"/>
  <c r="U418" s="1"/>
  <c r="O419"/>
  <c r="P419" s="1"/>
  <c r="A423" i="8"/>
  <c r="E422"/>
  <c r="E422" i="9" l="1"/>
  <c r="T422"/>
  <c r="X422" s="1"/>
  <c r="Y422" s="1"/>
  <c r="S426"/>
  <c r="CZ422" i="5"/>
  <c r="DD422" s="1"/>
  <c r="DE422" s="1"/>
  <c r="CY423"/>
  <c r="CO422"/>
  <c r="CS422" s="1"/>
  <c r="CT422" s="1"/>
  <c r="CN423"/>
  <c r="CD421"/>
  <c r="CH421" s="1"/>
  <c r="CI421" s="1"/>
  <c r="CC422"/>
  <c r="BS422"/>
  <c r="BW422" s="1"/>
  <c r="BX422" s="1"/>
  <c r="BR423"/>
  <c r="BH422"/>
  <c r="BL422" s="1"/>
  <c r="BG423"/>
  <c r="AW421"/>
  <c r="BA421" s="1"/>
  <c r="BB421" s="1"/>
  <c r="AV422"/>
  <c r="AL422"/>
  <c r="AP422" s="1"/>
  <c r="AQ422" s="1"/>
  <c r="AK423"/>
  <c r="AA421"/>
  <c r="AE421" s="1"/>
  <c r="AF421" s="1"/>
  <c r="Z422"/>
  <c r="BM421"/>
  <c r="N729" i="8"/>
  <c r="R729"/>
  <c r="Q729" s="1"/>
  <c r="O728"/>
  <c r="J423" i="9"/>
  <c r="K423" s="1"/>
  <c r="F424"/>
  <c r="S422" i="5"/>
  <c r="T419"/>
  <c r="U419" s="1"/>
  <c r="O420"/>
  <c r="P420" s="1"/>
  <c r="A424" i="8"/>
  <c r="E423"/>
  <c r="E423" i="9" l="1"/>
  <c r="T423"/>
  <c r="X423" s="1"/>
  <c r="Y423" s="1"/>
  <c r="S427"/>
  <c r="CY424" i="5"/>
  <c r="CZ423"/>
  <c r="DD423" s="1"/>
  <c r="DE423" s="1"/>
  <c r="CN424"/>
  <c r="CO423"/>
  <c r="CS423" s="1"/>
  <c r="CT423" s="1"/>
  <c r="CD422"/>
  <c r="CH422" s="1"/>
  <c r="CI422" s="1"/>
  <c r="CC423"/>
  <c r="BR424"/>
  <c r="BS423"/>
  <c r="BW423" s="1"/>
  <c r="BX423" s="1"/>
  <c r="BG424"/>
  <c r="BH423"/>
  <c r="BL423" s="1"/>
  <c r="AW422"/>
  <c r="BA422" s="1"/>
  <c r="BB422" s="1"/>
  <c r="AV423"/>
  <c r="AK424"/>
  <c r="AL423"/>
  <c r="AP423" s="1"/>
  <c r="AQ423" s="1"/>
  <c r="AA422"/>
  <c r="AE422" s="1"/>
  <c r="AF422" s="1"/>
  <c r="Z423"/>
  <c r="BM422"/>
  <c r="N730" i="8"/>
  <c r="O729"/>
  <c r="R730"/>
  <c r="Q730" s="1"/>
  <c r="F425" i="9"/>
  <c r="J424"/>
  <c r="K424" s="1"/>
  <c r="S423" i="5"/>
  <c r="T420"/>
  <c r="U420" s="1"/>
  <c r="O421"/>
  <c r="P421" s="1"/>
  <c r="A425" i="8"/>
  <c r="E424"/>
  <c r="E424" i="9" l="1"/>
  <c r="T424"/>
  <c r="X424" s="1"/>
  <c r="Y424" s="1"/>
  <c r="S428"/>
  <c r="CY425" i="5"/>
  <c r="CZ424"/>
  <c r="DD424" s="1"/>
  <c r="DE424" s="1"/>
  <c r="CN425"/>
  <c r="CO424"/>
  <c r="CS424" s="1"/>
  <c r="CT424" s="1"/>
  <c r="CC424"/>
  <c r="CD423"/>
  <c r="CH423" s="1"/>
  <c r="CI423" s="1"/>
  <c r="BR425"/>
  <c r="BS424"/>
  <c r="BW424" s="1"/>
  <c r="BX424" s="1"/>
  <c r="BG425"/>
  <c r="BH424"/>
  <c r="BL424" s="1"/>
  <c r="AV424"/>
  <c r="AW423"/>
  <c r="BA423" s="1"/>
  <c r="BB423" s="1"/>
  <c r="AK425"/>
  <c r="AL424"/>
  <c r="AP424" s="1"/>
  <c r="AQ424" s="1"/>
  <c r="Z424"/>
  <c r="AA423"/>
  <c r="AE423" s="1"/>
  <c r="AF423" s="1"/>
  <c r="BM423"/>
  <c r="N731" i="8"/>
  <c r="O730"/>
  <c r="R731"/>
  <c r="Q731" s="1"/>
  <c r="J425" i="9"/>
  <c r="K425" s="1"/>
  <c r="F426"/>
  <c r="S424" i="5"/>
  <c r="T421"/>
  <c r="U421" s="1"/>
  <c r="O422"/>
  <c r="P422" s="1"/>
  <c r="A426" i="8"/>
  <c r="E425"/>
  <c r="E425" i="9" l="1"/>
  <c r="T425"/>
  <c r="X425" s="1"/>
  <c r="Y425" s="1"/>
  <c r="S429"/>
  <c r="CY426" i="5"/>
  <c r="CZ425"/>
  <c r="DD425" s="1"/>
  <c r="DE425" s="1"/>
  <c r="CN426"/>
  <c r="CO425"/>
  <c r="CS425" s="1"/>
  <c r="CT425" s="1"/>
  <c r="CC425"/>
  <c r="CD424"/>
  <c r="CH424" s="1"/>
  <c r="CI424" s="1"/>
  <c r="BR426"/>
  <c r="BS425"/>
  <c r="BW425" s="1"/>
  <c r="BX425" s="1"/>
  <c r="BG426"/>
  <c r="BH425"/>
  <c r="BL425" s="1"/>
  <c r="AV425"/>
  <c r="AW424"/>
  <c r="BA424" s="1"/>
  <c r="BB424" s="1"/>
  <c r="AK426"/>
  <c r="AL425"/>
  <c r="AP425" s="1"/>
  <c r="AQ425" s="1"/>
  <c r="Z425"/>
  <c r="AA424"/>
  <c r="AE424" s="1"/>
  <c r="AF424" s="1"/>
  <c r="BM424"/>
  <c r="N732" i="8"/>
  <c r="O731"/>
  <c r="R732"/>
  <c r="Q732" s="1"/>
  <c r="F427" i="9"/>
  <c r="J426"/>
  <c r="K426" s="1"/>
  <c r="S425" i="5"/>
  <c r="T422"/>
  <c r="U422" s="1"/>
  <c r="O423"/>
  <c r="P423" s="1"/>
  <c r="A427" i="8"/>
  <c r="E426"/>
  <c r="E426" i="9" l="1"/>
  <c r="T426"/>
  <c r="X426" s="1"/>
  <c r="Y426" s="1"/>
  <c r="S430"/>
  <c r="CY427" i="5"/>
  <c r="CZ426"/>
  <c r="DD426" s="1"/>
  <c r="DE426" s="1"/>
  <c r="CN427"/>
  <c r="CO426"/>
  <c r="CS426" s="1"/>
  <c r="CT426" s="1"/>
  <c r="CC426"/>
  <c r="CD425"/>
  <c r="CH425" s="1"/>
  <c r="CI425" s="1"/>
  <c r="BR427"/>
  <c r="BS426"/>
  <c r="BW426" s="1"/>
  <c r="BX426" s="1"/>
  <c r="BG427"/>
  <c r="BH426"/>
  <c r="BL426" s="1"/>
  <c r="AV426"/>
  <c r="AW425"/>
  <c r="BA425" s="1"/>
  <c r="BB425" s="1"/>
  <c r="AK427"/>
  <c r="AL426"/>
  <c r="AP426" s="1"/>
  <c r="AQ426" s="1"/>
  <c r="Z426"/>
  <c r="AA425"/>
  <c r="AE425" s="1"/>
  <c r="AF425" s="1"/>
  <c r="BM425"/>
  <c r="N733" i="8"/>
  <c r="O732"/>
  <c r="R733"/>
  <c r="Q733" s="1"/>
  <c r="J427" i="9"/>
  <c r="K427" s="1"/>
  <c r="F428"/>
  <c r="S426" i="5"/>
  <c r="T423"/>
  <c r="U423" s="1"/>
  <c r="O424"/>
  <c r="P424" s="1"/>
  <c r="A428" i="8"/>
  <c r="E427"/>
  <c r="E427" i="9" l="1"/>
  <c r="T427"/>
  <c r="X427" s="1"/>
  <c r="Y427" s="1"/>
  <c r="S431"/>
  <c r="CY428" i="5"/>
  <c r="CZ427"/>
  <c r="DD427" s="1"/>
  <c r="DE427" s="1"/>
  <c r="CN428"/>
  <c r="CO427"/>
  <c r="CS427" s="1"/>
  <c r="CT427" s="1"/>
  <c r="CC427"/>
  <c r="CD426"/>
  <c r="CH426" s="1"/>
  <c r="CI426" s="1"/>
  <c r="BR428"/>
  <c r="BS427"/>
  <c r="BW427" s="1"/>
  <c r="BX427" s="1"/>
  <c r="BG428"/>
  <c r="BH427"/>
  <c r="BL427" s="1"/>
  <c r="AV427"/>
  <c r="AW426"/>
  <c r="BA426" s="1"/>
  <c r="BB426" s="1"/>
  <c r="AK428"/>
  <c r="AL427"/>
  <c r="AP427" s="1"/>
  <c r="AQ427" s="1"/>
  <c r="Z427"/>
  <c r="AA426"/>
  <c r="AE426" s="1"/>
  <c r="AF426" s="1"/>
  <c r="BM426"/>
  <c r="N734" i="8"/>
  <c r="R734"/>
  <c r="Q734" s="1"/>
  <c r="O733"/>
  <c r="F429" i="9"/>
  <c r="J428"/>
  <c r="K428" s="1"/>
  <c r="S427" i="5"/>
  <c r="T424"/>
  <c r="U424" s="1"/>
  <c r="O425"/>
  <c r="P425" s="1"/>
  <c r="A429" i="8"/>
  <c r="E428"/>
  <c r="E428" i="9" l="1"/>
  <c r="T428"/>
  <c r="X428" s="1"/>
  <c r="Y428" s="1"/>
  <c r="S432"/>
  <c r="CY429" i="5"/>
  <c r="CZ428"/>
  <c r="DD428" s="1"/>
  <c r="DE428" s="1"/>
  <c r="CN429"/>
  <c r="CO428"/>
  <c r="CS428" s="1"/>
  <c r="CT428" s="1"/>
  <c r="CC428"/>
  <c r="CD427"/>
  <c r="CH427" s="1"/>
  <c r="CI427" s="1"/>
  <c r="BR429"/>
  <c r="BS428"/>
  <c r="BW428" s="1"/>
  <c r="BX428" s="1"/>
  <c r="BG429"/>
  <c r="BH428"/>
  <c r="BL428" s="1"/>
  <c r="AV428"/>
  <c r="AW427"/>
  <c r="BA427" s="1"/>
  <c r="BB427" s="1"/>
  <c r="AK429"/>
  <c r="AL428"/>
  <c r="AP428" s="1"/>
  <c r="AQ428" s="1"/>
  <c r="Z428"/>
  <c r="AA427"/>
  <c r="AE427" s="1"/>
  <c r="AF427" s="1"/>
  <c r="BM427"/>
  <c r="N735" i="8"/>
  <c r="O734"/>
  <c r="R735"/>
  <c r="Q735" s="1"/>
  <c r="J429" i="9"/>
  <c r="K429" s="1"/>
  <c r="F430"/>
  <c r="S428" i="5"/>
  <c r="T425"/>
  <c r="U425" s="1"/>
  <c r="O426"/>
  <c r="P426" s="1"/>
  <c r="A430" i="8"/>
  <c r="E429"/>
  <c r="E429" i="9" l="1"/>
  <c r="T429"/>
  <c r="X429" s="1"/>
  <c r="Y429" s="1"/>
  <c r="S433"/>
  <c r="CZ429" i="5"/>
  <c r="DD429" s="1"/>
  <c r="DE429" s="1"/>
  <c r="CY430"/>
  <c r="CO429"/>
  <c r="CS429" s="1"/>
  <c r="CT429" s="1"/>
  <c r="CN430"/>
  <c r="CC429"/>
  <c r="CD428"/>
  <c r="CH428" s="1"/>
  <c r="CI428" s="1"/>
  <c r="BS429"/>
  <c r="BW429" s="1"/>
  <c r="BX429" s="1"/>
  <c r="BR430"/>
  <c r="BH429"/>
  <c r="BL429" s="1"/>
  <c r="BG430"/>
  <c r="AV429"/>
  <c r="AW428"/>
  <c r="BA428" s="1"/>
  <c r="BB428" s="1"/>
  <c r="AL429"/>
  <c r="AP429" s="1"/>
  <c r="AQ429" s="1"/>
  <c r="AK430"/>
  <c r="Z429"/>
  <c r="AA428"/>
  <c r="AE428" s="1"/>
  <c r="AF428" s="1"/>
  <c r="BM428"/>
  <c r="N736" i="8"/>
  <c r="R736"/>
  <c r="Q736" s="1"/>
  <c r="O735"/>
  <c r="F431" i="9"/>
  <c r="J430"/>
  <c r="K430" s="1"/>
  <c r="S429" i="5"/>
  <c r="T426"/>
  <c r="U426" s="1"/>
  <c r="O427"/>
  <c r="P427" s="1"/>
  <c r="A431" i="8"/>
  <c r="E430"/>
  <c r="E430" i="9" l="1"/>
  <c r="T430"/>
  <c r="X430" s="1"/>
  <c r="Y430" s="1"/>
  <c r="S434"/>
  <c r="CZ430" i="5"/>
  <c r="DD430" s="1"/>
  <c r="DE430" s="1"/>
  <c r="CY431"/>
  <c r="CO430"/>
  <c r="CS430" s="1"/>
  <c r="CT430" s="1"/>
  <c r="CN431"/>
  <c r="CD429"/>
  <c r="CH429" s="1"/>
  <c r="CI429" s="1"/>
  <c r="CC430"/>
  <c r="BS430"/>
  <c r="BW430" s="1"/>
  <c r="BX430" s="1"/>
  <c r="BR431"/>
  <c r="BH430"/>
  <c r="BL430" s="1"/>
  <c r="BG431"/>
  <c r="AW429"/>
  <c r="BA429" s="1"/>
  <c r="BB429" s="1"/>
  <c r="AV430"/>
  <c r="AL430"/>
  <c r="AP430" s="1"/>
  <c r="AQ430" s="1"/>
  <c r="AK431"/>
  <c r="AA429"/>
  <c r="AE429" s="1"/>
  <c r="AF429" s="1"/>
  <c r="Z430"/>
  <c r="BM429"/>
  <c r="N737" i="8"/>
  <c r="O736"/>
  <c r="R737"/>
  <c r="Q737" s="1"/>
  <c r="J431" i="9"/>
  <c r="K431" s="1"/>
  <c r="F432"/>
  <c r="S430" i="5"/>
  <c r="T427"/>
  <c r="U427" s="1"/>
  <c r="O428"/>
  <c r="P428" s="1"/>
  <c r="A432" i="8"/>
  <c r="E431"/>
  <c r="E431" i="9" l="1"/>
  <c r="T431"/>
  <c r="X431" s="1"/>
  <c r="Y431" s="1"/>
  <c r="S435"/>
  <c r="CY432" i="5"/>
  <c r="CZ431"/>
  <c r="DD431" s="1"/>
  <c r="DE431" s="1"/>
  <c r="CN432"/>
  <c r="CO431"/>
  <c r="CS431" s="1"/>
  <c r="CT431" s="1"/>
  <c r="CD430"/>
  <c r="CH430" s="1"/>
  <c r="CI430" s="1"/>
  <c r="CC431"/>
  <c r="BR432"/>
  <c r="BS431"/>
  <c r="BW431" s="1"/>
  <c r="BX431" s="1"/>
  <c r="BG432"/>
  <c r="BH431"/>
  <c r="BL431" s="1"/>
  <c r="AW430"/>
  <c r="BA430" s="1"/>
  <c r="BB430" s="1"/>
  <c r="AV431"/>
  <c r="AK432"/>
  <c r="AL431"/>
  <c r="AP431" s="1"/>
  <c r="AQ431" s="1"/>
  <c r="AA430"/>
  <c r="AE430" s="1"/>
  <c r="AF430" s="1"/>
  <c r="Z431"/>
  <c r="BM430"/>
  <c r="N738" i="8"/>
  <c r="O737"/>
  <c r="R738"/>
  <c r="Q738" s="1"/>
  <c r="F433" i="9"/>
  <c r="J432"/>
  <c r="K432" s="1"/>
  <c r="S431" i="5"/>
  <c r="T428"/>
  <c r="U428" s="1"/>
  <c r="O429"/>
  <c r="P429" s="1"/>
  <c r="A433" i="8"/>
  <c r="E432"/>
  <c r="E432" i="9" l="1"/>
  <c r="T432"/>
  <c r="X432" s="1"/>
  <c r="Y432" s="1"/>
  <c r="S436"/>
  <c r="CY433" i="5"/>
  <c r="CZ432"/>
  <c r="DD432" s="1"/>
  <c r="DE432" s="1"/>
  <c r="CN433"/>
  <c r="CO432"/>
  <c r="CS432" s="1"/>
  <c r="CT432" s="1"/>
  <c r="CC432"/>
  <c r="CD431"/>
  <c r="CH431" s="1"/>
  <c r="CI431" s="1"/>
  <c r="BR433"/>
  <c r="BS432"/>
  <c r="BW432" s="1"/>
  <c r="BX432" s="1"/>
  <c r="BG433"/>
  <c r="BH432"/>
  <c r="BL432" s="1"/>
  <c r="AV432"/>
  <c r="AW431"/>
  <c r="BA431" s="1"/>
  <c r="BB431" s="1"/>
  <c r="AK433"/>
  <c r="AL432"/>
  <c r="AP432" s="1"/>
  <c r="AQ432" s="1"/>
  <c r="Z432"/>
  <c r="AA431"/>
  <c r="AE431" s="1"/>
  <c r="AF431" s="1"/>
  <c r="BM431"/>
  <c r="N739" i="8"/>
  <c r="O738"/>
  <c r="R739"/>
  <c r="Q739" s="1"/>
  <c r="J433" i="9"/>
  <c r="K433" s="1"/>
  <c r="F434"/>
  <c r="S432" i="5"/>
  <c r="T429"/>
  <c r="U429" s="1"/>
  <c r="O430"/>
  <c r="P430" s="1"/>
  <c r="A434" i="8"/>
  <c r="E433"/>
  <c r="E433" i="9" l="1"/>
  <c r="T433"/>
  <c r="X433" s="1"/>
  <c r="Y433" s="1"/>
  <c r="S437"/>
  <c r="CY434" i="5"/>
  <c r="CZ433"/>
  <c r="DD433" s="1"/>
  <c r="DE433" s="1"/>
  <c r="CN434"/>
  <c r="CO433"/>
  <c r="CS433" s="1"/>
  <c r="CT433" s="1"/>
  <c r="CC433"/>
  <c r="CD432"/>
  <c r="CH432" s="1"/>
  <c r="CI432" s="1"/>
  <c r="BR434"/>
  <c r="BS433"/>
  <c r="BW433" s="1"/>
  <c r="BX433" s="1"/>
  <c r="BG434"/>
  <c r="BH433"/>
  <c r="BL433" s="1"/>
  <c r="AV433"/>
  <c r="AW432"/>
  <c r="BA432" s="1"/>
  <c r="BB432" s="1"/>
  <c r="AK434"/>
  <c r="AL433"/>
  <c r="AP433" s="1"/>
  <c r="AQ433" s="1"/>
  <c r="Z433"/>
  <c r="AA432"/>
  <c r="AE432" s="1"/>
  <c r="AF432" s="1"/>
  <c r="BM432"/>
  <c r="N740" i="8"/>
  <c r="O739"/>
  <c r="R740"/>
  <c r="Q740" s="1"/>
  <c r="F435" i="9"/>
  <c r="J434"/>
  <c r="K434" s="1"/>
  <c r="S433" i="5"/>
  <c r="T430"/>
  <c r="U430" s="1"/>
  <c r="O431"/>
  <c r="P431" s="1"/>
  <c r="A435" i="8"/>
  <c r="E434"/>
  <c r="E434" i="9" l="1"/>
  <c r="T434"/>
  <c r="X434" s="1"/>
  <c r="Y434" s="1"/>
  <c r="S438"/>
  <c r="CY435" i="5"/>
  <c r="CZ434"/>
  <c r="DD434" s="1"/>
  <c r="DE434" s="1"/>
  <c r="CN435"/>
  <c r="CO434"/>
  <c r="CS434" s="1"/>
  <c r="CT434" s="1"/>
  <c r="CC434"/>
  <c r="CD433"/>
  <c r="CH433" s="1"/>
  <c r="CI433" s="1"/>
  <c r="BR435"/>
  <c r="BS434"/>
  <c r="BW434" s="1"/>
  <c r="BX434" s="1"/>
  <c r="BG435"/>
  <c r="BH434"/>
  <c r="BL434" s="1"/>
  <c r="AV434"/>
  <c r="AW433"/>
  <c r="BA433" s="1"/>
  <c r="BB433" s="1"/>
  <c r="AK435"/>
  <c r="AL434"/>
  <c r="AP434" s="1"/>
  <c r="AQ434" s="1"/>
  <c r="Z434"/>
  <c r="AA433"/>
  <c r="AE433" s="1"/>
  <c r="AF433" s="1"/>
  <c r="BM433"/>
  <c r="N741" i="8"/>
  <c r="R741"/>
  <c r="Q741" s="1"/>
  <c r="O740"/>
  <c r="J435" i="9"/>
  <c r="K435" s="1"/>
  <c r="F436"/>
  <c r="S434" i="5"/>
  <c r="T431"/>
  <c r="U431" s="1"/>
  <c r="O432"/>
  <c r="P432" s="1"/>
  <c r="A436" i="8"/>
  <c r="E435"/>
  <c r="E435" i="9" l="1"/>
  <c r="T435"/>
  <c r="X435" s="1"/>
  <c r="Y435" s="1"/>
  <c r="S439"/>
  <c r="CY436" i="5"/>
  <c r="CZ435"/>
  <c r="DD435" s="1"/>
  <c r="DE435" s="1"/>
  <c r="CN436"/>
  <c r="CO435"/>
  <c r="CS435" s="1"/>
  <c r="CT435" s="1"/>
  <c r="CC435"/>
  <c r="CD434"/>
  <c r="CH434" s="1"/>
  <c r="CI434" s="1"/>
  <c r="BR436"/>
  <c r="BS435"/>
  <c r="BW435" s="1"/>
  <c r="BX435" s="1"/>
  <c r="BG436"/>
  <c r="BH435"/>
  <c r="BL435" s="1"/>
  <c r="AV435"/>
  <c r="AW434"/>
  <c r="BA434" s="1"/>
  <c r="BB434" s="1"/>
  <c r="AK436"/>
  <c r="AL435"/>
  <c r="AP435" s="1"/>
  <c r="AQ435" s="1"/>
  <c r="Z435"/>
  <c r="AA434"/>
  <c r="AE434" s="1"/>
  <c r="AF434" s="1"/>
  <c r="BM434"/>
  <c r="N742" i="8"/>
  <c r="R742"/>
  <c r="Q742" s="1"/>
  <c r="O741"/>
  <c r="F437" i="9"/>
  <c r="J436"/>
  <c r="K436" s="1"/>
  <c r="S435" i="5"/>
  <c r="T432"/>
  <c r="U432" s="1"/>
  <c r="O433"/>
  <c r="P433" s="1"/>
  <c r="A437" i="8"/>
  <c r="E436"/>
  <c r="E436" i="9" l="1"/>
  <c r="T436"/>
  <c r="X436" s="1"/>
  <c r="Y436" s="1"/>
  <c r="S440"/>
  <c r="CY437" i="5"/>
  <c r="CZ436"/>
  <c r="DD436" s="1"/>
  <c r="DE436" s="1"/>
  <c r="CN437"/>
  <c r="CO436"/>
  <c r="CS436" s="1"/>
  <c r="CT436" s="1"/>
  <c r="CC436"/>
  <c r="CD435"/>
  <c r="CH435" s="1"/>
  <c r="CI435" s="1"/>
  <c r="BR437"/>
  <c r="BS436"/>
  <c r="BW436" s="1"/>
  <c r="BX436" s="1"/>
  <c r="BG437"/>
  <c r="BH436"/>
  <c r="BL436" s="1"/>
  <c r="AV436"/>
  <c r="AW435"/>
  <c r="BA435" s="1"/>
  <c r="BB435" s="1"/>
  <c r="AK437"/>
  <c r="AL436"/>
  <c r="AP436" s="1"/>
  <c r="AQ436" s="1"/>
  <c r="Z436"/>
  <c r="AA435"/>
  <c r="AE435" s="1"/>
  <c r="AF435" s="1"/>
  <c r="BM435"/>
  <c r="N743" i="8"/>
  <c r="R743"/>
  <c r="Q743" s="1"/>
  <c r="O742"/>
  <c r="J437" i="9"/>
  <c r="K437" s="1"/>
  <c r="F438"/>
  <c r="S436" i="5"/>
  <c r="T433"/>
  <c r="U433" s="1"/>
  <c r="O434"/>
  <c r="P434" s="1"/>
  <c r="A438" i="8"/>
  <c r="E437"/>
  <c r="E437" i="9" l="1"/>
  <c r="T437"/>
  <c r="X437" s="1"/>
  <c r="Y437" s="1"/>
  <c r="S441"/>
  <c r="CZ437" i="5"/>
  <c r="DD437" s="1"/>
  <c r="DE437" s="1"/>
  <c r="CY438"/>
  <c r="CO437"/>
  <c r="CS437" s="1"/>
  <c r="CT437" s="1"/>
  <c r="CN438"/>
  <c r="CC437"/>
  <c r="CD436"/>
  <c r="CH436" s="1"/>
  <c r="CI436" s="1"/>
  <c r="BS437"/>
  <c r="BW437" s="1"/>
  <c r="BX437" s="1"/>
  <c r="BR438"/>
  <c r="BH437"/>
  <c r="BL437" s="1"/>
  <c r="BG438"/>
  <c r="AV437"/>
  <c r="AW436"/>
  <c r="BA436" s="1"/>
  <c r="BB436" s="1"/>
  <c r="AL437"/>
  <c r="AP437" s="1"/>
  <c r="AQ437" s="1"/>
  <c r="AK438"/>
  <c r="Z437"/>
  <c r="AA436"/>
  <c r="AE436" s="1"/>
  <c r="AF436" s="1"/>
  <c r="BM436"/>
  <c r="N744" i="8"/>
  <c r="O743"/>
  <c r="R744"/>
  <c r="Q744" s="1"/>
  <c r="F439" i="9"/>
  <c r="J438"/>
  <c r="K438" s="1"/>
  <c r="S437" i="5"/>
  <c r="T434"/>
  <c r="U434" s="1"/>
  <c r="O435"/>
  <c r="P435" s="1"/>
  <c r="A439" i="8"/>
  <c r="E438"/>
  <c r="E438" i="9" l="1"/>
  <c r="T438"/>
  <c r="X438" s="1"/>
  <c r="Y438" s="1"/>
  <c r="S442"/>
  <c r="CZ438" i="5"/>
  <c r="DD438" s="1"/>
  <c r="DE438" s="1"/>
  <c r="CY439"/>
  <c r="CO438"/>
  <c r="CS438" s="1"/>
  <c r="CT438" s="1"/>
  <c r="CN439"/>
  <c r="CD437"/>
  <c r="CH437" s="1"/>
  <c r="CI437" s="1"/>
  <c r="CC438"/>
  <c r="BS438"/>
  <c r="BW438" s="1"/>
  <c r="BX438" s="1"/>
  <c r="BR439"/>
  <c r="BH438"/>
  <c r="BL438" s="1"/>
  <c r="BG439"/>
  <c r="AW437"/>
  <c r="BA437" s="1"/>
  <c r="BB437" s="1"/>
  <c r="AV438"/>
  <c r="AL438"/>
  <c r="AP438" s="1"/>
  <c r="AQ438" s="1"/>
  <c r="AK439"/>
  <c r="AA437"/>
  <c r="AE437" s="1"/>
  <c r="AF437" s="1"/>
  <c r="Z438"/>
  <c r="BM437"/>
  <c r="N745" i="8"/>
  <c r="O744"/>
  <c r="R745"/>
  <c r="Q745" s="1"/>
  <c r="J439" i="9"/>
  <c r="K439" s="1"/>
  <c r="F440"/>
  <c r="S438" i="5"/>
  <c r="T435"/>
  <c r="U435" s="1"/>
  <c r="O436"/>
  <c r="P436" s="1"/>
  <c r="A440" i="8"/>
  <c r="E439"/>
  <c r="E439" i="9" l="1"/>
  <c r="T439"/>
  <c r="X439" s="1"/>
  <c r="Y439" s="1"/>
  <c r="S443"/>
  <c r="CY440" i="5"/>
  <c r="CZ439"/>
  <c r="DD439" s="1"/>
  <c r="DE439" s="1"/>
  <c r="CN440"/>
  <c r="CO439"/>
  <c r="CS439" s="1"/>
  <c r="CT439" s="1"/>
  <c r="CD438"/>
  <c r="CH438" s="1"/>
  <c r="CI438" s="1"/>
  <c r="CC439"/>
  <c r="BR440"/>
  <c r="BS439"/>
  <c r="BW439" s="1"/>
  <c r="BX439" s="1"/>
  <c r="BG440"/>
  <c r="BH439"/>
  <c r="BL439" s="1"/>
  <c r="AW438"/>
  <c r="BA438" s="1"/>
  <c r="BB438" s="1"/>
  <c r="AV439"/>
  <c r="AK440"/>
  <c r="AL439"/>
  <c r="AP439" s="1"/>
  <c r="AQ439" s="1"/>
  <c r="AA438"/>
  <c r="AE438" s="1"/>
  <c r="AF438" s="1"/>
  <c r="Z439"/>
  <c r="BM438"/>
  <c r="N746" i="8"/>
  <c r="O745"/>
  <c r="R746"/>
  <c r="Q746" s="1"/>
  <c r="F441" i="9"/>
  <c r="J440"/>
  <c r="K440" s="1"/>
  <c r="S439" i="5"/>
  <c r="T436"/>
  <c r="U436" s="1"/>
  <c r="O437"/>
  <c r="P437" s="1"/>
  <c r="A441" i="8"/>
  <c r="E440"/>
  <c r="E440" i="9" l="1"/>
  <c r="T440"/>
  <c r="X440" s="1"/>
  <c r="Y440" s="1"/>
  <c r="S444"/>
  <c r="CY441" i="5"/>
  <c r="CZ440"/>
  <c r="DD440" s="1"/>
  <c r="DE440" s="1"/>
  <c r="CN441"/>
  <c r="CO440"/>
  <c r="CS440" s="1"/>
  <c r="CT440" s="1"/>
  <c r="CC440"/>
  <c r="CD439"/>
  <c r="CH439" s="1"/>
  <c r="CI439" s="1"/>
  <c r="BR441"/>
  <c r="BS440"/>
  <c r="BW440" s="1"/>
  <c r="BX440" s="1"/>
  <c r="BG441"/>
  <c r="BH440"/>
  <c r="BL440" s="1"/>
  <c r="AV440"/>
  <c r="AW439"/>
  <c r="BA439" s="1"/>
  <c r="BB439" s="1"/>
  <c r="AK441"/>
  <c r="AL440"/>
  <c r="AP440" s="1"/>
  <c r="AQ440" s="1"/>
  <c r="Z440"/>
  <c r="AA439"/>
  <c r="AE439" s="1"/>
  <c r="AF439" s="1"/>
  <c r="BM439"/>
  <c r="N747" i="8"/>
  <c r="R747"/>
  <c r="Q747" s="1"/>
  <c r="O746"/>
  <c r="J441" i="9"/>
  <c r="K441" s="1"/>
  <c r="F442"/>
  <c r="S440" i="5"/>
  <c r="T437"/>
  <c r="U437" s="1"/>
  <c r="O438"/>
  <c r="P438" s="1"/>
  <c r="A442" i="8"/>
  <c r="E441"/>
  <c r="E441" i="9" l="1"/>
  <c r="T441"/>
  <c r="X441" s="1"/>
  <c r="Y441" s="1"/>
  <c r="S445"/>
  <c r="CY442" i="5"/>
  <c r="CZ441"/>
  <c r="DD441" s="1"/>
  <c r="DE441" s="1"/>
  <c r="CN442"/>
  <c r="CO441"/>
  <c r="CS441" s="1"/>
  <c r="CT441" s="1"/>
  <c r="CC441"/>
  <c r="CD440"/>
  <c r="CH440" s="1"/>
  <c r="CI440" s="1"/>
  <c r="BR442"/>
  <c r="BS441"/>
  <c r="BW441" s="1"/>
  <c r="BX441" s="1"/>
  <c r="BG442"/>
  <c r="BH441"/>
  <c r="BL441" s="1"/>
  <c r="AV441"/>
  <c r="AW440"/>
  <c r="BA440" s="1"/>
  <c r="BB440" s="1"/>
  <c r="AK442"/>
  <c r="AL441"/>
  <c r="AP441" s="1"/>
  <c r="AQ441" s="1"/>
  <c r="Z441"/>
  <c r="AA440"/>
  <c r="AE440" s="1"/>
  <c r="AF440" s="1"/>
  <c r="BM440"/>
  <c r="N748" i="8"/>
  <c r="O747"/>
  <c r="R748"/>
  <c r="Q748" s="1"/>
  <c r="F443" i="9"/>
  <c r="J442"/>
  <c r="K442" s="1"/>
  <c r="S441" i="5"/>
  <c r="T438"/>
  <c r="U438" s="1"/>
  <c r="O439"/>
  <c r="P439" s="1"/>
  <c r="A443" i="8"/>
  <c r="E442"/>
  <c r="E442" i="9" l="1"/>
  <c r="T442"/>
  <c r="X442" s="1"/>
  <c r="Y442" s="1"/>
  <c r="S446"/>
  <c r="CY443" i="5"/>
  <c r="CZ442"/>
  <c r="DD442" s="1"/>
  <c r="DE442" s="1"/>
  <c r="CN443"/>
  <c r="CO442"/>
  <c r="CS442" s="1"/>
  <c r="CT442" s="1"/>
  <c r="CC442"/>
  <c r="CD441"/>
  <c r="CH441" s="1"/>
  <c r="CI441" s="1"/>
  <c r="BR443"/>
  <c r="BS442"/>
  <c r="BW442" s="1"/>
  <c r="BX442" s="1"/>
  <c r="BG443"/>
  <c r="BH442"/>
  <c r="BL442" s="1"/>
  <c r="AV442"/>
  <c r="AW441"/>
  <c r="BA441" s="1"/>
  <c r="BB441" s="1"/>
  <c r="AK443"/>
  <c r="AL442"/>
  <c r="AP442" s="1"/>
  <c r="AQ442" s="1"/>
  <c r="Z442"/>
  <c r="AA441"/>
  <c r="AE441" s="1"/>
  <c r="AF441" s="1"/>
  <c r="BM441"/>
  <c r="N749" i="8"/>
  <c r="R749"/>
  <c r="Q749" s="1"/>
  <c r="O748"/>
  <c r="J443" i="9"/>
  <c r="K443" s="1"/>
  <c r="F444"/>
  <c r="S442" i="5"/>
  <c r="T439"/>
  <c r="U439" s="1"/>
  <c r="O440"/>
  <c r="P440" s="1"/>
  <c r="A444" i="8"/>
  <c r="E443"/>
  <c r="E443" i="9" l="1"/>
  <c r="T443"/>
  <c r="X443" s="1"/>
  <c r="Y443" s="1"/>
  <c r="S447"/>
  <c r="CY444" i="5"/>
  <c r="CZ443"/>
  <c r="DD443" s="1"/>
  <c r="DE443" s="1"/>
  <c r="CN444"/>
  <c r="CO443"/>
  <c r="CS443" s="1"/>
  <c r="CT443" s="1"/>
  <c r="CC443"/>
  <c r="CD442"/>
  <c r="CH442" s="1"/>
  <c r="CI442" s="1"/>
  <c r="BR444"/>
  <c r="BS443"/>
  <c r="BW443" s="1"/>
  <c r="BX443" s="1"/>
  <c r="BG444"/>
  <c r="BH443"/>
  <c r="BL443" s="1"/>
  <c r="AV443"/>
  <c r="AW442"/>
  <c r="BA442" s="1"/>
  <c r="BB442" s="1"/>
  <c r="AK444"/>
  <c r="AL443"/>
  <c r="AP443" s="1"/>
  <c r="AQ443" s="1"/>
  <c r="Z443"/>
  <c r="AA442"/>
  <c r="AE442" s="1"/>
  <c r="AF442" s="1"/>
  <c r="BM442"/>
  <c r="N750" i="8"/>
  <c r="R750"/>
  <c r="Q750" s="1"/>
  <c r="O749"/>
  <c r="F445" i="9"/>
  <c r="J444"/>
  <c r="K444" s="1"/>
  <c r="S443" i="5"/>
  <c r="T440"/>
  <c r="U440" s="1"/>
  <c r="O441"/>
  <c r="P441" s="1"/>
  <c r="A445" i="8"/>
  <c r="E444"/>
  <c r="E444" i="9" l="1"/>
  <c r="T444"/>
  <c r="X444" s="1"/>
  <c r="Y444" s="1"/>
  <c r="S448"/>
  <c r="CY445" i="5"/>
  <c r="CZ444"/>
  <c r="DD444" s="1"/>
  <c r="DE444" s="1"/>
  <c r="CN445"/>
  <c r="CO444"/>
  <c r="CS444" s="1"/>
  <c r="CT444" s="1"/>
  <c r="CC444"/>
  <c r="CD443"/>
  <c r="CH443" s="1"/>
  <c r="CI443" s="1"/>
  <c r="BR445"/>
  <c r="BS444"/>
  <c r="BW444" s="1"/>
  <c r="BX444" s="1"/>
  <c r="BG445"/>
  <c r="BH444"/>
  <c r="BL444" s="1"/>
  <c r="AV444"/>
  <c r="AW443"/>
  <c r="BA443" s="1"/>
  <c r="BB443" s="1"/>
  <c r="AK445"/>
  <c r="AL444"/>
  <c r="AP444" s="1"/>
  <c r="AQ444" s="1"/>
  <c r="Z444"/>
  <c r="AA443"/>
  <c r="AE443" s="1"/>
  <c r="AF443" s="1"/>
  <c r="BM443"/>
  <c r="N751" i="8"/>
  <c r="R751"/>
  <c r="Q751" s="1"/>
  <c r="O750"/>
  <c r="J445" i="9"/>
  <c r="K445" s="1"/>
  <c r="F446"/>
  <c r="S444" i="5"/>
  <c r="T441"/>
  <c r="U441" s="1"/>
  <c r="O442"/>
  <c r="P442" s="1"/>
  <c r="A446" i="8"/>
  <c r="E445"/>
  <c r="E445" i="9" l="1"/>
  <c r="T445"/>
  <c r="X445" s="1"/>
  <c r="Y445" s="1"/>
  <c r="S449"/>
  <c r="CZ445" i="5"/>
  <c r="DD445" s="1"/>
  <c r="DE445" s="1"/>
  <c r="CY446"/>
  <c r="CO445"/>
  <c r="CS445" s="1"/>
  <c r="CT445" s="1"/>
  <c r="CN446"/>
  <c r="CC445"/>
  <c r="CD444"/>
  <c r="CH444" s="1"/>
  <c r="CI444" s="1"/>
  <c r="BS445"/>
  <c r="BW445" s="1"/>
  <c r="BX445" s="1"/>
  <c r="BR446"/>
  <c r="BH445"/>
  <c r="BL445" s="1"/>
  <c r="BG446"/>
  <c r="AV445"/>
  <c r="AW444"/>
  <c r="BA444" s="1"/>
  <c r="BB444" s="1"/>
  <c r="AL445"/>
  <c r="AP445" s="1"/>
  <c r="AQ445" s="1"/>
  <c r="AK446"/>
  <c r="Z445"/>
  <c r="AA444"/>
  <c r="AE444" s="1"/>
  <c r="AF444" s="1"/>
  <c r="BM444"/>
  <c r="N752" i="8"/>
  <c r="R752"/>
  <c r="Q752" s="1"/>
  <c r="O751"/>
  <c r="F447" i="9"/>
  <c r="J446"/>
  <c r="K446" s="1"/>
  <c r="S445" i="5"/>
  <c r="T442"/>
  <c r="U442" s="1"/>
  <c r="O443"/>
  <c r="P443" s="1"/>
  <c r="A447" i="8"/>
  <c r="E446"/>
  <c r="E446" i="9" l="1"/>
  <c r="T446"/>
  <c r="X446" s="1"/>
  <c r="Y446" s="1"/>
  <c r="S450"/>
  <c r="CZ446" i="5"/>
  <c r="DD446" s="1"/>
  <c r="DE446" s="1"/>
  <c r="CY447"/>
  <c r="CO446"/>
  <c r="CS446" s="1"/>
  <c r="CT446" s="1"/>
  <c r="CN447"/>
  <c r="CD445"/>
  <c r="CH445" s="1"/>
  <c r="CI445" s="1"/>
  <c r="CC446"/>
  <c r="BS446"/>
  <c r="BW446" s="1"/>
  <c r="BX446" s="1"/>
  <c r="BR447"/>
  <c r="BH446"/>
  <c r="BL446" s="1"/>
  <c r="BG447"/>
  <c r="AW445"/>
  <c r="BA445" s="1"/>
  <c r="BB445" s="1"/>
  <c r="AV446"/>
  <c r="AL446"/>
  <c r="AP446" s="1"/>
  <c r="AQ446" s="1"/>
  <c r="AK447"/>
  <c r="AA445"/>
  <c r="AE445" s="1"/>
  <c r="AF445" s="1"/>
  <c r="Z446"/>
  <c r="BM445"/>
  <c r="N753" i="8"/>
  <c r="O752"/>
  <c r="R753"/>
  <c r="Q753" s="1"/>
  <c r="J447" i="9"/>
  <c r="K447" s="1"/>
  <c r="F448"/>
  <c r="S446" i="5"/>
  <c r="T443"/>
  <c r="U443" s="1"/>
  <c r="O444"/>
  <c r="P444" s="1"/>
  <c r="A448" i="8"/>
  <c r="E447"/>
  <c r="E447" i="9" l="1"/>
  <c r="T447"/>
  <c r="X447" s="1"/>
  <c r="Y447" s="1"/>
  <c r="S451"/>
  <c r="CY448" i="5"/>
  <c r="CZ447"/>
  <c r="DD447" s="1"/>
  <c r="DE447" s="1"/>
  <c r="CN448"/>
  <c r="CO447"/>
  <c r="CS447" s="1"/>
  <c r="CT447" s="1"/>
  <c r="CD446"/>
  <c r="CH446" s="1"/>
  <c r="CI446" s="1"/>
  <c r="CC447"/>
  <c r="BR448"/>
  <c r="BS447"/>
  <c r="BW447" s="1"/>
  <c r="BX447" s="1"/>
  <c r="BG448"/>
  <c r="BH447"/>
  <c r="BL447" s="1"/>
  <c r="AW446"/>
  <c r="BA446" s="1"/>
  <c r="BB446" s="1"/>
  <c r="AV447"/>
  <c r="AK448"/>
  <c r="AL447"/>
  <c r="AP447" s="1"/>
  <c r="AQ447" s="1"/>
  <c r="AA446"/>
  <c r="AE446" s="1"/>
  <c r="AF446" s="1"/>
  <c r="Z447"/>
  <c r="BM446"/>
  <c r="N754" i="8"/>
  <c r="O753"/>
  <c r="R754"/>
  <c r="Q754" s="1"/>
  <c r="F449" i="9"/>
  <c r="J448"/>
  <c r="K448" s="1"/>
  <c r="S447" i="5"/>
  <c r="T444"/>
  <c r="U444" s="1"/>
  <c r="O445"/>
  <c r="P445" s="1"/>
  <c r="A449" i="8"/>
  <c r="E448"/>
  <c r="E448" i="9" l="1"/>
  <c r="T448"/>
  <c r="X448" s="1"/>
  <c r="Y448" s="1"/>
  <c r="S452"/>
  <c r="CY449" i="5"/>
  <c r="CZ448"/>
  <c r="DD448" s="1"/>
  <c r="DE448" s="1"/>
  <c r="CN449"/>
  <c r="CO448"/>
  <c r="CS448" s="1"/>
  <c r="CT448" s="1"/>
  <c r="CC448"/>
  <c r="CD447"/>
  <c r="CH447" s="1"/>
  <c r="CI447" s="1"/>
  <c r="BR449"/>
  <c r="BS448"/>
  <c r="BW448" s="1"/>
  <c r="BX448" s="1"/>
  <c r="BG449"/>
  <c r="BH448"/>
  <c r="BL448" s="1"/>
  <c r="AV448"/>
  <c r="AW447"/>
  <c r="BA447" s="1"/>
  <c r="BB447" s="1"/>
  <c r="AK449"/>
  <c r="AL448"/>
  <c r="AP448" s="1"/>
  <c r="AQ448" s="1"/>
  <c r="Z448"/>
  <c r="AA447"/>
  <c r="AE447" s="1"/>
  <c r="AF447" s="1"/>
  <c r="BM447"/>
  <c r="N755" i="8"/>
  <c r="R755"/>
  <c r="Q755" s="1"/>
  <c r="O754"/>
  <c r="J449" i="9"/>
  <c r="K449" s="1"/>
  <c r="F450"/>
  <c r="S448" i="5"/>
  <c r="T445"/>
  <c r="U445" s="1"/>
  <c r="O446"/>
  <c r="P446" s="1"/>
  <c r="A450" i="8"/>
  <c r="E449"/>
  <c r="E449" i="9" l="1"/>
  <c r="T449"/>
  <c r="X449" s="1"/>
  <c r="Y449" s="1"/>
  <c r="S453"/>
  <c r="CY450" i="5"/>
  <c r="CZ449"/>
  <c r="DD449" s="1"/>
  <c r="DE449" s="1"/>
  <c r="CN450"/>
  <c r="CO449"/>
  <c r="CS449" s="1"/>
  <c r="CT449" s="1"/>
  <c r="CC449"/>
  <c r="CD448"/>
  <c r="CH448" s="1"/>
  <c r="CI448" s="1"/>
  <c r="BR450"/>
  <c r="BS449"/>
  <c r="BW449" s="1"/>
  <c r="BX449" s="1"/>
  <c r="BG450"/>
  <c r="BH449"/>
  <c r="BL449" s="1"/>
  <c r="AV449"/>
  <c r="AW448"/>
  <c r="BA448" s="1"/>
  <c r="BB448" s="1"/>
  <c r="AK450"/>
  <c r="AL449"/>
  <c r="AP449" s="1"/>
  <c r="AQ449" s="1"/>
  <c r="Z449"/>
  <c r="AA448"/>
  <c r="AE448" s="1"/>
  <c r="AF448" s="1"/>
  <c r="BM448"/>
  <c r="N756" i="8"/>
  <c r="O755"/>
  <c r="R756"/>
  <c r="Q756" s="1"/>
  <c r="F451" i="9"/>
  <c r="J450"/>
  <c r="K450" s="1"/>
  <c r="S449" i="5"/>
  <c r="T446"/>
  <c r="U446" s="1"/>
  <c r="O447"/>
  <c r="P447" s="1"/>
  <c r="A451" i="8"/>
  <c r="E450"/>
  <c r="E450" i="9" l="1"/>
  <c r="T450"/>
  <c r="X450" s="1"/>
  <c r="Y450" s="1"/>
  <c r="S454"/>
  <c r="CY451" i="5"/>
  <c r="CZ450"/>
  <c r="DD450" s="1"/>
  <c r="DE450" s="1"/>
  <c r="CN451"/>
  <c r="CO450"/>
  <c r="CS450" s="1"/>
  <c r="CT450" s="1"/>
  <c r="CC450"/>
  <c r="CD449"/>
  <c r="CH449" s="1"/>
  <c r="CI449" s="1"/>
  <c r="BR451"/>
  <c r="BS450"/>
  <c r="BW450" s="1"/>
  <c r="BX450" s="1"/>
  <c r="BG451"/>
  <c r="BH450"/>
  <c r="BL450" s="1"/>
  <c r="AV450"/>
  <c r="AW449"/>
  <c r="BA449" s="1"/>
  <c r="BB449" s="1"/>
  <c r="AK451"/>
  <c r="AL450"/>
  <c r="AP450" s="1"/>
  <c r="AQ450" s="1"/>
  <c r="Z450"/>
  <c r="AA449"/>
  <c r="AE449" s="1"/>
  <c r="AF449" s="1"/>
  <c r="BM449"/>
  <c r="N757" i="8"/>
  <c r="R757"/>
  <c r="Q757" s="1"/>
  <c r="O756"/>
  <c r="J451" i="9"/>
  <c r="K451" s="1"/>
  <c r="F452"/>
  <c r="S450" i="5"/>
  <c r="T447"/>
  <c r="U447" s="1"/>
  <c r="O448"/>
  <c r="P448" s="1"/>
  <c r="A452" i="8"/>
  <c r="E451"/>
  <c r="E451" i="9" l="1"/>
  <c r="T451"/>
  <c r="X451" s="1"/>
  <c r="Y451" s="1"/>
  <c r="S455"/>
  <c r="CY452" i="5"/>
  <c r="CZ451"/>
  <c r="DD451" s="1"/>
  <c r="DE451" s="1"/>
  <c r="CN452"/>
  <c r="CO451"/>
  <c r="CS451" s="1"/>
  <c r="CT451" s="1"/>
  <c r="CC451"/>
  <c r="CD450"/>
  <c r="CH450" s="1"/>
  <c r="CI450" s="1"/>
  <c r="BR452"/>
  <c r="BS451"/>
  <c r="BW451" s="1"/>
  <c r="BX451" s="1"/>
  <c r="BG452"/>
  <c r="BH451"/>
  <c r="BL451" s="1"/>
  <c r="AV451"/>
  <c r="AW450"/>
  <c r="BA450" s="1"/>
  <c r="BB450" s="1"/>
  <c r="AK452"/>
  <c r="AL451"/>
  <c r="AP451" s="1"/>
  <c r="AQ451" s="1"/>
  <c r="Z451"/>
  <c r="AA450"/>
  <c r="AE450" s="1"/>
  <c r="AF450" s="1"/>
  <c r="BM450"/>
  <c r="N758" i="8"/>
  <c r="R758"/>
  <c r="Q758" s="1"/>
  <c r="O757"/>
  <c r="F453" i="9"/>
  <c r="J452"/>
  <c r="K452" s="1"/>
  <c r="S451" i="5"/>
  <c r="T448"/>
  <c r="U448" s="1"/>
  <c r="O449"/>
  <c r="P449" s="1"/>
  <c r="A453" i="8"/>
  <c r="E452"/>
  <c r="E452" i="9" l="1"/>
  <c r="T452"/>
  <c r="X452" s="1"/>
  <c r="Y452" s="1"/>
  <c r="S456"/>
  <c r="CY453" i="5"/>
  <c r="CZ452"/>
  <c r="DD452" s="1"/>
  <c r="DE452" s="1"/>
  <c r="CN453"/>
  <c r="CO452"/>
  <c r="CS452" s="1"/>
  <c r="CT452" s="1"/>
  <c r="CC452"/>
  <c r="CD451"/>
  <c r="CH451" s="1"/>
  <c r="CI451" s="1"/>
  <c r="BR453"/>
  <c r="BS452"/>
  <c r="BW452" s="1"/>
  <c r="BX452" s="1"/>
  <c r="BG453"/>
  <c r="BH452"/>
  <c r="BL452" s="1"/>
  <c r="AV452"/>
  <c r="AW451"/>
  <c r="BA451" s="1"/>
  <c r="BB451" s="1"/>
  <c r="AK453"/>
  <c r="AL452"/>
  <c r="AP452" s="1"/>
  <c r="AQ452" s="1"/>
  <c r="Z452"/>
  <c r="AA451"/>
  <c r="AE451" s="1"/>
  <c r="AF451" s="1"/>
  <c r="BM451"/>
  <c r="N759" i="8"/>
  <c r="O758"/>
  <c r="R759"/>
  <c r="Q759" s="1"/>
  <c r="J453" i="9"/>
  <c r="K453" s="1"/>
  <c r="F454"/>
  <c r="S452" i="5"/>
  <c r="O450"/>
  <c r="P450" s="1"/>
  <c r="T449"/>
  <c r="U449" s="1"/>
  <c r="A454" i="8"/>
  <c r="E453"/>
  <c r="E453" i="9" l="1"/>
  <c r="T453"/>
  <c r="X453" s="1"/>
  <c r="Y453" s="1"/>
  <c r="S457"/>
  <c r="CZ453" i="5"/>
  <c r="DD453" s="1"/>
  <c r="DE453" s="1"/>
  <c r="CY454"/>
  <c r="CO453"/>
  <c r="CS453" s="1"/>
  <c r="CT453" s="1"/>
  <c r="CN454"/>
  <c r="CC453"/>
  <c r="CD452"/>
  <c r="CH452" s="1"/>
  <c r="CI452" s="1"/>
  <c r="BS453"/>
  <c r="BW453" s="1"/>
  <c r="BX453" s="1"/>
  <c r="BR454"/>
  <c r="BH453"/>
  <c r="BL453" s="1"/>
  <c r="BG454"/>
  <c r="AV453"/>
  <c r="AW452"/>
  <c r="BA452" s="1"/>
  <c r="BB452" s="1"/>
  <c r="AL453"/>
  <c r="AP453" s="1"/>
  <c r="AQ453" s="1"/>
  <c r="AK454"/>
  <c r="Z453"/>
  <c r="AA452"/>
  <c r="AE452" s="1"/>
  <c r="AF452" s="1"/>
  <c r="BM452"/>
  <c r="N760" i="8"/>
  <c r="R760"/>
  <c r="Q760" s="1"/>
  <c r="O759"/>
  <c r="F455" i="9"/>
  <c r="J454"/>
  <c r="K454" s="1"/>
  <c r="S453" i="5"/>
  <c r="O451"/>
  <c r="P451" s="1"/>
  <c r="T450"/>
  <c r="U450" s="1"/>
  <c r="A455" i="8"/>
  <c r="E454"/>
  <c r="E454" i="9" l="1"/>
  <c r="T454"/>
  <c r="X454" s="1"/>
  <c r="Y454" s="1"/>
  <c r="S458"/>
  <c r="CZ454" i="5"/>
  <c r="DD454" s="1"/>
  <c r="DE454" s="1"/>
  <c r="CY455"/>
  <c r="CO454"/>
  <c r="CS454" s="1"/>
  <c r="CT454" s="1"/>
  <c r="CN455"/>
  <c r="CD453"/>
  <c r="CH453" s="1"/>
  <c r="CI453" s="1"/>
  <c r="CC454"/>
  <c r="BS454"/>
  <c r="BW454" s="1"/>
  <c r="BX454" s="1"/>
  <c r="BR455"/>
  <c r="BH454"/>
  <c r="BL454" s="1"/>
  <c r="BG455"/>
  <c r="AW453"/>
  <c r="BA453" s="1"/>
  <c r="BB453" s="1"/>
  <c r="AV454"/>
  <c r="AL454"/>
  <c r="AP454" s="1"/>
  <c r="AQ454" s="1"/>
  <c r="AK455"/>
  <c r="AA453"/>
  <c r="AE453" s="1"/>
  <c r="AF453" s="1"/>
  <c r="Z454"/>
  <c r="BM453"/>
  <c r="N761" i="8"/>
  <c r="O760"/>
  <c r="R761"/>
  <c r="Q761" s="1"/>
  <c r="J455" i="9"/>
  <c r="K455" s="1"/>
  <c r="F456"/>
  <c r="S454" i="5"/>
  <c r="T451"/>
  <c r="U451" s="1"/>
  <c r="O452"/>
  <c r="P452" s="1"/>
  <c r="A456" i="8"/>
  <c r="E455"/>
  <c r="E455" i="9" l="1"/>
  <c r="T455"/>
  <c r="X455" s="1"/>
  <c r="Y455" s="1"/>
  <c r="S459"/>
  <c r="CY456" i="5"/>
  <c r="CZ455"/>
  <c r="DD455" s="1"/>
  <c r="DE455" s="1"/>
  <c r="CN456"/>
  <c r="CO455"/>
  <c r="CS455" s="1"/>
  <c r="CT455" s="1"/>
  <c r="CD454"/>
  <c r="CH454" s="1"/>
  <c r="CI454" s="1"/>
  <c r="CC455"/>
  <c r="BR456"/>
  <c r="BS455"/>
  <c r="BW455" s="1"/>
  <c r="BX455" s="1"/>
  <c r="BG456"/>
  <c r="BH455"/>
  <c r="BL455" s="1"/>
  <c r="AW454"/>
  <c r="BA454" s="1"/>
  <c r="BB454" s="1"/>
  <c r="AV455"/>
  <c r="AK456"/>
  <c r="AL455"/>
  <c r="AP455" s="1"/>
  <c r="AQ455" s="1"/>
  <c r="AA454"/>
  <c r="AE454" s="1"/>
  <c r="AF454" s="1"/>
  <c r="Z455"/>
  <c r="BM454"/>
  <c r="N762" i="8"/>
  <c r="O761"/>
  <c r="R762"/>
  <c r="Q762" s="1"/>
  <c r="F457" i="9"/>
  <c r="J456"/>
  <c r="K456" s="1"/>
  <c r="S455" i="5"/>
  <c r="T452"/>
  <c r="U452" s="1"/>
  <c r="O453"/>
  <c r="P453" s="1"/>
  <c r="A457" i="8"/>
  <c r="E456"/>
  <c r="E456" i="9" l="1"/>
  <c r="T456"/>
  <c r="X456" s="1"/>
  <c r="Y456" s="1"/>
  <c r="S460"/>
  <c r="CY457" i="5"/>
  <c r="CZ456"/>
  <c r="DD456" s="1"/>
  <c r="DE456" s="1"/>
  <c r="CN457"/>
  <c r="CO456"/>
  <c r="CS456" s="1"/>
  <c r="CT456" s="1"/>
  <c r="CC456"/>
  <c r="CD455"/>
  <c r="CH455" s="1"/>
  <c r="CI455" s="1"/>
  <c r="BR457"/>
  <c r="BS456"/>
  <c r="BW456" s="1"/>
  <c r="BX456" s="1"/>
  <c r="BG457"/>
  <c r="BH456"/>
  <c r="BL456" s="1"/>
  <c r="AV456"/>
  <c r="AW455"/>
  <c r="BA455" s="1"/>
  <c r="BB455" s="1"/>
  <c r="AK457"/>
  <c r="AL456"/>
  <c r="AP456" s="1"/>
  <c r="AQ456" s="1"/>
  <c r="Z456"/>
  <c r="AA455"/>
  <c r="AE455" s="1"/>
  <c r="AF455" s="1"/>
  <c r="BM455"/>
  <c r="N763" i="8"/>
  <c r="O762"/>
  <c r="R763"/>
  <c r="Q763" s="1"/>
  <c r="J457" i="9"/>
  <c r="K457" s="1"/>
  <c r="F458"/>
  <c r="S456" i="5"/>
  <c r="T453"/>
  <c r="U453" s="1"/>
  <c r="O454"/>
  <c r="P454" s="1"/>
  <c r="A458" i="8"/>
  <c r="E457"/>
  <c r="E457" i="9" l="1"/>
  <c r="T457"/>
  <c r="X457" s="1"/>
  <c r="Y457" s="1"/>
  <c r="S461"/>
  <c r="CY458" i="5"/>
  <c r="CZ457"/>
  <c r="DD457" s="1"/>
  <c r="DE457" s="1"/>
  <c r="CN458"/>
  <c r="CO457"/>
  <c r="CS457" s="1"/>
  <c r="CT457" s="1"/>
  <c r="CC457"/>
  <c r="CD456"/>
  <c r="CH456" s="1"/>
  <c r="CI456" s="1"/>
  <c r="BR458"/>
  <c r="BS457"/>
  <c r="BW457" s="1"/>
  <c r="BX457" s="1"/>
  <c r="BG458"/>
  <c r="BH457"/>
  <c r="BL457" s="1"/>
  <c r="AV457"/>
  <c r="AW456"/>
  <c r="BA456" s="1"/>
  <c r="BB456" s="1"/>
  <c r="AK458"/>
  <c r="AL457"/>
  <c r="AP457" s="1"/>
  <c r="AQ457" s="1"/>
  <c r="Z457"/>
  <c r="AA456"/>
  <c r="AE456" s="1"/>
  <c r="AF456" s="1"/>
  <c r="BM456"/>
  <c r="N764" i="8"/>
  <c r="O763"/>
  <c r="R764"/>
  <c r="Q764" s="1"/>
  <c r="F459" i="9"/>
  <c r="J458"/>
  <c r="K458" s="1"/>
  <c r="S457" i="5"/>
  <c r="T454"/>
  <c r="U454" s="1"/>
  <c r="O455"/>
  <c r="P455" s="1"/>
  <c r="A459" i="8"/>
  <c r="E458"/>
  <c r="E458" i="9" l="1"/>
  <c r="T458"/>
  <c r="X458" s="1"/>
  <c r="Y458" s="1"/>
  <c r="S462"/>
  <c r="CY459" i="5"/>
  <c r="CZ458"/>
  <c r="DD458" s="1"/>
  <c r="DE458" s="1"/>
  <c r="CN459"/>
  <c r="CO458"/>
  <c r="CS458" s="1"/>
  <c r="CT458" s="1"/>
  <c r="CC458"/>
  <c r="CD457"/>
  <c r="CH457" s="1"/>
  <c r="CI457" s="1"/>
  <c r="BR459"/>
  <c r="BS458"/>
  <c r="BW458" s="1"/>
  <c r="BX458" s="1"/>
  <c r="BG459"/>
  <c r="BH458"/>
  <c r="BL458" s="1"/>
  <c r="AV458"/>
  <c r="AW457"/>
  <c r="BA457" s="1"/>
  <c r="BB457" s="1"/>
  <c r="AK459"/>
  <c r="AL458"/>
  <c r="AP458" s="1"/>
  <c r="AQ458" s="1"/>
  <c r="Z458"/>
  <c r="AA457"/>
  <c r="AE457" s="1"/>
  <c r="AF457" s="1"/>
  <c r="BM457"/>
  <c r="N765" i="8"/>
  <c r="R765"/>
  <c r="Q765" s="1"/>
  <c r="O764"/>
  <c r="J459" i="9"/>
  <c r="K459" s="1"/>
  <c r="F460"/>
  <c r="S458" i="5"/>
  <c r="T455"/>
  <c r="U455" s="1"/>
  <c r="O456"/>
  <c r="P456" s="1"/>
  <c r="A460" i="8"/>
  <c r="E459"/>
  <c r="E459" i="9" l="1"/>
  <c r="T459"/>
  <c r="X459" s="1"/>
  <c r="Y459" s="1"/>
  <c r="S463"/>
  <c r="CY460" i="5"/>
  <c r="CZ459"/>
  <c r="DD459" s="1"/>
  <c r="DE459" s="1"/>
  <c r="CN460"/>
  <c r="CO459"/>
  <c r="CS459" s="1"/>
  <c r="CT459" s="1"/>
  <c r="CC459"/>
  <c r="CD458"/>
  <c r="CH458" s="1"/>
  <c r="CI458" s="1"/>
  <c r="BR460"/>
  <c r="BS459"/>
  <c r="BW459" s="1"/>
  <c r="BX459" s="1"/>
  <c r="BG460"/>
  <c r="BH459"/>
  <c r="BL459" s="1"/>
  <c r="AV459"/>
  <c r="AW458"/>
  <c r="BA458" s="1"/>
  <c r="BB458" s="1"/>
  <c r="AK460"/>
  <c r="AL459"/>
  <c r="AP459" s="1"/>
  <c r="AQ459" s="1"/>
  <c r="Z459"/>
  <c r="AA458"/>
  <c r="AE458" s="1"/>
  <c r="AF458" s="1"/>
  <c r="BM458"/>
  <c r="N766" i="8"/>
  <c r="R766"/>
  <c r="Q766" s="1"/>
  <c r="O765"/>
  <c r="F461" i="9"/>
  <c r="J460"/>
  <c r="K460" s="1"/>
  <c r="S459" i="5"/>
  <c r="T456"/>
  <c r="U456" s="1"/>
  <c r="O457"/>
  <c r="P457" s="1"/>
  <c r="A461" i="8"/>
  <c r="E460"/>
  <c r="E460" i="9" l="1"/>
  <c r="T460"/>
  <c r="X460" s="1"/>
  <c r="Y460" s="1"/>
  <c r="S464"/>
  <c r="CY461" i="5"/>
  <c r="CZ460"/>
  <c r="DD460" s="1"/>
  <c r="DE460" s="1"/>
  <c r="CN461"/>
  <c r="CO460"/>
  <c r="CS460" s="1"/>
  <c r="CT460" s="1"/>
  <c r="CC460"/>
  <c r="CD459"/>
  <c r="CH459" s="1"/>
  <c r="CI459" s="1"/>
  <c r="BR461"/>
  <c r="BS460"/>
  <c r="BW460" s="1"/>
  <c r="BX460" s="1"/>
  <c r="BG461"/>
  <c r="BH460"/>
  <c r="BL460" s="1"/>
  <c r="AV460"/>
  <c r="AW459"/>
  <c r="BA459" s="1"/>
  <c r="BB459" s="1"/>
  <c r="AK461"/>
  <c r="AL460"/>
  <c r="AP460" s="1"/>
  <c r="AQ460" s="1"/>
  <c r="Z460"/>
  <c r="AA459"/>
  <c r="AE459" s="1"/>
  <c r="AF459" s="1"/>
  <c r="BM459"/>
  <c r="N767" i="8"/>
  <c r="O766"/>
  <c r="R767"/>
  <c r="Q767" s="1"/>
  <c r="J461" i="9"/>
  <c r="K461" s="1"/>
  <c r="F462"/>
  <c r="S460" i="5"/>
  <c r="T457"/>
  <c r="U457" s="1"/>
  <c r="O458"/>
  <c r="P458" s="1"/>
  <c r="A462" i="8"/>
  <c r="E461"/>
  <c r="E461" i="9" l="1"/>
  <c r="T461"/>
  <c r="X461" s="1"/>
  <c r="Y461" s="1"/>
  <c r="S465"/>
  <c r="CZ461" i="5"/>
  <c r="DD461" s="1"/>
  <c r="DE461" s="1"/>
  <c r="CY462"/>
  <c r="CO461"/>
  <c r="CS461" s="1"/>
  <c r="CT461" s="1"/>
  <c r="CN462"/>
  <c r="CC461"/>
  <c r="CD460"/>
  <c r="CH460" s="1"/>
  <c r="CI460" s="1"/>
  <c r="BS461"/>
  <c r="BW461" s="1"/>
  <c r="BX461" s="1"/>
  <c r="BR462"/>
  <c r="BH461"/>
  <c r="BL461" s="1"/>
  <c r="BG462"/>
  <c r="AV461"/>
  <c r="AW460"/>
  <c r="BA460" s="1"/>
  <c r="BB460" s="1"/>
  <c r="AL461"/>
  <c r="AP461" s="1"/>
  <c r="AQ461" s="1"/>
  <c r="AK462"/>
  <c r="Z461"/>
  <c r="AA460"/>
  <c r="AE460" s="1"/>
  <c r="AF460" s="1"/>
  <c r="BM460"/>
  <c r="N768" i="8"/>
  <c r="O767"/>
  <c r="R768"/>
  <c r="Q768" s="1"/>
  <c r="F463" i="9"/>
  <c r="J462"/>
  <c r="K462" s="1"/>
  <c r="S461" i="5"/>
  <c r="T458"/>
  <c r="U458" s="1"/>
  <c r="O459"/>
  <c r="P459" s="1"/>
  <c r="A463" i="8"/>
  <c r="E462"/>
  <c r="E462" i="9" l="1"/>
  <c r="T462"/>
  <c r="X462" s="1"/>
  <c r="Y462" s="1"/>
  <c r="S466"/>
  <c r="CZ462" i="5"/>
  <c r="DD462" s="1"/>
  <c r="DE462" s="1"/>
  <c r="CY463"/>
  <c r="CO462"/>
  <c r="CS462" s="1"/>
  <c r="CT462" s="1"/>
  <c r="CN463"/>
  <c r="CD461"/>
  <c r="CH461" s="1"/>
  <c r="CI461" s="1"/>
  <c r="CC462"/>
  <c r="BS462"/>
  <c r="BW462" s="1"/>
  <c r="BX462" s="1"/>
  <c r="BR463"/>
  <c r="BH462"/>
  <c r="BL462" s="1"/>
  <c r="BG463"/>
  <c r="AW461"/>
  <c r="BA461" s="1"/>
  <c r="BB461" s="1"/>
  <c r="AV462"/>
  <c r="AL462"/>
  <c r="AP462" s="1"/>
  <c r="AQ462" s="1"/>
  <c r="AK463"/>
  <c r="AA461"/>
  <c r="AE461" s="1"/>
  <c r="AF461" s="1"/>
  <c r="Z462"/>
  <c r="BM461"/>
  <c r="N769" i="8"/>
  <c r="R769"/>
  <c r="Q769" s="1"/>
  <c r="O768"/>
  <c r="J463" i="9"/>
  <c r="K463" s="1"/>
  <c r="F464"/>
  <c r="S462" i="5"/>
  <c r="T459"/>
  <c r="U459" s="1"/>
  <c r="O460"/>
  <c r="P460" s="1"/>
  <c r="A464" i="8"/>
  <c r="E463"/>
  <c r="E463" i="9" l="1"/>
  <c r="T463"/>
  <c r="X463" s="1"/>
  <c r="Y463" s="1"/>
  <c r="S467"/>
  <c r="CY464" i="5"/>
  <c r="CZ463"/>
  <c r="DD463" s="1"/>
  <c r="DE463" s="1"/>
  <c r="CN464"/>
  <c r="CO463"/>
  <c r="CS463" s="1"/>
  <c r="CT463" s="1"/>
  <c r="CD462"/>
  <c r="CH462" s="1"/>
  <c r="CI462" s="1"/>
  <c r="CC463"/>
  <c r="BR464"/>
  <c r="BS463"/>
  <c r="BW463" s="1"/>
  <c r="BX463" s="1"/>
  <c r="BG464"/>
  <c r="BH463"/>
  <c r="BL463" s="1"/>
  <c r="AW462"/>
  <c r="BA462" s="1"/>
  <c r="BB462" s="1"/>
  <c r="AV463"/>
  <c r="AK464"/>
  <c r="AL463"/>
  <c r="AP463" s="1"/>
  <c r="AQ463" s="1"/>
  <c r="AA462"/>
  <c r="AE462" s="1"/>
  <c r="AF462" s="1"/>
  <c r="Z463"/>
  <c r="BM462"/>
  <c r="N770" i="8"/>
  <c r="O769"/>
  <c r="R770"/>
  <c r="Q770" s="1"/>
  <c r="F465" i="9"/>
  <c r="J464"/>
  <c r="K464" s="1"/>
  <c r="S463" i="5"/>
  <c r="T460"/>
  <c r="U460" s="1"/>
  <c r="O461"/>
  <c r="P461" s="1"/>
  <c r="A465" i="8"/>
  <c r="E464"/>
  <c r="E464" i="9" l="1"/>
  <c r="T464"/>
  <c r="X464" s="1"/>
  <c r="Y464" s="1"/>
  <c r="S468"/>
  <c r="CY465" i="5"/>
  <c r="CZ464"/>
  <c r="DD464" s="1"/>
  <c r="DE464" s="1"/>
  <c r="CN465"/>
  <c r="CO464"/>
  <c r="CS464" s="1"/>
  <c r="CT464" s="1"/>
  <c r="CC464"/>
  <c r="CD463"/>
  <c r="CH463" s="1"/>
  <c r="CI463" s="1"/>
  <c r="BR465"/>
  <c r="BS464"/>
  <c r="BW464" s="1"/>
  <c r="BX464" s="1"/>
  <c r="BG465"/>
  <c r="BH464"/>
  <c r="BL464" s="1"/>
  <c r="AV464"/>
  <c r="AW463"/>
  <c r="BA463" s="1"/>
  <c r="BB463" s="1"/>
  <c r="AK465"/>
  <c r="AL464"/>
  <c r="AP464" s="1"/>
  <c r="AQ464" s="1"/>
  <c r="Z464"/>
  <c r="AA463"/>
  <c r="AE463" s="1"/>
  <c r="AF463" s="1"/>
  <c r="BM463"/>
  <c r="N771" i="8"/>
  <c r="R771"/>
  <c r="Q771" s="1"/>
  <c r="O770"/>
  <c r="J465" i="9"/>
  <c r="K465" s="1"/>
  <c r="F466"/>
  <c r="S464" i="5"/>
  <c r="T461"/>
  <c r="U461" s="1"/>
  <c r="O462"/>
  <c r="P462" s="1"/>
  <c r="A466" i="8"/>
  <c r="E465"/>
  <c r="E465" i="9" l="1"/>
  <c r="T465"/>
  <c r="X465" s="1"/>
  <c r="Y465" s="1"/>
  <c r="S469"/>
  <c r="CY466" i="5"/>
  <c r="CZ465"/>
  <c r="DD465" s="1"/>
  <c r="DE465" s="1"/>
  <c r="CN466"/>
  <c r="CO465"/>
  <c r="CS465" s="1"/>
  <c r="CT465" s="1"/>
  <c r="CC465"/>
  <c r="CD464"/>
  <c r="CH464" s="1"/>
  <c r="CI464" s="1"/>
  <c r="BR466"/>
  <c r="BS465"/>
  <c r="BW465" s="1"/>
  <c r="BX465" s="1"/>
  <c r="BG466"/>
  <c r="BH465"/>
  <c r="BL465" s="1"/>
  <c r="AV465"/>
  <c r="AW464"/>
  <c r="BA464" s="1"/>
  <c r="BB464" s="1"/>
  <c r="AK466"/>
  <c r="AL465"/>
  <c r="AP465" s="1"/>
  <c r="AQ465" s="1"/>
  <c r="Z465"/>
  <c r="AA464"/>
  <c r="AE464" s="1"/>
  <c r="AF464" s="1"/>
  <c r="BM464"/>
  <c r="N772" i="8"/>
  <c r="O771"/>
  <c r="R772"/>
  <c r="Q772" s="1"/>
  <c r="F467" i="9"/>
  <c r="J466"/>
  <c r="K466" s="1"/>
  <c r="S465" i="5"/>
  <c r="T462"/>
  <c r="U462" s="1"/>
  <c r="O463"/>
  <c r="P463" s="1"/>
  <c r="A467" i="8"/>
  <c r="E466"/>
  <c r="E466" i="9" l="1"/>
  <c r="T466"/>
  <c r="X466" s="1"/>
  <c r="Y466" s="1"/>
  <c r="S470"/>
  <c r="CY467" i="5"/>
  <c r="CZ466"/>
  <c r="DD466" s="1"/>
  <c r="DE466" s="1"/>
  <c r="CN467"/>
  <c r="CO466"/>
  <c r="CS466" s="1"/>
  <c r="CT466" s="1"/>
  <c r="CC466"/>
  <c r="CD465"/>
  <c r="CH465" s="1"/>
  <c r="CI465" s="1"/>
  <c r="BR467"/>
  <c r="BS466"/>
  <c r="BW466" s="1"/>
  <c r="BX466" s="1"/>
  <c r="BG467"/>
  <c r="BH466"/>
  <c r="BL466" s="1"/>
  <c r="AV466"/>
  <c r="AW465"/>
  <c r="BA465" s="1"/>
  <c r="BB465" s="1"/>
  <c r="AK467"/>
  <c r="AL466"/>
  <c r="AP466" s="1"/>
  <c r="AQ466" s="1"/>
  <c r="Z466"/>
  <c r="AA465"/>
  <c r="AE465" s="1"/>
  <c r="AF465" s="1"/>
  <c r="BM465"/>
  <c r="N773" i="8"/>
  <c r="R773"/>
  <c r="Q773" s="1"/>
  <c r="O772"/>
  <c r="J467" i="9"/>
  <c r="K467" s="1"/>
  <c r="F468"/>
  <c r="S466" i="5"/>
  <c r="T463"/>
  <c r="U463" s="1"/>
  <c r="O464"/>
  <c r="P464" s="1"/>
  <c r="A468" i="8"/>
  <c r="E467"/>
  <c r="E467" i="9" l="1"/>
  <c r="T467"/>
  <c r="X467" s="1"/>
  <c r="Y467" s="1"/>
  <c r="S471"/>
  <c r="CY468" i="5"/>
  <c r="CZ467"/>
  <c r="DD467" s="1"/>
  <c r="DE467" s="1"/>
  <c r="CN468"/>
  <c r="CO467"/>
  <c r="CS467" s="1"/>
  <c r="CT467" s="1"/>
  <c r="CC467"/>
  <c r="CD466"/>
  <c r="CH466" s="1"/>
  <c r="CI466" s="1"/>
  <c r="BR468"/>
  <c r="BS467"/>
  <c r="BW467" s="1"/>
  <c r="BX467" s="1"/>
  <c r="BG468"/>
  <c r="BH467"/>
  <c r="BL467" s="1"/>
  <c r="AV467"/>
  <c r="AW466"/>
  <c r="BA466" s="1"/>
  <c r="BB466" s="1"/>
  <c r="AK468"/>
  <c r="AL467"/>
  <c r="AP467" s="1"/>
  <c r="AQ467" s="1"/>
  <c r="Z467"/>
  <c r="AA466"/>
  <c r="AE466" s="1"/>
  <c r="AF466" s="1"/>
  <c r="BM466"/>
  <c r="N774" i="8"/>
  <c r="R774"/>
  <c r="Q774" s="1"/>
  <c r="O773"/>
  <c r="F469" i="9"/>
  <c r="J468"/>
  <c r="K468" s="1"/>
  <c r="S467" i="5"/>
  <c r="T464"/>
  <c r="U464" s="1"/>
  <c r="O465"/>
  <c r="P465" s="1"/>
  <c r="A469" i="8"/>
  <c r="E468"/>
  <c r="E468" i="9" l="1"/>
  <c r="T468"/>
  <c r="X468" s="1"/>
  <c r="Y468" s="1"/>
  <c r="S472"/>
  <c r="CY469" i="5"/>
  <c r="CZ468"/>
  <c r="DD468" s="1"/>
  <c r="DE468" s="1"/>
  <c r="CN469"/>
  <c r="CO468"/>
  <c r="CS468" s="1"/>
  <c r="CT468" s="1"/>
  <c r="CC468"/>
  <c r="CD467"/>
  <c r="CH467" s="1"/>
  <c r="CI467" s="1"/>
  <c r="BR469"/>
  <c r="BS468"/>
  <c r="BW468" s="1"/>
  <c r="BX468" s="1"/>
  <c r="BG469"/>
  <c r="BH468"/>
  <c r="BL468" s="1"/>
  <c r="AV468"/>
  <c r="AW467"/>
  <c r="BA467" s="1"/>
  <c r="BB467" s="1"/>
  <c r="AK469"/>
  <c r="AL468"/>
  <c r="AP468" s="1"/>
  <c r="AQ468" s="1"/>
  <c r="Z468"/>
  <c r="AA467"/>
  <c r="AE467" s="1"/>
  <c r="AF467" s="1"/>
  <c r="BM467"/>
  <c r="N775" i="8"/>
  <c r="R775"/>
  <c r="Q775" s="1"/>
  <c r="O774"/>
  <c r="J469" i="9"/>
  <c r="K469" s="1"/>
  <c r="F470"/>
  <c r="S468" i="5"/>
  <c r="T465"/>
  <c r="U465" s="1"/>
  <c r="O466"/>
  <c r="P466" s="1"/>
  <c r="A470" i="8"/>
  <c r="E469"/>
  <c r="E469" i="9" l="1"/>
  <c r="T469"/>
  <c r="X469" s="1"/>
  <c r="Y469" s="1"/>
  <c r="S473"/>
  <c r="CZ469" i="5"/>
  <c r="DD469" s="1"/>
  <c r="DE469" s="1"/>
  <c r="CY470"/>
  <c r="CO469"/>
  <c r="CS469" s="1"/>
  <c r="CT469" s="1"/>
  <c r="CN470"/>
  <c r="CC469"/>
  <c r="CD468"/>
  <c r="CH468" s="1"/>
  <c r="CI468" s="1"/>
  <c r="BS469"/>
  <c r="BW469" s="1"/>
  <c r="BX469" s="1"/>
  <c r="BR470"/>
  <c r="BH469"/>
  <c r="BL469" s="1"/>
  <c r="BG470"/>
  <c r="AV469"/>
  <c r="AW468"/>
  <c r="BA468" s="1"/>
  <c r="BB468" s="1"/>
  <c r="AL469"/>
  <c r="AP469" s="1"/>
  <c r="AQ469" s="1"/>
  <c r="AK470"/>
  <c r="Z469"/>
  <c r="AA468"/>
  <c r="AE468" s="1"/>
  <c r="AF468" s="1"/>
  <c r="BM468"/>
  <c r="N776" i="8"/>
  <c r="R776"/>
  <c r="Q776" s="1"/>
  <c r="O775"/>
  <c r="J470" i="9"/>
  <c r="K470" s="1"/>
  <c r="F471"/>
  <c r="S469" i="5"/>
  <c r="T466"/>
  <c r="U466" s="1"/>
  <c r="O467"/>
  <c r="P467" s="1"/>
  <c r="A471" i="8"/>
  <c r="E470"/>
  <c r="E470" i="9" l="1"/>
  <c r="T470"/>
  <c r="X470" s="1"/>
  <c r="Y470" s="1"/>
  <c r="S474"/>
  <c r="CZ470" i="5"/>
  <c r="DD470" s="1"/>
  <c r="DE470" s="1"/>
  <c r="CY471"/>
  <c r="CO470"/>
  <c r="CS470" s="1"/>
  <c r="CT470" s="1"/>
  <c r="CN471"/>
  <c r="CD469"/>
  <c r="CH469" s="1"/>
  <c r="CI469" s="1"/>
  <c r="CC470"/>
  <c r="BS470"/>
  <c r="BW470" s="1"/>
  <c r="BX470" s="1"/>
  <c r="BR471"/>
  <c r="BH470"/>
  <c r="BL470" s="1"/>
  <c r="BG471"/>
  <c r="AW469"/>
  <c r="BA469" s="1"/>
  <c r="BB469" s="1"/>
  <c r="AV470"/>
  <c r="AL470"/>
  <c r="AP470" s="1"/>
  <c r="AQ470" s="1"/>
  <c r="AK471"/>
  <c r="AA469"/>
  <c r="AE469" s="1"/>
  <c r="AF469" s="1"/>
  <c r="Z470"/>
  <c r="BM469"/>
  <c r="N777" i="8"/>
  <c r="R777"/>
  <c r="Q777" s="1"/>
  <c r="O776"/>
  <c r="J471" i="9"/>
  <c r="K471" s="1"/>
  <c r="F472"/>
  <c r="S470" i="5"/>
  <c r="T467"/>
  <c r="U467" s="1"/>
  <c r="O468"/>
  <c r="P468" s="1"/>
  <c r="A472" i="8"/>
  <c r="E471"/>
  <c r="E471" i="9" l="1"/>
  <c r="T471"/>
  <c r="X471" s="1"/>
  <c r="Y471" s="1"/>
  <c r="S475"/>
  <c r="CY472" i="5"/>
  <c r="CZ471"/>
  <c r="DD471" s="1"/>
  <c r="DE471" s="1"/>
  <c r="CN472"/>
  <c r="CO471"/>
  <c r="CS471" s="1"/>
  <c r="CT471" s="1"/>
  <c r="CD470"/>
  <c r="CH470" s="1"/>
  <c r="CI470" s="1"/>
  <c r="CC471"/>
  <c r="BR472"/>
  <c r="BS471"/>
  <c r="BW471" s="1"/>
  <c r="BX471" s="1"/>
  <c r="BG472"/>
  <c r="BH471"/>
  <c r="BL471" s="1"/>
  <c r="AW470"/>
  <c r="BA470" s="1"/>
  <c r="BB470" s="1"/>
  <c r="AV471"/>
  <c r="AK472"/>
  <c r="AL471"/>
  <c r="AP471" s="1"/>
  <c r="AQ471" s="1"/>
  <c r="AA470"/>
  <c r="AE470" s="1"/>
  <c r="AF470" s="1"/>
  <c r="Z471"/>
  <c r="BM470"/>
  <c r="N778" i="8"/>
  <c r="O777"/>
  <c r="R778"/>
  <c r="Q778" s="1"/>
  <c r="J472" i="9"/>
  <c r="K472" s="1"/>
  <c r="F473"/>
  <c r="S471" i="5"/>
  <c r="T468"/>
  <c r="U468" s="1"/>
  <c r="O469"/>
  <c r="P469" s="1"/>
  <c r="A473" i="8"/>
  <c r="E472"/>
  <c r="E472" i="9" l="1"/>
  <c r="T472"/>
  <c r="X472" s="1"/>
  <c r="Y472" s="1"/>
  <c r="S476"/>
  <c r="CY473" i="5"/>
  <c r="CZ472"/>
  <c r="DD472" s="1"/>
  <c r="DE472" s="1"/>
  <c r="CN473"/>
  <c r="CO472"/>
  <c r="CS472" s="1"/>
  <c r="CT472" s="1"/>
  <c r="CC472"/>
  <c r="CD471"/>
  <c r="CH471" s="1"/>
  <c r="CI471" s="1"/>
  <c r="BR473"/>
  <c r="BS472"/>
  <c r="BW472" s="1"/>
  <c r="BX472" s="1"/>
  <c r="BG473"/>
  <c r="BH472"/>
  <c r="BL472" s="1"/>
  <c r="AV472"/>
  <c r="AW471"/>
  <c r="BA471" s="1"/>
  <c r="BB471" s="1"/>
  <c r="AK473"/>
  <c r="AL472"/>
  <c r="AP472" s="1"/>
  <c r="AQ472" s="1"/>
  <c r="Z472"/>
  <c r="AA471"/>
  <c r="AE471" s="1"/>
  <c r="AF471" s="1"/>
  <c r="BM471"/>
  <c r="N779" i="8"/>
  <c r="R779"/>
  <c r="Q779" s="1"/>
  <c r="O778"/>
  <c r="F474" i="9"/>
  <c r="J473"/>
  <c r="K473" s="1"/>
  <c r="S472" i="5"/>
  <c r="T469"/>
  <c r="U469" s="1"/>
  <c r="O470"/>
  <c r="P470" s="1"/>
  <c r="A474" i="8"/>
  <c r="E473"/>
  <c r="E473" i="9" l="1"/>
  <c r="T473"/>
  <c r="X473" s="1"/>
  <c r="Y473" s="1"/>
  <c r="S477"/>
  <c r="CY474" i="5"/>
  <c r="CZ473"/>
  <c r="DD473" s="1"/>
  <c r="DE473" s="1"/>
  <c r="CN474"/>
  <c r="CO473"/>
  <c r="CS473" s="1"/>
  <c r="CT473" s="1"/>
  <c r="CC473"/>
  <c r="CD472"/>
  <c r="CH472" s="1"/>
  <c r="CI472" s="1"/>
  <c r="BR474"/>
  <c r="BS473"/>
  <c r="BW473" s="1"/>
  <c r="BX473" s="1"/>
  <c r="BG474"/>
  <c r="BH473"/>
  <c r="BL473" s="1"/>
  <c r="AV473"/>
  <c r="AW472"/>
  <c r="BA472" s="1"/>
  <c r="BB472" s="1"/>
  <c r="AK474"/>
  <c r="AL473"/>
  <c r="AP473" s="1"/>
  <c r="AQ473" s="1"/>
  <c r="Z473"/>
  <c r="AA472"/>
  <c r="AE472" s="1"/>
  <c r="AF472" s="1"/>
  <c r="BM472"/>
  <c r="N780" i="8"/>
  <c r="O779"/>
  <c r="R780"/>
  <c r="Q780" s="1"/>
  <c r="J474" i="9"/>
  <c r="K474" s="1"/>
  <c r="F475"/>
  <c r="S473" i="5"/>
  <c r="T470"/>
  <c r="U470" s="1"/>
  <c r="O471"/>
  <c r="P471" s="1"/>
  <c r="A475" i="8"/>
  <c r="E474"/>
  <c r="E474" i="9" l="1"/>
  <c r="T474"/>
  <c r="X474" s="1"/>
  <c r="Y474" s="1"/>
  <c r="S478"/>
  <c r="CY475" i="5"/>
  <c r="CZ474"/>
  <c r="DD474" s="1"/>
  <c r="DE474" s="1"/>
  <c r="CN475"/>
  <c r="CO474"/>
  <c r="CS474" s="1"/>
  <c r="CT474" s="1"/>
  <c r="CC474"/>
  <c r="CD473"/>
  <c r="CH473" s="1"/>
  <c r="CI473" s="1"/>
  <c r="BR475"/>
  <c r="BS474"/>
  <c r="BW474" s="1"/>
  <c r="BX474" s="1"/>
  <c r="BG475"/>
  <c r="BH474"/>
  <c r="BL474" s="1"/>
  <c r="AV474"/>
  <c r="AW473"/>
  <c r="BA473" s="1"/>
  <c r="BB473" s="1"/>
  <c r="AK475"/>
  <c r="AL474"/>
  <c r="AP474" s="1"/>
  <c r="AQ474" s="1"/>
  <c r="Z474"/>
  <c r="AA473"/>
  <c r="AE473" s="1"/>
  <c r="AF473" s="1"/>
  <c r="BM473"/>
  <c r="N781" i="8"/>
  <c r="R781"/>
  <c r="Q781" s="1"/>
  <c r="O780"/>
  <c r="J475" i="9"/>
  <c r="K475" s="1"/>
  <c r="F476"/>
  <c r="S474" i="5"/>
  <c r="O472"/>
  <c r="P472" s="1"/>
  <c r="T471"/>
  <c r="U471" s="1"/>
  <c r="A476" i="8"/>
  <c r="E475"/>
  <c r="E475" i="9" l="1"/>
  <c r="T475"/>
  <c r="X475" s="1"/>
  <c r="Y475" s="1"/>
  <c r="S479"/>
  <c r="CY476" i="5"/>
  <c r="CZ475"/>
  <c r="DD475" s="1"/>
  <c r="DE475" s="1"/>
  <c r="CN476"/>
  <c r="CO475"/>
  <c r="CS475" s="1"/>
  <c r="CT475" s="1"/>
  <c r="CC475"/>
  <c r="CD474"/>
  <c r="CH474" s="1"/>
  <c r="CI474" s="1"/>
  <c r="BR476"/>
  <c r="BS475"/>
  <c r="BW475" s="1"/>
  <c r="BX475" s="1"/>
  <c r="BG476"/>
  <c r="BH475"/>
  <c r="BL475" s="1"/>
  <c r="AV475"/>
  <c r="AW474"/>
  <c r="BA474" s="1"/>
  <c r="BB474" s="1"/>
  <c r="AK476"/>
  <c r="AL475"/>
  <c r="AP475" s="1"/>
  <c r="AQ475" s="1"/>
  <c r="Z475"/>
  <c r="AA474"/>
  <c r="AE474" s="1"/>
  <c r="AF474" s="1"/>
  <c r="BM474"/>
  <c r="N782" i="8"/>
  <c r="R782"/>
  <c r="Q782" s="1"/>
  <c r="O781"/>
  <c r="J476" i="9"/>
  <c r="K476" s="1"/>
  <c r="F477"/>
  <c r="S475" i="5"/>
  <c r="T472"/>
  <c r="U472" s="1"/>
  <c r="O473"/>
  <c r="P473" s="1"/>
  <c r="A477" i="8"/>
  <c r="E476"/>
  <c r="E476" i="9" l="1"/>
  <c r="T476"/>
  <c r="X476" s="1"/>
  <c r="Y476" s="1"/>
  <c r="S480"/>
  <c r="CY477" i="5"/>
  <c r="CZ476"/>
  <c r="DD476" s="1"/>
  <c r="DE476" s="1"/>
  <c r="CN477"/>
  <c r="CO476"/>
  <c r="CS476" s="1"/>
  <c r="CT476" s="1"/>
  <c r="CC476"/>
  <c r="CD475"/>
  <c r="CH475" s="1"/>
  <c r="CI475" s="1"/>
  <c r="BR477"/>
  <c r="BS476"/>
  <c r="BW476" s="1"/>
  <c r="BX476" s="1"/>
  <c r="BG477"/>
  <c r="BH476"/>
  <c r="BL476" s="1"/>
  <c r="AV476"/>
  <c r="AW475"/>
  <c r="BA475" s="1"/>
  <c r="BB475" s="1"/>
  <c r="AK477"/>
  <c r="AL476"/>
  <c r="AP476" s="1"/>
  <c r="AQ476" s="1"/>
  <c r="Z476"/>
  <c r="AA475"/>
  <c r="AE475" s="1"/>
  <c r="AF475" s="1"/>
  <c r="BM475"/>
  <c r="N783" i="8"/>
  <c r="O782"/>
  <c r="R783"/>
  <c r="Q783" s="1"/>
  <c r="F478" i="9"/>
  <c r="J477"/>
  <c r="K477" s="1"/>
  <c r="S476" i="5"/>
  <c r="T473"/>
  <c r="U473" s="1"/>
  <c r="O474"/>
  <c r="P474" s="1"/>
  <c r="A478" i="8"/>
  <c r="E477"/>
  <c r="E477" i="9" l="1"/>
  <c r="T477"/>
  <c r="X477" s="1"/>
  <c r="Y477" s="1"/>
  <c r="S481"/>
  <c r="CZ477" i="5"/>
  <c r="DD477" s="1"/>
  <c r="DE477" s="1"/>
  <c r="CY478"/>
  <c r="CO477"/>
  <c r="CS477" s="1"/>
  <c r="CT477" s="1"/>
  <c r="CN478"/>
  <c r="CC477"/>
  <c r="CD476"/>
  <c r="CH476" s="1"/>
  <c r="CI476" s="1"/>
  <c r="BS477"/>
  <c r="BW477" s="1"/>
  <c r="BX477" s="1"/>
  <c r="BR478"/>
  <c r="BH477"/>
  <c r="BL477" s="1"/>
  <c r="BG478"/>
  <c r="AV477"/>
  <c r="AW476"/>
  <c r="BA476" s="1"/>
  <c r="BB476" s="1"/>
  <c r="AL477"/>
  <c r="AP477" s="1"/>
  <c r="AQ477" s="1"/>
  <c r="AK478"/>
  <c r="Z477"/>
  <c r="AA476"/>
  <c r="AE476" s="1"/>
  <c r="AF476" s="1"/>
  <c r="BM476"/>
  <c r="N784" i="8"/>
  <c r="R784"/>
  <c r="Q784" s="1"/>
  <c r="O783"/>
  <c r="J478" i="9"/>
  <c r="K478" s="1"/>
  <c r="F479"/>
  <c r="S477" i="5"/>
  <c r="T474"/>
  <c r="U474" s="1"/>
  <c r="O475"/>
  <c r="P475" s="1"/>
  <c r="A479" i="8"/>
  <c r="E478"/>
  <c r="E478" i="9" l="1"/>
  <c r="T478"/>
  <c r="X478" s="1"/>
  <c r="Y478" s="1"/>
  <c r="S482"/>
  <c r="CZ478" i="5"/>
  <c r="DD478" s="1"/>
  <c r="DE478" s="1"/>
  <c r="CY479"/>
  <c r="CO478"/>
  <c r="CS478" s="1"/>
  <c r="CT478" s="1"/>
  <c r="CN479"/>
  <c r="CD477"/>
  <c r="CH477" s="1"/>
  <c r="CI477" s="1"/>
  <c r="CC478"/>
  <c r="BS478"/>
  <c r="BW478" s="1"/>
  <c r="BX478" s="1"/>
  <c r="BR479"/>
  <c r="BH478"/>
  <c r="BL478" s="1"/>
  <c r="BG479"/>
  <c r="AW477"/>
  <c r="BA477" s="1"/>
  <c r="BB477" s="1"/>
  <c r="AV478"/>
  <c r="AL478"/>
  <c r="AP478" s="1"/>
  <c r="AQ478" s="1"/>
  <c r="AK479"/>
  <c r="AA477"/>
  <c r="AE477" s="1"/>
  <c r="AF477" s="1"/>
  <c r="Z478"/>
  <c r="BM477"/>
  <c r="N785" i="8"/>
  <c r="R785"/>
  <c r="Q785" s="1"/>
  <c r="O784"/>
  <c r="J479" i="9"/>
  <c r="K479" s="1"/>
  <c r="F480"/>
  <c r="S478" i="5"/>
  <c r="O476"/>
  <c r="P476" s="1"/>
  <c r="T475"/>
  <c r="U475" s="1"/>
  <c r="A480" i="8"/>
  <c r="E479"/>
  <c r="E479" i="9" l="1"/>
  <c r="T479"/>
  <c r="X479" s="1"/>
  <c r="Y479" s="1"/>
  <c r="S483"/>
  <c r="CY480" i="5"/>
  <c r="CZ479"/>
  <c r="DD479" s="1"/>
  <c r="DE479" s="1"/>
  <c r="CN480"/>
  <c r="CO479"/>
  <c r="CS479" s="1"/>
  <c r="CT479" s="1"/>
  <c r="CD478"/>
  <c r="CH478" s="1"/>
  <c r="CI478" s="1"/>
  <c r="CC479"/>
  <c r="BR480"/>
  <c r="BS479"/>
  <c r="BW479" s="1"/>
  <c r="BX479" s="1"/>
  <c r="BG480"/>
  <c r="BH479"/>
  <c r="BL479" s="1"/>
  <c r="AW478"/>
  <c r="BA478" s="1"/>
  <c r="BB478" s="1"/>
  <c r="AV479"/>
  <c r="AK480"/>
  <c r="AL479"/>
  <c r="AP479" s="1"/>
  <c r="AQ479" s="1"/>
  <c r="AA478"/>
  <c r="AE478" s="1"/>
  <c r="AF478" s="1"/>
  <c r="Z479"/>
  <c r="BM478"/>
  <c r="N786" i="8"/>
  <c r="O785"/>
  <c r="R786"/>
  <c r="Q786" s="1"/>
  <c r="J480" i="9"/>
  <c r="K480" s="1"/>
  <c r="F481"/>
  <c r="S479" i="5"/>
  <c r="O477"/>
  <c r="P477" s="1"/>
  <c r="T476"/>
  <c r="U476" s="1"/>
  <c r="A481" i="8"/>
  <c r="E480"/>
  <c r="E480" i="9" l="1"/>
  <c r="T480"/>
  <c r="X480" s="1"/>
  <c r="Y480" s="1"/>
  <c r="S484"/>
  <c r="CY481" i="5"/>
  <c r="CZ480"/>
  <c r="DD480" s="1"/>
  <c r="DE480" s="1"/>
  <c r="CN481"/>
  <c r="CO480"/>
  <c r="CS480" s="1"/>
  <c r="CT480" s="1"/>
  <c r="CC480"/>
  <c r="CD479"/>
  <c r="CH479" s="1"/>
  <c r="CI479" s="1"/>
  <c r="BR481"/>
  <c r="BS480"/>
  <c r="BW480" s="1"/>
  <c r="BX480" s="1"/>
  <c r="BG481"/>
  <c r="BH480"/>
  <c r="BL480" s="1"/>
  <c r="AV480"/>
  <c r="AW479"/>
  <c r="BA479" s="1"/>
  <c r="BB479" s="1"/>
  <c r="AK481"/>
  <c r="AL480"/>
  <c r="AP480" s="1"/>
  <c r="AQ480" s="1"/>
  <c r="Z480"/>
  <c r="AA479"/>
  <c r="AE479" s="1"/>
  <c r="AF479" s="1"/>
  <c r="BM479"/>
  <c r="N787" i="8"/>
  <c r="R787"/>
  <c r="Q787" s="1"/>
  <c r="O786"/>
  <c r="F482" i="9"/>
  <c r="J481"/>
  <c r="K481" s="1"/>
  <c r="S480" i="5"/>
  <c r="O478"/>
  <c r="P478" s="1"/>
  <c r="T477"/>
  <c r="U477" s="1"/>
  <c r="A482" i="8"/>
  <c r="E481"/>
  <c r="E481" i="9" l="1"/>
  <c r="T481"/>
  <c r="X481" s="1"/>
  <c r="Y481" s="1"/>
  <c r="S485"/>
  <c r="CY482" i="5"/>
  <c r="CZ481"/>
  <c r="DD481" s="1"/>
  <c r="DE481" s="1"/>
  <c r="CN482"/>
  <c r="CO481"/>
  <c r="CS481" s="1"/>
  <c r="CT481" s="1"/>
  <c r="CC481"/>
  <c r="CD480"/>
  <c r="CH480" s="1"/>
  <c r="CI480" s="1"/>
  <c r="BR482"/>
  <c r="BS481"/>
  <c r="BW481" s="1"/>
  <c r="BX481" s="1"/>
  <c r="BG482"/>
  <c r="BH481"/>
  <c r="BL481" s="1"/>
  <c r="AV481"/>
  <c r="AW480"/>
  <c r="BA480" s="1"/>
  <c r="BB480" s="1"/>
  <c r="AK482"/>
  <c r="AL481"/>
  <c r="AP481" s="1"/>
  <c r="AQ481" s="1"/>
  <c r="Z481"/>
  <c r="AA480"/>
  <c r="AE480" s="1"/>
  <c r="AF480" s="1"/>
  <c r="BM480"/>
  <c r="N788" i="8"/>
  <c r="R788"/>
  <c r="Q788" s="1"/>
  <c r="O787"/>
  <c r="J482" i="9"/>
  <c r="K482" s="1"/>
  <c r="F483"/>
  <c r="S481" i="5"/>
  <c r="O479"/>
  <c r="P479" s="1"/>
  <c r="T478"/>
  <c r="U478" s="1"/>
  <c r="A483" i="8"/>
  <c r="E482"/>
  <c r="E482" i="9" l="1"/>
  <c r="T482"/>
  <c r="X482" s="1"/>
  <c r="Y482" s="1"/>
  <c r="S486"/>
  <c r="CY483" i="5"/>
  <c r="CZ482"/>
  <c r="DD482" s="1"/>
  <c r="DE482" s="1"/>
  <c r="CN483"/>
  <c r="CO482"/>
  <c r="CS482" s="1"/>
  <c r="CT482" s="1"/>
  <c r="CC482"/>
  <c r="CD481"/>
  <c r="CH481" s="1"/>
  <c r="CI481" s="1"/>
  <c r="BR483"/>
  <c r="BS482"/>
  <c r="BW482" s="1"/>
  <c r="BX482" s="1"/>
  <c r="BG483"/>
  <c r="BH482"/>
  <c r="BL482" s="1"/>
  <c r="AV482"/>
  <c r="AW481"/>
  <c r="BA481" s="1"/>
  <c r="BB481" s="1"/>
  <c r="AK483"/>
  <c r="AL482"/>
  <c r="AP482" s="1"/>
  <c r="AQ482" s="1"/>
  <c r="Z482"/>
  <c r="AA481"/>
  <c r="AE481" s="1"/>
  <c r="AF481" s="1"/>
  <c r="BM481"/>
  <c r="N789" i="8"/>
  <c r="R789"/>
  <c r="Q789" s="1"/>
  <c r="O788"/>
  <c r="J483" i="9"/>
  <c r="K483" s="1"/>
  <c r="F484"/>
  <c r="S482" i="5"/>
  <c r="O480"/>
  <c r="P480" s="1"/>
  <c r="T479"/>
  <c r="U479" s="1"/>
  <c r="A484" i="8"/>
  <c r="E483"/>
  <c r="E483" i="9" l="1"/>
  <c r="T483"/>
  <c r="X483" s="1"/>
  <c r="Y483" s="1"/>
  <c r="S487"/>
  <c r="CY484" i="5"/>
  <c r="CZ483"/>
  <c r="DD483" s="1"/>
  <c r="DE483" s="1"/>
  <c r="CN484"/>
  <c r="CO483"/>
  <c r="CS483" s="1"/>
  <c r="CT483" s="1"/>
  <c r="CC483"/>
  <c r="CD482"/>
  <c r="CH482" s="1"/>
  <c r="CI482" s="1"/>
  <c r="BR484"/>
  <c r="BS483"/>
  <c r="BW483" s="1"/>
  <c r="BX483" s="1"/>
  <c r="BG484"/>
  <c r="BH483"/>
  <c r="BL483" s="1"/>
  <c r="AV483"/>
  <c r="AW482"/>
  <c r="BA482" s="1"/>
  <c r="BB482" s="1"/>
  <c r="AK484"/>
  <c r="AL483"/>
  <c r="AP483" s="1"/>
  <c r="AQ483" s="1"/>
  <c r="Z483"/>
  <c r="AA482"/>
  <c r="AE482" s="1"/>
  <c r="AF482" s="1"/>
  <c r="BM482"/>
  <c r="N790" i="8"/>
  <c r="R790"/>
  <c r="Q790" s="1"/>
  <c r="O789"/>
  <c r="J484" i="9"/>
  <c r="K484" s="1"/>
  <c r="F485"/>
  <c r="S483" i="5"/>
  <c r="T480"/>
  <c r="U480" s="1"/>
  <c r="O481"/>
  <c r="P481" s="1"/>
  <c r="A485" i="8"/>
  <c r="E484"/>
  <c r="E484" i="9" l="1"/>
  <c r="T484"/>
  <c r="X484" s="1"/>
  <c r="Y484" s="1"/>
  <c r="S488"/>
  <c r="CY485" i="5"/>
  <c r="CZ484"/>
  <c r="DD484" s="1"/>
  <c r="DE484" s="1"/>
  <c r="CN485"/>
  <c r="CO484"/>
  <c r="CS484" s="1"/>
  <c r="CT484" s="1"/>
  <c r="CC484"/>
  <c r="CD483"/>
  <c r="CH483" s="1"/>
  <c r="CI483" s="1"/>
  <c r="BR485"/>
  <c r="BS484"/>
  <c r="BW484" s="1"/>
  <c r="BX484" s="1"/>
  <c r="BG485"/>
  <c r="BH484"/>
  <c r="BL484" s="1"/>
  <c r="AV484"/>
  <c r="AW483"/>
  <c r="BA483" s="1"/>
  <c r="BB483" s="1"/>
  <c r="AK485"/>
  <c r="AL484"/>
  <c r="AP484" s="1"/>
  <c r="AQ484" s="1"/>
  <c r="Z484"/>
  <c r="AA483"/>
  <c r="AE483" s="1"/>
  <c r="AF483" s="1"/>
  <c r="BM483"/>
  <c r="N791" i="8"/>
  <c r="R791"/>
  <c r="Q791" s="1"/>
  <c r="O790"/>
  <c r="F486" i="9"/>
  <c r="J485"/>
  <c r="K485" s="1"/>
  <c r="S484" i="5"/>
  <c r="T481"/>
  <c r="U481" s="1"/>
  <c r="O482"/>
  <c r="P482" s="1"/>
  <c r="A486" i="8"/>
  <c r="E485"/>
  <c r="E485" i="9" l="1"/>
  <c r="T485"/>
  <c r="X485" s="1"/>
  <c r="Y485" s="1"/>
  <c r="S489"/>
  <c r="CZ485" i="5"/>
  <c r="DD485" s="1"/>
  <c r="DE485" s="1"/>
  <c r="CY486"/>
  <c r="CO485"/>
  <c r="CS485" s="1"/>
  <c r="CT485" s="1"/>
  <c r="CN486"/>
  <c r="CC485"/>
  <c r="CD484"/>
  <c r="CH484" s="1"/>
  <c r="CI484" s="1"/>
  <c r="BS485"/>
  <c r="BW485" s="1"/>
  <c r="BX485" s="1"/>
  <c r="BR486"/>
  <c r="BH485"/>
  <c r="BL485" s="1"/>
  <c r="BG486"/>
  <c r="AV485"/>
  <c r="AW484"/>
  <c r="BA484" s="1"/>
  <c r="BB484" s="1"/>
  <c r="AL485"/>
  <c r="AP485" s="1"/>
  <c r="AQ485" s="1"/>
  <c r="AK486"/>
  <c r="Z485"/>
  <c r="AA484"/>
  <c r="AE484" s="1"/>
  <c r="AF484" s="1"/>
  <c r="BM484"/>
  <c r="N792" i="8"/>
  <c r="O791"/>
  <c r="R792"/>
  <c r="Q792" s="1"/>
  <c r="J486" i="9"/>
  <c r="K486" s="1"/>
  <c r="F487"/>
  <c r="S485" i="5"/>
  <c r="T482"/>
  <c r="U482" s="1"/>
  <c r="O483"/>
  <c r="P483" s="1"/>
  <c r="A487" i="8"/>
  <c r="E486"/>
  <c r="E486" i="9" l="1"/>
  <c r="T486"/>
  <c r="X486" s="1"/>
  <c r="Y486" s="1"/>
  <c r="S490"/>
  <c r="CZ486" i="5"/>
  <c r="DD486" s="1"/>
  <c r="DE486" s="1"/>
  <c r="CY487"/>
  <c r="CO486"/>
  <c r="CS486" s="1"/>
  <c r="CT486" s="1"/>
  <c r="CN487"/>
  <c r="CD485"/>
  <c r="CH485" s="1"/>
  <c r="CI485" s="1"/>
  <c r="CC486"/>
  <c r="BS486"/>
  <c r="BW486" s="1"/>
  <c r="BX486" s="1"/>
  <c r="BR487"/>
  <c r="BH486"/>
  <c r="BL486" s="1"/>
  <c r="BG487"/>
  <c r="AW485"/>
  <c r="BA485" s="1"/>
  <c r="BB485" s="1"/>
  <c r="AV486"/>
  <c r="AL486"/>
  <c r="AP486" s="1"/>
  <c r="AQ486" s="1"/>
  <c r="AK487"/>
  <c r="AA485"/>
  <c r="AE485" s="1"/>
  <c r="AF485" s="1"/>
  <c r="Z486"/>
  <c r="BM485"/>
  <c r="N793" i="8"/>
  <c r="O792"/>
  <c r="R793"/>
  <c r="Q793" s="1"/>
  <c r="J487" i="9"/>
  <c r="K487" s="1"/>
  <c r="F488"/>
  <c r="S486" i="5"/>
  <c r="O484"/>
  <c r="P484" s="1"/>
  <c r="T483"/>
  <c r="U483" s="1"/>
  <c r="A488" i="8"/>
  <c r="E487"/>
  <c r="E487" i="9" l="1"/>
  <c r="T487"/>
  <c r="X487" s="1"/>
  <c r="Y487" s="1"/>
  <c r="S491"/>
  <c r="CY488" i="5"/>
  <c r="CZ487"/>
  <c r="DD487" s="1"/>
  <c r="DE487" s="1"/>
  <c r="CN488"/>
  <c r="CO487"/>
  <c r="CS487" s="1"/>
  <c r="CT487" s="1"/>
  <c r="CD486"/>
  <c r="CH486" s="1"/>
  <c r="CI486" s="1"/>
  <c r="CC487"/>
  <c r="BR488"/>
  <c r="BS487"/>
  <c r="BW487" s="1"/>
  <c r="BX487" s="1"/>
  <c r="BG488"/>
  <c r="BH487"/>
  <c r="BL487" s="1"/>
  <c r="AW486"/>
  <c r="BA486" s="1"/>
  <c r="BB486" s="1"/>
  <c r="AV487"/>
  <c r="AK488"/>
  <c r="AL487"/>
  <c r="AP487" s="1"/>
  <c r="AQ487" s="1"/>
  <c r="AA486"/>
  <c r="AE486" s="1"/>
  <c r="AF486" s="1"/>
  <c r="Z487"/>
  <c r="BM486"/>
  <c r="N794" i="8"/>
  <c r="O793"/>
  <c r="R794"/>
  <c r="Q794" s="1"/>
  <c r="J488" i="9"/>
  <c r="K488" s="1"/>
  <c r="F489"/>
  <c r="S487" i="5"/>
  <c r="O485"/>
  <c r="P485" s="1"/>
  <c r="T484"/>
  <c r="U484" s="1"/>
  <c r="A489" i="8"/>
  <c r="E488"/>
  <c r="E488" i="9" l="1"/>
  <c r="T488"/>
  <c r="X488" s="1"/>
  <c r="Y488" s="1"/>
  <c r="S492"/>
  <c r="CY489" i="5"/>
  <c r="CZ488"/>
  <c r="DD488" s="1"/>
  <c r="DE488" s="1"/>
  <c r="CN489"/>
  <c r="CO488"/>
  <c r="CS488" s="1"/>
  <c r="CT488" s="1"/>
  <c r="CC488"/>
  <c r="CD487"/>
  <c r="CH487" s="1"/>
  <c r="CI487" s="1"/>
  <c r="BR489"/>
  <c r="BS488"/>
  <c r="BW488" s="1"/>
  <c r="BX488" s="1"/>
  <c r="BG489"/>
  <c r="BH488"/>
  <c r="BL488" s="1"/>
  <c r="AV488"/>
  <c r="AW487"/>
  <c r="BA487" s="1"/>
  <c r="BB487" s="1"/>
  <c r="AK489"/>
  <c r="AL488"/>
  <c r="AP488" s="1"/>
  <c r="AQ488" s="1"/>
  <c r="Z488"/>
  <c r="AA487"/>
  <c r="AE487" s="1"/>
  <c r="AF487" s="1"/>
  <c r="BM487"/>
  <c r="N795" i="8"/>
  <c r="R795"/>
  <c r="Q795" s="1"/>
  <c r="O794"/>
  <c r="F490" i="9"/>
  <c r="J489"/>
  <c r="K489" s="1"/>
  <c r="S488" i="5"/>
  <c r="O486"/>
  <c r="P486" s="1"/>
  <c r="T485"/>
  <c r="U485" s="1"/>
  <c r="A490" i="8"/>
  <c r="E489"/>
  <c r="E489" i="9" l="1"/>
  <c r="T489"/>
  <c r="X489" s="1"/>
  <c r="Y489" s="1"/>
  <c r="S493"/>
  <c r="CY490" i="5"/>
  <c r="CZ489"/>
  <c r="DD489" s="1"/>
  <c r="DE489" s="1"/>
  <c r="CN490"/>
  <c r="CO489"/>
  <c r="CS489" s="1"/>
  <c r="CT489" s="1"/>
  <c r="CC489"/>
  <c r="CD488"/>
  <c r="CH488" s="1"/>
  <c r="CI488" s="1"/>
  <c r="BR490"/>
  <c r="BS489"/>
  <c r="BW489" s="1"/>
  <c r="BX489" s="1"/>
  <c r="BG490"/>
  <c r="BH489"/>
  <c r="BL489" s="1"/>
  <c r="AV489"/>
  <c r="AW488"/>
  <c r="BA488" s="1"/>
  <c r="BB488" s="1"/>
  <c r="AK490"/>
  <c r="AL489"/>
  <c r="AP489" s="1"/>
  <c r="AQ489" s="1"/>
  <c r="Z489"/>
  <c r="AA488"/>
  <c r="AE488" s="1"/>
  <c r="AF488" s="1"/>
  <c r="BM488"/>
  <c r="N796" i="8"/>
  <c r="O795"/>
  <c r="R796"/>
  <c r="Q796" s="1"/>
  <c r="J490" i="9"/>
  <c r="K490" s="1"/>
  <c r="F491"/>
  <c r="S489" i="5"/>
  <c r="O487"/>
  <c r="P487" s="1"/>
  <c r="T486"/>
  <c r="U486" s="1"/>
  <c r="A491" i="8"/>
  <c r="E490"/>
  <c r="E490" i="9" l="1"/>
  <c r="T490"/>
  <c r="X490" s="1"/>
  <c r="Y490" s="1"/>
  <c r="S494"/>
  <c r="CY491" i="5"/>
  <c r="CZ490"/>
  <c r="DD490" s="1"/>
  <c r="DE490" s="1"/>
  <c r="CN491"/>
  <c r="CO490"/>
  <c r="CS490" s="1"/>
  <c r="CT490" s="1"/>
  <c r="CC490"/>
  <c r="CD489"/>
  <c r="CH489" s="1"/>
  <c r="CI489" s="1"/>
  <c r="BR491"/>
  <c r="BS490"/>
  <c r="BW490" s="1"/>
  <c r="BX490" s="1"/>
  <c r="BG491"/>
  <c r="BH490"/>
  <c r="BL490" s="1"/>
  <c r="AV490"/>
  <c r="AW489"/>
  <c r="BA489" s="1"/>
  <c r="BB489" s="1"/>
  <c r="AK491"/>
  <c r="AL490"/>
  <c r="AP490" s="1"/>
  <c r="AQ490" s="1"/>
  <c r="Z490"/>
  <c r="AA489"/>
  <c r="AE489" s="1"/>
  <c r="AF489" s="1"/>
  <c r="BM489"/>
  <c r="N797" i="8"/>
  <c r="R797"/>
  <c r="Q797" s="1"/>
  <c r="O796"/>
  <c r="J491" i="9"/>
  <c r="K491" s="1"/>
  <c r="F492"/>
  <c r="S490" i="5"/>
  <c r="T487"/>
  <c r="U487" s="1"/>
  <c r="O488"/>
  <c r="P488" s="1"/>
  <c r="A492" i="8"/>
  <c r="E491"/>
  <c r="E491" i="9" l="1"/>
  <c r="T491"/>
  <c r="X491" s="1"/>
  <c r="Y491" s="1"/>
  <c r="S495"/>
  <c r="CY492" i="5"/>
  <c r="CZ491"/>
  <c r="DD491" s="1"/>
  <c r="DE491" s="1"/>
  <c r="CN492"/>
  <c r="CO491"/>
  <c r="CS491" s="1"/>
  <c r="CT491" s="1"/>
  <c r="CC491"/>
  <c r="CD490"/>
  <c r="CH490" s="1"/>
  <c r="CI490" s="1"/>
  <c r="BR492"/>
  <c r="BS491"/>
  <c r="BW491" s="1"/>
  <c r="BX491" s="1"/>
  <c r="BG492"/>
  <c r="BH491"/>
  <c r="BL491" s="1"/>
  <c r="AV491"/>
  <c r="AW490"/>
  <c r="BA490" s="1"/>
  <c r="BB490" s="1"/>
  <c r="AK492"/>
  <c r="AL491"/>
  <c r="AP491" s="1"/>
  <c r="AQ491" s="1"/>
  <c r="Z491"/>
  <c r="AA490"/>
  <c r="AE490" s="1"/>
  <c r="AF490" s="1"/>
  <c r="BM490"/>
  <c r="N798" i="8"/>
  <c r="R798"/>
  <c r="Q798" s="1"/>
  <c r="O797"/>
  <c r="J492" i="9"/>
  <c r="K492" s="1"/>
  <c r="F493"/>
  <c r="S491" i="5"/>
  <c r="T488"/>
  <c r="U488" s="1"/>
  <c r="O489"/>
  <c r="P489" s="1"/>
  <c r="A493" i="8"/>
  <c r="E492"/>
  <c r="E492" i="9" l="1"/>
  <c r="T492"/>
  <c r="X492" s="1"/>
  <c r="Y492" s="1"/>
  <c r="S496"/>
  <c r="CY493" i="5"/>
  <c r="CZ492"/>
  <c r="DD492" s="1"/>
  <c r="DE492" s="1"/>
  <c r="CN493"/>
  <c r="CO492"/>
  <c r="CS492" s="1"/>
  <c r="CT492" s="1"/>
  <c r="CC492"/>
  <c r="CD491"/>
  <c r="CH491" s="1"/>
  <c r="CI491" s="1"/>
  <c r="BR493"/>
  <c r="BS492"/>
  <c r="BW492" s="1"/>
  <c r="BX492" s="1"/>
  <c r="BG493"/>
  <c r="BH492"/>
  <c r="BL492" s="1"/>
  <c r="AV492"/>
  <c r="AW491"/>
  <c r="BA491" s="1"/>
  <c r="BB491" s="1"/>
  <c r="AK493"/>
  <c r="AL492"/>
  <c r="AP492" s="1"/>
  <c r="AQ492" s="1"/>
  <c r="Z492"/>
  <c r="AA491"/>
  <c r="AE491" s="1"/>
  <c r="AF491" s="1"/>
  <c r="BM491"/>
  <c r="N799" i="8"/>
  <c r="R799"/>
  <c r="Q799" s="1"/>
  <c r="O798"/>
  <c r="F494" i="9"/>
  <c r="J493"/>
  <c r="K493" s="1"/>
  <c r="S492" i="5"/>
  <c r="T489"/>
  <c r="U489" s="1"/>
  <c r="O490"/>
  <c r="P490" s="1"/>
  <c r="A494" i="8"/>
  <c r="E493"/>
  <c r="E493" i="9" l="1"/>
  <c r="T493"/>
  <c r="X493" s="1"/>
  <c r="Y493" s="1"/>
  <c r="S497"/>
  <c r="CZ493" i="5"/>
  <c r="DD493" s="1"/>
  <c r="DE493" s="1"/>
  <c r="CY494"/>
  <c r="CO493"/>
  <c r="CS493" s="1"/>
  <c r="CT493" s="1"/>
  <c r="CN494"/>
  <c r="CC493"/>
  <c r="CD492"/>
  <c r="CH492" s="1"/>
  <c r="CI492" s="1"/>
  <c r="BS493"/>
  <c r="BW493" s="1"/>
  <c r="BX493" s="1"/>
  <c r="BR494"/>
  <c r="BH493"/>
  <c r="BL493" s="1"/>
  <c r="BG494"/>
  <c r="AV493"/>
  <c r="AW492"/>
  <c r="BA492" s="1"/>
  <c r="BB492" s="1"/>
  <c r="AL493"/>
  <c r="AP493" s="1"/>
  <c r="AQ493" s="1"/>
  <c r="AK494"/>
  <c r="Z493"/>
  <c r="AA492"/>
  <c r="AE492" s="1"/>
  <c r="AF492" s="1"/>
  <c r="BM492"/>
  <c r="N800" i="8"/>
  <c r="R800"/>
  <c r="Q800" s="1"/>
  <c r="O799"/>
  <c r="J494" i="9"/>
  <c r="K494" s="1"/>
  <c r="F495"/>
  <c r="S493" i="5"/>
  <c r="T490"/>
  <c r="U490" s="1"/>
  <c r="O491"/>
  <c r="P491" s="1"/>
  <c r="A495" i="8"/>
  <c r="E494"/>
  <c r="E494" i="9" l="1"/>
  <c r="T494"/>
  <c r="X494" s="1"/>
  <c r="Y494" s="1"/>
  <c r="S498"/>
  <c r="CZ494" i="5"/>
  <c r="DD494" s="1"/>
  <c r="DE494" s="1"/>
  <c r="CY495"/>
  <c r="CO494"/>
  <c r="CS494" s="1"/>
  <c r="CT494" s="1"/>
  <c r="CN495"/>
  <c r="CD493"/>
  <c r="CH493" s="1"/>
  <c r="CI493" s="1"/>
  <c r="CC494"/>
  <c r="BS494"/>
  <c r="BW494" s="1"/>
  <c r="BX494" s="1"/>
  <c r="BR495"/>
  <c r="BH494"/>
  <c r="BL494" s="1"/>
  <c r="BG495"/>
  <c r="AW493"/>
  <c r="BA493" s="1"/>
  <c r="BB493" s="1"/>
  <c r="AV494"/>
  <c r="AL494"/>
  <c r="AP494" s="1"/>
  <c r="AQ494" s="1"/>
  <c r="AK495"/>
  <c r="AA493"/>
  <c r="AE493" s="1"/>
  <c r="AF493" s="1"/>
  <c r="Z494"/>
  <c r="BM493"/>
  <c r="N801" i="8"/>
  <c r="O800"/>
  <c r="R801"/>
  <c r="Q801" s="1"/>
  <c r="J495" i="9"/>
  <c r="K495" s="1"/>
  <c r="F496"/>
  <c r="S494" i="5"/>
  <c r="T491"/>
  <c r="U491" s="1"/>
  <c r="O492"/>
  <c r="P492" s="1"/>
  <c r="A496" i="8"/>
  <c r="E495"/>
  <c r="E495" i="9" l="1"/>
  <c r="T495"/>
  <c r="X495" s="1"/>
  <c r="Y495" s="1"/>
  <c r="S499"/>
  <c r="CY496" i="5"/>
  <c r="CZ495"/>
  <c r="DD495" s="1"/>
  <c r="DE495" s="1"/>
  <c r="CN496"/>
  <c r="CO495"/>
  <c r="CS495" s="1"/>
  <c r="CT495" s="1"/>
  <c r="CD494"/>
  <c r="CH494" s="1"/>
  <c r="CI494" s="1"/>
  <c r="CC495"/>
  <c r="BR496"/>
  <c r="BS495"/>
  <c r="BW495" s="1"/>
  <c r="BX495" s="1"/>
  <c r="BG496"/>
  <c r="BH495"/>
  <c r="BL495" s="1"/>
  <c r="AW494"/>
  <c r="BA494" s="1"/>
  <c r="BB494" s="1"/>
  <c r="AV495"/>
  <c r="AK496"/>
  <c r="AL495"/>
  <c r="AP495" s="1"/>
  <c r="AQ495" s="1"/>
  <c r="AA494"/>
  <c r="AE494" s="1"/>
  <c r="AF494" s="1"/>
  <c r="Z495"/>
  <c r="BM494"/>
  <c r="N802" i="8"/>
  <c r="O801"/>
  <c r="R802"/>
  <c r="Q802" s="1"/>
  <c r="J496" i="9"/>
  <c r="K496" s="1"/>
  <c r="F497"/>
  <c r="S495" i="5"/>
  <c r="T492"/>
  <c r="U492" s="1"/>
  <c r="O493"/>
  <c r="P493" s="1"/>
  <c r="A497" i="8"/>
  <c r="E496"/>
  <c r="E496" i="9" l="1"/>
  <c r="T496"/>
  <c r="X496" s="1"/>
  <c r="Y496" s="1"/>
  <c r="S500"/>
  <c r="CY497" i="5"/>
  <c r="CZ496"/>
  <c r="DD496" s="1"/>
  <c r="DE496" s="1"/>
  <c r="CN497"/>
  <c r="CO496"/>
  <c r="CS496" s="1"/>
  <c r="CT496" s="1"/>
  <c r="CC496"/>
  <c r="CD495"/>
  <c r="CH495" s="1"/>
  <c r="CI495" s="1"/>
  <c r="BR497"/>
  <c r="BS496"/>
  <c r="BW496" s="1"/>
  <c r="BX496" s="1"/>
  <c r="BG497"/>
  <c r="BH496"/>
  <c r="BL496" s="1"/>
  <c r="AV496"/>
  <c r="AW495"/>
  <c r="BA495" s="1"/>
  <c r="BB495" s="1"/>
  <c r="AK497"/>
  <c r="AL496"/>
  <c r="AP496" s="1"/>
  <c r="AQ496" s="1"/>
  <c r="Z496"/>
  <c r="AA495"/>
  <c r="AE495" s="1"/>
  <c r="AF495" s="1"/>
  <c r="BM495"/>
  <c r="N803" i="8"/>
  <c r="O802"/>
  <c r="R803"/>
  <c r="Q803" s="1"/>
  <c r="F498" i="9"/>
  <c r="J497"/>
  <c r="K497" s="1"/>
  <c r="S496" i="5"/>
  <c r="T493"/>
  <c r="U493" s="1"/>
  <c r="O494"/>
  <c r="P494" s="1"/>
  <c r="A498" i="8"/>
  <c r="E497"/>
  <c r="E497" i="9" l="1"/>
  <c r="T497"/>
  <c r="X497" s="1"/>
  <c r="Y497" s="1"/>
  <c r="S501"/>
  <c r="CY498" i="5"/>
  <c r="CZ497"/>
  <c r="DD497" s="1"/>
  <c r="DE497" s="1"/>
  <c r="CN498"/>
  <c r="CO497"/>
  <c r="CS497" s="1"/>
  <c r="CT497" s="1"/>
  <c r="CC497"/>
  <c r="CD496"/>
  <c r="CH496" s="1"/>
  <c r="CI496" s="1"/>
  <c r="BR498"/>
  <c r="BS497"/>
  <c r="BW497" s="1"/>
  <c r="BX497" s="1"/>
  <c r="BG498"/>
  <c r="BH497"/>
  <c r="BL497" s="1"/>
  <c r="AV497"/>
  <c r="AW496"/>
  <c r="BA496" s="1"/>
  <c r="BB496" s="1"/>
  <c r="AK498"/>
  <c r="AL497"/>
  <c r="AP497" s="1"/>
  <c r="AQ497" s="1"/>
  <c r="Z497"/>
  <c r="AA496"/>
  <c r="AE496" s="1"/>
  <c r="AF496" s="1"/>
  <c r="BM496"/>
  <c r="N804" i="8"/>
  <c r="O803"/>
  <c r="R804"/>
  <c r="Q804" s="1"/>
  <c r="J498" i="9"/>
  <c r="K498" s="1"/>
  <c r="F499"/>
  <c r="S497" i="5"/>
  <c r="T494"/>
  <c r="U494" s="1"/>
  <c r="O495"/>
  <c r="P495" s="1"/>
  <c r="A499" i="8"/>
  <c r="E498"/>
  <c r="E498" i="9" l="1"/>
  <c r="T498"/>
  <c r="X498" s="1"/>
  <c r="Y498" s="1"/>
  <c r="S502"/>
  <c r="CY499" i="5"/>
  <c r="CZ498"/>
  <c r="DD498" s="1"/>
  <c r="DE498" s="1"/>
  <c r="CN499"/>
  <c r="CO498"/>
  <c r="CS498" s="1"/>
  <c r="CT498" s="1"/>
  <c r="CC498"/>
  <c r="CD497"/>
  <c r="CH497" s="1"/>
  <c r="CI497" s="1"/>
  <c r="BR499"/>
  <c r="BS498"/>
  <c r="BW498" s="1"/>
  <c r="BX498" s="1"/>
  <c r="BG499"/>
  <c r="BH498"/>
  <c r="BL498" s="1"/>
  <c r="AV498"/>
  <c r="AW497"/>
  <c r="BA497" s="1"/>
  <c r="BB497" s="1"/>
  <c r="AK499"/>
  <c r="AL498"/>
  <c r="AP498" s="1"/>
  <c r="AQ498" s="1"/>
  <c r="Z498"/>
  <c r="AA497"/>
  <c r="AE497" s="1"/>
  <c r="AF497" s="1"/>
  <c r="BM497"/>
  <c r="N805" i="8"/>
  <c r="R805"/>
  <c r="Q805" s="1"/>
  <c r="O804"/>
  <c r="J499" i="9"/>
  <c r="K499" s="1"/>
  <c r="F500"/>
  <c r="S498" i="5"/>
  <c r="T495"/>
  <c r="U495" s="1"/>
  <c r="O496"/>
  <c r="P496" s="1"/>
  <c r="A500" i="8"/>
  <c r="E499"/>
  <c r="E499" i="9" l="1"/>
  <c r="T499"/>
  <c r="X499" s="1"/>
  <c r="Y499" s="1"/>
  <c r="S503"/>
  <c r="CY500" i="5"/>
  <c r="CZ499"/>
  <c r="DD499" s="1"/>
  <c r="DE499" s="1"/>
  <c r="CN500"/>
  <c r="CO499"/>
  <c r="CS499" s="1"/>
  <c r="CT499" s="1"/>
  <c r="CC499"/>
  <c r="CD498"/>
  <c r="CH498" s="1"/>
  <c r="CI498" s="1"/>
  <c r="BR500"/>
  <c r="BS499"/>
  <c r="BW499" s="1"/>
  <c r="BX499" s="1"/>
  <c r="BG500"/>
  <c r="BH499"/>
  <c r="BL499" s="1"/>
  <c r="AV499"/>
  <c r="AW498"/>
  <c r="BA498" s="1"/>
  <c r="BB498" s="1"/>
  <c r="AK500"/>
  <c r="AL499"/>
  <c r="AP499" s="1"/>
  <c r="AQ499" s="1"/>
  <c r="Z499"/>
  <c r="AA498"/>
  <c r="AE498" s="1"/>
  <c r="AF498" s="1"/>
  <c r="BM498"/>
  <c r="N806" i="8"/>
  <c r="R806"/>
  <c r="Q806" s="1"/>
  <c r="O805"/>
  <c r="J500" i="9"/>
  <c r="K500" s="1"/>
  <c r="F501"/>
  <c r="S499" i="5"/>
  <c r="O497"/>
  <c r="P497" s="1"/>
  <c r="T496"/>
  <c r="U496" s="1"/>
  <c r="A501" i="8"/>
  <c r="E500"/>
  <c r="E500" i="9" l="1"/>
  <c r="T500"/>
  <c r="X500" s="1"/>
  <c r="Y500" s="1"/>
  <c r="S504"/>
  <c r="CY501" i="5"/>
  <c r="CZ500"/>
  <c r="DD500" s="1"/>
  <c r="DE500" s="1"/>
  <c r="CN501"/>
  <c r="CO500"/>
  <c r="CS500" s="1"/>
  <c r="CT500" s="1"/>
  <c r="CC500"/>
  <c r="CD499"/>
  <c r="CH499" s="1"/>
  <c r="CI499" s="1"/>
  <c r="BR501"/>
  <c r="BS500"/>
  <c r="BW500" s="1"/>
  <c r="BX500" s="1"/>
  <c r="BG501"/>
  <c r="BH500"/>
  <c r="BL500" s="1"/>
  <c r="AV500"/>
  <c r="AW499"/>
  <c r="BA499" s="1"/>
  <c r="BB499" s="1"/>
  <c r="AK501"/>
  <c r="AL500"/>
  <c r="AP500" s="1"/>
  <c r="AQ500" s="1"/>
  <c r="Z500"/>
  <c r="AA499"/>
  <c r="AE499" s="1"/>
  <c r="AF499" s="1"/>
  <c r="BM499"/>
  <c r="N807" i="8"/>
  <c r="R807"/>
  <c r="Q807" s="1"/>
  <c r="O806"/>
  <c r="F502" i="9"/>
  <c r="J501"/>
  <c r="K501" s="1"/>
  <c r="S500" i="5"/>
  <c r="T497"/>
  <c r="U497" s="1"/>
  <c r="O498"/>
  <c r="P498" s="1"/>
  <c r="A502" i="8"/>
  <c r="E501"/>
  <c r="E501" i="9" l="1"/>
  <c r="T501"/>
  <c r="X501" s="1"/>
  <c r="Y501" s="1"/>
  <c r="S505"/>
  <c r="CZ501" i="5"/>
  <c r="DD501" s="1"/>
  <c r="DE501" s="1"/>
  <c r="CY502"/>
  <c r="CO501"/>
  <c r="CS501" s="1"/>
  <c r="CT501" s="1"/>
  <c r="CN502"/>
  <c r="CC501"/>
  <c r="CD500"/>
  <c r="CH500" s="1"/>
  <c r="CI500" s="1"/>
  <c r="BS501"/>
  <c r="BW501" s="1"/>
  <c r="BX501" s="1"/>
  <c r="BR502"/>
  <c r="BH501"/>
  <c r="BL501" s="1"/>
  <c r="BG502"/>
  <c r="AV501"/>
  <c r="AW500"/>
  <c r="BA500" s="1"/>
  <c r="BB500" s="1"/>
  <c r="AL501"/>
  <c r="AP501" s="1"/>
  <c r="AQ501" s="1"/>
  <c r="AK502"/>
  <c r="Z501"/>
  <c r="AA500"/>
  <c r="AE500" s="1"/>
  <c r="AF500" s="1"/>
  <c r="BM500"/>
  <c r="N808" i="8"/>
  <c r="O807"/>
  <c r="R808"/>
  <c r="Q808" s="1"/>
  <c r="J502" i="9"/>
  <c r="K502" s="1"/>
  <c r="F503"/>
  <c r="S501" i="5"/>
  <c r="T498"/>
  <c r="U498" s="1"/>
  <c r="O499"/>
  <c r="P499" s="1"/>
  <c r="A503" i="8"/>
  <c r="E502"/>
  <c r="E502" i="9" l="1"/>
  <c r="T502"/>
  <c r="X502" s="1"/>
  <c r="Y502" s="1"/>
  <c r="S506"/>
  <c r="CZ502" i="5"/>
  <c r="DD502" s="1"/>
  <c r="DE502" s="1"/>
  <c r="CY503"/>
  <c r="CO502"/>
  <c r="CS502" s="1"/>
  <c r="CT502" s="1"/>
  <c r="CN503"/>
  <c r="CD501"/>
  <c r="CH501" s="1"/>
  <c r="CI501" s="1"/>
  <c r="CC502"/>
  <c r="BS502"/>
  <c r="BW502" s="1"/>
  <c r="BX502" s="1"/>
  <c r="BR503"/>
  <c r="BH502"/>
  <c r="BL502" s="1"/>
  <c r="BG503"/>
  <c r="AW501"/>
  <c r="BA501" s="1"/>
  <c r="BB501" s="1"/>
  <c r="AV502"/>
  <c r="AL502"/>
  <c r="AP502" s="1"/>
  <c r="AQ502" s="1"/>
  <c r="AK503"/>
  <c r="AA501"/>
  <c r="AE501" s="1"/>
  <c r="AF501" s="1"/>
  <c r="Z502"/>
  <c r="BM501"/>
  <c r="N809" i="8"/>
  <c r="O808"/>
  <c r="R809"/>
  <c r="Q809" s="1"/>
  <c r="J503" i="9"/>
  <c r="K503" s="1"/>
  <c r="F504"/>
  <c r="S502" i="5"/>
  <c r="T499"/>
  <c r="U499" s="1"/>
  <c r="O500"/>
  <c r="P500" s="1"/>
  <c r="A504" i="8"/>
  <c r="E503"/>
  <c r="E503" i="9" l="1"/>
  <c r="T503"/>
  <c r="X503" s="1"/>
  <c r="Y503" s="1"/>
  <c r="S507"/>
  <c r="CY504" i="5"/>
  <c r="CZ503"/>
  <c r="DD503" s="1"/>
  <c r="DE503" s="1"/>
  <c r="CN504"/>
  <c r="CO503"/>
  <c r="CS503" s="1"/>
  <c r="CT503" s="1"/>
  <c r="CD502"/>
  <c r="CH502" s="1"/>
  <c r="CI502" s="1"/>
  <c r="CC503"/>
  <c r="BR504"/>
  <c r="BS503"/>
  <c r="BW503" s="1"/>
  <c r="BX503" s="1"/>
  <c r="BG504"/>
  <c r="BH503"/>
  <c r="BL503" s="1"/>
  <c r="AW502"/>
  <c r="BA502" s="1"/>
  <c r="BB502" s="1"/>
  <c r="AV503"/>
  <c r="AK504"/>
  <c r="AL503"/>
  <c r="AP503" s="1"/>
  <c r="AQ503" s="1"/>
  <c r="AA502"/>
  <c r="AE502" s="1"/>
  <c r="AF502" s="1"/>
  <c r="Z503"/>
  <c r="BM502"/>
  <c r="N810" i="8"/>
  <c r="O809"/>
  <c r="R810"/>
  <c r="Q810" s="1"/>
  <c r="J504" i="9"/>
  <c r="K504" s="1"/>
  <c r="F505"/>
  <c r="S503" i="5"/>
  <c r="T500"/>
  <c r="U500" s="1"/>
  <c r="O501"/>
  <c r="P501" s="1"/>
  <c r="A505" i="8"/>
  <c r="E504"/>
  <c r="E504" i="9" l="1"/>
  <c r="T504"/>
  <c r="X504" s="1"/>
  <c r="Y504" s="1"/>
  <c r="S508"/>
  <c r="CY505" i="5"/>
  <c r="CZ504"/>
  <c r="DD504" s="1"/>
  <c r="DE504" s="1"/>
  <c r="CN505"/>
  <c r="CO504"/>
  <c r="CS504" s="1"/>
  <c r="CT504" s="1"/>
  <c r="CC504"/>
  <c r="CD503"/>
  <c r="CH503" s="1"/>
  <c r="CI503" s="1"/>
  <c r="BR505"/>
  <c r="BS504"/>
  <c r="BW504" s="1"/>
  <c r="BX504" s="1"/>
  <c r="BG505"/>
  <c r="BH504"/>
  <c r="BL504" s="1"/>
  <c r="AV504"/>
  <c r="AW503"/>
  <c r="BA503" s="1"/>
  <c r="BB503" s="1"/>
  <c r="AK505"/>
  <c r="AL504"/>
  <c r="AP504" s="1"/>
  <c r="AQ504" s="1"/>
  <c r="Z504"/>
  <c r="AA503"/>
  <c r="AE503" s="1"/>
  <c r="AF503" s="1"/>
  <c r="BM503"/>
  <c r="N811" i="8"/>
  <c r="O810"/>
  <c r="R811"/>
  <c r="Q811" s="1"/>
  <c r="F506" i="9"/>
  <c r="J505"/>
  <c r="K505" s="1"/>
  <c r="S504" i="5"/>
  <c r="T501"/>
  <c r="U501" s="1"/>
  <c r="O502"/>
  <c r="P502" s="1"/>
  <c r="A506" i="8"/>
  <c r="E505"/>
  <c r="E505" i="9" l="1"/>
  <c r="T505"/>
  <c r="X505" s="1"/>
  <c r="Y505" s="1"/>
  <c r="S509"/>
  <c r="CY506" i="5"/>
  <c r="CZ505"/>
  <c r="DD505" s="1"/>
  <c r="DE505" s="1"/>
  <c r="CN506"/>
  <c r="CO505"/>
  <c r="CS505" s="1"/>
  <c r="CT505" s="1"/>
  <c r="CC505"/>
  <c r="CD504"/>
  <c r="CH504" s="1"/>
  <c r="CI504" s="1"/>
  <c r="BR506"/>
  <c r="BS505"/>
  <c r="BW505" s="1"/>
  <c r="BX505" s="1"/>
  <c r="BG506"/>
  <c r="BH505"/>
  <c r="BL505" s="1"/>
  <c r="AV505"/>
  <c r="AW504"/>
  <c r="BA504" s="1"/>
  <c r="BB504" s="1"/>
  <c r="AK506"/>
  <c r="AL505"/>
  <c r="AP505" s="1"/>
  <c r="AQ505" s="1"/>
  <c r="Z505"/>
  <c r="AA504"/>
  <c r="AE504" s="1"/>
  <c r="AF504" s="1"/>
  <c r="BM504"/>
  <c r="N812" i="8"/>
  <c r="R812"/>
  <c r="Q812" s="1"/>
  <c r="O811"/>
  <c r="J506" i="9"/>
  <c r="K506" s="1"/>
  <c r="F507"/>
  <c r="S505" i="5"/>
  <c r="T502"/>
  <c r="U502" s="1"/>
  <c r="O503"/>
  <c r="P503" s="1"/>
  <c r="A507" i="8"/>
  <c r="E506"/>
  <c r="E506" i="9" l="1"/>
  <c r="T506"/>
  <c r="X506" s="1"/>
  <c r="Y506" s="1"/>
  <c r="S510"/>
  <c r="CY507" i="5"/>
  <c r="CZ506"/>
  <c r="DD506" s="1"/>
  <c r="DE506" s="1"/>
  <c r="CN507"/>
  <c r="CO506"/>
  <c r="CS506" s="1"/>
  <c r="CT506" s="1"/>
  <c r="CC506"/>
  <c r="CD505"/>
  <c r="CH505" s="1"/>
  <c r="CI505" s="1"/>
  <c r="BR507"/>
  <c r="BS506"/>
  <c r="BW506" s="1"/>
  <c r="BX506" s="1"/>
  <c r="BG507"/>
  <c r="BH506"/>
  <c r="BL506" s="1"/>
  <c r="AV506"/>
  <c r="AW505"/>
  <c r="BA505" s="1"/>
  <c r="BB505" s="1"/>
  <c r="AK507"/>
  <c r="AL506"/>
  <c r="AP506" s="1"/>
  <c r="AQ506" s="1"/>
  <c r="Z506"/>
  <c r="AA505"/>
  <c r="AE505" s="1"/>
  <c r="AF505" s="1"/>
  <c r="BM505"/>
  <c r="N813" i="8"/>
  <c r="R813"/>
  <c r="Q813" s="1"/>
  <c r="O812"/>
  <c r="J507" i="9"/>
  <c r="K507" s="1"/>
  <c r="F508"/>
  <c r="S506" i="5"/>
  <c r="T503"/>
  <c r="U503" s="1"/>
  <c r="O504"/>
  <c r="P504" s="1"/>
  <c r="A508" i="8"/>
  <c r="E507"/>
  <c r="E507" i="9" l="1"/>
  <c r="T507"/>
  <c r="X507" s="1"/>
  <c r="Y507" s="1"/>
  <c r="S511"/>
  <c r="CY508" i="5"/>
  <c r="CZ507"/>
  <c r="DD507" s="1"/>
  <c r="DE507" s="1"/>
  <c r="CN508"/>
  <c r="CO507"/>
  <c r="CS507" s="1"/>
  <c r="CT507" s="1"/>
  <c r="CC507"/>
  <c r="CD506"/>
  <c r="CH506" s="1"/>
  <c r="CI506" s="1"/>
  <c r="BR508"/>
  <c r="BS507"/>
  <c r="BW507" s="1"/>
  <c r="BX507" s="1"/>
  <c r="BG508"/>
  <c r="BH507"/>
  <c r="BL507" s="1"/>
  <c r="AV507"/>
  <c r="AW506"/>
  <c r="BA506" s="1"/>
  <c r="BB506" s="1"/>
  <c r="AK508"/>
  <c r="AL507"/>
  <c r="AP507" s="1"/>
  <c r="AQ507" s="1"/>
  <c r="Z507"/>
  <c r="AA506"/>
  <c r="AE506" s="1"/>
  <c r="AF506" s="1"/>
  <c r="BM506"/>
  <c r="N814" i="8"/>
  <c r="R814"/>
  <c r="Q814" s="1"/>
  <c r="O813"/>
  <c r="J508" i="9"/>
  <c r="K508" s="1"/>
  <c r="F509"/>
  <c r="S507" i="5"/>
  <c r="T504"/>
  <c r="U504" s="1"/>
  <c r="O505"/>
  <c r="P505" s="1"/>
  <c r="A509" i="8"/>
  <c r="E508"/>
  <c r="E508" i="9" l="1"/>
  <c r="T508"/>
  <c r="X508" s="1"/>
  <c r="Y508" s="1"/>
  <c r="S512"/>
  <c r="CY509" i="5"/>
  <c r="CZ508"/>
  <c r="DD508" s="1"/>
  <c r="DE508" s="1"/>
  <c r="CN509"/>
  <c r="CO508"/>
  <c r="CS508" s="1"/>
  <c r="CT508" s="1"/>
  <c r="CC508"/>
  <c r="CD507"/>
  <c r="CH507" s="1"/>
  <c r="CI507" s="1"/>
  <c r="BR509"/>
  <c r="BS508"/>
  <c r="BW508" s="1"/>
  <c r="BX508" s="1"/>
  <c r="BG509"/>
  <c r="BH508"/>
  <c r="BL508" s="1"/>
  <c r="AV508"/>
  <c r="AW507"/>
  <c r="BA507" s="1"/>
  <c r="BB507" s="1"/>
  <c r="AK509"/>
  <c r="AL508"/>
  <c r="AP508" s="1"/>
  <c r="AQ508" s="1"/>
  <c r="Z508"/>
  <c r="AA507"/>
  <c r="AE507" s="1"/>
  <c r="AF507" s="1"/>
  <c r="BM507"/>
  <c r="N815" i="8"/>
  <c r="R815"/>
  <c r="Q815" s="1"/>
  <c r="O814"/>
  <c r="F510" i="9"/>
  <c r="J509"/>
  <c r="K509" s="1"/>
  <c r="S508" i="5"/>
  <c r="T505"/>
  <c r="U505" s="1"/>
  <c r="O506"/>
  <c r="P506" s="1"/>
  <c r="A510" i="8"/>
  <c r="E509"/>
  <c r="E509" i="9" l="1"/>
  <c r="T509"/>
  <c r="X509" s="1"/>
  <c r="Y509" s="1"/>
  <c r="S513"/>
  <c r="CZ509" i="5"/>
  <c r="DD509" s="1"/>
  <c r="DE509" s="1"/>
  <c r="CY510"/>
  <c r="CO509"/>
  <c r="CS509" s="1"/>
  <c r="CT509" s="1"/>
  <c r="CN510"/>
  <c r="CC509"/>
  <c r="CD508"/>
  <c r="CH508" s="1"/>
  <c r="CI508" s="1"/>
  <c r="BS509"/>
  <c r="BW509" s="1"/>
  <c r="BX509" s="1"/>
  <c r="BR510"/>
  <c r="BH509"/>
  <c r="BL509" s="1"/>
  <c r="BG510"/>
  <c r="AV509"/>
  <c r="AW508"/>
  <c r="BA508" s="1"/>
  <c r="BB508" s="1"/>
  <c r="AL509"/>
  <c r="AP509" s="1"/>
  <c r="AQ509" s="1"/>
  <c r="AK510"/>
  <c r="Z509"/>
  <c r="AA508"/>
  <c r="AE508" s="1"/>
  <c r="AF508" s="1"/>
  <c r="BM508"/>
  <c r="N816" i="8"/>
  <c r="R816"/>
  <c r="Q816" s="1"/>
  <c r="O815"/>
  <c r="J510" i="9"/>
  <c r="K510" s="1"/>
  <c r="F511"/>
  <c r="S509" i="5"/>
  <c r="T506"/>
  <c r="U506" s="1"/>
  <c r="O507"/>
  <c r="P507" s="1"/>
  <c r="A511" i="8"/>
  <c r="E510"/>
  <c r="E510" i="9" l="1"/>
  <c r="T510"/>
  <c r="X510" s="1"/>
  <c r="Y510" s="1"/>
  <c r="S514"/>
  <c r="CZ510" i="5"/>
  <c r="DD510" s="1"/>
  <c r="DE510" s="1"/>
  <c r="CY511"/>
  <c r="CO510"/>
  <c r="CS510" s="1"/>
  <c r="CT510" s="1"/>
  <c r="CN511"/>
  <c r="CD509"/>
  <c r="CH509" s="1"/>
  <c r="CI509" s="1"/>
  <c r="CC510"/>
  <c r="BS510"/>
  <c r="BW510" s="1"/>
  <c r="BX510" s="1"/>
  <c r="BR511"/>
  <c r="BH510"/>
  <c r="BL510" s="1"/>
  <c r="BG511"/>
  <c r="AW509"/>
  <c r="BA509" s="1"/>
  <c r="BB509" s="1"/>
  <c r="AV510"/>
  <c r="AL510"/>
  <c r="AP510" s="1"/>
  <c r="AQ510" s="1"/>
  <c r="AK511"/>
  <c r="AA509"/>
  <c r="AE509" s="1"/>
  <c r="AF509" s="1"/>
  <c r="Z510"/>
  <c r="BM509"/>
  <c r="N817" i="8"/>
  <c r="O816"/>
  <c r="R817"/>
  <c r="Q817" s="1"/>
  <c r="J511" i="9"/>
  <c r="K511" s="1"/>
  <c r="F512"/>
  <c r="S510" i="5"/>
  <c r="T507"/>
  <c r="U507" s="1"/>
  <c r="O508"/>
  <c r="P508" s="1"/>
  <c r="A512" i="8"/>
  <c r="E511"/>
  <c r="E511" i="9" l="1"/>
  <c r="T511"/>
  <c r="X511" s="1"/>
  <c r="Y511" s="1"/>
  <c r="S515"/>
  <c r="CY512" i="5"/>
  <c r="CZ511"/>
  <c r="DD511" s="1"/>
  <c r="DE511" s="1"/>
  <c r="CN512"/>
  <c r="CO511"/>
  <c r="CS511" s="1"/>
  <c r="CT511" s="1"/>
  <c r="CD510"/>
  <c r="CH510" s="1"/>
  <c r="CI510" s="1"/>
  <c r="CC511"/>
  <c r="BR512"/>
  <c r="BS511"/>
  <c r="BW511" s="1"/>
  <c r="BX511" s="1"/>
  <c r="BG512"/>
  <c r="BH511"/>
  <c r="BL511" s="1"/>
  <c r="AW510"/>
  <c r="BA510" s="1"/>
  <c r="BB510" s="1"/>
  <c r="AV511"/>
  <c r="AK512"/>
  <c r="AL511"/>
  <c r="AP511" s="1"/>
  <c r="AQ511" s="1"/>
  <c r="AA510"/>
  <c r="AE510" s="1"/>
  <c r="AF510" s="1"/>
  <c r="Z511"/>
  <c r="BM510"/>
  <c r="N818" i="8"/>
  <c r="O817"/>
  <c r="R818"/>
  <c r="Q818" s="1"/>
  <c r="J512" i="9"/>
  <c r="K512" s="1"/>
  <c r="F513"/>
  <c r="S511" i="5"/>
  <c r="T508"/>
  <c r="U508" s="1"/>
  <c r="O509"/>
  <c r="P509" s="1"/>
  <c r="A513" i="8"/>
  <c r="E512"/>
  <c r="E512" i="9" l="1"/>
  <c r="T512"/>
  <c r="X512" s="1"/>
  <c r="Y512" s="1"/>
  <c r="S516"/>
  <c r="CY513" i="5"/>
  <c r="CZ512"/>
  <c r="DD512" s="1"/>
  <c r="DE512" s="1"/>
  <c r="CN513"/>
  <c r="CO512"/>
  <c r="CS512" s="1"/>
  <c r="CT512" s="1"/>
  <c r="CC512"/>
  <c r="CD511"/>
  <c r="CH511" s="1"/>
  <c r="CI511" s="1"/>
  <c r="BR513"/>
  <c r="BS512"/>
  <c r="BW512" s="1"/>
  <c r="BX512" s="1"/>
  <c r="BG513"/>
  <c r="BH512"/>
  <c r="BL512" s="1"/>
  <c r="AV512"/>
  <c r="AW511"/>
  <c r="BA511" s="1"/>
  <c r="BB511" s="1"/>
  <c r="AK513"/>
  <c r="AL512"/>
  <c r="AP512" s="1"/>
  <c r="AQ512" s="1"/>
  <c r="Z512"/>
  <c r="AA511"/>
  <c r="AE511" s="1"/>
  <c r="AF511" s="1"/>
  <c r="BM511"/>
  <c r="N819" i="8"/>
  <c r="R819"/>
  <c r="Q819" s="1"/>
  <c r="O818"/>
  <c r="F514" i="9"/>
  <c r="J513"/>
  <c r="K513" s="1"/>
  <c r="S512" i="5"/>
  <c r="T509"/>
  <c r="U509" s="1"/>
  <c r="O510"/>
  <c r="P510" s="1"/>
  <c r="A514" i="8"/>
  <c r="E513"/>
  <c r="E513" i="9" l="1"/>
  <c r="T513"/>
  <c r="X513" s="1"/>
  <c r="Y513" s="1"/>
  <c r="S517"/>
  <c r="CY514" i="5"/>
  <c r="CZ513"/>
  <c r="DD513" s="1"/>
  <c r="DE513" s="1"/>
  <c r="CN514"/>
  <c r="CO513"/>
  <c r="CS513" s="1"/>
  <c r="CT513" s="1"/>
  <c r="CC513"/>
  <c r="CD512"/>
  <c r="CH512" s="1"/>
  <c r="CI512" s="1"/>
  <c r="BR514"/>
  <c r="BS513"/>
  <c r="BW513" s="1"/>
  <c r="BX513" s="1"/>
  <c r="BG514"/>
  <c r="BH513"/>
  <c r="BL513" s="1"/>
  <c r="AV513"/>
  <c r="AW512"/>
  <c r="BA512" s="1"/>
  <c r="BB512" s="1"/>
  <c r="AK514"/>
  <c r="AL513"/>
  <c r="AP513" s="1"/>
  <c r="AQ513" s="1"/>
  <c r="Z513"/>
  <c r="AA512"/>
  <c r="AE512" s="1"/>
  <c r="AF512" s="1"/>
  <c r="BM512"/>
  <c r="N820" i="8"/>
  <c r="O819"/>
  <c r="R820"/>
  <c r="Q820" s="1"/>
  <c r="J514" i="9"/>
  <c r="K514" s="1"/>
  <c r="F515"/>
  <c r="S513" i="5"/>
  <c r="T510"/>
  <c r="U510" s="1"/>
  <c r="O511"/>
  <c r="P511" s="1"/>
  <c r="A515" i="8"/>
  <c r="E514"/>
  <c r="E514" i="9" l="1"/>
  <c r="T514"/>
  <c r="X514" s="1"/>
  <c r="Y514" s="1"/>
  <c r="S518"/>
  <c r="CY515" i="5"/>
  <c r="CZ514"/>
  <c r="DD514" s="1"/>
  <c r="DE514" s="1"/>
  <c r="CN515"/>
  <c r="CO514"/>
  <c r="CS514" s="1"/>
  <c r="CT514" s="1"/>
  <c r="CC514"/>
  <c r="CD513"/>
  <c r="CH513" s="1"/>
  <c r="CI513" s="1"/>
  <c r="BR515"/>
  <c r="BS514"/>
  <c r="BW514" s="1"/>
  <c r="BX514" s="1"/>
  <c r="BG515"/>
  <c r="BH514"/>
  <c r="BL514" s="1"/>
  <c r="AV514"/>
  <c r="AW513"/>
  <c r="BA513" s="1"/>
  <c r="BB513" s="1"/>
  <c r="AK515"/>
  <c r="AL514"/>
  <c r="AP514" s="1"/>
  <c r="AQ514" s="1"/>
  <c r="Z514"/>
  <c r="AA513"/>
  <c r="AE513" s="1"/>
  <c r="AF513" s="1"/>
  <c r="BM513"/>
  <c r="N821" i="8"/>
  <c r="R821"/>
  <c r="Q821" s="1"/>
  <c r="O820"/>
  <c r="J515" i="9"/>
  <c r="K515" s="1"/>
  <c r="F516"/>
  <c r="S514" i="5"/>
  <c r="T511"/>
  <c r="U511" s="1"/>
  <c r="O512"/>
  <c r="P512" s="1"/>
  <c r="A516" i="8"/>
  <c r="E515"/>
  <c r="E515" i="9" l="1"/>
  <c r="T515"/>
  <c r="X515" s="1"/>
  <c r="Y515" s="1"/>
  <c r="S519"/>
  <c r="CY516" i="5"/>
  <c r="CZ515"/>
  <c r="DD515" s="1"/>
  <c r="DE515" s="1"/>
  <c r="CN516"/>
  <c r="CO515"/>
  <c r="CS515" s="1"/>
  <c r="CT515" s="1"/>
  <c r="CC515"/>
  <c r="CD514"/>
  <c r="CH514" s="1"/>
  <c r="CI514" s="1"/>
  <c r="BR516"/>
  <c r="BS515"/>
  <c r="BW515" s="1"/>
  <c r="BX515" s="1"/>
  <c r="BG516"/>
  <c r="BH515"/>
  <c r="BL515" s="1"/>
  <c r="AV515"/>
  <c r="AW514"/>
  <c r="BA514" s="1"/>
  <c r="BB514" s="1"/>
  <c r="AK516"/>
  <c r="AL515"/>
  <c r="AP515" s="1"/>
  <c r="AQ515" s="1"/>
  <c r="Z515"/>
  <c r="AA514"/>
  <c r="AE514" s="1"/>
  <c r="AF514" s="1"/>
  <c r="BM514"/>
  <c r="N822" i="8"/>
  <c r="R822"/>
  <c r="Q822" s="1"/>
  <c r="O821"/>
  <c r="J516" i="9"/>
  <c r="K516" s="1"/>
  <c r="F517"/>
  <c r="S515" i="5"/>
  <c r="T512"/>
  <c r="U512" s="1"/>
  <c r="O513"/>
  <c r="P513" s="1"/>
  <c r="A517" i="8"/>
  <c r="E516"/>
  <c r="E516" i="9" l="1"/>
  <c r="T516"/>
  <c r="X516" s="1"/>
  <c r="Y516" s="1"/>
  <c r="S520"/>
  <c r="CY517" i="5"/>
  <c r="CZ516"/>
  <c r="DD516" s="1"/>
  <c r="DE516" s="1"/>
  <c r="CN517"/>
  <c r="CO516"/>
  <c r="CS516" s="1"/>
  <c r="CT516" s="1"/>
  <c r="CC516"/>
  <c r="CD515"/>
  <c r="CH515" s="1"/>
  <c r="CI515" s="1"/>
  <c r="BR517"/>
  <c r="BS516"/>
  <c r="BW516" s="1"/>
  <c r="BX516" s="1"/>
  <c r="BG517"/>
  <c r="BH516"/>
  <c r="BL516" s="1"/>
  <c r="AV516"/>
  <c r="AW515"/>
  <c r="BA515" s="1"/>
  <c r="BB515" s="1"/>
  <c r="AK517"/>
  <c r="AL516"/>
  <c r="AP516" s="1"/>
  <c r="AQ516" s="1"/>
  <c r="Z516"/>
  <c r="AA515"/>
  <c r="AE515" s="1"/>
  <c r="AF515" s="1"/>
  <c r="BM515"/>
  <c r="N823" i="8"/>
  <c r="O822"/>
  <c r="R823"/>
  <c r="Q823" s="1"/>
  <c r="F518" i="9"/>
  <c r="J517"/>
  <c r="K517" s="1"/>
  <c r="S516" i="5"/>
  <c r="T513"/>
  <c r="U513" s="1"/>
  <c r="O514"/>
  <c r="P514" s="1"/>
  <c r="A518" i="8"/>
  <c r="E517"/>
  <c r="E517" i="9" l="1"/>
  <c r="T517"/>
  <c r="X517" s="1"/>
  <c r="Y517" s="1"/>
  <c r="S521"/>
  <c r="CZ517" i="5"/>
  <c r="DD517" s="1"/>
  <c r="DE517" s="1"/>
  <c r="CY518"/>
  <c r="CO517"/>
  <c r="CS517" s="1"/>
  <c r="CT517" s="1"/>
  <c r="CN518"/>
  <c r="CC517"/>
  <c r="CD516"/>
  <c r="CH516" s="1"/>
  <c r="CI516" s="1"/>
  <c r="BS517"/>
  <c r="BW517" s="1"/>
  <c r="BX517" s="1"/>
  <c r="BR518"/>
  <c r="BH517"/>
  <c r="BL517" s="1"/>
  <c r="BG518"/>
  <c r="AV517"/>
  <c r="AW516"/>
  <c r="BA516" s="1"/>
  <c r="BB516" s="1"/>
  <c r="AL517"/>
  <c r="AP517" s="1"/>
  <c r="AQ517" s="1"/>
  <c r="AK518"/>
  <c r="Z517"/>
  <c r="AA516"/>
  <c r="AE516" s="1"/>
  <c r="AF516" s="1"/>
  <c r="BM516"/>
  <c r="N824" i="8"/>
  <c r="R824"/>
  <c r="Q824" s="1"/>
  <c r="O823"/>
  <c r="J518" i="9"/>
  <c r="K518" s="1"/>
  <c r="F519"/>
  <c r="S517" i="5"/>
  <c r="T514"/>
  <c r="U514" s="1"/>
  <c r="O515"/>
  <c r="P515" s="1"/>
  <c r="A519" i="8"/>
  <c r="E518"/>
  <c r="E518" i="9" l="1"/>
  <c r="T518"/>
  <c r="X518" s="1"/>
  <c r="Y518" s="1"/>
  <c r="S522"/>
  <c r="CZ518" i="5"/>
  <c r="DD518" s="1"/>
  <c r="DE518" s="1"/>
  <c r="CY519"/>
  <c r="CO518"/>
  <c r="CS518" s="1"/>
  <c r="CT518" s="1"/>
  <c r="CN519"/>
  <c r="CD517"/>
  <c r="CH517" s="1"/>
  <c r="CI517" s="1"/>
  <c r="CC518"/>
  <c r="BS518"/>
  <c r="BW518" s="1"/>
  <c r="BX518" s="1"/>
  <c r="BR519"/>
  <c r="BH518"/>
  <c r="BL518" s="1"/>
  <c r="BG519"/>
  <c r="AW517"/>
  <c r="BA517" s="1"/>
  <c r="BB517" s="1"/>
  <c r="AV518"/>
  <c r="AL518"/>
  <c r="AP518" s="1"/>
  <c r="AQ518" s="1"/>
  <c r="AK519"/>
  <c r="AA517"/>
  <c r="AE517" s="1"/>
  <c r="AF517" s="1"/>
  <c r="Z518"/>
  <c r="BM517"/>
  <c r="N825" i="8"/>
  <c r="O824"/>
  <c r="R825"/>
  <c r="Q825" s="1"/>
  <c r="J519" i="9"/>
  <c r="K519" s="1"/>
  <c r="F520"/>
  <c r="S518" i="5"/>
  <c r="T515"/>
  <c r="U515" s="1"/>
  <c r="O516"/>
  <c r="P516" s="1"/>
  <c r="A520" i="8"/>
  <c r="E519"/>
  <c r="E519" i="9" l="1"/>
  <c r="T519"/>
  <c r="X519" s="1"/>
  <c r="Y519" s="1"/>
  <c r="S523"/>
  <c r="CY520" i="5"/>
  <c r="CZ519"/>
  <c r="DD519" s="1"/>
  <c r="DE519" s="1"/>
  <c r="CN520"/>
  <c r="CO519"/>
  <c r="CS519" s="1"/>
  <c r="CT519" s="1"/>
  <c r="CD518"/>
  <c r="CH518" s="1"/>
  <c r="CI518" s="1"/>
  <c r="CC519"/>
  <c r="BR520"/>
  <c r="BS519"/>
  <c r="BW519" s="1"/>
  <c r="BX519" s="1"/>
  <c r="BG520"/>
  <c r="BH519"/>
  <c r="BL519" s="1"/>
  <c r="AW518"/>
  <c r="BA518" s="1"/>
  <c r="BB518" s="1"/>
  <c r="AV519"/>
  <c r="AK520"/>
  <c r="AL519"/>
  <c r="AP519" s="1"/>
  <c r="AQ519" s="1"/>
  <c r="AA518"/>
  <c r="AE518" s="1"/>
  <c r="AF518" s="1"/>
  <c r="Z519"/>
  <c r="BM518"/>
  <c r="N826" i="8"/>
  <c r="O825"/>
  <c r="R826"/>
  <c r="Q826" s="1"/>
  <c r="J520" i="9"/>
  <c r="K520" s="1"/>
  <c r="F521"/>
  <c r="S519" i="5"/>
  <c r="T516"/>
  <c r="U516" s="1"/>
  <c r="O517"/>
  <c r="P517" s="1"/>
  <c r="A521" i="8"/>
  <c r="E520"/>
  <c r="E520" i="9" l="1"/>
  <c r="T520"/>
  <c r="X520" s="1"/>
  <c r="Y520" s="1"/>
  <c r="S524"/>
  <c r="CY521" i="5"/>
  <c r="CZ520"/>
  <c r="DD520" s="1"/>
  <c r="DE520" s="1"/>
  <c r="CN521"/>
  <c r="CO520"/>
  <c r="CS520" s="1"/>
  <c r="CT520" s="1"/>
  <c r="CC520"/>
  <c r="CD519"/>
  <c r="CH519" s="1"/>
  <c r="CI519" s="1"/>
  <c r="BR521"/>
  <c r="BS520"/>
  <c r="BW520" s="1"/>
  <c r="BX520" s="1"/>
  <c r="BG521"/>
  <c r="BH520"/>
  <c r="BL520" s="1"/>
  <c r="AV520"/>
  <c r="AW519"/>
  <c r="BA519" s="1"/>
  <c r="BB519" s="1"/>
  <c r="AK521"/>
  <c r="AL520"/>
  <c r="AP520" s="1"/>
  <c r="AQ520" s="1"/>
  <c r="Z520"/>
  <c r="AA519"/>
  <c r="AE519" s="1"/>
  <c r="AF519" s="1"/>
  <c r="BM519"/>
  <c r="N827" i="8"/>
  <c r="O826"/>
  <c r="R827"/>
  <c r="Q827" s="1"/>
  <c r="F522" i="9"/>
  <c r="J521"/>
  <c r="K521" s="1"/>
  <c r="S520" i="5"/>
  <c r="T517"/>
  <c r="U517" s="1"/>
  <c r="O518"/>
  <c r="P518" s="1"/>
  <c r="A522" i="8"/>
  <c r="E521"/>
  <c r="E521" i="9" l="1"/>
  <c r="T521"/>
  <c r="X521" s="1"/>
  <c r="Y521" s="1"/>
  <c r="S525"/>
  <c r="CY522" i="5"/>
  <c r="CZ521"/>
  <c r="DD521" s="1"/>
  <c r="DE521" s="1"/>
  <c r="CN522"/>
  <c r="CO521"/>
  <c r="CS521" s="1"/>
  <c r="CT521" s="1"/>
  <c r="CC521"/>
  <c r="CD520"/>
  <c r="CH520" s="1"/>
  <c r="CI520" s="1"/>
  <c r="BR522"/>
  <c r="BS521"/>
  <c r="BW521" s="1"/>
  <c r="BX521" s="1"/>
  <c r="BG522"/>
  <c r="BH521"/>
  <c r="BL521" s="1"/>
  <c r="AV521"/>
  <c r="AW520"/>
  <c r="BA520" s="1"/>
  <c r="BB520" s="1"/>
  <c r="AK522"/>
  <c r="AL521"/>
  <c r="AP521" s="1"/>
  <c r="AQ521" s="1"/>
  <c r="Z521"/>
  <c r="AA520"/>
  <c r="AE520" s="1"/>
  <c r="AF520" s="1"/>
  <c r="BM520"/>
  <c r="N828" i="8"/>
  <c r="O827"/>
  <c r="R828"/>
  <c r="Q828" s="1"/>
  <c r="J522" i="9"/>
  <c r="K522" s="1"/>
  <c r="F523"/>
  <c r="S521" i="5"/>
  <c r="T518"/>
  <c r="U518" s="1"/>
  <c r="O519"/>
  <c r="P519" s="1"/>
  <c r="A523" i="8"/>
  <c r="E522"/>
  <c r="E522" i="9" l="1"/>
  <c r="T522"/>
  <c r="X522" s="1"/>
  <c r="Y522" s="1"/>
  <c r="S526"/>
  <c r="CY523" i="5"/>
  <c r="CZ522"/>
  <c r="DD522" s="1"/>
  <c r="DE522" s="1"/>
  <c r="CN523"/>
  <c r="CO522"/>
  <c r="CS522" s="1"/>
  <c r="CT522" s="1"/>
  <c r="CC522"/>
  <c r="CD521"/>
  <c r="CH521" s="1"/>
  <c r="CI521" s="1"/>
  <c r="BR523"/>
  <c r="BS522"/>
  <c r="BW522" s="1"/>
  <c r="BX522" s="1"/>
  <c r="BG523"/>
  <c r="BH522"/>
  <c r="BL522" s="1"/>
  <c r="AV522"/>
  <c r="AW521"/>
  <c r="BA521" s="1"/>
  <c r="BB521" s="1"/>
  <c r="AK523"/>
  <c r="AL522"/>
  <c r="AP522" s="1"/>
  <c r="AQ522" s="1"/>
  <c r="Z522"/>
  <c r="AA521"/>
  <c r="AE521" s="1"/>
  <c r="AF521" s="1"/>
  <c r="BM521"/>
  <c r="N829" i="8"/>
  <c r="R829"/>
  <c r="Q829" s="1"/>
  <c r="O828"/>
  <c r="J523" i="9"/>
  <c r="K523" s="1"/>
  <c r="F524"/>
  <c r="S522" i="5"/>
  <c r="T519"/>
  <c r="U519" s="1"/>
  <c r="O520"/>
  <c r="P520" s="1"/>
  <c r="A524" i="8"/>
  <c r="E523"/>
  <c r="E523" i="9" l="1"/>
  <c r="T523"/>
  <c r="X523" s="1"/>
  <c r="Y523" s="1"/>
  <c r="S527"/>
  <c r="CY524" i="5"/>
  <c r="CZ523"/>
  <c r="DD523" s="1"/>
  <c r="DE523" s="1"/>
  <c r="CN524"/>
  <c r="CO523"/>
  <c r="CS523" s="1"/>
  <c r="CT523" s="1"/>
  <c r="CC523"/>
  <c r="CD522"/>
  <c r="CH522" s="1"/>
  <c r="CI522" s="1"/>
  <c r="BR524"/>
  <c r="BS523"/>
  <c r="BW523" s="1"/>
  <c r="BX523" s="1"/>
  <c r="BG524"/>
  <c r="BH523"/>
  <c r="BL523" s="1"/>
  <c r="AV523"/>
  <c r="AW522"/>
  <c r="BA522" s="1"/>
  <c r="BB522" s="1"/>
  <c r="AK524"/>
  <c r="AL523"/>
  <c r="AP523" s="1"/>
  <c r="AQ523" s="1"/>
  <c r="Z523"/>
  <c r="AA522"/>
  <c r="AE522" s="1"/>
  <c r="AF522" s="1"/>
  <c r="BM522"/>
  <c r="N830" i="8"/>
  <c r="R830"/>
  <c r="Q830" s="1"/>
  <c r="O829"/>
  <c r="J524" i="9"/>
  <c r="K524" s="1"/>
  <c r="F525"/>
  <c r="S523" i="5"/>
  <c r="T520"/>
  <c r="U520" s="1"/>
  <c r="O521"/>
  <c r="P521" s="1"/>
  <c r="A525" i="8"/>
  <c r="E524"/>
  <c r="E524" i="9" l="1"/>
  <c r="T524"/>
  <c r="X524" s="1"/>
  <c r="Y524" s="1"/>
  <c r="S528"/>
  <c r="CY525" i="5"/>
  <c r="CZ524"/>
  <c r="DD524" s="1"/>
  <c r="DE524" s="1"/>
  <c r="CN525"/>
  <c r="CO524"/>
  <c r="CS524" s="1"/>
  <c r="CT524" s="1"/>
  <c r="CC524"/>
  <c r="CD523"/>
  <c r="CH523" s="1"/>
  <c r="CI523" s="1"/>
  <c r="BR525"/>
  <c r="BS524"/>
  <c r="BW524" s="1"/>
  <c r="BX524" s="1"/>
  <c r="BG525"/>
  <c r="BH524"/>
  <c r="BL524" s="1"/>
  <c r="AV524"/>
  <c r="AW523"/>
  <c r="BA523" s="1"/>
  <c r="BB523" s="1"/>
  <c r="AK525"/>
  <c r="AL524"/>
  <c r="AP524" s="1"/>
  <c r="AQ524" s="1"/>
  <c r="Z524"/>
  <c r="AA523"/>
  <c r="AE523" s="1"/>
  <c r="AF523" s="1"/>
  <c r="BM523"/>
  <c r="N831" i="8"/>
  <c r="O830"/>
  <c r="R831"/>
  <c r="Q831" s="1"/>
  <c r="F526" i="9"/>
  <c r="J525"/>
  <c r="K525" s="1"/>
  <c r="S524" i="5"/>
  <c r="T521"/>
  <c r="U521" s="1"/>
  <c r="O522"/>
  <c r="P522" s="1"/>
  <c r="A526" i="8"/>
  <c r="E525"/>
  <c r="E525" i="9" l="1"/>
  <c r="T525"/>
  <c r="X525" s="1"/>
  <c r="Y525" s="1"/>
  <c r="S529"/>
  <c r="CZ525" i="5"/>
  <c r="DD525" s="1"/>
  <c r="DE525" s="1"/>
  <c r="CY526"/>
  <c r="CO525"/>
  <c r="CS525" s="1"/>
  <c r="CT525" s="1"/>
  <c r="CN526"/>
  <c r="CC525"/>
  <c r="CD524"/>
  <c r="CH524" s="1"/>
  <c r="CI524" s="1"/>
  <c r="BS525"/>
  <c r="BW525" s="1"/>
  <c r="BX525" s="1"/>
  <c r="BR526"/>
  <c r="BH525"/>
  <c r="BL525" s="1"/>
  <c r="BG526"/>
  <c r="AV525"/>
  <c r="AW524"/>
  <c r="BA524" s="1"/>
  <c r="BB524" s="1"/>
  <c r="AL525"/>
  <c r="AP525" s="1"/>
  <c r="AQ525" s="1"/>
  <c r="AK526"/>
  <c r="Z525"/>
  <c r="AA524"/>
  <c r="AE524" s="1"/>
  <c r="AF524" s="1"/>
  <c r="BM524"/>
  <c r="N832" i="8"/>
  <c r="O831"/>
  <c r="R832"/>
  <c r="Q832" s="1"/>
  <c r="J526" i="9"/>
  <c r="K526" s="1"/>
  <c r="F527"/>
  <c r="S525" i="5"/>
  <c r="T522"/>
  <c r="U522" s="1"/>
  <c r="O523"/>
  <c r="P523" s="1"/>
  <c r="A527" i="8"/>
  <c r="E526"/>
  <c r="E526" i="9" l="1"/>
  <c r="T526"/>
  <c r="X526" s="1"/>
  <c r="Y526" s="1"/>
  <c r="S530"/>
  <c r="CZ526" i="5"/>
  <c r="DD526" s="1"/>
  <c r="DE526" s="1"/>
  <c r="CY527"/>
  <c r="CO526"/>
  <c r="CS526" s="1"/>
  <c r="CT526" s="1"/>
  <c r="CN527"/>
  <c r="CD525"/>
  <c r="CH525" s="1"/>
  <c r="CI525" s="1"/>
  <c r="CC526"/>
  <c r="BS526"/>
  <c r="BW526" s="1"/>
  <c r="BX526" s="1"/>
  <c r="BR527"/>
  <c r="BH526"/>
  <c r="BL526" s="1"/>
  <c r="BG527"/>
  <c r="AW525"/>
  <c r="BA525" s="1"/>
  <c r="BB525" s="1"/>
  <c r="AV526"/>
  <c r="AL526"/>
  <c r="AP526" s="1"/>
  <c r="AQ526" s="1"/>
  <c r="AK527"/>
  <c r="AA525"/>
  <c r="AE525" s="1"/>
  <c r="AF525" s="1"/>
  <c r="Z526"/>
  <c r="BM525"/>
  <c r="N833" i="8"/>
  <c r="O832"/>
  <c r="R833"/>
  <c r="Q833" s="1"/>
  <c r="J527" i="9"/>
  <c r="K527" s="1"/>
  <c r="F528"/>
  <c r="S526" i="5"/>
  <c r="T523"/>
  <c r="U523" s="1"/>
  <c r="O524"/>
  <c r="P524" s="1"/>
  <c r="A528" i="8"/>
  <c r="E527"/>
  <c r="E527" i="9" l="1"/>
  <c r="T527"/>
  <c r="X527" s="1"/>
  <c r="Y527" s="1"/>
  <c r="S531"/>
  <c r="CY528" i="5"/>
  <c r="CZ527"/>
  <c r="DD527" s="1"/>
  <c r="DE527" s="1"/>
  <c r="CN528"/>
  <c r="CO527"/>
  <c r="CS527" s="1"/>
  <c r="CT527" s="1"/>
  <c r="CD526"/>
  <c r="CH526" s="1"/>
  <c r="CI526" s="1"/>
  <c r="CC527"/>
  <c r="BR528"/>
  <c r="BS527"/>
  <c r="BW527" s="1"/>
  <c r="BX527" s="1"/>
  <c r="BG528"/>
  <c r="BH527"/>
  <c r="BL527" s="1"/>
  <c r="AW526"/>
  <c r="BA526" s="1"/>
  <c r="BB526" s="1"/>
  <c r="AV527"/>
  <c r="AK528"/>
  <c r="AL527"/>
  <c r="AP527" s="1"/>
  <c r="AQ527" s="1"/>
  <c r="AA526"/>
  <c r="AE526" s="1"/>
  <c r="AF526" s="1"/>
  <c r="Z527"/>
  <c r="BM526"/>
  <c r="N834" i="8"/>
  <c r="O833"/>
  <c r="R834"/>
  <c r="Q834" s="1"/>
  <c r="J528" i="9"/>
  <c r="K528" s="1"/>
  <c r="F529"/>
  <c r="S527" i="5"/>
  <c r="T524"/>
  <c r="U524" s="1"/>
  <c r="O525"/>
  <c r="P525" s="1"/>
  <c r="A529" i="8"/>
  <c r="E528"/>
  <c r="E528" i="9" l="1"/>
  <c r="T528"/>
  <c r="X528" s="1"/>
  <c r="Y528" s="1"/>
  <c r="S532"/>
  <c r="CY529" i="5"/>
  <c r="CZ528"/>
  <c r="DD528" s="1"/>
  <c r="DE528" s="1"/>
  <c r="CN529"/>
  <c r="CO528"/>
  <c r="CS528" s="1"/>
  <c r="CT528" s="1"/>
  <c r="CC528"/>
  <c r="CD527"/>
  <c r="CH527" s="1"/>
  <c r="CI527" s="1"/>
  <c r="BR529"/>
  <c r="BS528"/>
  <c r="BW528" s="1"/>
  <c r="BX528" s="1"/>
  <c r="BG529"/>
  <c r="BH528"/>
  <c r="BL528" s="1"/>
  <c r="AV528"/>
  <c r="AW527"/>
  <c r="BA527" s="1"/>
  <c r="BB527" s="1"/>
  <c r="AK529"/>
  <c r="AL528"/>
  <c r="AP528" s="1"/>
  <c r="AQ528" s="1"/>
  <c r="Z528"/>
  <c r="AA527"/>
  <c r="AE527" s="1"/>
  <c r="AF527" s="1"/>
  <c r="BM527"/>
  <c r="N835" i="8"/>
  <c r="R835"/>
  <c r="Q835" s="1"/>
  <c r="O834"/>
  <c r="F530" i="9"/>
  <c r="J529"/>
  <c r="K529" s="1"/>
  <c r="S528" i="5"/>
  <c r="T525"/>
  <c r="U525" s="1"/>
  <c r="O526"/>
  <c r="P526" s="1"/>
  <c r="A530" i="8"/>
  <c r="E529"/>
  <c r="E529" i="9" l="1"/>
  <c r="T529"/>
  <c r="X529" s="1"/>
  <c r="Y529" s="1"/>
  <c r="S533"/>
  <c r="CY530" i="5"/>
  <c r="CZ529"/>
  <c r="DD529" s="1"/>
  <c r="DE529" s="1"/>
  <c r="CN530"/>
  <c r="CO529"/>
  <c r="CS529" s="1"/>
  <c r="CT529" s="1"/>
  <c r="CC529"/>
  <c r="CD528"/>
  <c r="CH528" s="1"/>
  <c r="CI528" s="1"/>
  <c r="BR530"/>
  <c r="BS529"/>
  <c r="BW529" s="1"/>
  <c r="BX529" s="1"/>
  <c r="BG530"/>
  <c r="BH529"/>
  <c r="BL529" s="1"/>
  <c r="AV529"/>
  <c r="AW528"/>
  <c r="BA528" s="1"/>
  <c r="BB528" s="1"/>
  <c r="AK530"/>
  <c r="AL529"/>
  <c r="AP529" s="1"/>
  <c r="AQ529" s="1"/>
  <c r="Z529"/>
  <c r="AA528"/>
  <c r="AE528" s="1"/>
  <c r="AF528" s="1"/>
  <c r="BM528"/>
  <c r="N836" i="8"/>
  <c r="O835"/>
  <c r="R836"/>
  <c r="Q836" s="1"/>
  <c r="J530" i="9"/>
  <c r="K530" s="1"/>
  <c r="F531"/>
  <c r="S529" i="5"/>
  <c r="T526"/>
  <c r="U526" s="1"/>
  <c r="O527"/>
  <c r="P527" s="1"/>
  <c r="A531" i="8"/>
  <c r="E530"/>
  <c r="E530" i="9" l="1"/>
  <c r="T530"/>
  <c r="X530" s="1"/>
  <c r="Y530" s="1"/>
  <c r="S534"/>
  <c r="CY531" i="5"/>
  <c r="CZ530"/>
  <c r="DD530" s="1"/>
  <c r="DE530" s="1"/>
  <c r="CN531"/>
  <c r="CO530"/>
  <c r="CS530" s="1"/>
  <c r="CT530" s="1"/>
  <c r="CC530"/>
  <c r="CD529"/>
  <c r="CH529" s="1"/>
  <c r="CI529" s="1"/>
  <c r="BR531"/>
  <c r="BS530"/>
  <c r="BW530" s="1"/>
  <c r="BX530" s="1"/>
  <c r="BG531"/>
  <c r="BH530"/>
  <c r="BL530" s="1"/>
  <c r="AV530"/>
  <c r="AW529"/>
  <c r="BA529" s="1"/>
  <c r="BB529" s="1"/>
  <c r="AK531"/>
  <c r="AL530"/>
  <c r="AP530" s="1"/>
  <c r="AQ530" s="1"/>
  <c r="Z530"/>
  <c r="AA529"/>
  <c r="AE529" s="1"/>
  <c r="AF529" s="1"/>
  <c r="BM529"/>
  <c r="N837" i="8"/>
  <c r="R837"/>
  <c r="Q837" s="1"/>
  <c r="O836"/>
  <c r="J531" i="9"/>
  <c r="K531" s="1"/>
  <c r="F532"/>
  <c r="S530" i="5"/>
  <c r="T527"/>
  <c r="U527" s="1"/>
  <c r="O528"/>
  <c r="P528" s="1"/>
  <c r="A532" i="8"/>
  <c r="E531"/>
  <c r="E531" i="9" l="1"/>
  <c r="T531"/>
  <c r="X531" s="1"/>
  <c r="Y531" s="1"/>
  <c r="S535"/>
  <c r="CY532" i="5"/>
  <c r="CZ531"/>
  <c r="DD531" s="1"/>
  <c r="DE531" s="1"/>
  <c r="CN532"/>
  <c r="CO531"/>
  <c r="CS531" s="1"/>
  <c r="CT531" s="1"/>
  <c r="CC531"/>
  <c r="CD530"/>
  <c r="CH530" s="1"/>
  <c r="CI530" s="1"/>
  <c r="BR532"/>
  <c r="BS531"/>
  <c r="BW531" s="1"/>
  <c r="BX531" s="1"/>
  <c r="BG532"/>
  <c r="BH531"/>
  <c r="BL531" s="1"/>
  <c r="AV531"/>
  <c r="AW530"/>
  <c r="BA530" s="1"/>
  <c r="BB530" s="1"/>
  <c r="AK532"/>
  <c r="AL531"/>
  <c r="AP531" s="1"/>
  <c r="AQ531" s="1"/>
  <c r="Z531"/>
  <c r="AA530"/>
  <c r="AE530" s="1"/>
  <c r="AF530" s="1"/>
  <c r="BM530"/>
  <c r="N838" i="8"/>
  <c r="R838"/>
  <c r="Q838" s="1"/>
  <c r="O837"/>
  <c r="J532" i="9"/>
  <c r="K532" s="1"/>
  <c r="F533"/>
  <c r="S531" i="5"/>
  <c r="T528"/>
  <c r="U528" s="1"/>
  <c r="O529"/>
  <c r="P529" s="1"/>
  <c r="A533" i="8"/>
  <c r="E532"/>
  <c r="E532" i="9" l="1"/>
  <c r="T532"/>
  <c r="X532" s="1"/>
  <c r="Y532" s="1"/>
  <c r="S536"/>
  <c r="CY533" i="5"/>
  <c r="CZ532"/>
  <c r="DD532" s="1"/>
  <c r="DE532" s="1"/>
  <c r="CN533"/>
  <c r="CO532"/>
  <c r="CS532" s="1"/>
  <c r="CT532" s="1"/>
  <c r="CC532"/>
  <c r="CD531"/>
  <c r="CH531" s="1"/>
  <c r="CI531" s="1"/>
  <c r="BR533"/>
  <c r="BS532"/>
  <c r="BW532" s="1"/>
  <c r="BX532" s="1"/>
  <c r="BG533"/>
  <c r="BH532"/>
  <c r="BL532" s="1"/>
  <c r="AV532"/>
  <c r="AW531"/>
  <c r="BA531" s="1"/>
  <c r="BB531" s="1"/>
  <c r="AK533"/>
  <c r="AL532"/>
  <c r="AP532" s="1"/>
  <c r="AQ532" s="1"/>
  <c r="Z532"/>
  <c r="AA531"/>
  <c r="AE531" s="1"/>
  <c r="AF531" s="1"/>
  <c r="BM531"/>
  <c r="N839" i="8"/>
  <c r="R839"/>
  <c r="Q839" s="1"/>
  <c r="O838"/>
  <c r="F534" i="9"/>
  <c r="J533"/>
  <c r="K533" s="1"/>
  <c r="S532" i="5"/>
  <c r="T529"/>
  <c r="U529" s="1"/>
  <c r="O530"/>
  <c r="P530" s="1"/>
  <c r="A534" i="8"/>
  <c r="E533"/>
  <c r="E533" i="9" l="1"/>
  <c r="T533"/>
  <c r="X533" s="1"/>
  <c r="Y533" s="1"/>
  <c r="S537"/>
  <c r="CZ533" i="5"/>
  <c r="DD533" s="1"/>
  <c r="DE533" s="1"/>
  <c r="CY534"/>
  <c r="CO533"/>
  <c r="CS533" s="1"/>
  <c r="CT533" s="1"/>
  <c r="CN534"/>
  <c r="CC533"/>
  <c r="CD532"/>
  <c r="CH532" s="1"/>
  <c r="CI532" s="1"/>
  <c r="BS533"/>
  <c r="BW533" s="1"/>
  <c r="BX533" s="1"/>
  <c r="BR534"/>
  <c r="BH533"/>
  <c r="BL533" s="1"/>
  <c r="BG534"/>
  <c r="AV533"/>
  <c r="AW532"/>
  <c r="BA532" s="1"/>
  <c r="BB532" s="1"/>
  <c r="AL533"/>
  <c r="AP533" s="1"/>
  <c r="AQ533" s="1"/>
  <c r="AK534"/>
  <c r="Z533"/>
  <c r="AA532"/>
  <c r="AE532" s="1"/>
  <c r="AF532" s="1"/>
  <c r="BM532"/>
  <c r="N840" i="8"/>
  <c r="R840"/>
  <c r="Q840" s="1"/>
  <c r="O839"/>
  <c r="J534" i="9"/>
  <c r="K534" s="1"/>
  <c r="F535"/>
  <c r="S533" i="5"/>
  <c r="T530"/>
  <c r="U530" s="1"/>
  <c r="O531"/>
  <c r="P531" s="1"/>
  <c r="A535" i="8"/>
  <c r="E534"/>
  <c r="E534" i="9" l="1"/>
  <c r="T534"/>
  <c r="X534" s="1"/>
  <c r="Y534" s="1"/>
  <c r="S538"/>
  <c r="CZ534" i="5"/>
  <c r="DD534" s="1"/>
  <c r="DE534" s="1"/>
  <c r="CY535"/>
  <c r="CO534"/>
  <c r="CS534" s="1"/>
  <c r="CT534" s="1"/>
  <c r="CN535"/>
  <c r="CD533"/>
  <c r="CH533" s="1"/>
  <c r="CI533" s="1"/>
  <c r="CC534"/>
  <c r="BS534"/>
  <c r="BW534" s="1"/>
  <c r="BX534" s="1"/>
  <c r="BR535"/>
  <c r="BH534"/>
  <c r="BL534" s="1"/>
  <c r="BG535"/>
  <c r="AW533"/>
  <c r="BA533" s="1"/>
  <c r="BB533" s="1"/>
  <c r="AV534"/>
  <c r="AL534"/>
  <c r="AP534" s="1"/>
  <c r="AQ534" s="1"/>
  <c r="AK535"/>
  <c r="AA533"/>
  <c r="AE533" s="1"/>
  <c r="AF533" s="1"/>
  <c r="Z534"/>
  <c r="BM533"/>
  <c r="N841" i="8"/>
  <c r="R841"/>
  <c r="Q841" s="1"/>
  <c r="O840"/>
  <c r="J535" i="9"/>
  <c r="K535" s="1"/>
  <c r="F536"/>
  <c r="S534" i="5"/>
  <c r="T531"/>
  <c r="U531" s="1"/>
  <c r="O532"/>
  <c r="P532" s="1"/>
  <c r="A536" i="8"/>
  <c r="E535"/>
  <c r="E535" i="9" l="1"/>
  <c r="T535"/>
  <c r="X535" s="1"/>
  <c r="Y535" s="1"/>
  <c r="S539"/>
  <c r="CY536" i="5"/>
  <c r="CZ535"/>
  <c r="DD535" s="1"/>
  <c r="DE535" s="1"/>
  <c r="CN536"/>
  <c r="CO535"/>
  <c r="CS535" s="1"/>
  <c r="CT535" s="1"/>
  <c r="CD534"/>
  <c r="CH534" s="1"/>
  <c r="CI534" s="1"/>
  <c r="CC535"/>
  <c r="BR536"/>
  <c r="BS535"/>
  <c r="BW535" s="1"/>
  <c r="BX535" s="1"/>
  <c r="BG536"/>
  <c r="BH535"/>
  <c r="BL535" s="1"/>
  <c r="AW534"/>
  <c r="BA534" s="1"/>
  <c r="BB534" s="1"/>
  <c r="AV535"/>
  <c r="AK536"/>
  <c r="AL535"/>
  <c r="AP535" s="1"/>
  <c r="AQ535" s="1"/>
  <c r="AA534"/>
  <c r="AE534" s="1"/>
  <c r="AF534" s="1"/>
  <c r="Z535"/>
  <c r="BM534"/>
  <c r="N842" i="8"/>
  <c r="O841"/>
  <c r="R842"/>
  <c r="Q842" s="1"/>
  <c r="J536" i="9"/>
  <c r="K536" s="1"/>
  <c r="F537"/>
  <c r="S535" i="5"/>
  <c r="T532"/>
  <c r="U532" s="1"/>
  <c r="O533"/>
  <c r="P533" s="1"/>
  <c r="A537" i="8"/>
  <c r="E536"/>
  <c r="E536" i="9" l="1"/>
  <c r="T536"/>
  <c r="X536" s="1"/>
  <c r="Y536" s="1"/>
  <c r="S540"/>
  <c r="CY537" i="5"/>
  <c r="CZ536"/>
  <c r="DD536" s="1"/>
  <c r="DE536" s="1"/>
  <c r="CN537"/>
  <c r="CO536"/>
  <c r="CS536" s="1"/>
  <c r="CT536" s="1"/>
  <c r="CC536"/>
  <c r="CD535"/>
  <c r="CH535" s="1"/>
  <c r="CI535" s="1"/>
  <c r="BR537"/>
  <c r="BS536"/>
  <c r="BW536" s="1"/>
  <c r="BX536" s="1"/>
  <c r="BG537"/>
  <c r="BH536"/>
  <c r="BL536" s="1"/>
  <c r="AV536"/>
  <c r="AW535"/>
  <c r="BA535" s="1"/>
  <c r="BB535" s="1"/>
  <c r="AK537"/>
  <c r="AL536"/>
  <c r="AP536" s="1"/>
  <c r="AQ536" s="1"/>
  <c r="Z536"/>
  <c r="AA535"/>
  <c r="AE535" s="1"/>
  <c r="AF535" s="1"/>
  <c r="BM535"/>
  <c r="N843" i="8"/>
  <c r="R843"/>
  <c r="Q843" s="1"/>
  <c r="O842"/>
  <c r="F538" i="9"/>
  <c r="J537"/>
  <c r="K537" s="1"/>
  <c r="S536" i="5"/>
  <c r="T533"/>
  <c r="U533" s="1"/>
  <c r="O534"/>
  <c r="P534" s="1"/>
  <c r="A538" i="8"/>
  <c r="E537"/>
  <c r="E537" i="9" l="1"/>
  <c r="T537"/>
  <c r="X537" s="1"/>
  <c r="Y537" s="1"/>
  <c r="S541"/>
  <c r="CY538" i="5"/>
  <c r="CZ537"/>
  <c r="DD537" s="1"/>
  <c r="DE537" s="1"/>
  <c r="CN538"/>
  <c r="CO537"/>
  <c r="CS537" s="1"/>
  <c r="CT537" s="1"/>
  <c r="CC537"/>
  <c r="CD536"/>
  <c r="CH536" s="1"/>
  <c r="CI536" s="1"/>
  <c r="BR538"/>
  <c r="BS537"/>
  <c r="BW537" s="1"/>
  <c r="BX537" s="1"/>
  <c r="BG538"/>
  <c r="BH537"/>
  <c r="BL537" s="1"/>
  <c r="AV537"/>
  <c r="AW536"/>
  <c r="BA536" s="1"/>
  <c r="BB536" s="1"/>
  <c r="AK538"/>
  <c r="AL537"/>
  <c r="AP537" s="1"/>
  <c r="AQ537" s="1"/>
  <c r="Z537"/>
  <c r="AA536"/>
  <c r="AE536" s="1"/>
  <c r="AF536" s="1"/>
  <c r="BM536"/>
  <c r="N844" i="8"/>
  <c r="O843"/>
  <c r="R844"/>
  <c r="Q844" s="1"/>
  <c r="J538" i="9"/>
  <c r="K538" s="1"/>
  <c r="F539"/>
  <c r="S537" i="5"/>
  <c r="T534"/>
  <c r="U534" s="1"/>
  <c r="O535"/>
  <c r="P535" s="1"/>
  <c r="A539" i="8"/>
  <c r="E538"/>
  <c r="E538" i="9" l="1"/>
  <c r="T538"/>
  <c r="X538" s="1"/>
  <c r="Y538" s="1"/>
  <c r="S542"/>
  <c r="CY539" i="5"/>
  <c r="CZ538"/>
  <c r="DD538" s="1"/>
  <c r="DE538" s="1"/>
  <c r="CN539"/>
  <c r="CO538"/>
  <c r="CS538" s="1"/>
  <c r="CT538" s="1"/>
  <c r="CC538"/>
  <c r="CD537"/>
  <c r="CH537" s="1"/>
  <c r="CI537" s="1"/>
  <c r="BR539"/>
  <c r="BS538"/>
  <c r="BW538" s="1"/>
  <c r="BX538" s="1"/>
  <c r="BG539"/>
  <c r="BH538"/>
  <c r="BL538" s="1"/>
  <c r="AV538"/>
  <c r="AW537"/>
  <c r="BA537" s="1"/>
  <c r="BB537" s="1"/>
  <c r="AK539"/>
  <c r="AL538"/>
  <c r="AP538" s="1"/>
  <c r="AQ538" s="1"/>
  <c r="Z538"/>
  <c r="AA537"/>
  <c r="AE537" s="1"/>
  <c r="AF537" s="1"/>
  <c r="BM537"/>
  <c r="N845" i="8"/>
  <c r="R845"/>
  <c r="Q845" s="1"/>
  <c r="O844"/>
  <c r="J539" i="9"/>
  <c r="K539" s="1"/>
  <c r="F540"/>
  <c r="S538" i="5"/>
  <c r="T535"/>
  <c r="U535" s="1"/>
  <c r="O536"/>
  <c r="P536" s="1"/>
  <c r="A540" i="8"/>
  <c r="E539"/>
  <c r="E539" i="9" l="1"/>
  <c r="T539"/>
  <c r="X539" s="1"/>
  <c r="Y539" s="1"/>
  <c r="S543"/>
  <c r="CY540" i="5"/>
  <c r="CZ539"/>
  <c r="DD539" s="1"/>
  <c r="DE539" s="1"/>
  <c r="CN540"/>
  <c r="CO539"/>
  <c r="CS539" s="1"/>
  <c r="CT539" s="1"/>
  <c r="CC539"/>
  <c r="CD538"/>
  <c r="CH538" s="1"/>
  <c r="CI538" s="1"/>
  <c r="BR540"/>
  <c r="BS539"/>
  <c r="BW539" s="1"/>
  <c r="BX539" s="1"/>
  <c r="BG540"/>
  <c r="BH539"/>
  <c r="BL539" s="1"/>
  <c r="AV539"/>
  <c r="AW538"/>
  <c r="BA538" s="1"/>
  <c r="BB538" s="1"/>
  <c r="AK540"/>
  <c r="AL539"/>
  <c r="AP539" s="1"/>
  <c r="AQ539" s="1"/>
  <c r="Z539"/>
  <c r="AA538"/>
  <c r="AE538" s="1"/>
  <c r="AF538" s="1"/>
  <c r="BM538"/>
  <c r="N846" i="8"/>
  <c r="R846"/>
  <c r="Q846" s="1"/>
  <c r="O845"/>
  <c r="J540" i="9"/>
  <c r="K540" s="1"/>
  <c r="F541"/>
  <c r="S539" i="5"/>
  <c r="T536"/>
  <c r="U536" s="1"/>
  <c r="O537"/>
  <c r="P537" s="1"/>
  <c r="A541" i="8"/>
  <c r="E540"/>
  <c r="E540" i="9" l="1"/>
  <c r="T540"/>
  <c r="X540" s="1"/>
  <c r="Y540" s="1"/>
  <c r="S544"/>
  <c r="CY541" i="5"/>
  <c r="CZ540"/>
  <c r="DD540" s="1"/>
  <c r="DE540" s="1"/>
  <c r="CN541"/>
  <c r="CO540"/>
  <c r="CS540" s="1"/>
  <c r="CT540" s="1"/>
  <c r="CC540"/>
  <c r="CD539"/>
  <c r="CH539" s="1"/>
  <c r="CI539" s="1"/>
  <c r="BR541"/>
  <c r="BS540"/>
  <c r="BW540" s="1"/>
  <c r="BX540" s="1"/>
  <c r="BG541"/>
  <c r="BH540"/>
  <c r="BL540" s="1"/>
  <c r="AV540"/>
  <c r="AW539"/>
  <c r="BA539" s="1"/>
  <c r="BB539" s="1"/>
  <c r="AK541"/>
  <c r="AL540"/>
  <c r="AP540" s="1"/>
  <c r="AQ540" s="1"/>
  <c r="Z540"/>
  <c r="AA539"/>
  <c r="AE539" s="1"/>
  <c r="AF539" s="1"/>
  <c r="BM539"/>
  <c r="N847" i="8"/>
  <c r="O846"/>
  <c r="R847"/>
  <c r="Q847" s="1"/>
  <c r="F542" i="9"/>
  <c r="J541"/>
  <c r="K541" s="1"/>
  <c r="S540" i="5"/>
  <c r="T537"/>
  <c r="U537" s="1"/>
  <c r="O538"/>
  <c r="P538" s="1"/>
  <c r="A542" i="8"/>
  <c r="E541"/>
  <c r="E541" i="9" l="1"/>
  <c r="T541"/>
  <c r="X541" s="1"/>
  <c r="Y541" s="1"/>
  <c r="S545"/>
  <c r="CZ541" i="5"/>
  <c r="DD541" s="1"/>
  <c r="DE541" s="1"/>
  <c r="CY542"/>
  <c r="CO541"/>
  <c r="CS541" s="1"/>
  <c r="CT541" s="1"/>
  <c r="CN542"/>
  <c r="CC541"/>
  <c r="CD540"/>
  <c r="CH540" s="1"/>
  <c r="CI540" s="1"/>
  <c r="BS541"/>
  <c r="BW541" s="1"/>
  <c r="BX541" s="1"/>
  <c r="BR542"/>
  <c r="BH541"/>
  <c r="BL541" s="1"/>
  <c r="BG542"/>
  <c r="AV541"/>
  <c r="AW540"/>
  <c r="BA540" s="1"/>
  <c r="BB540" s="1"/>
  <c r="AL541"/>
  <c r="AP541" s="1"/>
  <c r="AQ541" s="1"/>
  <c r="AK542"/>
  <c r="Z541"/>
  <c r="AA540"/>
  <c r="AE540" s="1"/>
  <c r="AF540" s="1"/>
  <c r="BM540"/>
  <c r="N848" i="8"/>
  <c r="R848"/>
  <c r="Q848" s="1"/>
  <c r="O847"/>
  <c r="J542" i="9"/>
  <c r="K542" s="1"/>
  <c r="F543"/>
  <c r="S541" i="5"/>
  <c r="T538"/>
  <c r="U538" s="1"/>
  <c r="O539"/>
  <c r="P539" s="1"/>
  <c r="A543" i="8"/>
  <c r="E542"/>
  <c r="E542" i="9" l="1"/>
  <c r="T542"/>
  <c r="X542" s="1"/>
  <c r="Y542" s="1"/>
  <c r="S546"/>
  <c r="CZ542" i="5"/>
  <c r="DD542" s="1"/>
  <c r="DE542" s="1"/>
  <c r="CY543"/>
  <c r="CO542"/>
  <c r="CS542" s="1"/>
  <c r="CT542" s="1"/>
  <c r="CN543"/>
  <c r="CD541"/>
  <c r="CH541" s="1"/>
  <c r="CI541" s="1"/>
  <c r="CC542"/>
  <c r="BS542"/>
  <c r="BW542" s="1"/>
  <c r="BX542" s="1"/>
  <c r="BR543"/>
  <c r="BH542"/>
  <c r="BL542" s="1"/>
  <c r="BG543"/>
  <c r="AW541"/>
  <c r="BA541" s="1"/>
  <c r="BB541" s="1"/>
  <c r="AV542"/>
  <c r="AL542"/>
  <c r="AP542" s="1"/>
  <c r="AQ542" s="1"/>
  <c r="AK543"/>
  <c r="AA541"/>
  <c r="AE541" s="1"/>
  <c r="AF541" s="1"/>
  <c r="Z542"/>
  <c r="BM541"/>
  <c r="N849" i="8"/>
  <c r="R849"/>
  <c r="Q849" s="1"/>
  <c r="O848"/>
  <c r="J543" i="9"/>
  <c r="K543" s="1"/>
  <c r="F544"/>
  <c r="S542" i="5"/>
  <c r="T539"/>
  <c r="U539" s="1"/>
  <c r="O540"/>
  <c r="P540" s="1"/>
  <c r="A544" i="8"/>
  <c r="E543"/>
  <c r="E543" i="9" l="1"/>
  <c r="T543"/>
  <c r="X543" s="1"/>
  <c r="Y543" s="1"/>
  <c r="S547"/>
  <c r="CY544" i="5"/>
  <c r="CZ543"/>
  <c r="DD543" s="1"/>
  <c r="DE543" s="1"/>
  <c r="CN544"/>
  <c r="CO543"/>
  <c r="CS543" s="1"/>
  <c r="CT543" s="1"/>
  <c r="CD542"/>
  <c r="CH542" s="1"/>
  <c r="CI542" s="1"/>
  <c r="CC543"/>
  <c r="BR544"/>
  <c r="BS543"/>
  <c r="BW543" s="1"/>
  <c r="BX543" s="1"/>
  <c r="BG544"/>
  <c r="BH543"/>
  <c r="BL543" s="1"/>
  <c r="AW542"/>
  <c r="BA542" s="1"/>
  <c r="BB542" s="1"/>
  <c r="AV543"/>
  <c r="AK544"/>
  <c r="AL543"/>
  <c r="AP543" s="1"/>
  <c r="AQ543" s="1"/>
  <c r="AA542"/>
  <c r="AE542" s="1"/>
  <c r="AF542" s="1"/>
  <c r="Z543"/>
  <c r="BM542"/>
  <c r="N850" i="8"/>
  <c r="O849"/>
  <c r="R850"/>
  <c r="Q850" s="1"/>
  <c r="J544" i="9"/>
  <c r="K544" s="1"/>
  <c r="F545"/>
  <c r="S543" i="5"/>
  <c r="T540"/>
  <c r="U540" s="1"/>
  <c r="O541"/>
  <c r="P541" s="1"/>
  <c r="A545" i="8"/>
  <c r="E544"/>
  <c r="E544" i="9" l="1"/>
  <c r="T544"/>
  <c r="X544" s="1"/>
  <c r="Y544" s="1"/>
  <c r="S548"/>
  <c r="CY545" i="5"/>
  <c r="CZ544"/>
  <c r="DD544" s="1"/>
  <c r="DE544" s="1"/>
  <c r="CN545"/>
  <c r="CO544"/>
  <c r="CS544" s="1"/>
  <c r="CT544" s="1"/>
  <c r="CC544"/>
  <c r="CD543"/>
  <c r="CH543" s="1"/>
  <c r="CI543" s="1"/>
  <c r="BR545"/>
  <c r="BS544"/>
  <c r="BW544" s="1"/>
  <c r="BX544" s="1"/>
  <c r="BG545"/>
  <c r="BH544"/>
  <c r="BL544" s="1"/>
  <c r="AV544"/>
  <c r="AW543"/>
  <c r="BA543" s="1"/>
  <c r="BB543" s="1"/>
  <c r="AK545"/>
  <c r="AL544"/>
  <c r="AP544" s="1"/>
  <c r="AQ544" s="1"/>
  <c r="Z544"/>
  <c r="AA543"/>
  <c r="AE543" s="1"/>
  <c r="AF543" s="1"/>
  <c r="BM543"/>
  <c r="N851" i="8"/>
  <c r="R851"/>
  <c r="Q851" s="1"/>
  <c r="O850"/>
  <c r="F546" i="9"/>
  <c r="J545"/>
  <c r="K545" s="1"/>
  <c r="S544" i="5"/>
  <c r="T541"/>
  <c r="U541" s="1"/>
  <c r="O542"/>
  <c r="P542" s="1"/>
  <c r="A546" i="8"/>
  <c r="E545"/>
  <c r="E545" i="9" l="1"/>
  <c r="T545"/>
  <c r="X545" s="1"/>
  <c r="Y545" s="1"/>
  <c r="S549"/>
  <c r="CY546" i="5"/>
  <c r="CZ545"/>
  <c r="DD545" s="1"/>
  <c r="DE545" s="1"/>
  <c r="CN546"/>
  <c r="CO545"/>
  <c r="CS545" s="1"/>
  <c r="CT545" s="1"/>
  <c r="CC545"/>
  <c r="CD544"/>
  <c r="CH544" s="1"/>
  <c r="CI544" s="1"/>
  <c r="BR546"/>
  <c r="BS545"/>
  <c r="BW545" s="1"/>
  <c r="BX545" s="1"/>
  <c r="BG546"/>
  <c r="BH545"/>
  <c r="BL545" s="1"/>
  <c r="AV545"/>
  <c r="AW544"/>
  <c r="BA544" s="1"/>
  <c r="BB544" s="1"/>
  <c r="AK546"/>
  <c r="AL545"/>
  <c r="AP545" s="1"/>
  <c r="AQ545" s="1"/>
  <c r="Z545"/>
  <c r="AA544"/>
  <c r="AE544" s="1"/>
  <c r="AF544" s="1"/>
  <c r="BM544"/>
  <c r="N852" i="8"/>
  <c r="R852"/>
  <c r="Q852" s="1"/>
  <c r="O851"/>
  <c r="J546" i="9"/>
  <c r="K546" s="1"/>
  <c r="F547"/>
  <c r="S545" i="5"/>
  <c r="T542"/>
  <c r="U542" s="1"/>
  <c r="O543"/>
  <c r="P543" s="1"/>
  <c r="A547" i="8"/>
  <c r="E546"/>
  <c r="E546" i="9" l="1"/>
  <c r="T546"/>
  <c r="X546" s="1"/>
  <c r="Y546" s="1"/>
  <c r="S550"/>
  <c r="CY547" i="5"/>
  <c r="CZ546"/>
  <c r="DD546" s="1"/>
  <c r="DE546" s="1"/>
  <c r="CN547"/>
  <c r="CO546"/>
  <c r="CS546" s="1"/>
  <c r="CT546" s="1"/>
  <c r="CC546"/>
  <c r="CD545"/>
  <c r="CH545" s="1"/>
  <c r="CI545" s="1"/>
  <c r="BR547"/>
  <c r="BS546"/>
  <c r="BW546" s="1"/>
  <c r="BX546" s="1"/>
  <c r="BG547"/>
  <c r="BH546"/>
  <c r="BL546" s="1"/>
  <c r="AV546"/>
  <c r="AW545"/>
  <c r="BA545" s="1"/>
  <c r="BB545" s="1"/>
  <c r="AK547"/>
  <c r="AL546"/>
  <c r="AP546" s="1"/>
  <c r="AQ546" s="1"/>
  <c r="Z546"/>
  <c r="AA545"/>
  <c r="AE545" s="1"/>
  <c r="AF545" s="1"/>
  <c r="BM545"/>
  <c r="N853" i="8"/>
  <c r="R853"/>
  <c r="Q853" s="1"/>
  <c r="O852"/>
  <c r="J547" i="9"/>
  <c r="K547" s="1"/>
  <c r="F548"/>
  <c r="S546" i="5"/>
  <c r="T543"/>
  <c r="U543" s="1"/>
  <c r="O544"/>
  <c r="P544" s="1"/>
  <c r="A548" i="8"/>
  <c r="E547"/>
  <c r="E547" i="9" l="1"/>
  <c r="T547"/>
  <c r="X547" s="1"/>
  <c r="Y547" s="1"/>
  <c r="S551"/>
  <c r="CY548" i="5"/>
  <c r="CZ547"/>
  <c r="DD547" s="1"/>
  <c r="DE547" s="1"/>
  <c r="CN548"/>
  <c r="CO547"/>
  <c r="CS547" s="1"/>
  <c r="CT547" s="1"/>
  <c r="CC547"/>
  <c r="CD546"/>
  <c r="CH546" s="1"/>
  <c r="CI546" s="1"/>
  <c r="BR548"/>
  <c r="BS547"/>
  <c r="BW547" s="1"/>
  <c r="BX547" s="1"/>
  <c r="BG548"/>
  <c r="BH547"/>
  <c r="BL547" s="1"/>
  <c r="AV547"/>
  <c r="AW546"/>
  <c r="BA546" s="1"/>
  <c r="BB546" s="1"/>
  <c r="AK548"/>
  <c r="AL547"/>
  <c r="AP547" s="1"/>
  <c r="AQ547" s="1"/>
  <c r="Z547"/>
  <c r="AA546"/>
  <c r="AE546" s="1"/>
  <c r="AF546" s="1"/>
  <c r="BM546"/>
  <c r="N854" i="8"/>
  <c r="R854"/>
  <c r="Q854" s="1"/>
  <c r="O853"/>
  <c r="J548" i="9"/>
  <c r="K548" s="1"/>
  <c r="F549"/>
  <c r="S547" i="5"/>
  <c r="T544"/>
  <c r="U544" s="1"/>
  <c r="O545"/>
  <c r="P545" s="1"/>
  <c r="A549" i="8"/>
  <c r="E548"/>
  <c r="E548" i="9" l="1"/>
  <c r="T548"/>
  <c r="X548" s="1"/>
  <c r="Y548" s="1"/>
  <c r="S552"/>
  <c r="CY549" i="5"/>
  <c r="CZ548"/>
  <c r="DD548" s="1"/>
  <c r="DE548" s="1"/>
  <c r="CN549"/>
  <c r="CO548"/>
  <c r="CS548" s="1"/>
  <c r="CT548" s="1"/>
  <c r="CC548"/>
  <c r="CD547"/>
  <c r="CH547" s="1"/>
  <c r="CI547" s="1"/>
  <c r="BR549"/>
  <c r="BS548"/>
  <c r="BW548" s="1"/>
  <c r="BX548" s="1"/>
  <c r="BG549"/>
  <c r="BH548"/>
  <c r="BL548" s="1"/>
  <c r="AV548"/>
  <c r="AW547"/>
  <c r="BA547" s="1"/>
  <c r="BB547" s="1"/>
  <c r="AK549"/>
  <c r="AL548"/>
  <c r="AP548" s="1"/>
  <c r="AQ548" s="1"/>
  <c r="Z548"/>
  <c r="AA547"/>
  <c r="AE547" s="1"/>
  <c r="AF547" s="1"/>
  <c r="BM547"/>
  <c r="N855" i="8"/>
  <c r="R855"/>
  <c r="Q855" s="1"/>
  <c r="O854"/>
  <c r="F550" i="9"/>
  <c r="J549"/>
  <c r="K549" s="1"/>
  <c r="S548" i="5"/>
  <c r="T545"/>
  <c r="U545" s="1"/>
  <c r="O546"/>
  <c r="P546" s="1"/>
  <c r="A550" i="8"/>
  <c r="E549"/>
  <c r="E549" i="9" l="1"/>
  <c r="T549"/>
  <c r="X549" s="1"/>
  <c r="Y549" s="1"/>
  <c r="S553"/>
  <c r="CZ549" i="5"/>
  <c r="DD549" s="1"/>
  <c r="DE549" s="1"/>
  <c r="CY550"/>
  <c r="CO549"/>
  <c r="CS549" s="1"/>
  <c r="CT549" s="1"/>
  <c r="CN550"/>
  <c r="CC549"/>
  <c r="CD548"/>
  <c r="CH548" s="1"/>
  <c r="CI548" s="1"/>
  <c r="BS549"/>
  <c r="BW549" s="1"/>
  <c r="BX549" s="1"/>
  <c r="BR550"/>
  <c r="BH549"/>
  <c r="BL549" s="1"/>
  <c r="BG550"/>
  <c r="AV549"/>
  <c r="AW548"/>
  <c r="BA548" s="1"/>
  <c r="BB548" s="1"/>
  <c r="AL549"/>
  <c r="AP549" s="1"/>
  <c r="AQ549" s="1"/>
  <c r="AK550"/>
  <c r="Z549"/>
  <c r="AA548"/>
  <c r="AE548" s="1"/>
  <c r="AF548" s="1"/>
  <c r="BM548"/>
  <c r="N856" i="8"/>
  <c r="O855"/>
  <c r="R856"/>
  <c r="Q856" s="1"/>
  <c r="J550" i="9"/>
  <c r="K550" s="1"/>
  <c r="F551"/>
  <c r="S549" i="5"/>
  <c r="T546"/>
  <c r="U546" s="1"/>
  <c r="O547"/>
  <c r="P547" s="1"/>
  <c r="A551" i="8"/>
  <c r="E550"/>
  <c r="E550" i="9" l="1"/>
  <c r="T550"/>
  <c r="X550" s="1"/>
  <c r="Y550" s="1"/>
  <c r="S554"/>
  <c r="CZ550" i="5"/>
  <c r="DD550" s="1"/>
  <c r="DE550" s="1"/>
  <c r="CY551"/>
  <c r="CO550"/>
  <c r="CS550" s="1"/>
  <c r="CT550" s="1"/>
  <c r="CN551"/>
  <c r="CD549"/>
  <c r="CH549" s="1"/>
  <c r="CI549" s="1"/>
  <c r="CC550"/>
  <c r="BS550"/>
  <c r="BW550" s="1"/>
  <c r="BX550" s="1"/>
  <c r="BR551"/>
  <c r="BH550"/>
  <c r="BL550" s="1"/>
  <c r="BG551"/>
  <c r="AW549"/>
  <c r="BA549" s="1"/>
  <c r="BB549" s="1"/>
  <c r="AV550"/>
  <c r="AL550"/>
  <c r="AP550" s="1"/>
  <c r="AQ550" s="1"/>
  <c r="AK551"/>
  <c r="AA549"/>
  <c r="AE549" s="1"/>
  <c r="AF549" s="1"/>
  <c r="Z550"/>
  <c r="BM549"/>
  <c r="N857" i="8"/>
  <c r="R857"/>
  <c r="Q857" s="1"/>
  <c r="O856"/>
  <c r="J551" i="9"/>
  <c r="K551" s="1"/>
  <c r="F552"/>
  <c r="S550" i="5"/>
  <c r="T547"/>
  <c r="U547" s="1"/>
  <c r="O548"/>
  <c r="P548" s="1"/>
  <c r="A552" i="8"/>
  <c r="E551"/>
  <c r="E551" i="9" l="1"/>
  <c r="T551"/>
  <c r="X551" s="1"/>
  <c r="Y551" s="1"/>
  <c r="S555"/>
  <c r="CY552" i="5"/>
  <c r="CZ551"/>
  <c r="DD551" s="1"/>
  <c r="DE551" s="1"/>
  <c r="CN552"/>
  <c r="CO551"/>
  <c r="CS551" s="1"/>
  <c r="CT551" s="1"/>
  <c r="CD550"/>
  <c r="CH550" s="1"/>
  <c r="CI550" s="1"/>
  <c r="CC551"/>
  <c r="BR552"/>
  <c r="BS551"/>
  <c r="BW551" s="1"/>
  <c r="BX551" s="1"/>
  <c r="BG552"/>
  <c r="BH551"/>
  <c r="BL551" s="1"/>
  <c r="AW550"/>
  <c r="BA550" s="1"/>
  <c r="BB550" s="1"/>
  <c r="AV551"/>
  <c r="AK552"/>
  <c r="AL551"/>
  <c r="AP551" s="1"/>
  <c r="AQ551" s="1"/>
  <c r="AA550"/>
  <c r="AE550" s="1"/>
  <c r="AF550" s="1"/>
  <c r="Z551"/>
  <c r="BM550"/>
  <c r="N858" i="8"/>
  <c r="O857"/>
  <c r="R858"/>
  <c r="Q858" s="1"/>
  <c r="J552" i="9"/>
  <c r="K552" s="1"/>
  <c r="F553"/>
  <c r="S551" i="5"/>
  <c r="T548"/>
  <c r="U548" s="1"/>
  <c r="O549"/>
  <c r="P549" s="1"/>
  <c r="A553" i="8"/>
  <c r="E552"/>
  <c r="E552" i="9" l="1"/>
  <c r="T552"/>
  <c r="X552" s="1"/>
  <c r="Y552" s="1"/>
  <c r="S556"/>
  <c r="CY553" i="5"/>
  <c r="CZ552"/>
  <c r="DD552" s="1"/>
  <c r="DE552" s="1"/>
  <c r="CN553"/>
  <c r="CO552"/>
  <c r="CS552" s="1"/>
  <c r="CT552" s="1"/>
  <c r="CC552"/>
  <c r="CD551"/>
  <c r="CH551" s="1"/>
  <c r="CI551" s="1"/>
  <c r="BR553"/>
  <c r="BS552"/>
  <c r="BW552" s="1"/>
  <c r="BX552" s="1"/>
  <c r="BG553"/>
  <c r="BH552"/>
  <c r="BL552" s="1"/>
  <c r="AV552"/>
  <c r="AW551"/>
  <c r="BA551" s="1"/>
  <c r="BB551" s="1"/>
  <c r="AK553"/>
  <c r="AL552"/>
  <c r="AP552" s="1"/>
  <c r="AQ552" s="1"/>
  <c r="Z552"/>
  <c r="AA551"/>
  <c r="AE551" s="1"/>
  <c r="AF551" s="1"/>
  <c r="BM551"/>
  <c r="N859" i="8"/>
  <c r="R859"/>
  <c r="Q859" s="1"/>
  <c r="O858"/>
  <c r="F554" i="9"/>
  <c r="J553"/>
  <c r="K553" s="1"/>
  <c r="S552" i="5"/>
  <c r="T549"/>
  <c r="U549" s="1"/>
  <c r="O550"/>
  <c r="P550" s="1"/>
  <c r="A554" i="8"/>
  <c r="E553"/>
  <c r="E553" i="9" l="1"/>
  <c r="T553"/>
  <c r="X553" s="1"/>
  <c r="Y553" s="1"/>
  <c r="S557"/>
  <c r="CY554" i="5"/>
  <c r="CZ553"/>
  <c r="DD553" s="1"/>
  <c r="DE553" s="1"/>
  <c r="CN554"/>
  <c r="CO553"/>
  <c r="CS553" s="1"/>
  <c r="CT553" s="1"/>
  <c r="CC553"/>
  <c r="CD552"/>
  <c r="CH552" s="1"/>
  <c r="CI552" s="1"/>
  <c r="BR554"/>
  <c r="BS553"/>
  <c r="BW553" s="1"/>
  <c r="BX553" s="1"/>
  <c r="BG554"/>
  <c r="BH553"/>
  <c r="BL553" s="1"/>
  <c r="AV553"/>
  <c r="AW552"/>
  <c r="BA552" s="1"/>
  <c r="BB552" s="1"/>
  <c r="AK554"/>
  <c r="AL553"/>
  <c r="AP553" s="1"/>
  <c r="AQ553" s="1"/>
  <c r="Z553"/>
  <c r="AA552"/>
  <c r="AE552" s="1"/>
  <c r="AF552" s="1"/>
  <c r="BM552"/>
  <c r="N860" i="8"/>
  <c r="O859"/>
  <c r="R860"/>
  <c r="Q860" s="1"/>
  <c r="J554" i="9"/>
  <c r="K554" s="1"/>
  <c r="F555"/>
  <c r="S553" i="5"/>
  <c r="T550"/>
  <c r="U550" s="1"/>
  <c r="O551"/>
  <c r="P551" s="1"/>
  <c r="A555" i="8"/>
  <c r="E554"/>
  <c r="E554" i="9" l="1"/>
  <c r="T554"/>
  <c r="X554" s="1"/>
  <c r="Y554" s="1"/>
  <c r="S558"/>
  <c r="CY555" i="5"/>
  <c r="CZ554"/>
  <c r="DD554" s="1"/>
  <c r="DE554" s="1"/>
  <c r="CN555"/>
  <c r="CO554"/>
  <c r="CS554" s="1"/>
  <c r="CT554" s="1"/>
  <c r="CC554"/>
  <c r="CD553"/>
  <c r="CH553" s="1"/>
  <c r="CI553" s="1"/>
  <c r="BR555"/>
  <c r="BS554"/>
  <c r="BW554" s="1"/>
  <c r="BX554" s="1"/>
  <c r="BG555"/>
  <c r="BH554"/>
  <c r="BL554" s="1"/>
  <c r="AV554"/>
  <c r="AW553"/>
  <c r="BA553" s="1"/>
  <c r="BB553" s="1"/>
  <c r="AK555"/>
  <c r="AL554"/>
  <c r="AP554" s="1"/>
  <c r="AQ554" s="1"/>
  <c r="Z554"/>
  <c r="AA553"/>
  <c r="AE553" s="1"/>
  <c r="AF553" s="1"/>
  <c r="BM553"/>
  <c r="N861" i="8"/>
  <c r="R861"/>
  <c r="Q861" s="1"/>
  <c r="O860"/>
  <c r="J555" i="9"/>
  <c r="K555" s="1"/>
  <c r="F556"/>
  <c r="S554" i="5"/>
  <c r="T551"/>
  <c r="U551" s="1"/>
  <c r="O552"/>
  <c r="P552" s="1"/>
  <c r="A556" i="8"/>
  <c r="E555"/>
  <c r="E555" i="9" l="1"/>
  <c r="T555"/>
  <c r="X555" s="1"/>
  <c r="Y555" s="1"/>
  <c r="S559"/>
  <c r="CY556" i="5"/>
  <c r="CZ555"/>
  <c r="DD555" s="1"/>
  <c r="DE555" s="1"/>
  <c r="CN556"/>
  <c r="CO555"/>
  <c r="CS555" s="1"/>
  <c r="CT555" s="1"/>
  <c r="CC555"/>
  <c r="CD554"/>
  <c r="CH554" s="1"/>
  <c r="CI554" s="1"/>
  <c r="BR556"/>
  <c r="BS555"/>
  <c r="BW555" s="1"/>
  <c r="BX555" s="1"/>
  <c r="BG556"/>
  <c r="BH555"/>
  <c r="BL555" s="1"/>
  <c r="AV555"/>
  <c r="AW554"/>
  <c r="BA554" s="1"/>
  <c r="BB554" s="1"/>
  <c r="AK556"/>
  <c r="AL555"/>
  <c r="AP555" s="1"/>
  <c r="AQ555" s="1"/>
  <c r="Z555"/>
  <c r="AA554"/>
  <c r="AE554" s="1"/>
  <c r="AF554" s="1"/>
  <c r="BM554"/>
  <c r="N862" i="8"/>
  <c r="R862"/>
  <c r="Q862" s="1"/>
  <c r="O861"/>
  <c r="J556" i="9"/>
  <c r="K556" s="1"/>
  <c r="F557"/>
  <c r="S555" i="5"/>
  <c r="T552"/>
  <c r="U552" s="1"/>
  <c r="O553"/>
  <c r="P553" s="1"/>
  <c r="A557" i="8"/>
  <c r="E556"/>
  <c r="E556" i="9" l="1"/>
  <c r="T556"/>
  <c r="X556" s="1"/>
  <c r="Y556" s="1"/>
  <c r="S560"/>
  <c r="CY557" i="5"/>
  <c r="CZ556"/>
  <c r="DD556" s="1"/>
  <c r="DE556" s="1"/>
  <c r="CN557"/>
  <c r="CO556"/>
  <c r="CS556" s="1"/>
  <c r="CT556" s="1"/>
  <c r="CC556"/>
  <c r="CD555"/>
  <c r="CH555" s="1"/>
  <c r="CI555" s="1"/>
  <c r="BR557"/>
  <c r="BS556"/>
  <c r="BW556" s="1"/>
  <c r="BX556" s="1"/>
  <c r="BG557"/>
  <c r="BH556"/>
  <c r="BL556" s="1"/>
  <c r="AV556"/>
  <c r="AW555"/>
  <c r="BA555" s="1"/>
  <c r="BB555" s="1"/>
  <c r="AK557"/>
  <c r="AL556"/>
  <c r="AP556" s="1"/>
  <c r="AQ556" s="1"/>
  <c r="Z556"/>
  <c r="AA555"/>
  <c r="AE555" s="1"/>
  <c r="AF555" s="1"/>
  <c r="BM555"/>
  <c r="N863" i="8"/>
  <c r="R863"/>
  <c r="Q863" s="1"/>
  <c r="O862"/>
  <c r="F558" i="9"/>
  <c r="J557"/>
  <c r="K557" s="1"/>
  <c r="S556" i="5"/>
  <c r="T553"/>
  <c r="U553" s="1"/>
  <c r="O554"/>
  <c r="P554" s="1"/>
  <c r="A558" i="8"/>
  <c r="E557"/>
  <c r="E557" i="9" l="1"/>
  <c r="T557"/>
  <c r="X557" s="1"/>
  <c r="Y557" s="1"/>
  <c r="S561"/>
  <c r="CZ557" i="5"/>
  <c r="DD557" s="1"/>
  <c r="DE557" s="1"/>
  <c r="CY558"/>
  <c r="CO557"/>
  <c r="CS557" s="1"/>
  <c r="CT557" s="1"/>
  <c r="CN558"/>
  <c r="CC557"/>
  <c r="CD556"/>
  <c r="CH556" s="1"/>
  <c r="CI556" s="1"/>
  <c r="BS557"/>
  <c r="BW557" s="1"/>
  <c r="BX557" s="1"/>
  <c r="BR558"/>
  <c r="BH557"/>
  <c r="BL557" s="1"/>
  <c r="BG558"/>
  <c r="AV557"/>
  <c r="AW556"/>
  <c r="BA556" s="1"/>
  <c r="BB556" s="1"/>
  <c r="AL557"/>
  <c r="AP557" s="1"/>
  <c r="AQ557" s="1"/>
  <c r="AK558"/>
  <c r="Z557"/>
  <c r="AA556"/>
  <c r="AE556" s="1"/>
  <c r="AF556" s="1"/>
  <c r="BM556"/>
  <c r="N864" i="8"/>
  <c r="R864"/>
  <c r="Q864" s="1"/>
  <c r="O863"/>
  <c r="J558" i="9"/>
  <c r="K558" s="1"/>
  <c r="F559"/>
  <c r="S557" i="5"/>
  <c r="T554"/>
  <c r="U554" s="1"/>
  <c r="O555"/>
  <c r="P555" s="1"/>
  <c r="A559" i="8"/>
  <c r="E558"/>
  <c r="E558" i="9" l="1"/>
  <c r="T558"/>
  <c r="X558" s="1"/>
  <c r="Y558" s="1"/>
  <c r="S562"/>
  <c r="CZ558" i="5"/>
  <c r="DD558" s="1"/>
  <c r="DE558" s="1"/>
  <c r="CY559"/>
  <c r="CO558"/>
  <c r="CS558" s="1"/>
  <c r="CT558" s="1"/>
  <c r="CN559"/>
  <c r="CD557"/>
  <c r="CH557" s="1"/>
  <c r="CI557" s="1"/>
  <c r="CC558"/>
  <c r="BS558"/>
  <c r="BW558" s="1"/>
  <c r="BX558" s="1"/>
  <c r="BR559"/>
  <c r="BH558"/>
  <c r="BL558" s="1"/>
  <c r="BG559"/>
  <c r="AW557"/>
  <c r="BA557" s="1"/>
  <c r="BB557" s="1"/>
  <c r="AV558"/>
  <c r="AL558"/>
  <c r="AP558" s="1"/>
  <c r="AQ558" s="1"/>
  <c r="AK559"/>
  <c r="AA557"/>
  <c r="AE557" s="1"/>
  <c r="AF557" s="1"/>
  <c r="Z558"/>
  <c r="BM557"/>
  <c r="N865" i="8"/>
  <c r="O864"/>
  <c r="R865"/>
  <c r="Q865" s="1"/>
  <c r="J559" i="9"/>
  <c r="K559" s="1"/>
  <c r="F560"/>
  <c r="S558" i="5"/>
  <c r="T555"/>
  <c r="U555" s="1"/>
  <c r="O556"/>
  <c r="P556" s="1"/>
  <c r="A560" i="8"/>
  <c r="E559"/>
  <c r="E559" i="9" l="1"/>
  <c r="T559"/>
  <c r="X559" s="1"/>
  <c r="Y559" s="1"/>
  <c r="S563"/>
  <c r="CY560" i="5"/>
  <c r="CZ559"/>
  <c r="DD559" s="1"/>
  <c r="DE559" s="1"/>
  <c r="CN560"/>
  <c r="CO559"/>
  <c r="CS559" s="1"/>
  <c r="CT559" s="1"/>
  <c r="CD558"/>
  <c r="CH558" s="1"/>
  <c r="CI558" s="1"/>
  <c r="CC559"/>
  <c r="BR560"/>
  <c r="BS559"/>
  <c r="BW559" s="1"/>
  <c r="BX559" s="1"/>
  <c r="BG560"/>
  <c r="BH559"/>
  <c r="BL559" s="1"/>
  <c r="AW558"/>
  <c r="BA558" s="1"/>
  <c r="BB558" s="1"/>
  <c r="AV559"/>
  <c r="AK560"/>
  <c r="AL559"/>
  <c r="AP559" s="1"/>
  <c r="AQ559" s="1"/>
  <c r="AA558"/>
  <c r="AE558" s="1"/>
  <c r="AF558" s="1"/>
  <c r="Z559"/>
  <c r="BM558"/>
  <c r="N866" i="8"/>
  <c r="O865"/>
  <c r="R866"/>
  <c r="Q866" s="1"/>
  <c r="J560" i="9"/>
  <c r="K560" s="1"/>
  <c r="F561"/>
  <c r="S559" i="5"/>
  <c r="T556"/>
  <c r="U556" s="1"/>
  <c r="O557"/>
  <c r="P557" s="1"/>
  <c r="A561" i="8"/>
  <c r="E560"/>
  <c r="E560" i="9" l="1"/>
  <c r="T560"/>
  <c r="X560" s="1"/>
  <c r="Y560" s="1"/>
  <c r="S564"/>
  <c r="CY561" i="5"/>
  <c r="CZ560"/>
  <c r="DD560" s="1"/>
  <c r="DE560" s="1"/>
  <c r="CN561"/>
  <c r="CO560"/>
  <c r="CS560" s="1"/>
  <c r="CT560" s="1"/>
  <c r="CC560"/>
  <c r="CD559"/>
  <c r="CH559" s="1"/>
  <c r="CI559" s="1"/>
  <c r="BR561"/>
  <c r="BS560"/>
  <c r="BW560" s="1"/>
  <c r="BX560" s="1"/>
  <c r="BG561"/>
  <c r="BH560"/>
  <c r="BL560" s="1"/>
  <c r="AV560"/>
  <c r="AW559"/>
  <c r="BA559" s="1"/>
  <c r="BB559" s="1"/>
  <c r="AK561"/>
  <c r="AL560"/>
  <c r="AP560" s="1"/>
  <c r="AQ560" s="1"/>
  <c r="Z560"/>
  <c r="AA559"/>
  <c r="AE559" s="1"/>
  <c r="AF559" s="1"/>
  <c r="BM559"/>
  <c r="N867" i="8"/>
  <c r="O866"/>
  <c r="R867"/>
  <c r="Q867" s="1"/>
  <c r="F562" i="9"/>
  <c r="J561"/>
  <c r="K561" s="1"/>
  <c r="S560" i="5"/>
  <c r="T557"/>
  <c r="U557" s="1"/>
  <c r="O558"/>
  <c r="P558" s="1"/>
  <c r="A562" i="8"/>
  <c r="E561"/>
  <c r="E561" i="9" l="1"/>
  <c r="T561"/>
  <c r="X561" s="1"/>
  <c r="Y561" s="1"/>
  <c r="S565"/>
  <c r="CY562" i="5"/>
  <c r="CZ561"/>
  <c r="DD561" s="1"/>
  <c r="DE561" s="1"/>
  <c r="CN562"/>
  <c r="CO561"/>
  <c r="CS561" s="1"/>
  <c r="CT561" s="1"/>
  <c r="CC561"/>
  <c r="CD560"/>
  <c r="CH560" s="1"/>
  <c r="CI560" s="1"/>
  <c r="BR562"/>
  <c r="BS561"/>
  <c r="BW561" s="1"/>
  <c r="BX561" s="1"/>
  <c r="BG562"/>
  <c r="BH561"/>
  <c r="BL561" s="1"/>
  <c r="AV561"/>
  <c r="AW560"/>
  <c r="BA560" s="1"/>
  <c r="BB560" s="1"/>
  <c r="AK562"/>
  <c r="AL561"/>
  <c r="AP561" s="1"/>
  <c r="AQ561" s="1"/>
  <c r="Z561"/>
  <c r="AA560"/>
  <c r="AE560" s="1"/>
  <c r="AF560" s="1"/>
  <c r="BM560"/>
  <c r="N868" i="8"/>
  <c r="O867"/>
  <c r="R868"/>
  <c r="Q868" s="1"/>
  <c r="J562" i="9"/>
  <c r="K562" s="1"/>
  <c r="F563"/>
  <c r="S561" i="5"/>
  <c r="T558"/>
  <c r="U558" s="1"/>
  <c r="O559"/>
  <c r="P559" s="1"/>
  <c r="A563" i="8"/>
  <c r="E562"/>
  <c r="E562" i="9" l="1"/>
  <c r="T562"/>
  <c r="X562" s="1"/>
  <c r="Y562" s="1"/>
  <c r="S566"/>
  <c r="CY563" i="5"/>
  <c r="CZ562"/>
  <c r="DD562" s="1"/>
  <c r="DE562" s="1"/>
  <c r="CN563"/>
  <c r="CO562"/>
  <c r="CS562" s="1"/>
  <c r="CT562" s="1"/>
  <c r="CC562"/>
  <c r="CD561"/>
  <c r="CH561" s="1"/>
  <c r="CI561" s="1"/>
  <c r="BR563"/>
  <c r="BS562"/>
  <c r="BW562" s="1"/>
  <c r="BX562" s="1"/>
  <c r="BG563"/>
  <c r="BH562"/>
  <c r="BL562" s="1"/>
  <c r="AV562"/>
  <c r="AW561"/>
  <c r="BA561" s="1"/>
  <c r="BB561" s="1"/>
  <c r="AK563"/>
  <c r="AL562"/>
  <c r="AP562" s="1"/>
  <c r="AQ562" s="1"/>
  <c r="Z562"/>
  <c r="AA561"/>
  <c r="AE561" s="1"/>
  <c r="AF561" s="1"/>
  <c r="BM561"/>
  <c r="N869" i="8"/>
  <c r="R869"/>
  <c r="Q869" s="1"/>
  <c r="O868"/>
  <c r="J563" i="9"/>
  <c r="K563" s="1"/>
  <c r="F564"/>
  <c r="S562" i="5"/>
  <c r="T559"/>
  <c r="U559" s="1"/>
  <c r="O560"/>
  <c r="P560" s="1"/>
  <c r="A564" i="8"/>
  <c r="E563"/>
  <c r="E563" i="9" l="1"/>
  <c r="T563"/>
  <c r="X563" s="1"/>
  <c r="Y563" s="1"/>
  <c r="S567"/>
  <c r="CY564" i="5"/>
  <c r="CZ563"/>
  <c r="DD563" s="1"/>
  <c r="DE563" s="1"/>
  <c r="CN564"/>
  <c r="CO563"/>
  <c r="CS563" s="1"/>
  <c r="CT563" s="1"/>
  <c r="CC563"/>
  <c r="CD562"/>
  <c r="CH562" s="1"/>
  <c r="CI562" s="1"/>
  <c r="BR564"/>
  <c r="BS563"/>
  <c r="BW563" s="1"/>
  <c r="BX563" s="1"/>
  <c r="BG564"/>
  <c r="BH563"/>
  <c r="BL563" s="1"/>
  <c r="AV563"/>
  <c r="AW562"/>
  <c r="BA562" s="1"/>
  <c r="BB562" s="1"/>
  <c r="AK564"/>
  <c r="AL563"/>
  <c r="AP563" s="1"/>
  <c r="AQ563" s="1"/>
  <c r="Z563"/>
  <c r="AA562"/>
  <c r="AE562" s="1"/>
  <c r="AF562" s="1"/>
  <c r="BM562"/>
  <c r="N870" i="8"/>
  <c r="R870"/>
  <c r="Q870" s="1"/>
  <c r="O869"/>
  <c r="J564" i="9"/>
  <c r="K564" s="1"/>
  <c r="F565"/>
  <c r="S563" i="5"/>
  <c r="T560"/>
  <c r="U560" s="1"/>
  <c r="O561"/>
  <c r="P561" s="1"/>
  <c r="A565" i="8"/>
  <c r="E564"/>
  <c r="E564" i="9" l="1"/>
  <c r="T564"/>
  <c r="X564" s="1"/>
  <c r="Y564" s="1"/>
  <c r="S568"/>
  <c r="CY565" i="5"/>
  <c r="CZ564"/>
  <c r="DD564" s="1"/>
  <c r="DE564" s="1"/>
  <c r="CN565"/>
  <c r="CO564"/>
  <c r="CS564" s="1"/>
  <c r="CT564" s="1"/>
  <c r="CC564"/>
  <c r="CD563"/>
  <c r="CH563" s="1"/>
  <c r="CI563" s="1"/>
  <c r="BR565"/>
  <c r="BS564"/>
  <c r="BW564" s="1"/>
  <c r="BX564" s="1"/>
  <c r="BG565"/>
  <c r="BH564"/>
  <c r="BL564" s="1"/>
  <c r="AV564"/>
  <c r="AW563"/>
  <c r="BA563" s="1"/>
  <c r="BB563" s="1"/>
  <c r="AK565"/>
  <c r="AL564"/>
  <c r="AP564" s="1"/>
  <c r="AQ564" s="1"/>
  <c r="Z564"/>
  <c r="AA563"/>
  <c r="AE563" s="1"/>
  <c r="AF563" s="1"/>
  <c r="BM563"/>
  <c r="N871" i="8"/>
  <c r="R871"/>
  <c r="Q871" s="1"/>
  <c r="O870"/>
  <c r="F566" i="9"/>
  <c r="J565"/>
  <c r="K565" s="1"/>
  <c r="S564" i="5"/>
  <c r="T561"/>
  <c r="U561" s="1"/>
  <c r="O562"/>
  <c r="P562" s="1"/>
  <c r="A566" i="8"/>
  <c r="E565"/>
  <c r="E565" i="9" l="1"/>
  <c r="T565"/>
  <c r="X565" s="1"/>
  <c r="Y565" s="1"/>
  <c r="S569"/>
  <c r="CZ565" i="5"/>
  <c r="DD565" s="1"/>
  <c r="DE565" s="1"/>
  <c r="CY566"/>
  <c r="CO565"/>
  <c r="CS565" s="1"/>
  <c r="CT565" s="1"/>
  <c r="CN566"/>
  <c r="CC565"/>
  <c r="CD564"/>
  <c r="CH564" s="1"/>
  <c r="CI564" s="1"/>
  <c r="BS565"/>
  <c r="BW565" s="1"/>
  <c r="BX565" s="1"/>
  <c r="BR566"/>
  <c r="BH565"/>
  <c r="BL565" s="1"/>
  <c r="BG566"/>
  <c r="AV565"/>
  <c r="AW564"/>
  <c r="BA564" s="1"/>
  <c r="BB564" s="1"/>
  <c r="AL565"/>
  <c r="AP565" s="1"/>
  <c r="AQ565" s="1"/>
  <c r="AK566"/>
  <c r="Z565"/>
  <c r="AA564"/>
  <c r="AE564" s="1"/>
  <c r="AF564" s="1"/>
  <c r="BM564"/>
  <c r="N872" i="8"/>
  <c r="R872"/>
  <c r="Q872" s="1"/>
  <c r="O871"/>
  <c r="J566" i="9"/>
  <c r="K566" s="1"/>
  <c r="F567"/>
  <c r="S565" i="5"/>
  <c r="T562"/>
  <c r="U562" s="1"/>
  <c r="O563"/>
  <c r="P563" s="1"/>
  <c r="A567" i="8"/>
  <c r="E566"/>
  <c r="E566" i="9" l="1"/>
  <c r="T566"/>
  <c r="X566" s="1"/>
  <c r="Y566" s="1"/>
  <c r="S570"/>
  <c r="CZ566" i="5"/>
  <c r="DD566" s="1"/>
  <c r="DE566" s="1"/>
  <c r="CY567"/>
  <c r="CO566"/>
  <c r="CS566" s="1"/>
  <c r="CT566" s="1"/>
  <c r="CN567"/>
  <c r="CD565"/>
  <c r="CH565" s="1"/>
  <c r="CI565" s="1"/>
  <c r="CC566"/>
  <c r="BS566"/>
  <c r="BW566" s="1"/>
  <c r="BX566" s="1"/>
  <c r="BR567"/>
  <c r="BH566"/>
  <c r="BL566" s="1"/>
  <c r="BG567"/>
  <c r="AW565"/>
  <c r="BA565" s="1"/>
  <c r="BB565" s="1"/>
  <c r="AV566"/>
  <c r="AL566"/>
  <c r="AP566" s="1"/>
  <c r="AQ566" s="1"/>
  <c r="AK567"/>
  <c r="AA565"/>
  <c r="AE565" s="1"/>
  <c r="AF565" s="1"/>
  <c r="Z566"/>
  <c r="BM565"/>
  <c r="N873" i="8"/>
  <c r="O872"/>
  <c r="R873"/>
  <c r="Q873" s="1"/>
  <c r="J567" i="9"/>
  <c r="K567" s="1"/>
  <c r="F568"/>
  <c r="S566" i="5"/>
  <c r="T563"/>
  <c r="U563" s="1"/>
  <c r="O564"/>
  <c r="P564" s="1"/>
  <c r="A568" i="8"/>
  <c r="E567"/>
  <c r="E567" i="9" l="1"/>
  <c r="T567"/>
  <c r="X567" s="1"/>
  <c r="Y567" s="1"/>
  <c r="S571"/>
  <c r="CY568" i="5"/>
  <c r="CZ567"/>
  <c r="DD567" s="1"/>
  <c r="DE567" s="1"/>
  <c r="CN568"/>
  <c r="CO567"/>
  <c r="CS567" s="1"/>
  <c r="CT567" s="1"/>
  <c r="CD566"/>
  <c r="CH566" s="1"/>
  <c r="CI566" s="1"/>
  <c r="CC567"/>
  <c r="BR568"/>
  <c r="BS567"/>
  <c r="BW567" s="1"/>
  <c r="BX567" s="1"/>
  <c r="BG568"/>
  <c r="BH567"/>
  <c r="BL567" s="1"/>
  <c r="AW566"/>
  <c r="BA566" s="1"/>
  <c r="BB566" s="1"/>
  <c r="AV567"/>
  <c r="AK568"/>
  <c r="AL567"/>
  <c r="AP567" s="1"/>
  <c r="AQ567" s="1"/>
  <c r="AA566"/>
  <c r="AE566" s="1"/>
  <c r="AF566" s="1"/>
  <c r="Z567"/>
  <c r="BM566"/>
  <c r="N874" i="8"/>
  <c r="O873"/>
  <c r="R874"/>
  <c r="Q874" s="1"/>
  <c r="J568" i="9"/>
  <c r="K568" s="1"/>
  <c r="F569"/>
  <c r="S567" i="5"/>
  <c r="T564"/>
  <c r="U564" s="1"/>
  <c r="O565"/>
  <c r="P565" s="1"/>
  <c r="A569" i="8"/>
  <c r="E568"/>
  <c r="E568" i="9" l="1"/>
  <c r="T568"/>
  <c r="X568" s="1"/>
  <c r="Y568" s="1"/>
  <c r="S572"/>
  <c r="CY569" i="5"/>
  <c r="CZ568"/>
  <c r="DD568" s="1"/>
  <c r="DE568" s="1"/>
  <c r="CN569"/>
  <c r="CO568"/>
  <c r="CS568" s="1"/>
  <c r="CT568" s="1"/>
  <c r="CC568"/>
  <c r="CD567"/>
  <c r="CH567" s="1"/>
  <c r="CI567" s="1"/>
  <c r="BR569"/>
  <c r="BS568"/>
  <c r="BW568" s="1"/>
  <c r="BX568" s="1"/>
  <c r="BG569"/>
  <c r="BH568"/>
  <c r="BL568" s="1"/>
  <c r="AV568"/>
  <c r="AW567"/>
  <c r="BA567" s="1"/>
  <c r="BB567" s="1"/>
  <c r="AK569"/>
  <c r="AL568"/>
  <c r="AP568" s="1"/>
  <c r="AQ568" s="1"/>
  <c r="Z568"/>
  <c r="AA567"/>
  <c r="AE567" s="1"/>
  <c r="AF567" s="1"/>
  <c r="BM567"/>
  <c r="N875" i="8"/>
  <c r="O874"/>
  <c r="R875"/>
  <c r="Q875" s="1"/>
  <c r="J569" i="9"/>
  <c r="K569" s="1"/>
  <c r="F570"/>
  <c r="S568" i="5"/>
  <c r="T565"/>
  <c r="U565" s="1"/>
  <c r="O566"/>
  <c r="P566" s="1"/>
  <c r="A570" i="8"/>
  <c r="E569"/>
  <c r="E569" i="9" l="1"/>
  <c r="T569"/>
  <c r="X569" s="1"/>
  <c r="Y569" s="1"/>
  <c r="S573"/>
  <c r="CY570" i="5"/>
  <c r="CZ569"/>
  <c r="DD569" s="1"/>
  <c r="DE569" s="1"/>
  <c r="CN570"/>
  <c r="CO569"/>
  <c r="CS569" s="1"/>
  <c r="CT569" s="1"/>
  <c r="CC569"/>
  <c r="CD568"/>
  <c r="CH568" s="1"/>
  <c r="CI568" s="1"/>
  <c r="BR570"/>
  <c r="BS569"/>
  <c r="BW569" s="1"/>
  <c r="BX569" s="1"/>
  <c r="BG570"/>
  <c r="BH569"/>
  <c r="BL569" s="1"/>
  <c r="AV569"/>
  <c r="AW568"/>
  <c r="BA568" s="1"/>
  <c r="BB568" s="1"/>
  <c r="AK570"/>
  <c r="AL569"/>
  <c r="AP569" s="1"/>
  <c r="AQ569" s="1"/>
  <c r="Z569"/>
  <c r="AA568"/>
  <c r="AE568" s="1"/>
  <c r="AF568" s="1"/>
  <c r="BM568"/>
  <c r="N876" i="8"/>
  <c r="O875"/>
  <c r="R876"/>
  <c r="Q876" s="1"/>
  <c r="J570" i="9"/>
  <c r="K570" s="1"/>
  <c r="F571"/>
  <c r="S569" i="5"/>
  <c r="T566"/>
  <c r="U566" s="1"/>
  <c r="O567"/>
  <c r="P567" s="1"/>
  <c r="A571" i="8"/>
  <c r="E570"/>
  <c r="E570" i="9" l="1"/>
  <c r="T570"/>
  <c r="X570" s="1"/>
  <c r="Y570" s="1"/>
  <c r="S574"/>
  <c r="CY571" i="5"/>
  <c r="CZ570"/>
  <c r="DD570" s="1"/>
  <c r="DE570" s="1"/>
  <c r="CN571"/>
  <c r="CO570"/>
  <c r="CS570" s="1"/>
  <c r="CT570" s="1"/>
  <c r="CC570"/>
  <c r="CD569"/>
  <c r="CH569" s="1"/>
  <c r="CI569" s="1"/>
  <c r="BR571"/>
  <c r="BS570"/>
  <c r="BW570" s="1"/>
  <c r="BX570" s="1"/>
  <c r="BG571"/>
  <c r="BH570"/>
  <c r="BL570" s="1"/>
  <c r="AV570"/>
  <c r="AW569"/>
  <c r="BA569" s="1"/>
  <c r="BB569" s="1"/>
  <c r="AK571"/>
  <c r="AL570"/>
  <c r="AP570" s="1"/>
  <c r="AQ570" s="1"/>
  <c r="Z570"/>
  <c r="AA569"/>
  <c r="AE569" s="1"/>
  <c r="AF569" s="1"/>
  <c r="BM569"/>
  <c r="N877" i="8"/>
  <c r="R877"/>
  <c r="Q877" s="1"/>
  <c r="O876"/>
  <c r="J571" i="9"/>
  <c r="K571" s="1"/>
  <c r="F572"/>
  <c r="S570" i="5"/>
  <c r="T567"/>
  <c r="U567" s="1"/>
  <c r="O568"/>
  <c r="P568" s="1"/>
  <c r="A572" i="8"/>
  <c r="E571"/>
  <c r="E571" i="9" l="1"/>
  <c r="T571"/>
  <c r="X571" s="1"/>
  <c r="Y571" s="1"/>
  <c r="S575"/>
  <c r="CY572" i="5"/>
  <c r="CZ571"/>
  <c r="DD571" s="1"/>
  <c r="DE571" s="1"/>
  <c r="CN572"/>
  <c r="CO571"/>
  <c r="CS571" s="1"/>
  <c r="CT571" s="1"/>
  <c r="CC571"/>
  <c r="CD570"/>
  <c r="CH570" s="1"/>
  <c r="CI570" s="1"/>
  <c r="BR572"/>
  <c r="BS571"/>
  <c r="BW571" s="1"/>
  <c r="BX571" s="1"/>
  <c r="BG572"/>
  <c r="BH571"/>
  <c r="BL571" s="1"/>
  <c r="AV571"/>
  <c r="AW570"/>
  <c r="BA570" s="1"/>
  <c r="BB570" s="1"/>
  <c r="AK572"/>
  <c r="AL571"/>
  <c r="AP571" s="1"/>
  <c r="AQ571" s="1"/>
  <c r="Z571"/>
  <c r="AA570"/>
  <c r="AE570" s="1"/>
  <c r="AF570" s="1"/>
  <c r="BM570"/>
  <c r="N878" i="8"/>
  <c r="R878"/>
  <c r="Q878" s="1"/>
  <c r="O877"/>
  <c r="F573" i="9"/>
  <c r="J572"/>
  <c r="K572" s="1"/>
  <c r="S571" i="5"/>
  <c r="T568"/>
  <c r="U568" s="1"/>
  <c r="O569"/>
  <c r="P569" s="1"/>
  <c r="A573" i="8"/>
  <c r="E572"/>
  <c r="E572" i="9" l="1"/>
  <c r="T572"/>
  <c r="X572" s="1"/>
  <c r="Y572" s="1"/>
  <c r="S576"/>
  <c r="CY573" i="5"/>
  <c r="CZ572"/>
  <c r="DD572" s="1"/>
  <c r="DE572" s="1"/>
  <c r="CN573"/>
  <c r="CO572"/>
  <c r="CS572" s="1"/>
  <c r="CT572" s="1"/>
  <c r="CC572"/>
  <c r="CD571"/>
  <c r="CH571" s="1"/>
  <c r="CI571" s="1"/>
  <c r="BR573"/>
  <c r="BS572"/>
  <c r="BW572" s="1"/>
  <c r="BX572" s="1"/>
  <c r="BG573"/>
  <c r="BH572"/>
  <c r="BL572" s="1"/>
  <c r="AV572"/>
  <c r="AW571"/>
  <c r="BA571" s="1"/>
  <c r="BB571" s="1"/>
  <c r="AK573"/>
  <c r="AL572"/>
  <c r="AP572" s="1"/>
  <c r="AQ572" s="1"/>
  <c r="Z572"/>
  <c r="AA571"/>
  <c r="AE571" s="1"/>
  <c r="AF571" s="1"/>
  <c r="BM571"/>
  <c r="N879" i="8"/>
  <c r="R879"/>
  <c r="Q879" s="1"/>
  <c r="O878"/>
  <c r="J573" i="9"/>
  <c r="K573" s="1"/>
  <c r="F574"/>
  <c r="S572" i="5"/>
  <c r="O570"/>
  <c r="P570" s="1"/>
  <c r="T569"/>
  <c r="U569" s="1"/>
  <c r="A574" i="8"/>
  <c r="E573"/>
  <c r="E573" i="9" l="1"/>
  <c r="T573"/>
  <c r="X573" s="1"/>
  <c r="Y573" s="1"/>
  <c r="S577"/>
  <c r="CZ573" i="5"/>
  <c r="DD573" s="1"/>
  <c r="DE573" s="1"/>
  <c r="CY574"/>
  <c r="CO573"/>
  <c r="CS573" s="1"/>
  <c r="CT573" s="1"/>
  <c r="CN574"/>
  <c r="CC573"/>
  <c r="CD572"/>
  <c r="CH572" s="1"/>
  <c r="CI572" s="1"/>
  <c r="BS573"/>
  <c r="BW573" s="1"/>
  <c r="BX573" s="1"/>
  <c r="BR574"/>
  <c r="BH573"/>
  <c r="BL573" s="1"/>
  <c r="BG574"/>
  <c r="AV573"/>
  <c r="AW572"/>
  <c r="BA572" s="1"/>
  <c r="BB572" s="1"/>
  <c r="AL573"/>
  <c r="AP573" s="1"/>
  <c r="AQ573" s="1"/>
  <c r="AK574"/>
  <c r="Z573"/>
  <c r="AA572"/>
  <c r="AE572" s="1"/>
  <c r="AF572" s="1"/>
  <c r="BM572"/>
  <c r="N880" i="8"/>
  <c r="O879"/>
  <c r="R880"/>
  <c r="Q880" s="1"/>
  <c r="J574" i="9"/>
  <c r="K574" s="1"/>
  <c r="F575"/>
  <c r="S573" i="5"/>
  <c r="T570"/>
  <c r="U570" s="1"/>
  <c r="O571"/>
  <c r="P571" s="1"/>
  <c r="A575" i="8"/>
  <c r="E574"/>
  <c r="E574" i="9" l="1"/>
  <c r="T574"/>
  <c r="X574" s="1"/>
  <c r="Y574" s="1"/>
  <c r="S578"/>
  <c r="CZ574" i="5"/>
  <c r="DD574" s="1"/>
  <c r="DE574" s="1"/>
  <c r="CY575"/>
  <c r="CO574"/>
  <c r="CS574" s="1"/>
  <c r="CT574" s="1"/>
  <c r="CN575"/>
  <c r="CD573"/>
  <c r="CH573" s="1"/>
  <c r="CI573" s="1"/>
  <c r="CC574"/>
  <c r="BS574"/>
  <c r="BW574" s="1"/>
  <c r="BX574" s="1"/>
  <c r="BR575"/>
  <c r="BH574"/>
  <c r="BL574" s="1"/>
  <c r="BG575"/>
  <c r="AW573"/>
  <c r="BA573" s="1"/>
  <c r="BB573" s="1"/>
  <c r="AV574"/>
  <c r="AL574"/>
  <c r="AP574" s="1"/>
  <c r="AQ574" s="1"/>
  <c r="AK575"/>
  <c r="AA573"/>
  <c r="AE573" s="1"/>
  <c r="AF573" s="1"/>
  <c r="Z574"/>
  <c r="BM573"/>
  <c r="N881" i="8"/>
  <c r="O880"/>
  <c r="R881"/>
  <c r="Q881" s="1"/>
  <c r="J575" i="9"/>
  <c r="K575" s="1"/>
  <c r="F576"/>
  <c r="S574" i="5"/>
  <c r="T571"/>
  <c r="U571" s="1"/>
  <c r="O572"/>
  <c r="P572" s="1"/>
  <c r="A576" i="8"/>
  <c r="E575"/>
  <c r="E575" i="9" l="1"/>
  <c r="T575"/>
  <c r="X575" s="1"/>
  <c r="Y575" s="1"/>
  <c r="S579"/>
  <c r="CY576" i="5"/>
  <c r="CZ575"/>
  <c r="DD575" s="1"/>
  <c r="DE575" s="1"/>
  <c r="CN576"/>
  <c r="CO575"/>
  <c r="CS575" s="1"/>
  <c r="CT575" s="1"/>
  <c r="CD574"/>
  <c r="CH574" s="1"/>
  <c r="CI574" s="1"/>
  <c r="CC575"/>
  <c r="BR576"/>
  <c r="BS575"/>
  <c r="BW575" s="1"/>
  <c r="BX575" s="1"/>
  <c r="BG576"/>
  <c r="BH575"/>
  <c r="BL575" s="1"/>
  <c r="AW574"/>
  <c r="BA574" s="1"/>
  <c r="BB574" s="1"/>
  <c r="AV575"/>
  <c r="AK576"/>
  <c r="AL575"/>
  <c r="AP575" s="1"/>
  <c r="AQ575" s="1"/>
  <c r="AA574"/>
  <c r="AE574" s="1"/>
  <c r="AF574" s="1"/>
  <c r="Z575"/>
  <c r="BM574"/>
  <c r="N882" i="8"/>
  <c r="O881"/>
  <c r="R882"/>
  <c r="Q882" s="1"/>
  <c r="J576" i="9"/>
  <c r="K576" s="1"/>
  <c r="F577"/>
  <c r="S575" i="5"/>
  <c r="T572"/>
  <c r="U572" s="1"/>
  <c r="O573"/>
  <c r="P573" s="1"/>
  <c r="A577" i="8"/>
  <c r="E576"/>
  <c r="E576" i="9" l="1"/>
  <c r="T576"/>
  <c r="X576" s="1"/>
  <c r="Y576" s="1"/>
  <c r="S580"/>
  <c r="CY577" i="5"/>
  <c r="CZ576"/>
  <c r="DD576" s="1"/>
  <c r="DE576" s="1"/>
  <c r="CN577"/>
  <c r="CO576"/>
  <c r="CS576" s="1"/>
  <c r="CT576" s="1"/>
  <c r="CC576"/>
  <c r="CD575"/>
  <c r="CH575" s="1"/>
  <c r="CI575" s="1"/>
  <c r="BR577"/>
  <c r="BS576"/>
  <c r="BW576" s="1"/>
  <c r="BX576" s="1"/>
  <c r="BG577"/>
  <c r="BH576"/>
  <c r="BL576" s="1"/>
  <c r="AV576"/>
  <c r="AW575"/>
  <c r="BA575" s="1"/>
  <c r="BB575" s="1"/>
  <c r="AK577"/>
  <c r="AL576"/>
  <c r="AP576" s="1"/>
  <c r="AQ576" s="1"/>
  <c r="Z576"/>
  <c r="AA575"/>
  <c r="AE575" s="1"/>
  <c r="AF575" s="1"/>
  <c r="BM575"/>
  <c r="N883" i="8"/>
  <c r="R883"/>
  <c r="Q883" s="1"/>
  <c r="O882"/>
  <c r="J577" i="9"/>
  <c r="K577" s="1"/>
  <c r="F578"/>
  <c r="S576" i="5"/>
  <c r="T573"/>
  <c r="U573" s="1"/>
  <c r="O574"/>
  <c r="P574" s="1"/>
  <c r="A578" i="8"/>
  <c r="E577"/>
  <c r="E577" i="9" l="1"/>
  <c r="T577"/>
  <c r="X577" s="1"/>
  <c r="Y577" s="1"/>
  <c r="S581"/>
  <c r="CY578" i="5"/>
  <c r="CZ577"/>
  <c r="DD577" s="1"/>
  <c r="DE577" s="1"/>
  <c r="CN578"/>
  <c r="CO577"/>
  <c r="CS577" s="1"/>
  <c r="CT577" s="1"/>
  <c r="CC577"/>
  <c r="CD576"/>
  <c r="CH576" s="1"/>
  <c r="CI576" s="1"/>
  <c r="BR578"/>
  <c r="BS577"/>
  <c r="BW577" s="1"/>
  <c r="BX577" s="1"/>
  <c r="BG578"/>
  <c r="BH577"/>
  <c r="BL577" s="1"/>
  <c r="AV577"/>
  <c r="AW576"/>
  <c r="BA576" s="1"/>
  <c r="BB576" s="1"/>
  <c r="AK578"/>
  <c r="AL577"/>
  <c r="AP577" s="1"/>
  <c r="AQ577" s="1"/>
  <c r="Z577"/>
  <c r="AA576"/>
  <c r="AE576" s="1"/>
  <c r="AF576" s="1"/>
  <c r="BM576"/>
  <c r="N884" i="8"/>
  <c r="R884"/>
  <c r="Q884" s="1"/>
  <c r="O883"/>
  <c r="J578" i="9"/>
  <c r="K578" s="1"/>
  <c r="F579"/>
  <c r="S577" i="5"/>
  <c r="O575"/>
  <c r="P575" s="1"/>
  <c r="T574"/>
  <c r="U574" s="1"/>
  <c r="A579" i="8"/>
  <c r="E578"/>
  <c r="E578" i="9" l="1"/>
  <c r="T578"/>
  <c r="X578" s="1"/>
  <c r="Y578" s="1"/>
  <c r="S582"/>
  <c r="CY579" i="5"/>
  <c r="CZ578"/>
  <c r="DD578" s="1"/>
  <c r="DE578" s="1"/>
  <c r="CN579"/>
  <c r="CO578"/>
  <c r="CS578" s="1"/>
  <c r="CT578" s="1"/>
  <c r="CC578"/>
  <c r="CD577"/>
  <c r="CH577" s="1"/>
  <c r="CI577" s="1"/>
  <c r="BR579"/>
  <c r="BS578"/>
  <c r="BW578" s="1"/>
  <c r="BX578" s="1"/>
  <c r="BG579"/>
  <c r="BH578"/>
  <c r="BL578" s="1"/>
  <c r="AV578"/>
  <c r="AW577"/>
  <c r="BA577" s="1"/>
  <c r="BB577" s="1"/>
  <c r="AK579"/>
  <c r="AL578"/>
  <c r="AP578" s="1"/>
  <c r="AQ578" s="1"/>
  <c r="Z578"/>
  <c r="AA577"/>
  <c r="AE577" s="1"/>
  <c r="AF577" s="1"/>
  <c r="BM577"/>
  <c r="N885" i="8"/>
  <c r="O884"/>
  <c r="R885"/>
  <c r="Q885" s="1"/>
  <c r="F580" i="9"/>
  <c r="J579"/>
  <c r="K579" s="1"/>
  <c r="S578" i="5"/>
  <c r="O576"/>
  <c r="P576" s="1"/>
  <c r="T575"/>
  <c r="U575" s="1"/>
  <c r="A580" i="8"/>
  <c r="E579"/>
  <c r="E579" i="9" l="1"/>
  <c r="T579"/>
  <c r="X579" s="1"/>
  <c r="Y579" s="1"/>
  <c r="S583"/>
  <c r="CY580" i="5"/>
  <c r="CZ579"/>
  <c r="DD579" s="1"/>
  <c r="DE579" s="1"/>
  <c r="CN580"/>
  <c r="CO579"/>
  <c r="CS579" s="1"/>
  <c r="CT579" s="1"/>
  <c r="CC579"/>
  <c r="CD578"/>
  <c r="CH578" s="1"/>
  <c r="CI578" s="1"/>
  <c r="BR580"/>
  <c r="BS579"/>
  <c r="BW579" s="1"/>
  <c r="BX579" s="1"/>
  <c r="BG580"/>
  <c r="BH579"/>
  <c r="BL579" s="1"/>
  <c r="AV579"/>
  <c r="AW578"/>
  <c r="BA578" s="1"/>
  <c r="BB578" s="1"/>
  <c r="AK580"/>
  <c r="AL579"/>
  <c r="AP579" s="1"/>
  <c r="AQ579" s="1"/>
  <c r="Z579"/>
  <c r="AA578"/>
  <c r="AE578" s="1"/>
  <c r="AF578" s="1"/>
  <c r="BM578"/>
  <c r="N886" i="8"/>
  <c r="R886"/>
  <c r="Q886" s="1"/>
  <c r="O885"/>
  <c r="J580" i="9"/>
  <c r="K580" s="1"/>
  <c r="F581"/>
  <c r="S579" i="5"/>
  <c r="T576"/>
  <c r="U576" s="1"/>
  <c r="O577"/>
  <c r="P577" s="1"/>
  <c r="A581" i="8"/>
  <c r="E580"/>
  <c r="E580" i="9" l="1"/>
  <c r="T580"/>
  <c r="X580" s="1"/>
  <c r="Y580" s="1"/>
  <c r="S584"/>
  <c r="CY581" i="5"/>
  <c r="CZ580"/>
  <c r="DD580" s="1"/>
  <c r="DE580" s="1"/>
  <c r="CN581"/>
  <c r="CO580"/>
  <c r="CS580" s="1"/>
  <c r="CT580" s="1"/>
  <c r="CC580"/>
  <c r="CD579"/>
  <c r="CH579" s="1"/>
  <c r="CI579" s="1"/>
  <c r="BR581"/>
  <c r="BS580"/>
  <c r="BW580" s="1"/>
  <c r="BX580" s="1"/>
  <c r="BG581"/>
  <c r="BH580"/>
  <c r="BL580" s="1"/>
  <c r="AV580"/>
  <c r="AW579"/>
  <c r="BA579" s="1"/>
  <c r="BB579" s="1"/>
  <c r="AK581"/>
  <c r="AL580"/>
  <c r="AP580" s="1"/>
  <c r="AQ580" s="1"/>
  <c r="Z580"/>
  <c r="AA579"/>
  <c r="AE579" s="1"/>
  <c r="AF579" s="1"/>
  <c r="BM579"/>
  <c r="N887" i="8"/>
  <c r="O886"/>
  <c r="R887"/>
  <c r="Q887" s="1"/>
  <c r="F582" i="9"/>
  <c r="J581"/>
  <c r="K581" s="1"/>
  <c r="S580" i="5"/>
  <c r="T577"/>
  <c r="U577" s="1"/>
  <c r="O578"/>
  <c r="P578" s="1"/>
  <c r="A582" i="8"/>
  <c r="E581"/>
  <c r="E581" i="9" l="1"/>
  <c r="T581"/>
  <c r="X581" s="1"/>
  <c r="Y581" s="1"/>
  <c r="S585"/>
  <c r="CZ581" i="5"/>
  <c r="DD581" s="1"/>
  <c r="DE581" s="1"/>
  <c r="CY582"/>
  <c r="CO581"/>
  <c r="CS581" s="1"/>
  <c r="CT581" s="1"/>
  <c r="CN582"/>
  <c r="CC581"/>
  <c r="CD580"/>
  <c r="CH580" s="1"/>
  <c r="CI580" s="1"/>
  <c r="BS581"/>
  <c r="BW581" s="1"/>
  <c r="BX581" s="1"/>
  <c r="BR582"/>
  <c r="BH581"/>
  <c r="BL581" s="1"/>
  <c r="BG582"/>
  <c r="AV581"/>
  <c r="AW580"/>
  <c r="BA580" s="1"/>
  <c r="BB580" s="1"/>
  <c r="AL581"/>
  <c r="AP581" s="1"/>
  <c r="AQ581" s="1"/>
  <c r="AK582"/>
  <c r="Z581"/>
  <c r="AA580"/>
  <c r="AE580" s="1"/>
  <c r="AF580" s="1"/>
  <c r="BM580"/>
  <c r="N888" i="8"/>
  <c r="R888"/>
  <c r="Q888" s="1"/>
  <c r="O887"/>
  <c r="J582" i="9"/>
  <c r="K582" s="1"/>
  <c r="F583"/>
  <c r="S581" i="5"/>
  <c r="T578"/>
  <c r="U578" s="1"/>
  <c r="O579"/>
  <c r="P579" s="1"/>
  <c r="A583" i="8"/>
  <c r="E582"/>
  <c r="E582" i="9" l="1"/>
  <c r="T582"/>
  <c r="X582" s="1"/>
  <c r="Y582" s="1"/>
  <c r="S586"/>
  <c r="CZ582" i="5"/>
  <c r="DD582" s="1"/>
  <c r="DE582" s="1"/>
  <c r="CY583"/>
  <c r="CO582"/>
  <c r="CS582" s="1"/>
  <c r="CT582" s="1"/>
  <c r="CN583"/>
  <c r="CD581"/>
  <c r="CH581" s="1"/>
  <c r="CI581" s="1"/>
  <c r="CC582"/>
  <c r="BS582"/>
  <c r="BW582" s="1"/>
  <c r="BX582" s="1"/>
  <c r="BR583"/>
  <c r="BH582"/>
  <c r="BL582" s="1"/>
  <c r="BG583"/>
  <c r="AW581"/>
  <c r="BA581" s="1"/>
  <c r="BB581" s="1"/>
  <c r="AV582"/>
  <c r="AL582"/>
  <c r="AP582" s="1"/>
  <c r="AQ582" s="1"/>
  <c r="AK583"/>
  <c r="AA581"/>
  <c r="AE581" s="1"/>
  <c r="AF581" s="1"/>
  <c r="Z582"/>
  <c r="BM581"/>
  <c r="N889" i="8"/>
  <c r="R889"/>
  <c r="Q889" s="1"/>
  <c r="O888"/>
  <c r="J583" i="9"/>
  <c r="K583" s="1"/>
  <c r="F584"/>
  <c r="S582" i="5"/>
  <c r="T579"/>
  <c r="U579" s="1"/>
  <c r="O580"/>
  <c r="P580" s="1"/>
  <c r="A584" i="8"/>
  <c r="E583"/>
  <c r="E583" i="9" l="1"/>
  <c r="T583"/>
  <c r="X583" s="1"/>
  <c r="Y583" s="1"/>
  <c r="S587"/>
  <c r="CY584" i="5"/>
  <c r="CZ583"/>
  <c r="DD583" s="1"/>
  <c r="DE583" s="1"/>
  <c r="CN584"/>
  <c r="CO583"/>
  <c r="CS583" s="1"/>
  <c r="CT583" s="1"/>
  <c r="CD582"/>
  <c r="CH582" s="1"/>
  <c r="CI582" s="1"/>
  <c r="CC583"/>
  <c r="BR584"/>
  <c r="BS583"/>
  <c r="BW583" s="1"/>
  <c r="BX583" s="1"/>
  <c r="BG584"/>
  <c r="BH583"/>
  <c r="BL583" s="1"/>
  <c r="AW582"/>
  <c r="BA582" s="1"/>
  <c r="BB582" s="1"/>
  <c r="AV583"/>
  <c r="AK584"/>
  <c r="AL583"/>
  <c r="AP583" s="1"/>
  <c r="AQ583" s="1"/>
  <c r="AA582"/>
  <c r="AE582" s="1"/>
  <c r="AF582" s="1"/>
  <c r="Z583"/>
  <c r="BM582"/>
  <c r="N890" i="8"/>
  <c r="R890"/>
  <c r="Q890" s="1"/>
  <c r="O889"/>
  <c r="J584" i="9"/>
  <c r="K584" s="1"/>
  <c r="F585"/>
  <c r="S583" i="5"/>
  <c r="O581"/>
  <c r="P581" s="1"/>
  <c r="T580"/>
  <c r="U580" s="1"/>
  <c r="A585" i="8"/>
  <c r="E584"/>
  <c r="E584" i="9" l="1"/>
  <c r="T584"/>
  <c r="X584" s="1"/>
  <c r="Y584" s="1"/>
  <c r="S588"/>
  <c r="CY585" i="5"/>
  <c r="CZ584"/>
  <c r="DD584" s="1"/>
  <c r="DE584" s="1"/>
  <c r="CN585"/>
  <c r="CO584"/>
  <c r="CS584" s="1"/>
  <c r="CT584" s="1"/>
  <c r="CC584"/>
  <c r="CD583"/>
  <c r="CH583" s="1"/>
  <c r="CI583" s="1"/>
  <c r="BR585"/>
  <c r="BS584"/>
  <c r="BW584" s="1"/>
  <c r="BX584" s="1"/>
  <c r="BG585"/>
  <c r="BH584"/>
  <c r="BL584" s="1"/>
  <c r="AV584"/>
  <c r="AW583"/>
  <c r="BA583" s="1"/>
  <c r="BB583" s="1"/>
  <c r="AK585"/>
  <c r="AL584"/>
  <c r="AP584" s="1"/>
  <c r="AQ584" s="1"/>
  <c r="Z584"/>
  <c r="AA583"/>
  <c r="AE583" s="1"/>
  <c r="AF583" s="1"/>
  <c r="BM583"/>
  <c r="N891" i="8"/>
  <c r="R891"/>
  <c r="Q891" s="1"/>
  <c r="O890"/>
  <c r="J585" i="9"/>
  <c r="K585" s="1"/>
  <c r="F586"/>
  <c r="S584" i="5"/>
  <c r="O582"/>
  <c r="P582" s="1"/>
  <c r="T581"/>
  <c r="U581" s="1"/>
  <c r="A586" i="8"/>
  <c r="E585"/>
  <c r="E585" i="9" l="1"/>
  <c r="T585"/>
  <c r="X585" s="1"/>
  <c r="Y585" s="1"/>
  <c r="S589"/>
  <c r="CY586" i="5"/>
  <c r="CZ585"/>
  <c r="DD585" s="1"/>
  <c r="DE585" s="1"/>
  <c r="CN586"/>
  <c r="CO585"/>
  <c r="CS585" s="1"/>
  <c r="CT585" s="1"/>
  <c r="CC585"/>
  <c r="CD584"/>
  <c r="CH584" s="1"/>
  <c r="CI584" s="1"/>
  <c r="BR586"/>
  <c r="BS585"/>
  <c r="BW585" s="1"/>
  <c r="BX585" s="1"/>
  <c r="BG586"/>
  <c r="BH585"/>
  <c r="BL585" s="1"/>
  <c r="AV585"/>
  <c r="AW584"/>
  <c r="BA584" s="1"/>
  <c r="BB584" s="1"/>
  <c r="AK586"/>
  <c r="AL585"/>
  <c r="AP585" s="1"/>
  <c r="AQ585" s="1"/>
  <c r="Z585"/>
  <c r="AA584"/>
  <c r="AE584" s="1"/>
  <c r="AF584" s="1"/>
  <c r="BM584"/>
  <c r="N892" i="8"/>
  <c r="O891"/>
  <c r="R892"/>
  <c r="Q892" s="1"/>
  <c r="J586" i="9"/>
  <c r="K586" s="1"/>
  <c r="F587"/>
  <c r="S585" i="5"/>
  <c r="T582"/>
  <c r="U582" s="1"/>
  <c r="O583"/>
  <c r="P583" s="1"/>
  <c r="A587" i="8"/>
  <c r="E586"/>
  <c r="E586" i="9" l="1"/>
  <c r="T586"/>
  <c r="X586" s="1"/>
  <c r="Y586" s="1"/>
  <c r="S590"/>
  <c r="CY587" i="5"/>
  <c r="CZ586"/>
  <c r="DD586" s="1"/>
  <c r="DE586" s="1"/>
  <c r="CN587"/>
  <c r="CO586"/>
  <c r="CS586" s="1"/>
  <c r="CT586" s="1"/>
  <c r="CC586"/>
  <c r="CD585"/>
  <c r="CH585" s="1"/>
  <c r="CI585" s="1"/>
  <c r="BR587"/>
  <c r="BS586"/>
  <c r="BW586" s="1"/>
  <c r="BX586" s="1"/>
  <c r="BG587"/>
  <c r="BH586"/>
  <c r="BL586" s="1"/>
  <c r="AV586"/>
  <c r="AW585"/>
  <c r="BA585" s="1"/>
  <c r="BB585" s="1"/>
  <c r="AK587"/>
  <c r="AL586"/>
  <c r="AP586" s="1"/>
  <c r="AQ586" s="1"/>
  <c r="Z586"/>
  <c r="AA585"/>
  <c r="AE585" s="1"/>
  <c r="AF585" s="1"/>
  <c r="BM585"/>
  <c r="N893" i="8"/>
  <c r="O892"/>
  <c r="R893"/>
  <c r="Q893" s="1"/>
  <c r="J587" i="9"/>
  <c r="K587" s="1"/>
  <c r="F588"/>
  <c r="S586" i="5"/>
  <c r="O584"/>
  <c r="P584" s="1"/>
  <c r="T583"/>
  <c r="U583" s="1"/>
  <c r="A588" i="8"/>
  <c r="E587"/>
  <c r="E587" i="9" l="1"/>
  <c r="T587"/>
  <c r="X587" s="1"/>
  <c r="Y587" s="1"/>
  <c r="S591"/>
  <c r="CY588" i="5"/>
  <c r="CZ587"/>
  <c r="DD587" s="1"/>
  <c r="DE587" s="1"/>
  <c r="CN588"/>
  <c r="CO587"/>
  <c r="CS587" s="1"/>
  <c r="CT587" s="1"/>
  <c r="CC587"/>
  <c r="CD586"/>
  <c r="CH586" s="1"/>
  <c r="CI586" s="1"/>
  <c r="BR588"/>
  <c r="BS587"/>
  <c r="BW587" s="1"/>
  <c r="BX587" s="1"/>
  <c r="BG588"/>
  <c r="BH587"/>
  <c r="BL587" s="1"/>
  <c r="AV587"/>
  <c r="AW586"/>
  <c r="BA586" s="1"/>
  <c r="BB586" s="1"/>
  <c r="AK588"/>
  <c r="AL587"/>
  <c r="AP587" s="1"/>
  <c r="AQ587" s="1"/>
  <c r="Z587"/>
  <c r="AA586"/>
  <c r="AE586" s="1"/>
  <c r="AF586" s="1"/>
  <c r="BM586"/>
  <c r="N894" i="8"/>
  <c r="R894"/>
  <c r="Q894" s="1"/>
  <c r="O893"/>
  <c r="F589" i="9"/>
  <c r="J588"/>
  <c r="K588" s="1"/>
  <c r="S587" i="5"/>
  <c r="O585"/>
  <c r="P585" s="1"/>
  <c r="T584"/>
  <c r="U584" s="1"/>
  <c r="A589" i="8"/>
  <c r="E588"/>
  <c r="E588" i="9" l="1"/>
  <c r="T588"/>
  <c r="X588" s="1"/>
  <c r="Y588" s="1"/>
  <c r="S592"/>
  <c r="CY589" i="5"/>
  <c r="CZ588"/>
  <c r="DD588" s="1"/>
  <c r="DE588" s="1"/>
  <c r="CN589"/>
  <c r="CO588"/>
  <c r="CS588" s="1"/>
  <c r="CT588" s="1"/>
  <c r="CC588"/>
  <c r="CD587"/>
  <c r="CH587" s="1"/>
  <c r="CI587" s="1"/>
  <c r="BR589"/>
  <c r="BS588"/>
  <c r="BW588" s="1"/>
  <c r="BX588" s="1"/>
  <c r="BG589"/>
  <c r="BH588"/>
  <c r="BL588" s="1"/>
  <c r="AV588"/>
  <c r="AW587"/>
  <c r="BA587" s="1"/>
  <c r="BB587" s="1"/>
  <c r="AK589"/>
  <c r="AL588"/>
  <c r="AP588" s="1"/>
  <c r="AQ588" s="1"/>
  <c r="Z588"/>
  <c r="AA587"/>
  <c r="AE587" s="1"/>
  <c r="AF587" s="1"/>
  <c r="BM587"/>
  <c r="N895" i="8"/>
  <c r="O894"/>
  <c r="R895"/>
  <c r="Q895" s="1"/>
  <c r="J589" i="9"/>
  <c r="K589" s="1"/>
  <c r="F590"/>
  <c r="S588" i="5"/>
  <c r="T585"/>
  <c r="U585" s="1"/>
  <c r="O586"/>
  <c r="P586" s="1"/>
  <c r="A590" i="8"/>
  <c r="E589"/>
  <c r="E589" i="9" l="1"/>
  <c r="T589"/>
  <c r="X589" s="1"/>
  <c r="Y589" s="1"/>
  <c r="S593"/>
  <c r="CZ589" i="5"/>
  <c r="DD589" s="1"/>
  <c r="DE589" s="1"/>
  <c r="CY590"/>
  <c r="CO589"/>
  <c r="CS589" s="1"/>
  <c r="CT589" s="1"/>
  <c r="CN590"/>
  <c r="CC589"/>
  <c r="CD588"/>
  <c r="CH588" s="1"/>
  <c r="CI588" s="1"/>
  <c r="BS589"/>
  <c r="BW589" s="1"/>
  <c r="BX589" s="1"/>
  <c r="BR590"/>
  <c r="BH589"/>
  <c r="BL589" s="1"/>
  <c r="BG590"/>
  <c r="AV589"/>
  <c r="AW588"/>
  <c r="BA588" s="1"/>
  <c r="BB588" s="1"/>
  <c r="AL589"/>
  <c r="AP589" s="1"/>
  <c r="AQ589" s="1"/>
  <c r="AK590"/>
  <c r="Z589"/>
  <c r="AA588"/>
  <c r="AE588" s="1"/>
  <c r="AF588" s="1"/>
  <c r="BM588"/>
  <c r="N896" i="8"/>
  <c r="R896"/>
  <c r="Q896" s="1"/>
  <c r="O895"/>
  <c r="J590" i="9"/>
  <c r="K590" s="1"/>
  <c r="F591"/>
  <c r="S589" i="5"/>
  <c r="T586"/>
  <c r="U586" s="1"/>
  <c r="O587"/>
  <c r="P587" s="1"/>
  <c r="A591" i="8"/>
  <c r="E590"/>
  <c r="E590" i="9" l="1"/>
  <c r="T590"/>
  <c r="X590" s="1"/>
  <c r="Y590" s="1"/>
  <c r="S594"/>
  <c r="CZ590" i="5"/>
  <c r="DD590" s="1"/>
  <c r="DE590" s="1"/>
  <c r="CY591"/>
  <c r="CO590"/>
  <c r="CS590" s="1"/>
  <c r="CT590" s="1"/>
  <c r="CN591"/>
  <c r="CD589"/>
  <c r="CH589" s="1"/>
  <c r="CI589" s="1"/>
  <c r="CC590"/>
  <c r="BS590"/>
  <c r="BW590" s="1"/>
  <c r="BX590" s="1"/>
  <c r="BR591"/>
  <c r="BH590"/>
  <c r="BL590" s="1"/>
  <c r="BG591"/>
  <c r="AW589"/>
  <c r="BA589" s="1"/>
  <c r="BB589" s="1"/>
  <c r="AV590"/>
  <c r="AL590"/>
  <c r="AP590" s="1"/>
  <c r="AQ590" s="1"/>
  <c r="AK591"/>
  <c r="AA589"/>
  <c r="AE589" s="1"/>
  <c r="AF589" s="1"/>
  <c r="Z590"/>
  <c r="BM589"/>
  <c r="N897" i="8"/>
  <c r="O896"/>
  <c r="R897"/>
  <c r="Q897" s="1"/>
  <c r="J591" i="9"/>
  <c r="K591" s="1"/>
  <c r="F592"/>
  <c r="S590" i="5"/>
  <c r="T587"/>
  <c r="U587" s="1"/>
  <c r="O588"/>
  <c r="P588" s="1"/>
  <c r="A592" i="8"/>
  <c r="E591"/>
  <c r="E591" i="9" l="1"/>
  <c r="T591"/>
  <c r="X591" s="1"/>
  <c r="Y591" s="1"/>
  <c r="S595"/>
  <c r="CY592" i="5"/>
  <c r="CZ591"/>
  <c r="DD591" s="1"/>
  <c r="DE591" s="1"/>
  <c r="CN592"/>
  <c r="CO591"/>
  <c r="CS591" s="1"/>
  <c r="CT591" s="1"/>
  <c r="CD590"/>
  <c r="CH590" s="1"/>
  <c r="CI590" s="1"/>
  <c r="CC591"/>
  <c r="BR592"/>
  <c r="BS591"/>
  <c r="BW591" s="1"/>
  <c r="BX591" s="1"/>
  <c r="BG592"/>
  <c r="BH591"/>
  <c r="BL591" s="1"/>
  <c r="AW590"/>
  <c r="BA590" s="1"/>
  <c r="BB590" s="1"/>
  <c r="AV591"/>
  <c r="AK592"/>
  <c r="AL591"/>
  <c r="AP591" s="1"/>
  <c r="AQ591" s="1"/>
  <c r="AA590"/>
  <c r="AE590" s="1"/>
  <c r="AF590" s="1"/>
  <c r="Z591"/>
  <c r="BM590"/>
  <c r="N898" i="8"/>
  <c r="O897"/>
  <c r="R898"/>
  <c r="Q898" s="1"/>
  <c r="J592" i="9"/>
  <c r="K592" s="1"/>
  <c r="F593"/>
  <c r="S591" i="5"/>
  <c r="T588"/>
  <c r="U588" s="1"/>
  <c r="O589"/>
  <c r="P589" s="1"/>
  <c r="A593" i="8"/>
  <c r="E592"/>
  <c r="E592" i="9" l="1"/>
  <c r="T592"/>
  <c r="X592" s="1"/>
  <c r="Y592" s="1"/>
  <c r="S596"/>
  <c r="CY593" i="5"/>
  <c r="CZ592"/>
  <c r="DD592" s="1"/>
  <c r="DE592" s="1"/>
  <c r="CN593"/>
  <c r="CO592"/>
  <c r="CS592" s="1"/>
  <c r="CT592" s="1"/>
  <c r="CC592"/>
  <c r="CD591"/>
  <c r="CH591" s="1"/>
  <c r="CI591" s="1"/>
  <c r="BR593"/>
  <c r="BS592"/>
  <c r="BW592" s="1"/>
  <c r="BX592" s="1"/>
  <c r="BG593"/>
  <c r="BH592"/>
  <c r="BL592" s="1"/>
  <c r="AV592"/>
  <c r="AW591"/>
  <c r="BA591" s="1"/>
  <c r="BB591" s="1"/>
  <c r="AK593"/>
  <c r="AL592"/>
  <c r="AP592" s="1"/>
  <c r="AQ592" s="1"/>
  <c r="Z592"/>
  <c r="AA591"/>
  <c r="AE591" s="1"/>
  <c r="AF591" s="1"/>
  <c r="BM591"/>
  <c r="N899" i="8"/>
  <c r="O898"/>
  <c r="R899"/>
  <c r="Q899" s="1"/>
  <c r="J593" i="9"/>
  <c r="K593" s="1"/>
  <c r="F594"/>
  <c r="S592" i="5"/>
  <c r="T589"/>
  <c r="U589" s="1"/>
  <c r="O590"/>
  <c r="P590" s="1"/>
  <c r="A594" i="8"/>
  <c r="E593"/>
  <c r="E593" i="9" l="1"/>
  <c r="T593"/>
  <c r="X593" s="1"/>
  <c r="Y593" s="1"/>
  <c r="S597"/>
  <c r="CY594" i="5"/>
  <c r="CZ593"/>
  <c r="DD593" s="1"/>
  <c r="DE593" s="1"/>
  <c r="CN594"/>
  <c r="CO593"/>
  <c r="CS593" s="1"/>
  <c r="CT593" s="1"/>
  <c r="CC593"/>
  <c r="CD592"/>
  <c r="CH592" s="1"/>
  <c r="CI592" s="1"/>
  <c r="BR594"/>
  <c r="BS593"/>
  <c r="BW593" s="1"/>
  <c r="BX593" s="1"/>
  <c r="BG594"/>
  <c r="BH593"/>
  <c r="BL593" s="1"/>
  <c r="AV593"/>
  <c r="AW592"/>
  <c r="BA592" s="1"/>
  <c r="BB592" s="1"/>
  <c r="AK594"/>
  <c r="AL593"/>
  <c r="AP593" s="1"/>
  <c r="AQ593" s="1"/>
  <c r="Z593"/>
  <c r="AA592"/>
  <c r="AE592" s="1"/>
  <c r="AF592" s="1"/>
  <c r="BM592"/>
  <c r="N900" i="8"/>
  <c r="O899"/>
  <c r="R900"/>
  <c r="Q900" s="1"/>
  <c r="J594" i="9"/>
  <c r="K594" s="1"/>
  <c r="F595"/>
  <c r="S593" i="5"/>
  <c r="T590"/>
  <c r="U590" s="1"/>
  <c r="O591"/>
  <c r="P591" s="1"/>
  <c r="A595" i="8"/>
  <c r="E594"/>
  <c r="E594" i="9" l="1"/>
  <c r="T594"/>
  <c r="X594" s="1"/>
  <c r="Y594" s="1"/>
  <c r="S598"/>
  <c r="CY595" i="5"/>
  <c r="CZ594"/>
  <c r="DD594" s="1"/>
  <c r="DE594" s="1"/>
  <c r="CN595"/>
  <c r="CO594"/>
  <c r="CS594" s="1"/>
  <c r="CT594" s="1"/>
  <c r="CC594"/>
  <c r="CD593"/>
  <c r="CH593" s="1"/>
  <c r="CI593" s="1"/>
  <c r="BR595"/>
  <c r="BS594"/>
  <c r="BW594" s="1"/>
  <c r="BX594" s="1"/>
  <c r="BG595"/>
  <c r="BH594"/>
  <c r="BL594" s="1"/>
  <c r="AV594"/>
  <c r="AW593"/>
  <c r="BA593" s="1"/>
  <c r="BB593" s="1"/>
  <c r="AK595"/>
  <c r="AL594"/>
  <c r="AP594" s="1"/>
  <c r="AQ594" s="1"/>
  <c r="Z594"/>
  <c r="AA593"/>
  <c r="AE593" s="1"/>
  <c r="AF593" s="1"/>
  <c r="BM593"/>
  <c r="N901" i="8"/>
  <c r="O900"/>
  <c r="R901"/>
  <c r="Q901" s="1"/>
  <c r="F596" i="9"/>
  <c r="J595"/>
  <c r="K595" s="1"/>
  <c r="S594" i="5"/>
  <c r="T591"/>
  <c r="U591" s="1"/>
  <c r="O592"/>
  <c r="P592" s="1"/>
  <c r="A596" i="8"/>
  <c r="E595"/>
  <c r="E595" i="9" l="1"/>
  <c r="T595"/>
  <c r="X595" s="1"/>
  <c r="Y595" s="1"/>
  <c r="S599"/>
  <c r="CY596" i="5"/>
  <c r="CZ595"/>
  <c r="DD595" s="1"/>
  <c r="DE595" s="1"/>
  <c r="CN596"/>
  <c r="CO595"/>
  <c r="CS595" s="1"/>
  <c r="CT595" s="1"/>
  <c r="CC595"/>
  <c r="CD594"/>
  <c r="CH594" s="1"/>
  <c r="CI594" s="1"/>
  <c r="BR596"/>
  <c r="BS595"/>
  <c r="BW595" s="1"/>
  <c r="BX595" s="1"/>
  <c r="BG596"/>
  <c r="BH595"/>
  <c r="BL595" s="1"/>
  <c r="AV595"/>
  <c r="AW594"/>
  <c r="BA594" s="1"/>
  <c r="BB594" s="1"/>
  <c r="AK596"/>
  <c r="AL595"/>
  <c r="AP595" s="1"/>
  <c r="AQ595" s="1"/>
  <c r="Z595"/>
  <c r="AA594"/>
  <c r="AE594" s="1"/>
  <c r="AF594" s="1"/>
  <c r="BM594"/>
  <c r="N902" i="8"/>
  <c r="R902"/>
  <c r="Q902" s="1"/>
  <c r="O901"/>
  <c r="J596" i="9"/>
  <c r="K596" s="1"/>
  <c r="F597"/>
  <c r="S595" i="5"/>
  <c r="T592"/>
  <c r="U592" s="1"/>
  <c r="O593"/>
  <c r="P593" s="1"/>
  <c r="A597" i="8"/>
  <c r="E596"/>
  <c r="E596" i="9" l="1"/>
  <c r="T596"/>
  <c r="X596" s="1"/>
  <c r="Y596" s="1"/>
  <c r="S600"/>
  <c r="CY597" i="5"/>
  <c r="CZ596"/>
  <c r="DD596" s="1"/>
  <c r="DE596" s="1"/>
  <c r="CN597"/>
  <c r="CO596"/>
  <c r="CS596" s="1"/>
  <c r="CT596" s="1"/>
  <c r="CC596"/>
  <c r="CD595"/>
  <c r="CH595" s="1"/>
  <c r="CI595" s="1"/>
  <c r="BR597"/>
  <c r="BS596"/>
  <c r="BW596" s="1"/>
  <c r="BX596" s="1"/>
  <c r="BG597"/>
  <c r="BH596"/>
  <c r="BL596" s="1"/>
  <c r="AV596"/>
  <c r="AW595"/>
  <c r="BA595" s="1"/>
  <c r="BB595" s="1"/>
  <c r="AK597"/>
  <c r="AL596"/>
  <c r="AP596" s="1"/>
  <c r="AQ596" s="1"/>
  <c r="Z596"/>
  <c r="AA595"/>
  <c r="AE595" s="1"/>
  <c r="AF595" s="1"/>
  <c r="BM595"/>
  <c r="N903" i="8"/>
  <c r="R903"/>
  <c r="Q903" s="1"/>
  <c r="O902"/>
  <c r="F598" i="9"/>
  <c r="J597"/>
  <c r="K597" s="1"/>
  <c r="S596" i="5"/>
  <c r="T593"/>
  <c r="U593" s="1"/>
  <c r="O594"/>
  <c r="P594" s="1"/>
  <c r="A598" i="8"/>
  <c r="E597"/>
  <c r="E597" i="9" l="1"/>
  <c r="T597"/>
  <c r="X597" s="1"/>
  <c r="Y597" s="1"/>
  <c r="S601"/>
  <c r="CZ597" i="5"/>
  <c r="DD597" s="1"/>
  <c r="DE597" s="1"/>
  <c r="CY598"/>
  <c r="CO597"/>
  <c r="CS597" s="1"/>
  <c r="CT597" s="1"/>
  <c r="CN598"/>
  <c r="CC597"/>
  <c r="CD596"/>
  <c r="CH596" s="1"/>
  <c r="CI596" s="1"/>
  <c r="BS597"/>
  <c r="BW597" s="1"/>
  <c r="BX597" s="1"/>
  <c r="BR598"/>
  <c r="BH597"/>
  <c r="BL597" s="1"/>
  <c r="BG598"/>
  <c r="AV597"/>
  <c r="AW596"/>
  <c r="BA596" s="1"/>
  <c r="BB596" s="1"/>
  <c r="AL597"/>
  <c r="AP597" s="1"/>
  <c r="AQ597" s="1"/>
  <c r="AK598"/>
  <c r="Z597"/>
  <c r="AA596"/>
  <c r="AE596" s="1"/>
  <c r="AF596" s="1"/>
  <c r="BM596"/>
  <c r="N904" i="8"/>
  <c r="O903"/>
  <c r="R904"/>
  <c r="Q904" s="1"/>
  <c r="J598" i="9"/>
  <c r="K598" s="1"/>
  <c r="F599"/>
  <c r="S597" i="5"/>
  <c r="T594"/>
  <c r="U594" s="1"/>
  <c r="O595"/>
  <c r="P595" s="1"/>
  <c r="A599" i="8"/>
  <c r="E598"/>
  <c r="E598" i="9" l="1"/>
  <c r="T598"/>
  <c r="X598" s="1"/>
  <c r="Y598" s="1"/>
  <c r="S602"/>
  <c r="CZ598" i="5"/>
  <c r="DD598" s="1"/>
  <c r="DE598" s="1"/>
  <c r="CY599"/>
  <c r="CO598"/>
  <c r="CS598" s="1"/>
  <c r="CT598" s="1"/>
  <c r="CN599"/>
  <c r="CD597"/>
  <c r="CH597" s="1"/>
  <c r="CI597" s="1"/>
  <c r="CC598"/>
  <c r="BS598"/>
  <c r="BW598" s="1"/>
  <c r="BX598" s="1"/>
  <c r="BR599"/>
  <c r="BH598"/>
  <c r="BL598" s="1"/>
  <c r="BG599"/>
  <c r="AW597"/>
  <c r="BA597" s="1"/>
  <c r="BB597" s="1"/>
  <c r="AV598"/>
  <c r="AL598"/>
  <c r="AP598" s="1"/>
  <c r="AQ598" s="1"/>
  <c r="AK599"/>
  <c r="AA597"/>
  <c r="AE597" s="1"/>
  <c r="AF597" s="1"/>
  <c r="Z598"/>
  <c r="BM597"/>
  <c r="N905" i="8"/>
  <c r="O904"/>
  <c r="R905"/>
  <c r="Q905" s="1"/>
  <c r="J599" i="9"/>
  <c r="K599" s="1"/>
  <c r="F600"/>
  <c r="S598" i="5"/>
  <c r="T595"/>
  <c r="U595" s="1"/>
  <c r="O596"/>
  <c r="P596" s="1"/>
  <c r="A600" i="8"/>
  <c r="E599"/>
  <c r="E599" i="9" l="1"/>
  <c r="T599"/>
  <c r="X599" s="1"/>
  <c r="Y599" s="1"/>
  <c r="S603"/>
  <c r="CY600" i="5"/>
  <c r="CZ599"/>
  <c r="DD599" s="1"/>
  <c r="DE599" s="1"/>
  <c r="CN600"/>
  <c r="CO599"/>
  <c r="CS599" s="1"/>
  <c r="CT599" s="1"/>
  <c r="CD598"/>
  <c r="CH598" s="1"/>
  <c r="CI598" s="1"/>
  <c r="CC599"/>
  <c r="BR600"/>
  <c r="BS599"/>
  <c r="BW599" s="1"/>
  <c r="BX599" s="1"/>
  <c r="BG600"/>
  <c r="BH599"/>
  <c r="BL599" s="1"/>
  <c r="AW598"/>
  <c r="BA598" s="1"/>
  <c r="BB598" s="1"/>
  <c r="AV599"/>
  <c r="AK600"/>
  <c r="AL599"/>
  <c r="AP599" s="1"/>
  <c r="AQ599" s="1"/>
  <c r="AA598"/>
  <c r="AE598" s="1"/>
  <c r="AF598" s="1"/>
  <c r="Z599"/>
  <c r="BM598"/>
  <c r="N906" i="8"/>
  <c r="O906" s="1"/>
  <c r="O905"/>
  <c r="R906"/>
  <c r="Q906" s="1"/>
  <c r="J600" i="9"/>
  <c r="K600" s="1"/>
  <c r="F601"/>
  <c r="S599" i="5"/>
  <c r="T596"/>
  <c r="U596" s="1"/>
  <c r="O597"/>
  <c r="P597" s="1"/>
  <c r="A601" i="8"/>
  <c r="E600"/>
  <c r="E600" i="9" l="1"/>
  <c r="T600"/>
  <c r="X600" s="1"/>
  <c r="Y600" s="1"/>
  <c r="S604"/>
  <c r="CY601" i="5"/>
  <c r="CZ600"/>
  <c r="DD600" s="1"/>
  <c r="DE600" s="1"/>
  <c r="CN601"/>
  <c r="CO600"/>
  <c r="CS600" s="1"/>
  <c r="CT600" s="1"/>
  <c r="CC600"/>
  <c r="CD599"/>
  <c r="CH599" s="1"/>
  <c r="CI599" s="1"/>
  <c r="BR601"/>
  <c r="BS600"/>
  <c r="BW600" s="1"/>
  <c r="BX600" s="1"/>
  <c r="BG601"/>
  <c r="BH600"/>
  <c r="BL600" s="1"/>
  <c r="AV600"/>
  <c r="AW599"/>
  <c r="BA599" s="1"/>
  <c r="BB599" s="1"/>
  <c r="AK601"/>
  <c r="AL600"/>
  <c r="AP600" s="1"/>
  <c r="AQ600" s="1"/>
  <c r="Z600"/>
  <c r="AA599"/>
  <c r="AE599" s="1"/>
  <c r="AF599" s="1"/>
  <c r="BM599"/>
  <c r="J601" i="9"/>
  <c r="K601" s="1"/>
  <c r="F602"/>
  <c r="S600" i="5"/>
  <c r="T597"/>
  <c r="U597" s="1"/>
  <c r="O598"/>
  <c r="P598" s="1"/>
  <c r="A602" i="8"/>
  <c r="E601"/>
  <c r="E601" i="9" l="1"/>
  <c r="T601"/>
  <c r="X601" s="1"/>
  <c r="Y601" s="1"/>
  <c r="S605"/>
  <c r="CY602" i="5"/>
  <c r="CZ601"/>
  <c r="DD601" s="1"/>
  <c r="DE601" s="1"/>
  <c r="CN602"/>
  <c r="CO601"/>
  <c r="CS601" s="1"/>
  <c r="CT601" s="1"/>
  <c r="CC601"/>
  <c r="CD600"/>
  <c r="CH600" s="1"/>
  <c r="CI600" s="1"/>
  <c r="BR602"/>
  <c r="BS601"/>
  <c r="BW601" s="1"/>
  <c r="BX601" s="1"/>
  <c r="BG602"/>
  <c r="BH601"/>
  <c r="BL601" s="1"/>
  <c r="AV601"/>
  <c r="AW600"/>
  <c r="BA600" s="1"/>
  <c r="BB600" s="1"/>
  <c r="AK602"/>
  <c r="AL601"/>
  <c r="AP601" s="1"/>
  <c r="AQ601" s="1"/>
  <c r="Z601"/>
  <c r="AA600"/>
  <c r="AE600" s="1"/>
  <c r="AF600" s="1"/>
  <c r="BM600"/>
  <c r="J602" i="9"/>
  <c r="K602" s="1"/>
  <c r="F603"/>
  <c r="S601" i="5"/>
  <c r="T598"/>
  <c r="U598" s="1"/>
  <c r="O599"/>
  <c r="P599" s="1"/>
  <c r="A603" i="8"/>
  <c r="E602"/>
  <c r="E602" i="9" l="1"/>
  <c r="T602"/>
  <c r="X602" s="1"/>
  <c r="Y602" s="1"/>
  <c r="S606"/>
  <c r="CY603" i="5"/>
  <c r="CZ602"/>
  <c r="DD602" s="1"/>
  <c r="DE602" s="1"/>
  <c r="CN603"/>
  <c r="CO602"/>
  <c r="CS602" s="1"/>
  <c r="CT602" s="1"/>
  <c r="CC602"/>
  <c r="CD601"/>
  <c r="CH601" s="1"/>
  <c r="CI601" s="1"/>
  <c r="BR603"/>
  <c r="BS602"/>
  <c r="BW602" s="1"/>
  <c r="BX602" s="1"/>
  <c r="BG603"/>
  <c r="BH602"/>
  <c r="BL602" s="1"/>
  <c r="AV602"/>
  <c r="AW601"/>
  <c r="BA601" s="1"/>
  <c r="BB601" s="1"/>
  <c r="AK603"/>
  <c r="AL602"/>
  <c r="AP602" s="1"/>
  <c r="AQ602" s="1"/>
  <c r="Z602"/>
  <c r="AA601"/>
  <c r="AE601" s="1"/>
  <c r="AF601" s="1"/>
  <c r="BM601"/>
  <c r="J603" i="9"/>
  <c r="K603" s="1"/>
  <c r="F604"/>
  <c r="S602" i="5"/>
  <c r="T599"/>
  <c r="U599" s="1"/>
  <c r="O600"/>
  <c r="P600" s="1"/>
  <c r="A604" i="8"/>
  <c r="E603"/>
  <c r="E603" i="9" l="1"/>
  <c r="T603"/>
  <c r="X603" s="1"/>
  <c r="Y603" s="1"/>
  <c r="S607"/>
  <c r="CY604" i="5"/>
  <c r="CZ603"/>
  <c r="DD603" s="1"/>
  <c r="DE603" s="1"/>
  <c r="CN604"/>
  <c r="CO603"/>
  <c r="CS603" s="1"/>
  <c r="CT603" s="1"/>
  <c r="CC603"/>
  <c r="CD602"/>
  <c r="CH602" s="1"/>
  <c r="CI602" s="1"/>
  <c r="BR604"/>
  <c r="BS603"/>
  <c r="BW603" s="1"/>
  <c r="BX603" s="1"/>
  <c r="BG604"/>
  <c r="BH603"/>
  <c r="BL603" s="1"/>
  <c r="AV603"/>
  <c r="AW602"/>
  <c r="BA602" s="1"/>
  <c r="BB602" s="1"/>
  <c r="AK604"/>
  <c r="AL603"/>
  <c r="AP603" s="1"/>
  <c r="AQ603" s="1"/>
  <c r="Z603"/>
  <c r="AA602"/>
  <c r="AE602" s="1"/>
  <c r="AF602" s="1"/>
  <c r="BM602"/>
  <c r="F605" i="9"/>
  <c r="J604"/>
  <c r="K604" s="1"/>
  <c r="S603" i="5"/>
  <c r="T600"/>
  <c r="U600" s="1"/>
  <c r="O601"/>
  <c r="P601" s="1"/>
  <c r="A605" i="8"/>
  <c r="E604"/>
  <c r="E604" i="9" l="1"/>
  <c r="T604"/>
  <c r="X604" s="1"/>
  <c r="Y604" s="1"/>
  <c r="S608"/>
  <c r="CY605" i="5"/>
  <c r="CZ604"/>
  <c r="DD604" s="1"/>
  <c r="DE604" s="1"/>
  <c r="CN605"/>
  <c r="CO604"/>
  <c r="CS604" s="1"/>
  <c r="CT604" s="1"/>
  <c r="CC604"/>
  <c r="CD603"/>
  <c r="CH603" s="1"/>
  <c r="CI603" s="1"/>
  <c r="BR605"/>
  <c r="BS604"/>
  <c r="BW604" s="1"/>
  <c r="BX604" s="1"/>
  <c r="BG605"/>
  <c r="BH604"/>
  <c r="BL604" s="1"/>
  <c r="AV604"/>
  <c r="AW603"/>
  <c r="BA603" s="1"/>
  <c r="BB603" s="1"/>
  <c r="AK605"/>
  <c r="AL604"/>
  <c r="AP604" s="1"/>
  <c r="AQ604" s="1"/>
  <c r="Z604"/>
  <c r="AA603"/>
  <c r="AE603" s="1"/>
  <c r="AF603" s="1"/>
  <c r="BM603"/>
  <c r="J605" i="9"/>
  <c r="K605" s="1"/>
  <c r="F606"/>
  <c r="S604" i="5"/>
  <c r="T601"/>
  <c r="U601" s="1"/>
  <c r="O602"/>
  <c r="P602" s="1"/>
  <c r="A606" i="8"/>
  <c r="E605"/>
  <c r="E605" i="9" l="1"/>
  <c r="T605"/>
  <c r="X605" s="1"/>
  <c r="Y605" s="1"/>
  <c r="S609"/>
  <c r="CZ605" i="5"/>
  <c r="DD605" s="1"/>
  <c r="DE605" s="1"/>
  <c r="CY606"/>
  <c r="CO605"/>
  <c r="CS605" s="1"/>
  <c r="CT605" s="1"/>
  <c r="CN606"/>
  <c r="CC605"/>
  <c r="CD604"/>
  <c r="CH604" s="1"/>
  <c r="CI604" s="1"/>
  <c r="BS605"/>
  <c r="BW605" s="1"/>
  <c r="BX605" s="1"/>
  <c r="BR606"/>
  <c r="BH605"/>
  <c r="BL605" s="1"/>
  <c r="BG606"/>
  <c r="AV605"/>
  <c r="AW604"/>
  <c r="BA604" s="1"/>
  <c r="BB604" s="1"/>
  <c r="AL605"/>
  <c r="AP605" s="1"/>
  <c r="AQ605" s="1"/>
  <c r="AK606"/>
  <c r="Z605"/>
  <c r="AA604"/>
  <c r="AE604" s="1"/>
  <c r="AF604" s="1"/>
  <c r="BM604"/>
  <c r="J606" i="9"/>
  <c r="K606" s="1"/>
  <c r="F607"/>
  <c r="S605" i="5"/>
  <c r="T602"/>
  <c r="U602" s="1"/>
  <c r="O603"/>
  <c r="P603" s="1"/>
  <c r="A607" i="8"/>
  <c r="E606"/>
  <c r="E606" i="9" l="1"/>
  <c r="T606"/>
  <c r="X606" s="1"/>
  <c r="Y606" s="1"/>
  <c r="S610"/>
  <c r="CZ606" i="5"/>
  <c r="DD606" s="1"/>
  <c r="DE606" s="1"/>
  <c r="CY607"/>
  <c r="CO606"/>
  <c r="CS606" s="1"/>
  <c r="CT606" s="1"/>
  <c r="CN607"/>
  <c r="CD605"/>
  <c r="CH605" s="1"/>
  <c r="CI605" s="1"/>
  <c r="CC606"/>
  <c r="BS606"/>
  <c r="BW606" s="1"/>
  <c r="BX606" s="1"/>
  <c r="BR607"/>
  <c r="BH606"/>
  <c r="BL606" s="1"/>
  <c r="BG607"/>
  <c r="AW605"/>
  <c r="BA605" s="1"/>
  <c r="BB605" s="1"/>
  <c r="AV606"/>
  <c r="AL606"/>
  <c r="AP606" s="1"/>
  <c r="AQ606" s="1"/>
  <c r="AK607"/>
  <c r="AA605"/>
  <c r="AE605" s="1"/>
  <c r="AF605" s="1"/>
  <c r="Z606"/>
  <c r="BM605"/>
  <c r="J607" i="9"/>
  <c r="K607" s="1"/>
  <c r="F608"/>
  <c r="S606" i="5"/>
  <c r="T603"/>
  <c r="U603" s="1"/>
  <c r="O604"/>
  <c r="P604" s="1"/>
  <c r="A608" i="8"/>
  <c r="E607"/>
  <c r="E607" i="9" l="1"/>
  <c r="T607"/>
  <c r="X607" s="1"/>
  <c r="Y607" s="1"/>
  <c r="S611"/>
  <c r="CY608" i="5"/>
  <c r="CZ607"/>
  <c r="DD607" s="1"/>
  <c r="DE607" s="1"/>
  <c r="CN608"/>
  <c r="CO607"/>
  <c r="CS607" s="1"/>
  <c r="CT607" s="1"/>
  <c r="CD606"/>
  <c r="CH606" s="1"/>
  <c r="CI606" s="1"/>
  <c r="CC607"/>
  <c r="BR608"/>
  <c r="BS607"/>
  <c r="BW607" s="1"/>
  <c r="BX607" s="1"/>
  <c r="BG608"/>
  <c r="BH607"/>
  <c r="BL607" s="1"/>
  <c r="AW606"/>
  <c r="BA606" s="1"/>
  <c r="BB606" s="1"/>
  <c r="AV607"/>
  <c r="AK608"/>
  <c r="AL607"/>
  <c r="AP607" s="1"/>
  <c r="AQ607" s="1"/>
  <c r="AA606"/>
  <c r="AE606" s="1"/>
  <c r="AF606" s="1"/>
  <c r="Z607"/>
  <c r="BM606"/>
  <c r="J608" i="9"/>
  <c r="K608" s="1"/>
  <c r="F609"/>
  <c r="S607" i="5"/>
  <c r="T604"/>
  <c r="U604" s="1"/>
  <c r="O605"/>
  <c r="P605" s="1"/>
  <c r="A609" i="8"/>
  <c r="E608"/>
  <c r="E608" i="9" l="1"/>
  <c r="T608"/>
  <c r="X608" s="1"/>
  <c r="Y608" s="1"/>
  <c r="S612"/>
  <c r="CY609" i="5"/>
  <c r="CZ608"/>
  <c r="DD608" s="1"/>
  <c r="DE608" s="1"/>
  <c r="CN609"/>
  <c r="CO608"/>
  <c r="CS608" s="1"/>
  <c r="CT608" s="1"/>
  <c r="CC608"/>
  <c r="CD607"/>
  <c r="CH607" s="1"/>
  <c r="CI607" s="1"/>
  <c r="BR609"/>
  <c r="BS608"/>
  <c r="BW608" s="1"/>
  <c r="BX608" s="1"/>
  <c r="BG609"/>
  <c r="BH608"/>
  <c r="BL608" s="1"/>
  <c r="AV608"/>
  <c r="AW607"/>
  <c r="BA607" s="1"/>
  <c r="BB607" s="1"/>
  <c r="AK609"/>
  <c r="AL608"/>
  <c r="AP608" s="1"/>
  <c r="AQ608" s="1"/>
  <c r="Z608"/>
  <c r="AA607"/>
  <c r="AE607" s="1"/>
  <c r="AF607" s="1"/>
  <c r="BM607"/>
  <c r="J609" i="9"/>
  <c r="K609" s="1"/>
  <c r="F610"/>
  <c r="S608" i="5"/>
  <c r="T605"/>
  <c r="U605" s="1"/>
  <c r="O606"/>
  <c r="P606" s="1"/>
  <c r="A610" i="8"/>
  <c r="E609"/>
  <c r="E609" i="9" l="1"/>
  <c r="T609"/>
  <c r="X609" s="1"/>
  <c r="Y609" s="1"/>
  <c r="S613"/>
  <c r="CY610" i="5"/>
  <c r="CZ609"/>
  <c r="DD609" s="1"/>
  <c r="DE609" s="1"/>
  <c r="CN610"/>
  <c r="CO609"/>
  <c r="CS609" s="1"/>
  <c r="CT609" s="1"/>
  <c r="CC609"/>
  <c r="CD608"/>
  <c r="CH608" s="1"/>
  <c r="CI608" s="1"/>
  <c r="BR610"/>
  <c r="BS609"/>
  <c r="BW609" s="1"/>
  <c r="BX609" s="1"/>
  <c r="BG610"/>
  <c r="BH609"/>
  <c r="BL609" s="1"/>
  <c r="AV609"/>
  <c r="AW608"/>
  <c r="BA608" s="1"/>
  <c r="BB608" s="1"/>
  <c r="AK610"/>
  <c r="AL609"/>
  <c r="AP609" s="1"/>
  <c r="AQ609" s="1"/>
  <c r="Z609"/>
  <c r="AA608"/>
  <c r="AE608" s="1"/>
  <c r="AF608" s="1"/>
  <c r="BM608"/>
  <c r="J610" i="9"/>
  <c r="K610" s="1"/>
  <c r="F611"/>
  <c r="S609" i="5"/>
  <c r="T606"/>
  <c r="U606" s="1"/>
  <c r="O607"/>
  <c r="P607" s="1"/>
  <c r="A611" i="8"/>
  <c r="E610"/>
  <c r="E610" i="9" l="1"/>
  <c r="T610"/>
  <c r="X610" s="1"/>
  <c r="Y610" s="1"/>
  <c r="S614"/>
  <c r="CY611" i="5"/>
  <c r="CZ610"/>
  <c r="DD610" s="1"/>
  <c r="DE610" s="1"/>
  <c r="CN611"/>
  <c r="CO610"/>
  <c r="CS610" s="1"/>
  <c r="CT610" s="1"/>
  <c r="CC610"/>
  <c r="CD609"/>
  <c r="CH609" s="1"/>
  <c r="CI609" s="1"/>
  <c r="BR611"/>
  <c r="BS610"/>
  <c r="BW610" s="1"/>
  <c r="BX610" s="1"/>
  <c r="BG611"/>
  <c r="BH610"/>
  <c r="BL610" s="1"/>
  <c r="AV610"/>
  <c r="AW609"/>
  <c r="BA609" s="1"/>
  <c r="BB609" s="1"/>
  <c r="AK611"/>
  <c r="AL610"/>
  <c r="AP610" s="1"/>
  <c r="AQ610" s="1"/>
  <c r="Z610"/>
  <c r="AA609"/>
  <c r="AE609" s="1"/>
  <c r="AF609" s="1"/>
  <c r="BM609"/>
  <c r="F612" i="9"/>
  <c r="J611"/>
  <c r="K611" s="1"/>
  <c r="S610" i="5"/>
  <c r="O608"/>
  <c r="P608" s="1"/>
  <c r="T607"/>
  <c r="U607" s="1"/>
  <c r="A612" i="8"/>
  <c r="E611"/>
  <c r="E611" i="9" l="1"/>
  <c r="T611"/>
  <c r="X611" s="1"/>
  <c r="Y611" s="1"/>
  <c r="S615"/>
  <c r="CY612" i="5"/>
  <c r="CZ611"/>
  <c r="DD611" s="1"/>
  <c r="DE611" s="1"/>
  <c r="CN612"/>
  <c r="CO611"/>
  <c r="CS611" s="1"/>
  <c r="CT611" s="1"/>
  <c r="CC611"/>
  <c r="CD610"/>
  <c r="CH610" s="1"/>
  <c r="CI610" s="1"/>
  <c r="BR612"/>
  <c r="BS611"/>
  <c r="BW611" s="1"/>
  <c r="BX611" s="1"/>
  <c r="BG612"/>
  <c r="BH611"/>
  <c r="BL611" s="1"/>
  <c r="AV611"/>
  <c r="AW610"/>
  <c r="BA610" s="1"/>
  <c r="BB610" s="1"/>
  <c r="AK612"/>
  <c r="AL611"/>
  <c r="AP611" s="1"/>
  <c r="AQ611" s="1"/>
  <c r="Z611"/>
  <c r="AA610"/>
  <c r="AE610" s="1"/>
  <c r="AF610" s="1"/>
  <c r="BM610"/>
  <c r="J612" i="9"/>
  <c r="K612" s="1"/>
  <c r="F613"/>
  <c r="S611" i="5"/>
  <c r="T608"/>
  <c r="U608" s="1"/>
  <c r="O609"/>
  <c r="P609" s="1"/>
  <c r="A613" i="8"/>
  <c r="E612"/>
  <c r="E612" i="9" l="1"/>
  <c r="T612"/>
  <c r="X612" s="1"/>
  <c r="Y612" s="1"/>
  <c r="S616"/>
  <c r="CY613" i="5"/>
  <c r="CZ612"/>
  <c r="DD612" s="1"/>
  <c r="DE612" s="1"/>
  <c r="CN613"/>
  <c r="CO612"/>
  <c r="CS612" s="1"/>
  <c r="CT612" s="1"/>
  <c r="CC612"/>
  <c r="CD611"/>
  <c r="CH611" s="1"/>
  <c r="CI611" s="1"/>
  <c r="BR613"/>
  <c r="BS612"/>
  <c r="BW612" s="1"/>
  <c r="BX612" s="1"/>
  <c r="BG613"/>
  <c r="BH612"/>
  <c r="BL612" s="1"/>
  <c r="AV612"/>
  <c r="AW611"/>
  <c r="BA611" s="1"/>
  <c r="BB611" s="1"/>
  <c r="AK613"/>
  <c r="AL612"/>
  <c r="AP612" s="1"/>
  <c r="AQ612" s="1"/>
  <c r="Z612"/>
  <c r="AA611"/>
  <c r="AE611" s="1"/>
  <c r="AF611" s="1"/>
  <c r="BM611"/>
  <c r="F614" i="9"/>
  <c r="J613"/>
  <c r="K613" s="1"/>
  <c r="S612" i="5"/>
  <c r="T609"/>
  <c r="U609" s="1"/>
  <c r="O610"/>
  <c r="P610" s="1"/>
  <c r="E613" i="8"/>
  <c r="A614"/>
  <c r="E613" i="9" l="1"/>
  <c r="T613"/>
  <c r="X613" s="1"/>
  <c r="Y613" s="1"/>
  <c r="S617"/>
  <c r="CZ613" i="5"/>
  <c r="DD613" s="1"/>
  <c r="DE613" s="1"/>
  <c r="CY614"/>
  <c r="CO613"/>
  <c r="CS613" s="1"/>
  <c r="CT613" s="1"/>
  <c r="CN614"/>
  <c r="CC613"/>
  <c r="CD612"/>
  <c r="CH612" s="1"/>
  <c r="CI612" s="1"/>
  <c r="BS613"/>
  <c r="BW613" s="1"/>
  <c r="BX613" s="1"/>
  <c r="BR614"/>
  <c r="BH613"/>
  <c r="BL613" s="1"/>
  <c r="BG614"/>
  <c r="AV613"/>
  <c r="AW612"/>
  <c r="BA612" s="1"/>
  <c r="BB612" s="1"/>
  <c r="AL613"/>
  <c r="AP613" s="1"/>
  <c r="AQ613" s="1"/>
  <c r="AK614"/>
  <c r="Z613"/>
  <c r="AA612"/>
  <c r="AE612" s="1"/>
  <c r="AF612" s="1"/>
  <c r="BM612"/>
  <c r="J614" i="9"/>
  <c r="K614" s="1"/>
  <c r="F615"/>
  <c r="S613" i="5"/>
  <c r="O611"/>
  <c r="P611" s="1"/>
  <c r="T610"/>
  <c r="U610" s="1"/>
  <c r="A615" i="8"/>
  <c r="E614"/>
  <c r="E614" i="9" l="1"/>
  <c r="T614"/>
  <c r="X614" s="1"/>
  <c r="Y614" s="1"/>
  <c r="S618"/>
  <c r="CZ614" i="5"/>
  <c r="DD614" s="1"/>
  <c r="DE614" s="1"/>
  <c r="CY615"/>
  <c r="CO614"/>
  <c r="CS614" s="1"/>
  <c r="CT614" s="1"/>
  <c r="CN615"/>
  <c r="CD613"/>
  <c r="CH613" s="1"/>
  <c r="CI613" s="1"/>
  <c r="CC614"/>
  <c r="BS614"/>
  <c r="BW614" s="1"/>
  <c r="BX614" s="1"/>
  <c r="BR615"/>
  <c r="BH614"/>
  <c r="BL614" s="1"/>
  <c r="BG615"/>
  <c r="AW613"/>
  <c r="BA613" s="1"/>
  <c r="BB613" s="1"/>
  <c r="AV614"/>
  <c r="AL614"/>
  <c r="AP614" s="1"/>
  <c r="AQ614" s="1"/>
  <c r="AK615"/>
  <c r="AA613"/>
  <c r="AE613" s="1"/>
  <c r="AF613" s="1"/>
  <c r="Z614"/>
  <c r="BM613"/>
  <c r="J615" i="9"/>
  <c r="K615" s="1"/>
  <c r="F616"/>
  <c r="S614" i="5"/>
  <c r="O612"/>
  <c r="P612" s="1"/>
  <c r="T611"/>
  <c r="U611" s="1"/>
  <c r="E615" i="8"/>
  <c r="A616"/>
  <c r="E615" i="9" l="1"/>
  <c r="T615"/>
  <c r="X615" s="1"/>
  <c r="Y615" s="1"/>
  <c r="S619"/>
  <c r="CY616" i="5"/>
  <c r="CZ615"/>
  <c r="DD615" s="1"/>
  <c r="DE615" s="1"/>
  <c r="CN616"/>
  <c r="CO615"/>
  <c r="CS615" s="1"/>
  <c r="CT615" s="1"/>
  <c r="CD614"/>
  <c r="CH614" s="1"/>
  <c r="CI614" s="1"/>
  <c r="CC615"/>
  <c r="BR616"/>
  <c r="BS615"/>
  <c r="BW615" s="1"/>
  <c r="BX615" s="1"/>
  <c r="BG616"/>
  <c r="BH615"/>
  <c r="BL615" s="1"/>
  <c r="AW614"/>
  <c r="BA614" s="1"/>
  <c r="BB614" s="1"/>
  <c r="AV615"/>
  <c r="AK616"/>
  <c r="AL615"/>
  <c r="AP615" s="1"/>
  <c r="AQ615" s="1"/>
  <c r="AA614"/>
  <c r="AE614" s="1"/>
  <c r="AF614" s="1"/>
  <c r="Z615"/>
  <c r="BM614"/>
  <c r="J616" i="9"/>
  <c r="K616" s="1"/>
  <c r="F617"/>
  <c r="S615" i="5"/>
  <c r="T612"/>
  <c r="U612" s="1"/>
  <c r="O613"/>
  <c r="P613" s="1"/>
  <c r="A617" i="8"/>
  <c r="E616"/>
  <c r="E616" i="9" l="1"/>
  <c r="T616"/>
  <c r="X616" s="1"/>
  <c r="Y616" s="1"/>
  <c r="S620"/>
  <c r="CY617" i="5"/>
  <c r="CZ616"/>
  <c r="DD616" s="1"/>
  <c r="DE616" s="1"/>
  <c r="CN617"/>
  <c r="CO616"/>
  <c r="CS616" s="1"/>
  <c r="CT616" s="1"/>
  <c r="CC616"/>
  <c r="CD615"/>
  <c r="CH615" s="1"/>
  <c r="CI615" s="1"/>
  <c r="BR617"/>
  <c r="BS616"/>
  <c r="BW616" s="1"/>
  <c r="BX616" s="1"/>
  <c r="BG617"/>
  <c r="BH616"/>
  <c r="BL616" s="1"/>
  <c r="AV616"/>
  <c r="AW615"/>
  <c r="BA615" s="1"/>
  <c r="BB615" s="1"/>
  <c r="AK617"/>
  <c r="AL616"/>
  <c r="AP616" s="1"/>
  <c r="AQ616" s="1"/>
  <c r="Z616"/>
  <c r="AA615"/>
  <c r="AE615" s="1"/>
  <c r="AF615" s="1"/>
  <c r="BM615"/>
  <c r="J617" i="9"/>
  <c r="K617" s="1"/>
  <c r="F618"/>
  <c r="S616" i="5"/>
  <c r="O614"/>
  <c r="P614" s="1"/>
  <c r="T613"/>
  <c r="U613" s="1"/>
  <c r="A618" i="8"/>
  <c r="E617"/>
  <c r="E617" i="9" l="1"/>
  <c r="T617"/>
  <c r="X617" s="1"/>
  <c r="Y617" s="1"/>
  <c r="S621"/>
  <c r="CY618" i="5"/>
  <c r="CZ617"/>
  <c r="DD617" s="1"/>
  <c r="DE617" s="1"/>
  <c r="CN618"/>
  <c r="CO617"/>
  <c r="CS617" s="1"/>
  <c r="CT617" s="1"/>
  <c r="CC617"/>
  <c r="CD616"/>
  <c r="CH616" s="1"/>
  <c r="CI616" s="1"/>
  <c r="BR618"/>
  <c r="BS617"/>
  <c r="BW617" s="1"/>
  <c r="BX617" s="1"/>
  <c r="BG618"/>
  <c r="BH617"/>
  <c r="BL617" s="1"/>
  <c r="AV617"/>
  <c r="AW616"/>
  <c r="BA616" s="1"/>
  <c r="BB616" s="1"/>
  <c r="AK618"/>
  <c r="AL617"/>
  <c r="AP617" s="1"/>
  <c r="AQ617" s="1"/>
  <c r="Z617"/>
  <c r="AA616"/>
  <c r="AE616" s="1"/>
  <c r="AF616" s="1"/>
  <c r="BM616"/>
  <c r="J618" i="9"/>
  <c r="K618" s="1"/>
  <c r="F619"/>
  <c r="S617" i="5"/>
  <c r="O615"/>
  <c r="P615" s="1"/>
  <c r="T614"/>
  <c r="U614" s="1"/>
  <c r="A619" i="8"/>
  <c r="E618"/>
  <c r="E618" i="9" l="1"/>
  <c r="T618"/>
  <c r="X618" s="1"/>
  <c r="Y618" s="1"/>
  <c r="S622"/>
  <c r="CY619" i="5"/>
  <c r="CZ618"/>
  <c r="DD618" s="1"/>
  <c r="DE618" s="1"/>
  <c r="CN619"/>
  <c r="CO618"/>
  <c r="CS618" s="1"/>
  <c r="CT618" s="1"/>
  <c r="CC618"/>
  <c r="CD617"/>
  <c r="CH617" s="1"/>
  <c r="CI617" s="1"/>
  <c r="BR619"/>
  <c r="BS618"/>
  <c r="BW618" s="1"/>
  <c r="BX618" s="1"/>
  <c r="BG619"/>
  <c r="BH618"/>
  <c r="BL618" s="1"/>
  <c r="AV618"/>
  <c r="AW617"/>
  <c r="BA617" s="1"/>
  <c r="BB617" s="1"/>
  <c r="AK619"/>
  <c r="AL618"/>
  <c r="AP618" s="1"/>
  <c r="AQ618" s="1"/>
  <c r="Z618"/>
  <c r="AA617"/>
  <c r="AE617" s="1"/>
  <c r="AF617" s="1"/>
  <c r="BM617"/>
  <c r="J619" i="9"/>
  <c r="K619" s="1"/>
  <c r="F620"/>
  <c r="S618" i="5"/>
  <c r="T615"/>
  <c r="U615" s="1"/>
  <c r="O616"/>
  <c r="P616" s="1"/>
  <c r="A620" i="8"/>
  <c r="E619"/>
  <c r="E619" i="9" l="1"/>
  <c r="T619"/>
  <c r="X619" s="1"/>
  <c r="Y619" s="1"/>
  <c r="S623"/>
  <c r="CY620" i="5"/>
  <c r="CZ619"/>
  <c r="DD619" s="1"/>
  <c r="DE619" s="1"/>
  <c r="CN620"/>
  <c r="CO619"/>
  <c r="CS619" s="1"/>
  <c r="CT619" s="1"/>
  <c r="CC619"/>
  <c r="CD618"/>
  <c r="CH618" s="1"/>
  <c r="CI618" s="1"/>
  <c r="BR620"/>
  <c r="BS619"/>
  <c r="BW619" s="1"/>
  <c r="BX619" s="1"/>
  <c r="BG620"/>
  <c r="BH619"/>
  <c r="BL619" s="1"/>
  <c r="AV619"/>
  <c r="AW618"/>
  <c r="BA618" s="1"/>
  <c r="BB618" s="1"/>
  <c r="AK620"/>
  <c r="AL619"/>
  <c r="AP619" s="1"/>
  <c r="AQ619" s="1"/>
  <c r="Z619"/>
  <c r="AA618"/>
  <c r="AE618" s="1"/>
  <c r="AF618" s="1"/>
  <c r="BM618"/>
  <c r="F621" i="9"/>
  <c r="J620"/>
  <c r="K620" s="1"/>
  <c r="S619" i="5"/>
  <c r="T616"/>
  <c r="U616" s="1"/>
  <c r="O617"/>
  <c r="P617" s="1"/>
  <c r="A621" i="8"/>
  <c r="E620"/>
  <c r="E620" i="9" l="1"/>
  <c r="T620"/>
  <c r="X620" s="1"/>
  <c r="Y620" s="1"/>
  <c r="S624"/>
  <c r="CY621" i="5"/>
  <c r="CZ620"/>
  <c r="DD620" s="1"/>
  <c r="DE620" s="1"/>
  <c r="CN621"/>
  <c r="CO620"/>
  <c r="CS620" s="1"/>
  <c r="CT620" s="1"/>
  <c r="CC620"/>
  <c r="CD619"/>
  <c r="CH619" s="1"/>
  <c r="CI619" s="1"/>
  <c r="BR621"/>
  <c r="BS620"/>
  <c r="BW620" s="1"/>
  <c r="BX620" s="1"/>
  <c r="BG621"/>
  <c r="BH620"/>
  <c r="BL620" s="1"/>
  <c r="AV620"/>
  <c r="AW619"/>
  <c r="BA619" s="1"/>
  <c r="BB619" s="1"/>
  <c r="AK621"/>
  <c r="AL620"/>
  <c r="AP620" s="1"/>
  <c r="AQ620" s="1"/>
  <c r="Z620"/>
  <c r="AA619"/>
  <c r="AE619" s="1"/>
  <c r="AF619" s="1"/>
  <c r="BM619"/>
  <c r="J621" i="9"/>
  <c r="K621" s="1"/>
  <c r="F622"/>
  <c r="S620" i="5"/>
  <c r="T617"/>
  <c r="U617" s="1"/>
  <c r="O618"/>
  <c r="P618" s="1"/>
  <c r="A622" i="8"/>
  <c r="E621"/>
  <c r="E621" i="9" l="1"/>
  <c r="T621"/>
  <c r="X621" s="1"/>
  <c r="Y621" s="1"/>
  <c r="S625"/>
  <c r="CZ621" i="5"/>
  <c r="DD621" s="1"/>
  <c r="DE621" s="1"/>
  <c r="CY622"/>
  <c r="CO621"/>
  <c r="CS621" s="1"/>
  <c r="CT621" s="1"/>
  <c r="CN622"/>
  <c r="CC621"/>
  <c r="CD620"/>
  <c r="CH620" s="1"/>
  <c r="CI620" s="1"/>
  <c r="BS621"/>
  <c r="BW621" s="1"/>
  <c r="BX621" s="1"/>
  <c r="BR622"/>
  <c r="BH621"/>
  <c r="BL621" s="1"/>
  <c r="BG622"/>
  <c r="AV621"/>
  <c r="AW620"/>
  <c r="BA620" s="1"/>
  <c r="BB620" s="1"/>
  <c r="AL621"/>
  <c r="AP621" s="1"/>
  <c r="AQ621" s="1"/>
  <c r="AK622"/>
  <c r="Z621"/>
  <c r="AA620"/>
  <c r="AE620" s="1"/>
  <c r="AF620" s="1"/>
  <c r="BM620"/>
  <c r="J622" i="9"/>
  <c r="K622" s="1"/>
  <c r="F623"/>
  <c r="S621" i="5"/>
  <c r="T618"/>
  <c r="U618" s="1"/>
  <c r="O619"/>
  <c r="P619" s="1"/>
  <c r="A623" i="8"/>
  <c r="E622"/>
  <c r="E622" i="9" l="1"/>
  <c r="T622"/>
  <c r="X622" s="1"/>
  <c r="Y622" s="1"/>
  <c r="S626"/>
  <c r="CZ622" i="5"/>
  <c r="DD622" s="1"/>
  <c r="DE622" s="1"/>
  <c r="CY623"/>
  <c r="CO622"/>
  <c r="CS622" s="1"/>
  <c r="CT622" s="1"/>
  <c r="CN623"/>
  <c r="CD621"/>
  <c r="CH621" s="1"/>
  <c r="CI621" s="1"/>
  <c r="CC622"/>
  <c r="BS622"/>
  <c r="BW622" s="1"/>
  <c r="BX622" s="1"/>
  <c r="BR623"/>
  <c r="BH622"/>
  <c r="BL622" s="1"/>
  <c r="BG623"/>
  <c r="AW621"/>
  <c r="BA621" s="1"/>
  <c r="BB621" s="1"/>
  <c r="AV622"/>
  <c r="AL622"/>
  <c r="AP622" s="1"/>
  <c r="AQ622" s="1"/>
  <c r="AK623"/>
  <c r="AA621"/>
  <c r="AE621" s="1"/>
  <c r="AF621" s="1"/>
  <c r="Z622"/>
  <c r="BM621"/>
  <c r="J623" i="9"/>
  <c r="K623" s="1"/>
  <c r="F624"/>
  <c r="S622" i="5"/>
  <c r="T619"/>
  <c r="U619" s="1"/>
  <c r="O620"/>
  <c r="P620" s="1"/>
  <c r="A624" i="8"/>
  <c r="E623"/>
  <c r="E623" i="9" l="1"/>
  <c r="T623"/>
  <c r="X623" s="1"/>
  <c r="Y623" s="1"/>
  <c r="S627"/>
  <c r="CY624" i="5"/>
  <c r="CZ623"/>
  <c r="DD623" s="1"/>
  <c r="DE623" s="1"/>
  <c r="CN624"/>
  <c r="CO623"/>
  <c r="CS623" s="1"/>
  <c r="CT623" s="1"/>
  <c r="CD622"/>
  <c r="CH622" s="1"/>
  <c r="CI622" s="1"/>
  <c r="CC623"/>
  <c r="BR624"/>
  <c r="BS623"/>
  <c r="BW623" s="1"/>
  <c r="BX623" s="1"/>
  <c r="BG624"/>
  <c r="BH623"/>
  <c r="BL623" s="1"/>
  <c r="AW622"/>
  <c r="BA622" s="1"/>
  <c r="BB622" s="1"/>
  <c r="AV623"/>
  <c r="AK624"/>
  <c r="AL623"/>
  <c r="AP623" s="1"/>
  <c r="AQ623" s="1"/>
  <c r="AA622"/>
  <c r="AE622" s="1"/>
  <c r="AF622" s="1"/>
  <c r="Z623"/>
  <c r="BM622"/>
  <c r="J624" i="9"/>
  <c r="K624" s="1"/>
  <c r="F625"/>
  <c r="S623" i="5"/>
  <c r="T620"/>
  <c r="U620" s="1"/>
  <c r="O621"/>
  <c r="P621" s="1"/>
  <c r="A625" i="8"/>
  <c r="E624"/>
  <c r="E624" i="9" l="1"/>
  <c r="T624"/>
  <c r="X624" s="1"/>
  <c r="Y624" s="1"/>
  <c r="S628"/>
  <c r="CY625" i="5"/>
  <c r="CZ624"/>
  <c r="DD624" s="1"/>
  <c r="DE624" s="1"/>
  <c r="CN625"/>
  <c r="CO624"/>
  <c r="CS624" s="1"/>
  <c r="CT624" s="1"/>
  <c r="CC624"/>
  <c r="CD623"/>
  <c r="CH623" s="1"/>
  <c r="CI623" s="1"/>
  <c r="BR625"/>
  <c r="BS624"/>
  <c r="BW624" s="1"/>
  <c r="BX624" s="1"/>
  <c r="BG625"/>
  <c r="BH624"/>
  <c r="BL624" s="1"/>
  <c r="AV624"/>
  <c r="AW623"/>
  <c r="BA623" s="1"/>
  <c r="BB623" s="1"/>
  <c r="AK625"/>
  <c r="AL624"/>
  <c r="AP624" s="1"/>
  <c r="AQ624" s="1"/>
  <c r="Z624"/>
  <c r="AA623"/>
  <c r="AE623" s="1"/>
  <c r="AF623" s="1"/>
  <c r="BM623"/>
  <c r="J625" i="9"/>
  <c r="K625" s="1"/>
  <c r="F626"/>
  <c r="S624" i="5"/>
  <c r="T621"/>
  <c r="U621" s="1"/>
  <c r="O622"/>
  <c r="P622" s="1"/>
  <c r="A626" i="8"/>
  <c r="E625"/>
  <c r="E625" i="9" l="1"/>
  <c r="T625"/>
  <c r="X625" s="1"/>
  <c r="Y625" s="1"/>
  <c r="S629"/>
  <c r="CY626" i="5"/>
  <c r="CZ625"/>
  <c r="DD625" s="1"/>
  <c r="DE625" s="1"/>
  <c r="CN626"/>
  <c r="CO625"/>
  <c r="CS625" s="1"/>
  <c r="CT625" s="1"/>
  <c r="CC625"/>
  <c r="CD624"/>
  <c r="CH624" s="1"/>
  <c r="CI624" s="1"/>
  <c r="BR626"/>
  <c r="BS625"/>
  <c r="BW625" s="1"/>
  <c r="BX625" s="1"/>
  <c r="BG626"/>
  <c r="BH625"/>
  <c r="BL625" s="1"/>
  <c r="AV625"/>
  <c r="AW624"/>
  <c r="BA624" s="1"/>
  <c r="BB624" s="1"/>
  <c r="AK626"/>
  <c r="AL625"/>
  <c r="AP625" s="1"/>
  <c r="AQ625" s="1"/>
  <c r="Z625"/>
  <c r="AA624"/>
  <c r="AE624" s="1"/>
  <c r="AF624" s="1"/>
  <c r="BM624"/>
  <c r="J626" i="9"/>
  <c r="K626" s="1"/>
  <c r="F627"/>
  <c r="S625" i="5"/>
  <c r="T622"/>
  <c r="U622" s="1"/>
  <c r="O623"/>
  <c r="P623" s="1"/>
  <c r="A627" i="8"/>
  <c r="E626"/>
  <c r="E626" i="9" l="1"/>
  <c r="T626"/>
  <c r="X626" s="1"/>
  <c r="Y626" s="1"/>
  <c r="S630"/>
  <c r="CY627" i="5"/>
  <c r="CZ626"/>
  <c r="DD626" s="1"/>
  <c r="DE626" s="1"/>
  <c r="CN627"/>
  <c r="CO626"/>
  <c r="CS626" s="1"/>
  <c r="CT626" s="1"/>
  <c r="CC626"/>
  <c r="CD625"/>
  <c r="CH625" s="1"/>
  <c r="CI625" s="1"/>
  <c r="BR627"/>
  <c r="BS626"/>
  <c r="BW626" s="1"/>
  <c r="BX626" s="1"/>
  <c r="BG627"/>
  <c r="BH626"/>
  <c r="BL626" s="1"/>
  <c r="AV626"/>
  <c r="AW625"/>
  <c r="BA625" s="1"/>
  <c r="BB625" s="1"/>
  <c r="AK627"/>
  <c r="AL626"/>
  <c r="AP626" s="1"/>
  <c r="AQ626" s="1"/>
  <c r="Z626"/>
  <c r="AA625"/>
  <c r="AE625" s="1"/>
  <c r="AF625" s="1"/>
  <c r="BM625"/>
  <c r="F628" i="9"/>
  <c r="J627"/>
  <c r="K627" s="1"/>
  <c r="S626" i="5"/>
  <c r="T623"/>
  <c r="U623" s="1"/>
  <c r="O624"/>
  <c r="P624" s="1"/>
  <c r="A628" i="8"/>
  <c r="E627"/>
  <c r="E627" i="9" l="1"/>
  <c r="T627"/>
  <c r="X627" s="1"/>
  <c r="Y627" s="1"/>
  <c r="S631"/>
  <c r="CY628" i="5"/>
  <c r="CZ627"/>
  <c r="DD627" s="1"/>
  <c r="DE627" s="1"/>
  <c r="CN628"/>
  <c r="CO627"/>
  <c r="CS627" s="1"/>
  <c r="CT627" s="1"/>
  <c r="CC627"/>
  <c r="CD626"/>
  <c r="CH626" s="1"/>
  <c r="CI626" s="1"/>
  <c r="BR628"/>
  <c r="BS627"/>
  <c r="BW627" s="1"/>
  <c r="BX627" s="1"/>
  <c r="BG628"/>
  <c r="BH627"/>
  <c r="BL627" s="1"/>
  <c r="AV627"/>
  <c r="AW626"/>
  <c r="BA626" s="1"/>
  <c r="BB626" s="1"/>
  <c r="AK628"/>
  <c r="AL627"/>
  <c r="AP627" s="1"/>
  <c r="AQ627" s="1"/>
  <c r="Z627"/>
  <c r="AA626"/>
  <c r="AE626" s="1"/>
  <c r="AF626" s="1"/>
  <c r="BM626"/>
  <c r="J628" i="9"/>
  <c r="K628" s="1"/>
  <c r="F629"/>
  <c r="S627" i="5"/>
  <c r="T624"/>
  <c r="U624" s="1"/>
  <c r="O625"/>
  <c r="P625" s="1"/>
  <c r="A629" i="8"/>
  <c r="E628"/>
  <c r="E628" i="9" l="1"/>
  <c r="T628"/>
  <c r="X628" s="1"/>
  <c r="Y628" s="1"/>
  <c r="S632"/>
  <c r="CY629" i="5"/>
  <c r="CZ628"/>
  <c r="DD628" s="1"/>
  <c r="DE628" s="1"/>
  <c r="CN629"/>
  <c r="CO628"/>
  <c r="CS628" s="1"/>
  <c r="CT628" s="1"/>
  <c r="CC628"/>
  <c r="CD627"/>
  <c r="CH627" s="1"/>
  <c r="CI627" s="1"/>
  <c r="BR629"/>
  <c r="BS628"/>
  <c r="BW628" s="1"/>
  <c r="BX628" s="1"/>
  <c r="BG629"/>
  <c r="BH628"/>
  <c r="BL628" s="1"/>
  <c r="AV628"/>
  <c r="AW627"/>
  <c r="BA627" s="1"/>
  <c r="BB627" s="1"/>
  <c r="AK629"/>
  <c r="AL628"/>
  <c r="AP628" s="1"/>
  <c r="AQ628" s="1"/>
  <c r="Z628"/>
  <c r="AA627"/>
  <c r="AE627" s="1"/>
  <c r="AF627" s="1"/>
  <c r="BM627"/>
  <c r="F630" i="9"/>
  <c r="J629"/>
  <c r="K629" s="1"/>
  <c r="S628" i="5"/>
  <c r="T625"/>
  <c r="U625" s="1"/>
  <c r="O626"/>
  <c r="P626" s="1"/>
  <c r="A630" i="8"/>
  <c r="E629"/>
  <c r="E629" i="9" l="1"/>
  <c r="T629"/>
  <c r="X629" s="1"/>
  <c r="Y629" s="1"/>
  <c r="S633"/>
  <c r="CZ629" i="5"/>
  <c r="DD629" s="1"/>
  <c r="DE629" s="1"/>
  <c r="CY630"/>
  <c r="CO629"/>
  <c r="CS629" s="1"/>
  <c r="CT629" s="1"/>
  <c r="CN630"/>
  <c r="CC629"/>
  <c r="CD628"/>
  <c r="CH628" s="1"/>
  <c r="CI628" s="1"/>
  <c r="BS629"/>
  <c r="BW629" s="1"/>
  <c r="BX629" s="1"/>
  <c r="BR630"/>
  <c r="BH629"/>
  <c r="BL629" s="1"/>
  <c r="BG630"/>
  <c r="AV629"/>
  <c r="AW628"/>
  <c r="BA628" s="1"/>
  <c r="BB628" s="1"/>
  <c r="AL629"/>
  <c r="AP629" s="1"/>
  <c r="AQ629" s="1"/>
  <c r="AK630"/>
  <c r="Z629"/>
  <c r="AA628"/>
  <c r="AE628" s="1"/>
  <c r="AF628" s="1"/>
  <c r="BM628"/>
  <c r="J630" i="9"/>
  <c r="K630" s="1"/>
  <c r="F631"/>
  <c r="S629" i="5"/>
  <c r="T626"/>
  <c r="U626" s="1"/>
  <c r="O627"/>
  <c r="P627" s="1"/>
  <c r="A631" i="8"/>
  <c r="E630"/>
  <c r="E630" i="9" l="1"/>
  <c r="T630"/>
  <c r="X630" s="1"/>
  <c r="Y630" s="1"/>
  <c r="S634"/>
  <c r="CZ630" i="5"/>
  <c r="DD630" s="1"/>
  <c r="DE630" s="1"/>
  <c r="CY631"/>
  <c r="CO630"/>
  <c r="CS630" s="1"/>
  <c r="CT630" s="1"/>
  <c r="CN631"/>
  <c r="CD629"/>
  <c r="CH629" s="1"/>
  <c r="CI629" s="1"/>
  <c r="CC630"/>
  <c r="BS630"/>
  <c r="BW630" s="1"/>
  <c r="BX630" s="1"/>
  <c r="BR631"/>
  <c r="BH630"/>
  <c r="BL630" s="1"/>
  <c r="BG631"/>
  <c r="AW629"/>
  <c r="BA629" s="1"/>
  <c r="BB629" s="1"/>
  <c r="AV630"/>
  <c r="AL630"/>
  <c r="AP630" s="1"/>
  <c r="AQ630" s="1"/>
  <c r="AK631"/>
  <c r="AA629"/>
  <c r="AE629" s="1"/>
  <c r="AF629" s="1"/>
  <c r="Z630"/>
  <c r="BM629"/>
  <c r="J631" i="9"/>
  <c r="K631" s="1"/>
  <c r="F632"/>
  <c r="S630" i="5"/>
  <c r="T627"/>
  <c r="U627" s="1"/>
  <c r="O628"/>
  <c r="P628" s="1"/>
  <c r="A632" i="8"/>
  <c r="E631"/>
  <c r="E631" i="9" l="1"/>
  <c r="T631"/>
  <c r="X631" s="1"/>
  <c r="Y631" s="1"/>
  <c r="S635"/>
  <c r="CY632" i="5"/>
  <c r="CZ631"/>
  <c r="DD631" s="1"/>
  <c r="DE631" s="1"/>
  <c r="CN632"/>
  <c r="CO631"/>
  <c r="CS631" s="1"/>
  <c r="CT631" s="1"/>
  <c r="CD630"/>
  <c r="CH630" s="1"/>
  <c r="CI630" s="1"/>
  <c r="CC631"/>
  <c r="BR632"/>
  <c r="BS631"/>
  <c r="BW631" s="1"/>
  <c r="BX631" s="1"/>
  <c r="BG632"/>
  <c r="BH631"/>
  <c r="BL631" s="1"/>
  <c r="AW630"/>
  <c r="BA630" s="1"/>
  <c r="BB630" s="1"/>
  <c r="AV631"/>
  <c r="AK632"/>
  <c r="AL631"/>
  <c r="AP631" s="1"/>
  <c r="AQ631" s="1"/>
  <c r="AA630"/>
  <c r="AE630" s="1"/>
  <c r="AF630" s="1"/>
  <c r="Z631"/>
  <c r="BM630"/>
  <c r="J632" i="9"/>
  <c r="K632" s="1"/>
  <c r="F633"/>
  <c r="S631" i="5"/>
  <c r="T628"/>
  <c r="U628" s="1"/>
  <c r="O629"/>
  <c r="P629" s="1"/>
  <c r="A633" i="8"/>
  <c r="E632"/>
  <c r="E632" i="9" l="1"/>
  <c r="T632"/>
  <c r="X632" s="1"/>
  <c r="Y632" s="1"/>
  <c r="S636"/>
  <c r="CY633" i="5"/>
  <c r="CZ632"/>
  <c r="DD632" s="1"/>
  <c r="DE632" s="1"/>
  <c r="CN633"/>
  <c r="CO632"/>
  <c r="CS632" s="1"/>
  <c r="CT632" s="1"/>
  <c r="CC632"/>
  <c r="CD631"/>
  <c r="CH631" s="1"/>
  <c r="CI631" s="1"/>
  <c r="BR633"/>
  <c r="BS632"/>
  <c r="BW632" s="1"/>
  <c r="BX632" s="1"/>
  <c r="BG633"/>
  <c r="BH632"/>
  <c r="BL632" s="1"/>
  <c r="AV632"/>
  <c r="AW631"/>
  <c r="BA631" s="1"/>
  <c r="BB631" s="1"/>
  <c r="AK633"/>
  <c r="AL632"/>
  <c r="AP632" s="1"/>
  <c r="AQ632" s="1"/>
  <c r="Z632"/>
  <c r="AA631"/>
  <c r="AE631" s="1"/>
  <c r="AF631" s="1"/>
  <c r="BM631"/>
  <c r="J633" i="9"/>
  <c r="K633" s="1"/>
  <c r="F634"/>
  <c r="S632" i="5"/>
  <c r="T629"/>
  <c r="U629" s="1"/>
  <c r="O630"/>
  <c r="P630" s="1"/>
  <c r="A634" i="8"/>
  <c r="E633"/>
  <c r="E633" i="9" l="1"/>
  <c r="T633"/>
  <c r="X633" s="1"/>
  <c r="Y633" s="1"/>
  <c r="S637"/>
  <c r="CY634" i="5"/>
  <c r="CZ633"/>
  <c r="DD633" s="1"/>
  <c r="DE633" s="1"/>
  <c r="CN634"/>
  <c r="CO633"/>
  <c r="CS633" s="1"/>
  <c r="CT633" s="1"/>
  <c r="CC633"/>
  <c r="CD632"/>
  <c r="CH632" s="1"/>
  <c r="CI632" s="1"/>
  <c r="BR634"/>
  <c r="BS633"/>
  <c r="BW633" s="1"/>
  <c r="BX633" s="1"/>
  <c r="BG634"/>
  <c r="BH633"/>
  <c r="BL633" s="1"/>
  <c r="AV633"/>
  <c r="AW632"/>
  <c r="BA632" s="1"/>
  <c r="BB632" s="1"/>
  <c r="AK634"/>
  <c r="AL633"/>
  <c r="AP633" s="1"/>
  <c r="AQ633" s="1"/>
  <c r="Z633"/>
  <c r="AA632"/>
  <c r="AE632" s="1"/>
  <c r="AF632" s="1"/>
  <c r="BM632"/>
  <c r="F635" i="9"/>
  <c r="J634"/>
  <c r="K634" s="1"/>
  <c r="S633" i="5"/>
  <c r="T630"/>
  <c r="U630" s="1"/>
  <c r="O631"/>
  <c r="P631" s="1"/>
  <c r="A635" i="8"/>
  <c r="E634"/>
  <c r="E634" i="9" l="1"/>
  <c r="T634"/>
  <c r="X634" s="1"/>
  <c r="Y634" s="1"/>
  <c r="S638"/>
  <c r="CY635" i="5"/>
  <c r="CZ634"/>
  <c r="DD634" s="1"/>
  <c r="DE634" s="1"/>
  <c r="CN635"/>
  <c r="CO634"/>
  <c r="CS634" s="1"/>
  <c r="CT634" s="1"/>
  <c r="CC634"/>
  <c r="CD633"/>
  <c r="CH633" s="1"/>
  <c r="CI633" s="1"/>
  <c r="BR635"/>
  <c r="BS634"/>
  <c r="BW634" s="1"/>
  <c r="BX634" s="1"/>
  <c r="BG635"/>
  <c r="BH634"/>
  <c r="BL634" s="1"/>
  <c r="AV634"/>
  <c r="AW633"/>
  <c r="BA633" s="1"/>
  <c r="BB633" s="1"/>
  <c r="AK635"/>
  <c r="AL634"/>
  <c r="AP634" s="1"/>
  <c r="AQ634" s="1"/>
  <c r="Z634"/>
  <c r="AA633"/>
  <c r="AE633" s="1"/>
  <c r="AF633" s="1"/>
  <c r="BM633"/>
  <c r="F636" i="9"/>
  <c r="J635"/>
  <c r="K635" s="1"/>
  <c r="S634" i="5"/>
  <c r="T631"/>
  <c r="U631" s="1"/>
  <c r="O632"/>
  <c r="P632" s="1"/>
  <c r="A636" i="8"/>
  <c r="E635"/>
  <c r="E635" i="9" l="1"/>
  <c r="T635"/>
  <c r="X635" s="1"/>
  <c r="Y635" s="1"/>
  <c r="S639"/>
  <c r="CY636" i="5"/>
  <c r="CZ635"/>
  <c r="DD635" s="1"/>
  <c r="DE635" s="1"/>
  <c r="CN636"/>
  <c r="CO635"/>
  <c r="CS635" s="1"/>
  <c r="CT635" s="1"/>
  <c r="CC635"/>
  <c r="CD634"/>
  <c r="CH634" s="1"/>
  <c r="CI634" s="1"/>
  <c r="BR636"/>
  <c r="BS635"/>
  <c r="BW635" s="1"/>
  <c r="BX635" s="1"/>
  <c r="BG636"/>
  <c r="BH635"/>
  <c r="BL635" s="1"/>
  <c r="AV635"/>
  <c r="AW634"/>
  <c r="BA634" s="1"/>
  <c r="BB634" s="1"/>
  <c r="AK636"/>
  <c r="AL635"/>
  <c r="AP635" s="1"/>
  <c r="AQ635" s="1"/>
  <c r="Z635"/>
  <c r="AA634"/>
  <c r="AE634" s="1"/>
  <c r="AF634" s="1"/>
  <c r="BM634"/>
  <c r="J636" i="9"/>
  <c r="K636" s="1"/>
  <c r="F637"/>
  <c r="S635" i="5"/>
  <c r="T632"/>
  <c r="U632" s="1"/>
  <c r="O633"/>
  <c r="P633" s="1"/>
  <c r="A637" i="8"/>
  <c r="E636"/>
  <c r="E636" i="9" l="1"/>
  <c r="T636"/>
  <c r="X636" s="1"/>
  <c r="Y636" s="1"/>
  <c r="S640"/>
  <c r="CY637" i="5"/>
  <c r="CZ636"/>
  <c r="DD636" s="1"/>
  <c r="DE636" s="1"/>
  <c r="CN637"/>
  <c r="CO636"/>
  <c r="CS636" s="1"/>
  <c r="CT636" s="1"/>
  <c r="CC636"/>
  <c r="CD635"/>
  <c r="CH635" s="1"/>
  <c r="CI635" s="1"/>
  <c r="BR637"/>
  <c r="BS636"/>
  <c r="BW636" s="1"/>
  <c r="BX636" s="1"/>
  <c r="BG637"/>
  <c r="BH636"/>
  <c r="BL636" s="1"/>
  <c r="AV636"/>
  <c r="AW635"/>
  <c r="BA635" s="1"/>
  <c r="BB635" s="1"/>
  <c r="AK637"/>
  <c r="AL636"/>
  <c r="AP636" s="1"/>
  <c r="AQ636" s="1"/>
  <c r="Z636"/>
  <c r="AA635"/>
  <c r="AE635" s="1"/>
  <c r="AF635" s="1"/>
  <c r="BM635"/>
  <c r="J637" i="9"/>
  <c r="K637" s="1"/>
  <c r="F638"/>
  <c r="S636" i="5"/>
  <c r="O634"/>
  <c r="P634" s="1"/>
  <c r="T633"/>
  <c r="U633" s="1"/>
  <c r="A638" i="8"/>
  <c r="E637"/>
  <c r="E637" i="9" l="1"/>
  <c r="T637"/>
  <c r="X637" s="1"/>
  <c r="Y637" s="1"/>
  <c r="S641"/>
  <c r="CZ637" i="5"/>
  <c r="DD637" s="1"/>
  <c r="DE637" s="1"/>
  <c r="CY638"/>
  <c r="CO637"/>
  <c r="CS637" s="1"/>
  <c r="CT637" s="1"/>
  <c r="CN638"/>
  <c r="CC637"/>
  <c r="CD636"/>
  <c r="CH636" s="1"/>
  <c r="CI636" s="1"/>
  <c r="BS637"/>
  <c r="BW637" s="1"/>
  <c r="BX637" s="1"/>
  <c r="BR638"/>
  <c r="BH637"/>
  <c r="BL637" s="1"/>
  <c r="BG638"/>
  <c r="AV637"/>
  <c r="AW636"/>
  <c r="BA636" s="1"/>
  <c r="BB636" s="1"/>
  <c r="AL637"/>
  <c r="AP637" s="1"/>
  <c r="AQ637" s="1"/>
  <c r="AK638"/>
  <c r="Z637"/>
  <c r="AA636"/>
  <c r="AE636" s="1"/>
  <c r="AF636" s="1"/>
  <c r="BM636"/>
  <c r="F639" i="9"/>
  <c r="J638"/>
  <c r="K638" s="1"/>
  <c r="S637" i="5"/>
  <c r="O635"/>
  <c r="P635" s="1"/>
  <c r="T634"/>
  <c r="U634" s="1"/>
  <c r="A639" i="8"/>
  <c r="E638"/>
  <c r="E638" i="9" l="1"/>
  <c r="T638"/>
  <c r="X638" s="1"/>
  <c r="Y638" s="1"/>
  <c r="S642"/>
  <c r="CZ638" i="5"/>
  <c r="DD638" s="1"/>
  <c r="DE638" s="1"/>
  <c r="CY639"/>
  <c r="CO638"/>
  <c r="CS638" s="1"/>
  <c r="CT638" s="1"/>
  <c r="CN639"/>
  <c r="CD637"/>
  <c r="CH637" s="1"/>
  <c r="CI637" s="1"/>
  <c r="CC638"/>
  <c r="BS638"/>
  <c r="BW638" s="1"/>
  <c r="BX638" s="1"/>
  <c r="BR639"/>
  <c r="BH638"/>
  <c r="BL638" s="1"/>
  <c r="BG639"/>
  <c r="AW637"/>
  <c r="BA637" s="1"/>
  <c r="BB637" s="1"/>
  <c r="AV638"/>
  <c r="AL638"/>
  <c r="AP638" s="1"/>
  <c r="AQ638" s="1"/>
  <c r="AK639"/>
  <c r="AA637"/>
  <c r="AE637" s="1"/>
  <c r="AF637" s="1"/>
  <c r="Z638"/>
  <c r="BM637"/>
  <c r="F640" i="9"/>
  <c r="J639"/>
  <c r="K639" s="1"/>
  <c r="S638" i="5"/>
  <c r="T635"/>
  <c r="U635" s="1"/>
  <c r="O636"/>
  <c r="P636" s="1"/>
  <c r="A640" i="8"/>
  <c r="E639"/>
  <c r="E639" i="9" l="1"/>
  <c r="T639"/>
  <c r="X639" s="1"/>
  <c r="Y639" s="1"/>
  <c r="S643"/>
  <c r="CY640" i="5"/>
  <c r="CZ639"/>
  <c r="DD639" s="1"/>
  <c r="DE639" s="1"/>
  <c r="CN640"/>
  <c r="CO639"/>
  <c r="CS639" s="1"/>
  <c r="CT639" s="1"/>
  <c r="CD638"/>
  <c r="CH638" s="1"/>
  <c r="CI638" s="1"/>
  <c r="CC639"/>
  <c r="BR640"/>
  <c r="BS639"/>
  <c r="BW639" s="1"/>
  <c r="BX639" s="1"/>
  <c r="BG640"/>
  <c r="BH639"/>
  <c r="BL639" s="1"/>
  <c r="AW638"/>
  <c r="BA638" s="1"/>
  <c r="BB638" s="1"/>
  <c r="AV639"/>
  <c r="AK640"/>
  <c r="AL639"/>
  <c r="AP639" s="1"/>
  <c r="AQ639" s="1"/>
  <c r="AA638"/>
  <c r="AE638" s="1"/>
  <c r="AF638" s="1"/>
  <c r="Z639"/>
  <c r="BM638"/>
  <c r="J640" i="9"/>
  <c r="K640" s="1"/>
  <c r="F641"/>
  <c r="S639" i="5"/>
  <c r="O637"/>
  <c r="P637" s="1"/>
  <c r="T636"/>
  <c r="U636" s="1"/>
  <c r="A641" i="8"/>
  <c r="E640"/>
  <c r="E640" i="9" l="1"/>
  <c r="T640"/>
  <c r="X640" s="1"/>
  <c r="Y640" s="1"/>
  <c r="S644"/>
  <c r="CY641" i="5"/>
  <c r="CZ640"/>
  <c r="DD640" s="1"/>
  <c r="DE640" s="1"/>
  <c r="CN641"/>
  <c r="CO640"/>
  <c r="CS640" s="1"/>
  <c r="CT640" s="1"/>
  <c r="CC640"/>
  <c r="CD639"/>
  <c r="CH639" s="1"/>
  <c r="CI639" s="1"/>
  <c r="BR641"/>
  <c r="BS640"/>
  <c r="BW640" s="1"/>
  <c r="BX640" s="1"/>
  <c r="BG641"/>
  <c r="BH640"/>
  <c r="BL640" s="1"/>
  <c r="AV640"/>
  <c r="AW639"/>
  <c r="BA639" s="1"/>
  <c r="BB639" s="1"/>
  <c r="AK641"/>
  <c r="AL640"/>
  <c r="AP640" s="1"/>
  <c r="AQ640" s="1"/>
  <c r="Z640"/>
  <c r="AA639"/>
  <c r="AE639" s="1"/>
  <c r="AF639" s="1"/>
  <c r="BM639"/>
  <c r="J641" i="9"/>
  <c r="K641" s="1"/>
  <c r="F642"/>
  <c r="S640" i="5"/>
  <c r="O638"/>
  <c r="P638" s="1"/>
  <c r="T637"/>
  <c r="U637" s="1"/>
  <c r="A642" i="8"/>
  <c r="E641"/>
  <c r="E641" i="9" l="1"/>
  <c r="T641"/>
  <c r="X641" s="1"/>
  <c r="Y641" s="1"/>
  <c r="S645"/>
  <c r="CY642" i="5"/>
  <c r="CZ641"/>
  <c r="DD641" s="1"/>
  <c r="DE641" s="1"/>
  <c r="CN642"/>
  <c r="CO641"/>
  <c r="CS641" s="1"/>
  <c r="CT641" s="1"/>
  <c r="CC641"/>
  <c r="CD640"/>
  <c r="CH640" s="1"/>
  <c r="CI640" s="1"/>
  <c r="BR642"/>
  <c r="BS641"/>
  <c r="BW641" s="1"/>
  <c r="BX641" s="1"/>
  <c r="BG642"/>
  <c r="BH641"/>
  <c r="BL641" s="1"/>
  <c r="AV641"/>
  <c r="AW640"/>
  <c r="BA640" s="1"/>
  <c r="BB640" s="1"/>
  <c r="AK642"/>
  <c r="AL641"/>
  <c r="AP641" s="1"/>
  <c r="AQ641" s="1"/>
  <c r="Z641"/>
  <c r="AA640"/>
  <c r="AE640" s="1"/>
  <c r="AF640" s="1"/>
  <c r="BM640"/>
  <c r="F643" i="9"/>
  <c r="J642"/>
  <c r="K642" s="1"/>
  <c r="S641" i="5"/>
  <c r="O639"/>
  <c r="P639" s="1"/>
  <c r="T638"/>
  <c r="U638" s="1"/>
  <c r="A643" i="8"/>
  <c r="E642"/>
  <c r="E642" i="9" l="1"/>
  <c r="T642"/>
  <c r="X642" s="1"/>
  <c r="Y642" s="1"/>
  <c r="S646"/>
  <c r="CY643" i="5"/>
  <c r="CZ643" s="1"/>
  <c r="DD643" s="1"/>
  <c r="DE643" s="1"/>
  <c r="CZ642"/>
  <c r="DD642" s="1"/>
  <c r="DE642" s="1"/>
  <c r="CN643"/>
  <c r="CO643" s="1"/>
  <c r="CS643" s="1"/>
  <c r="CO642"/>
  <c r="CS642" s="1"/>
  <c r="CT642" s="1"/>
  <c r="CC642"/>
  <c r="CD641"/>
  <c r="CH641" s="1"/>
  <c r="CI641" s="1"/>
  <c r="BR643"/>
  <c r="BS643" s="1"/>
  <c r="BW643" s="1"/>
  <c r="BX643" s="1"/>
  <c r="BS642"/>
  <c r="BW642" s="1"/>
  <c r="BX642" s="1"/>
  <c r="BG643"/>
  <c r="BH643" s="1"/>
  <c r="BL643" s="1"/>
  <c r="BH642"/>
  <c r="BL642" s="1"/>
  <c r="AV642"/>
  <c r="AW641"/>
  <c r="BA641" s="1"/>
  <c r="BB641" s="1"/>
  <c r="AK643"/>
  <c r="AL643" s="1"/>
  <c r="AP643" s="1"/>
  <c r="AL642"/>
  <c r="AP642" s="1"/>
  <c r="AQ642" s="1"/>
  <c r="Z642"/>
  <c r="AA641"/>
  <c r="AE641" s="1"/>
  <c r="AF641" s="1"/>
  <c r="BM641"/>
  <c r="F644" i="9"/>
  <c r="J643"/>
  <c r="K643" s="1"/>
  <c r="S642" i="5"/>
  <c r="O640"/>
  <c r="P640" s="1"/>
  <c r="T639"/>
  <c r="U639" s="1"/>
  <c r="A644" i="8"/>
  <c r="E643"/>
  <c r="E643" i="9" l="1"/>
  <c r="T643"/>
  <c r="X643" s="1"/>
  <c r="Y643" s="1"/>
  <c r="S647"/>
  <c r="CC643" i="5"/>
  <c r="CD643" s="1"/>
  <c r="CH643" s="1"/>
  <c r="CI643" s="1"/>
  <c r="CD642"/>
  <c r="CH642" s="1"/>
  <c r="CI642" s="1"/>
  <c r="AV643"/>
  <c r="AW643" s="1"/>
  <c r="BA643" s="1"/>
  <c r="BB643" s="1"/>
  <c r="AW642"/>
  <c r="BA642" s="1"/>
  <c r="BB642" s="1"/>
  <c r="Z643"/>
  <c r="AA643" s="1"/>
  <c r="AE643" s="1"/>
  <c r="AF643" s="1"/>
  <c r="AA642"/>
  <c r="AE642" s="1"/>
  <c r="AF642" s="1"/>
  <c r="CT643"/>
  <c r="AQ643"/>
  <c r="BM642"/>
  <c r="J644" i="9"/>
  <c r="K644" s="1"/>
  <c r="F645"/>
  <c r="S643" i="5"/>
  <c r="O641"/>
  <c r="P641" s="1"/>
  <c r="T640"/>
  <c r="U640" s="1"/>
  <c r="A645" i="8"/>
  <c r="E644"/>
  <c r="E644" i="9" l="1"/>
  <c r="T644"/>
  <c r="X644" s="1"/>
  <c r="Y644" s="1"/>
  <c r="S648"/>
  <c r="BM643" i="5"/>
  <c r="J645" i="9"/>
  <c r="K645" s="1"/>
  <c r="F646"/>
  <c r="O642" i="5"/>
  <c r="P642" s="1"/>
  <c r="T641"/>
  <c r="U641" s="1"/>
  <c r="A646" i="8"/>
  <c r="E645"/>
  <c r="E645" i="9" l="1"/>
  <c r="T645"/>
  <c r="X645" s="1"/>
  <c r="Y645" s="1"/>
  <c r="S649"/>
  <c r="F647"/>
  <c r="J646"/>
  <c r="K646" s="1"/>
  <c r="O643" i="5"/>
  <c r="P643" s="1"/>
  <c r="T642"/>
  <c r="U642" s="1"/>
  <c r="A647" i="8"/>
  <c r="E646"/>
  <c r="E646" i="9" l="1"/>
  <c r="T646"/>
  <c r="X646" s="1"/>
  <c r="Y646" s="1"/>
  <c r="S650"/>
  <c r="T643" i="5"/>
  <c r="U643" s="1"/>
  <c r="F648" i="9"/>
  <c r="J647"/>
  <c r="K647" s="1"/>
  <c r="A648" i="8"/>
  <c r="E647"/>
  <c r="E647" i="9" l="1"/>
  <c r="T647"/>
  <c r="X647" s="1"/>
  <c r="Y647" s="1"/>
  <c r="S651"/>
  <c r="J648"/>
  <c r="K648" s="1"/>
  <c r="F649"/>
  <c r="A649" i="8"/>
  <c r="E648"/>
  <c r="E648" i="9" l="1"/>
  <c r="T648"/>
  <c r="X648" s="1"/>
  <c r="Y648" s="1"/>
  <c r="S652"/>
  <c r="J649"/>
  <c r="K649" s="1"/>
  <c r="F650"/>
  <c r="A650" i="8"/>
  <c r="E649"/>
  <c r="E649" i="9" l="1"/>
  <c r="T649"/>
  <c r="X649" s="1"/>
  <c r="Y649" s="1"/>
  <c r="S653"/>
  <c r="F651"/>
  <c r="J650"/>
  <c r="K650" s="1"/>
  <c r="A651" i="8"/>
  <c r="E650"/>
  <c r="E650" i="9" l="1"/>
  <c r="T650"/>
  <c r="X650" s="1"/>
  <c r="Y650" s="1"/>
  <c r="S654"/>
  <c r="F652"/>
  <c r="J651"/>
  <c r="K651" s="1"/>
  <c r="A652" i="8"/>
  <c r="E651"/>
  <c r="E651" i="9" l="1"/>
  <c r="T651"/>
  <c r="X651" s="1"/>
  <c r="Y651" s="1"/>
  <c r="S655"/>
  <c r="J652"/>
  <c r="K652" s="1"/>
  <c r="F653"/>
  <c r="A653" i="8"/>
  <c r="E652"/>
  <c r="E652" i="9" l="1"/>
  <c r="T652"/>
  <c r="X652" s="1"/>
  <c r="Y652" s="1"/>
  <c r="S656"/>
  <c r="J653"/>
  <c r="K653" s="1"/>
  <c r="F654"/>
  <c r="A654" i="8"/>
  <c r="E653"/>
  <c r="E653" i="9" l="1"/>
  <c r="T653"/>
  <c r="X653" s="1"/>
  <c r="Y653" s="1"/>
  <c r="S657"/>
  <c r="F655"/>
  <c r="J654"/>
  <c r="K654" s="1"/>
  <c r="A655" i="8"/>
  <c r="E654"/>
  <c r="E654" i="9" l="1"/>
  <c r="T654"/>
  <c r="X654" s="1"/>
  <c r="Y654" s="1"/>
  <c r="S658"/>
  <c r="F656"/>
  <c r="J655"/>
  <c r="K655" s="1"/>
  <c r="A656" i="8"/>
  <c r="E655"/>
  <c r="E655" i="9" l="1"/>
  <c r="T655"/>
  <c r="X655" s="1"/>
  <c r="Y655" s="1"/>
  <c r="S659"/>
  <c r="J656"/>
  <c r="K656" s="1"/>
  <c r="F657"/>
  <c r="A657" i="8"/>
  <c r="E656"/>
  <c r="E656" i="9" l="1"/>
  <c r="T656"/>
  <c r="X656" s="1"/>
  <c r="Y656" s="1"/>
  <c r="S660"/>
  <c r="J657"/>
  <c r="K657" s="1"/>
  <c r="F658"/>
  <c r="A658" i="8"/>
  <c r="E657"/>
  <c r="E657" i="9" l="1"/>
  <c r="T657"/>
  <c r="X657" s="1"/>
  <c r="Y657" s="1"/>
  <c r="S661"/>
  <c r="F659"/>
  <c r="J658"/>
  <c r="K658" s="1"/>
  <c r="A659" i="8"/>
  <c r="E658"/>
  <c r="E658" i="9" l="1"/>
  <c r="T658"/>
  <c r="X658" s="1"/>
  <c r="Y658" s="1"/>
  <c r="S662"/>
  <c r="F660"/>
  <c r="J659"/>
  <c r="K659" s="1"/>
  <c r="A660" i="8"/>
  <c r="E659"/>
  <c r="E659" i="9" l="1"/>
  <c r="T659"/>
  <c r="X659" s="1"/>
  <c r="Y659" s="1"/>
  <c r="S663"/>
  <c r="J660"/>
  <c r="K660" s="1"/>
  <c r="F661"/>
  <c r="A661" i="8"/>
  <c r="E660"/>
  <c r="E660" i="9" l="1"/>
  <c r="T660"/>
  <c r="X660" s="1"/>
  <c r="Y660" s="1"/>
  <c r="S664"/>
  <c r="J661"/>
  <c r="K661" s="1"/>
  <c r="F662"/>
  <c r="A662" i="8"/>
  <c r="E661"/>
  <c r="E661" i="9" l="1"/>
  <c r="T661"/>
  <c r="X661" s="1"/>
  <c r="Y661" s="1"/>
  <c r="S665"/>
  <c r="F663"/>
  <c r="J662"/>
  <c r="K662" s="1"/>
  <c r="A663" i="8"/>
  <c r="E662"/>
  <c r="E662" i="9" l="1"/>
  <c r="T662"/>
  <c r="X662" s="1"/>
  <c r="Y662" s="1"/>
  <c r="S666"/>
  <c r="F664"/>
  <c r="J663"/>
  <c r="K663" s="1"/>
  <c r="A664" i="8"/>
  <c r="E663"/>
  <c r="E663" i="9" l="1"/>
  <c r="T663"/>
  <c r="X663" s="1"/>
  <c r="Y663" s="1"/>
  <c r="S667"/>
  <c r="J664"/>
  <c r="K664" s="1"/>
  <c r="F665"/>
  <c r="A665" i="8"/>
  <c r="E664"/>
  <c r="E664" i="9" l="1"/>
  <c r="T664"/>
  <c r="X664" s="1"/>
  <c r="Y664" s="1"/>
  <c r="S668"/>
  <c r="J665"/>
  <c r="K665" s="1"/>
  <c r="F666"/>
  <c r="A666" i="8"/>
  <c r="E665"/>
  <c r="E665" i="9" l="1"/>
  <c r="T665"/>
  <c r="X665" s="1"/>
  <c r="Y665" s="1"/>
  <c r="S669"/>
  <c r="F667"/>
  <c r="J666"/>
  <c r="K666" s="1"/>
  <c r="A667" i="8"/>
  <c r="E666"/>
  <c r="E666" i="9" l="1"/>
  <c r="T666"/>
  <c r="X666" s="1"/>
  <c r="Y666" s="1"/>
  <c r="S670"/>
  <c r="F668"/>
  <c r="J667"/>
  <c r="K667" s="1"/>
  <c r="A668" i="8"/>
  <c r="E667"/>
  <c r="E667" i="9" l="1"/>
  <c r="T667"/>
  <c r="X667" s="1"/>
  <c r="Y667" s="1"/>
  <c r="S671"/>
  <c r="J668"/>
  <c r="K668" s="1"/>
  <c r="F669"/>
  <c r="A669" i="8"/>
  <c r="E668"/>
  <c r="E668" i="9" l="1"/>
  <c r="T668"/>
  <c r="X668" s="1"/>
  <c r="Y668" s="1"/>
  <c r="S672"/>
  <c r="J669"/>
  <c r="K669" s="1"/>
  <c r="F670"/>
  <c r="A670" i="8"/>
  <c r="E669"/>
  <c r="E669" i="9" l="1"/>
  <c r="T669"/>
  <c r="X669" s="1"/>
  <c r="Y669" s="1"/>
  <c r="S673"/>
  <c r="F671"/>
  <c r="J670"/>
  <c r="K670" s="1"/>
  <c r="A671" i="8"/>
  <c r="E670"/>
  <c r="E670" i="9" l="1"/>
  <c r="T670"/>
  <c r="X670" s="1"/>
  <c r="Y670" s="1"/>
  <c r="S674"/>
  <c r="F672"/>
  <c r="J671"/>
  <c r="K671" s="1"/>
  <c r="A672" i="8"/>
  <c r="E671"/>
  <c r="E671" i="9" l="1"/>
  <c r="T671"/>
  <c r="X671" s="1"/>
  <c r="Y671" s="1"/>
  <c r="S675"/>
  <c r="J672"/>
  <c r="K672" s="1"/>
  <c r="F673"/>
  <c r="A673" i="8"/>
  <c r="E672"/>
  <c r="E672" i="9" l="1"/>
  <c r="T672"/>
  <c r="X672" s="1"/>
  <c r="Y672" s="1"/>
  <c r="S676"/>
  <c r="J673"/>
  <c r="K673" s="1"/>
  <c r="F674"/>
  <c r="A674" i="8"/>
  <c r="E673"/>
  <c r="E673" i="9" l="1"/>
  <c r="T673"/>
  <c r="X673" s="1"/>
  <c r="Y673" s="1"/>
  <c r="S677"/>
  <c r="F675"/>
  <c r="J674"/>
  <c r="K674" s="1"/>
  <c r="A675" i="8"/>
  <c r="E674"/>
  <c r="E674" i="9" l="1"/>
  <c r="T674"/>
  <c r="X674" s="1"/>
  <c r="Y674" s="1"/>
  <c r="S678"/>
  <c r="F676"/>
  <c r="J675"/>
  <c r="K675" s="1"/>
  <c r="A676" i="8"/>
  <c r="E675"/>
  <c r="E675" i="9" l="1"/>
  <c r="T675"/>
  <c r="X675" s="1"/>
  <c r="Y675" s="1"/>
  <c r="S679"/>
  <c r="J676"/>
  <c r="K676" s="1"/>
  <c r="F677"/>
  <c r="A677" i="8"/>
  <c r="E676"/>
  <c r="E676" i="9" l="1"/>
  <c r="T676"/>
  <c r="X676" s="1"/>
  <c r="Y676" s="1"/>
  <c r="S680"/>
  <c r="J677"/>
  <c r="K677" s="1"/>
  <c r="F678"/>
  <c r="A678" i="8"/>
  <c r="E677"/>
  <c r="E677" i="9" l="1"/>
  <c r="T677"/>
  <c r="X677" s="1"/>
  <c r="Y677" s="1"/>
  <c r="S681"/>
  <c r="F679"/>
  <c r="J678"/>
  <c r="K678" s="1"/>
  <c r="A679" i="8"/>
  <c r="E678"/>
  <c r="E678" i="9" l="1"/>
  <c r="T678"/>
  <c r="X678" s="1"/>
  <c r="Y678" s="1"/>
  <c r="S682"/>
  <c r="F680"/>
  <c r="J679"/>
  <c r="K679" s="1"/>
  <c r="A680" i="8"/>
  <c r="E679"/>
  <c r="E679" i="9" l="1"/>
  <c r="T679"/>
  <c r="X679" s="1"/>
  <c r="Y679" s="1"/>
  <c r="S683"/>
  <c r="J680"/>
  <c r="K680" s="1"/>
  <c r="F681"/>
  <c r="A681" i="8"/>
  <c r="E680"/>
  <c r="E680" i="9" l="1"/>
  <c r="T680"/>
  <c r="X680" s="1"/>
  <c r="Y680" s="1"/>
  <c r="S684"/>
  <c r="J681"/>
  <c r="K681" s="1"/>
  <c r="F682"/>
  <c r="A682" i="8"/>
  <c r="E681"/>
  <c r="E681" i="9" l="1"/>
  <c r="T681"/>
  <c r="X681" s="1"/>
  <c r="Y681" s="1"/>
  <c r="S685"/>
  <c r="F683"/>
  <c r="J682"/>
  <c r="K682" s="1"/>
  <c r="A683" i="8"/>
  <c r="E682"/>
  <c r="E682" i="9" l="1"/>
  <c r="T682"/>
  <c r="X682" s="1"/>
  <c r="Y682" s="1"/>
  <c r="S686"/>
  <c r="F684"/>
  <c r="J683"/>
  <c r="K683" s="1"/>
  <c r="A684" i="8"/>
  <c r="E683"/>
  <c r="E683" i="9" l="1"/>
  <c r="T683"/>
  <c r="X683" s="1"/>
  <c r="Y683" s="1"/>
  <c r="S687"/>
  <c r="J684"/>
  <c r="K684" s="1"/>
  <c r="F685"/>
  <c r="A685" i="8"/>
  <c r="E684"/>
  <c r="E684" i="9" l="1"/>
  <c r="T684"/>
  <c r="X684" s="1"/>
  <c r="Y684" s="1"/>
  <c r="S688"/>
  <c r="J685"/>
  <c r="K685" s="1"/>
  <c r="F686"/>
  <c r="A686" i="8"/>
  <c r="E685"/>
  <c r="E685" i="9" l="1"/>
  <c r="T685"/>
  <c r="X685" s="1"/>
  <c r="Y685" s="1"/>
  <c r="S689"/>
  <c r="F687"/>
  <c r="J686"/>
  <c r="K686" s="1"/>
  <c r="A687" i="8"/>
  <c r="E686"/>
  <c r="E686" i="9" l="1"/>
  <c r="T686"/>
  <c r="X686" s="1"/>
  <c r="Y686" s="1"/>
  <c r="S690"/>
  <c r="F688"/>
  <c r="J687"/>
  <c r="K687" s="1"/>
  <c r="A688" i="8"/>
  <c r="E687"/>
  <c r="E687" i="9" l="1"/>
  <c r="T687"/>
  <c r="X687" s="1"/>
  <c r="Y687" s="1"/>
  <c r="S691"/>
  <c r="J688"/>
  <c r="K688" s="1"/>
  <c r="F689"/>
  <c r="A689" i="8"/>
  <c r="E688"/>
  <c r="E688" i="9" l="1"/>
  <c r="T688"/>
  <c r="X688" s="1"/>
  <c r="Y688" s="1"/>
  <c r="S692"/>
  <c r="J689"/>
  <c r="K689" s="1"/>
  <c r="F690"/>
  <c r="A690" i="8"/>
  <c r="E689"/>
  <c r="E689" i="9" l="1"/>
  <c r="T689"/>
  <c r="X689" s="1"/>
  <c r="Y689" s="1"/>
  <c r="S693"/>
  <c r="F691"/>
  <c r="J690"/>
  <c r="K690" s="1"/>
  <c r="A691" i="8"/>
  <c r="E690"/>
  <c r="E690" i="9" l="1"/>
  <c r="T690"/>
  <c r="X690" s="1"/>
  <c r="Y690" s="1"/>
  <c r="S694"/>
  <c r="F692"/>
  <c r="J691"/>
  <c r="K691" s="1"/>
  <c r="A692" i="8"/>
  <c r="E691"/>
  <c r="E691" i="9" l="1"/>
  <c r="T691"/>
  <c r="X691" s="1"/>
  <c r="Y691" s="1"/>
  <c r="S695"/>
  <c r="J692"/>
  <c r="K692" s="1"/>
  <c r="F693"/>
  <c r="A693" i="8"/>
  <c r="E692"/>
  <c r="E692" i="9" l="1"/>
  <c r="T692"/>
  <c r="X692" s="1"/>
  <c r="Y692" s="1"/>
  <c r="S696"/>
  <c r="J693"/>
  <c r="K693" s="1"/>
  <c r="F694"/>
  <c r="A694" i="8"/>
  <c r="E693"/>
  <c r="E693" i="9" l="1"/>
  <c r="T693"/>
  <c r="X693" s="1"/>
  <c r="Y693" s="1"/>
  <c r="S697"/>
  <c r="F695"/>
  <c r="J694"/>
  <c r="K694" s="1"/>
  <c r="A695" i="8"/>
  <c r="E694"/>
  <c r="E694" i="9" l="1"/>
  <c r="T694"/>
  <c r="X694" s="1"/>
  <c r="Y694" s="1"/>
  <c r="S698"/>
  <c r="F696"/>
  <c r="J695"/>
  <c r="K695" s="1"/>
  <c r="A696" i="8"/>
  <c r="E695"/>
  <c r="E695" i="9" l="1"/>
  <c r="T695"/>
  <c r="X695" s="1"/>
  <c r="Y695" s="1"/>
  <c r="S699"/>
  <c r="J696"/>
  <c r="K696" s="1"/>
  <c r="F697"/>
  <c r="A697" i="8"/>
  <c r="E696"/>
  <c r="E696" i="9" l="1"/>
  <c r="T696"/>
  <c r="X696" s="1"/>
  <c r="Y696" s="1"/>
  <c r="S700"/>
  <c r="J697"/>
  <c r="K697" s="1"/>
  <c r="F698"/>
  <c r="A698" i="8"/>
  <c r="E697"/>
  <c r="E697" i="9" l="1"/>
  <c r="T697"/>
  <c r="X697" s="1"/>
  <c r="Y697" s="1"/>
  <c r="S701"/>
  <c r="F699"/>
  <c r="J698"/>
  <c r="K698" s="1"/>
  <c r="A699" i="8"/>
  <c r="E698"/>
  <c r="E698" i="9" l="1"/>
  <c r="T698"/>
  <c r="X698" s="1"/>
  <c r="Y698" s="1"/>
  <c r="S702"/>
  <c r="F700"/>
  <c r="J699"/>
  <c r="K699" s="1"/>
  <c r="A700" i="8"/>
  <c r="E699"/>
  <c r="E699" i="9" l="1"/>
  <c r="T699"/>
  <c r="X699" s="1"/>
  <c r="Y699" s="1"/>
  <c r="S703"/>
  <c r="J700"/>
  <c r="K700" s="1"/>
  <c r="F701"/>
  <c r="A701" i="8"/>
  <c r="E700"/>
  <c r="E700" i="9" l="1"/>
  <c r="T700"/>
  <c r="X700" s="1"/>
  <c r="Y700" s="1"/>
  <c r="S704"/>
  <c r="J701"/>
  <c r="K701" s="1"/>
  <c r="F702"/>
  <c r="A702" i="8"/>
  <c r="E701"/>
  <c r="E701" i="9" l="1"/>
  <c r="T701"/>
  <c r="X701" s="1"/>
  <c r="Y701" s="1"/>
  <c r="S705"/>
  <c r="F703"/>
  <c r="J702"/>
  <c r="K702" s="1"/>
  <c r="A703" i="8"/>
  <c r="E702"/>
  <c r="E702" i="9" l="1"/>
  <c r="T702"/>
  <c r="X702" s="1"/>
  <c r="Y702" s="1"/>
  <c r="S706"/>
  <c r="F704"/>
  <c r="J703"/>
  <c r="K703" s="1"/>
  <c r="A704" i="8"/>
  <c r="E703"/>
  <c r="E703" i="9" l="1"/>
  <c r="T703"/>
  <c r="X703" s="1"/>
  <c r="Y703" s="1"/>
  <c r="S707"/>
  <c r="J704"/>
  <c r="K704" s="1"/>
  <c r="F705"/>
  <c r="A705" i="8"/>
  <c r="E704"/>
  <c r="E704" i="9" l="1"/>
  <c r="T704"/>
  <c r="X704" s="1"/>
  <c r="Y704" s="1"/>
  <c r="S708"/>
  <c r="J705"/>
  <c r="K705" s="1"/>
  <c r="F706"/>
  <c r="A706" i="8"/>
  <c r="E705"/>
  <c r="E705" i="9" l="1"/>
  <c r="T705"/>
  <c r="X705" s="1"/>
  <c r="Y705" s="1"/>
  <c r="S709"/>
  <c r="F707"/>
  <c r="J706"/>
  <c r="K706" s="1"/>
  <c r="A707" i="8"/>
  <c r="E706"/>
  <c r="E706" i="9" l="1"/>
  <c r="T706"/>
  <c r="X706" s="1"/>
  <c r="Y706" s="1"/>
  <c r="S710"/>
  <c r="F708"/>
  <c r="J707"/>
  <c r="K707" s="1"/>
  <c r="A708" i="8"/>
  <c r="E707"/>
  <c r="E707" i="9" l="1"/>
  <c r="T707"/>
  <c r="X707" s="1"/>
  <c r="Y707" s="1"/>
  <c r="S711"/>
  <c r="J708"/>
  <c r="K708" s="1"/>
  <c r="F709"/>
  <c r="A709" i="8"/>
  <c r="E708"/>
  <c r="E708" i="9" l="1"/>
  <c r="T708"/>
  <c r="X708" s="1"/>
  <c r="Y708" s="1"/>
  <c r="S712"/>
  <c r="J709"/>
  <c r="K709" s="1"/>
  <c r="F710"/>
  <c r="A710" i="8"/>
  <c r="E709"/>
  <c r="E709" i="9" l="1"/>
  <c r="T709"/>
  <c r="X709" s="1"/>
  <c r="Y709" s="1"/>
  <c r="S713"/>
  <c r="F711"/>
  <c r="J710"/>
  <c r="K710" s="1"/>
  <c r="A711" i="8"/>
  <c r="E710"/>
  <c r="E710" i="9" l="1"/>
  <c r="T710"/>
  <c r="X710" s="1"/>
  <c r="Y710" s="1"/>
  <c r="S714"/>
  <c r="F712"/>
  <c r="J711"/>
  <c r="K711" s="1"/>
  <c r="A712" i="8"/>
  <c r="E711"/>
  <c r="E711" i="9" l="1"/>
  <c r="T711"/>
  <c r="X711" s="1"/>
  <c r="Y711" s="1"/>
  <c r="S715"/>
  <c r="J712"/>
  <c r="K712" s="1"/>
  <c r="F713"/>
  <c r="A713" i="8"/>
  <c r="E712"/>
  <c r="E712" i="9" l="1"/>
  <c r="T712"/>
  <c r="X712" s="1"/>
  <c r="Y712" s="1"/>
  <c r="S716"/>
  <c r="J713"/>
  <c r="K713" s="1"/>
  <c r="F714"/>
  <c r="A714" i="8"/>
  <c r="E713"/>
  <c r="E713" i="9" l="1"/>
  <c r="T713"/>
  <c r="X713" s="1"/>
  <c r="Y713" s="1"/>
  <c r="S717"/>
  <c r="F715"/>
  <c r="J714"/>
  <c r="K714" s="1"/>
  <c r="A715" i="8"/>
  <c r="E714"/>
  <c r="E714" i="9" l="1"/>
  <c r="T714"/>
  <c r="X714" s="1"/>
  <c r="Y714" s="1"/>
  <c r="S718"/>
  <c r="F716"/>
  <c r="J715"/>
  <c r="K715" s="1"/>
  <c r="A716" i="8"/>
  <c r="E715"/>
  <c r="E715" i="9" l="1"/>
  <c r="T715"/>
  <c r="X715" s="1"/>
  <c r="Y715" s="1"/>
  <c r="S719"/>
  <c r="J716"/>
  <c r="K716" s="1"/>
  <c r="F717"/>
  <c r="A717" i="8"/>
  <c r="E716"/>
  <c r="E716" i="9" l="1"/>
  <c r="T716"/>
  <c r="X716" s="1"/>
  <c r="Y716" s="1"/>
  <c r="S720"/>
  <c r="J717"/>
  <c r="K717" s="1"/>
  <c r="F718"/>
  <c r="A718" i="8"/>
  <c r="E717"/>
  <c r="E717" i="9" l="1"/>
  <c r="T717"/>
  <c r="X717" s="1"/>
  <c r="Y717" s="1"/>
  <c r="S721"/>
  <c r="F719"/>
  <c r="J718"/>
  <c r="K718" s="1"/>
  <c r="A719" i="8"/>
  <c r="E718"/>
  <c r="E718" i="9" l="1"/>
  <c r="T718"/>
  <c r="X718" s="1"/>
  <c r="Y718" s="1"/>
  <c r="S722"/>
  <c r="F720"/>
  <c r="J719"/>
  <c r="K719" s="1"/>
  <c r="A720" i="8"/>
  <c r="E719"/>
  <c r="E719" i="9" l="1"/>
  <c r="T719"/>
  <c r="X719" s="1"/>
  <c r="Y719" s="1"/>
  <c r="S723"/>
  <c r="J720"/>
  <c r="K720" s="1"/>
  <c r="F721"/>
  <c r="A721" i="8"/>
  <c r="E720"/>
  <c r="E720" i="9" l="1"/>
  <c r="T720"/>
  <c r="X720" s="1"/>
  <c r="Y720" s="1"/>
  <c r="S724"/>
  <c r="J721"/>
  <c r="K721" s="1"/>
  <c r="F722"/>
  <c r="A722" i="8"/>
  <c r="E721"/>
  <c r="E721" i="9" l="1"/>
  <c r="T721"/>
  <c r="X721" s="1"/>
  <c r="Y721" s="1"/>
  <c r="S725"/>
  <c r="F723"/>
  <c r="J722"/>
  <c r="K722" s="1"/>
  <c r="A723" i="8"/>
  <c r="E722"/>
  <c r="E722" i="9" l="1"/>
  <c r="T722"/>
  <c r="X722" s="1"/>
  <c r="Y722" s="1"/>
  <c r="S726"/>
  <c r="F724"/>
  <c r="J723"/>
  <c r="K723" s="1"/>
  <c r="A724" i="8"/>
  <c r="E723"/>
  <c r="E723" i="9" l="1"/>
  <c r="T723"/>
  <c r="X723" s="1"/>
  <c r="Y723" s="1"/>
  <c r="S727"/>
  <c r="J724"/>
  <c r="K724" s="1"/>
  <c r="F725"/>
  <c r="A725" i="8"/>
  <c r="E724"/>
  <c r="E724" i="9" l="1"/>
  <c r="T724"/>
  <c r="X724" s="1"/>
  <c r="Y724" s="1"/>
  <c r="S728"/>
  <c r="J725"/>
  <c r="K725" s="1"/>
  <c r="F726"/>
  <c r="A726" i="8"/>
  <c r="E725"/>
  <c r="E725" i="9" l="1"/>
  <c r="T725"/>
  <c r="X725" s="1"/>
  <c r="Y725" s="1"/>
  <c r="S729"/>
  <c r="F727"/>
  <c r="J726"/>
  <c r="K726" s="1"/>
  <c r="A727" i="8"/>
  <c r="E726"/>
  <c r="E726" i="9" l="1"/>
  <c r="T726"/>
  <c r="X726" s="1"/>
  <c r="Y726" s="1"/>
  <c r="S730"/>
  <c r="F728"/>
  <c r="J727"/>
  <c r="K727" s="1"/>
  <c r="A728" i="8"/>
  <c r="E727"/>
  <c r="E727" i="9" l="1"/>
  <c r="T727"/>
  <c r="X727" s="1"/>
  <c r="Y727" s="1"/>
  <c r="S731"/>
  <c r="J728"/>
  <c r="K728" s="1"/>
  <c r="F729"/>
  <c r="A729" i="8"/>
  <c r="E728"/>
  <c r="E728" i="9" l="1"/>
  <c r="T728"/>
  <c r="X728" s="1"/>
  <c r="Y728" s="1"/>
  <c r="S732"/>
  <c r="J729"/>
  <c r="K729" s="1"/>
  <c r="F730"/>
  <c r="A730" i="8"/>
  <c r="E729"/>
  <c r="E729" i="9" l="1"/>
  <c r="T729"/>
  <c r="X729" s="1"/>
  <c r="Y729" s="1"/>
  <c r="S733"/>
  <c r="F731"/>
  <c r="J730"/>
  <c r="K730" s="1"/>
  <c r="A731" i="8"/>
  <c r="E730"/>
  <c r="E730" i="9" l="1"/>
  <c r="T730"/>
  <c r="X730" s="1"/>
  <c r="Y730" s="1"/>
  <c r="S734"/>
  <c r="F732"/>
  <c r="J731"/>
  <c r="K731" s="1"/>
  <c r="A732" i="8"/>
  <c r="E731"/>
  <c r="E731" i="9" l="1"/>
  <c r="T731"/>
  <c r="X731" s="1"/>
  <c r="Y731" s="1"/>
  <c r="S735"/>
  <c r="J732"/>
  <c r="K732" s="1"/>
  <c r="F733"/>
  <c r="A733" i="8"/>
  <c r="E732"/>
  <c r="E732" i="9" l="1"/>
  <c r="T732"/>
  <c r="X732" s="1"/>
  <c r="Y732" s="1"/>
  <c r="S736"/>
  <c r="J733"/>
  <c r="K733" s="1"/>
  <c r="F734"/>
  <c r="A734" i="8"/>
  <c r="E733"/>
  <c r="E733" i="9" l="1"/>
  <c r="T733"/>
  <c r="X733" s="1"/>
  <c r="Y733" s="1"/>
  <c r="S737"/>
  <c r="F735"/>
  <c r="J734"/>
  <c r="K734" s="1"/>
  <c r="A735" i="8"/>
  <c r="E734"/>
  <c r="E734" i="9" l="1"/>
  <c r="T734"/>
  <c r="X734" s="1"/>
  <c r="Y734" s="1"/>
  <c r="S738"/>
  <c r="F736"/>
  <c r="J735"/>
  <c r="K735" s="1"/>
  <c r="A736" i="8"/>
  <c r="E735"/>
  <c r="E735" i="9" l="1"/>
  <c r="T735"/>
  <c r="X735" s="1"/>
  <c r="Y735" s="1"/>
  <c r="S739"/>
  <c r="J736"/>
  <c r="K736" s="1"/>
  <c r="F737"/>
  <c r="A737" i="8"/>
  <c r="E736"/>
  <c r="E736" i="9" l="1"/>
  <c r="T736"/>
  <c r="X736" s="1"/>
  <c r="Y736" s="1"/>
  <c r="S740"/>
  <c r="J737"/>
  <c r="K737" s="1"/>
  <c r="F738"/>
  <c r="A738" i="8"/>
  <c r="E737"/>
  <c r="E737" i="9" l="1"/>
  <c r="T737"/>
  <c r="X737" s="1"/>
  <c r="Y737" s="1"/>
  <c r="S741"/>
  <c r="F739"/>
  <c r="J738"/>
  <c r="K738" s="1"/>
  <c r="A739" i="8"/>
  <c r="E738"/>
  <c r="E738" i="9" l="1"/>
  <c r="T738"/>
  <c r="X738" s="1"/>
  <c r="Y738" s="1"/>
  <c r="S742"/>
  <c r="F740"/>
  <c r="J739"/>
  <c r="K739" s="1"/>
  <c r="A740" i="8"/>
  <c r="E739"/>
  <c r="E739" i="9" l="1"/>
  <c r="T739"/>
  <c r="X739" s="1"/>
  <c r="Y739" s="1"/>
  <c r="S743"/>
  <c r="J740"/>
  <c r="K740" s="1"/>
  <c r="F741"/>
  <c r="A741" i="8"/>
  <c r="E740"/>
  <c r="E740" i="9" l="1"/>
  <c r="T740"/>
  <c r="X740" s="1"/>
  <c r="Y740" s="1"/>
  <c r="S744"/>
  <c r="J741"/>
  <c r="K741" s="1"/>
  <c r="F742"/>
  <c r="A742" i="8"/>
  <c r="E741"/>
  <c r="E741" i="9" l="1"/>
  <c r="T741"/>
  <c r="X741" s="1"/>
  <c r="Y741" s="1"/>
  <c r="S745"/>
  <c r="F743"/>
  <c r="J742"/>
  <c r="K742" s="1"/>
  <c r="A743" i="8"/>
  <c r="E742"/>
  <c r="E742" i="9" l="1"/>
  <c r="T742"/>
  <c r="X742" s="1"/>
  <c r="Y742" s="1"/>
  <c r="S746"/>
  <c r="F744"/>
  <c r="J743"/>
  <c r="K743" s="1"/>
  <c r="A744" i="8"/>
  <c r="E743"/>
  <c r="E743" i="9" l="1"/>
  <c r="T743"/>
  <c r="X743" s="1"/>
  <c r="Y743" s="1"/>
  <c r="S747"/>
  <c r="J744"/>
  <c r="K744" s="1"/>
  <c r="F745"/>
  <c r="A745" i="8"/>
  <c r="E744"/>
  <c r="E744" i="9" l="1"/>
  <c r="T744"/>
  <c r="X744" s="1"/>
  <c r="Y744" s="1"/>
  <c r="S748"/>
  <c r="J745"/>
  <c r="K745" s="1"/>
  <c r="F746"/>
  <c r="A746" i="8"/>
  <c r="E745"/>
  <c r="E745" i="9" l="1"/>
  <c r="T745"/>
  <c r="X745" s="1"/>
  <c r="Y745" s="1"/>
  <c r="S749"/>
  <c r="F747"/>
  <c r="J746"/>
  <c r="K746" s="1"/>
  <c r="A747" i="8"/>
  <c r="E746"/>
  <c r="E746" i="9" l="1"/>
  <c r="T746"/>
  <c r="X746" s="1"/>
  <c r="Y746" s="1"/>
  <c r="S750"/>
  <c r="F748"/>
  <c r="J747"/>
  <c r="K747" s="1"/>
  <c r="A748" i="8"/>
  <c r="E747"/>
  <c r="E747" i="9" l="1"/>
  <c r="T747"/>
  <c r="X747" s="1"/>
  <c r="Y747" s="1"/>
  <c r="S751"/>
  <c r="J748"/>
  <c r="K748" s="1"/>
  <c r="F749"/>
  <c r="A749" i="8"/>
  <c r="E748"/>
  <c r="E748" i="9" l="1"/>
  <c r="T748"/>
  <c r="X748" s="1"/>
  <c r="Y748" s="1"/>
  <c r="S752"/>
  <c r="J749"/>
  <c r="K749" s="1"/>
  <c r="F750"/>
  <c r="A750" i="8"/>
  <c r="E749"/>
  <c r="E749" i="9" l="1"/>
  <c r="T749"/>
  <c r="X749" s="1"/>
  <c r="Y749" s="1"/>
  <c r="S753"/>
  <c r="F751"/>
  <c r="J750"/>
  <c r="K750" s="1"/>
  <c r="A751" i="8"/>
  <c r="E750"/>
  <c r="E750" i="9" l="1"/>
  <c r="T750"/>
  <c r="X750" s="1"/>
  <c r="Y750" s="1"/>
  <c r="S754"/>
  <c r="F752"/>
  <c r="J751"/>
  <c r="K751" s="1"/>
  <c r="A752" i="8"/>
  <c r="E751"/>
  <c r="E751" i="9" l="1"/>
  <c r="T751"/>
  <c r="X751" s="1"/>
  <c r="Y751" s="1"/>
  <c r="S755"/>
  <c r="F753"/>
  <c r="J752"/>
  <c r="K752" s="1"/>
  <c r="A753" i="8"/>
  <c r="E752"/>
  <c r="E752" i="9" l="1"/>
  <c r="T752"/>
  <c r="X752" s="1"/>
  <c r="Y752" s="1"/>
  <c r="S756"/>
  <c r="J753"/>
  <c r="K753" s="1"/>
  <c r="F754"/>
  <c r="A754" i="8"/>
  <c r="E753"/>
  <c r="E753" i="9" l="1"/>
  <c r="T753"/>
  <c r="X753" s="1"/>
  <c r="Y753" s="1"/>
  <c r="S757"/>
  <c r="F755"/>
  <c r="J754"/>
  <c r="K754" s="1"/>
  <c r="A755" i="8"/>
  <c r="E754"/>
  <c r="E754" i="9" l="1"/>
  <c r="T754"/>
  <c r="X754" s="1"/>
  <c r="Y754" s="1"/>
  <c r="S758"/>
  <c r="J755"/>
  <c r="K755" s="1"/>
  <c r="F756"/>
  <c r="A756" i="8"/>
  <c r="E755"/>
  <c r="E755" i="9" l="1"/>
  <c r="T755"/>
  <c r="X755" s="1"/>
  <c r="Y755" s="1"/>
  <c r="S759"/>
  <c r="J756"/>
  <c r="K756" s="1"/>
  <c r="F757"/>
  <c r="A757" i="8"/>
  <c r="E756"/>
  <c r="E756" i="9" l="1"/>
  <c r="T756"/>
  <c r="X756" s="1"/>
  <c r="Y756" s="1"/>
  <c r="S760"/>
  <c r="J757"/>
  <c r="K757" s="1"/>
  <c r="F758"/>
  <c r="A758" i="8"/>
  <c r="E757"/>
  <c r="E757" i="9" l="1"/>
  <c r="T757"/>
  <c r="X757" s="1"/>
  <c r="Y757" s="1"/>
  <c r="S761"/>
  <c r="F759"/>
  <c r="J758"/>
  <c r="K758" s="1"/>
  <c r="A759" i="8"/>
  <c r="E758"/>
  <c r="E758" i="9" l="1"/>
  <c r="T758"/>
  <c r="X758" s="1"/>
  <c r="Y758" s="1"/>
  <c r="S762"/>
  <c r="J759"/>
  <c r="K759" s="1"/>
  <c r="F760"/>
  <c r="A760" i="8"/>
  <c r="E759"/>
  <c r="E759" i="9" l="1"/>
  <c r="T759"/>
  <c r="X759" s="1"/>
  <c r="Y759" s="1"/>
  <c r="S763"/>
  <c r="J760"/>
  <c r="K760" s="1"/>
  <c r="F761"/>
  <c r="A761" i="8"/>
  <c r="E760"/>
  <c r="E760" i="9" l="1"/>
  <c r="T760"/>
  <c r="X760" s="1"/>
  <c r="Y760" s="1"/>
  <c r="S764"/>
  <c r="J761"/>
  <c r="K761" s="1"/>
  <c r="F762"/>
  <c r="A762" i="8"/>
  <c r="E761"/>
  <c r="E761" i="9" l="1"/>
  <c r="T761"/>
  <c r="X761" s="1"/>
  <c r="Y761" s="1"/>
  <c r="S765"/>
  <c r="F763"/>
  <c r="J762"/>
  <c r="K762" s="1"/>
  <c r="A763" i="8"/>
  <c r="E762"/>
  <c r="E762" i="9" l="1"/>
  <c r="T762"/>
  <c r="X762" s="1"/>
  <c r="Y762" s="1"/>
  <c r="S766"/>
  <c r="J763"/>
  <c r="K763" s="1"/>
  <c r="F764"/>
  <c r="A764" i="8"/>
  <c r="E763"/>
  <c r="E763" i="9" l="1"/>
  <c r="T763"/>
  <c r="X763" s="1"/>
  <c r="Y763" s="1"/>
  <c r="S767"/>
  <c r="J764"/>
  <c r="K764" s="1"/>
  <c r="F765"/>
  <c r="A765" i="8"/>
  <c r="E764"/>
  <c r="E764" i="9" l="1"/>
  <c r="T764"/>
  <c r="X764" s="1"/>
  <c r="Y764" s="1"/>
  <c r="S768"/>
  <c r="J765"/>
  <c r="K765" s="1"/>
  <c r="F766"/>
  <c r="A766" i="8"/>
  <c r="E765"/>
  <c r="E765" i="9" l="1"/>
  <c r="T765"/>
  <c r="X765" s="1"/>
  <c r="Y765" s="1"/>
  <c r="S769"/>
  <c r="F767"/>
  <c r="J766"/>
  <c r="K766" s="1"/>
  <c r="A767" i="8"/>
  <c r="E766"/>
  <c r="E766" i="9" l="1"/>
  <c r="T766"/>
  <c r="X766" s="1"/>
  <c r="Y766" s="1"/>
  <c r="S770"/>
  <c r="J767"/>
  <c r="K767" s="1"/>
  <c r="F768"/>
  <c r="A768" i="8"/>
  <c r="E767"/>
  <c r="E767" i="9" l="1"/>
  <c r="T767"/>
  <c r="X767" s="1"/>
  <c r="Y767" s="1"/>
  <c r="S771"/>
  <c r="J768"/>
  <c r="K768" s="1"/>
  <c r="F769"/>
  <c r="A769" i="8"/>
  <c r="E768"/>
  <c r="E768" i="9" l="1"/>
  <c r="T768"/>
  <c r="X768" s="1"/>
  <c r="Y768" s="1"/>
  <c r="S772"/>
  <c r="J769"/>
  <c r="K769" s="1"/>
  <c r="F770"/>
  <c r="A770" i="8"/>
  <c r="E769"/>
  <c r="E769" i="9" l="1"/>
  <c r="T769"/>
  <c r="X769" s="1"/>
  <c r="Y769" s="1"/>
  <c r="S773"/>
  <c r="F771"/>
  <c r="J770"/>
  <c r="K770" s="1"/>
  <c r="A771" i="8"/>
  <c r="E770"/>
  <c r="E770" i="9" l="1"/>
  <c r="T770"/>
  <c r="X770" s="1"/>
  <c r="Y770" s="1"/>
  <c r="S774"/>
  <c r="J771"/>
  <c r="K771" s="1"/>
  <c r="F772"/>
  <c r="A772" i="8"/>
  <c r="E771"/>
  <c r="E771" i="9" l="1"/>
  <c r="T771"/>
  <c r="X771" s="1"/>
  <c r="Y771" s="1"/>
  <c r="S775"/>
  <c r="J772"/>
  <c r="K772" s="1"/>
  <c r="F773"/>
  <c r="A773" i="8"/>
  <c r="E772"/>
  <c r="E772" i="9" l="1"/>
  <c r="T772"/>
  <c r="X772" s="1"/>
  <c r="Y772" s="1"/>
  <c r="S776"/>
  <c r="J773"/>
  <c r="K773" s="1"/>
  <c r="F774"/>
  <c r="A774" i="8"/>
  <c r="E773"/>
  <c r="E773" i="9" l="1"/>
  <c r="T773"/>
  <c r="X773" s="1"/>
  <c r="Y773" s="1"/>
  <c r="S777"/>
  <c r="F775"/>
  <c r="J774"/>
  <c r="K774" s="1"/>
  <c r="A775" i="8"/>
  <c r="E774"/>
  <c r="E774" i="9" l="1"/>
  <c r="T774"/>
  <c r="X774" s="1"/>
  <c r="Y774" s="1"/>
  <c r="S778"/>
  <c r="J775"/>
  <c r="K775" s="1"/>
  <c r="F776"/>
  <c r="A776" i="8"/>
  <c r="E775"/>
  <c r="E775" i="9" l="1"/>
  <c r="T775"/>
  <c r="X775" s="1"/>
  <c r="Y775" s="1"/>
  <c r="S779"/>
  <c r="J776"/>
  <c r="K776" s="1"/>
  <c r="F777"/>
  <c r="A777" i="8"/>
  <c r="E776"/>
  <c r="E776" i="9" l="1"/>
  <c r="T776"/>
  <c r="X776" s="1"/>
  <c r="Y776" s="1"/>
  <c r="S780"/>
  <c r="J777"/>
  <c r="K777" s="1"/>
  <c r="F778"/>
  <c r="A778" i="8"/>
  <c r="E777"/>
  <c r="E777" i="9" l="1"/>
  <c r="T777"/>
  <c r="X777" s="1"/>
  <c r="Y777" s="1"/>
  <c r="S781"/>
  <c r="F779"/>
  <c r="J778"/>
  <c r="K778" s="1"/>
  <c r="A779" i="8"/>
  <c r="E778"/>
  <c r="E778" i="9" l="1"/>
  <c r="T778"/>
  <c r="X778" s="1"/>
  <c r="Y778" s="1"/>
  <c r="S782"/>
  <c r="J779"/>
  <c r="K779" s="1"/>
  <c r="F780"/>
  <c r="A780" i="8"/>
  <c r="E779"/>
  <c r="E779" i="9" l="1"/>
  <c r="T779"/>
  <c r="X779" s="1"/>
  <c r="Y779" s="1"/>
  <c r="S783"/>
  <c r="J780"/>
  <c r="K780" s="1"/>
  <c r="F781"/>
  <c r="A781" i="8"/>
  <c r="E780"/>
  <c r="E780" i="9" l="1"/>
  <c r="T780"/>
  <c r="X780" s="1"/>
  <c r="Y780" s="1"/>
  <c r="S784"/>
  <c r="J781"/>
  <c r="K781" s="1"/>
  <c r="F782"/>
  <c r="A782" i="8"/>
  <c r="E781"/>
  <c r="E781" i="9" l="1"/>
  <c r="T781"/>
  <c r="X781" s="1"/>
  <c r="Y781" s="1"/>
  <c r="S785"/>
  <c r="F783"/>
  <c r="J782"/>
  <c r="K782" s="1"/>
  <c r="A783" i="8"/>
  <c r="E782"/>
  <c r="E782" i="9" l="1"/>
  <c r="T782"/>
  <c r="X782" s="1"/>
  <c r="Y782" s="1"/>
  <c r="S786"/>
  <c r="J783"/>
  <c r="K783" s="1"/>
  <c r="F784"/>
  <c r="A784" i="8"/>
  <c r="E783"/>
  <c r="E783" i="9" l="1"/>
  <c r="T783"/>
  <c r="X783" s="1"/>
  <c r="Y783" s="1"/>
  <c r="S787"/>
  <c r="J784"/>
  <c r="K784" s="1"/>
  <c r="F785"/>
  <c r="A785" i="8"/>
  <c r="E784"/>
  <c r="E784" i="9" l="1"/>
  <c r="T784"/>
  <c r="X784" s="1"/>
  <c r="Y784" s="1"/>
  <c r="S788"/>
  <c r="J785"/>
  <c r="K785" s="1"/>
  <c r="F786"/>
  <c r="A786" i="8"/>
  <c r="E785"/>
  <c r="E785" i="9" l="1"/>
  <c r="T785"/>
  <c r="X785" s="1"/>
  <c r="Y785" s="1"/>
  <c r="S789"/>
  <c r="F787"/>
  <c r="J786"/>
  <c r="K786" s="1"/>
  <c r="A787" i="8"/>
  <c r="E786"/>
  <c r="E786" i="9" l="1"/>
  <c r="T786"/>
  <c r="X786" s="1"/>
  <c r="Y786" s="1"/>
  <c r="S790"/>
  <c r="J787"/>
  <c r="K787" s="1"/>
  <c r="F788"/>
  <c r="A788" i="8"/>
  <c r="E787"/>
  <c r="E787" i="9" l="1"/>
  <c r="T787"/>
  <c r="X787" s="1"/>
  <c r="Y787" s="1"/>
  <c r="S791"/>
  <c r="J788"/>
  <c r="K788" s="1"/>
  <c r="F789"/>
  <c r="A789" i="8"/>
  <c r="E788"/>
  <c r="E788" i="9" l="1"/>
  <c r="T788"/>
  <c r="X788" s="1"/>
  <c r="Y788" s="1"/>
  <c r="S792"/>
  <c r="J789"/>
  <c r="K789" s="1"/>
  <c r="F790"/>
  <c r="A790" i="8"/>
  <c r="E789"/>
  <c r="E789" i="9" l="1"/>
  <c r="T789"/>
  <c r="X789" s="1"/>
  <c r="Y789" s="1"/>
  <c r="S793"/>
  <c r="F791"/>
  <c r="J790"/>
  <c r="K790" s="1"/>
  <c r="A791" i="8"/>
  <c r="E790"/>
  <c r="E790" i="9" l="1"/>
  <c r="T790"/>
  <c r="X790" s="1"/>
  <c r="Y790" s="1"/>
  <c r="S794"/>
  <c r="J791"/>
  <c r="K791" s="1"/>
  <c r="F792"/>
  <c r="A792" i="8"/>
  <c r="E791"/>
  <c r="E791" i="9" l="1"/>
  <c r="T791"/>
  <c r="X791" s="1"/>
  <c r="Y791" s="1"/>
  <c r="S795"/>
  <c r="J792"/>
  <c r="K792" s="1"/>
  <c r="F793"/>
  <c r="A793" i="8"/>
  <c r="E792"/>
  <c r="E792" i="9" l="1"/>
  <c r="T792"/>
  <c r="X792" s="1"/>
  <c r="Y792" s="1"/>
  <c r="S796"/>
  <c r="J793"/>
  <c r="K793" s="1"/>
  <c r="F794"/>
  <c r="A794" i="8"/>
  <c r="E793"/>
  <c r="E793" i="9" l="1"/>
  <c r="T793"/>
  <c r="X793" s="1"/>
  <c r="Y793" s="1"/>
  <c r="S797"/>
  <c r="F795"/>
  <c r="J794"/>
  <c r="K794" s="1"/>
  <c r="A795" i="8"/>
  <c r="E794"/>
  <c r="E794" i="9" l="1"/>
  <c r="T794"/>
  <c r="X794" s="1"/>
  <c r="Y794" s="1"/>
  <c r="S798"/>
  <c r="J795"/>
  <c r="K795" s="1"/>
  <c r="F796"/>
  <c r="A796" i="8"/>
  <c r="E795"/>
  <c r="E795" i="9" l="1"/>
  <c r="T795"/>
  <c r="X795" s="1"/>
  <c r="Y795" s="1"/>
  <c r="S799"/>
  <c r="J796"/>
  <c r="K796" s="1"/>
  <c r="F797"/>
  <c r="A797" i="8"/>
  <c r="E796"/>
  <c r="E796" i="9" l="1"/>
  <c r="T796"/>
  <c r="X796" s="1"/>
  <c r="Y796" s="1"/>
  <c r="S800"/>
  <c r="J797"/>
  <c r="K797" s="1"/>
  <c r="F798"/>
  <c r="A798" i="8"/>
  <c r="E797"/>
  <c r="E797" i="9" l="1"/>
  <c r="T797"/>
  <c r="X797" s="1"/>
  <c r="Y797" s="1"/>
  <c r="S801"/>
  <c r="F799"/>
  <c r="J798"/>
  <c r="K798" s="1"/>
  <c r="A799" i="8"/>
  <c r="E798"/>
  <c r="E798" i="9" l="1"/>
  <c r="T798"/>
  <c r="X798" s="1"/>
  <c r="Y798" s="1"/>
  <c r="S802"/>
  <c r="J799"/>
  <c r="K799" s="1"/>
  <c r="F800"/>
  <c r="A800" i="8"/>
  <c r="E799"/>
  <c r="E799" i="9" l="1"/>
  <c r="T799"/>
  <c r="X799" s="1"/>
  <c r="Y799" s="1"/>
  <c r="S803"/>
  <c r="J800"/>
  <c r="K800" s="1"/>
  <c r="F801"/>
  <c r="A801" i="8"/>
  <c r="E800"/>
  <c r="E800" i="9" l="1"/>
  <c r="T800"/>
  <c r="X800" s="1"/>
  <c r="Y800" s="1"/>
  <c r="S804"/>
  <c r="J801"/>
  <c r="K801" s="1"/>
  <c r="F802"/>
  <c r="A802" i="8"/>
  <c r="E801"/>
  <c r="E801" i="9" l="1"/>
  <c r="T801"/>
  <c r="X801" s="1"/>
  <c r="Y801" s="1"/>
  <c r="S805"/>
  <c r="F803"/>
  <c r="J802"/>
  <c r="K802" s="1"/>
  <c r="A803" i="8"/>
  <c r="E802"/>
  <c r="E802" i="9" l="1"/>
  <c r="T802"/>
  <c r="X802" s="1"/>
  <c r="Y802" s="1"/>
  <c r="S806"/>
  <c r="J803"/>
  <c r="K803" s="1"/>
  <c r="F804"/>
  <c r="A804" i="8"/>
  <c r="E803"/>
  <c r="E803" i="9" l="1"/>
  <c r="T803"/>
  <c r="X803" s="1"/>
  <c r="Y803" s="1"/>
  <c r="S807"/>
  <c r="J804"/>
  <c r="K804" s="1"/>
  <c r="F805"/>
  <c r="A805" i="8"/>
  <c r="E804"/>
  <c r="E804" i="9" l="1"/>
  <c r="T804"/>
  <c r="X804" s="1"/>
  <c r="Y804" s="1"/>
  <c r="S808"/>
  <c r="J805"/>
  <c r="K805" s="1"/>
  <c r="F806"/>
  <c r="A806" i="8"/>
  <c r="E805"/>
  <c r="E805" i="9" l="1"/>
  <c r="T805"/>
  <c r="X805" s="1"/>
  <c r="Y805" s="1"/>
  <c r="S809"/>
  <c r="F807"/>
  <c r="J806"/>
  <c r="K806" s="1"/>
  <c r="A807" i="8"/>
  <c r="E806"/>
  <c r="E806" i="9" l="1"/>
  <c r="T806"/>
  <c r="X806" s="1"/>
  <c r="Y806" s="1"/>
  <c r="S810"/>
  <c r="J807"/>
  <c r="K807" s="1"/>
  <c r="F808"/>
  <c r="A808" i="8"/>
  <c r="E807"/>
  <c r="E807" i="9" l="1"/>
  <c r="T807"/>
  <c r="X807" s="1"/>
  <c r="Y807" s="1"/>
  <c r="S811"/>
  <c r="J808"/>
  <c r="K808" s="1"/>
  <c r="F809"/>
  <c r="A809" i="8"/>
  <c r="E808"/>
  <c r="E808" i="9" l="1"/>
  <c r="T808"/>
  <c r="X808" s="1"/>
  <c r="Y808" s="1"/>
  <c r="S812"/>
  <c r="J809"/>
  <c r="K809" s="1"/>
  <c r="F810"/>
  <c r="A810" i="8"/>
  <c r="E809"/>
  <c r="E809" i="9" l="1"/>
  <c r="T809"/>
  <c r="X809" s="1"/>
  <c r="Y809" s="1"/>
  <c r="S813"/>
  <c r="F811"/>
  <c r="J810"/>
  <c r="K810" s="1"/>
  <c r="A811" i="8"/>
  <c r="E810"/>
  <c r="E810" i="9" l="1"/>
  <c r="T810"/>
  <c r="X810" s="1"/>
  <c r="Y810" s="1"/>
  <c r="S814"/>
  <c r="J811"/>
  <c r="K811" s="1"/>
  <c r="F812"/>
  <c r="A812" i="8"/>
  <c r="E811"/>
  <c r="E811" i="9" l="1"/>
  <c r="T811"/>
  <c r="X811" s="1"/>
  <c r="Y811" s="1"/>
  <c r="S815"/>
  <c r="J812"/>
  <c r="K812" s="1"/>
  <c r="F813"/>
  <c r="A813" i="8"/>
  <c r="E812"/>
  <c r="E812" i="9" l="1"/>
  <c r="T812"/>
  <c r="X812" s="1"/>
  <c r="Y812" s="1"/>
  <c r="S816"/>
  <c r="J813"/>
  <c r="K813" s="1"/>
  <c r="F814"/>
  <c r="A814" i="8"/>
  <c r="E813"/>
  <c r="E813" i="9" l="1"/>
  <c r="T813"/>
  <c r="X813" s="1"/>
  <c r="Y813" s="1"/>
  <c r="S817"/>
  <c r="F815"/>
  <c r="J814"/>
  <c r="K814" s="1"/>
  <c r="A815" i="8"/>
  <c r="E814"/>
  <c r="E814" i="9" l="1"/>
  <c r="T814"/>
  <c r="X814" s="1"/>
  <c r="Y814" s="1"/>
  <c r="S818"/>
  <c r="J815"/>
  <c r="K815" s="1"/>
  <c r="F816"/>
  <c r="A816" i="8"/>
  <c r="E815"/>
  <c r="E815" i="9" l="1"/>
  <c r="T815"/>
  <c r="X815" s="1"/>
  <c r="Y815" s="1"/>
  <c r="S819"/>
  <c r="J816"/>
  <c r="K816" s="1"/>
  <c r="F817"/>
  <c r="A817" i="8"/>
  <c r="E816"/>
  <c r="E816" i="9" l="1"/>
  <c r="T816"/>
  <c r="X816" s="1"/>
  <c r="Y816" s="1"/>
  <c r="S820"/>
  <c r="J817"/>
  <c r="K817" s="1"/>
  <c r="F818"/>
  <c r="A818" i="8"/>
  <c r="E817"/>
  <c r="E817" i="9" l="1"/>
  <c r="T817"/>
  <c r="X817" s="1"/>
  <c r="Y817" s="1"/>
  <c r="S821"/>
  <c r="F819"/>
  <c r="J818"/>
  <c r="K818" s="1"/>
  <c r="A819" i="8"/>
  <c r="E818"/>
  <c r="E818" i="9" l="1"/>
  <c r="T818"/>
  <c r="X818" s="1"/>
  <c r="Y818" s="1"/>
  <c r="S822"/>
  <c r="J819"/>
  <c r="K819" s="1"/>
  <c r="F820"/>
  <c r="A820" i="8"/>
  <c r="E819"/>
  <c r="E819" i="9" l="1"/>
  <c r="T819"/>
  <c r="X819" s="1"/>
  <c r="Y819" s="1"/>
  <c r="S823"/>
  <c r="J820"/>
  <c r="K820" s="1"/>
  <c r="F821"/>
  <c r="A821" i="8"/>
  <c r="E820"/>
  <c r="E820" i="9" l="1"/>
  <c r="T820"/>
  <c r="X820" s="1"/>
  <c r="Y820" s="1"/>
  <c r="S824"/>
  <c r="J821"/>
  <c r="K821" s="1"/>
  <c r="F822"/>
  <c r="A822" i="8"/>
  <c r="E821"/>
  <c r="E821" i="9" l="1"/>
  <c r="T821"/>
  <c r="X821" s="1"/>
  <c r="Y821" s="1"/>
  <c r="S825"/>
  <c r="F823"/>
  <c r="J822"/>
  <c r="K822" s="1"/>
  <c r="A823" i="8"/>
  <c r="E822"/>
  <c r="E822" i="9" l="1"/>
  <c r="T822"/>
  <c r="X822" s="1"/>
  <c r="Y822" s="1"/>
  <c r="S826"/>
  <c r="J823"/>
  <c r="K823" s="1"/>
  <c r="F824"/>
  <c r="A824" i="8"/>
  <c r="E823"/>
  <c r="E823" i="9" l="1"/>
  <c r="T823"/>
  <c r="X823" s="1"/>
  <c r="Y823" s="1"/>
  <c r="S827"/>
  <c r="J824"/>
  <c r="K824" s="1"/>
  <c r="F825"/>
  <c r="A825" i="8"/>
  <c r="E824"/>
  <c r="E824" i="9" l="1"/>
  <c r="T824"/>
  <c r="X824" s="1"/>
  <c r="Y824" s="1"/>
  <c r="S828"/>
  <c r="J825"/>
  <c r="K825" s="1"/>
  <c r="F826"/>
  <c r="A826" i="8"/>
  <c r="E825"/>
  <c r="E825" i="9" l="1"/>
  <c r="T825"/>
  <c r="X825" s="1"/>
  <c r="Y825" s="1"/>
  <c r="S829"/>
  <c r="F827"/>
  <c r="J826"/>
  <c r="K826" s="1"/>
  <c r="A827" i="8"/>
  <c r="E826"/>
  <c r="E826" i="9" l="1"/>
  <c r="T826"/>
  <c r="X826" s="1"/>
  <c r="Y826" s="1"/>
  <c r="S830"/>
  <c r="J827"/>
  <c r="K827" s="1"/>
  <c r="F828"/>
  <c r="A828" i="8"/>
  <c r="E827"/>
  <c r="E827" i="9" l="1"/>
  <c r="T827"/>
  <c r="X827" s="1"/>
  <c r="Y827" s="1"/>
  <c r="S831"/>
  <c r="J828"/>
  <c r="K828" s="1"/>
  <c r="F829"/>
  <c r="A829" i="8"/>
  <c r="E828"/>
  <c r="E828" i="9" l="1"/>
  <c r="T828"/>
  <c r="X828" s="1"/>
  <c r="Y828" s="1"/>
  <c r="S832"/>
  <c r="J829"/>
  <c r="K829" s="1"/>
  <c r="F830"/>
  <c r="A830" i="8"/>
  <c r="E829"/>
  <c r="E829" i="9" l="1"/>
  <c r="T829"/>
  <c r="X829" s="1"/>
  <c r="Y829" s="1"/>
  <c r="S833"/>
  <c r="F831"/>
  <c r="J830"/>
  <c r="K830" s="1"/>
  <c r="A831" i="8"/>
  <c r="E830"/>
  <c r="E830" i="9" l="1"/>
  <c r="T830"/>
  <c r="X830" s="1"/>
  <c r="Y830" s="1"/>
  <c r="S834"/>
  <c r="J831"/>
  <c r="K831" s="1"/>
  <c r="F832"/>
  <c r="A832" i="8"/>
  <c r="E831"/>
  <c r="E831" i="9" l="1"/>
  <c r="T831"/>
  <c r="X831" s="1"/>
  <c r="Y831" s="1"/>
  <c r="S835"/>
  <c r="J832"/>
  <c r="K832" s="1"/>
  <c r="F833"/>
  <c r="A833" i="8"/>
  <c r="E832"/>
  <c r="E832" i="9" l="1"/>
  <c r="T832"/>
  <c r="X832" s="1"/>
  <c r="Y832" s="1"/>
  <c r="S836"/>
  <c r="J833"/>
  <c r="K833" s="1"/>
  <c r="F834"/>
  <c r="A834" i="8"/>
  <c r="E833"/>
  <c r="E833" i="9" l="1"/>
  <c r="T833"/>
  <c r="X833" s="1"/>
  <c r="Y833" s="1"/>
  <c r="S837"/>
  <c r="F835"/>
  <c r="J834"/>
  <c r="K834" s="1"/>
  <c r="A835" i="8"/>
  <c r="E834"/>
  <c r="E834" i="9" l="1"/>
  <c r="T834"/>
  <c r="X834" s="1"/>
  <c r="Y834" s="1"/>
  <c r="S838"/>
  <c r="J835"/>
  <c r="K835" s="1"/>
  <c r="F836"/>
  <c r="A836" i="8"/>
  <c r="E835"/>
  <c r="E835" i="9" l="1"/>
  <c r="T835"/>
  <c r="X835" s="1"/>
  <c r="Y835" s="1"/>
  <c r="S839"/>
  <c r="J836"/>
  <c r="K836" s="1"/>
  <c r="F837"/>
  <c r="A837" i="8"/>
  <c r="E836"/>
  <c r="E836" i="9" l="1"/>
  <c r="T836"/>
  <c r="X836" s="1"/>
  <c r="Y836" s="1"/>
  <c r="S840"/>
  <c r="J837"/>
  <c r="K837" s="1"/>
  <c r="F838"/>
  <c r="A838" i="8"/>
  <c r="E837"/>
  <c r="E837" i="9" l="1"/>
  <c r="T837"/>
  <c r="X837" s="1"/>
  <c r="Y837" s="1"/>
  <c r="S841"/>
  <c r="F839"/>
  <c r="J838"/>
  <c r="K838" s="1"/>
  <c r="A839" i="8"/>
  <c r="E838"/>
  <c r="E838" i="9" l="1"/>
  <c r="T838"/>
  <c r="X838" s="1"/>
  <c r="Y838" s="1"/>
  <c r="S842"/>
  <c r="J839"/>
  <c r="K839" s="1"/>
  <c r="F840"/>
  <c r="A840" i="8"/>
  <c r="E839"/>
  <c r="E839" i="9" l="1"/>
  <c r="T839"/>
  <c r="X839" s="1"/>
  <c r="Y839" s="1"/>
  <c r="S843"/>
  <c r="J840"/>
  <c r="K840" s="1"/>
  <c r="F841"/>
  <c r="A841" i="8"/>
  <c r="E840"/>
  <c r="E840" i="9" l="1"/>
  <c r="T840"/>
  <c r="X840" s="1"/>
  <c r="Y840" s="1"/>
  <c r="S844"/>
  <c r="J841"/>
  <c r="K841" s="1"/>
  <c r="F842"/>
  <c r="A842" i="8"/>
  <c r="E841"/>
  <c r="E841" i="9" l="1"/>
  <c r="T841"/>
  <c r="X841" s="1"/>
  <c r="Y841" s="1"/>
  <c r="S845"/>
  <c r="F843"/>
  <c r="J842"/>
  <c r="K842" s="1"/>
  <c r="A843" i="8"/>
  <c r="E842"/>
  <c r="E842" i="9" l="1"/>
  <c r="T842"/>
  <c r="X842" s="1"/>
  <c r="Y842" s="1"/>
  <c r="S846"/>
  <c r="J843"/>
  <c r="K843" s="1"/>
  <c r="F844"/>
  <c r="A844" i="8"/>
  <c r="E843"/>
  <c r="E843" i="9" l="1"/>
  <c r="T843"/>
  <c r="X843" s="1"/>
  <c r="Y843" s="1"/>
  <c r="S847"/>
  <c r="J844"/>
  <c r="K844" s="1"/>
  <c r="F845"/>
  <c r="A845" i="8"/>
  <c r="E844"/>
  <c r="E844" i="9" l="1"/>
  <c r="T844"/>
  <c r="X844" s="1"/>
  <c r="Y844" s="1"/>
  <c r="S848"/>
  <c r="J845"/>
  <c r="K845" s="1"/>
  <c r="F846"/>
  <c r="A846" i="8"/>
  <c r="E845"/>
  <c r="E845" i="9" l="1"/>
  <c r="T845"/>
  <c r="X845" s="1"/>
  <c r="Y845" s="1"/>
  <c r="S849"/>
  <c r="F847"/>
  <c r="J846"/>
  <c r="K846" s="1"/>
  <c r="A847" i="8"/>
  <c r="E846"/>
  <c r="E846" i="9" l="1"/>
  <c r="T846"/>
  <c r="X846" s="1"/>
  <c r="Y846" s="1"/>
  <c r="S850"/>
  <c r="J847"/>
  <c r="K847" s="1"/>
  <c r="F848"/>
  <c r="A848" i="8"/>
  <c r="E847"/>
  <c r="E847" i="9" l="1"/>
  <c r="T847"/>
  <c r="X847" s="1"/>
  <c r="Y847" s="1"/>
  <c r="S851"/>
  <c r="J848"/>
  <c r="K848" s="1"/>
  <c r="F849"/>
  <c r="A849" i="8"/>
  <c r="E848"/>
  <c r="E848" i="9" l="1"/>
  <c r="T848"/>
  <c r="X848" s="1"/>
  <c r="Y848" s="1"/>
  <c r="S852"/>
  <c r="J849"/>
  <c r="K849" s="1"/>
  <c r="F850"/>
  <c r="A850" i="8"/>
  <c r="E849"/>
  <c r="E849" i="9" l="1"/>
  <c r="T849"/>
  <c r="X849" s="1"/>
  <c r="Y849" s="1"/>
  <c r="S853"/>
  <c r="F851"/>
  <c r="J850"/>
  <c r="K850" s="1"/>
  <c r="A851" i="8"/>
  <c r="E850"/>
  <c r="E850" i="9" l="1"/>
  <c r="T850"/>
  <c r="X850" s="1"/>
  <c r="Y850" s="1"/>
  <c r="S854"/>
  <c r="J851"/>
  <c r="K851" s="1"/>
  <c r="F852"/>
  <c r="A852" i="8"/>
  <c r="E851"/>
  <c r="E851" i="9" l="1"/>
  <c r="T851"/>
  <c r="X851" s="1"/>
  <c r="Y851" s="1"/>
  <c r="S855"/>
  <c r="J852"/>
  <c r="K852" s="1"/>
  <c r="F853"/>
  <c r="A853" i="8"/>
  <c r="E852"/>
  <c r="E852" i="9" l="1"/>
  <c r="T852"/>
  <c r="X852" s="1"/>
  <c r="Y852" s="1"/>
  <c r="S856"/>
  <c r="J853"/>
  <c r="K853" s="1"/>
  <c r="F854"/>
  <c r="A854" i="8"/>
  <c r="E853"/>
  <c r="E853" i="9" l="1"/>
  <c r="T853"/>
  <c r="X853" s="1"/>
  <c r="Y853" s="1"/>
  <c r="S857"/>
  <c r="F855"/>
  <c r="J854"/>
  <c r="K854" s="1"/>
  <c r="A855" i="8"/>
  <c r="E854"/>
  <c r="E854" i="9" l="1"/>
  <c r="T854"/>
  <c r="X854" s="1"/>
  <c r="Y854" s="1"/>
  <c r="S858"/>
  <c r="J855"/>
  <c r="K855" s="1"/>
  <c r="F856"/>
  <c r="A856" i="8"/>
  <c r="E855"/>
  <c r="E855" i="9" l="1"/>
  <c r="T855"/>
  <c r="X855" s="1"/>
  <c r="Y855" s="1"/>
  <c r="S859"/>
  <c r="J856"/>
  <c r="K856" s="1"/>
  <c r="F857"/>
  <c r="A857" i="8"/>
  <c r="E856"/>
  <c r="E856" i="9" l="1"/>
  <c r="T856"/>
  <c r="X856" s="1"/>
  <c r="Y856" s="1"/>
  <c r="S860"/>
  <c r="J857"/>
  <c r="K857" s="1"/>
  <c r="F858"/>
  <c r="A858" i="8"/>
  <c r="E857"/>
  <c r="E857" i="9" l="1"/>
  <c r="T857"/>
  <c r="X857" s="1"/>
  <c r="Y857" s="1"/>
  <c r="S861"/>
  <c r="F859"/>
  <c r="J858"/>
  <c r="K858" s="1"/>
  <c r="A859" i="8"/>
  <c r="E858"/>
  <c r="E858" i="9" l="1"/>
  <c r="T858"/>
  <c r="X858" s="1"/>
  <c r="Y858" s="1"/>
  <c r="S862"/>
  <c r="J859"/>
  <c r="K859" s="1"/>
  <c r="F860"/>
  <c r="A860" i="8"/>
  <c r="E859"/>
  <c r="E859" i="9" l="1"/>
  <c r="T859"/>
  <c r="X859" s="1"/>
  <c r="Y859" s="1"/>
  <c r="S863"/>
  <c r="J860"/>
  <c r="K860" s="1"/>
  <c r="F861"/>
  <c r="A861" i="8"/>
  <c r="E860"/>
  <c r="E860" i="9" l="1"/>
  <c r="T860"/>
  <c r="X860" s="1"/>
  <c r="Y860" s="1"/>
  <c r="S864"/>
  <c r="J861"/>
  <c r="K861" s="1"/>
  <c r="F862"/>
  <c r="A862" i="8"/>
  <c r="E861"/>
  <c r="E861" i="9" l="1"/>
  <c r="T861"/>
  <c r="X861" s="1"/>
  <c r="Y861" s="1"/>
  <c r="S865"/>
  <c r="F863"/>
  <c r="J862"/>
  <c r="K862" s="1"/>
  <c r="A863" i="8"/>
  <c r="E862"/>
  <c r="E862" i="9" l="1"/>
  <c r="T862"/>
  <c r="X862" s="1"/>
  <c r="Y862" s="1"/>
  <c r="S866"/>
  <c r="J863"/>
  <c r="K863" s="1"/>
  <c r="F864"/>
  <c r="A864" i="8"/>
  <c r="E863"/>
  <c r="E863" i="9" l="1"/>
  <c r="T863"/>
  <c r="X863" s="1"/>
  <c r="Y863" s="1"/>
  <c r="S867"/>
  <c r="J864"/>
  <c r="K864" s="1"/>
  <c r="F865"/>
  <c r="A865" i="8"/>
  <c r="E864"/>
  <c r="E864" i="9" l="1"/>
  <c r="T864"/>
  <c r="X864" s="1"/>
  <c r="Y864" s="1"/>
  <c r="S868"/>
  <c r="J865"/>
  <c r="K865" s="1"/>
  <c r="F866"/>
  <c r="A866" i="8"/>
  <c r="E865"/>
  <c r="E865" i="9" l="1"/>
  <c r="T865"/>
  <c r="X865" s="1"/>
  <c r="Y865" s="1"/>
  <c r="S869"/>
  <c r="F867"/>
  <c r="J866"/>
  <c r="K866" s="1"/>
  <c r="A867" i="8"/>
  <c r="E866"/>
  <c r="E866" i="9" l="1"/>
  <c r="T866"/>
  <c r="X866" s="1"/>
  <c r="Y866" s="1"/>
  <c r="S870"/>
  <c r="J867"/>
  <c r="K867" s="1"/>
  <c r="F868"/>
  <c r="A868" i="8"/>
  <c r="E867"/>
  <c r="E867" i="9" l="1"/>
  <c r="T867"/>
  <c r="X867" s="1"/>
  <c r="Y867" s="1"/>
  <c r="S871"/>
  <c r="J868"/>
  <c r="K868" s="1"/>
  <c r="F869"/>
  <c r="A869" i="8"/>
  <c r="E868"/>
  <c r="E868" i="9" l="1"/>
  <c r="T868"/>
  <c r="X868" s="1"/>
  <c r="Y868" s="1"/>
  <c r="S872"/>
  <c r="J869"/>
  <c r="K869" s="1"/>
  <c r="F870"/>
  <c r="A870" i="8"/>
  <c r="E869"/>
  <c r="E869" i="9" l="1"/>
  <c r="T869"/>
  <c r="X869" s="1"/>
  <c r="Y869" s="1"/>
  <c r="S873"/>
  <c r="F871"/>
  <c r="J870"/>
  <c r="K870" s="1"/>
  <c r="A871" i="8"/>
  <c r="E870"/>
  <c r="E870" i="9" l="1"/>
  <c r="T870"/>
  <c r="X870" s="1"/>
  <c r="Y870" s="1"/>
  <c r="S874"/>
  <c r="J871"/>
  <c r="K871" s="1"/>
  <c r="F872"/>
  <c r="A872" i="8"/>
  <c r="E871"/>
  <c r="E871" i="9" l="1"/>
  <c r="T871"/>
  <c r="X871" s="1"/>
  <c r="Y871" s="1"/>
  <c r="S875"/>
  <c r="J872"/>
  <c r="K872" s="1"/>
  <c r="F873"/>
  <c r="A873" i="8"/>
  <c r="E872"/>
  <c r="E872" i="9" l="1"/>
  <c r="T872"/>
  <c r="X872" s="1"/>
  <c r="Y872" s="1"/>
  <c r="S876"/>
  <c r="J873"/>
  <c r="K873" s="1"/>
  <c r="F874"/>
  <c r="A874" i="8"/>
  <c r="E873"/>
  <c r="E873" i="9" l="1"/>
  <c r="T873"/>
  <c r="X873" s="1"/>
  <c r="Y873" s="1"/>
  <c r="S877"/>
  <c r="F875"/>
  <c r="J874"/>
  <c r="K874" s="1"/>
  <c r="A875" i="8"/>
  <c r="E874"/>
  <c r="E874" i="9" l="1"/>
  <c r="T874"/>
  <c r="X874" s="1"/>
  <c r="Y874" s="1"/>
  <c r="S878"/>
  <c r="J875"/>
  <c r="K875" s="1"/>
  <c r="F876"/>
  <c r="A876" i="8"/>
  <c r="E875"/>
  <c r="E875" i="9" l="1"/>
  <c r="T875"/>
  <c r="X875" s="1"/>
  <c r="Y875" s="1"/>
  <c r="S879"/>
  <c r="J876"/>
  <c r="K876" s="1"/>
  <c r="F877"/>
  <c r="A877" i="8"/>
  <c r="E876"/>
  <c r="E876" i="9" l="1"/>
  <c r="T876"/>
  <c r="X876" s="1"/>
  <c r="Y876" s="1"/>
  <c r="S880"/>
  <c r="J877"/>
  <c r="K877" s="1"/>
  <c r="F878"/>
  <c r="A878" i="8"/>
  <c r="E877"/>
  <c r="E877" i="9" l="1"/>
  <c r="T877"/>
  <c r="X877" s="1"/>
  <c r="Y877" s="1"/>
  <c r="S881"/>
  <c r="F879"/>
  <c r="J878"/>
  <c r="K878" s="1"/>
  <c r="A879" i="8"/>
  <c r="E878"/>
  <c r="E878" i="9" l="1"/>
  <c r="T878"/>
  <c r="X878" s="1"/>
  <c r="Y878" s="1"/>
  <c r="S882"/>
  <c r="J879"/>
  <c r="K879" s="1"/>
  <c r="F880"/>
  <c r="A880" i="8"/>
  <c r="E879"/>
  <c r="E879" i="9" l="1"/>
  <c r="T879"/>
  <c r="X879" s="1"/>
  <c r="Y879" s="1"/>
  <c r="S883"/>
  <c r="J880"/>
  <c r="K880" s="1"/>
  <c r="F881"/>
  <c r="A881" i="8"/>
  <c r="E880"/>
  <c r="E880" i="9" l="1"/>
  <c r="T880"/>
  <c r="X880" s="1"/>
  <c r="Y880" s="1"/>
  <c r="S884"/>
  <c r="J881"/>
  <c r="K881" s="1"/>
  <c r="F882"/>
  <c r="A882" i="8"/>
  <c r="E881"/>
  <c r="E881" i="9" l="1"/>
  <c r="T881"/>
  <c r="X881" s="1"/>
  <c r="Y881" s="1"/>
  <c r="S885"/>
  <c r="F883"/>
  <c r="J882"/>
  <c r="K882" s="1"/>
  <c r="A883" i="8"/>
  <c r="E882"/>
  <c r="E882" i="9" l="1"/>
  <c r="T882"/>
  <c r="X882" s="1"/>
  <c r="Y882" s="1"/>
  <c r="S886"/>
  <c r="J883"/>
  <c r="K883" s="1"/>
  <c r="F884"/>
  <c r="A884" i="8"/>
  <c r="E883"/>
  <c r="E883" i="9" l="1"/>
  <c r="T883"/>
  <c r="X883" s="1"/>
  <c r="Y883" s="1"/>
  <c r="S887"/>
  <c r="J884"/>
  <c r="K884" s="1"/>
  <c r="F885"/>
  <c r="A885" i="8"/>
  <c r="E884"/>
  <c r="E884" i="9" l="1"/>
  <c r="T884"/>
  <c r="X884" s="1"/>
  <c r="Y884" s="1"/>
  <c r="S888"/>
  <c r="J885"/>
  <c r="K885" s="1"/>
  <c r="F886"/>
  <c r="A886" i="8"/>
  <c r="E885"/>
  <c r="E885" i="9" l="1"/>
  <c r="T885"/>
  <c r="X885" s="1"/>
  <c r="Y885" s="1"/>
  <c r="S889"/>
  <c r="F887"/>
  <c r="J886"/>
  <c r="K886" s="1"/>
  <c r="A887" i="8"/>
  <c r="E886"/>
  <c r="E886" i="9" l="1"/>
  <c r="T886"/>
  <c r="X886" s="1"/>
  <c r="Y886" s="1"/>
  <c r="S890"/>
  <c r="J887"/>
  <c r="K887" s="1"/>
  <c r="F888"/>
  <c r="A888" i="8"/>
  <c r="E887"/>
  <c r="E887" i="9" l="1"/>
  <c r="T887"/>
  <c r="X887" s="1"/>
  <c r="Y887" s="1"/>
  <c r="S891"/>
  <c r="J888"/>
  <c r="K888" s="1"/>
  <c r="F889"/>
  <c r="A889" i="8"/>
  <c r="E888"/>
  <c r="E888" i="9" l="1"/>
  <c r="T888"/>
  <c r="X888" s="1"/>
  <c r="Y888" s="1"/>
  <c r="S892"/>
  <c r="J889"/>
  <c r="K889" s="1"/>
  <c r="F890"/>
  <c r="A890" i="8"/>
  <c r="E889"/>
  <c r="E889" i="9" l="1"/>
  <c r="T889"/>
  <c r="X889" s="1"/>
  <c r="Y889" s="1"/>
  <c r="S893"/>
  <c r="F891"/>
  <c r="J890"/>
  <c r="K890" s="1"/>
  <c r="A891" i="8"/>
  <c r="E890"/>
  <c r="E890" i="9" l="1"/>
  <c r="T890"/>
  <c r="X890" s="1"/>
  <c r="Y890" s="1"/>
  <c r="S894"/>
  <c r="J891"/>
  <c r="K891" s="1"/>
  <c r="F892"/>
  <c r="A892" i="8"/>
  <c r="E891"/>
  <c r="E891" i="9" l="1"/>
  <c r="T891"/>
  <c r="X891" s="1"/>
  <c r="Y891" s="1"/>
  <c r="S895"/>
  <c r="J892"/>
  <c r="K892" s="1"/>
  <c r="F893"/>
  <c r="A893" i="8"/>
  <c r="E892"/>
  <c r="E892" i="9" l="1"/>
  <c r="T892"/>
  <c r="X892" s="1"/>
  <c r="Y892" s="1"/>
  <c r="S896"/>
  <c r="J893"/>
  <c r="K893" s="1"/>
  <c r="F894"/>
  <c r="A894" i="8"/>
  <c r="E893"/>
  <c r="E893" i="9" l="1"/>
  <c r="T893"/>
  <c r="X893" s="1"/>
  <c r="Y893" s="1"/>
  <c r="S897"/>
  <c r="F895"/>
  <c r="J894"/>
  <c r="K894" s="1"/>
  <c r="A895" i="8"/>
  <c r="E894"/>
  <c r="E894" i="9" l="1"/>
  <c r="T894"/>
  <c r="X894" s="1"/>
  <c r="Y894" s="1"/>
  <c r="S898"/>
  <c r="J895"/>
  <c r="K895" s="1"/>
  <c r="F896"/>
  <c r="A896" i="8"/>
  <c r="E895"/>
  <c r="E895" i="9" l="1"/>
  <c r="T895"/>
  <c r="X895" s="1"/>
  <c r="Y895" s="1"/>
  <c r="S899"/>
  <c r="J896"/>
  <c r="K896" s="1"/>
  <c r="F897"/>
  <c r="A897" i="8"/>
  <c r="E896"/>
  <c r="E896" i="9" l="1"/>
  <c r="T896"/>
  <c r="X896" s="1"/>
  <c r="Y896" s="1"/>
  <c r="S900"/>
  <c r="J897"/>
  <c r="K897" s="1"/>
  <c r="F898"/>
  <c r="A898" i="8"/>
  <c r="E897"/>
  <c r="E897" i="9" l="1"/>
  <c r="T897"/>
  <c r="X897" s="1"/>
  <c r="Y897" s="1"/>
  <c r="S901"/>
  <c r="F899"/>
  <c r="J898"/>
  <c r="K898" s="1"/>
  <c r="A899" i="8"/>
  <c r="E898"/>
  <c r="E898" i="9" l="1"/>
  <c r="T898"/>
  <c r="X898" s="1"/>
  <c r="Y898" s="1"/>
  <c r="S902"/>
  <c r="J899"/>
  <c r="K899" s="1"/>
  <c r="F900"/>
  <c r="A900" i="8"/>
  <c r="E899"/>
  <c r="E899" i="9" l="1"/>
  <c r="T899"/>
  <c r="X899" s="1"/>
  <c r="Y899" s="1"/>
  <c r="S903"/>
  <c r="J900"/>
  <c r="K900" s="1"/>
  <c r="F901"/>
  <c r="A901" i="8"/>
  <c r="E900"/>
  <c r="E900" i="9" l="1"/>
  <c r="T900"/>
  <c r="X900" s="1"/>
  <c r="Y900" s="1"/>
  <c r="S904"/>
  <c r="J901"/>
  <c r="K901" s="1"/>
  <c r="F902"/>
  <c r="A902" i="8"/>
  <c r="E901"/>
  <c r="E901" i="9" l="1"/>
  <c r="T901"/>
  <c r="X901" s="1"/>
  <c r="Y901" s="1"/>
  <c r="S905"/>
  <c r="F903"/>
  <c r="J902"/>
  <c r="K902" s="1"/>
  <c r="A903" i="8"/>
  <c r="E902"/>
  <c r="E902" i="9" l="1"/>
  <c r="T902"/>
  <c r="X902" s="1"/>
  <c r="Y902" s="1"/>
  <c r="S906"/>
  <c r="J903"/>
  <c r="K903" s="1"/>
  <c r="F904"/>
  <c r="A904" i="8"/>
  <c r="E903"/>
  <c r="E903" i="9" l="1"/>
  <c r="T903"/>
  <c r="X903" s="1"/>
  <c r="Y903" s="1"/>
  <c r="J904"/>
  <c r="K904" s="1"/>
  <c r="F905"/>
  <c r="A905" i="8"/>
  <c r="E904"/>
  <c r="E904" i="9" l="1"/>
  <c r="T904"/>
  <c r="X904" s="1"/>
  <c r="Y904" s="1"/>
  <c r="J905"/>
  <c r="K905" s="1"/>
  <c r="F906"/>
  <c r="J906" s="1"/>
  <c r="K906" s="1"/>
  <c r="A906" i="8"/>
  <c r="E905"/>
  <c r="E905" i="9" l="1"/>
  <c r="T905"/>
  <c r="X905" s="1"/>
  <c r="Y905" s="1"/>
  <c r="E906"/>
  <c r="T906"/>
  <c r="X906" s="1"/>
  <c r="Y906" s="1"/>
  <c r="E906" i="8"/>
  <c r="A907"/>
  <c r="E907" s="1"/>
  <c r="O308"/>
  <c r="K308"/>
  <c r="K8"/>
  <c r="O8"/>
  <c r="P8"/>
  <c r="R8" s="1"/>
  <c r="Q8" s="1"/>
  <c r="K11"/>
  <c r="O11" s="1"/>
  <c r="P12"/>
  <c r="R12" s="1"/>
  <c r="Q12" s="1"/>
  <c r="K13"/>
  <c r="O13" s="1"/>
  <c r="K17"/>
  <c r="O17" s="1"/>
  <c r="K25"/>
  <c r="O25" s="1"/>
  <c r="K26"/>
  <c r="O26" s="1"/>
  <c r="K27"/>
  <c r="O27" s="1"/>
  <c r="K28"/>
  <c r="O28"/>
  <c r="K29"/>
  <c r="O29"/>
  <c r="K30"/>
  <c r="O30"/>
  <c r="K33"/>
  <c r="O33" s="1"/>
  <c r="K34"/>
  <c r="O34"/>
  <c r="K35"/>
  <c r="O35" s="1"/>
  <c r="K36"/>
  <c r="O36" s="1"/>
  <c r="K37"/>
  <c r="O37" s="1"/>
  <c r="K38"/>
  <c r="O38" s="1"/>
  <c r="K41"/>
  <c r="O41" s="1"/>
  <c r="K42"/>
  <c r="O42"/>
  <c r="K43"/>
  <c r="O43"/>
  <c r="K44"/>
  <c r="O44"/>
  <c r="K45"/>
  <c r="O45" s="1"/>
  <c r="K46"/>
  <c r="O46" s="1"/>
  <c r="K48"/>
  <c r="O48" s="1"/>
  <c r="K49"/>
  <c r="O49"/>
  <c r="K50"/>
  <c r="O50"/>
  <c r="K51"/>
  <c r="O51"/>
  <c r="K52"/>
  <c r="O52"/>
  <c r="K53"/>
  <c r="O53" s="1"/>
  <c r="K54"/>
  <c r="O54"/>
  <c r="K60"/>
  <c r="O60" s="1"/>
  <c r="K80"/>
  <c r="O80"/>
  <c r="K81"/>
  <c r="O81" s="1"/>
  <c r="K82"/>
  <c r="O82" s="1"/>
  <c r="K83"/>
  <c r="O83" s="1"/>
  <c r="K97"/>
  <c r="O97" s="1"/>
  <c r="K98"/>
  <c r="O98" s="1"/>
  <c r="K99"/>
  <c r="O99" s="1"/>
  <c r="K101"/>
  <c r="O101" s="1"/>
  <c r="K115"/>
  <c r="O115" s="1"/>
  <c r="K116"/>
  <c r="O116"/>
  <c r="K117"/>
  <c r="O117"/>
  <c r="K118"/>
  <c r="O118" s="1"/>
  <c r="K9"/>
  <c r="O9" s="1"/>
  <c r="P308"/>
  <c r="R308" s="1"/>
  <c r="Q308" s="1"/>
  <c r="K15"/>
  <c r="O15" s="1"/>
  <c r="K16"/>
  <c r="O16" s="1"/>
  <c r="K19"/>
  <c r="O19" s="1"/>
  <c r="K24"/>
  <c r="O24" s="1"/>
  <c r="K32"/>
  <c r="O32" s="1"/>
  <c r="K40"/>
  <c r="O40" s="1"/>
  <c r="K59"/>
  <c r="O59" s="1"/>
  <c r="K65"/>
  <c r="O65" s="1"/>
  <c r="K78"/>
  <c r="O78" s="1"/>
  <c r="K96"/>
  <c r="O96" s="1"/>
  <c r="K108"/>
  <c r="O108" s="1"/>
  <c r="K111"/>
  <c r="O111" s="1"/>
  <c r="K114"/>
  <c r="O114" s="1"/>
  <c r="K307"/>
  <c r="O307"/>
  <c r="H8"/>
  <c r="I8" s="1"/>
  <c r="K10"/>
  <c r="O10" s="1"/>
  <c r="K14"/>
  <c r="O14"/>
  <c r="H318"/>
  <c r="I318" s="1"/>
  <c r="P19"/>
  <c r="R19" s="1"/>
  <c r="Q19" s="1"/>
  <c r="P22"/>
  <c r="R22" s="1"/>
  <c r="Q22" s="1"/>
  <c r="H322"/>
  <c r="I322" s="1"/>
  <c r="P24"/>
  <c r="R24" s="1"/>
  <c r="Q24" s="1"/>
  <c r="P32"/>
  <c r="R32" s="1"/>
  <c r="Q32" s="1"/>
  <c r="H339"/>
  <c r="I339" s="1"/>
  <c r="H357"/>
  <c r="I357" s="1"/>
  <c r="P56"/>
  <c r="R56" s="1"/>
  <c r="Q56" s="1"/>
  <c r="P57"/>
  <c r="R57" s="1"/>
  <c r="Q57" s="1"/>
  <c r="P58"/>
  <c r="P59"/>
  <c r="R59"/>
  <c r="Q59" s="1"/>
  <c r="P62"/>
  <c r="P63"/>
  <c r="R63" s="1"/>
  <c r="Q63" s="1"/>
  <c r="P65"/>
  <c r="R65" s="1"/>
  <c r="Q65" s="1"/>
  <c r="P67"/>
  <c r="R67" s="1"/>
  <c r="Q67" s="1"/>
  <c r="P68"/>
  <c r="R68" s="1"/>
  <c r="Q68" s="1"/>
  <c r="P69"/>
  <c r="R69" s="1"/>
  <c r="Q69" s="1"/>
  <c r="P70"/>
  <c r="R70" s="1"/>
  <c r="Q70" s="1"/>
  <c r="P71"/>
  <c r="R71" s="1"/>
  <c r="Q71" s="1"/>
  <c r="P72"/>
  <c r="R72" s="1"/>
  <c r="Q72" s="1"/>
  <c r="P73"/>
  <c r="R73" s="1"/>
  <c r="Q73" s="1"/>
  <c r="P74"/>
  <c r="R74" s="1"/>
  <c r="Q74" s="1"/>
  <c r="P75"/>
  <c r="R75" s="1"/>
  <c r="Q75" s="1"/>
  <c r="P76"/>
  <c r="P77"/>
  <c r="R77" s="1"/>
  <c r="Q77" s="1"/>
  <c r="P78"/>
  <c r="R78" s="1"/>
  <c r="Q78" s="1"/>
  <c r="P85"/>
  <c r="R85" s="1"/>
  <c r="Q85" s="1"/>
  <c r="P86"/>
  <c r="R86" s="1"/>
  <c r="Q86" s="1"/>
  <c r="P87"/>
  <c r="R87" s="1"/>
  <c r="Q87" s="1"/>
  <c r="P88"/>
  <c r="R88" s="1"/>
  <c r="Q88" s="1"/>
  <c r="P89"/>
  <c r="R89" s="1"/>
  <c r="Q89" s="1"/>
  <c r="P90"/>
  <c r="R90" s="1"/>
  <c r="Q90" s="1"/>
  <c r="P91"/>
  <c r="R91" s="1"/>
  <c r="Q91" s="1"/>
  <c r="P92"/>
  <c r="R92" s="1"/>
  <c r="Q92" s="1"/>
  <c r="P93"/>
  <c r="R93" s="1"/>
  <c r="Q93" s="1"/>
  <c r="P94"/>
  <c r="R94" s="1"/>
  <c r="Q94" s="1"/>
  <c r="P95"/>
  <c r="R95" s="1"/>
  <c r="Q95" s="1"/>
  <c r="P96"/>
  <c r="R96" s="1"/>
  <c r="Q96" s="1"/>
  <c r="P103"/>
  <c r="P104"/>
  <c r="R104" s="1"/>
  <c r="Q104" s="1"/>
  <c r="P105"/>
  <c r="R105" s="1"/>
  <c r="Q105" s="1"/>
  <c r="P107"/>
  <c r="R107" s="1"/>
  <c r="Q107" s="1"/>
  <c r="P108"/>
  <c r="R108" s="1"/>
  <c r="Q108" s="1"/>
  <c r="P110"/>
  <c r="R110" s="1"/>
  <c r="Q110" s="1"/>
  <c r="P111"/>
  <c r="R111"/>
  <c r="Q111" s="1"/>
  <c r="P113"/>
  <c r="R113" s="1"/>
  <c r="Q113" s="1"/>
  <c r="P114"/>
  <c r="R114" s="1"/>
  <c r="Q114" s="1"/>
  <c r="P120"/>
  <c r="R120" s="1"/>
  <c r="Q120" s="1"/>
  <c r="P7"/>
  <c r="R7" s="1"/>
  <c r="Q7" s="1"/>
  <c r="H309"/>
  <c r="I309"/>
  <c r="H307"/>
  <c r="I307" s="1"/>
  <c r="P307"/>
  <c r="R307" s="1"/>
  <c r="Q307" s="1"/>
  <c r="H13"/>
  <c r="I13" s="1"/>
  <c r="P13"/>
  <c r="R13" s="1"/>
  <c r="Q13" s="1"/>
  <c r="K18"/>
  <c r="O18" s="1"/>
  <c r="H19"/>
  <c r="I19" s="1"/>
  <c r="K20"/>
  <c r="O20" s="1"/>
  <c r="K21"/>
  <c r="O21" s="1"/>
  <c r="K22"/>
  <c r="O22" s="1"/>
  <c r="K23"/>
  <c r="O23" s="1"/>
  <c r="H323"/>
  <c r="I323" s="1"/>
  <c r="H24"/>
  <c r="I24" s="1"/>
  <c r="H327"/>
  <c r="I327" s="1"/>
  <c r="K31"/>
  <c r="O31" s="1"/>
  <c r="H331"/>
  <c r="I331" s="1"/>
  <c r="H32"/>
  <c r="I32" s="1"/>
  <c r="H334"/>
  <c r="I334" s="1"/>
  <c r="K39"/>
  <c r="O39" s="1"/>
  <c r="H343"/>
  <c r="I343" s="1"/>
  <c r="H347"/>
  <c r="I347" s="1"/>
  <c r="H350"/>
  <c r="I350" s="1"/>
  <c r="H354"/>
  <c r="I354" s="1"/>
  <c r="K55"/>
  <c r="O55" s="1"/>
  <c r="H360"/>
  <c r="I360" s="1"/>
  <c r="K56"/>
  <c r="O56" s="1"/>
  <c r="K57"/>
  <c r="O57" s="1"/>
  <c r="K58"/>
  <c r="R58" s="1"/>
  <c r="Q58" s="1"/>
  <c r="H363"/>
  <c r="I363" s="1"/>
  <c r="H59"/>
  <c r="I59" s="1"/>
  <c r="H365"/>
  <c r="I365" s="1"/>
  <c r="K61"/>
  <c r="O61" s="1"/>
  <c r="K62"/>
  <c r="O62" s="1"/>
  <c r="K63"/>
  <c r="O63" s="1"/>
  <c r="K64"/>
  <c r="O64" s="1"/>
  <c r="H65"/>
  <c r="I65" s="1"/>
  <c r="H370"/>
  <c r="I370" s="1"/>
  <c r="K66"/>
  <c r="O66" s="1"/>
  <c r="K67"/>
  <c r="O67" s="1"/>
  <c r="K68"/>
  <c r="O68"/>
  <c r="K69"/>
  <c r="O69" s="1"/>
  <c r="K70"/>
  <c r="O70"/>
  <c r="H375"/>
  <c r="I375" s="1"/>
  <c r="K71"/>
  <c r="O71" s="1"/>
  <c r="K72"/>
  <c r="O72"/>
  <c r="H377"/>
  <c r="I377" s="1"/>
  <c r="K73"/>
  <c r="O73" s="1"/>
  <c r="K74"/>
  <c r="O74" s="1"/>
  <c r="K75"/>
  <c r="O75" s="1"/>
  <c r="K76"/>
  <c r="R76" s="1"/>
  <c r="Q76" s="1"/>
  <c r="H381"/>
  <c r="I381" s="1"/>
  <c r="K77"/>
  <c r="O77" s="1"/>
  <c r="H78"/>
  <c r="I78" s="1"/>
  <c r="H384"/>
  <c r="I384" s="1"/>
  <c r="K84"/>
  <c r="O84" s="1"/>
  <c r="H389"/>
  <c r="I389" s="1"/>
  <c r="K85"/>
  <c r="O85" s="1"/>
  <c r="K86"/>
  <c r="O86" s="1"/>
  <c r="K87"/>
  <c r="O87" s="1"/>
  <c r="K88"/>
  <c r="O88" s="1"/>
  <c r="H393"/>
  <c r="I393" s="1"/>
  <c r="K89"/>
  <c r="O89"/>
  <c r="K90"/>
  <c r="O90" s="1"/>
  <c r="H395"/>
  <c r="I395" s="1"/>
  <c r="K91"/>
  <c r="O91"/>
  <c r="K92"/>
  <c r="O92" s="1"/>
  <c r="H397"/>
  <c r="I397" s="1"/>
  <c r="K93"/>
  <c r="O93"/>
  <c r="K94"/>
  <c r="O94" s="1"/>
  <c r="H399"/>
  <c r="I399" s="1"/>
  <c r="K95"/>
  <c r="O95"/>
  <c r="H96"/>
  <c r="I96" s="1"/>
  <c r="H403"/>
  <c r="I403" s="1"/>
  <c r="H405"/>
  <c r="I405" s="1"/>
  <c r="K102"/>
  <c r="O102" s="1"/>
  <c r="H407"/>
  <c r="I407" s="1"/>
  <c r="K103"/>
  <c r="R103" s="1"/>
  <c r="Q103" s="1"/>
  <c r="K104"/>
  <c r="O104"/>
  <c r="H410"/>
  <c r="I410" s="1"/>
  <c r="K105"/>
  <c r="O105" s="1"/>
  <c r="K106"/>
  <c r="O106"/>
  <c r="H411"/>
  <c r="I411" s="1"/>
  <c r="K107"/>
  <c r="O107" s="1"/>
  <c r="H108"/>
  <c r="I108" s="1"/>
  <c r="H413"/>
  <c r="I413" s="1"/>
  <c r="K109"/>
  <c r="O109" s="1"/>
  <c r="K110"/>
  <c r="O110" s="1"/>
  <c r="H111"/>
  <c r="I111" s="1"/>
  <c r="K112"/>
  <c r="O112" s="1"/>
  <c r="K113"/>
  <c r="O113" s="1"/>
  <c r="H114"/>
  <c r="I114" s="1"/>
  <c r="H419"/>
  <c r="I419" s="1"/>
  <c r="H421"/>
  <c r="I421" s="1"/>
  <c r="H423"/>
  <c r="I423" s="1"/>
  <c r="K119"/>
  <c r="O119" s="1"/>
  <c r="K121"/>
  <c r="O121" s="1"/>
  <c r="K123"/>
  <c r="O123" s="1"/>
  <c r="K128"/>
  <c r="O128" s="1"/>
  <c r="K130"/>
  <c r="O130" s="1"/>
  <c r="K131"/>
  <c r="O131" s="1"/>
  <c r="H15"/>
  <c r="I15" s="1"/>
  <c r="P15"/>
  <c r="R15" s="1"/>
  <c r="Q15" s="1"/>
  <c r="P10"/>
  <c r="R10" s="1"/>
  <c r="Q10" s="1"/>
  <c r="K306"/>
  <c r="O306" s="1"/>
  <c r="H308"/>
  <c r="I308" s="1"/>
  <c r="H10"/>
  <c r="I10" s="1"/>
  <c r="H7"/>
  <c r="I7" s="1"/>
  <c r="K7"/>
  <c r="O7" s="1"/>
  <c r="H313"/>
  <c r="I313" s="1"/>
  <c r="P14"/>
  <c r="R14"/>
  <c r="Q14" s="1"/>
  <c r="H16"/>
  <c r="I16"/>
  <c r="P16"/>
  <c r="R16"/>
  <c r="Q16" s="1"/>
  <c r="H11"/>
  <c r="I11"/>
  <c r="P11"/>
  <c r="R11"/>
  <c r="Q11" s="1"/>
  <c r="H310"/>
  <c r="I310" s="1"/>
  <c r="H9"/>
  <c r="I9"/>
  <c r="P9"/>
  <c r="R9"/>
  <c r="Q9" s="1"/>
  <c r="H306"/>
  <c r="I306" s="1"/>
  <c r="P306"/>
  <c r="R306" s="1"/>
  <c r="Q306" s="1"/>
  <c r="H311"/>
  <c r="I311" s="1"/>
  <c r="H312"/>
  <c r="I312" s="1"/>
  <c r="H12"/>
  <c r="I12" s="1"/>
  <c r="K12"/>
  <c r="O12" s="1"/>
  <c r="H14"/>
  <c r="I14" s="1"/>
  <c r="H314"/>
  <c r="I314" s="1"/>
  <c r="H316"/>
  <c r="I316" s="1"/>
  <c r="H315"/>
  <c r="I315" s="1"/>
  <c r="H17"/>
  <c r="I17" s="1"/>
  <c r="P17"/>
  <c r="R17" s="1"/>
  <c r="Q17" s="1"/>
  <c r="H317"/>
  <c r="I317" s="1"/>
  <c r="P18"/>
  <c r="R18" s="1"/>
  <c r="Q18" s="1"/>
  <c r="H18"/>
  <c r="I18" s="1"/>
  <c r="H319"/>
  <c r="I319" s="1"/>
  <c r="P20"/>
  <c r="R20"/>
  <c r="Q20" s="1"/>
  <c r="H320"/>
  <c r="I320"/>
  <c r="P21"/>
  <c r="R21"/>
  <c r="Q21" s="1"/>
  <c r="H20"/>
  <c r="I20"/>
  <c r="H321"/>
  <c r="I321"/>
  <c r="H21"/>
  <c r="I21"/>
  <c r="H22"/>
  <c r="I22"/>
  <c r="P23"/>
  <c r="R23"/>
  <c r="Q23" s="1"/>
  <c r="H23"/>
  <c r="I23" s="1"/>
  <c r="H324"/>
  <c r="I324" s="1"/>
  <c r="H25"/>
  <c r="I25" s="1"/>
  <c r="P25"/>
  <c r="R25" s="1"/>
  <c r="Q25" s="1"/>
  <c r="H325"/>
  <c r="I325" s="1"/>
  <c r="H26"/>
  <c r="I26" s="1"/>
  <c r="P26"/>
  <c r="R26" s="1"/>
  <c r="Q26" s="1"/>
  <c r="H27"/>
  <c r="I27" s="1"/>
  <c r="P27"/>
  <c r="R27" s="1"/>
  <c r="Q27" s="1"/>
  <c r="H326"/>
  <c r="I326" s="1"/>
  <c r="H28"/>
  <c r="I28" s="1"/>
  <c r="P28"/>
  <c r="R28" s="1"/>
  <c r="Q28" s="1"/>
  <c r="H328"/>
  <c r="I328" s="1"/>
  <c r="H29"/>
  <c r="I29" s="1"/>
  <c r="P29"/>
  <c r="R29" s="1"/>
  <c r="Q29" s="1"/>
  <c r="H30"/>
  <c r="I30" s="1"/>
  <c r="P30"/>
  <c r="R30" s="1"/>
  <c r="Q30" s="1"/>
  <c r="H329"/>
  <c r="I329" s="1"/>
  <c r="P31"/>
  <c r="R31" s="1"/>
  <c r="Q31" s="1"/>
  <c r="H330"/>
  <c r="I330" s="1"/>
  <c r="H31"/>
  <c r="I31" s="1"/>
  <c r="H33"/>
  <c r="I33" s="1"/>
  <c r="P33"/>
  <c r="R33" s="1"/>
  <c r="Q33" s="1"/>
  <c r="H332"/>
  <c r="I332" s="1"/>
  <c r="H34"/>
  <c r="I34" s="1"/>
  <c r="P34"/>
  <c r="R34" s="1"/>
  <c r="Q34" s="1"/>
  <c r="H333"/>
  <c r="I333" s="1"/>
  <c r="H35"/>
  <c r="I35" s="1"/>
  <c r="P35"/>
  <c r="R35" s="1"/>
  <c r="Q35" s="1"/>
  <c r="H335"/>
  <c r="I335" s="1"/>
  <c r="H36"/>
  <c r="I36" s="1"/>
  <c r="P36"/>
  <c r="R36" s="1"/>
  <c r="Q36" s="1"/>
  <c r="H37"/>
  <c r="I37" s="1"/>
  <c r="P37"/>
  <c r="R37" s="1"/>
  <c r="Q37" s="1"/>
  <c r="H336"/>
  <c r="I336" s="1"/>
  <c r="H38"/>
  <c r="I38" s="1"/>
  <c r="P38"/>
  <c r="R38" s="1"/>
  <c r="Q38" s="1"/>
  <c r="H337"/>
  <c r="I337" s="1"/>
  <c r="P39"/>
  <c r="R39" s="1"/>
  <c r="Q39" s="1"/>
  <c r="H338"/>
  <c r="I338" s="1"/>
  <c r="H39"/>
  <c r="I39" s="1"/>
  <c r="H40"/>
  <c r="I40" s="1"/>
  <c r="P40"/>
  <c r="R40" s="1"/>
  <c r="Q40" s="1"/>
  <c r="H41"/>
  <c r="I41"/>
  <c r="P41"/>
  <c r="R41"/>
  <c r="Q41" s="1"/>
  <c r="H340"/>
  <c r="I340"/>
  <c r="H42"/>
  <c r="I42"/>
  <c r="P42"/>
  <c r="R42"/>
  <c r="Q42" s="1"/>
  <c r="H341"/>
  <c r="I341"/>
  <c r="H43"/>
  <c r="I43"/>
  <c r="P43"/>
  <c r="R43"/>
  <c r="Q43" s="1"/>
  <c r="H342"/>
  <c r="I342"/>
  <c r="H44"/>
  <c r="I44"/>
  <c r="P44"/>
  <c r="R44"/>
  <c r="Q44" s="1"/>
  <c r="H344"/>
  <c r="I344"/>
  <c r="H45"/>
  <c r="I45"/>
  <c r="P45"/>
  <c r="R45"/>
  <c r="Q45" s="1"/>
  <c r="H46"/>
  <c r="I46"/>
  <c r="P46"/>
  <c r="R46"/>
  <c r="Q46" s="1"/>
  <c r="H345"/>
  <c r="I345"/>
  <c r="P47"/>
  <c r="R47"/>
  <c r="Q47" s="1"/>
  <c r="H346"/>
  <c r="I346"/>
  <c r="H48"/>
  <c r="I48"/>
  <c r="P48"/>
  <c r="R48"/>
  <c r="Q48" s="1"/>
  <c r="H47"/>
  <c r="I47"/>
  <c r="K47"/>
  <c r="O47"/>
  <c r="H49"/>
  <c r="I49"/>
  <c r="P49"/>
  <c r="R49"/>
  <c r="Q49" s="1"/>
  <c r="H348"/>
  <c r="I348"/>
  <c r="H50"/>
  <c r="I50"/>
  <c r="P50"/>
  <c r="R50"/>
  <c r="Q50" s="1"/>
  <c r="H349"/>
  <c r="I349"/>
  <c r="H51"/>
  <c r="I51"/>
  <c r="P51"/>
  <c r="R51"/>
  <c r="Q51" s="1"/>
  <c r="H351"/>
  <c r="I351"/>
  <c r="H52"/>
  <c r="I52"/>
  <c r="P52"/>
  <c r="R52"/>
  <c r="Q52" s="1"/>
  <c r="H53"/>
  <c r="I53"/>
  <c r="P53"/>
  <c r="R53"/>
  <c r="Q53" s="1"/>
  <c r="H352"/>
  <c r="I352"/>
  <c r="H54"/>
  <c r="I54"/>
  <c r="P54"/>
  <c r="R54"/>
  <c r="Q54" s="1"/>
  <c r="H353"/>
  <c r="I353"/>
  <c r="P55"/>
  <c r="R55"/>
  <c r="Q55" s="1"/>
  <c r="H55"/>
  <c r="I55"/>
  <c r="H355"/>
  <c r="I355"/>
  <c r="H356"/>
  <c r="I356"/>
  <c r="H358"/>
  <c r="I358"/>
  <c r="H359"/>
  <c r="I359"/>
  <c r="H56"/>
  <c r="I56"/>
  <c r="H361"/>
  <c r="I361"/>
  <c r="H57"/>
  <c r="I57"/>
  <c r="H362"/>
  <c r="I362"/>
  <c r="H58"/>
  <c r="I58"/>
  <c r="H60"/>
  <c r="I60"/>
  <c r="P60"/>
  <c r="R60" s="1"/>
  <c r="Q60" s="1"/>
  <c r="H364"/>
  <c r="I364"/>
  <c r="P61"/>
  <c r="R61"/>
  <c r="Q61" s="1"/>
  <c r="H366"/>
  <c r="I366"/>
  <c r="H61"/>
  <c r="I61"/>
  <c r="H367"/>
  <c r="I367"/>
  <c r="H62"/>
  <c r="I62" s="1"/>
  <c r="H368"/>
  <c r="I368"/>
  <c r="H63"/>
  <c r="I63"/>
  <c r="P64"/>
  <c r="R64" s="1"/>
  <c r="Q64" s="1"/>
  <c r="H64"/>
  <c r="I64"/>
  <c r="H369"/>
  <c r="I369"/>
  <c r="P66"/>
  <c r="R66"/>
  <c r="Q66" s="1"/>
  <c r="H66"/>
  <c r="I66"/>
  <c r="H371"/>
  <c r="I371"/>
  <c r="H67"/>
  <c r="I67"/>
  <c r="H372"/>
  <c r="I372" s="1"/>
  <c r="H68"/>
  <c r="I68"/>
  <c r="H373"/>
  <c r="I373"/>
  <c r="H69"/>
  <c r="I69"/>
  <c r="H374"/>
  <c r="I374" s="1"/>
  <c r="H70"/>
  <c r="I70"/>
  <c r="H71"/>
  <c r="I71"/>
  <c r="H376"/>
  <c r="I376" s="1"/>
  <c r="H72"/>
  <c r="I72"/>
  <c r="H378"/>
  <c r="I378"/>
  <c r="H73"/>
  <c r="I73" s="1"/>
  <c r="H74"/>
  <c r="I74"/>
  <c r="H379"/>
  <c r="I379"/>
  <c r="H75"/>
  <c r="I75" s="1"/>
  <c r="H380"/>
  <c r="I380"/>
  <c r="H76"/>
  <c r="I76"/>
  <c r="H77"/>
  <c r="I77" s="1"/>
  <c r="H382"/>
  <c r="I382"/>
  <c r="P79"/>
  <c r="R79"/>
  <c r="Q79" s="1"/>
  <c r="H383"/>
  <c r="I383"/>
  <c r="H80"/>
  <c r="I80" s="1"/>
  <c r="P80"/>
  <c r="R80"/>
  <c r="Q80" s="1"/>
  <c r="H79"/>
  <c r="I79"/>
  <c r="K79"/>
  <c r="O79"/>
  <c r="H81"/>
  <c r="I81" s="1"/>
  <c r="P81"/>
  <c r="R81"/>
  <c r="Q81" s="1"/>
  <c r="H385"/>
  <c r="I385"/>
  <c r="H82"/>
  <c r="I82"/>
  <c r="P82"/>
  <c r="R82" s="1"/>
  <c r="Q82" s="1"/>
  <c r="H386"/>
  <c r="I386"/>
  <c r="H83"/>
  <c r="I83"/>
  <c r="P83"/>
  <c r="R83"/>
  <c r="Q83" s="1"/>
  <c r="H387"/>
  <c r="I387" s="1"/>
  <c r="P84"/>
  <c r="R84"/>
  <c r="Q84" s="1"/>
  <c r="H388"/>
  <c r="I388"/>
  <c r="H84"/>
  <c r="I84"/>
  <c r="H85"/>
  <c r="I85"/>
  <c r="H390"/>
  <c r="I390"/>
  <c r="H86"/>
  <c r="I86"/>
  <c r="H391"/>
  <c r="I391" s="1"/>
  <c r="H392"/>
  <c r="I392"/>
  <c r="H87"/>
  <c r="I87"/>
  <c r="H88"/>
  <c r="I88"/>
  <c r="H89"/>
  <c r="I89"/>
  <c r="H394"/>
  <c r="I394"/>
  <c r="H90"/>
  <c r="I90"/>
  <c r="H91"/>
  <c r="I91"/>
  <c r="H396"/>
  <c r="I396"/>
  <c r="H92"/>
  <c r="I92"/>
  <c r="H93"/>
  <c r="I93"/>
  <c r="H398"/>
  <c r="I398"/>
  <c r="H94"/>
  <c r="I94"/>
  <c r="H400"/>
  <c r="I400" s="1"/>
  <c r="H95"/>
  <c r="I95"/>
  <c r="H97"/>
  <c r="I97" s="1"/>
  <c r="P97"/>
  <c r="R97"/>
  <c r="Q97" s="1"/>
  <c r="H401"/>
  <c r="I401"/>
  <c r="H98"/>
  <c r="I98"/>
  <c r="P98"/>
  <c r="R98" s="1"/>
  <c r="Q98" s="1"/>
  <c r="H402"/>
  <c r="I402"/>
  <c r="H99"/>
  <c r="I99"/>
  <c r="P99"/>
  <c r="R99"/>
  <c r="Q99" s="1"/>
  <c r="P100"/>
  <c r="R100"/>
  <c r="Q100" s="1"/>
  <c r="H404"/>
  <c r="I404"/>
  <c r="H101"/>
  <c r="I101"/>
  <c r="P101"/>
  <c r="R101" s="1"/>
  <c r="Q101" s="1"/>
  <c r="H100"/>
  <c r="I100"/>
  <c r="K100"/>
  <c r="O100"/>
  <c r="P102"/>
  <c r="R102"/>
  <c r="Q102" s="1"/>
  <c r="H406"/>
  <c r="I406" s="1"/>
  <c r="H102"/>
  <c r="I102"/>
  <c r="H103"/>
  <c r="I103"/>
  <c r="H408"/>
  <c r="I408" s="1"/>
  <c r="H104"/>
  <c r="I104"/>
  <c r="H409"/>
  <c r="I409"/>
  <c r="P106"/>
  <c r="R106"/>
  <c r="Q106" s="1"/>
  <c r="H105"/>
  <c r="I105" s="1"/>
  <c r="H106"/>
  <c r="I106"/>
  <c r="H107"/>
  <c r="I107"/>
  <c r="H412"/>
  <c r="I412" s="1"/>
  <c r="P109"/>
  <c r="R109"/>
  <c r="Q109" s="1"/>
  <c r="H414"/>
  <c r="I414" s="1"/>
  <c r="H109"/>
  <c r="I109" s="1"/>
  <c r="H415"/>
  <c r="I415"/>
  <c r="H110"/>
  <c r="I110"/>
  <c r="H416"/>
  <c r="I416" s="1"/>
  <c r="P112"/>
  <c r="R112" s="1"/>
  <c r="Q112" s="1"/>
  <c r="H112"/>
  <c r="I112" s="1"/>
  <c r="H417"/>
  <c r="I417"/>
  <c r="H113"/>
  <c r="I113" s="1"/>
  <c r="H418"/>
  <c r="I418" s="1"/>
  <c r="H115"/>
  <c r="I115" s="1"/>
  <c r="P115"/>
  <c r="R115"/>
  <c r="Q115" s="1"/>
  <c r="H116"/>
  <c r="I116" s="1"/>
  <c r="P116"/>
  <c r="R116" s="1"/>
  <c r="Q116" s="1"/>
  <c r="H420"/>
  <c r="I420" s="1"/>
  <c r="H117"/>
  <c r="I117" s="1"/>
  <c r="P117"/>
  <c r="R117" s="1"/>
  <c r="Q117" s="1"/>
  <c r="H118"/>
  <c r="I118" s="1"/>
  <c r="P118"/>
  <c r="R118" s="1"/>
  <c r="Q118" s="1"/>
  <c r="H422"/>
  <c r="I422" s="1"/>
  <c r="P119"/>
  <c r="R119" s="1"/>
  <c r="Q119" s="1"/>
  <c r="H119"/>
  <c r="I119" s="1"/>
  <c r="H424"/>
  <c r="I424" s="1"/>
  <c r="P121"/>
  <c r="R121" s="1"/>
  <c r="Q121" s="1"/>
  <c r="H121"/>
  <c r="I121" s="1"/>
  <c r="P123"/>
  <c r="R123" s="1"/>
  <c r="Q123" s="1"/>
  <c r="H123"/>
  <c r="I123" s="1"/>
  <c r="P125"/>
  <c r="R125" s="1"/>
  <c r="Q125" s="1"/>
  <c r="P126"/>
  <c r="R126" s="1"/>
  <c r="Q126" s="1"/>
  <c r="H430"/>
  <c r="I430" s="1"/>
  <c r="P127"/>
  <c r="R127" s="1"/>
  <c r="Q127" s="1"/>
  <c r="P128"/>
  <c r="R128" s="1"/>
  <c r="Q128" s="1"/>
  <c r="H432"/>
  <c r="I432" s="1"/>
  <c r="H128"/>
  <c r="I128" s="1"/>
  <c r="P129"/>
  <c r="R129" s="1"/>
  <c r="Q129" s="1"/>
  <c r="P130"/>
  <c r="R130" s="1"/>
  <c r="Q130" s="1"/>
  <c r="H130"/>
  <c r="I130" s="1"/>
  <c r="K125"/>
  <c r="O125" s="1"/>
  <c r="K127"/>
  <c r="O127" s="1"/>
  <c r="K129"/>
  <c r="O129" s="1"/>
  <c r="K132"/>
  <c r="O132" s="1"/>
  <c r="P124"/>
  <c r="R124" s="1"/>
  <c r="Q124" s="1"/>
  <c r="H125"/>
  <c r="I125"/>
  <c r="H127"/>
  <c r="I127"/>
  <c r="H129"/>
  <c r="I129"/>
  <c r="P132"/>
  <c r="R132"/>
  <c r="Q132" s="1"/>
  <c r="K133"/>
  <c r="O133" s="1"/>
  <c r="K136"/>
  <c r="O136" s="1"/>
  <c r="K140"/>
  <c r="O140" s="1"/>
  <c r="K143"/>
  <c r="O143" s="1"/>
  <c r="K144"/>
  <c r="O144" s="1"/>
  <c r="K148"/>
  <c r="O148" s="1"/>
  <c r="K151"/>
  <c r="O151" s="1"/>
  <c r="K166"/>
  <c r="O166" s="1"/>
  <c r="K179"/>
  <c r="O179" s="1"/>
  <c r="K181"/>
  <c r="O181" s="1"/>
  <c r="K189"/>
  <c r="O189" s="1"/>
  <c r="K195"/>
  <c r="O195" s="1"/>
  <c r="K198"/>
  <c r="O198" s="1"/>
  <c r="K199"/>
  <c r="O199" s="1"/>
  <c r="K200"/>
  <c r="O200" s="1"/>
  <c r="K202"/>
  <c r="O202" s="1"/>
  <c r="K215"/>
  <c r="O215" s="1"/>
  <c r="K222"/>
  <c r="O222" s="1"/>
  <c r="K227"/>
  <c r="O227" s="1"/>
  <c r="K231"/>
  <c r="O231" s="1"/>
  <c r="P135"/>
  <c r="R135" s="1"/>
  <c r="Q135" s="1"/>
  <c r="P136"/>
  <c r="R136" s="1"/>
  <c r="Q136" s="1"/>
  <c r="P138"/>
  <c r="P139"/>
  <c r="R139" s="1"/>
  <c r="Q139" s="1"/>
  <c r="P140"/>
  <c r="R140"/>
  <c r="Q140" s="1"/>
  <c r="P146"/>
  <c r="P147"/>
  <c r="R147" s="1"/>
  <c r="Q147" s="1"/>
  <c r="P148"/>
  <c r="R148" s="1"/>
  <c r="Q148" s="1"/>
  <c r="P150"/>
  <c r="R150" s="1"/>
  <c r="Q150" s="1"/>
  <c r="P151"/>
  <c r="R151"/>
  <c r="Q151" s="1"/>
  <c r="P153"/>
  <c r="R153" s="1"/>
  <c r="Q153" s="1"/>
  <c r="P154"/>
  <c r="R154" s="1"/>
  <c r="Q154" s="1"/>
  <c r="P157"/>
  <c r="R157" s="1"/>
  <c r="Q157" s="1"/>
  <c r="P158"/>
  <c r="R158" s="1"/>
  <c r="Q158" s="1"/>
  <c r="P159"/>
  <c r="P160"/>
  <c r="R160" s="1"/>
  <c r="Q160" s="1"/>
  <c r="P162"/>
  <c r="P163"/>
  <c r="R163" s="1"/>
  <c r="Q163" s="1"/>
  <c r="P164"/>
  <c r="R164" s="1"/>
  <c r="Q164" s="1"/>
  <c r="P166"/>
  <c r="R166" s="1"/>
  <c r="Q166" s="1"/>
  <c r="P170"/>
  <c r="R170" s="1"/>
  <c r="Q170" s="1"/>
  <c r="P171"/>
  <c r="R171" s="1"/>
  <c r="Q171" s="1"/>
  <c r="P172"/>
  <c r="R172" s="1"/>
  <c r="Q172" s="1"/>
  <c r="P173"/>
  <c r="R173" s="1"/>
  <c r="Q173" s="1"/>
  <c r="P180"/>
  <c r="R180" s="1"/>
  <c r="Q180" s="1"/>
  <c r="P181"/>
  <c r="R181" s="1"/>
  <c r="Q181" s="1"/>
  <c r="P183"/>
  <c r="R183" s="1"/>
  <c r="Q183" s="1"/>
  <c r="P186"/>
  <c r="P189"/>
  <c r="R189" s="1"/>
  <c r="Q189" s="1"/>
  <c r="P191"/>
  <c r="R191" s="1"/>
  <c r="Q191" s="1"/>
  <c r="P193"/>
  <c r="R193" s="1"/>
  <c r="Q193" s="1"/>
  <c r="P194"/>
  <c r="R194" s="1"/>
  <c r="Q194" s="1"/>
  <c r="P196"/>
  <c r="P197"/>
  <c r="R197" s="1"/>
  <c r="Q197" s="1"/>
  <c r="P205"/>
  <c r="R205" s="1"/>
  <c r="Q205" s="1"/>
  <c r="P206"/>
  <c r="R206" s="1"/>
  <c r="Q206" s="1"/>
  <c r="P209"/>
  <c r="R209" s="1"/>
  <c r="Q209" s="1"/>
  <c r="P212"/>
  <c r="R212" s="1"/>
  <c r="Q212" s="1"/>
  <c r="P213"/>
  <c r="R213" s="1"/>
  <c r="Q213" s="1"/>
  <c r="P214"/>
  <c r="R214" s="1"/>
  <c r="Q214" s="1"/>
  <c r="P215"/>
  <c r="R215" s="1"/>
  <c r="Q215" s="1"/>
  <c r="P217"/>
  <c r="R217" s="1"/>
  <c r="Q217" s="1"/>
  <c r="P218"/>
  <c r="R218" s="1"/>
  <c r="Q218" s="1"/>
  <c r="P219"/>
  <c r="R219" s="1"/>
  <c r="Q219" s="1"/>
  <c r="P220"/>
  <c r="R220" s="1"/>
  <c r="Q220" s="1"/>
  <c r="P221"/>
  <c r="R221" s="1"/>
  <c r="Q221" s="1"/>
  <c r="P222"/>
  <c r="R222" s="1"/>
  <c r="Q222" s="1"/>
  <c r="P224"/>
  <c r="R224" s="1"/>
  <c r="Q224" s="1"/>
  <c r="P225"/>
  <c r="R225" s="1"/>
  <c r="Q225" s="1"/>
  <c r="P226"/>
  <c r="R226" s="1"/>
  <c r="Q226" s="1"/>
  <c r="P227"/>
  <c r="R227" s="1"/>
  <c r="Q227" s="1"/>
  <c r="P230"/>
  <c r="R230" s="1"/>
  <c r="Q230" s="1"/>
  <c r="P231"/>
  <c r="R231" s="1"/>
  <c r="Q231" s="1"/>
  <c r="P235"/>
  <c r="R235" s="1"/>
  <c r="Q235" s="1"/>
  <c r="H426"/>
  <c r="I426" s="1"/>
  <c r="H427"/>
  <c r="I427" s="1"/>
  <c r="H429"/>
  <c r="I429"/>
  <c r="H436"/>
  <c r="I436" s="1"/>
  <c r="H132"/>
  <c r="I132" s="1"/>
  <c r="K135"/>
  <c r="O135" s="1"/>
  <c r="H440"/>
  <c r="I440" s="1"/>
  <c r="H136"/>
  <c r="I136" s="1"/>
  <c r="K138"/>
  <c r="R138" s="1"/>
  <c r="Q138" s="1"/>
  <c r="K139"/>
  <c r="O139"/>
  <c r="H140"/>
  <c r="I140"/>
  <c r="H446"/>
  <c r="I446"/>
  <c r="H448"/>
  <c r="I448" s="1"/>
  <c r="K146"/>
  <c r="R146" s="1"/>
  <c r="Q146" s="1"/>
  <c r="O146"/>
  <c r="K147"/>
  <c r="O147" s="1"/>
  <c r="H148"/>
  <c r="I148" s="1"/>
  <c r="K150"/>
  <c r="O150" s="1"/>
  <c r="H151"/>
  <c r="I151" s="1"/>
  <c r="K154"/>
  <c r="O154" s="1"/>
  <c r="H460"/>
  <c r="I460"/>
  <c r="K157"/>
  <c r="O157"/>
  <c r="K158"/>
  <c r="O158" s="1"/>
  <c r="H463"/>
  <c r="I463"/>
  <c r="K159"/>
  <c r="R159" s="1"/>
  <c r="Q159" s="1"/>
  <c r="K162"/>
  <c r="R162" s="1"/>
  <c r="Q162" s="1"/>
  <c r="H467"/>
  <c r="I467" s="1"/>
  <c r="K163"/>
  <c r="O163" s="1"/>
  <c r="H469"/>
  <c r="I469" s="1"/>
  <c r="H166"/>
  <c r="I166" s="1"/>
  <c r="H474"/>
  <c r="I474" s="1"/>
  <c r="K170"/>
  <c r="O170" s="1"/>
  <c r="K171"/>
  <c r="O171" s="1"/>
  <c r="K172"/>
  <c r="O172" s="1"/>
  <c r="H478"/>
  <c r="I478" s="1"/>
  <c r="K173"/>
  <c r="O173" s="1"/>
  <c r="H481"/>
  <c r="I481" s="1"/>
  <c r="H483"/>
  <c r="I483" s="1"/>
  <c r="K180"/>
  <c r="O180" s="1"/>
  <c r="H181"/>
  <c r="I181"/>
  <c r="H488"/>
  <c r="I488" s="1"/>
  <c r="K183"/>
  <c r="O183"/>
  <c r="H489"/>
  <c r="I489" s="1"/>
  <c r="H490"/>
  <c r="I490" s="1"/>
  <c r="K186"/>
  <c r="R186" s="1"/>
  <c r="Q186" s="1"/>
  <c r="O186"/>
  <c r="H492"/>
  <c r="I492" s="1"/>
  <c r="H189"/>
  <c r="I189"/>
  <c r="K191"/>
  <c r="O191"/>
  <c r="K193"/>
  <c r="O193"/>
  <c r="K194"/>
  <c r="O194" s="1"/>
  <c r="K196"/>
  <c r="R196" s="1"/>
  <c r="Q196" s="1"/>
  <c r="H502"/>
  <c r="I502"/>
  <c r="H507"/>
  <c r="I507" s="1"/>
  <c r="H509"/>
  <c r="I509" s="1"/>
  <c r="K205"/>
  <c r="O205" s="1"/>
  <c r="K209"/>
  <c r="O209"/>
  <c r="H515"/>
  <c r="I515"/>
  <c r="K212"/>
  <c r="O212" s="1"/>
  <c r="H517"/>
  <c r="I517" s="1"/>
  <c r="K213"/>
  <c r="O213" s="1"/>
  <c r="K214"/>
  <c r="O214" s="1"/>
  <c r="H215"/>
  <c r="I215"/>
  <c r="K217"/>
  <c r="O217" s="1"/>
  <c r="K218"/>
  <c r="O218"/>
  <c r="H523"/>
  <c r="I523" s="1"/>
  <c r="K219"/>
  <c r="O219"/>
  <c r="K220"/>
  <c r="O220" s="1"/>
  <c r="K221"/>
  <c r="O221" s="1"/>
  <c r="H222"/>
  <c r="I222" s="1"/>
  <c r="K223"/>
  <c r="O223" s="1"/>
  <c r="K224"/>
  <c r="O224"/>
  <c r="H529"/>
  <c r="I529" s="1"/>
  <c r="K225"/>
  <c r="O225"/>
  <c r="K226"/>
  <c r="O226" s="1"/>
  <c r="H531"/>
  <c r="I531" s="1"/>
  <c r="H227"/>
  <c r="I227" s="1"/>
  <c r="K230"/>
  <c r="O230" s="1"/>
  <c r="H535"/>
  <c r="I535" s="1"/>
  <c r="H231"/>
  <c r="I231" s="1"/>
  <c r="K120"/>
  <c r="O120"/>
  <c r="K122"/>
  <c r="O122"/>
  <c r="K124"/>
  <c r="O124"/>
  <c r="K126"/>
  <c r="O126" s="1"/>
  <c r="K134"/>
  <c r="O134" s="1"/>
  <c r="K137"/>
  <c r="O137" s="1"/>
  <c r="K141"/>
  <c r="O141" s="1"/>
  <c r="K145"/>
  <c r="O145" s="1"/>
  <c r="K149"/>
  <c r="O149" s="1"/>
  <c r="K152"/>
  <c r="O152" s="1"/>
  <c r="K155"/>
  <c r="O155" s="1"/>
  <c r="K156"/>
  <c r="O156" s="1"/>
  <c r="K161"/>
  <c r="O161" s="1"/>
  <c r="H470"/>
  <c r="I470" s="1"/>
  <c r="K165"/>
  <c r="O165" s="1"/>
  <c r="K167"/>
  <c r="O167" s="1"/>
  <c r="K168"/>
  <c r="O168" s="1"/>
  <c r="K169"/>
  <c r="O169" s="1"/>
  <c r="K174"/>
  <c r="O174" s="1"/>
  <c r="K176"/>
  <c r="O176" s="1"/>
  <c r="K177"/>
  <c r="O177" s="1"/>
  <c r="K178"/>
  <c r="O178" s="1"/>
  <c r="K182"/>
  <c r="O182" s="1"/>
  <c r="K184"/>
  <c r="O184" s="1"/>
  <c r="K185"/>
  <c r="O185" s="1"/>
  <c r="H493"/>
  <c r="I493" s="1"/>
  <c r="K188"/>
  <c r="O188" s="1"/>
  <c r="K190"/>
  <c r="O190" s="1"/>
  <c r="H198"/>
  <c r="I198" s="1"/>
  <c r="P198"/>
  <c r="R198" s="1"/>
  <c r="Q198" s="1"/>
  <c r="H505"/>
  <c r="I505" s="1"/>
  <c r="K201"/>
  <c r="O201" s="1"/>
  <c r="K203"/>
  <c r="O203" s="1"/>
  <c r="K204"/>
  <c r="O204" s="1"/>
  <c r="K207"/>
  <c r="O207" s="1"/>
  <c r="K208"/>
  <c r="O208" s="1"/>
  <c r="K211"/>
  <c r="O211" s="1"/>
  <c r="H521"/>
  <c r="I521" s="1"/>
  <c r="K216"/>
  <c r="O216" s="1"/>
  <c r="P223"/>
  <c r="R223" s="1"/>
  <c r="Q223" s="1"/>
  <c r="H533"/>
  <c r="I533" s="1"/>
  <c r="K228"/>
  <c r="O228" s="1"/>
  <c r="K229"/>
  <c r="O229" s="1"/>
  <c r="K232"/>
  <c r="O232" s="1"/>
  <c r="P234"/>
  <c r="R234" s="1"/>
  <c r="Q234" s="1"/>
  <c r="P237"/>
  <c r="P238"/>
  <c r="R238" s="1"/>
  <c r="Q238" s="1"/>
  <c r="K239"/>
  <c r="O239" s="1"/>
  <c r="P241"/>
  <c r="R241" s="1"/>
  <c r="Q241" s="1"/>
  <c r="H120"/>
  <c r="I120"/>
  <c r="H124"/>
  <c r="I124" s="1"/>
  <c r="H126"/>
  <c r="I126" s="1"/>
  <c r="H434"/>
  <c r="I434"/>
  <c r="H131"/>
  <c r="I131"/>
  <c r="P131"/>
  <c r="R131"/>
  <c r="Q131"/>
  <c r="H143"/>
  <c r="I143"/>
  <c r="P143"/>
  <c r="R143" s="1"/>
  <c r="Q143" s="1"/>
  <c r="P155"/>
  <c r="R155" s="1"/>
  <c r="Q155" s="1"/>
  <c r="P161"/>
  <c r="R161"/>
  <c r="Q161" s="1"/>
  <c r="K164"/>
  <c r="O164"/>
  <c r="P168"/>
  <c r="R168"/>
  <c r="Q168"/>
  <c r="P169"/>
  <c r="R169"/>
  <c r="Q169" s="1"/>
  <c r="P175"/>
  <c r="P176"/>
  <c r="R176"/>
  <c r="Q176" s="1"/>
  <c r="P178"/>
  <c r="R178" s="1"/>
  <c r="Q178" s="1"/>
  <c r="K187"/>
  <c r="O187"/>
  <c r="H496"/>
  <c r="I496" s="1"/>
  <c r="H498"/>
  <c r="I498" s="1"/>
  <c r="K197"/>
  <c r="O197" s="1"/>
  <c r="P207"/>
  <c r="R207" s="1"/>
  <c r="Q207" s="1"/>
  <c r="P208"/>
  <c r="R208" s="1"/>
  <c r="Q208" s="1"/>
  <c r="H514"/>
  <c r="I514"/>
  <c r="K210"/>
  <c r="O210" s="1"/>
  <c r="H439"/>
  <c r="I439" s="1"/>
  <c r="H135"/>
  <c r="I135" s="1"/>
  <c r="H138"/>
  <c r="I138"/>
  <c r="H139"/>
  <c r="I139" s="1"/>
  <c r="H447"/>
  <c r="I447" s="1"/>
  <c r="K142"/>
  <c r="O142" s="1"/>
  <c r="H146"/>
  <c r="I146"/>
  <c r="H147"/>
  <c r="I147" s="1"/>
  <c r="H454"/>
  <c r="I454" s="1"/>
  <c r="H455"/>
  <c r="I455" s="1"/>
  <c r="H150"/>
  <c r="I150"/>
  <c r="H457"/>
  <c r="I457" s="1"/>
  <c r="H458"/>
  <c r="I458" s="1"/>
  <c r="H153"/>
  <c r="I153" s="1"/>
  <c r="K153"/>
  <c r="O153"/>
  <c r="H154"/>
  <c r="I154" s="1"/>
  <c r="H459"/>
  <c r="I459" s="1"/>
  <c r="H155"/>
  <c r="I155"/>
  <c r="H461"/>
  <c r="I461" s="1"/>
  <c r="H157"/>
  <c r="I157" s="1"/>
  <c r="H462"/>
  <c r="I462"/>
  <c r="H158"/>
  <c r="I158" s="1"/>
  <c r="H159"/>
  <c r="I159" s="1"/>
  <c r="H465"/>
  <c r="I465" s="1"/>
  <c r="H160"/>
  <c r="I160"/>
  <c r="K160"/>
  <c r="O160" s="1"/>
  <c r="H161"/>
  <c r="I161" s="1"/>
  <c r="H466"/>
  <c r="I466" s="1"/>
  <c r="H162"/>
  <c r="I162"/>
  <c r="H163"/>
  <c r="I163" s="1"/>
  <c r="H472"/>
  <c r="I472" s="1"/>
  <c r="H168"/>
  <c r="I168"/>
  <c r="H473"/>
  <c r="I473" s="1"/>
  <c r="H169"/>
  <c r="I169" s="1"/>
  <c r="H170"/>
  <c r="I170"/>
  <c r="H171"/>
  <c r="I171" s="1"/>
  <c r="H172"/>
  <c r="I172" s="1"/>
  <c r="H477"/>
  <c r="I477" s="1"/>
  <c r="H173"/>
  <c r="I173"/>
  <c r="H479"/>
  <c r="I479" s="1"/>
  <c r="H480"/>
  <c r="I480" s="1"/>
  <c r="H175"/>
  <c r="I175"/>
  <c r="K175"/>
  <c r="O175" s="1"/>
  <c r="H176"/>
  <c r="I176" s="1"/>
  <c r="H482"/>
  <c r="I482" s="1"/>
  <c r="H178"/>
  <c r="I178" s="1"/>
  <c r="H484"/>
  <c r="I484" s="1"/>
  <c r="H180"/>
  <c r="I180" s="1"/>
  <c r="H487"/>
  <c r="I487"/>
  <c r="H183"/>
  <c r="I183" s="1"/>
  <c r="H186"/>
  <c r="I186" s="1"/>
  <c r="H495"/>
  <c r="I495" s="1"/>
  <c r="H191"/>
  <c r="I191" s="1"/>
  <c r="H497"/>
  <c r="I497" s="1"/>
  <c r="K192"/>
  <c r="O192" s="1"/>
  <c r="H193"/>
  <c r="I193"/>
  <c r="H194"/>
  <c r="I194" s="1"/>
  <c r="H500"/>
  <c r="I500" s="1"/>
  <c r="H196"/>
  <c r="I196" s="1"/>
  <c r="H205"/>
  <c r="I205"/>
  <c r="H206"/>
  <c r="I206" s="1"/>
  <c r="K206"/>
  <c r="O206" s="1"/>
  <c r="H207"/>
  <c r="I207" s="1"/>
  <c r="H512"/>
  <c r="I512"/>
  <c r="H208"/>
  <c r="I208" s="1"/>
  <c r="H513"/>
  <c r="I513" s="1"/>
  <c r="H209"/>
  <c r="I209" s="1"/>
  <c r="H516"/>
  <c r="I516" s="1"/>
  <c r="H212"/>
  <c r="I212" s="1"/>
  <c r="H213"/>
  <c r="I213"/>
  <c r="H214"/>
  <c r="I214" s="1"/>
  <c r="H217"/>
  <c r="I217" s="1"/>
  <c r="H218"/>
  <c r="I218" s="1"/>
  <c r="H219"/>
  <c r="I219"/>
  <c r="H220"/>
  <c r="I220" s="1"/>
  <c r="H525"/>
  <c r="I525" s="1"/>
  <c r="H221"/>
  <c r="I221" s="1"/>
  <c r="H526"/>
  <c r="I526"/>
  <c r="H223"/>
  <c r="I223" s="1"/>
  <c r="H224"/>
  <c r="I224" s="1"/>
  <c r="H225"/>
  <c r="I225" s="1"/>
  <c r="H226"/>
  <c r="I226"/>
  <c r="H534"/>
  <c r="I534" s="1"/>
  <c r="H230"/>
  <c r="I230" s="1"/>
  <c r="K235"/>
  <c r="O235" s="1"/>
  <c r="H425"/>
  <c r="I425" s="1"/>
  <c r="H122"/>
  <c r="I122"/>
  <c r="P122"/>
  <c r="R122"/>
  <c r="Q122" s="1"/>
  <c r="H428"/>
  <c r="I428" s="1"/>
  <c r="H431"/>
  <c r="I431" s="1"/>
  <c r="H433"/>
  <c r="I433"/>
  <c r="H435"/>
  <c r="I435"/>
  <c r="H437"/>
  <c r="I437"/>
  <c r="H133"/>
  <c r="I133" s="1"/>
  <c r="P133"/>
  <c r="R133" s="1"/>
  <c r="Q133" s="1"/>
  <c r="H438"/>
  <c r="I438"/>
  <c r="H134"/>
  <c r="I134" s="1"/>
  <c r="P134"/>
  <c r="R134" s="1"/>
  <c r="Q134" s="1"/>
  <c r="H441"/>
  <c r="I441"/>
  <c r="H137"/>
  <c r="I137" s="1"/>
  <c r="P137"/>
  <c r="R137"/>
  <c r="Q137"/>
  <c r="H442"/>
  <c r="I442"/>
  <c r="H443"/>
  <c r="I443"/>
  <c r="H444"/>
  <c r="I444"/>
  <c r="H445"/>
  <c r="I445" s="1"/>
  <c r="H141"/>
  <c r="I141"/>
  <c r="P141"/>
  <c r="R141"/>
  <c r="Q141" s="1"/>
  <c r="H142"/>
  <c r="I142" s="1"/>
  <c r="P142"/>
  <c r="R142" s="1"/>
  <c r="Q142" s="1"/>
  <c r="H144"/>
  <c r="I144"/>
  <c r="P144"/>
  <c r="R144"/>
  <c r="Q144" s="1"/>
  <c r="H449"/>
  <c r="I449" s="1"/>
  <c r="H145"/>
  <c r="I145"/>
  <c r="P145"/>
  <c r="R145"/>
  <c r="Q145" s="1"/>
  <c r="H450"/>
  <c r="I450"/>
  <c r="H451"/>
  <c r="I451"/>
  <c r="H452"/>
  <c r="I452" s="1"/>
  <c r="H453"/>
  <c r="I453"/>
  <c r="H149"/>
  <c r="I149" s="1"/>
  <c r="P149"/>
  <c r="R149" s="1"/>
  <c r="Q149" s="1"/>
  <c r="H152"/>
  <c r="I152"/>
  <c r="P152"/>
  <c r="R152"/>
  <c r="Q152" s="1"/>
  <c r="H456"/>
  <c r="I456" s="1"/>
  <c r="H156"/>
  <c r="I156"/>
  <c r="P156"/>
  <c r="R156" s="1"/>
  <c r="Q156" s="1"/>
  <c r="H464"/>
  <c r="I464"/>
  <c r="H468"/>
  <c r="I468" s="1"/>
  <c r="H165"/>
  <c r="I165"/>
  <c r="P165"/>
  <c r="R165"/>
  <c r="Q165" s="1"/>
  <c r="H164"/>
  <c r="I164" s="1"/>
  <c r="H471"/>
  <c r="I471" s="1"/>
  <c r="H167"/>
  <c r="I167"/>
  <c r="P167"/>
  <c r="R167"/>
  <c r="Q167" s="1"/>
  <c r="H475"/>
  <c r="I475"/>
  <c r="H476"/>
  <c r="I476"/>
  <c r="H174"/>
  <c r="I174" s="1"/>
  <c r="P174"/>
  <c r="R174" s="1"/>
  <c r="Q174" s="1"/>
  <c r="H177"/>
  <c r="I177"/>
  <c r="P177"/>
  <c r="R177"/>
  <c r="Q177" s="1"/>
  <c r="H179"/>
  <c r="I179" s="1"/>
  <c r="P179"/>
  <c r="R179" s="1"/>
  <c r="Q179" s="1"/>
  <c r="H485"/>
  <c r="I485"/>
  <c r="H182"/>
  <c r="I182" s="1"/>
  <c r="P182"/>
  <c r="R182"/>
  <c r="Q182"/>
  <c r="H486"/>
  <c r="I486"/>
  <c r="H184"/>
  <c r="I184"/>
  <c r="P184"/>
  <c r="R184"/>
  <c r="Q184"/>
  <c r="H185"/>
  <c r="I185" s="1"/>
  <c r="P185"/>
  <c r="R185" s="1"/>
  <c r="Q185" s="1"/>
  <c r="H491"/>
  <c r="I491"/>
  <c r="P187"/>
  <c r="R187" s="1"/>
  <c r="Q187" s="1"/>
  <c r="H188"/>
  <c r="I188"/>
  <c r="P188"/>
  <c r="R188"/>
  <c r="Q188" s="1"/>
  <c r="H187"/>
  <c r="I187" s="1"/>
  <c r="H190"/>
  <c r="I190"/>
  <c r="P190"/>
  <c r="R190"/>
  <c r="Q190" s="1"/>
  <c r="H494"/>
  <c r="I494" s="1"/>
  <c r="H192"/>
  <c r="I192"/>
  <c r="P192"/>
  <c r="R192" s="1"/>
  <c r="Q192" s="1"/>
  <c r="H499"/>
  <c r="I499"/>
  <c r="H195"/>
  <c r="I195" s="1"/>
  <c r="P195"/>
  <c r="R195" s="1"/>
  <c r="Q195" s="1"/>
  <c r="H501"/>
  <c r="I501"/>
  <c r="H197"/>
  <c r="I197"/>
  <c r="H199"/>
  <c r="I199"/>
  <c r="P199"/>
  <c r="R199"/>
  <c r="Q199" s="1"/>
  <c r="H503"/>
  <c r="I503" s="1"/>
  <c r="H200"/>
  <c r="I200"/>
  <c r="P200"/>
  <c r="R200" s="1"/>
  <c r="Q200" s="1"/>
  <c r="H504"/>
  <c r="I504"/>
  <c r="H201"/>
  <c r="I201"/>
  <c r="P201"/>
  <c r="R201"/>
  <c r="Q201" s="1"/>
  <c r="H506"/>
  <c r="I506" s="1"/>
  <c r="H202"/>
  <c r="I202"/>
  <c r="P202"/>
  <c r="R202"/>
  <c r="Q202" s="1"/>
  <c r="H203"/>
  <c r="I203" s="1"/>
  <c r="P203"/>
  <c r="R203"/>
  <c r="Q203"/>
  <c r="H508"/>
  <c r="I508"/>
  <c r="H204"/>
  <c r="I204"/>
  <c r="P204"/>
  <c r="R204" s="1"/>
  <c r="Q204" s="1"/>
  <c r="H510"/>
  <c r="I510"/>
  <c r="H511"/>
  <c r="I511" s="1"/>
  <c r="P210"/>
  <c r="R210"/>
  <c r="Q210"/>
  <c r="H211"/>
  <c r="I211" s="1"/>
  <c r="P211"/>
  <c r="R211" s="1"/>
  <c r="Q211" s="1"/>
  <c r="H210"/>
  <c r="I210"/>
  <c r="H518"/>
  <c r="I518"/>
  <c r="H519"/>
  <c r="I519" s="1"/>
  <c r="H216"/>
  <c r="I216"/>
  <c r="P216"/>
  <c r="R216"/>
  <c r="Q216" s="1"/>
  <c r="H520"/>
  <c r="I520"/>
  <c r="H522"/>
  <c r="I522" s="1"/>
  <c r="H524"/>
  <c r="I524"/>
  <c r="H528"/>
  <c r="I528" s="1"/>
  <c r="H527"/>
  <c r="I527"/>
  <c r="H530"/>
  <c r="I530"/>
  <c r="H228"/>
  <c r="I228"/>
  <c r="P228"/>
  <c r="R228"/>
  <c r="Q228" s="1"/>
  <c r="H532"/>
  <c r="I532"/>
  <c r="H229"/>
  <c r="I229" s="1"/>
  <c r="P229"/>
  <c r="R229" s="1"/>
  <c r="Q229" s="1"/>
  <c r="H536"/>
  <c r="I536"/>
  <c r="H232"/>
  <c r="I232" s="1"/>
  <c r="P232"/>
  <c r="R232" s="1"/>
  <c r="Q232" s="1"/>
  <c r="H537"/>
  <c r="I537"/>
  <c r="P233"/>
  <c r="R233" s="1"/>
  <c r="Q233" s="1"/>
  <c r="H538"/>
  <c r="I538"/>
  <c r="P239"/>
  <c r="R239" s="1"/>
  <c r="Q239" s="1"/>
  <c r="P240"/>
  <c r="H544"/>
  <c r="I544" s="1"/>
  <c r="P243"/>
  <c r="R243" s="1"/>
  <c r="Q243" s="1"/>
  <c r="P244"/>
  <c r="P249"/>
  <c r="P250"/>
  <c r="P253"/>
  <c r="R253" s="1"/>
  <c r="Q253" s="1"/>
  <c r="K240"/>
  <c r="R240" s="1"/>
  <c r="Q240" s="1"/>
  <c r="P242"/>
  <c r="R242"/>
  <c r="Q242" s="1"/>
  <c r="P245"/>
  <c r="R245" s="1"/>
  <c r="Q245" s="1"/>
  <c r="P246"/>
  <c r="R246"/>
  <c r="Q246" s="1"/>
  <c r="K249"/>
  <c r="O249" s="1"/>
  <c r="P251"/>
  <c r="R251" s="1"/>
  <c r="Q251" s="1"/>
  <c r="P252"/>
  <c r="R252" s="1"/>
  <c r="Q252" s="1"/>
  <c r="K252"/>
  <c r="O252"/>
  <c r="K256"/>
  <c r="O256"/>
  <c r="H234"/>
  <c r="I234" s="1"/>
  <c r="K234"/>
  <c r="O234"/>
  <c r="K236"/>
  <c r="O236" s="1"/>
  <c r="H238"/>
  <c r="I238" s="1"/>
  <c r="K238"/>
  <c r="O238" s="1"/>
  <c r="H240"/>
  <c r="I240"/>
  <c r="K241"/>
  <c r="O241"/>
  <c r="K242"/>
  <c r="O242"/>
  <c r="K243"/>
  <c r="O243"/>
  <c r="K244"/>
  <c r="R244" s="1"/>
  <c r="Q244" s="1"/>
  <c r="K245"/>
  <c r="O245"/>
  <c r="K246"/>
  <c r="O246"/>
  <c r="K247"/>
  <c r="O247"/>
  <c r="H249"/>
  <c r="I249" s="1"/>
  <c r="K250"/>
  <c r="R250" s="1"/>
  <c r="Q250" s="1"/>
  <c r="O250"/>
  <c r="K251"/>
  <c r="O251"/>
  <c r="H252"/>
  <c r="I252"/>
  <c r="K253"/>
  <c r="O253" s="1"/>
  <c r="K254"/>
  <c r="O254"/>
  <c r="K255"/>
  <c r="O255"/>
  <c r="K258"/>
  <c r="O258"/>
  <c r="K259"/>
  <c r="O259" s="1"/>
  <c r="K274"/>
  <c r="O274" s="1"/>
  <c r="K291"/>
  <c r="O291" s="1"/>
  <c r="K299"/>
  <c r="O299"/>
  <c r="H233"/>
  <c r="I233"/>
  <c r="K233"/>
  <c r="O233" s="1"/>
  <c r="H236"/>
  <c r="I236"/>
  <c r="P236"/>
  <c r="R236"/>
  <c r="Q236" s="1"/>
  <c r="H542"/>
  <c r="I542"/>
  <c r="H239"/>
  <c r="I239"/>
  <c r="H241"/>
  <c r="I241"/>
  <c r="H242"/>
  <c r="I242"/>
  <c r="H243"/>
  <c r="I243" s="1"/>
  <c r="H244"/>
  <c r="I244"/>
  <c r="H245"/>
  <c r="I245"/>
  <c r="H246"/>
  <c r="I246"/>
  <c r="H250"/>
  <c r="I250" s="1"/>
  <c r="H251"/>
  <c r="I251"/>
  <c r="H253"/>
  <c r="I253"/>
  <c r="P257"/>
  <c r="R257" s="1"/>
  <c r="Q257" s="1"/>
  <c r="K257"/>
  <c r="O257" s="1"/>
  <c r="K268"/>
  <c r="O268" s="1"/>
  <c r="K271"/>
  <c r="O271" s="1"/>
  <c r="K273"/>
  <c r="O273" s="1"/>
  <c r="K283"/>
  <c r="O283" s="1"/>
  <c r="K289"/>
  <c r="O289" s="1"/>
  <c r="K290"/>
  <c r="O290" s="1"/>
  <c r="K303"/>
  <c r="O303" s="1"/>
  <c r="H235"/>
  <c r="I235"/>
  <c r="H247"/>
  <c r="I247"/>
  <c r="P247"/>
  <c r="R247"/>
  <c r="Q247" s="1"/>
  <c r="P248"/>
  <c r="R248"/>
  <c r="Q248" s="1"/>
  <c r="K248"/>
  <c r="O248" s="1"/>
  <c r="H255"/>
  <c r="I255"/>
  <c r="P255"/>
  <c r="R255"/>
  <c r="Q255" s="1"/>
  <c r="H256"/>
  <c r="I256" s="1"/>
  <c r="P256"/>
  <c r="R256"/>
  <c r="Q256" s="1"/>
  <c r="P261"/>
  <c r="P264"/>
  <c r="P265"/>
  <c r="P266"/>
  <c r="P268"/>
  <c r="R268"/>
  <c r="Q268" s="1"/>
  <c r="P270"/>
  <c r="P271"/>
  <c r="R271"/>
  <c r="Q271" s="1"/>
  <c r="P273"/>
  <c r="R273" s="1"/>
  <c r="Q273"/>
  <c r="P278"/>
  <c r="P279"/>
  <c r="R279" s="1"/>
  <c r="Q279" s="1"/>
  <c r="P280"/>
  <c r="P281"/>
  <c r="P282"/>
  <c r="H587"/>
  <c r="I587"/>
  <c r="P283"/>
  <c r="R283" s="1"/>
  <c r="Q283" s="1"/>
  <c r="P285"/>
  <c r="P286"/>
  <c r="R286" s="1"/>
  <c r="Q286" s="1"/>
  <c r="P287"/>
  <c r="P288"/>
  <c r="R288"/>
  <c r="Q288" s="1"/>
  <c r="P289"/>
  <c r="R289"/>
  <c r="Q289" s="1"/>
  <c r="P292"/>
  <c r="R292" s="1"/>
  <c r="Q292" s="1"/>
  <c r="P293"/>
  <c r="R293" s="1"/>
  <c r="Q293" s="1"/>
  <c r="P295"/>
  <c r="P297"/>
  <c r="P298"/>
  <c r="P301"/>
  <c r="R301" s="1"/>
  <c r="Q301" s="1"/>
  <c r="P302"/>
  <c r="R302" s="1"/>
  <c r="Q302" s="1"/>
  <c r="P303"/>
  <c r="R303"/>
  <c r="Q303"/>
  <c r="H613"/>
  <c r="I613"/>
  <c r="H540"/>
  <c r="I540" s="1"/>
  <c r="H237"/>
  <c r="I237" s="1"/>
  <c r="K237"/>
  <c r="O237" s="1"/>
  <c r="H562"/>
  <c r="I562"/>
  <c r="H257"/>
  <c r="I257" s="1"/>
  <c r="K260"/>
  <c r="O260" s="1"/>
  <c r="K261"/>
  <c r="R261" s="1"/>
  <c r="Q261" s="1"/>
  <c r="H567"/>
  <c r="I567"/>
  <c r="K262"/>
  <c r="O262" s="1"/>
  <c r="K264"/>
  <c r="O264" s="1"/>
  <c r="K265"/>
  <c r="O265" s="1"/>
  <c r="H571"/>
  <c r="I571" s="1"/>
  <c r="K267"/>
  <c r="O267" s="1"/>
  <c r="K269"/>
  <c r="O269" s="1"/>
  <c r="K270"/>
  <c r="R270" s="1"/>
  <c r="Q270" s="1"/>
  <c r="O270"/>
  <c r="H575"/>
  <c r="I575" s="1"/>
  <c r="H271"/>
  <c r="I271" s="1"/>
  <c r="K272"/>
  <c r="O272" s="1"/>
  <c r="H273"/>
  <c r="I273"/>
  <c r="K276"/>
  <c r="O276" s="1"/>
  <c r="K277"/>
  <c r="O277" s="1"/>
  <c r="K278"/>
  <c r="R278" s="1"/>
  <c r="Q278" s="1"/>
  <c r="O278"/>
  <c r="H583"/>
  <c r="I583" s="1"/>
  <c r="K280"/>
  <c r="R280" s="1"/>
  <c r="Q280" s="1"/>
  <c r="K281"/>
  <c r="O281" s="1"/>
  <c r="K282"/>
  <c r="O282"/>
  <c r="K285"/>
  <c r="R285" s="1"/>
  <c r="Q285" s="1"/>
  <c r="K286"/>
  <c r="O286" s="1"/>
  <c r="K287"/>
  <c r="R287" s="1"/>
  <c r="Q287" s="1"/>
  <c r="O287"/>
  <c r="K288"/>
  <c r="O288" s="1"/>
  <c r="H593"/>
  <c r="I593" s="1"/>
  <c r="H289"/>
  <c r="I289" s="1"/>
  <c r="K292"/>
  <c r="O292"/>
  <c r="K293"/>
  <c r="O293" s="1"/>
  <c r="H599"/>
  <c r="I599"/>
  <c r="K297"/>
  <c r="O297" s="1"/>
  <c r="H303"/>
  <c r="I303"/>
  <c r="H626"/>
  <c r="I626" s="1"/>
  <c r="K305"/>
  <c r="O305" s="1"/>
  <c r="H561"/>
  <c r="I561"/>
  <c r="K263"/>
  <c r="O263" s="1"/>
  <c r="H268"/>
  <c r="I268"/>
  <c r="H579"/>
  <c r="I579"/>
  <c r="K275"/>
  <c r="O275" s="1"/>
  <c r="K279"/>
  <c r="O279"/>
  <c r="H283"/>
  <c r="I283"/>
  <c r="K284"/>
  <c r="O284"/>
  <c r="K295"/>
  <c r="R295" s="1"/>
  <c r="Q295" s="1"/>
  <c r="K296"/>
  <c r="O296" s="1"/>
  <c r="H603"/>
  <c r="I603" s="1"/>
  <c r="K300"/>
  <c r="O300" s="1"/>
  <c r="K301"/>
  <c r="O301" s="1"/>
  <c r="K302"/>
  <c r="O302" s="1"/>
  <c r="H609"/>
  <c r="I609"/>
  <c r="H622"/>
  <c r="I622"/>
  <c r="H545"/>
  <c r="I545" s="1"/>
  <c r="H547"/>
  <c r="I547"/>
  <c r="H548"/>
  <c r="I548"/>
  <c r="H549"/>
  <c r="I549" s="1"/>
  <c r="H550"/>
  <c r="I550"/>
  <c r="H553"/>
  <c r="I553"/>
  <c r="H248"/>
  <c r="I248"/>
  <c r="H555"/>
  <c r="I555"/>
  <c r="H556"/>
  <c r="I556" s="1"/>
  <c r="H557"/>
  <c r="I557"/>
  <c r="H254"/>
  <c r="I254"/>
  <c r="P254"/>
  <c r="R254"/>
  <c r="Q254" s="1"/>
  <c r="H572"/>
  <c r="I572"/>
  <c r="H577"/>
  <c r="I577" s="1"/>
  <c r="K294"/>
  <c r="O294" s="1"/>
  <c r="H604"/>
  <c r="I604" s="1"/>
  <c r="H539"/>
  <c r="I539"/>
  <c r="H541"/>
  <c r="I541"/>
  <c r="H543"/>
  <c r="I543"/>
  <c r="H546"/>
  <c r="I546" s="1"/>
  <c r="H551"/>
  <c r="I551"/>
  <c r="H552"/>
  <c r="I552"/>
  <c r="H554"/>
  <c r="I554"/>
  <c r="H558"/>
  <c r="I558"/>
  <c r="H559"/>
  <c r="I559" s="1"/>
  <c r="H560"/>
  <c r="I560"/>
  <c r="H258"/>
  <c r="I258"/>
  <c r="P258"/>
  <c r="R258" s="1"/>
  <c r="Q258" s="1"/>
  <c r="H563"/>
  <c r="I563"/>
  <c r="H259"/>
  <c r="I259"/>
  <c r="P259"/>
  <c r="R259" s="1"/>
  <c r="Q259" s="1"/>
  <c r="H564"/>
  <c r="I564"/>
  <c r="P260"/>
  <c r="R260"/>
  <c r="Q260" s="1"/>
  <c r="H565"/>
  <c r="I565" s="1"/>
  <c r="H260"/>
  <c r="I260"/>
  <c r="H566"/>
  <c r="I566"/>
  <c r="H261"/>
  <c r="I261"/>
  <c r="P262"/>
  <c r="R262"/>
  <c r="Q262" s="1"/>
  <c r="P263"/>
  <c r="R263"/>
  <c r="Q263" s="1"/>
  <c r="H263"/>
  <c r="I263" s="1"/>
  <c r="H569"/>
  <c r="I569"/>
  <c r="H264"/>
  <c r="I264"/>
  <c r="H570"/>
  <c r="I570" s="1"/>
  <c r="P267"/>
  <c r="R267" s="1"/>
  <c r="Q267" s="1"/>
  <c r="H266"/>
  <c r="I266"/>
  <c r="K266"/>
  <c r="O266" s="1"/>
  <c r="H267"/>
  <c r="I267" s="1"/>
  <c r="H573"/>
  <c r="I573" s="1"/>
  <c r="P269"/>
  <c r="R269" s="1"/>
  <c r="Q269" s="1"/>
  <c r="H269"/>
  <c r="I269" s="1"/>
  <c r="P272"/>
  <c r="R272" s="1"/>
  <c r="Q272" s="1"/>
  <c r="H576"/>
  <c r="I576" s="1"/>
  <c r="H272"/>
  <c r="I272"/>
  <c r="H274"/>
  <c r="I274" s="1"/>
  <c r="P274"/>
  <c r="R274" s="1"/>
  <c r="Q274" s="1"/>
  <c r="P275"/>
  <c r="R275" s="1"/>
  <c r="Q275" s="1"/>
  <c r="H580"/>
  <c r="I580" s="1"/>
  <c r="P276"/>
  <c r="R276" s="1"/>
  <c r="Q276" s="1"/>
  <c r="H276"/>
  <c r="I276" s="1"/>
  <c r="P277"/>
  <c r="R277" s="1"/>
  <c r="Q277" s="1"/>
  <c r="H582"/>
  <c r="I582"/>
  <c r="H584"/>
  <c r="I584"/>
  <c r="H280"/>
  <c r="I280"/>
  <c r="H281"/>
  <c r="I281"/>
  <c r="H590"/>
  <c r="I590"/>
  <c r="H287"/>
  <c r="I287" s="1"/>
  <c r="H594"/>
  <c r="I594"/>
  <c r="H290"/>
  <c r="I290"/>
  <c r="P290"/>
  <c r="R290" s="1"/>
  <c r="Q290" s="1"/>
  <c r="H595"/>
  <c r="I595"/>
  <c r="H597"/>
  <c r="I597" s="1"/>
  <c r="H293"/>
  <c r="I293"/>
  <c r="P294"/>
  <c r="R294"/>
  <c r="Q294" s="1"/>
  <c r="H294"/>
  <c r="I294" s="1"/>
  <c r="H295"/>
  <c r="I295"/>
  <c r="P296"/>
  <c r="R296"/>
  <c r="Q296" s="1"/>
  <c r="H296"/>
  <c r="I296" s="1"/>
  <c r="H297"/>
  <c r="I297" s="1"/>
  <c r="H298"/>
  <c r="I298" s="1"/>
  <c r="K298"/>
  <c r="O298" s="1"/>
  <c r="P300"/>
  <c r="R300" s="1"/>
  <c r="Q300" s="1"/>
  <c r="H607"/>
  <c r="I607" s="1"/>
  <c r="H302"/>
  <c r="I302" s="1"/>
  <c r="P304"/>
  <c r="R304" s="1"/>
  <c r="Q304" s="1"/>
  <c r="H305"/>
  <c r="I305" s="1"/>
  <c r="P305"/>
  <c r="R305" s="1"/>
  <c r="Q305" s="1"/>
  <c r="H304"/>
  <c r="I304" s="1"/>
  <c r="K304"/>
  <c r="O304" s="1"/>
  <c r="H610"/>
  <c r="I610" s="1"/>
  <c r="H615"/>
  <c r="I615" s="1"/>
  <c r="H618"/>
  <c r="I618" s="1"/>
  <c r="H620"/>
  <c r="I620"/>
  <c r="H623"/>
  <c r="I623" s="1"/>
  <c r="H625"/>
  <c r="I625"/>
  <c r="H627"/>
  <c r="I627" s="1"/>
  <c r="H629"/>
  <c r="I629" s="1"/>
  <c r="H632"/>
  <c r="I632" s="1"/>
  <c r="H634"/>
  <c r="I634" s="1"/>
  <c r="H636"/>
  <c r="I636"/>
  <c r="H639"/>
  <c r="I639"/>
  <c r="H642"/>
  <c r="I642"/>
  <c r="H262"/>
  <c r="I262"/>
  <c r="H568"/>
  <c r="I568" s="1"/>
  <c r="H265"/>
  <c r="I265"/>
  <c r="H574"/>
  <c r="I574"/>
  <c r="H270"/>
  <c r="I270" s="1"/>
  <c r="H578"/>
  <c r="I578"/>
  <c r="H275"/>
  <c r="I275"/>
  <c r="H581"/>
  <c r="I581"/>
  <c r="H277"/>
  <c r="I277"/>
  <c r="H278"/>
  <c r="I278"/>
  <c r="H279"/>
  <c r="I279"/>
  <c r="H585"/>
  <c r="I585" s="1"/>
  <c r="H586"/>
  <c r="I586"/>
  <c r="H282"/>
  <c r="I282"/>
  <c r="H588"/>
  <c r="I588"/>
  <c r="H589"/>
  <c r="I589" s="1"/>
  <c r="H285"/>
  <c r="I285"/>
  <c r="H286"/>
  <c r="I286"/>
  <c r="H591"/>
  <c r="I591" s="1"/>
  <c r="H592"/>
  <c r="I592"/>
  <c r="H288"/>
  <c r="I288"/>
  <c r="H596"/>
  <c r="I596"/>
  <c r="H292"/>
  <c r="I292" s="1"/>
  <c r="H600"/>
  <c r="I600"/>
  <c r="H601"/>
  <c r="I601"/>
  <c r="H602"/>
  <c r="I602" s="1"/>
  <c r="H300"/>
  <c r="I300"/>
  <c r="H301"/>
  <c r="I301"/>
  <c r="H608"/>
  <c r="I608"/>
  <c r="H611"/>
  <c r="I611" s="1"/>
  <c r="H612"/>
  <c r="I612"/>
  <c r="H614"/>
  <c r="I614"/>
  <c r="H616"/>
  <c r="I616" s="1"/>
  <c r="H619"/>
  <c r="I619"/>
  <c r="H621"/>
  <c r="I621" s="1"/>
  <c r="H628"/>
  <c r="I628"/>
  <c r="H631"/>
  <c r="I631"/>
  <c r="H633"/>
  <c r="I633" s="1"/>
  <c r="H635"/>
  <c r="I635"/>
  <c r="H637"/>
  <c r="I637" s="1"/>
  <c r="H640"/>
  <c r="I640"/>
  <c r="H641"/>
  <c r="I641"/>
  <c r="H284"/>
  <c r="I284"/>
  <c r="P284"/>
  <c r="R284"/>
  <c r="Q284" s="1"/>
  <c r="H291"/>
  <c r="I291" s="1"/>
  <c r="P291"/>
  <c r="R291" s="1"/>
  <c r="Q291" s="1"/>
  <c r="H598"/>
  <c r="I598"/>
  <c r="H299"/>
  <c r="I299" s="1"/>
  <c r="P299"/>
  <c r="R299" s="1"/>
  <c r="Q299" s="1"/>
  <c r="H605"/>
  <c r="I605"/>
  <c r="H606"/>
  <c r="I606" s="1"/>
  <c r="H617"/>
  <c r="I617" s="1"/>
  <c r="H624"/>
  <c r="I624"/>
  <c r="H638"/>
  <c r="I638" s="1"/>
  <c r="H643"/>
  <c r="I643"/>
  <c r="H630"/>
  <c r="I630"/>
  <c r="R282" l="1"/>
  <c r="Q282" s="1"/>
  <c r="R265"/>
  <c r="Q265" s="1"/>
  <c r="R298"/>
  <c r="Q298" s="1"/>
  <c r="O285"/>
  <c r="O280"/>
  <c r="R266"/>
  <c r="Q266" s="1"/>
  <c r="R297"/>
  <c r="Q297" s="1"/>
  <c r="R237"/>
  <c r="Q237" s="1"/>
  <c r="O295"/>
  <c r="O261"/>
  <c r="R281"/>
  <c r="Q281" s="1"/>
  <c r="R264"/>
  <c r="Q264" s="1"/>
  <c r="O58"/>
  <c r="O240"/>
  <c r="O196"/>
  <c r="O138"/>
  <c r="O244"/>
  <c r="O162"/>
  <c r="O159"/>
  <c r="R249"/>
  <c r="Q249" s="1"/>
  <c r="R175"/>
  <c r="Q175" s="1"/>
  <c r="R62"/>
  <c r="Q62" s="1"/>
  <c r="O103"/>
  <c r="O76"/>
</calcChain>
</file>

<file path=xl/comments1.xml><?xml version="1.0" encoding="utf-8"?>
<comments xmlns="http://schemas.openxmlformats.org/spreadsheetml/2006/main">
  <authors>
    <author>LEEJAEHAN</author>
  </authors>
  <commentList>
    <comment ref="L26" authorId="0">
      <text>
        <r>
          <rPr>
            <b/>
            <sz val="9"/>
            <color indexed="81"/>
            <rFont val="Tahoma"/>
            <family val="2"/>
          </rPr>
          <t>LEEJAEHAN:</t>
        </r>
        <r>
          <rPr>
            <sz val="9"/>
            <color indexed="81"/>
            <rFont val="Tahoma"/>
            <family val="2"/>
          </rPr>
          <t xml:space="preserve">
Passive1
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1.7</t>
        </r>
        <r>
          <rPr>
            <sz val="9"/>
            <color indexed="81"/>
            <rFont val="돋움"/>
            <family val="3"/>
            <charset val="129"/>
          </rPr>
          <t>효과</t>
        </r>
      </text>
    </comment>
  </commentList>
</comments>
</file>

<file path=xl/comments2.xml><?xml version="1.0" encoding="utf-8"?>
<comments xmlns="http://schemas.openxmlformats.org/spreadsheetml/2006/main">
  <authors>
    <author>LEEJAEHAN</author>
  </authors>
  <commentList>
    <comment ref="E2" authorId="0">
      <text>
        <r>
          <rPr>
            <b/>
            <sz val="9"/>
            <color indexed="81"/>
            <rFont val="Tahoma"/>
            <family val="2"/>
          </rPr>
          <t>LEEJAEHAN:</t>
        </r>
        <r>
          <rPr>
            <sz val="9"/>
            <color indexed="81"/>
            <rFont val="Tahoma"/>
            <family val="2"/>
          </rPr>
          <t xml:space="preserve">
Passive1
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1.7</t>
        </r>
        <r>
          <rPr>
            <sz val="9"/>
            <color indexed="81"/>
            <rFont val="돋움"/>
            <family val="3"/>
            <charset val="129"/>
          </rPr>
          <t>효과</t>
        </r>
      </text>
    </comment>
  </commentList>
</comments>
</file>

<file path=xl/sharedStrings.xml><?xml version="1.0" encoding="utf-8"?>
<sst xmlns="http://schemas.openxmlformats.org/spreadsheetml/2006/main" count="507" uniqueCount="199">
  <si>
    <t>Growth</t>
    <phoneticPr fontId="2" type="noConversion"/>
  </si>
  <si>
    <t>데미지</t>
    <phoneticPr fontId="2" type="noConversion"/>
  </si>
  <si>
    <t>레벨</t>
    <phoneticPr fontId="2" type="noConversion"/>
  </si>
  <si>
    <t>비용</t>
    <phoneticPr fontId="2" type="noConversion"/>
  </si>
  <si>
    <t>초기비용/ 데미지가 100이라면, 100초</t>
    <phoneticPr fontId="2" type="noConversion"/>
  </si>
  <si>
    <t>몇초?</t>
    <phoneticPr fontId="2" type="noConversion"/>
  </si>
  <si>
    <t>배수</t>
    <phoneticPr fontId="2" type="noConversion"/>
  </si>
  <si>
    <t>변화배수</t>
    <phoneticPr fontId="2" type="noConversion"/>
  </si>
  <si>
    <t>최종데미지</t>
    <phoneticPr fontId="2" type="noConversion"/>
  </si>
  <si>
    <t>2의몇승</t>
    <phoneticPr fontId="2" type="noConversion"/>
  </si>
  <si>
    <t>증가율</t>
    <phoneticPr fontId="2" type="noConversion"/>
  </si>
  <si>
    <t>다음업글비용</t>
    <phoneticPr fontId="2" type="noConversion"/>
  </si>
  <si>
    <t>몇초</t>
    <phoneticPr fontId="2" type="noConversion"/>
  </si>
  <si>
    <t>전체데미지</t>
    <phoneticPr fontId="2" type="noConversion"/>
  </si>
  <si>
    <t>증가배수</t>
    <phoneticPr fontId="2" type="noConversion"/>
  </si>
  <si>
    <t>전체배수</t>
    <phoneticPr fontId="2" type="noConversion"/>
  </si>
  <si>
    <t>요구배수</t>
    <phoneticPr fontId="2" type="noConversion"/>
  </si>
  <si>
    <t>공속</t>
    <phoneticPr fontId="2" type="noConversion"/>
  </si>
  <si>
    <t>Passive1</t>
    <phoneticPr fontId="2" type="noConversion"/>
  </si>
  <si>
    <t>Passive2</t>
    <phoneticPr fontId="2" type="noConversion"/>
  </si>
  <si>
    <t>전체로보면2.4</t>
    <phoneticPr fontId="2" type="noConversion"/>
  </si>
  <si>
    <t>전체로보면3.1</t>
    <phoneticPr fontId="2" type="noConversion"/>
  </si>
  <si>
    <t>Me and Other</t>
    <phoneticPr fontId="2" type="noConversion"/>
  </si>
  <si>
    <t>Passieve3</t>
    <phoneticPr fontId="2" type="noConversion"/>
  </si>
  <si>
    <t>150%증가</t>
    <phoneticPr fontId="2" type="noConversion"/>
  </si>
  <si>
    <t>50%증가</t>
    <phoneticPr fontId="2" type="noConversion"/>
  </si>
  <si>
    <t>fromother</t>
    <phoneticPr fontId="2" type="noConversion"/>
  </si>
  <si>
    <t>리서치시간</t>
    <phoneticPr fontId="2" type="noConversion"/>
  </si>
  <si>
    <t>노멀난이도</t>
    <phoneticPr fontId="2" type="noConversion"/>
  </si>
  <si>
    <t>하드난이도</t>
    <phoneticPr fontId="2" type="noConversion"/>
  </si>
  <si>
    <t>얼티밋</t>
    <phoneticPr fontId="2" type="noConversion"/>
  </si>
  <si>
    <t>전체로보면1.7효과</t>
    <phoneticPr fontId="2" type="noConversion"/>
  </si>
  <si>
    <t>비율</t>
    <phoneticPr fontId="2" type="noConversion"/>
  </si>
  <si>
    <t>공격력</t>
    <phoneticPr fontId="2" type="noConversion"/>
  </si>
  <si>
    <t>크리</t>
    <phoneticPr fontId="2" type="noConversion"/>
  </si>
  <si>
    <t>극피</t>
    <phoneticPr fontId="2" type="noConversion"/>
  </si>
  <si>
    <t>크리쪽가격</t>
    <phoneticPr fontId="2" type="noConversion"/>
  </si>
  <si>
    <t>E공속</t>
    <phoneticPr fontId="2" type="noConversion"/>
  </si>
  <si>
    <t>뎀증량</t>
    <phoneticPr fontId="2" type="noConversion"/>
  </si>
  <si>
    <t>연결</t>
    <phoneticPr fontId="2" type="noConversion"/>
  </si>
  <si>
    <t>독립</t>
    <phoneticPr fontId="2" type="noConversion"/>
  </si>
  <si>
    <t>물리뎀증량</t>
    <phoneticPr fontId="2" type="noConversion"/>
  </si>
  <si>
    <t>물리총</t>
    <phoneticPr fontId="2" type="noConversion"/>
  </si>
  <si>
    <t>증뎀</t>
    <phoneticPr fontId="2" type="noConversion"/>
  </si>
  <si>
    <t>공속,증뎀가격</t>
    <phoneticPr fontId="2" type="noConversion"/>
  </si>
  <si>
    <t>크리*공속*증뎀</t>
    <phoneticPr fontId="2" type="noConversion"/>
  </si>
  <si>
    <t>E증뎀</t>
    <phoneticPr fontId="2" type="noConversion"/>
  </si>
  <si>
    <t>마법총</t>
    <phoneticPr fontId="2" type="noConversion"/>
  </si>
  <si>
    <t>공속*증뎀</t>
    <phoneticPr fontId="2" type="noConversion"/>
  </si>
  <si>
    <t>마법뎀증량</t>
    <phoneticPr fontId="2" type="noConversion"/>
  </si>
  <si>
    <t>총마법력</t>
    <phoneticPr fontId="2" type="noConversion"/>
  </si>
  <si>
    <t>몇층</t>
    <phoneticPr fontId="2" type="noConversion"/>
  </si>
  <si>
    <t>총비중</t>
  </si>
  <si>
    <t>총비중</t>
    <phoneticPr fontId="2" type="noConversion"/>
  </si>
  <si>
    <t>물리데미지의 크리로인한 증뎀율은, element의 갯수추가(비중늘어남) 으로 극복한다.</t>
    <phoneticPr fontId="2" type="noConversion"/>
  </si>
  <si>
    <t>이름</t>
  </si>
  <si>
    <t>불</t>
  </si>
  <si>
    <t>물</t>
  </si>
  <si>
    <t>바위</t>
  </si>
  <si>
    <t>전기</t>
  </si>
  <si>
    <t>눈</t>
  </si>
  <si>
    <t>흙</t>
  </si>
  <si>
    <t>바람</t>
  </si>
  <si>
    <t>얼음</t>
  </si>
  <si>
    <t>용암</t>
  </si>
  <si>
    <t>등장레벨</t>
  </si>
  <si>
    <r>
      <t>기본데미지</t>
    </r>
    <r>
      <rPr>
        <sz val="10"/>
        <color rgb="FF000000"/>
        <rFont val="함초롬바탕"/>
        <family val="1"/>
        <charset val="129"/>
      </rPr>
      <t>(2</t>
    </r>
    <r>
      <rPr>
        <sz val="10"/>
        <color rgb="FF000000"/>
        <rFont val="맑은 고딕"/>
        <family val="3"/>
        <charset val="129"/>
        <scheme val="minor"/>
      </rPr>
      <t>의몇승</t>
    </r>
    <r>
      <rPr>
        <sz val="10"/>
        <color rgb="FF000000"/>
        <rFont val="함초롬바탕"/>
        <family val="1"/>
        <charset val="129"/>
      </rPr>
      <t>)</t>
    </r>
  </si>
  <si>
    <r>
      <t>0</t>
    </r>
    <r>
      <rPr>
        <sz val="8"/>
        <color rgb="FF000000"/>
        <rFont val="맑은 고딕"/>
        <family val="3"/>
        <charset val="129"/>
        <scheme val="minor"/>
      </rPr>
      <t>렙의실제레벨</t>
    </r>
    <r>
      <rPr>
        <sz val="8"/>
        <color rgb="FF000000"/>
        <rFont val="함초롬바탕"/>
        <family val="1"/>
        <charset val="129"/>
      </rPr>
      <t>(</t>
    </r>
    <r>
      <rPr>
        <sz val="8"/>
        <color rgb="FF000000"/>
        <rFont val="맑은 고딕"/>
        <family val="3"/>
        <charset val="129"/>
        <scheme val="minor"/>
      </rPr>
      <t>불레벨</t>
    </r>
    <r>
      <rPr>
        <sz val="8"/>
        <color rgb="FF000000"/>
        <rFont val="함초롬바탕"/>
        <family val="1"/>
        <charset val="129"/>
      </rPr>
      <t>+n)</t>
    </r>
  </si>
  <si>
    <t>미구현1</t>
  </si>
  <si>
    <t>미구현1</t>
    <phoneticPr fontId="2" type="noConversion"/>
  </si>
  <si>
    <t>미구현2</t>
  </si>
  <si>
    <t>미구현2</t>
    <phoneticPr fontId="2" type="noConversion"/>
  </si>
  <si>
    <t>미구현3</t>
  </si>
  <si>
    <t>미구현3</t>
    <phoneticPr fontId="2" type="noConversion"/>
  </si>
  <si>
    <t>비중</t>
  </si>
  <si>
    <t>비중</t>
    <phoneticPr fontId="2" type="noConversion"/>
  </si>
  <si>
    <t>총비중</t>
    <phoneticPr fontId="2" type="noConversion"/>
  </si>
  <si>
    <t>Upgrade강해짐</t>
    <phoneticPr fontId="2" type="noConversion"/>
  </si>
  <si>
    <t>element강해짐</t>
    <phoneticPr fontId="2" type="noConversion"/>
  </si>
  <si>
    <t>총비중증가량</t>
    <phoneticPr fontId="2" type="noConversion"/>
  </si>
  <si>
    <t>Growthrate</t>
    <phoneticPr fontId="2" type="noConversion"/>
  </si>
  <si>
    <t>공속</t>
    <phoneticPr fontId="2" type="noConversion"/>
  </si>
  <si>
    <r>
      <t>미구현</t>
    </r>
    <r>
      <rPr>
        <sz val="12"/>
        <color rgb="FF000000"/>
        <rFont val="굴림"/>
        <family val="3"/>
        <charset val="129"/>
      </rPr>
      <t>1</t>
    </r>
  </si>
  <si>
    <r>
      <t>미구현</t>
    </r>
    <r>
      <rPr>
        <sz val="12"/>
        <color rgb="FF000000"/>
        <rFont val="굴림"/>
        <family val="3"/>
        <charset val="129"/>
      </rPr>
      <t>2</t>
    </r>
  </si>
  <si>
    <r>
      <t>미구현</t>
    </r>
    <r>
      <rPr>
        <sz val="12"/>
        <color rgb="FF000000"/>
        <rFont val="굴림"/>
        <family val="3"/>
        <charset val="129"/>
      </rPr>
      <t>3</t>
    </r>
  </si>
  <si>
    <t>증뎀</t>
    <phoneticPr fontId="2" type="noConversion"/>
  </si>
  <si>
    <t>비고</t>
    <phoneticPr fontId="2" type="noConversion"/>
  </si>
  <si>
    <t>1번째</t>
    <phoneticPr fontId="2" type="noConversion"/>
  </si>
  <si>
    <t>연구비계산기</t>
    <phoneticPr fontId="2" type="noConversion"/>
  </si>
  <si>
    <t>시간(초)</t>
    <phoneticPr fontId="2" type="noConversion"/>
  </si>
  <si>
    <t>참고</t>
    <phoneticPr fontId="2" type="noConversion"/>
  </si>
  <si>
    <t>참고비중</t>
    <phoneticPr fontId="2" type="noConversion"/>
  </si>
  <si>
    <t>참고가격</t>
    <phoneticPr fontId="2" type="noConversion"/>
  </si>
  <si>
    <t>나머지</t>
    <phoneticPr fontId="2" type="noConversion"/>
  </si>
  <si>
    <t>연구비</t>
    <phoneticPr fontId="2" type="noConversion"/>
  </si>
  <si>
    <t>시작비</t>
    <phoneticPr fontId="2" type="noConversion"/>
  </si>
  <si>
    <t>시간당연구비</t>
    <phoneticPr fontId="2" type="noConversion"/>
  </si>
  <si>
    <t>E+03</t>
    <phoneticPr fontId="2" type="noConversion"/>
  </si>
  <si>
    <t>E+04</t>
  </si>
  <si>
    <t>E+05</t>
  </si>
  <si>
    <t>E+06</t>
  </si>
  <si>
    <t>E+07</t>
  </si>
  <si>
    <t>E+08</t>
  </si>
  <si>
    <t>E+09</t>
  </si>
  <si>
    <t>E+10</t>
  </si>
  <si>
    <t>E+11</t>
  </si>
  <si>
    <t>E+12</t>
  </si>
  <si>
    <t>E+13</t>
  </si>
  <si>
    <t>k</t>
    <phoneticPr fontId="2" type="noConversion"/>
  </si>
  <si>
    <t>m</t>
    <phoneticPr fontId="2" type="noConversion"/>
  </si>
  <si>
    <t>b</t>
    <phoneticPr fontId="2" type="noConversion"/>
  </si>
  <si>
    <t>E+14</t>
  </si>
  <si>
    <t>E+15</t>
  </si>
  <si>
    <t>E+16</t>
  </si>
  <si>
    <t>E+17</t>
  </si>
  <si>
    <t>A</t>
    <phoneticPr fontId="2" type="noConversion"/>
  </si>
  <si>
    <t>B</t>
    <phoneticPr fontId="2" type="noConversion"/>
  </si>
  <si>
    <t>800a</t>
    <phoneticPr fontId="2" type="noConversion"/>
  </si>
  <si>
    <t>expression</t>
    <phoneticPr fontId="2" type="noConversion"/>
  </si>
  <si>
    <t>2300k</t>
    <phoneticPr fontId="2" type="noConversion"/>
  </si>
  <si>
    <t>850b</t>
    <phoneticPr fontId="2" type="noConversion"/>
  </si>
  <si>
    <t>1850m</t>
    <phoneticPr fontId="2" type="noConversion"/>
  </si>
  <si>
    <t>1100b</t>
    <phoneticPr fontId="2" type="noConversion"/>
  </si>
  <si>
    <t>초당연구비</t>
    <phoneticPr fontId="2" type="noConversion"/>
  </si>
  <si>
    <t>90k</t>
    <phoneticPr fontId="2" type="noConversion"/>
  </si>
  <si>
    <t>70m</t>
    <phoneticPr fontId="2" type="noConversion"/>
  </si>
  <si>
    <t>40b</t>
    <phoneticPr fontId="2" type="noConversion"/>
  </si>
  <si>
    <t>20a</t>
    <phoneticPr fontId="2" type="noConversion"/>
  </si>
  <si>
    <t>30b</t>
    <phoneticPr fontId="2" type="noConversion"/>
  </si>
  <si>
    <t>비중1기준데미지증가</t>
    <phoneticPr fontId="2" type="noConversion"/>
  </si>
  <si>
    <t>실제시간</t>
    <phoneticPr fontId="2" type="noConversion"/>
  </si>
  <si>
    <t>실제시간에 비중을곱하여여, 실제로 비중이적용되면 이시간에 랩업을 할수있다는 식으로 나타냄.</t>
    <phoneticPr fontId="2" type="noConversion"/>
  </si>
  <si>
    <t>E+18</t>
  </si>
  <si>
    <t>E+19</t>
  </si>
  <si>
    <t>E+20</t>
  </si>
  <si>
    <t>E+21</t>
  </si>
  <si>
    <t>C</t>
    <phoneticPr fontId="2" type="noConversion"/>
  </si>
  <si>
    <t>800A</t>
    <phoneticPr fontId="2" type="noConversion"/>
  </si>
  <si>
    <t>850B</t>
    <phoneticPr fontId="2" type="noConversion"/>
  </si>
  <si>
    <t>20A</t>
    <phoneticPr fontId="2" type="noConversion"/>
  </si>
  <si>
    <t>30B</t>
    <phoneticPr fontId="2" type="noConversion"/>
  </si>
  <si>
    <t>1800C</t>
    <phoneticPr fontId="2" type="noConversion"/>
  </si>
  <si>
    <t>70C</t>
    <phoneticPr fontId="2" type="noConversion"/>
  </si>
  <si>
    <t>연구비비용</t>
    <phoneticPr fontId="2" type="noConversion"/>
  </si>
  <si>
    <t>랩업의5배</t>
    <phoneticPr fontId="2" type="noConversion"/>
  </si>
  <si>
    <t>330</t>
    <phoneticPr fontId="2" type="noConversion"/>
  </si>
  <si>
    <t>3000</t>
    <phoneticPr fontId="2" type="noConversion"/>
  </si>
  <si>
    <t>연구시간감소량</t>
    <phoneticPr fontId="2" type="noConversion"/>
  </si>
  <si>
    <t>기준연구시간</t>
    <phoneticPr fontId="2" type="noConversion"/>
  </si>
  <si>
    <t>시간</t>
    <phoneticPr fontId="2" type="noConversion"/>
  </si>
  <si>
    <t>20층마다2배</t>
    <phoneticPr fontId="2" type="noConversion"/>
  </si>
  <si>
    <t>growthrate는</t>
    <phoneticPr fontId="2" type="noConversion"/>
  </si>
  <si>
    <t>300층까지만</t>
    <phoneticPr fontId="2" type="noConversion"/>
  </si>
  <si>
    <t>비율포함</t>
    <phoneticPr fontId="2" type="noConversion"/>
  </si>
  <si>
    <t>기준레벨</t>
    <phoneticPr fontId="2" type="noConversion"/>
  </si>
  <si>
    <t>비용비중</t>
    <phoneticPr fontId="2" type="noConversion"/>
  </si>
  <si>
    <t>30초기준</t>
    <phoneticPr fontId="2" type="noConversion"/>
  </si>
  <si>
    <t>랩업의5배</t>
    <phoneticPr fontId="2" type="noConversion"/>
  </si>
  <si>
    <t>dps실</t>
    <phoneticPr fontId="2" type="noConversion"/>
  </si>
  <si>
    <t>실제레벨</t>
    <phoneticPr fontId="2" type="noConversion"/>
  </si>
  <si>
    <t>증가배수</t>
    <phoneticPr fontId="2" type="noConversion"/>
  </si>
  <si>
    <t>전체배수</t>
    <phoneticPr fontId="2" type="noConversion"/>
  </si>
  <si>
    <t>다음업글비용</t>
    <phoneticPr fontId="2" type="noConversion"/>
  </si>
  <si>
    <t>리서치비용</t>
    <phoneticPr fontId="2" type="noConversion"/>
  </si>
  <si>
    <t>리서치시간비율</t>
    <phoneticPr fontId="2" type="noConversion"/>
  </si>
  <si>
    <t>자급자족업글시간</t>
    <phoneticPr fontId="2" type="noConversion"/>
  </si>
  <si>
    <t>전체기준업글시간</t>
    <phoneticPr fontId="2" type="noConversion"/>
  </si>
  <si>
    <t>셀로</t>
    <phoneticPr fontId="2" type="noConversion"/>
  </si>
  <si>
    <t>바꿔줘야함</t>
    <phoneticPr fontId="2" type="noConversion"/>
  </si>
  <si>
    <t>전체기준업글시간</t>
    <phoneticPr fontId="2" type="noConversion"/>
  </si>
  <si>
    <t>연구시간GrowthRate</t>
    <phoneticPr fontId="2" type="noConversion"/>
  </si>
  <si>
    <t>900층기준</t>
    <phoneticPr fontId="2" type="noConversion"/>
  </si>
  <si>
    <t>30*2의3승초증가</t>
    <phoneticPr fontId="2" type="noConversion"/>
  </si>
  <si>
    <t>기준연구시간</t>
    <phoneticPr fontId="2" type="noConversion"/>
  </si>
  <si>
    <t>연구시간감소량</t>
    <phoneticPr fontId="2" type="noConversion"/>
  </si>
  <si>
    <t>비중포함데미지증가</t>
    <phoneticPr fontId="2" type="noConversion"/>
  </si>
  <si>
    <t>Growthrate</t>
    <phoneticPr fontId="2" type="noConversion"/>
  </si>
  <si>
    <t>레벨</t>
    <phoneticPr fontId="2" type="noConversion"/>
  </si>
  <si>
    <t>1기준</t>
    <phoneticPr fontId="2" type="noConversion"/>
  </si>
  <si>
    <t>연구시간GrowthRate</t>
    <phoneticPr fontId="2" type="noConversion"/>
  </si>
  <si>
    <t>growthrate는</t>
    <phoneticPr fontId="2" type="noConversion"/>
  </si>
  <si>
    <t>900층기준</t>
    <phoneticPr fontId="2" type="noConversion"/>
  </si>
  <si>
    <t>20층마다2배</t>
    <phoneticPr fontId="2" type="noConversion"/>
  </si>
  <si>
    <t>30*2의3승초증가</t>
    <phoneticPr fontId="2" type="noConversion"/>
  </si>
  <si>
    <t>300층까지만</t>
    <phoneticPr fontId="2" type="noConversion"/>
  </si>
  <si>
    <t>비중제외</t>
    <phoneticPr fontId="2" type="noConversion"/>
  </si>
  <si>
    <t>총증뎀</t>
    <phoneticPr fontId="2" type="noConversion"/>
  </si>
  <si>
    <t>따라서 총비중이증가하는 새 Element가 생길때, 그 Element의 Research로 hero공격의 비중을 늘려주는게 필요하다.</t>
    <phoneticPr fontId="2" type="noConversion"/>
  </si>
  <si>
    <t>히어로공격의 비중변화는 1~ element총비중까지다.</t>
    <phoneticPr fontId="2" type="noConversion"/>
  </si>
  <si>
    <t>실제로 hero데미지의 비중은초기1에서 element의 총 비중 증가량만큼 따라서 증가하질않는다.</t>
    <phoneticPr fontId="2" type="noConversion"/>
  </si>
  <si>
    <t>기본공격력을 1(5)에서 비중만큼 증가시켜준다.</t>
    <phoneticPr fontId="2" type="noConversion"/>
  </si>
  <si>
    <t>총비중</t>
    <phoneticPr fontId="2" type="noConversion"/>
  </si>
  <si>
    <t>새비중</t>
    <phoneticPr fontId="2" type="noConversion"/>
  </si>
  <si>
    <t>dps비율</t>
    <phoneticPr fontId="2" type="noConversion"/>
  </si>
  <si>
    <t>비중1기준데미지</t>
    <phoneticPr fontId="2" type="noConversion"/>
  </si>
  <si>
    <t>실dps비중</t>
    <phoneticPr fontId="2" type="noConversion"/>
  </si>
  <si>
    <t>기준렙증뎀</t>
    <phoneticPr fontId="2" type="noConversion"/>
  </si>
  <si>
    <t>비용비중이 늘어나야한다..</t>
    <phoneticPr fontId="2" type="noConversion"/>
  </si>
  <si>
    <t>근데 그만큼 비용비중도 증가해야하는데.. 이게문제</t>
    <phoneticPr fontId="2" type="noConversion"/>
  </si>
</sst>
</file>

<file path=xl/styles.xml><?xml version="1.0" encoding="utf-8"?>
<styleSheet xmlns="http://schemas.openxmlformats.org/spreadsheetml/2006/main">
  <numFmts count="10">
    <numFmt numFmtId="41" formatCode="_-* #,##0_-;\-* #,##0_-;_-* &quot;-&quot;_-;_-@_-"/>
    <numFmt numFmtId="176" formatCode="0_);[Red]\(0\)"/>
    <numFmt numFmtId="177" formatCode="0.00_);[Red]\(0.00\)"/>
    <numFmt numFmtId="178" formatCode="0.0_ "/>
    <numFmt numFmtId="179" formatCode="0_ "/>
    <numFmt numFmtId="180" formatCode="0.000E+00"/>
    <numFmt numFmtId="181" formatCode="0.0%"/>
    <numFmt numFmtId="182" formatCode="0.000_ "/>
    <numFmt numFmtId="183" formatCode="0.00_ "/>
    <numFmt numFmtId="186" formatCode="0.0_);[Red]\(0.0\)"/>
  </numFmts>
  <fonts count="2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함초롬바탕"/>
      <family val="1"/>
      <charset val="129"/>
    </font>
    <font>
      <sz val="8"/>
      <color rgb="FF000000"/>
      <name val="함초롬바탕"/>
      <family val="1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2"/>
      <color rgb="FF000000"/>
      <name val="굴림"/>
      <family val="3"/>
      <charset val="129"/>
    </font>
    <font>
      <sz val="13"/>
      <color rgb="FF000000"/>
      <name val="맑은 고딕"/>
      <family val="3"/>
      <charset val="129"/>
      <scheme val="minor"/>
    </font>
    <font>
      <sz val="13"/>
      <color rgb="FF000000"/>
      <name val="굴림"/>
      <family val="3"/>
      <charset val="129"/>
    </font>
    <font>
      <b/>
      <sz val="13"/>
      <color rgb="FF000000"/>
      <name val="맑은 고딕"/>
      <family val="3"/>
      <charset val="129"/>
      <scheme val="minor"/>
    </font>
    <font>
      <b/>
      <sz val="13"/>
      <color rgb="FF000000"/>
      <name val="굴림"/>
      <family val="3"/>
      <charset val="129"/>
    </font>
    <font>
      <sz val="8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8"/>
      <color rgb="FFFF0000"/>
      <name val="맑은 고딕"/>
      <family val="3"/>
      <charset val="129"/>
      <scheme val="major"/>
    </font>
    <font>
      <sz val="8"/>
      <name val="맑은 고딕"/>
      <family val="3"/>
      <charset val="129"/>
      <scheme val="major"/>
    </font>
    <font>
      <sz val="8"/>
      <color rgb="FF000000"/>
      <name val="맑은 고딕"/>
      <family val="3"/>
      <charset val="129"/>
      <scheme val="major"/>
    </font>
    <font>
      <sz val="8"/>
      <color theme="1"/>
      <name val="맑은 고딕"/>
      <family val="2"/>
      <charset val="129"/>
      <scheme val="minor"/>
    </font>
    <font>
      <b/>
      <sz val="8"/>
      <color theme="1"/>
      <name val="맑은 고딕"/>
      <family val="3"/>
      <charset val="129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23">
    <xf numFmtId="0" fontId="0" fillId="0" borderId="0" xfId="0">
      <alignment vertical="center"/>
    </xf>
    <xf numFmtId="176" fontId="0" fillId="0" borderId="0" xfId="0" applyNumberFormat="1">
      <alignment vertical="center"/>
    </xf>
    <xf numFmtId="41" fontId="0" fillId="0" borderId="0" xfId="1" applyFont="1">
      <alignment vertical="center"/>
    </xf>
    <xf numFmtId="0" fontId="0" fillId="2" borderId="0" xfId="0" applyFill="1">
      <alignment vertical="center"/>
    </xf>
    <xf numFmtId="0" fontId="3" fillId="0" borderId="1" xfId="0" applyFont="1" applyBorder="1" applyAlignment="1">
      <alignment horizontal="justify" vertical="center" wrapText="1"/>
    </xf>
    <xf numFmtId="0" fontId="4" fillId="0" borderId="1" xfId="0" applyFont="1" applyBorder="1" applyAlignment="1">
      <alignment horizontal="justify" vertical="center" wrapText="1"/>
    </xf>
    <xf numFmtId="0" fontId="8" fillId="0" borderId="0" xfId="0" applyFont="1">
      <alignment vertical="center"/>
    </xf>
    <xf numFmtId="0" fontId="9" fillId="2" borderId="0" xfId="0" applyFont="1" applyFill="1">
      <alignment vertical="center"/>
    </xf>
    <xf numFmtId="9" fontId="0" fillId="0" borderId="0" xfId="0" applyNumberFormat="1">
      <alignment vertical="center"/>
    </xf>
    <xf numFmtId="0" fontId="0" fillId="0" borderId="2" xfId="0" applyBorder="1">
      <alignment vertical="center"/>
    </xf>
    <xf numFmtId="9" fontId="0" fillId="0" borderId="2" xfId="0" applyNumberFormat="1" applyBorder="1">
      <alignment vertical="center"/>
    </xf>
    <xf numFmtId="178" fontId="0" fillId="0" borderId="0" xfId="0" applyNumberFormat="1">
      <alignment vertical="center"/>
    </xf>
    <xf numFmtId="178" fontId="0" fillId="0" borderId="2" xfId="0" applyNumberFormat="1" applyBorder="1">
      <alignment vertical="center"/>
    </xf>
    <xf numFmtId="179" fontId="0" fillId="0" borderId="0" xfId="0" applyNumberFormat="1">
      <alignment vertical="center"/>
    </xf>
    <xf numFmtId="179" fontId="0" fillId="0" borderId="2" xfId="0" applyNumberFormat="1" applyBorder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179" fontId="0" fillId="4" borderId="0" xfId="0" applyNumberFormat="1" applyFill="1">
      <alignment vertical="center"/>
    </xf>
    <xf numFmtId="179" fontId="0" fillId="4" borderId="2" xfId="0" applyNumberFormat="1" applyFill="1" applyBorder="1">
      <alignment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justify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justify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justify" vertical="center" wrapText="1"/>
    </xf>
    <xf numFmtId="0" fontId="12" fillId="0" borderId="6" xfId="0" applyFont="1" applyBorder="1" applyAlignment="1">
      <alignment horizontal="justify" vertical="center" wrapText="1"/>
    </xf>
    <xf numFmtId="0" fontId="12" fillId="0" borderId="7" xfId="0" applyFont="1" applyBorder="1" applyAlignment="1">
      <alignment horizontal="justify" vertical="center" wrapText="1"/>
    </xf>
    <xf numFmtId="0" fontId="12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4" fillId="0" borderId="0" xfId="0" applyFont="1" applyAlignment="1">
      <alignment horizontal="justify" vertical="center" wrapText="1"/>
    </xf>
    <xf numFmtId="0" fontId="15" fillId="0" borderId="0" xfId="0" applyFont="1" applyAlignment="1">
      <alignment horizontal="justify" vertical="center" wrapText="1"/>
    </xf>
    <xf numFmtId="0" fontId="16" fillId="0" borderId="0" xfId="0" applyFont="1" applyAlignment="1">
      <alignment horizontal="justify" vertical="center" wrapText="1"/>
    </xf>
    <xf numFmtId="0" fontId="17" fillId="0" borderId="0" xfId="0" applyFont="1" applyAlignment="1">
      <alignment horizontal="justify" vertical="center" wrapText="1"/>
    </xf>
    <xf numFmtId="0" fontId="20" fillId="0" borderId="0" xfId="0" applyFont="1">
      <alignment vertical="center"/>
    </xf>
    <xf numFmtId="177" fontId="19" fillId="0" borderId="0" xfId="0" applyNumberFormat="1" applyFont="1" applyAlignment="1">
      <alignment horizontal="right" vertical="center"/>
    </xf>
    <xf numFmtId="0" fontId="19" fillId="0" borderId="5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41" fontId="19" fillId="0" borderId="0" xfId="1" applyFont="1" applyAlignment="1">
      <alignment horizontal="right" vertical="center"/>
    </xf>
    <xf numFmtId="41" fontId="21" fillId="0" borderId="0" xfId="1" applyFont="1" applyAlignment="1">
      <alignment horizontal="right" vertical="center"/>
    </xf>
    <xf numFmtId="0" fontId="19" fillId="4" borderId="0" xfId="0" applyFont="1" applyFill="1" applyAlignment="1">
      <alignment horizontal="right" vertical="center"/>
    </xf>
    <xf numFmtId="176" fontId="19" fillId="4" borderId="0" xfId="0" applyNumberFormat="1" applyFont="1" applyFill="1" applyAlignment="1">
      <alignment horizontal="right" vertical="center"/>
    </xf>
    <xf numFmtId="176" fontId="19" fillId="0" borderId="0" xfId="0" applyNumberFormat="1" applyFont="1" applyAlignment="1">
      <alignment horizontal="right" vertical="center"/>
    </xf>
    <xf numFmtId="0" fontId="19" fillId="3" borderId="0" xfId="0" applyFont="1" applyFill="1" applyAlignment="1">
      <alignment horizontal="right" vertical="center"/>
    </xf>
    <xf numFmtId="41" fontId="19" fillId="0" borderId="0" xfId="0" applyNumberFormat="1" applyFont="1" applyAlignment="1">
      <alignment horizontal="right" vertical="center"/>
    </xf>
    <xf numFmtId="0" fontId="19" fillId="2" borderId="0" xfId="0" applyFont="1" applyFill="1" applyAlignment="1">
      <alignment horizontal="right" vertical="center"/>
    </xf>
    <xf numFmtId="0" fontId="22" fillId="0" borderId="0" xfId="0" applyFont="1" applyFill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0" fillId="0" borderId="0" xfId="0" applyFill="1">
      <alignment vertical="center"/>
    </xf>
    <xf numFmtId="11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180" fontId="0" fillId="0" borderId="0" xfId="0" applyNumberFormat="1">
      <alignment vertical="center"/>
    </xf>
    <xf numFmtId="0" fontId="24" fillId="0" borderId="0" xfId="0" applyFont="1">
      <alignment vertical="center"/>
    </xf>
    <xf numFmtId="0" fontId="18" fillId="2" borderId="0" xfId="0" applyFont="1" applyFill="1" applyAlignment="1">
      <alignment horizontal="center" vertical="center"/>
    </xf>
    <xf numFmtId="0" fontId="18" fillId="5" borderId="0" xfId="0" applyFont="1" applyFill="1">
      <alignment vertical="center"/>
    </xf>
    <xf numFmtId="9" fontId="18" fillId="0" borderId="0" xfId="0" applyNumberFormat="1" applyFont="1">
      <alignment vertical="center"/>
    </xf>
    <xf numFmtId="181" fontId="18" fillId="0" borderId="0" xfId="0" applyNumberFormat="1" applyFont="1">
      <alignment vertical="center"/>
    </xf>
    <xf numFmtId="181" fontId="24" fillId="0" borderId="0" xfId="0" applyNumberFormat="1" applyFont="1">
      <alignment vertical="center"/>
    </xf>
    <xf numFmtId="0" fontId="0" fillId="7" borderId="10" xfId="0" applyFont="1" applyFill="1" applyBorder="1">
      <alignment vertical="center"/>
    </xf>
    <xf numFmtId="0" fontId="19" fillId="0" borderId="13" xfId="0" applyFont="1" applyBorder="1" applyAlignment="1">
      <alignment horizontal="right" vertical="center"/>
    </xf>
    <xf numFmtId="0" fontId="3" fillId="9" borderId="1" xfId="0" applyFont="1" applyFill="1" applyBorder="1" applyAlignment="1">
      <alignment horizontal="center" vertical="center" wrapText="1"/>
    </xf>
    <xf numFmtId="0" fontId="18" fillId="0" borderId="0" xfId="0" applyFont="1">
      <alignment vertical="center"/>
    </xf>
    <xf numFmtId="0" fontId="0" fillId="2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183" fontId="19" fillId="0" borderId="0" xfId="0" applyNumberFormat="1" applyFont="1" applyAlignment="1">
      <alignment horizontal="left" vertical="center"/>
    </xf>
    <xf numFmtId="183" fontId="19" fillId="0" borderId="11" xfId="0" applyNumberFormat="1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182" fontId="19" fillId="0" borderId="5" xfId="0" applyNumberFormat="1" applyFont="1" applyBorder="1" applyAlignment="1">
      <alignment horizontal="left" vertical="center"/>
    </xf>
    <xf numFmtId="0" fontId="25" fillId="10" borderId="12" xfId="0" applyFont="1" applyFill="1" applyBorder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18" fillId="2" borderId="0" xfId="0" applyFont="1" applyFill="1" applyAlignment="1">
      <alignment horizontal="left" vertical="center"/>
    </xf>
    <xf numFmtId="0" fontId="18" fillId="5" borderId="0" xfId="0" applyFont="1" applyFill="1" applyAlignment="1">
      <alignment horizontal="left" vertical="center"/>
    </xf>
    <xf numFmtId="183" fontId="19" fillId="0" borderId="13" xfId="0" applyNumberFormat="1" applyFont="1" applyBorder="1" applyAlignment="1">
      <alignment horizontal="left" vertical="center"/>
    </xf>
    <xf numFmtId="183" fontId="19" fillId="0" borderId="16" xfId="0" applyNumberFormat="1" applyFont="1" applyBorder="1" applyAlignment="1">
      <alignment horizontal="left" vertical="center"/>
    </xf>
    <xf numFmtId="182" fontId="19" fillId="0" borderId="15" xfId="0" applyNumberFormat="1" applyFont="1" applyBorder="1" applyAlignment="1">
      <alignment horizontal="left" vertical="center"/>
    </xf>
    <xf numFmtId="0" fontId="25" fillId="10" borderId="17" xfId="0" applyFont="1" applyFill="1" applyBorder="1" applyAlignment="1">
      <alignment horizontal="left" vertical="center"/>
    </xf>
    <xf numFmtId="0" fontId="25" fillId="10" borderId="14" xfId="0" applyFont="1" applyFill="1" applyBorder="1" applyAlignment="1">
      <alignment horizontal="left" vertical="center"/>
    </xf>
    <xf numFmtId="9" fontId="18" fillId="0" borderId="0" xfId="0" applyNumberFormat="1" applyFont="1" applyAlignment="1">
      <alignment horizontal="left" vertical="center"/>
    </xf>
    <xf numFmtId="181" fontId="18" fillId="0" borderId="0" xfId="0" applyNumberFormat="1" applyFont="1" applyAlignment="1">
      <alignment horizontal="left" vertical="center"/>
    </xf>
    <xf numFmtId="181" fontId="24" fillId="0" borderId="0" xfId="0" applyNumberFormat="1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183" fontId="19" fillId="0" borderId="0" xfId="0" applyNumberFormat="1" applyFont="1" applyAlignment="1">
      <alignment vertical="center"/>
    </xf>
    <xf numFmtId="183" fontId="19" fillId="0" borderId="5" xfId="0" applyNumberFormat="1" applyFont="1" applyBorder="1" applyAlignment="1">
      <alignment vertical="center"/>
    </xf>
    <xf numFmtId="183" fontId="19" fillId="0" borderId="0" xfId="0" applyNumberFormat="1" applyFont="1" applyBorder="1" applyAlignment="1">
      <alignment vertical="center"/>
    </xf>
    <xf numFmtId="183" fontId="19" fillId="0" borderId="11" xfId="0" applyNumberFormat="1" applyFont="1" applyBorder="1" applyAlignment="1">
      <alignment vertical="center"/>
    </xf>
    <xf numFmtId="182" fontId="19" fillId="0" borderId="5" xfId="0" applyNumberFormat="1" applyFont="1" applyBorder="1" applyAlignment="1">
      <alignment vertical="center"/>
    </xf>
    <xf numFmtId="0" fontId="25" fillId="10" borderId="12" xfId="0" applyFont="1" applyFill="1" applyBorder="1" applyAlignment="1">
      <alignment vertical="center"/>
    </xf>
    <xf numFmtId="0" fontId="21" fillId="0" borderId="0" xfId="0" applyNumberFormat="1" applyFont="1" applyAlignment="1">
      <alignment vertical="center"/>
    </xf>
    <xf numFmtId="0" fontId="19" fillId="8" borderId="0" xfId="0" applyNumberFormat="1" applyFont="1" applyFill="1" applyAlignment="1">
      <alignment vertical="center"/>
    </xf>
    <xf numFmtId="0" fontId="19" fillId="8" borderId="0" xfId="0" applyNumberFormat="1" applyFont="1" applyFill="1" applyBorder="1" applyAlignment="1">
      <alignment vertical="center"/>
    </xf>
    <xf numFmtId="0" fontId="19" fillId="0" borderId="0" xfId="1" applyNumberFormat="1" applyFont="1" applyAlignment="1">
      <alignment vertical="center"/>
    </xf>
    <xf numFmtId="0" fontId="19" fillId="0" borderId="0" xfId="0" applyNumberFormat="1" applyFont="1" applyAlignment="1">
      <alignment vertical="center"/>
    </xf>
    <xf numFmtId="176" fontId="21" fillId="0" borderId="11" xfId="1" applyNumberFormat="1" applyFont="1" applyBorder="1" applyAlignment="1">
      <alignment vertical="center"/>
    </xf>
    <xf numFmtId="0" fontId="19" fillId="0" borderId="0" xfId="1" applyNumberFormat="1" applyFont="1" applyBorder="1" applyAlignment="1">
      <alignment vertical="center"/>
    </xf>
    <xf numFmtId="0" fontId="19" fillId="0" borderId="0" xfId="0" applyNumberFormat="1" applyFont="1" applyBorder="1" applyAlignment="1">
      <alignment vertical="center"/>
    </xf>
    <xf numFmtId="176" fontId="22" fillId="0" borderId="11" xfId="1" applyNumberFormat="1" applyFont="1" applyBorder="1" applyAlignment="1">
      <alignment vertical="center"/>
    </xf>
    <xf numFmtId="0" fontId="19" fillId="8" borderId="0" xfId="1" applyNumberFormat="1" applyFont="1" applyFill="1" applyAlignment="1">
      <alignment vertical="center"/>
    </xf>
    <xf numFmtId="176" fontId="19" fillId="0" borderId="11" xfId="1" applyNumberFormat="1" applyFont="1" applyBorder="1" applyAlignment="1">
      <alignment vertical="center"/>
    </xf>
    <xf numFmtId="183" fontId="19" fillId="0" borderId="13" xfId="0" applyNumberFormat="1" applyFont="1" applyBorder="1" applyAlignment="1">
      <alignment vertical="center"/>
    </xf>
    <xf numFmtId="183" fontId="19" fillId="0" borderId="15" xfId="0" applyNumberFormat="1" applyFont="1" applyBorder="1" applyAlignment="1">
      <alignment vertical="center"/>
    </xf>
    <xf numFmtId="183" fontId="19" fillId="0" borderId="16" xfId="0" applyNumberFormat="1" applyFont="1" applyBorder="1" applyAlignment="1">
      <alignment vertical="center"/>
    </xf>
    <xf numFmtId="182" fontId="19" fillId="0" borderId="15" xfId="0" applyNumberFormat="1" applyFont="1" applyBorder="1" applyAlignment="1">
      <alignment vertical="center"/>
    </xf>
    <xf numFmtId="0" fontId="25" fillId="10" borderId="17" xfId="0" applyFont="1" applyFill="1" applyBorder="1" applyAlignment="1">
      <alignment vertical="center"/>
    </xf>
    <xf numFmtId="0" fontId="19" fillId="0" borderId="13" xfId="0" applyNumberFormat="1" applyFont="1" applyBorder="1" applyAlignment="1">
      <alignment vertical="center"/>
    </xf>
    <xf numFmtId="0" fontId="19" fillId="4" borderId="13" xfId="0" applyNumberFormat="1" applyFont="1" applyFill="1" applyBorder="1" applyAlignment="1">
      <alignment vertical="center"/>
    </xf>
    <xf numFmtId="0" fontId="19" fillId="0" borderId="13" xfId="1" applyNumberFormat="1" applyFont="1" applyBorder="1" applyAlignment="1">
      <alignment vertical="center"/>
    </xf>
    <xf numFmtId="0" fontId="19" fillId="0" borderId="13" xfId="0" applyNumberFormat="1" applyFont="1" applyFill="1" applyBorder="1" applyAlignment="1">
      <alignment vertical="center"/>
    </xf>
    <xf numFmtId="176" fontId="19" fillId="0" borderId="16" xfId="1" applyNumberFormat="1" applyFont="1" applyBorder="1" applyAlignment="1">
      <alignment vertical="center"/>
    </xf>
    <xf numFmtId="176" fontId="22" fillId="0" borderId="16" xfId="1" applyNumberFormat="1" applyFont="1" applyBorder="1" applyAlignment="1">
      <alignment vertical="center"/>
    </xf>
    <xf numFmtId="183" fontId="19" fillId="9" borderId="5" xfId="0" applyNumberFormat="1" applyFont="1" applyFill="1" applyBorder="1" applyAlignment="1">
      <alignment vertical="center"/>
    </xf>
    <xf numFmtId="183" fontId="22" fillId="0" borderId="0" xfId="0" applyNumberFormat="1" applyFont="1" applyFill="1" applyBorder="1" applyAlignment="1">
      <alignment vertical="center"/>
    </xf>
    <xf numFmtId="0" fontId="25" fillId="10" borderId="14" xfId="0" applyFont="1" applyFill="1" applyBorder="1" applyAlignment="1">
      <alignment vertical="center"/>
    </xf>
    <xf numFmtId="183" fontId="19" fillId="9" borderId="0" xfId="0" applyNumberFormat="1" applyFont="1" applyFill="1" applyBorder="1" applyAlignment="1">
      <alignment vertical="center"/>
    </xf>
    <xf numFmtId="183" fontId="23" fillId="0" borderId="0" xfId="0" applyNumberFormat="1" applyFont="1" applyBorder="1" applyAlignment="1">
      <alignment vertical="center"/>
    </xf>
    <xf numFmtId="183" fontId="23" fillId="0" borderId="5" xfId="0" applyNumberFormat="1" applyFont="1" applyBorder="1" applyAlignment="1">
      <alignment vertical="center"/>
    </xf>
    <xf numFmtId="183" fontId="19" fillId="8" borderId="0" xfId="1" applyNumberFormat="1" applyFont="1" applyFill="1" applyAlignment="1">
      <alignment vertical="center"/>
    </xf>
    <xf numFmtId="186" fontId="21" fillId="0" borderId="11" xfId="1" applyNumberFormat="1" applyFont="1" applyBorder="1" applyAlignment="1">
      <alignment vertical="center"/>
    </xf>
    <xf numFmtId="186" fontId="19" fillId="0" borderId="11" xfId="1" applyNumberFormat="1" applyFont="1" applyBorder="1" applyAlignment="1">
      <alignment vertical="center"/>
    </xf>
    <xf numFmtId="186" fontId="19" fillId="0" borderId="16" xfId="1" applyNumberFormat="1" applyFont="1" applyBorder="1" applyAlignment="1">
      <alignment vertical="center"/>
    </xf>
    <xf numFmtId="0" fontId="19" fillId="3" borderId="13" xfId="1" applyNumberFormat="1" applyFont="1" applyFill="1" applyBorder="1" applyAlignment="1">
      <alignment vertical="center"/>
    </xf>
  </cellXfs>
  <cellStyles count="2">
    <cellStyle name="쉼표 [0]" xfId="1" builtinId="6"/>
    <cellStyle name="표준" xfId="0" builtinId="0"/>
  </cellStyles>
  <dxfs count="21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ko-KR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HeroResearch!$Q$1:$Q$6</c:f>
              <c:strCache>
                <c:ptCount val="1"/>
                <c:pt idx="0">
                  <c:v>1번째 실제시간</c:v>
                </c:pt>
              </c:strCache>
            </c:strRef>
          </c:tx>
          <c:marker>
            <c:symbol val="none"/>
          </c:marker>
          <c:val>
            <c:numRef>
              <c:f>HeroResearch!$Q$7:$Q$967</c:f>
              <c:numCache>
                <c:formatCode>_-* #,##0_-;\-* #,##0_-;_-* "-"_-;_-@_-</c:formatCode>
                <c:ptCount val="961"/>
                <c:pt idx="0">
                  <c:v>10.442712318154863</c:v>
                </c:pt>
                <c:pt idx="1">
                  <c:v>5.9274014714176069</c:v>
                </c:pt>
                <c:pt idx="2">
                  <c:v>4.4861024424560911</c:v>
                </c:pt>
                <c:pt idx="3">
                  <c:v>3.8198073034507574</c:v>
                </c:pt>
                <c:pt idx="4">
                  <c:v>3.4694223983467598</c:v>
                </c:pt>
                <c:pt idx="5">
                  <c:v>3.282586898353526</c:v>
                </c:pt>
                <c:pt idx="6">
                  <c:v>3.1946563002834627</c:v>
                </c:pt>
                <c:pt idx="7">
                  <c:v>3.173957670235005</c:v>
                </c:pt>
                <c:pt idx="8">
                  <c:v>3.2035508590913091</c:v>
                </c:pt>
                <c:pt idx="9">
                  <c:v>1.6369713378274822</c:v>
                </c:pt>
                <c:pt idx="10">
                  <c:v>1.6898925794154305</c:v>
                </c:pt>
                <c:pt idx="11">
                  <c:v>1.7591175737210836</c:v>
                </c:pt>
                <c:pt idx="12">
                  <c:v>1.8440409607522608</c:v>
                </c:pt>
                <c:pt idx="13">
                  <c:v>1.9446301358170472</c:v>
                </c:pt>
                <c:pt idx="14">
                  <c:v>4.2771670057156514</c:v>
                </c:pt>
                <c:pt idx="15">
                  <c:v>4.5541239953305821</c:v>
                </c:pt>
                <c:pt idx="16">
                  <c:v>4.8681750953401712</c:v>
                </c:pt>
                <c:pt idx="17">
                  <c:v>5.2221057450496984</c:v>
                </c:pt>
                <c:pt idx="18">
                  <c:v>5.6192747479873661</c:v>
                </c:pt>
                <c:pt idx="19">
                  <c:v>3.0318107883283516</c:v>
                </c:pt>
                <c:pt idx="20">
                  <c:v>3.2798456180442983</c:v>
                </c:pt>
                <c:pt idx="21">
                  <c:v>3.5563368353596649</c:v>
                </c:pt>
                <c:pt idx="22">
                  <c:v>3.8642280428431635</c:v>
                </c:pt>
                <c:pt idx="23">
                  <c:v>4.2068437323631853</c:v>
                </c:pt>
                <c:pt idx="24">
                  <c:v>4.5879275992743827</c:v>
                </c:pt>
                <c:pt idx="25">
                  <c:v>5.0116871018664133</c:v>
                </c:pt>
                <c:pt idx="26">
                  <c:v>5.4828446406059062</c:v>
                </c:pt>
                <c:pt idx="27">
                  <c:v>6.0066958888428319</c:v>
                </c:pt>
                <c:pt idx="28">
                  <c:v>6.5891759501099472</c:v>
                </c:pt>
                <c:pt idx="29">
                  <c:v>3.6184670780750996</c:v>
                </c:pt>
                <c:pt idx="30">
                  <c:v>3.9787092304708103</c:v>
                </c:pt>
                <c:pt idx="31">
                  <c:v>4.3794852671282829</c:v>
                </c:pt>
                <c:pt idx="32">
                  <c:v>4.8254664088937194</c:v>
                </c:pt>
                <c:pt idx="33">
                  <c:v>5.3218844906005094</c:v>
                </c:pt>
                <c:pt idx="34">
                  <c:v>5.8745997040242042</c:v>
                </c:pt>
                <c:pt idx="35">
                  <c:v>6.4901767778211719</c:v>
                </c:pt>
                <c:pt idx="36">
                  <c:v>11.274055071759399</c:v>
                </c:pt>
                <c:pt idx="37">
                  <c:v>12.474759537738475</c:v>
                </c:pt>
                <c:pt idx="38">
                  <c:v>13.813239385278575</c:v>
                </c:pt>
                <c:pt idx="39">
                  <c:v>5.1019199168598792</c:v>
                </c:pt>
                <c:pt idx="40">
                  <c:v>5.6568517118041379</c:v>
                </c:pt>
                <c:pt idx="41">
                  <c:v>6.2760237835011665</c:v>
                </c:pt>
                <c:pt idx="42">
                  <c:v>6.9670792114758555</c:v>
                </c:pt>
                <c:pt idx="43">
                  <c:v>7.7385909142896061</c:v>
                </c:pt>
                <c:pt idx="44">
                  <c:v>8.6001764286623974</c:v>
                </c:pt>
                <c:pt idx="45">
                  <c:v>9.5626270453829747</c:v>
                </c:pt>
                <c:pt idx="46">
                  <c:v>10.638053114142686</c:v>
                </c:pt>
                <c:pt idx="47">
                  <c:v>11.840047560351845</c:v>
                </c:pt>
                <c:pt idx="48">
                  <c:v>13.183869917515182</c:v>
                </c:pt>
                <c:pt idx="49">
                  <c:v>4.8955511575599573</c:v>
                </c:pt>
                <c:pt idx="50">
                  <c:v>5.4558794847152763</c:v>
                </c:pt>
                <c:pt idx="51">
                  <c:v>6.0828115216412559</c:v>
                </c:pt>
                <c:pt idx="52">
                  <c:v>6.7844388626186163</c:v>
                </c:pt>
                <c:pt idx="53">
                  <c:v>7.5698524217020617</c:v>
                </c:pt>
                <c:pt idx="54">
                  <c:v>8.4492673976415364</c:v>
                </c:pt>
                <c:pt idx="55">
                  <c:v>9.4341640267140008</c:v>
                </c:pt>
                <c:pt idx="56">
                  <c:v>10.537446134920593</c:v>
                </c:pt>
                <c:pt idx="57">
                  <c:v>11.773619759143616</c:v>
                </c:pt>
                <c:pt idx="58">
                  <c:v>13.158994398331302</c:v>
                </c:pt>
                <c:pt idx="59">
                  <c:v>4.903969928304436</c:v>
                </c:pt>
                <c:pt idx="60">
                  <c:v>5.4843304794468306</c:v>
                </c:pt>
                <c:pt idx="61">
                  <c:v>6.1351462274731228</c:v>
                </c:pt>
                <c:pt idx="62">
                  <c:v>6.8651164274101717</c:v>
                </c:pt>
                <c:pt idx="63">
                  <c:v>7.6840284639837853</c:v>
                </c:pt>
                <c:pt idx="64">
                  <c:v>12.099470942089738</c:v>
                </c:pt>
                <c:pt idx="65">
                  <c:v>13.549815446114501</c:v>
                </c:pt>
                <c:pt idx="66">
                  <c:v>15.177790511834605</c:v>
                </c:pt>
                <c:pt idx="67">
                  <c:v>17.005479974377479</c:v>
                </c:pt>
                <c:pt idx="68">
                  <c:v>19.05774540265843</c:v>
                </c:pt>
                <c:pt idx="69">
                  <c:v>7.1208595977123093</c:v>
                </c:pt>
                <c:pt idx="70">
                  <c:v>7.9838334666204247</c:v>
                </c:pt>
                <c:pt idx="71">
                  <c:v>8.9533358387112489</c:v>
                </c:pt>
                <c:pt idx="72">
                  <c:v>10.042693592255807</c:v>
                </c:pt>
                <c:pt idx="73">
                  <c:v>11.266918467239481</c:v>
                </c:pt>
                <c:pt idx="74">
                  <c:v>12.642921921569961</c:v>
                </c:pt>
                <c:pt idx="75">
                  <c:v>14.189757586284024</c:v>
                </c:pt>
                <c:pt idx="76">
                  <c:v>15.92889488721838</c:v>
                </c:pt>
                <c:pt idx="77">
                  <c:v>17.884527864278017</c:v>
                </c:pt>
                <c:pt idx="78">
                  <c:v>20.083923743660062</c:v>
                </c:pt>
                <c:pt idx="79">
                  <c:v>7.5192721370388913</c:v>
                </c:pt>
                <c:pt idx="80">
                  <c:v>8.4469502015186997</c:v>
                </c:pt>
                <c:pt idx="81">
                  <c:v>9.4906944673867031</c:v>
                </c:pt>
                <c:pt idx="82">
                  <c:v>10.665183479751619</c:v>
                </c:pt>
                <c:pt idx="83">
                  <c:v>11.986968418814079</c:v>
                </c:pt>
                <c:pt idx="84">
                  <c:v>13.474713759244674</c:v>
                </c:pt>
                <c:pt idx="85">
                  <c:v>15.149469052443113</c:v>
                </c:pt>
                <c:pt idx="86">
                  <c:v>17.034975878713919</c:v>
                </c:pt>
                <c:pt idx="87">
                  <c:v>19.158014545205209</c:v>
                </c:pt>
                <c:pt idx="88">
                  <c:v>21.548795703666368</c:v>
                </c:pt>
                <c:pt idx="89">
                  <c:v>8.0804675796105254</c:v>
                </c:pt>
                <c:pt idx="90">
                  <c:v>9.0914305146269765</c:v>
                </c:pt>
                <c:pt idx="91">
                  <c:v>10.230285055230315</c:v>
                </c:pt>
                <c:pt idx="92">
                  <c:v>11.513353927578169</c:v>
                </c:pt>
                <c:pt idx="93">
                  <c:v>12.959058529185148</c:v>
                </c:pt>
                <c:pt idx="94">
                  <c:v>19.281228839586888</c:v>
                </c:pt>
                <c:pt idx="95">
                  <c:v>21.707909189182345</c:v>
                </c:pt>
                <c:pt idx="96">
                  <c:v>24.443059503702575</c:v>
                </c:pt>
                <c:pt idx="97">
                  <c:v>27.526209780393568</c:v>
                </c:pt>
                <c:pt idx="98">
                  <c:v>31.001990350930829</c:v>
                </c:pt>
                <c:pt idx="99">
                  <c:v>11.640264607009883</c:v>
                </c:pt>
                <c:pt idx="100">
                  <c:v>13.113174453909464</c:v>
                </c:pt>
                <c:pt idx="101">
                  <c:v>14.774146222897521</c:v>
                </c:pt>
                <c:pt idx="102">
                  <c:v>16.647370798328126</c:v>
                </c:pt>
                <c:pt idx="103">
                  <c:v>18.760170516172053</c:v>
                </c:pt>
                <c:pt idx="104">
                  <c:v>21.143406751307641</c:v>
                </c:pt>
                <c:pt idx="105">
                  <c:v>23.831940813125918</c:v>
                </c:pt>
                <c:pt idx="106">
                  <c:v>26.86515515179779</c:v>
                </c:pt>
                <c:pt idx="107">
                  <c:v>30.28754280093667</c:v>
                </c:pt>
                <c:pt idx="108">
                  <c:v>34.149374027973373</c:v>
                </c:pt>
                <c:pt idx="109">
                  <c:v>12.835816782521258</c:v>
                </c:pt>
                <c:pt idx="110">
                  <c:v>14.475319131386177</c:v>
                </c:pt>
                <c:pt idx="111">
                  <c:v>16.32580988943722</c:v>
                </c:pt>
                <c:pt idx="112">
                  <c:v>18.414613963665929</c:v>
                </c:pt>
                <c:pt idx="113">
                  <c:v>20.772614549302062</c:v>
                </c:pt>
                <c:pt idx="114">
                  <c:v>23.434718737233911</c:v>
                </c:pt>
                <c:pt idx="115">
                  <c:v>26.440384309654366</c:v>
                </c:pt>
                <c:pt idx="116">
                  <c:v>29.834215796291048</c:v>
                </c:pt>
                <c:pt idx="117">
                  <c:v>33.666638932301794</c:v>
                </c:pt>
                <c:pt idx="118">
                  <c:v>37.994663869588102</c:v>
                </c:pt>
                <c:pt idx="119">
                  <c:v>14.294249621603335</c:v>
                </c:pt>
                <c:pt idx="120">
                  <c:v>16.134592573737685</c:v>
                </c:pt>
                <c:pt idx="121">
                  <c:v>18.213388673933398</c:v>
                </c:pt>
                <c:pt idx="122">
                  <c:v>20.561704395317101</c:v>
                </c:pt>
                <c:pt idx="123">
                  <c:v>23.214673213845948</c:v>
                </c:pt>
                <c:pt idx="124">
                  <c:v>26.212030321772218</c:v>
                </c:pt>
                <c:pt idx="125">
                  <c:v>29.598717915351354</c:v>
                </c:pt>
                <c:pt idx="126">
                  <c:v>33.425570404319032</c:v>
                </c:pt>
                <c:pt idx="127">
                  <c:v>37.75009013272674</c:v>
                </c:pt>
                <c:pt idx="128">
                  <c:v>42.637325608320431</c:v>
                </c:pt>
                <c:pt idx="129">
                  <c:v>16.053621944298126</c:v>
                </c:pt>
                <c:pt idx="130">
                  <c:v>18.134655378012095</c:v>
                </c:pt>
                <c:pt idx="131">
                  <c:v>20.486940982616332</c:v>
                </c:pt>
                <c:pt idx="132">
                  <c:v>23.146005774948755</c:v>
                </c:pt>
                <c:pt idx="133">
                  <c:v>26.15204985462168</c:v>
                </c:pt>
                <c:pt idx="134">
                  <c:v>29.550563454334409</c:v>
                </c:pt>
                <c:pt idx="135">
                  <c:v>33.393025753115744</c:v>
                </c:pt>
                <c:pt idx="136">
                  <c:v>37.737696321322296</c:v>
                </c:pt>
                <c:pt idx="137">
                  <c:v>42.650511515292074</c:v>
                </c:pt>
                <c:pt idx="138">
                  <c:v>48.206099782350421</c:v>
                </c:pt>
                <c:pt idx="139">
                  <c:v>13.622232924838533</c:v>
                </c:pt>
                <c:pt idx="140">
                  <c:v>15.398655669897678</c:v>
                </c:pt>
                <c:pt idx="141">
                  <c:v>22.319968870485919</c:v>
                </c:pt>
                <c:pt idx="142">
                  <c:v>25.233850054816056</c:v>
                </c:pt>
                <c:pt idx="143">
                  <c:v>28.529928593087035</c:v>
                </c:pt>
                <c:pt idx="144">
                  <c:v>32.258544825014155</c:v>
                </c:pt>
                <c:pt idx="145">
                  <c:v>36.476694526315583</c:v>
                </c:pt>
                <c:pt idx="146">
                  <c:v>41.248911826543768</c:v>
                </c:pt>
                <c:pt idx="147">
                  <c:v>46.648269622975725</c:v>
                </c:pt>
                <c:pt idx="148">
                  <c:v>52.757513171795487</c:v>
                </c:pt>
                <c:pt idx="149">
                  <c:v>14.917586159065545</c:v>
                </c:pt>
                <c:pt idx="150">
                  <c:v>16.873219687883381</c:v>
                </c:pt>
                <c:pt idx="151">
                  <c:v>19.086323116291688</c:v>
                </c:pt>
                <c:pt idx="152">
                  <c:v>21.590923618499748</c:v>
                </c:pt>
                <c:pt idx="153">
                  <c:v>24.425561012717171</c:v>
                </c:pt>
                <c:pt idx="154">
                  <c:v>27.63388812344909</c:v>
                </c:pt>
                <c:pt idx="155">
                  <c:v>31.265351249644667</c:v>
                </c:pt>
                <c:pt idx="156">
                  <c:v>35.375961456128685</c:v>
                </c:pt>
                <c:pt idx="157">
                  <c:v>40.029168843260244</c:v>
                </c:pt>
                <c:pt idx="158">
                  <c:v>45.296853580544287</c:v>
                </c:pt>
                <c:pt idx="159">
                  <c:v>12.815112335003025</c:v>
                </c:pt>
                <c:pt idx="160">
                  <c:v>14.503054216036308</c:v>
                </c:pt>
                <c:pt idx="161">
                  <c:v>16.414171946122767</c:v>
                </c:pt>
                <c:pt idx="162">
                  <c:v>18.578075377248094</c:v>
                </c:pt>
                <c:pt idx="163">
                  <c:v>21.028315265413358</c:v>
                </c:pt>
                <c:pt idx="164">
                  <c:v>23.802909309140837</c:v>
                </c:pt>
                <c:pt idx="165">
                  <c:v>26.944938593799002</c:v>
                </c:pt>
                <c:pt idx="166">
                  <c:v>30.503223888635166</c:v>
                </c:pt>
                <c:pt idx="167">
                  <c:v>34.533092513944574</c:v>
                </c:pt>
                <c:pt idx="168">
                  <c:v>39.097247937600429</c:v>
                </c:pt>
                <c:pt idx="169">
                  <c:v>11.066688974088169</c:v>
                </c:pt>
                <c:pt idx="170">
                  <c:v>12.530540673534205</c:v>
                </c:pt>
                <c:pt idx="171">
                  <c:v>14.1886908592335</c:v>
                </c:pt>
                <c:pt idx="172">
                  <c:v>16.067010088836152</c:v>
                </c:pt>
                <c:pt idx="173">
                  <c:v>18.194823520104983</c:v>
                </c:pt>
                <c:pt idx="174">
                  <c:v>20.605373454770881</c:v>
                </c:pt>
                <c:pt idx="175">
                  <c:v>23.336343968057022</c:v>
                </c:pt>
                <c:pt idx="176">
                  <c:v>26.430455976891899</c:v>
                </c:pt>
                <c:pt idx="177">
                  <c:v>29.936142226115741</c:v>
                </c:pt>
                <c:pt idx="178">
                  <c:v>33.908312950447126</c:v>
                </c:pt>
                <c:pt idx="179">
                  <c:v>9.6023061053045939</c:v>
                </c:pt>
                <c:pt idx="180">
                  <c:v>10.877366058576222</c:v>
                </c:pt>
                <c:pt idx="181">
                  <c:v>12.322267266459079</c:v>
                </c:pt>
                <c:pt idx="182">
                  <c:v>13.959698186339853</c:v>
                </c:pt>
                <c:pt idx="183">
                  <c:v>15.815386226598779</c:v>
                </c:pt>
                <c:pt idx="184">
                  <c:v>17.918505802679576</c:v>
                </c:pt>
                <c:pt idx="185">
                  <c:v>20.302141312348294</c:v>
                </c:pt>
                <c:pt idx="186">
                  <c:v>28.732561094975569</c:v>
                </c:pt>
                <c:pt idx="187">
                  <c:v>32.557427429017743</c:v>
                </c:pt>
                <c:pt idx="188">
                  <c:v>36.892955704934543</c:v>
                </c:pt>
                <c:pt idx="189">
                  <c:v>10.451877560528249</c:v>
                </c:pt>
                <c:pt idx="190">
                  <c:v>11.844657671003544</c:v>
                </c:pt>
                <c:pt idx="191">
                  <c:v>13.423566586333806</c:v>
                </c:pt>
                <c:pt idx="192">
                  <c:v>15.213544245623099</c:v>
                </c:pt>
                <c:pt idx="193">
                  <c:v>17.242880618150014</c:v>
                </c:pt>
                <c:pt idx="194">
                  <c:v>19.543666732511394</c:v>
                </c:pt>
                <c:pt idx="195">
                  <c:v>22.152306561631494</c:v>
                </c:pt>
                <c:pt idx="196">
                  <c:v>25.110097991527915</c:v>
                </c:pt>
                <c:pt idx="197">
                  <c:v>28.463892216315127</c:v>
                </c:pt>
                <c:pt idx="198">
                  <c:v>32.266842167781107</c:v>
                </c:pt>
                <c:pt idx="199">
                  <c:v>9.1448130063893416</c:v>
                </c:pt>
                <c:pt idx="200">
                  <c:v>10.367385371695383</c:v>
                </c:pt>
                <c:pt idx="201">
                  <c:v>11.753835082193358</c:v>
                </c:pt>
                <c:pt idx="202">
                  <c:v>13.326182726193416</c:v>
                </c:pt>
                <c:pt idx="203">
                  <c:v>15.109414651375344</c:v>
                </c:pt>
                <c:pt idx="204">
                  <c:v>17.13188325928051</c:v>
                </c:pt>
                <c:pt idx="205">
                  <c:v>19.42576143835689</c:v>
                </c:pt>
                <c:pt idx="206">
                  <c:v>22.027558471727172</c:v>
                </c:pt>
                <c:pt idx="207">
                  <c:v>24.978705751771123</c:v>
                </c:pt>
                <c:pt idx="208">
                  <c:v>28.32622176497139</c:v>
                </c:pt>
                <c:pt idx="209">
                  <c:v>8.0308667739285493</c:v>
                </c:pt>
                <c:pt idx="210">
                  <c:v>9.1077504144574757</c:v>
                </c:pt>
                <c:pt idx="211">
                  <c:v>10.329389505357057</c:v>
                </c:pt>
                <c:pt idx="212">
                  <c:v>11.715286646777253</c:v>
                </c:pt>
                <c:pt idx="213">
                  <c:v>13.28757762517135</c:v>
                </c:pt>
                <c:pt idx="214">
                  <c:v>15.071387658529652</c:v>
                </c:pt>
                <c:pt idx="215">
                  <c:v>17.095235930546487</c:v>
                </c:pt>
                <c:pt idx="216">
                  <c:v>19.391494971166974</c:v>
                </c:pt>
                <c:pt idx="217">
                  <c:v>21.996912332974482</c:v>
                </c:pt>
                <c:pt idx="218">
                  <c:v>24.953203026436629</c:v>
                </c:pt>
                <c:pt idx="219">
                  <c:v>7.0769305821779565</c:v>
                </c:pt>
                <c:pt idx="220">
                  <c:v>8.028557472346348</c:v>
                </c:pt>
                <c:pt idx="221">
                  <c:v>9.10843938589597</c:v>
                </c:pt>
                <c:pt idx="222">
                  <c:v>10.333898733192598</c:v>
                </c:pt>
                <c:pt idx="223">
                  <c:v>11.724602238460921</c:v>
                </c:pt>
                <c:pt idx="224">
                  <c:v>13.302878809858022</c:v>
                </c:pt>
                <c:pt idx="225">
                  <c:v>15.094080588067916</c:v>
                </c:pt>
                <c:pt idx="226">
                  <c:v>17.12699304874371</c:v>
                </c:pt>
                <c:pt idx="227">
                  <c:v>19.434300834893229</c:v>
                </c:pt>
                <c:pt idx="228">
                  <c:v>22.053116905385195</c:v>
                </c:pt>
                <c:pt idx="229">
                  <c:v>8.3418612066961</c:v>
                </c:pt>
                <c:pt idx="230">
                  <c:v>9.4665185192454295</c:v>
                </c:pt>
                <c:pt idx="231">
                  <c:v>13.134176085633619</c:v>
                </c:pt>
                <c:pt idx="232">
                  <c:v>14.905828187554885</c:v>
                </c:pt>
                <c:pt idx="233">
                  <c:v>16.916956887141765</c:v>
                </c:pt>
                <c:pt idx="234">
                  <c:v>19.199996562114165</c:v>
                </c:pt>
                <c:pt idx="235">
                  <c:v>21.791782680216137</c:v>
                </c:pt>
                <c:pt idx="236">
                  <c:v>24.734150053886253</c:v>
                </c:pt>
                <c:pt idx="237">
                  <c:v>28.07461255523058</c:v>
                </c:pt>
                <c:pt idx="238">
                  <c:v>31.86713540109988</c:v>
                </c:pt>
                <c:pt idx="239">
                  <c:v>12.057670878533012</c:v>
                </c:pt>
                <c:pt idx="240">
                  <c:v>13.687288054157509</c:v>
                </c:pt>
                <c:pt idx="241">
                  <c:v>15.537589546985171</c:v>
                </c:pt>
                <c:pt idx="242">
                  <c:v>17.638516929396701</c:v>
                </c:pt>
                <c:pt idx="243">
                  <c:v>20.024081388653666</c:v>
                </c:pt>
                <c:pt idx="244">
                  <c:v>22.7329178037071</c:v>
                </c:pt>
                <c:pt idx="245">
                  <c:v>25.808914381740543</c:v>
                </c:pt>
                <c:pt idx="246">
                  <c:v>29.301928174537728</c:v>
                </c:pt>
                <c:pt idx="247">
                  <c:v>33.268598206394003</c:v>
                </c:pt>
                <c:pt idx="248">
                  <c:v>37.773269550283935</c:v>
                </c:pt>
                <c:pt idx="249">
                  <c:v>14.296347837958997</c:v>
                </c:pt>
                <c:pt idx="250">
                  <c:v>16.232990390642225</c:v>
                </c:pt>
                <c:pt idx="251">
                  <c:v>18.432469946951098</c:v>
                </c:pt>
                <c:pt idx="252">
                  <c:v>20.930521591341051</c:v>
                </c:pt>
                <c:pt idx="253">
                  <c:v>23.767747135559929</c:v>
                </c:pt>
                <c:pt idx="254">
                  <c:v>26.990278982731638</c:v>
                </c:pt>
                <c:pt idx="255">
                  <c:v>30.650534687900066</c:v>
                </c:pt>
                <c:pt idx="256">
                  <c:v>34.808074624185849</c:v>
                </c:pt>
                <c:pt idx="257">
                  <c:v>39.530576863941299</c:v>
                </c:pt>
                <c:pt idx="258">
                  <c:v>44.894945317794864</c:v>
                </c:pt>
                <c:pt idx="259">
                  <c:v>16.996189791101028</c:v>
                </c:pt>
                <c:pt idx="260">
                  <c:v>19.303585258510097</c:v>
                </c:pt>
                <c:pt idx="261">
                  <c:v>21.924785445241785</c:v>
                </c:pt>
                <c:pt idx="262">
                  <c:v>24.902539429512025</c:v>
                </c:pt>
                <c:pt idx="263">
                  <c:v>28.285429265522385</c:v>
                </c:pt>
                <c:pt idx="264">
                  <c:v>32.128667094866138</c:v>
                </c:pt>
                <c:pt idx="265">
                  <c:v>36.495001347966898</c:v>
                </c:pt>
                <c:pt idx="266">
                  <c:v>41.455746986279166</c:v>
                </c:pt>
                <c:pt idx="267">
                  <c:v>47.091956787741822</c:v>
                </c:pt>
                <c:pt idx="268">
                  <c:v>53.495753011677728</c:v>
                </c:pt>
                <c:pt idx="269">
                  <c:v>15.192960358441287</c:v>
                </c:pt>
                <c:pt idx="270">
                  <c:v>17.259808190251107</c:v>
                </c:pt>
                <c:pt idx="271">
                  <c:v>19.608299967745559</c:v>
                </c:pt>
                <c:pt idx="272">
                  <c:v>22.276875806582098</c:v>
                </c:pt>
                <c:pt idx="273">
                  <c:v>25.309230314768804</c:v>
                </c:pt>
                <c:pt idx="274">
                  <c:v>28.755031893659027</c:v>
                </c:pt>
                <c:pt idx="275">
                  <c:v>32.670740643869507</c:v>
                </c:pt>
                <c:pt idx="276">
                  <c:v>37.120538411511994</c:v>
                </c:pt>
                <c:pt idx="277">
                  <c:v>42.177386370522129</c:v>
                </c:pt>
                <c:pt idx="278">
                  <c:v>47.924227653288654</c:v>
                </c:pt>
                <c:pt idx="279">
                  <c:v>13.613838737376003</c:v>
                </c:pt>
                <c:pt idx="280">
                  <c:v>15.469491433079783</c:v>
                </c:pt>
                <c:pt idx="281">
                  <c:v>17.578482721791854</c:v>
                </c:pt>
                <c:pt idx="282">
                  <c:v>24.015997966775117</c:v>
                </c:pt>
                <c:pt idx="283">
                  <c:v>27.291391362567964</c:v>
                </c:pt>
                <c:pt idx="284">
                  <c:v>31.014193395779607</c:v>
                </c:pt>
                <c:pt idx="285">
                  <c:v>35.245610046185632</c:v>
                </c:pt>
                <c:pt idx="286">
                  <c:v>40.055232328729517</c:v>
                </c:pt>
                <c:pt idx="287">
                  <c:v>45.522186597254105</c:v>
                </c:pt>
                <c:pt idx="288">
                  <c:v>51.736442861553222</c:v>
                </c:pt>
                <c:pt idx="289">
                  <c:v>14.700075712777007</c:v>
                </c:pt>
                <c:pt idx="290">
                  <c:v>16.707523137943507</c:v>
                </c:pt>
                <c:pt idx="291">
                  <c:v>18.989521836806382</c:v>
                </c:pt>
                <c:pt idx="292">
                  <c:v>21.583675443025705</c:v>
                </c:pt>
                <c:pt idx="293">
                  <c:v>24.532745073342014</c:v>
                </c:pt>
                <c:pt idx="294">
                  <c:v>27.885357638537666</c:v>
                </c:pt>
                <c:pt idx="295">
                  <c:v>31.696811556082373</c:v>
                </c:pt>
                <c:pt idx="296">
                  <c:v>36.029993274965193</c:v>
                </c:pt>
                <c:pt idx="297">
                  <c:v>40.956419871805167</c:v>
                </c:pt>
                <c:pt idx="298">
                  <c:v>46.557425081038957</c:v>
                </c:pt>
                <c:pt idx="299">
                  <c:v>13.231377129012417</c:v>
                </c:pt>
                <c:pt idx="300">
                  <c:v>15.041467640662647</c:v>
                </c:pt>
                <c:pt idx="301">
                  <c:v>17.099539631759875</c:v>
                </c:pt>
                <c:pt idx="302">
                  <c:v>19.439613287295796</c:v>
                </c:pt>
                <c:pt idx="303">
                  <c:v>22.100382152190452</c:v>
                </c:pt>
                <c:pt idx="304">
                  <c:v>25.12585593041662</c:v>
                </c:pt>
                <c:pt idx="305">
                  <c:v>28.56609180682544</c:v>
                </c:pt>
                <c:pt idx="306">
                  <c:v>32.478026496976099</c:v>
                </c:pt>
                <c:pt idx="307">
                  <c:v>36.926422915037321</c:v>
                </c:pt>
                <c:pt idx="308">
                  <c:v>41.984947267408664</c:v>
                </c:pt>
                <c:pt idx="309">
                  <c:v>11.934348640577712</c:v>
                </c:pt>
                <c:pt idx="310">
                  <c:v>13.569770752470918</c:v>
                </c:pt>
                <c:pt idx="311">
                  <c:v>15.429610153763281</c:v>
                </c:pt>
                <c:pt idx="312">
                  <c:v>17.544702621028087</c:v>
                </c:pt>
                <c:pt idx="313">
                  <c:v>19.950126257428654</c:v>
                </c:pt>
                <c:pt idx="314">
                  <c:v>22.685785857352812</c:v>
                </c:pt>
                <c:pt idx="315">
                  <c:v>25.797077860031006</c:v>
                </c:pt>
                <c:pt idx="316">
                  <c:v>29.335647018722455</c:v>
                </c:pt>
                <c:pt idx="317">
                  <c:v>33.36024744994635</c:v>
                </c:pt>
                <c:pt idx="318">
                  <c:v>37.937722477918683</c:v>
                </c:pt>
                <c:pt idx="319">
                  <c:v>10.786029920575691</c:v>
                </c:pt>
                <c:pt idx="320">
                  <c:v>12.266489956538139</c:v>
                </c:pt>
                <c:pt idx="321">
                  <c:v>13.950420230933922</c:v>
                </c:pt>
                <c:pt idx="322">
                  <c:v>15.865820412069832</c:v>
                </c:pt>
                <c:pt idx="323">
                  <c:v>18.044547906783855</c:v>
                </c:pt>
                <c:pt idx="324">
                  <c:v>20.522849995707748</c:v>
                </c:pt>
                <c:pt idx="325">
                  <c:v>23.341969454300635</c:v>
                </c:pt>
                <c:pt idx="326">
                  <c:v>26.548833818867859</c:v>
                </c:pt>
                <c:pt idx="327">
                  <c:v>30.196839862753276</c:v>
                </c:pt>
                <c:pt idx="328">
                  <c:v>34.346746448645284</c:v>
                </c:pt>
                <c:pt idx="329">
                  <c:v>9.7669226863694281</c:v>
                </c:pt>
                <c:pt idx="330">
                  <c:v>11.109586218374178</c:v>
                </c:pt>
                <c:pt idx="331">
                  <c:v>12.637058100933194</c:v>
                </c:pt>
                <c:pt idx="332">
                  <c:v>14.374806707064792</c:v>
                </c:pt>
                <c:pt idx="333">
                  <c:v>16.351814295166189</c:v>
                </c:pt>
                <c:pt idx="334">
                  <c:v>18.601062368466316</c:v>
                </c:pt>
                <c:pt idx="335">
                  <c:v>21.160084148412473</c:v>
                </c:pt>
                <c:pt idx="336">
                  <c:v>24.071593452081373</c:v>
                </c:pt>
                <c:pt idx="337">
                  <c:v>32.576928380659474</c:v>
                </c:pt>
                <c:pt idx="338">
                  <c:v>37.060656369670795</c:v>
                </c:pt>
                <c:pt idx="339">
                  <c:v>10.540562933757668</c:v>
                </c:pt>
                <c:pt idx="340">
                  <c:v>11.991739410679568</c:v>
                </c:pt>
                <c:pt idx="341">
                  <c:v>13.642947751987178</c:v>
                </c:pt>
                <c:pt idx="342">
                  <c:v>15.52179261458131</c:v>
                </c:pt>
                <c:pt idx="343">
                  <c:v>17.659692408636793</c:v>
                </c:pt>
                <c:pt idx="344">
                  <c:v>20.09240676278727</c:v>
                </c:pt>
                <c:pt idx="345">
                  <c:v>22.860637017546786</c:v>
                </c:pt>
                <c:pt idx="346">
                  <c:v>26.010709868106055</c:v>
                </c:pt>
                <c:pt idx="347">
                  <c:v>29.59535568173451</c:v>
                </c:pt>
                <c:pt idx="348">
                  <c:v>33.67459461408631</c:v>
                </c:pt>
                <c:pt idx="349">
                  <c:v>9.5791863674625315</c:v>
                </c:pt>
                <c:pt idx="350">
                  <c:v>10.899893581816849</c:v>
                </c:pt>
                <c:pt idx="351">
                  <c:v>12.40290057705908</c:v>
                </c:pt>
                <c:pt idx="352">
                  <c:v>14.113398641519449</c:v>
                </c:pt>
                <c:pt idx="353">
                  <c:v>16.060063906798547</c:v>
                </c:pt>
                <c:pt idx="354">
                  <c:v>18.27553992819697</c:v>
                </c:pt>
                <c:pt idx="355">
                  <c:v>20.796987160434856</c:v>
                </c:pt>
                <c:pt idx="356">
                  <c:v>23.666708610784525</c:v>
                </c:pt>
                <c:pt idx="357">
                  <c:v>26.932862240915838</c:v>
                </c:pt>
                <c:pt idx="358">
                  <c:v>30.650272157147064</c:v>
                </c:pt>
                <c:pt idx="359">
                  <c:v>8.7203380753350661</c:v>
                </c:pt>
                <c:pt idx="360">
                  <c:v>9.9242895649472853</c:v>
                </c:pt>
                <c:pt idx="361">
                  <c:v>11.294646244370931</c:v>
                </c:pt>
                <c:pt idx="362">
                  <c:v>12.854432659244045</c:v>
                </c:pt>
                <c:pt idx="363">
                  <c:v>14.62986244418107</c:v>
                </c:pt>
                <c:pt idx="364">
                  <c:v>16.650780482779858</c:v>
                </c:pt>
                <c:pt idx="365">
                  <c:v>18.951166431986689</c:v>
                </c:pt>
                <c:pt idx="366">
                  <c:v>21.569708135227003</c:v>
                </c:pt>
                <c:pt idx="367">
                  <c:v>24.550454633963788</c:v>
                </c:pt>
                <c:pt idx="368">
                  <c:v>27.943559837547593</c:v>
                </c:pt>
                <c:pt idx="369">
                  <c:v>10.602043149782537</c:v>
                </c:pt>
                <c:pt idx="370">
                  <c:v>12.067728499793096</c:v>
                </c:pt>
                <c:pt idx="371">
                  <c:v>13.736254943266385</c:v>
                </c:pt>
                <c:pt idx="372">
                  <c:v>15.635723384569545</c:v>
                </c:pt>
                <c:pt idx="373">
                  <c:v>17.798131632806935</c:v>
                </c:pt>
                <c:pt idx="374">
                  <c:v>20.259915331941823</c:v>
                </c:pt>
                <c:pt idx="375">
                  <c:v>23.062564048339617</c:v>
                </c:pt>
                <c:pt idx="376">
                  <c:v>26.25332296774722</c:v>
                </c:pt>
                <c:pt idx="377">
                  <c:v>29.885992108559179</c:v>
                </c:pt>
                <c:pt idx="378">
                  <c:v>34.021836615735324</c:v>
                </c:pt>
                <c:pt idx="379">
                  <c:v>12.910207862727566</c:v>
                </c:pt>
                <c:pt idx="380">
                  <c:v>14.697267681334361</c:v>
                </c:pt>
                <c:pt idx="381">
                  <c:v>16.731951026476182</c:v>
                </c:pt>
                <c:pt idx="382">
                  <c:v>19.048604023447751</c:v>
                </c:pt>
                <c:pt idx="383">
                  <c:v>21.686341315891308</c:v>
                </c:pt>
                <c:pt idx="384">
                  <c:v>24.689708734643947</c:v>
                </c:pt>
                <c:pt idx="385">
                  <c:v>28.109438139898995</c:v>
                </c:pt>
                <c:pt idx="386">
                  <c:v>32.003307268793982</c:v>
                </c:pt>
                <c:pt idx="387">
                  <c:v>36.4371192085258</c:v>
                </c:pt>
                <c:pt idx="388">
                  <c:v>41.485818152423874</c:v>
                </c:pt>
                <c:pt idx="389">
                  <c:v>15.744920139294527</c:v>
                </c:pt>
                <c:pt idx="390">
                  <c:v>17.927054116778464</c:v>
                </c:pt>
                <c:pt idx="391">
                  <c:v>20.411916583900801</c:v>
                </c:pt>
                <c:pt idx="392">
                  <c:v>23.241545635531349</c:v>
                </c:pt>
                <c:pt idx="393">
                  <c:v>26.463822397837198</c:v>
                </c:pt>
                <c:pt idx="394">
                  <c:v>30.133283909506115</c:v>
                </c:pt>
                <c:pt idx="395">
                  <c:v>34.312049190474511</c:v>
                </c:pt>
                <c:pt idx="396">
                  <c:v>39.070874272156701</c:v>
                </c:pt>
                <c:pt idx="397">
                  <c:v>44.490354163294249</c:v>
                </c:pt>
                <c:pt idx="398">
                  <c:v>50.662292232783074</c:v>
                </c:pt>
                <c:pt idx="399">
                  <c:v>14.422815087024011</c:v>
                </c:pt>
                <c:pt idx="400">
                  <c:v>16.424094091026074</c:v>
                </c:pt>
                <c:pt idx="401">
                  <c:v>18.703332316987467</c:v>
                </c:pt>
                <c:pt idx="402">
                  <c:v>21.299171628668368</c:v>
                </c:pt>
                <c:pt idx="403">
                  <c:v>24.255630726992926</c:v>
                </c:pt>
                <c:pt idx="404">
                  <c:v>27.622853968324939</c:v>
                </c:pt>
                <c:pt idx="405">
                  <c:v>31.45796455766029</c:v>
                </c:pt>
                <c:pt idx="406">
                  <c:v>35.82603667722389</c:v>
                </c:pt>
                <c:pt idx="407">
                  <c:v>48.11031672997612</c:v>
                </c:pt>
                <c:pt idx="408">
                  <c:v>54.792164365200179</c:v>
                </c:pt>
                <c:pt idx="409">
                  <c:v>15.60072284089066</c:v>
                </c:pt>
                <c:pt idx="410">
                  <c:v>17.767935752238458</c:v>
                </c:pt>
                <c:pt idx="411">
                  <c:v>20.236490929445267</c:v>
                </c:pt>
                <c:pt idx="412">
                  <c:v>23.048326450001966</c:v>
                </c:pt>
                <c:pt idx="413">
                  <c:v>26.251222046929026</c:v>
                </c:pt>
                <c:pt idx="414">
                  <c:v>29.899613497622916</c:v>
                </c:pt>
                <c:pt idx="415">
                  <c:v>34.055520640899886</c:v>
                </c:pt>
                <c:pt idx="416">
                  <c:v>38.789604889034699</c:v>
                </c:pt>
                <c:pt idx="417">
                  <c:v>44.182374318931011</c:v>
                </c:pt>
                <c:pt idx="418">
                  <c:v>50.325556954002707</c:v>
                </c:pt>
                <c:pt idx="419">
                  <c:v>14.330916432322963</c:v>
                </c:pt>
                <c:pt idx="420">
                  <c:v>16.323945479070179</c:v>
                </c:pt>
                <c:pt idx="421">
                  <c:v>18.594396881794971</c:v>
                </c:pt>
                <c:pt idx="422">
                  <c:v>21.180920371377535</c:v>
                </c:pt>
                <c:pt idx="423">
                  <c:v>24.127554803465099</c:v>
                </c:pt>
                <c:pt idx="424">
                  <c:v>27.484480208598491</c:v>
                </c:pt>
                <c:pt idx="425">
                  <c:v>31.308874874576606</c:v>
                </c:pt>
                <c:pt idx="426">
                  <c:v>35.6658921414164</c:v>
                </c:pt>
                <c:pt idx="427">
                  <c:v>40.62977364269733</c:v>
                </c:pt>
                <c:pt idx="428">
                  <c:v>46.285118067949078</c:v>
                </c:pt>
                <c:pt idx="429">
                  <c:v>13.182081797328468</c:v>
                </c:pt>
                <c:pt idx="430">
                  <c:v>15.01731348447475</c:v>
                </c:pt>
                <c:pt idx="431">
                  <c:v>17.108270195844074</c:v>
                </c:pt>
                <c:pt idx="432">
                  <c:v>19.490615156041649</c:v>
                </c:pt>
                <c:pt idx="433">
                  <c:v>22.204989225755089</c:v>
                </c:pt>
                <c:pt idx="434">
                  <c:v>25.297706200391847</c:v>
                </c:pt>
                <c:pt idx="435">
                  <c:v>28.821545306483028</c:v>
                </c:pt>
                <c:pt idx="436">
                  <c:v>32.836654493671737</c:v>
                </c:pt>
                <c:pt idx="437">
                  <c:v>37.411580023818452</c:v>
                </c:pt>
                <c:pt idx="438">
                  <c:v>42.624440029185713</c:v>
                </c:pt>
                <c:pt idx="439">
                  <c:v>12.141065546550211</c:v>
                </c:pt>
                <c:pt idx="440">
                  <c:v>13.833127118145081</c:v>
                </c:pt>
                <c:pt idx="441">
                  <c:v>15.761203298063243</c:v>
                </c:pt>
                <c:pt idx="442">
                  <c:v>17.958241029996877</c:v>
                </c:pt>
                <c:pt idx="443">
                  <c:v>20.461790199784428</c:v>
                </c:pt>
                <c:pt idx="444">
                  <c:v>23.314647198391615</c:v>
                </c:pt>
                <c:pt idx="445">
                  <c:v>26.565588532702591</c:v>
                </c:pt>
                <c:pt idx="446">
                  <c:v>30.270207092916852</c:v>
                </c:pt>
                <c:pt idx="447">
                  <c:v>34.491865452134981</c:v>
                </c:pt>
                <c:pt idx="448">
                  <c:v>39.302782588246025</c:v>
                </c:pt>
                <c:pt idx="449">
                  <c:v>11.196318178815465</c:v>
                </c:pt>
                <c:pt idx="450">
                  <c:v>12.75828938260579</c:v>
                </c:pt>
                <c:pt idx="451">
                  <c:v>14.538344042484336</c:v>
                </c:pt>
                <c:pt idx="452">
                  <c:v>16.566955142915177</c:v>
                </c:pt>
                <c:pt idx="453">
                  <c:v>18.87885695655055</c:v>
                </c:pt>
                <c:pt idx="454">
                  <c:v>21.513641381467124</c:v>
                </c:pt>
                <c:pt idx="455">
                  <c:v>24.516437792515546</c:v>
                </c:pt>
                <c:pt idx="456">
                  <c:v>27.938688110852762</c:v>
                </c:pt>
                <c:pt idx="457">
                  <c:v>31.83903043713082</c:v>
                </c:pt>
                <c:pt idx="458">
                  <c:v>36.284306465569713</c:v>
                </c:pt>
                <c:pt idx="459">
                  <c:v>10.337677507648467</c:v>
                </c:pt>
                <c:pt idx="460">
                  <c:v>11.781274142938999</c:v>
                </c:pt>
                <c:pt idx="461">
                  <c:v>13.42661901959657</c:v>
                </c:pt>
                <c:pt idx="462">
                  <c:v>15.301928810195324</c:v>
                </c:pt>
                <c:pt idx="463">
                  <c:v>17.439369536130968</c:v>
                </c:pt>
                <c:pt idx="464">
                  <c:v>19.875609740283561</c:v>
                </c:pt>
                <c:pt idx="465">
                  <c:v>22.65245119572532</c:v>
                </c:pt>
                <c:pt idx="466">
                  <c:v>25.817548025912863</c:v>
                </c:pt>
                <c:pt idx="467">
                  <c:v>29.42522663825477</c:v>
                </c:pt>
                <c:pt idx="468">
                  <c:v>33.53742061378734</c:v>
                </c:pt>
                <c:pt idx="469">
                  <c:v>9.556184170263565</c:v>
                </c:pt>
                <c:pt idx="470">
                  <c:v>10.891917541634363</c:v>
                </c:pt>
                <c:pt idx="471">
                  <c:v>12.414497724082054</c:v>
                </c:pt>
                <c:pt idx="472">
                  <c:v>14.150080867218609</c:v>
                </c:pt>
                <c:pt idx="473">
                  <c:v>16.128487294398678</c:v>
                </c:pt>
                <c:pt idx="474">
                  <c:v>18.383715173274314</c:v>
                </c:pt>
                <c:pt idx="475">
                  <c:v>20.95452624600938</c:v>
                </c:pt>
                <c:pt idx="476">
                  <c:v>23.88511373475054</c:v>
                </c:pt>
                <c:pt idx="477">
                  <c:v>27.225863958891733</c:v>
                </c:pt>
                <c:pt idx="478">
                  <c:v>31.034224821336458</c:v>
                </c:pt>
                <c:pt idx="479">
                  <c:v>8.8439240423621559</c:v>
                </c:pt>
                <c:pt idx="480">
                  <c:v>10.081239786183362</c:v>
                </c:pt>
                <c:pt idx="481">
                  <c:v>11.491791010014586</c:v>
                </c:pt>
                <c:pt idx="482">
                  <c:v>13.099849731528046</c:v>
                </c:pt>
                <c:pt idx="483">
                  <c:v>14.933091109344259</c:v>
                </c:pt>
                <c:pt idx="484">
                  <c:v>17.023070919105233</c:v>
                </c:pt>
                <c:pt idx="485">
                  <c:v>19.405770066428307</c:v>
                </c:pt>
                <c:pt idx="486">
                  <c:v>22.122215554761805</c:v>
                </c:pt>
                <c:pt idx="487">
                  <c:v>25.219188650147025</c:v>
                </c:pt>
                <c:pt idx="488">
                  <c:v>28.750032495115992</c:v>
                </c:pt>
                <c:pt idx="489">
                  <c:v>8.1938932866588186</c:v>
                </c:pt>
                <c:pt idx="490">
                  <c:v>9.341292494511908</c:v>
                </c:pt>
                <c:pt idx="491">
                  <c:v>10.649478406621391</c:v>
                </c:pt>
                <c:pt idx="492">
                  <c:v>14.243374780885226</c:v>
                </c:pt>
                <c:pt idx="493">
                  <c:v>16.23841465046932</c:v>
                </c:pt>
                <c:pt idx="494">
                  <c:v>18.513094240192135</c:v>
                </c:pt>
                <c:pt idx="495">
                  <c:v>21.106637125815347</c:v>
                </c:pt>
                <c:pt idx="496">
                  <c:v>24.063772288365758</c:v>
                </c:pt>
                <c:pt idx="497">
                  <c:v>27.435507361085861</c:v>
                </c:pt>
                <c:pt idx="498">
                  <c:v>31.280010550781093</c:v>
                </c:pt>
                <c:pt idx="499">
                  <c:v>8.915904129152441</c:v>
                </c:pt>
                <c:pt idx="500">
                  <c:v>10.165493409990679</c:v>
                </c:pt>
                <c:pt idx="501">
                  <c:v>11.590338143123063</c:v>
                </c:pt>
                <c:pt idx="502">
                  <c:v>13.215034687058957</c:v>
                </c:pt>
                <c:pt idx="503">
                  <c:v>15.067633684703232</c:v>
                </c:pt>
                <c:pt idx="504">
                  <c:v>17.180125493348402</c:v>
                </c:pt>
                <c:pt idx="505">
                  <c:v>19.588993875227533</c:v>
                </c:pt>
                <c:pt idx="506">
                  <c:v>22.335847553278562</c:v>
                </c:pt>
                <c:pt idx="507">
                  <c:v>25.468140589016222</c:v>
                </c:pt>
                <c:pt idx="508">
                  <c:v>29.039994082150486</c:v>
                </c:pt>
                <c:pt idx="509">
                  <c:v>11.037711150559989</c:v>
                </c:pt>
                <c:pt idx="510">
                  <c:v>12.585985855421738</c:v>
                </c:pt>
                <c:pt idx="511">
                  <c:v>14.35158609423631</c:v>
                </c:pt>
                <c:pt idx="512">
                  <c:v>16.365037188409829</c:v>
                </c:pt>
                <c:pt idx="513">
                  <c:v>18.66115478014315</c:v>
                </c:pt>
                <c:pt idx="514">
                  <c:v>21.279648215123462</c:v>
                </c:pt>
                <c:pt idx="515">
                  <c:v>24.265808836079678</c:v>
                </c:pt>
                <c:pt idx="516">
                  <c:v>27.671295143451694</c:v>
                </c:pt>
                <c:pt idx="517">
                  <c:v>31.55502846396708</c:v>
                </c:pt>
                <c:pt idx="518">
                  <c:v>35.984214689938746</c:v>
                </c:pt>
                <c:pt idx="519">
                  <c:v>13.678503281696015</c:v>
                </c:pt>
                <c:pt idx="520">
                  <c:v>15.598783244962544</c:v>
                </c:pt>
                <c:pt idx="521">
                  <c:v>17.788822264807006</c:v>
                </c:pt>
                <c:pt idx="522">
                  <c:v>20.286540168117199</c:v>
                </c:pt>
                <c:pt idx="523">
                  <c:v>23.135190487527588</c:v>
                </c:pt>
                <c:pt idx="524">
                  <c:v>26.384111146797594</c:v>
                </c:pt>
                <c:pt idx="525">
                  <c:v>30.089580863738767</c:v>
                </c:pt>
                <c:pt idx="526">
                  <c:v>34.315796167411875</c:v>
                </c:pt>
                <c:pt idx="527">
                  <c:v>39.135986026623364</c:v>
                </c:pt>
                <c:pt idx="528">
                  <c:v>44.633683483351639</c:v>
                </c:pt>
                <c:pt idx="529">
                  <c:v>16.968058806481878</c:v>
                </c:pt>
                <c:pt idx="530">
                  <c:v>19.352054235163855</c:v>
                </c:pt>
                <c:pt idx="531">
                  <c:v>22.071212847200631</c:v>
                </c:pt>
                <c:pt idx="532">
                  <c:v>25.172684287736406</c:v>
                </c:pt>
                <c:pt idx="533">
                  <c:v>28.710255107227482</c:v>
                </c:pt>
                <c:pt idx="534">
                  <c:v>32.745283546897248</c:v>
                </c:pt>
                <c:pt idx="535">
                  <c:v>37.3477660623753</c:v>
                </c:pt>
                <c:pt idx="536">
                  <c:v>42.597554161823211</c:v>
                </c:pt>
                <c:pt idx="537">
                  <c:v>48.585742755742878</c:v>
                </c:pt>
                <c:pt idx="538">
                  <c:v>55.416254206536451</c:v>
                </c:pt>
                <c:pt idx="539">
                  <c:v>15.801911419748347</c:v>
                </c:pt>
                <c:pt idx="540">
                  <c:v>18.023792821966126</c:v>
                </c:pt>
                <c:pt idx="541">
                  <c:v>20.558283745902386</c:v>
                </c:pt>
                <c:pt idx="542">
                  <c:v>23.449393797492068</c:v>
                </c:pt>
                <c:pt idx="543">
                  <c:v>26.747331998967777</c:v>
                </c:pt>
                <c:pt idx="544">
                  <c:v>30.509380577645945</c:v>
                </c:pt>
                <c:pt idx="545">
                  <c:v>34.800891982593441</c:v>
                </c:pt>
                <c:pt idx="546">
                  <c:v>39.69642651731079</c:v>
                </c:pt>
                <c:pt idx="547">
                  <c:v>45.281050431465964</c:v>
                </c:pt>
                <c:pt idx="548">
                  <c:v>51.65181711638408</c:v>
                </c:pt>
                <c:pt idx="549">
                  <c:v>14.729864311613142</c:v>
                </c:pt>
                <c:pt idx="550">
                  <c:v>16.802576839444573</c:v>
                </c:pt>
                <c:pt idx="551">
                  <c:v>19.167127630046298</c:v>
                </c:pt>
                <c:pt idx="552">
                  <c:v>21.864631877961223</c:v>
                </c:pt>
                <c:pt idx="553">
                  <c:v>24.942000582670453</c:v>
                </c:pt>
                <c:pt idx="554">
                  <c:v>28.452758017034544</c:v>
                </c:pt>
                <c:pt idx="555">
                  <c:v>32.457974559327369</c:v>
                </c:pt>
                <c:pt idx="556">
                  <c:v>37.027331178146426</c:v>
                </c:pt>
                <c:pt idx="557">
                  <c:v>42.240334160743245</c:v>
                </c:pt>
                <c:pt idx="558">
                  <c:v>48.187701301856237</c:v>
                </c:pt>
                <c:pt idx="559">
                  <c:v>13.743235941986475</c:v>
                </c:pt>
                <c:pt idx="560">
                  <c:v>15.678542818334568</c:v>
                </c:pt>
                <c:pt idx="561">
                  <c:v>17.886538027529454</c:v>
                </c:pt>
                <c:pt idx="562">
                  <c:v>20.405666007773558</c:v>
                </c:pt>
                <c:pt idx="563">
                  <c:v>23.279794268226755</c:v>
                </c:pt>
                <c:pt idx="564">
                  <c:v>26.558978803370131</c:v>
                </c:pt>
                <c:pt idx="565">
                  <c:v>30.300337596595433</c:v>
                </c:pt>
                <c:pt idx="566">
                  <c:v>34.569047485085385</c:v>
                </c:pt>
                <c:pt idx="567">
                  <c:v>39.439481816977143</c:v>
                </c:pt>
                <c:pt idx="568">
                  <c:v>44.996508796078572</c:v>
                </c:pt>
                <c:pt idx="569">
                  <c:v>12.83424330556084</c:v>
                </c:pt>
                <c:pt idx="570">
                  <c:v>14.642846886558477</c:v>
                </c:pt>
                <c:pt idx="571">
                  <c:v>16.706465455704642</c:v>
                </c:pt>
                <c:pt idx="572">
                  <c:v>19.06107658231188</c:v>
                </c:pt>
                <c:pt idx="573">
                  <c:v>21.747736347878597</c:v>
                </c:pt>
                <c:pt idx="574">
                  <c:v>24.813296602928681</c:v>
                </c:pt>
                <c:pt idx="575">
                  <c:v>28.311223578001012</c:v>
                </c:pt>
                <c:pt idx="576">
                  <c:v>32.302532178329969</c:v>
                </c:pt>
                <c:pt idx="577">
                  <c:v>36.856852318705222</c:v>
                </c:pt>
                <c:pt idx="578">
                  <c:v>42.053645968804098</c:v>
                </c:pt>
                <c:pt idx="579">
                  <c:v>11.995899055142512</c:v>
                </c:pt>
                <c:pt idx="580">
                  <c:v>13.687548176083991</c:v>
                </c:pt>
                <c:pt idx="581">
                  <c:v>15.617885280574978</c:v>
                </c:pt>
                <c:pt idx="582">
                  <c:v>17.82060714927389</c:v>
                </c:pt>
                <c:pt idx="583">
                  <c:v>20.334170254639531</c:v>
                </c:pt>
                <c:pt idx="584">
                  <c:v>23.202463423038481</c:v>
                </c:pt>
                <c:pt idx="585">
                  <c:v>26.475575609464393</c:v>
                </c:pt>
                <c:pt idx="586">
                  <c:v>30.210672240303275</c:v>
                </c:pt>
                <c:pt idx="587">
                  <c:v>34.472995484037064</c:v>
                </c:pt>
                <c:pt idx="588">
                  <c:v>39.337005983919482</c:v>
                </c:pt>
                <c:pt idx="589">
                  <c:v>11.221921517172664</c:v>
                </c:pt>
                <c:pt idx="590">
                  <c:v>12.805506822735884</c:v>
                </c:pt>
                <c:pt idx="591">
                  <c:v>14.612682094404969</c:v>
                </c:pt>
                <c:pt idx="592">
                  <c:v>16.675033342541397</c:v>
                </c:pt>
                <c:pt idx="593">
                  <c:v>19.028610987009682</c:v>
                </c:pt>
                <c:pt idx="594">
                  <c:v>21.71456118566854</c:v>
                </c:pt>
                <c:pt idx="595">
                  <c:v>24.779846486077069</c:v>
                </c:pt>
                <c:pt idx="596">
                  <c:v>28.278068444475075</c:v>
                </c:pt>
                <c:pt idx="597">
                  <c:v>32.270406646775093</c:v>
                </c:pt>
                <c:pt idx="598">
                  <c:v>36.826690610702158</c:v>
                </c:pt>
                <c:pt idx="599">
                  <c:v>10.50665584557499</c:v>
                </c:pt>
                <c:pt idx="600">
                  <c:v>11.990294576214495</c:v>
                </c:pt>
                <c:pt idx="601">
                  <c:v>13.683548370197695</c:v>
                </c:pt>
                <c:pt idx="602">
                  <c:v>15.616047980165868</c:v>
                </c:pt>
                <c:pt idx="603">
                  <c:v>17.821614834884578</c:v>
                </c:pt>
                <c:pt idx="604">
                  <c:v>20.338854022232084</c:v>
                </c:pt>
                <c:pt idx="605">
                  <c:v>23.211831220648389</c:v>
                </c:pt>
                <c:pt idx="606">
                  <c:v>26.490845469305718</c:v>
                </c:pt>
                <c:pt idx="607">
                  <c:v>30.23331135216111</c:v>
                </c:pt>
                <c:pt idx="608">
                  <c:v>34.504766094819303</c:v>
                </c:pt>
                <c:pt idx="609">
                  <c:v>9.8450048174118336</c:v>
                </c:pt>
                <c:pt idx="610">
                  <c:v>11.236116328132782</c:v>
                </c:pt>
                <c:pt idx="611">
                  <c:v>12.823895479555164</c:v>
                </c:pt>
                <c:pt idx="612">
                  <c:v>14.636160162706393</c:v>
                </c:pt>
                <c:pt idx="613">
                  <c:v>16.704664959824104</c:v>
                </c:pt>
                <c:pt idx="614">
                  <c:v>19.065658522611134</c:v>
                </c:pt>
                <c:pt idx="615">
                  <c:v>21.760519904831934</c:v>
                </c:pt>
                <c:pt idx="616">
                  <c:v>24.836485038610988</c:v>
                </c:pt>
                <c:pt idx="617">
                  <c:v>28.347476130270699</c:v>
                </c:pt>
                <c:pt idx="618">
                  <c:v>32.355048563062674</c:v>
                </c:pt>
                <c:pt idx="619">
                  <c:v>9.2323679906591334</c:v>
                </c:pt>
                <c:pt idx="620">
                  <c:v>10.53774111075646</c:v>
                </c:pt>
                <c:pt idx="621">
                  <c:v>12.027775436988984</c:v>
                </c:pt>
                <c:pt idx="622">
                  <c:v>13.728606520489306</c:v>
                </c:pt>
                <c:pt idx="623">
                  <c:v>15.670070735602993</c:v>
                </c:pt>
                <c:pt idx="624">
                  <c:v>17.886229569824998</c:v>
                </c:pt>
                <c:pt idx="625">
                  <c:v>20.415968223718941</c:v>
                </c:pt>
                <c:pt idx="626">
                  <c:v>23.303679057924683</c:v>
                </c:pt>
                <c:pt idx="627">
                  <c:v>26.600041919184413</c:v>
                </c:pt>
                <c:pt idx="628">
                  <c:v>30.36291508429532</c:v>
                </c:pt>
                <c:pt idx="629">
                  <c:v>11.552784170050495</c:v>
                </c:pt>
                <c:pt idx="630">
                  <c:v>13.18725510132341</c:v>
                </c:pt>
                <c:pt idx="631">
                  <c:v>15.053082623232612</c:v>
                </c:pt>
                <c:pt idx="632">
                  <c:v>17.183030696442163</c:v>
                </c:pt>
                <c:pt idx="633">
                  <c:v>19.614505404224172</c:v>
                </c:pt>
                <c:pt idx="634">
                  <c:v>22.390212971531007</c:v>
                </c:pt>
                <c:pt idx="635">
                  <c:v>25.558911100497024</c:v>
                </c:pt>
                <c:pt idx="636">
                  <c:v>29.176266861874012</c:v>
                </c:pt>
                <c:pt idx="637">
                  <c:v>33.305836261115587</c:v>
                </c:pt>
                <c:pt idx="638">
                  <c:v>38.02018274388638</c:v>
                </c:pt>
                <c:pt idx="639">
                  <c:v>14.467384785530342</c:v>
                </c:pt>
                <c:pt idx="640">
                  <c:v>16.515447358797033</c:v>
                </c:pt>
                <c:pt idx="641">
                  <c:v>18.85358167385208</c:v>
                </c:pt>
                <c:pt idx="642">
                  <c:v>21.522890634452285</c:v>
                </c:pt>
                <c:pt idx="643">
                  <c:v>24.570304083185338</c:v>
                </c:pt>
                <c:pt idx="644">
                  <c:v>28.049405230191432</c:v>
                </c:pt>
                <c:pt idx="645">
                  <c:v>32.021374345576803</c:v>
                </c:pt>
                <c:pt idx="646">
                  <c:v>36.556066361573073</c:v>
                </c:pt>
                <c:pt idx="647">
                  <c:v>41.733241394482178</c:v>
                </c:pt>
                <c:pt idx="648">
                  <c:v>47.643969896296255</c:v>
                </c:pt>
                <c:pt idx="649">
                  <c:v>18.130745743109983</c:v>
                </c:pt>
                <c:pt idx="650">
                  <c:v>20.698925326258575</c:v>
                </c:pt>
                <c:pt idx="651">
                  <c:v>23.631052780022905</c:v>
                </c:pt>
                <c:pt idx="652">
                  <c:v>26.978728503820157</c:v>
                </c:pt>
                <c:pt idx="653">
                  <c:v>30.800872089500832</c:v>
                </c:pt>
                <c:pt idx="654">
                  <c:v>35.164760963012057</c:v>
                </c:pt>
                <c:pt idx="655">
                  <c:v>40.147216480260354</c:v>
                </c:pt>
                <c:pt idx="656">
                  <c:v>45.835958419930463</c:v>
                </c:pt>
                <c:pt idx="657">
                  <c:v>52.331151791739977</c:v>
                </c:pt>
                <c:pt idx="658">
                  <c:v>59.747173277320229</c:v>
                </c:pt>
                <c:pt idx="659">
                  <c:v>17.053657125691839</c:v>
                </c:pt>
                <c:pt idx="660">
                  <c:v>19.470663943901723</c:v>
                </c:pt>
                <c:pt idx="661">
                  <c:v>22.230389245736845</c:v>
                </c:pt>
                <c:pt idx="662">
                  <c:v>25.381450532902523</c:v>
                </c:pt>
                <c:pt idx="663">
                  <c:v>28.97936515435449</c:v>
                </c:pt>
                <c:pt idx="664">
                  <c:v>33.087529964145766</c:v>
                </c:pt>
                <c:pt idx="665">
                  <c:v>37.778340132716863</c:v>
                </c:pt>
                <c:pt idx="666">
                  <c:v>43.134466885635653</c:v>
                </c:pt>
                <c:pt idx="667">
                  <c:v>49.250316754873609</c:v>
                </c:pt>
                <c:pt idx="668">
                  <c:v>56.233698138569963</c:v>
                </c:pt>
                <c:pt idx="669">
                  <c:v>16.051931158191167</c:v>
                </c:pt>
                <c:pt idx="670">
                  <c:v>18.328247196937063</c:v>
                </c:pt>
                <c:pt idx="671">
                  <c:v>20.927511181676081</c:v>
                </c:pt>
                <c:pt idx="672">
                  <c:v>23.895560882499488</c:v>
                </c:pt>
                <c:pt idx="673">
                  <c:v>27.284742882910994</c:v>
                </c:pt>
                <c:pt idx="674">
                  <c:v>31.15483720145577</c:v>
                </c:pt>
                <c:pt idx="675">
                  <c:v>35.574113316798204</c:v>
                </c:pt>
                <c:pt idx="676">
                  <c:v>40.620536278390531</c:v>
                </c:pt>
                <c:pt idx="677">
                  <c:v>46.383144242051387</c:v>
                </c:pt>
                <c:pt idx="678">
                  <c:v>52.963621805032496</c:v>
                </c:pt>
                <c:pt idx="679">
                  <c:v>15.119524245577178</c:v>
                </c:pt>
                <c:pt idx="680">
                  <c:v>17.264798406590334</c:v>
                </c:pt>
                <c:pt idx="681">
                  <c:v>19.714593904218415</c:v>
                </c:pt>
                <c:pt idx="682">
                  <c:v>22.512156078689102</c:v>
                </c:pt>
                <c:pt idx="683">
                  <c:v>25.706874169608454</c:v>
                </c:pt>
                <c:pt idx="684">
                  <c:v>29.355154546017246</c:v>
                </c:pt>
                <c:pt idx="685">
                  <c:v>33.521418098755227</c:v>
                </c:pt>
                <c:pt idx="686">
                  <c:v>38.27923945649588</c:v>
                </c:pt>
                <c:pt idx="687">
                  <c:v>43.712648200024866</c:v>
                </c:pt>
                <c:pt idx="688">
                  <c:v>49.917615120312647</c:v>
                </c:pt>
                <c:pt idx="689">
                  <c:v>14.250937461406638</c:v>
                </c:pt>
                <c:pt idx="690">
                  <c:v>16.274059977386433</c:v>
                </c:pt>
                <c:pt idx="691">
                  <c:v>18.584516402946043</c:v>
                </c:pt>
                <c:pt idx="692">
                  <c:v>21.223132478292328</c:v>
                </c:pt>
                <c:pt idx="693">
                  <c:v>24.236537047940104</c:v>
                </c:pt>
                <c:pt idx="694">
                  <c:v>27.677987267025145</c:v>
                </c:pt>
                <c:pt idx="695">
                  <c:v>31.608311199315025</c:v>
                </c:pt>
                <c:pt idx="696">
                  <c:v>36.096984513277761</c:v>
                </c:pt>
                <c:pt idx="697">
                  <c:v>41.223360361010549</c:v>
                </c:pt>
                <c:pt idx="698">
                  <c:v>47.078074242016285</c:v>
                </c:pt>
                <c:pt idx="699">
                  <c:v>13.441162189500293</c:v>
                </c:pt>
                <c:pt idx="700">
                  <c:v>15.350331677799398</c:v>
                </c:pt>
                <c:pt idx="701">
                  <c:v>17.530791262546948</c:v>
                </c:pt>
                <c:pt idx="702">
                  <c:v>20.021106698949474</c:v>
                </c:pt>
                <c:pt idx="703">
                  <c:v>22.865328341896827</c:v>
                </c:pt>
                <c:pt idx="704">
                  <c:v>26.113771443184731</c:v>
                </c:pt>
                <c:pt idx="705">
                  <c:v>29.823907505279344</c:v>
                </c:pt>
                <c:pt idx="706">
                  <c:v>34.06138250389327</c:v>
                </c:pt>
                <c:pt idx="707">
                  <c:v>38.901180043844256</c:v>
                </c:pt>
                <c:pt idx="708">
                  <c:v>44.428950085777622</c:v>
                </c:pt>
                <c:pt idx="709">
                  <c:v>12.685631705273355</c:v>
                </c:pt>
                <c:pt idx="710">
                  <c:v>14.48841565777307</c:v>
                </c:pt>
                <c:pt idx="711">
                  <c:v>16.547502225914393</c:v>
                </c:pt>
                <c:pt idx="712">
                  <c:v>18.899344716239039</c:v>
                </c:pt>
                <c:pt idx="713">
                  <c:v>21.585583148157642</c:v>
                </c:pt>
                <c:pt idx="714">
                  <c:v>24.653782524962562</c:v>
                </c:pt>
                <c:pt idx="715">
                  <c:v>28.15827622954415</c:v>
                </c:pt>
                <c:pt idx="716">
                  <c:v>32.161129519444124</c:v>
                </c:pt>
                <c:pt idx="717">
                  <c:v>36.733240229746997</c:v>
                </c:pt>
                <c:pt idx="718">
                  <c:v>41.955596230359632</c:v>
                </c:pt>
                <c:pt idx="719">
                  <c:v>11.980177992459895</c:v>
                </c:pt>
                <c:pt idx="720">
                  <c:v>13.683567405166734</c:v>
                </c:pt>
                <c:pt idx="721">
                  <c:v>15.629248494337332</c:v>
                </c:pt>
                <c:pt idx="722">
                  <c:v>17.851698603429412</c:v>
                </c:pt>
                <c:pt idx="723">
                  <c:v>20.39030298829076</c:v>
                </c:pt>
                <c:pt idx="724">
                  <c:v>23.290053732469296</c:v>
                </c:pt>
                <c:pt idx="725">
                  <c:v>26.602348229236679</c:v>
                </c:pt>
                <c:pt idx="726">
                  <c:v>30.385901419686821</c:v>
                </c:pt>
                <c:pt idx="727">
                  <c:v>34.707787999140464</c:v>
                </c:pt>
                <c:pt idx="728">
                  <c:v>39.644633115443376</c:v>
                </c:pt>
                <c:pt idx="729">
                  <c:v>11.320993180936483</c:v>
                </c:pt>
                <c:pt idx="730">
                  <c:v>12.931451945006479</c:v>
                </c:pt>
                <c:pt idx="731">
                  <c:v>14.771094975925951</c:v>
                </c:pt>
                <c:pt idx="732">
                  <c:v>16.872550019904068</c:v>
                </c:pt>
                <c:pt idx="733">
                  <c:v>19.273091617883143</c:v>
                </c:pt>
                <c:pt idx="734">
                  <c:v>22.015303140879091</c:v>
                </c:pt>
                <c:pt idx="735">
                  <c:v>25.147833180847979</c:v>
                </c:pt>
                <c:pt idx="736">
                  <c:v>28.726259749773103</c:v>
                </c:pt>
                <c:pt idx="737">
                  <c:v>32.814077658354698</c:v>
                </c:pt>
                <c:pt idx="738">
                  <c:v>37.48382663811978</c:v>
                </c:pt>
                <c:pt idx="739">
                  <c:v>10.704595069005507</c:v>
                </c:pt>
                <c:pt idx="740">
                  <c:v>12.228104673329963</c:v>
                </c:pt>
                <c:pt idx="741">
                  <c:v>13.968527792931699</c:v>
                </c:pt>
                <c:pt idx="742">
                  <c:v>15.956759666957744</c:v>
                </c:pt>
                <c:pt idx="743">
                  <c:v>18.228097607053044</c:v>
                </c:pt>
                <c:pt idx="744">
                  <c:v>20.822868449674001</c:v>
                </c:pt>
                <c:pt idx="745">
                  <c:v>23.787145474698683</c:v>
                </c:pt>
                <c:pt idx="746">
                  <c:v>27.173567551511951</c:v>
                </c:pt>
                <c:pt idx="747">
                  <c:v>31.04227509458461</c:v>
                </c:pt>
                <c:pt idx="748">
                  <c:v>35.461979491303765</c:v>
                </c:pt>
                <c:pt idx="749">
                  <c:v>10.127796260638865</c:v>
                </c:pt>
                <c:pt idx="750">
                  <c:v>11.569896293429311</c:v>
                </c:pt>
                <c:pt idx="751">
                  <c:v>13.217414444689418</c:v>
                </c:pt>
                <c:pt idx="752">
                  <c:v>15.099622027111609</c:v>
                </c:pt>
                <c:pt idx="753">
                  <c:v>17.249962917139587</c:v>
                </c:pt>
                <c:pt idx="754">
                  <c:v>19.706648556936937</c:v>
                </c:pt>
                <c:pt idx="755">
                  <c:v>22.513337832539612</c:v>
                </c:pt>
                <c:pt idx="756">
                  <c:v>25.71991393982686</c:v>
                </c:pt>
                <c:pt idx="757">
                  <c:v>29.383372078832064</c:v>
                </c:pt>
                <c:pt idx="758">
                  <c:v>33.568833792676351</c:v>
                </c:pt>
                <c:pt idx="759">
                  <c:v>12.783568675101954</c:v>
                </c:pt>
                <c:pt idx="760">
                  <c:v>14.604668517517352</c:v>
                </c:pt>
                <c:pt idx="761">
                  <c:v>16.685290796624052</c:v>
                </c:pt>
                <c:pt idx="762">
                  <c:v>19.062433050036834</c:v>
                </c:pt>
                <c:pt idx="763">
                  <c:v>21.778369058637377</c:v>
                </c:pt>
                <c:pt idx="764">
                  <c:v>24.881401557595666</c:v>
                </c:pt>
                <c:pt idx="765">
                  <c:v>28.426722366284665</c:v>
                </c:pt>
                <c:pt idx="766">
                  <c:v>32.477395271938057</c:v>
                </c:pt>
                <c:pt idx="767">
                  <c:v>37.1054791917919</c:v>
                </c:pt>
                <c:pt idx="768">
                  <c:v>42.393311641170499</c:v>
                </c:pt>
                <c:pt idx="769">
                  <c:v>16.144991798409247</c:v>
                </c:pt>
                <c:pt idx="770">
                  <c:v>18.445991500310196</c:v>
                </c:pt>
                <c:pt idx="771">
                  <c:v>21.075049843921786</c:v>
                </c:pt>
                <c:pt idx="772">
                  <c:v>24.078955415768448</c:v>
                </c:pt>
                <c:pt idx="773">
                  <c:v>27.511172233161574</c:v>
                </c:pt>
                <c:pt idx="774">
                  <c:v>31.432792468123385</c:v>
                </c:pt>
                <c:pt idx="775">
                  <c:v>35.913625190688336</c:v>
                </c:pt>
                <c:pt idx="776">
                  <c:v>41.033440557342999</c:v>
                </c:pt>
                <c:pt idx="777">
                  <c:v>46.883391645578577</c:v>
                </c:pt>
                <c:pt idx="778">
                  <c:v>53.567639307346539</c:v>
                </c:pt>
                <c:pt idx="779">
                  <c:v>20.401736346439275</c:v>
                </c:pt>
                <c:pt idx="780">
                  <c:v>23.310704337019427</c:v>
                </c:pt>
                <c:pt idx="781">
                  <c:v>26.634591709203754</c:v>
                </c:pt>
                <c:pt idx="782">
                  <c:v>30.432600805063277</c:v>
                </c:pt>
                <c:pt idx="783">
                  <c:v>34.772384068164094</c:v>
                </c:pt>
                <c:pt idx="784">
                  <c:v>39.731250552059677</c:v>
                </c:pt>
                <c:pt idx="785">
                  <c:v>45.397544751237582</c:v>
                </c:pt>
                <c:pt idx="786">
                  <c:v>51.872222374861927</c:v>
                </c:pt>
                <c:pt idx="787">
                  <c:v>59.270651202371717</c:v>
                </c:pt>
                <c:pt idx="788">
                  <c:v>67.724669181766757</c:v>
                </c:pt>
                <c:pt idx="789">
                  <c:v>19.34623413204309</c:v>
                </c:pt>
                <c:pt idx="790">
                  <c:v>22.105905958564563</c:v>
                </c:pt>
                <c:pt idx="791">
                  <c:v>25.259371052321924</c:v>
                </c:pt>
                <c:pt idx="792">
                  <c:v>28.862841081858299</c:v>
                </c:pt>
                <c:pt idx="793">
                  <c:v>32.980554277832574</c:v>
                </c:pt>
                <c:pt idx="794">
                  <c:v>37.685921936009109</c:v>
                </c:pt>
                <c:pt idx="795">
                  <c:v>43.062838738021028</c:v>
                </c:pt>
                <c:pt idx="796">
                  <c:v>49.207180304402549</c:v>
                </c:pt>
                <c:pt idx="797">
                  <c:v>56.22851474206805</c:v>
                </c:pt>
                <c:pt idx="798">
                  <c:v>64.252058774880268</c:v>
                </c:pt>
                <c:pt idx="799">
                  <c:v>18.355228354922755</c:v>
                </c:pt>
                <c:pt idx="800">
                  <c:v>20.974654792388797</c:v>
                </c:pt>
                <c:pt idx="801">
                  <c:v>23.968019090052593</c:v>
                </c:pt>
                <c:pt idx="802">
                  <c:v>27.388720731924643</c:v>
                </c:pt>
                <c:pt idx="803">
                  <c:v>31.29778730778288</c:v>
                </c:pt>
                <c:pt idx="804">
                  <c:v>35.764964537191815</c:v>
                </c:pt>
                <c:pt idx="805">
                  <c:v>40.869962102648977</c:v>
                </c:pt>
                <c:pt idx="806">
                  <c:v>46.703877570309835</c:v>
                </c:pt>
                <c:pt idx="807">
                  <c:v>53.370823863215442</c:v>
                </c:pt>
                <c:pt idx="808">
                  <c:v>60.989789394315572</c:v>
                </c:pt>
                <c:pt idx="809">
                  <c:v>17.424191032523403</c:v>
                </c:pt>
                <c:pt idx="810">
                  <c:v>19.911792403709647</c:v>
                </c:pt>
                <c:pt idx="811">
                  <c:v>22.754659106460839</c:v>
                </c:pt>
                <c:pt idx="812">
                  <c:v>26.003544687125846</c:v>
                </c:pt>
                <c:pt idx="813">
                  <c:v>29.716455717219414</c:v>
                </c:pt>
                <c:pt idx="814">
                  <c:v>33.9596886267814</c:v>
                </c:pt>
                <c:pt idx="815">
                  <c:v>38.809014800994724</c:v>
                </c:pt>
                <c:pt idx="816">
                  <c:v>44.351035147625971</c:v>
                </c:pt>
                <c:pt idx="817">
                  <c:v>50.684728377293574</c:v>
                </c:pt>
                <c:pt idx="818">
                  <c:v>57.923220707313703</c:v>
                </c:pt>
                <c:pt idx="819">
                  <c:v>16.54895216627585</c:v>
                </c:pt>
                <c:pt idx="820">
                  <c:v>18.91256779997887</c:v>
                </c:pt>
                <c:pt idx="821">
                  <c:v>21.613878123325811</c:v>
                </c:pt>
                <c:pt idx="822">
                  <c:v>24.701145695516498</c:v>
                </c:pt>
                <c:pt idx="823">
                  <c:v>28.229532819678671</c:v>
                </c:pt>
                <c:pt idx="824">
                  <c:v>32.262088253785237</c:v>
                </c:pt>
                <c:pt idx="825">
                  <c:v>36.870875070994153</c:v>
                </c:pt>
                <c:pt idx="826">
                  <c:v>42.13825986694863</c:v>
                </c:pt>
                <c:pt idx="827">
                  <c:v>48.158386402559977</c:v>
                </c:pt>
                <c:pt idx="828">
                  <c:v>55.038860075703532</c:v>
                </c:pt>
                <c:pt idx="829">
                  <c:v>15.72566834834266</c:v>
                </c:pt>
                <c:pt idx="830">
                  <c:v>17.972601733727227</c:v>
                </c:pt>
                <c:pt idx="831">
                  <c:v>20.54068630863366</c:v>
                </c:pt>
                <c:pt idx="832">
                  <c:v>23.475838163974434</c:v>
                </c:pt>
                <c:pt idx="833">
                  <c:v>26.830540196099204</c:v>
                </c:pt>
                <c:pt idx="834">
                  <c:v>30.664781559992065</c:v>
                </c:pt>
                <c:pt idx="835">
                  <c:v>35.047131561645564</c:v>
                </c:pt>
                <c:pt idx="836">
                  <c:v>40.055967234004854</c:v>
                </c:pt>
                <c:pt idx="837">
                  <c:v>45.780876596425472</c:v>
                </c:pt>
                <c:pt idx="838">
                  <c:v>52.324262747810131</c:v>
                </c:pt>
                <c:pt idx="839">
                  <c:v>14.95079438625703</c:v>
                </c:pt>
                <c:pt idx="840">
                  <c:v>17.087854433880398</c:v>
                </c:pt>
                <c:pt idx="841">
                  <c:v>19.530480280019688</c:v>
                </c:pt>
                <c:pt idx="842">
                  <c:v>22.32237642577741</c:v>
                </c:pt>
                <c:pt idx="843">
                  <c:v>25.513500235002688</c:v>
                </c:pt>
                <c:pt idx="844">
                  <c:v>29.160956806203959</c:v>
                </c:pt>
                <c:pt idx="845">
                  <c:v>33.330021950649687</c:v>
                </c:pt>
                <c:pt idx="846">
                  <c:v>38.095311621104081</c:v>
                </c:pt>
                <c:pt idx="847">
                  <c:v>43.542118763265165</c:v>
                </c:pt>
                <c:pt idx="848">
                  <c:v>49.767941566072238</c:v>
                </c:pt>
                <c:pt idx="849">
                  <c:v>14.221057630396512</c:v>
                </c:pt>
                <c:pt idx="850">
                  <c:v>16.254596407952036</c:v>
                </c:pt>
                <c:pt idx="851">
                  <c:v>18.579009897283072</c:v>
                </c:pt>
                <c:pt idx="852">
                  <c:v>21.235916972439146</c:v>
                </c:pt>
                <c:pt idx="853">
                  <c:v>24.272893176885539</c:v>
                </c:pt>
                <c:pt idx="854">
                  <c:v>27.744323516227624</c:v>
                </c:pt>
                <c:pt idx="855">
                  <c:v>31.71237737699477</c:v>
                </c:pt>
                <c:pt idx="856">
                  <c:v>36.248123065767636</c:v>
                </c:pt>
                <c:pt idx="857">
                  <c:v>41.432801969648523</c:v>
                </c:pt>
                <c:pt idx="858">
                  <c:v>47.359285205070805</c:v>
                </c:pt>
                <c:pt idx="859">
                  <c:v>13.533434724681999</c:v>
                </c:pt>
                <c:pt idx="860">
                  <c:v>15.469381997717885</c:v>
                </c:pt>
                <c:pt idx="861">
                  <c:v>17.682348183680244</c:v>
                </c:pt>
                <c:pt idx="862">
                  <c:v>20.211984240811528</c:v>
                </c:pt>
                <c:pt idx="863">
                  <c:v>23.103618198541067</c:v>
                </c:pt>
                <c:pt idx="864">
                  <c:v>26.409068211578358</c:v>
                </c:pt>
                <c:pt idx="865">
                  <c:v>30.187572090180041</c:v>
                </c:pt>
                <c:pt idx="866">
                  <c:v>34.506849997325702</c:v>
                </c:pt>
                <c:pt idx="867">
                  <c:v>39.444319395930876</c:v>
                </c:pt>
                <c:pt idx="868">
                  <c:v>45.088484064630784</c:v>
                </c:pt>
                <c:pt idx="869">
                  <c:v>12.885130532068688</c:v>
                </c:pt>
                <c:pt idx="870">
                  <c:v>14.729025406332363</c:v>
                </c:pt>
                <c:pt idx="871">
                  <c:v>16.836864055804401</c:v>
                </c:pt>
                <c:pt idx="872">
                  <c:v>19.24643959194028</c:v>
                </c:pt>
                <c:pt idx="873">
                  <c:v>22.00095812461311</c:v>
                </c:pt>
                <c:pt idx="874">
                  <c:v>25.149814268351388</c:v>
                </c:pt>
                <c:pt idx="875">
                  <c:v>28.749477784124043</c:v>
                </c:pt>
                <c:pt idx="876">
                  <c:v>32.8645072875319</c:v>
                </c:pt>
                <c:pt idx="877">
                  <c:v>37.56870923850677</c:v>
                </c:pt>
                <c:pt idx="878">
                  <c:v>42.946463039473521</c:v>
                </c:pt>
                <c:pt idx="879">
                  <c:v>16.364745351798899</c:v>
                </c:pt>
                <c:pt idx="880">
                  <c:v>18.707438594651414</c:v>
                </c:pt>
                <c:pt idx="881">
                  <c:v>21.385596769570817</c:v>
                </c:pt>
                <c:pt idx="882">
                  <c:v>24.447270877631762</c:v>
                </c:pt>
                <c:pt idx="883">
                  <c:v>27.947396532168185</c:v>
                </c:pt>
                <c:pt idx="884">
                  <c:v>31.948780639017777</c:v>
                </c:pt>
                <c:pt idx="885">
                  <c:v>36.523229523033208</c:v>
                </c:pt>
                <c:pt idx="886">
                  <c:v>41.752838783426803</c:v>
                </c:pt>
                <c:pt idx="887">
                  <c:v>47.731468069683885</c:v>
                </c:pt>
                <c:pt idx="888">
                  <c:v>54.566427296326481</c:v>
                </c:pt>
                <c:pt idx="889">
                  <c:v>20.793468206208797</c:v>
                </c:pt>
                <c:pt idx="890">
                  <c:v>23.771223613650765</c:v>
                </c:pt>
                <c:pt idx="891">
                  <c:v>27.175533301036999</c:v>
                </c:pt>
                <c:pt idx="892">
                  <c:v>31.067516925794049</c:v>
                </c:pt>
                <c:pt idx="893">
                  <c:v>35.517054204124385</c:v>
                </c:pt>
                <c:pt idx="894">
                  <c:v>40.60404079882322</c:v>
                </c:pt>
                <c:pt idx="895">
                  <c:v>46.419824305825777</c:v>
                </c:pt>
                <c:pt idx="896">
                  <c:v>53.068846173072636</c:v>
                </c:pt>
                <c:pt idx="897">
                  <c:v>60.670519091844689</c:v>
                </c:pt>
                <c:pt idx="898">
                  <c:v>69.361373639229569</c:v>
                </c:pt>
                <c:pt idx="899">
                  <c:v>26.432504265734288</c:v>
                </c:pt>
              </c:numCache>
            </c:numRef>
          </c:val>
        </c:ser>
        <c:marker val="1"/>
        <c:axId val="114273280"/>
        <c:axId val="110039808"/>
      </c:lineChart>
      <c:catAx>
        <c:axId val="114273280"/>
        <c:scaling>
          <c:orientation val="minMax"/>
        </c:scaling>
        <c:axPos val="b"/>
        <c:tickLblPos val="nextTo"/>
        <c:crossAx val="110039808"/>
        <c:crosses val="autoZero"/>
        <c:auto val="1"/>
        <c:lblAlgn val="ctr"/>
        <c:lblOffset val="100"/>
      </c:catAx>
      <c:valAx>
        <c:axId val="110039808"/>
        <c:scaling>
          <c:orientation val="minMax"/>
        </c:scaling>
        <c:axPos val="l"/>
        <c:majorGridlines/>
        <c:numFmt formatCode="_-* #,##0_-;\-* #,##0_-;_-* &quot;-&quot;_-;_-@_-" sourceLinked="1"/>
        <c:tickLblPos val="nextTo"/>
        <c:crossAx val="1142732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403413</xdr:colOff>
      <xdr:row>31</xdr:row>
      <xdr:rowOff>22412</xdr:rowOff>
    </xdr:from>
    <xdr:to>
      <xdr:col>30</xdr:col>
      <xdr:colOff>134471</xdr:colOff>
      <xdr:row>58</xdr:row>
      <xdr:rowOff>112060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E967"/>
  <sheetViews>
    <sheetView zoomScaleNormal="100" workbookViewId="0">
      <selection activeCell="AC24" sqref="AC24"/>
    </sheetView>
  </sheetViews>
  <sheetFormatPr defaultRowHeight="11.25"/>
  <cols>
    <col min="1" max="1" width="6.75" style="84" customWidth="1"/>
    <col min="2" max="2" width="5.875" style="84" customWidth="1"/>
    <col min="3" max="3" width="5.875" style="85" customWidth="1"/>
    <col min="4" max="4" width="5.875" style="86" customWidth="1"/>
    <col min="5" max="6" width="5.875" style="86" hidden="1" customWidth="1"/>
    <col min="7" max="7" width="5.875" style="87" customWidth="1"/>
    <col min="8" max="8" width="5.875" style="88" customWidth="1"/>
    <col min="9" max="9" width="5.875" style="84" customWidth="1"/>
    <col min="10" max="10" width="4.625" style="89" customWidth="1"/>
    <col min="11" max="15" width="4.125" style="94" customWidth="1"/>
    <col min="16" max="19" width="4.125" style="93" customWidth="1"/>
    <col min="20" max="20" width="4.125" style="94" customWidth="1"/>
    <col min="21" max="21" width="4.125" style="100" customWidth="1"/>
    <col min="22" max="22" width="4.125" style="94" customWidth="1"/>
    <col min="23" max="26" width="4.125" style="97" customWidth="1"/>
    <col min="27" max="29" width="4.125" style="96" customWidth="1"/>
    <col min="30" max="30" width="4.125" style="93" customWidth="1"/>
    <col min="31" max="31" width="4.125" style="97" customWidth="1"/>
    <col min="32" max="32" width="4.125" style="100" customWidth="1"/>
    <col min="33" max="37" width="4.125" style="94" customWidth="1"/>
    <col min="38" max="41" width="4.125" style="93" customWidth="1"/>
    <col min="42" max="42" width="4.125" style="94" customWidth="1"/>
    <col min="43" max="43" width="4.125" style="100" customWidth="1"/>
    <col min="44" max="48" width="4.125" style="94" customWidth="1"/>
    <col min="49" max="52" width="4.125" style="93" customWidth="1"/>
    <col min="53" max="53" width="4.125" style="94" customWidth="1"/>
    <col min="54" max="54" width="4.125" style="100" customWidth="1"/>
    <col min="55" max="59" width="4.125" style="94" customWidth="1"/>
    <col min="60" max="63" width="4.125" style="93" customWidth="1"/>
    <col min="64" max="64" width="4.125" style="94" customWidth="1"/>
    <col min="65" max="65" width="4.125" style="100" customWidth="1"/>
    <col min="66" max="70" width="4.125" style="94" customWidth="1"/>
    <col min="71" max="74" width="4.125" style="93" customWidth="1"/>
    <col min="75" max="75" width="4.125" style="94" customWidth="1"/>
    <col min="76" max="76" width="4.125" style="100" customWidth="1"/>
    <col min="77" max="81" width="4.125" style="94" customWidth="1"/>
    <col min="82" max="85" width="4.125" style="93" customWidth="1"/>
    <col min="86" max="86" width="4.125" style="94" customWidth="1"/>
    <col min="87" max="87" width="4.125" style="98" customWidth="1"/>
    <col min="88" max="92" width="4.125" style="94" customWidth="1"/>
    <col min="93" max="96" width="4.125" style="93" customWidth="1"/>
    <col min="97" max="97" width="4.125" style="94" customWidth="1"/>
    <col min="98" max="98" width="4.125" style="98" customWidth="1"/>
    <col min="99" max="103" width="4.125" style="94" customWidth="1"/>
    <col min="104" max="107" width="4.125" style="93" customWidth="1"/>
    <col min="108" max="108" width="4.125" style="94" customWidth="1"/>
    <col min="109" max="109" width="4.125" style="98" customWidth="1"/>
    <col min="110" max="16384" width="9" style="40"/>
  </cols>
  <sheetData>
    <row r="1" spans="1:109">
      <c r="A1" s="84" t="s">
        <v>148</v>
      </c>
      <c r="B1" s="84" t="s">
        <v>147</v>
      </c>
      <c r="C1" s="85" t="s">
        <v>191</v>
      </c>
      <c r="D1" s="86" t="s">
        <v>192</v>
      </c>
      <c r="E1" s="86" t="s">
        <v>77</v>
      </c>
      <c r="F1" s="86" t="s">
        <v>77</v>
      </c>
      <c r="G1" s="87" t="s">
        <v>186</v>
      </c>
      <c r="H1" s="88" t="s">
        <v>80</v>
      </c>
      <c r="I1" s="84">
        <f>POWER(2,0.2)</f>
        <v>1.1486983549970351</v>
      </c>
      <c r="J1" s="89" t="s">
        <v>2</v>
      </c>
      <c r="K1" s="90"/>
      <c r="L1" s="91">
        <f>L3+6</f>
        <v>6</v>
      </c>
      <c r="M1" s="91" t="s">
        <v>167</v>
      </c>
      <c r="N1" s="91"/>
      <c r="O1" s="91"/>
      <c r="P1" s="92" t="s">
        <v>168</v>
      </c>
      <c r="Q1" s="99"/>
      <c r="U1" s="95"/>
      <c r="V1" s="90"/>
      <c r="W1" s="91">
        <f>W3+6</f>
        <v>16</v>
      </c>
      <c r="X1" s="91" t="s">
        <v>167</v>
      </c>
      <c r="Y1" s="91"/>
      <c r="Z1" s="91"/>
      <c r="AA1" s="92" t="s">
        <v>168</v>
      </c>
      <c r="AB1" s="99"/>
      <c r="AF1" s="95"/>
      <c r="AG1" s="90"/>
      <c r="AH1" s="91">
        <f>AH3+6</f>
        <v>41</v>
      </c>
      <c r="AI1" s="91" t="s">
        <v>167</v>
      </c>
      <c r="AJ1" s="91"/>
      <c r="AK1" s="91"/>
      <c r="AL1" s="92" t="s">
        <v>168</v>
      </c>
      <c r="AM1" s="99"/>
      <c r="AQ1" s="95"/>
      <c r="AR1" s="90"/>
      <c r="AS1" s="91">
        <f>AS3+6</f>
        <v>71</v>
      </c>
      <c r="AT1" s="91" t="s">
        <v>167</v>
      </c>
      <c r="AU1" s="91"/>
      <c r="AV1" s="91"/>
      <c r="AW1" s="92" t="s">
        <v>168</v>
      </c>
      <c r="AX1" s="99"/>
      <c r="BB1" s="95"/>
      <c r="BC1" s="90"/>
      <c r="BD1" s="91">
        <f>BD3+6</f>
        <v>108</v>
      </c>
      <c r="BE1" s="91" t="s">
        <v>167</v>
      </c>
      <c r="BF1" s="91"/>
      <c r="BG1" s="91"/>
      <c r="BH1" s="92" t="s">
        <v>168</v>
      </c>
      <c r="BI1" s="99"/>
      <c r="BM1" s="95"/>
      <c r="BN1" s="90"/>
      <c r="BO1" s="91">
        <f>BO3+6</f>
        <v>158</v>
      </c>
      <c r="BP1" s="91" t="s">
        <v>167</v>
      </c>
      <c r="BQ1" s="91"/>
      <c r="BR1" s="91"/>
      <c r="BS1" s="92" t="s">
        <v>168</v>
      </c>
      <c r="BT1" s="99"/>
      <c r="BX1" s="95"/>
      <c r="BY1" s="90"/>
      <c r="BZ1" s="91">
        <f>BZ3+6</f>
        <v>213</v>
      </c>
      <c r="CA1" s="91" t="s">
        <v>167</v>
      </c>
      <c r="CB1" s="91"/>
      <c r="CC1" s="91"/>
      <c r="CD1" s="92" t="s">
        <v>168</v>
      </c>
      <c r="CE1" s="99"/>
      <c r="CJ1" s="90"/>
      <c r="CK1" s="91">
        <f>CK3+6</f>
        <v>263</v>
      </c>
      <c r="CL1" s="91" t="s">
        <v>167</v>
      </c>
      <c r="CM1" s="91"/>
      <c r="CN1" s="91"/>
      <c r="CO1" s="92" t="s">
        <v>168</v>
      </c>
      <c r="CP1" s="99"/>
      <c r="CU1" s="90"/>
      <c r="CV1" s="91">
        <f>CV3+6</f>
        <v>326</v>
      </c>
      <c r="CW1" s="91" t="s">
        <v>167</v>
      </c>
      <c r="CX1" s="91"/>
      <c r="CY1" s="91"/>
      <c r="CZ1" s="92" t="s">
        <v>168</v>
      </c>
      <c r="DA1" s="99"/>
    </row>
    <row r="2" spans="1:109">
      <c r="E2" s="86" t="s">
        <v>81</v>
      </c>
      <c r="F2" s="86" t="s">
        <v>85</v>
      </c>
      <c r="H2" s="88" t="s">
        <v>170</v>
      </c>
      <c r="I2" s="94">
        <f>POWER(2,0.05)</f>
        <v>1.0352649238413776</v>
      </c>
      <c r="L2" s="91" t="s">
        <v>154</v>
      </c>
      <c r="M2" s="91" t="s">
        <v>155</v>
      </c>
      <c r="N2" s="99" t="s">
        <v>193</v>
      </c>
      <c r="O2" s="91" t="s">
        <v>158</v>
      </c>
      <c r="P2" s="91" t="s">
        <v>3</v>
      </c>
      <c r="Q2" s="99" t="s">
        <v>196</v>
      </c>
      <c r="W2" s="91" t="s">
        <v>154</v>
      </c>
      <c r="X2" s="91" t="s">
        <v>155</v>
      </c>
      <c r="Y2" s="99" t="s">
        <v>193</v>
      </c>
      <c r="Z2" s="91" t="s">
        <v>158</v>
      </c>
      <c r="AA2" s="91" t="s">
        <v>3</v>
      </c>
      <c r="AB2" s="99" t="s">
        <v>196</v>
      </c>
      <c r="AH2" s="91" t="s">
        <v>154</v>
      </c>
      <c r="AI2" s="91" t="s">
        <v>155</v>
      </c>
      <c r="AJ2" s="99" t="s">
        <v>193</v>
      </c>
      <c r="AK2" s="91" t="s">
        <v>158</v>
      </c>
      <c r="AL2" s="91" t="s">
        <v>3</v>
      </c>
      <c r="AM2" s="99" t="s">
        <v>196</v>
      </c>
      <c r="AS2" s="91" t="s">
        <v>154</v>
      </c>
      <c r="AT2" s="91" t="s">
        <v>155</v>
      </c>
      <c r="AU2" s="99" t="s">
        <v>193</v>
      </c>
      <c r="AV2" s="91" t="s">
        <v>158</v>
      </c>
      <c r="AW2" s="91" t="s">
        <v>3</v>
      </c>
      <c r="AX2" s="99" t="s">
        <v>196</v>
      </c>
      <c r="BD2" s="91" t="s">
        <v>154</v>
      </c>
      <c r="BE2" s="91" t="s">
        <v>155</v>
      </c>
      <c r="BF2" s="99" t="s">
        <v>193</v>
      </c>
      <c r="BG2" s="91" t="s">
        <v>158</v>
      </c>
      <c r="BH2" s="91" t="s">
        <v>3</v>
      </c>
      <c r="BI2" s="99" t="s">
        <v>196</v>
      </c>
      <c r="BO2" s="91" t="s">
        <v>154</v>
      </c>
      <c r="BP2" s="91" t="s">
        <v>155</v>
      </c>
      <c r="BQ2" s="99" t="s">
        <v>193</v>
      </c>
      <c r="BR2" s="91" t="s">
        <v>158</v>
      </c>
      <c r="BS2" s="91" t="s">
        <v>3</v>
      </c>
      <c r="BT2" s="99" t="s">
        <v>196</v>
      </c>
      <c r="BZ2" s="91" t="s">
        <v>154</v>
      </c>
      <c r="CA2" s="91" t="s">
        <v>155</v>
      </c>
      <c r="CB2" s="99" t="s">
        <v>193</v>
      </c>
      <c r="CC2" s="91" t="s">
        <v>158</v>
      </c>
      <c r="CD2" s="91" t="s">
        <v>3</v>
      </c>
      <c r="CE2" s="99" t="s">
        <v>196</v>
      </c>
      <c r="CK2" s="91" t="s">
        <v>154</v>
      </c>
      <c r="CL2" s="91" t="s">
        <v>155</v>
      </c>
      <c r="CM2" s="99" t="s">
        <v>193</v>
      </c>
      <c r="CN2" s="91" t="s">
        <v>158</v>
      </c>
      <c r="CO2" s="91" t="s">
        <v>3</v>
      </c>
      <c r="CP2" s="99" t="s">
        <v>196</v>
      </c>
      <c r="CV2" s="91" t="s">
        <v>154</v>
      </c>
      <c r="CW2" s="91" t="s">
        <v>155</v>
      </c>
      <c r="CX2" s="99" t="s">
        <v>193</v>
      </c>
      <c r="CY2" s="91" t="s">
        <v>158</v>
      </c>
      <c r="CZ2" s="91" t="s">
        <v>3</v>
      </c>
      <c r="DA2" s="99" t="s">
        <v>196</v>
      </c>
    </row>
    <row r="3" spans="1:109">
      <c r="A3" s="84" t="s">
        <v>151</v>
      </c>
      <c r="B3" s="84" t="s">
        <v>171</v>
      </c>
      <c r="L3" s="91">
        <v>0</v>
      </c>
      <c r="M3" s="91">
        <f>10*$D6</f>
        <v>10</v>
      </c>
      <c r="N3" s="118">
        <f>$D6</f>
        <v>1</v>
      </c>
      <c r="O3" s="91">
        <f>(N3/Q3)*$H6</f>
        <v>1</v>
      </c>
      <c r="P3" s="91">
        <f>M3*$H6</f>
        <v>10</v>
      </c>
      <c r="Q3" s="118">
        <f>$G6</f>
        <v>1</v>
      </c>
      <c r="R3" s="93" t="s">
        <v>153</v>
      </c>
      <c r="S3" s="93" t="s">
        <v>156</v>
      </c>
      <c r="W3" s="91">
        <v>10</v>
      </c>
      <c r="X3" s="91">
        <f>10*$D16</f>
        <v>10.5</v>
      </c>
      <c r="Y3" s="118">
        <f>$D16</f>
        <v>1.05</v>
      </c>
      <c r="Z3" s="91">
        <f>(Y3/AB3)*$H16</f>
        <v>3.8095238095238124</v>
      </c>
      <c r="AA3" s="91">
        <f>X3*$H16</f>
        <v>42.000000000000028</v>
      </c>
      <c r="AB3" s="118">
        <f>$G16</f>
        <v>1.1025</v>
      </c>
      <c r="AC3" s="96" t="s">
        <v>153</v>
      </c>
      <c r="AD3" s="93" t="s">
        <v>156</v>
      </c>
      <c r="AH3" s="91">
        <v>35</v>
      </c>
      <c r="AI3" s="91">
        <f>10*$D41</f>
        <v>11.75</v>
      </c>
      <c r="AJ3" s="118">
        <f>$D41</f>
        <v>1.175</v>
      </c>
      <c r="AK3" s="91">
        <f>(AJ3/AM3)*$H41</f>
        <v>108.93617021276621</v>
      </c>
      <c r="AL3" s="91">
        <f>AI3*$H41</f>
        <v>1504.0000000000036</v>
      </c>
      <c r="AM3" s="118">
        <f>$G41</f>
        <v>1.3806250000000002</v>
      </c>
      <c r="AN3" s="93" t="s">
        <v>153</v>
      </c>
      <c r="AO3" s="93" t="s">
        <v>156</v>
      </c>
      <c r="AS3" s="91">
        <v>65</v>
      </c>
      <c r="AT3" s="91">
        <f>10*$D71</f>
        <v>13.25</v>
      </c>
      <c r="AU3" s="118">
        <f>$D71</f>
        <v>1.325</v>
      </c>
      <c r="AV3" s="91">
        <f>(AU3/AX3)*$H71</f>
        <v>6182.6415094339891</v>
      </c>
      <c r="AW3" s="91">
        <f>AT3*$H71</f>
        <v>108544.00000000048</v>
      </c>
      <c r="AX3" s="118">
        <f>$G71</f>
        <v>1.755625</v>
      </c>
      <c r="AY3" s="93" t="s">
        <v>153</v>
      </c>
      <c r="AZ3" s="93" t="s">
        <v>156</v>
      </c>
      <c r="BD3" s="91">
        <v>102</v>
      </c>
      <c r="BE3" s="91">
        <f>10*$D108</f>
        <v>15.1</v>
      </c>
      <c r="BF3" s="118">
        <f>$D108</f>
        <v>1.51</v>
      </c>
      <c r="BG3" s="91">
        <f>(BF3/BI3)*$H108</f>
        <v>916294.25632225676</v>
      </c>
      <c r="BH3" s="91">
        <f>BE3*$H108</f>
        <v>20892425.338403776</v>
      </c>
      <c r="BI3" s="118">
        <f>$G108</f>
        <v>2.2801</v>
      </c>
      <c r="BJ3" s="93" t="s">
        <v>153</v>
      </c>
      <c r="BK3" s="93" t="s">
        <v>156</v>
      </c>
      <c r="BO3" s="91">
        <v>152</v>
      </c>
      <c r="BP3" s="91">
        <f>10*$D158</f>
        <v>17.600000000000001</v>
      </c>
      <c r="BQ3" s="118">
        <f>$D158</f>
        <v>1.76</v>
      </c>
      <c r="BR3" s="91">
        <f>(BQ3/BT3)*$H158</f>
        <v>805006153.91802907</v>
      </c>
      <c r="BS3" s="91">
        <f>BP3*$H158</f>
        <v>24935870623.764866</v>
      </c>
      <c r="BT3" s="118">
        <f>$G158</f>
        <v>3.0975999999999999</v>
      </c>
      <c r="BU3" s="93" t="s">
        <v>153</v>
      </c>
      <c r="BV3" s="93" t="s">
        <v>156</v>
      </c>
      <c r="BZ3" s="91">
        <v>207</v>
      </c>
      <c r="CA3" s="91">
        <f>10*$D213</f>
        <v>20.350000000000001</v>
      </c>
      <c r="CB3" s="118">
        <f>$D213</f>
        <v>2.0350000000000001</v>
      </c>
      <c r="CC3" s="91">
        <f>(CB3/CE3)*$H213</f>
        <v>1425861710896.5444</v>
      </c>
      <c r="CD3" s="91">
        <f>CA3*$H213</f>
        <v>59048141637075.422</v>
      </c>
      <c r="CE3" s="118">
        <f>$G213</f>
        <v>4.1412250000000004</v>
      </c>
      <c r="CF3" s="93" t="s">
        <v>153</v>
      </c>
      <c r="CG3" s="93" t="s">
        <v>156</v>
      </c>
      <c r="CK3" s="91">
        <v>257</v>
      </c>
      <c r="CL3" s="91">
        <f>10*$D263</f>
        <v>22.85</v>
      </c>
      <c r="CM3" s="118">
        <f>$D263</f>
        <v>2.2850000000000001</v>
      </c>
      <c r="CN3" s="91">
        <f>(CM3/CP3)*$H263</f>
        <v>1300335959577534</v>
      </c>
      <c r="CO3" s="91">
        <f>CL3*$H263</f>
        <v>6.7893466205452096E+16</v>
      </c>
      <c r="CP3" s="118">
        <f>$G263</f>
        <v>5.2212250000000004</v>
      </c>
      <c r="CQ3" s="93" t="s">
        <v>153</v>
      </c>
      <c r="CR3" s="93" t="s">
        <v>156</v>
      </c>
      <c r="CV3" s="91">
        <v>320</v>
      </c>
      <c r="CW3" s="91">
        <f>10*$D326</f>
        <v>26</v>
      </c>
      <c r="CX3" s="118">
        <f>$D326</f>
        <v>2.6</v>
      </c>
      <c r="CY3" s="91">
        <f>(CX3/DA3)*$H326</f>
        <v>7.0949015668115169E+18</v>
      </c>
      <c r="CZ3" s="91">
        <f>CW3*$H326</f>
        <v>4.7961534591645857E+20</v>
      </c>
      <c r="DA3" s="118">
        <f>$G326</f>
        <v>6.7600000000000007</v>
      </c>
      <c r="DB3" s="93" t="s">
        <v>153</v>
      </c>
      <c r="DC3" s="93" t="s">
        <v>156</v>
      </c>
    </row>
    <row r="4" spans="1:109" s="62" customFormat="1" ht="12" thickBot="1">
      <c r="A4" s="101" t="s">
        <v>150</v>
      </c>
      <c r="B4" s="101" t="s">
        <v>172</v>
      </c>
      <c r="C4" s="102"/>
      <c r="D4" s="101"/>
      <c r="E4" s="101"/>
      <c r="F4" s="101"/>
      <c r="G4" s="103"/>
      <c r="H4" s="104"/>
      <c r="I4" s="101"/>
      <c r="J4" s="105"/>
      <c r="K4" s="106" t="s">
        <v>159</v>
      </c>
      <c r="L4" s="106"/>
      <c r="M4" s="107" t="s">
        <v>160</v>
      </c>
      <c r="N4" s="106" t="s">
        <v>195</v>
      </c>
      <c r="O4" s="108" t="s">
        <v>161</v>
      </c>
      <c r="P4" s="108" t="s">
        <v>194</v>
      </c>
      <c r="Q4" s="108" t="s">
        <v>162</v>
      </c>
      <c r="R4" s="108" t="s">
        <v>163</v>
      </c>
      <c r="S4" s="108" t="s">
        <v>164</v>
      </c>
      <c r="T4" s="109" t="s">
        <v>165</v>
      </c>
      <c r="U4" s="110" t="s">
        <v>166</v>
      </c>
      <c r="V4" s="106" t="s">
        <v>159</v>
      </c>
      <c r="W4" s="106"/>
      <c r="X4" s="107" t="s">
        <v>160</v>
      </c>
      <c r="Y4" s="106" t="s">
        <v>195</v>
      </c>
      <c r="Z4" s="108" t="s">
        <v>161</v>
      </c>
      <c r="AA4" s="108" t="s">
        <v>194</v>
      </c>
      <c r="AB4" s="108" t="s">
        <v>162</v>
      </c>
      <c r="AC4" s="108" t="s">
        <v>163</v>
      </c>
      <c r="AD4" s="108" t="s">
        <v>164</v>
      </c>
      <c r="AE4" s="109" t="s">
        <v>165</v>
      </c>
      <c r="AF4" s="110" t="s">
        <v>166</v>
      </c>
      <c r="AG4" s="106" t="s">
        <v>159</v>
      </c>
      <c r="AH4" s="106"/>
      <c r="AI4" s="107" t="s">
        <v>160</v>
      </c>
      <c r="AJ4" s="106" t="s">
        <v>195</v>
      </c>
      <c r="AK4" s="108" t="s">
        <v>161</v>
      </c>
      <c r="AL4" s="108" t="s">
        <v>194</v>
      </c>
      <c r="AM4" s="108" t="s">
        <v>162</v>
      </c>
      <c r="AN4" s="108" t="s">
        <v>163</v>
      </c>
      <c r="AO4" s="108" t="s">
        <v>164</v>
      </c>
      <c r="AP4" s="109" t="s">
        <v>165</v>
      </c>
      <c r="AQ4" s="110" t="s">
        <v>166</v>
      </c>
      <c r="AR4" s="106" t="s">
        <v>159</v>
      </c>
      <c r="AS4" s="106"/>
      <c r="AT4" s="107" t="s">
        <v>160</v>
      </c>
      <c r="AU4" s="106" t="s">
        <v>195</v>
      </c>
      <c r="AV4" s="108" t="s">
        <v>161</v>
      </c>
      <c r="AW4" s="108" t="s">
        <v>194</v>
      </c>
      <c r="AX4" s="108" t="s">
        <v>162</v>
      </c>
      <c r="AY4" s="108" t="s">
        <v>163</v>
      </c>
      <c r="AZ4" s="108" t="s">
        <v>164</v>
      </c>
      <c r="BA4" s="109" t="s">
        <v>165</v>
      </c>
      <c r="BB4" s="110" t="s">
        <v>166</v>
      </c>
      <c r="BC4" s="106" t="s">
        <v>159</v>
      </c>
      <c r="BD4" s="106"/>
      <c r="BE4" s="107" t="s">
        <v>160</v>
      </c>
      <c r="BF4" s="106" t="s">
        <v>195</v>
      </c>
      <c r="BG4" s="108" t="s">
        <v>161</v>
      </c>
      <c r="BH4" s="108" t="s">
        <v>194</v>
      </c>
      <c r="BI4" s="108" t="s">
        <v>162</v>
      </c>
      <c r="BJ4" s="108" t="s">
        <v>163</v>
      </c>
      <c r="BK4" s="108" t="s">
        <v>164</v>
      </c>
      <c r="BL4" s="109" t="s">
        <v>165</v>
      </c>
      <c r="BM4" s="110" t="s">
        <v>166</v>
      </c>
      <c r="BN4" s="106" t="s">
        <v>159</v>
      </c>
      <c r="BO4" s="106"/>
      <c r="BP4" s="107" t="s">
        <v>160</v>
      </c>
      <c r="BQ4" s="106" t="s">
        <v>195</v>
      </c>
      <c r="BR4" s="108" t="s">
        <v>161</v>
      </c>
      <c r="BS4" s="108" t="s">
        <v>194</v>
      </c>
      <c r="BT4" s="108" t="s">
        <v>162</v>
      </c>
      <c r="BU4" s="108" t="s">
        <v>163</v>
      </c>
      <c r="BV4" s="108" t="s">
        <v>164</v>
      </c>
      <c r="BW4" s="109" t="s">
        <v>165</v>
      </c>
      <c r="BX4" s="110" t="s">
        <v>166</v>
      </c>
      <c r="BY4" s="106" t="s">
        <v>159</v>
      </c>
      <c r="BZ4" s="106"/>
      <c r="CA4" s="107" t="s">
        <v>160</v>
      </c>
      <c r="CB4" s="106" t="s">
        <v>195</v>
      </c>
      <c r="CC4" s="108" t="s">
        <v>161</v>
      </c>
      <c r="CD4" s="108" t="s">
        <v>194</v>
      </c>
      <c r="CE4" s="108" t="s">
        <v>162</v>
      </c>
      <c r="CF4" s="108" t="s">
        <v>163</v>
      </c>
      <c r="CG4" s="108" t="s">
        <v>164</v>
      </c>
      <c r="CH4" s="109" t="s">
        <v>165</v>
      </c>
      <c r="CI4" s="111" t="s">
        <v>169</v>
      </c>
      <c r="CJ4" s="106" t="s">
        <v>159</v>
      </c>
      <c r="CK4" s="106"/>
      <c r="CL4" s="107" t="s">
        <v>160</v>
      </c>
      <c r="CM4" s="106" t="s">
        <v>195</v>
      </c>
      <c r="CN4" s="108" t="s">
        <v>161</v>
      </c>
      <c r="CO4" s="108" t="s">
        <v>194</v>
      </c>
      <c r="CP4" s="108" t="s">
        <v>162</v>
      </c>
      <c r="CQ4" s="108" t="s">
        <v>163</v>
      </c>
      <c r="CR4" s="108" t="s">
        <v>164</v>
      </c>
      <c r="CS4" s="109" t="s">
        <v>165</v>
      </c>
      <c r="CT4" s="111" t="s">
        <v>169</v>
      </c>
      <c r="CU4" s="106" t="s">
        <v>159</v>
      </c>
      <c r="CV4" s="106"/>
      <c r="CW4" s="107" t="s">
        <v>160</v>
      </c>
      <c r="CX4" s="106" t="s">
        <v>195</v>
      </c>
      <c r="CY4" s="108" t="s">
        <v>161</v>
      </c>
      <c r="CZ4" s="108" t="s">
        <v>194</v>
      </c>
      <c r="DA4" s="108" t="s">
        <v>162</v>
      </c>
      <c r="DB4" s="108" t="s">
        <v>163</v>
      </c>
      <c r="DC4" s="108" t="s">
        <v>164</v>
      </c>
      <c r="DD4" s="109" t="s">
        <v>165</v>
      </c>
      <c r="DE4" s="111" t="s">
        <v>169</v>
      </c>
    </row>
    <row r="5" spans="1:109">
      <c r="A5" s="84" t="s">
        <v>152</v>
      </c>
      <c r="C5" s="112">
        <v>0</v>
      </c>
      <c r="D5" s="113"/>
      <c r="J5" s="114"/>
      <c r="O5" s="93">
        <v>1</v>
      </c>
      <c r="R5" s="93" t="s">
        <v>157</v>
      </c>
      <c r="Y5" s="94"/>
      <c r="Z5" s="93">
        <v>1</v>
      </c>
      <c r="AA5" s="93"/>
      <c r="AB5" s="93"/>
      <c r="AC5" s="93" t="s">
        <v>144</v>
      </c>
      <c r="AE5" s="94"/>
      <c r="AK5" s="93">
        <v>1</v>
      </c>
      <c r="AN5" s="93" t="s">
        <v>144</v>
      </c>
      <c r="AV5" s="93">
        <v>1</v>
      </c>
      <c r="AY5" s="93" t="s">
        <v>144</v>
      </c>
      <c r="BG5" s="93">
        <v>1</v>
      </c>
      <c r="BJ5" s="93" t="s">
        <v>144</v>
      </c>
      <c r="BR5" s="93">
        <v>1</v>
      </c>
      <c r="BU5" s="93" t="s">
        <v>144</v>
      </c>
      <c r="CC5" s="93">
        <v>1</v>
      </c>
      <c r="CF5" s="93" t="s">
        <v>144</v>
      </c>
      <c r="CI5" s="100"/>
      <c r="CN5" s="93">
        <v>1</v>
      </c>
      <c r="CQ5" s="93" t="s">
        <v>144</v>
      </c>
      <c r="CT5" s="100"/>
      <c r="CY5" s="93">
        <v>1</v>
      </c>
      <c r="DB5" s="93" t="s">
        <v>144</v>
      </c>
      <c r="DE5" s="100"/>
    </row>
    <row r="6" spans="1:109">
      <c r="A6" s="84">
        <f>POWER(POWER(2,0.05),J6-40)</f>
        <v>0.24999999999999922</v>
      </c>
      <c r="B6" s="84">
        <f>J6/30</f>
        <v>0</v>
      </c>
      <c r="C6" s="112">
        <f>IF(D6&gt;0,C5+D6,C5)</f>
        <v>1</v>
      </c>
      <c r="D6" s="115">
        <f>1+J6/200</f>
        <v>1</v>
      </c>
      <c r="E6" s="86">
        <f>(100%+J6*0.5%)</f>
        <v>1</v>
      </c>
      <c r="F6" s="86">
        <f>(100%+J6*0.5%)</f>
        <v>1</v>
      </c>
      <c r="G6" s="87">
        <f>E6*F6</f>
        <v>1</v>
      </c>
      <c r="H6" s="88">
        <v>1</v>
      </c>
      <c r="I6" s="84">
        <f>LOG(H6,2)</f>
        <v>0</v>
      </c>
      <c r="J6" s="89">
        <v>0</v>
      </c>
      <c r="K6" s="94">
        <f>$J6-L$3</f>
        <v>0</v>
      </c>
      <c r="L6" s="94">
        <f>M$3</f>
        <v>10</v>
      </c>
      <c r="M6" s="94">
        <v>1</v>
      </c>
      <c r="N6" s="94">
        <f>N$3/Q$3</f>
        <v>1</v>
      </c>
      <c r="O6" s="93">
        <f>O5*M6</f>
        <v>1</v>
      </c>
      <c r="P6" s="93">
        <f>K6*O6*$G6*N6</f>
        <v>0</v>
      </c>
      <c r="Q6" s="93">
        <f>L6*POWER($I$1,K6)</f>
        <v>10</v>
      </c>
      <c r="R6" s="93">
        <f>$H6*L6*5</f>
        <v>50</v>
      </c>
      <c r="S6" s="93">
        <f>$A6*(30+$B6)</f>
        <v>7.4999999999999769</v>
      </c>
      <c r="V6" s="94">
        <f>$J6-W$3</f>
        <v>-10</v>
      </c>
      <c r="W6" s="97">
        <f>X$3</f>
        <v>10.5</v>
      </c>
      <c r="X6" s="97">
        <v>1</v>
      </c>
      <c r="Y6" s="94">
        <f>Y$3/AB$3</f>
        <v>0.95238095238095244</v>
      </c>
      <c r="Z6" s="93">
        <f>Z5*X6</f>
        <v>1</v>
      </c>
      <c r="AA6" s="93">
        <f>V6*Z6*$G6*Y6</f>
        <v>-9.5238095238095237</v>
      </c>
      <c r="AB6" s="93">
        <f>W6*POWER($I$1,V6)</f>
        <v>2.6249999999999982</v>
      </c>
      <c r="AC6" s="93">
        <f>$H6*W6*5</f>
        <v>52.5</v>
      </c>
      <c r="AD6" s="93">
        <f>$A6*(30+$B6)</f>
        <v>7.4999999999999769</v>
      </c>
      <c r="AE6" s="94"/>
      <c r="AG6" s="94">
        <f>$J6-AH$3</f>
        <v>-35</v>
      </c>
      <c r="AH6" s="94">
        <f>AI$3</f>
        <v>11.75</v>
      </c>
      <c r="AI6" s="94">
        <v>1</v>
      </c>
      <c r="AJ6" s="94">
        <f>AJ$3/AM$3</f>
        <v>0.85106382978723394</v>
      </c>
      <c r="AK6" s="93">
        <f>AK5*AI6</f>
        <v>1</v>
      </c>
      <c r="AL6" s="93">
        <f>AG6*AK6*$G6*AJ6</f>
        <v>-29.787234042553187</v>
      </c>
      <c r="AM6" s="93">
        <f>AH6*POWER($I$1,AG6)</f>
        <v>9.1796874999999778E-2</v>
      </c>
      <c r="AN6" s="93">
        <f>$H6*AH6*5</f>
        <v>58.75</v>
      </c>
      <c r="AO6" s="93">
        <f>$A6*(30+$B6)</f>
        <v>7.4999999999999769</v>
      </c>
      <c r="AR6" s="94">
        <f>$J6-AS$3</f>
        <v>-65</v>
      </c>
      <c r="AS6" s="94">
        <f>AT$3</f>
        <v>13.25</v>
      </c>
      <c r="AT6" s="94">
        <v>1</v>
      </c>
      <c r="AU6" s="94">
        <f>AU$3/AX$3</f>
        <v>0.75471698113207542</v>
      </c>
      <c r="AV6" s="93">
        <f>AV5*AT6</f>
        <v>1</v>
      </c>
      <c r="AW6" s="93">
        <f>AR6*AV6*$G6*AU6</f>
        <v>-49.056603773584904</v>
      </c>
      <c r="AX6" s="93">
        <f>AS6*POWER($I$1,AR6)</f>
        <v>1.6174316406249928E-3</v>
      </c>
      <c r="AY6" s="93">
        <f>$H6*AS6*5</f>
        <v>66.25</v>
      </c>
      <c r="AZ6" s="93">
        <f>$A6*(30+$B6)</f>
        <v>7.4999999999999769</v>
      </c>
      <c r="BC6" s="94">
        <f>$J6-BD$3</f>
        <v>-102</v>
      </c>
      <c r="BD6" s="94">
        <f>BE$3</f>
        <v>15.1</v>
      </c>
      <c r="BE6" s="94">
        <v>1</v>
      </c>
      <c r="BF6" s="94">
        <f>BF$3/BI$3</f>
        <v>0.66225165562913912</v>
      </c>
      <c r="BG6" s="93">
        <f>BG5*BE6</f>
        <v>1</v>
      </c>
      <c r="BH6" s="93">
        <f>BC6*BG6*$G6*BF6</f>
        <v>-67.549668874172184</v>
      </c>
      <c r="BI6" s="93">
        <f>BD6*POWER($I$1,BC6)</f>
        <v>1.0913524701264791E-5</v>
      </c>
      <c r="BJ6" s="93">
        <f>$H6*BD6*5</f>
        <v>75.5</v>
      </c>
      <c r="BK6" s="93">
        <f>$A6*(30+$B6)</f>
        <v>7.4999999999999769</v>
      </c>
      <c r="BN6" s="94">
        <f>$J6-BO$3</f>
        <v>-152</v>
      </c>
      <c r="BO6" s="94">
        <f>BP$3</f>
        <v>17.600000000000001</v>
      </c>
      <c r="BP6" s="94">
        <v>1</v>
      </c>
      <c r="BQ6" s="94">
        <f>BQ$3/BT$3</f>
        <v>0.56818181818181823</v>
      </c>
      <c r="BR6" s="93">
        <f>BR5*BP6</f>
        <v>1</v>
      </c>
      <c r="BS6" s="93">
        <f>BN6*BR6*$G6*BQ6</f>
        <v>-86.363636363636374</v>
      </c>
      <c r="BT6" s="93">
        <f>BO6*POWER($I$1,BN6)</f>
        <v>1.242226528496609E-8</v>
      </c>
      <c r="BU6" s="93">
        <f>$H6*BO6*5</f>
        <v>88</v>
      </c>
      <c r="BV6" s="93">
        <f>$A6*(30+$B6)</f>
        <v>7.4999999999999769</v>
      </c>
      <c r="BY6" s="94">
        <f>$J6-BZ$3</f>
        <v>-207</v>
      </c>
      <c r="BZ6" s="94">
        <f>CA$3</f>
        <v>20.350000000000001</v>
      </c>
      <c r="CA6" s="94">
        <v>1</v>
      </c>
      <c r="CB6" s="94">
        <f>CB$3/CE$3</f>
        <v>0.49140049140049141</v>
      </c>
      <c r="CC6" s="93">
        <f>CC5*CA6</f>
        <v>1</v>
      </c>
      <c r="CD6" s="93">
        <f>BY6*CC6*$G6*CB6</f>
        <v>-101.71990171990173</v>
      </c>
      <c r="CE6" s="93">
        <f>BZ6*POWER($I$1,BY6)</f>
        <v>7.0133028494833938E-12</v>
      </c>
      <c r="CF6" s="93">
        <f>$H6*BZ6*5</f>
        <v>101.75</v>
      </c>
      <c r="CG6" s="93">
        <f>$A6*(30+$B6)</f>
        <v>7.4999999999999769</v>
      </c>
      <c r="CI6" s="100"/>
      <c r="CJ6" s="94">
        <f>$J6-CK$3</f>
        <v>-257</v>
      </c>
      <c r="CK6" s="94">
        <f>CL$3</f>
        <v>22.85</v>
      </c>
      <c r="CL6" s="94">
        <v>1</v>
      </c>
      <c r="CM6" s="94">
        <f>CM$3/CP$3</f>
        <v>0.43763676148796499</v>
      </c>
      <c r="CN6" s="93">
        <f>CN5*CL6</f>
        <v>1</v>
      </c>
      <c r="CO6" s="93">
        <f>CJ6*CN6*$G6*CM6</f>
        <v>-112.472647702407</v>
      </c>
      <c r="CP6" s="93">
        <f>CK6*POWER($I$1,CJ6)</f>
        <v>7.6903202794214043E-15</v>
      </c>
      <c r="CQ6" s="93">
        <f>$H6*CK6*5</f>
        <v>114.25</v>
      </c>
      <c r="CR6" s="93">
        <f>$A6*(30+$B6)</f>
        <v>7.4999999999999769</v>
      </c>
      <c r="CT6" s="100"/>
      <c r="CU6" s="94">
        <f>$J6-CV$3</f>
        <v>-320</v>
      </c>
      <c r="CV6" s="94">
        <f>CW$3</f>
        <v>26</v>
      </c>
      <c r="CW6" s="94">
        <v>1</v>
      </c>
      <c r="CX6" s="94">
        <f>CX$3/DA$3</f>
        <v>0.38461538461538458</v>
      </c>
      <c r="CY6" s="93">
        <f>CY5*CW6</f>
        <v>1</v>
      </c>
      <c r="CZ6" s="93">
        <f>CU6*CY6*$G6*CX6</f>
        <v>-123.07692307692307</v>
      </c>
      <c r="DA6" s="93">
        <f>CV6*POWER($I$1,CU6)</f>
        <v>1.4094628242311257E-18</v>
      </c>
      <c r="DB6" s="93">
        <f>$H6*CV6*5</f>
        <v>130</v>
      </c>
      <c r="DC6" s="93">
        <f>$A6*(30+$B6)</f>
        <v>7.4999999999999769</v>
      </c>
      <c r="DE6" s="100"/>
    </row>
    <row r="7" spans="1:109">
      <c r="A7" s="84">
        <f t="shared" ref="A7:A70" si="0">POWER(POWER(2,0.05),J7-40)</f>
        <v>0.25881623096034356</v>
      </c>
      <c r="B7" s="84">
        <f t="shared" ref="B7:B70" si="1">J7/30</f>
        <v>3.3333333333333333E-2</v>
      </c>
      <c r="C7" s="112">
        <f t="shared" ref="C7:C20" si="2">IF(D7&gt;0,C6+D7,C6)</f>
        <v>1</v>
      </c>
      <c r="D7" s="113"/>
      <c r="E7" s="86">
        <f>(100%+J7*0.5%)</f>
        <v>1.0049999999999999</v>
      </c>
      <c r="F7" s="86">
        <f t="shared" ref="F7:F70" si="3">(100%+J7*0.5%)</f>
        <v>1.0049999999999999</v>
      </c>
      <c r="G7" s="87">
        <f t="shared" ref="G7:G70" si="4">E7*F7</f>
        <v>1.0100249999999997</v>
      </c>
      <c r="H7" s="88">
        <f t="shared" ref="H7:H70" si="5">POWER($I$1,J7)</f>
        <v>1.1486983549970351</v>
      </c>
      <c r="I7" s="84">
        <f>LOG(H7,2)</f>
        <v>0.20000000000000012</v>
      </c>
      <c r="J7" s="89">
        <v>1</v>
      </c>
      <c r="K7" s="94">
        <f t="shared" ref="K7:K70" si="6">$J7-L$3</f>
        <v>1</v>
      </c>
      <c r="L7" s="94">
        <f t="shared" ref="L7:L70" si="7">M$3</f>
        <v>10</v>
      </c>
      <c r="M7" s="94">
        <v>1</v>
      </c>
      <c r="N7" s="94">
        <f>N$3/Q$3</f>
        <v>1</v>
      </c>
      <c r="O7" s="93">
        <f>O6*M7</f>
        <v>1</v>
      </c>
      <c r="P7" s="93">
        <f>K7*O7*$G7*N7</f>
        <v>1.0100249999999997</v>
      </c>
      <c r="Q7" s="93">
        <f>L7*POWER($I$1,K7)</f>
        <v>11.486983549970351</v>
      </c>
      <c r="R7" s="93">
        <f t="shared" ref="R7:R70" si="8">$H7*L7*5</f>
        <v>57.434917749851749</v>
      </c>
      <c r="S7" s="93">
        <f t="shared" ref="S7:S70" si="9">$A7*(30+$B7)</f>
        <v>7.7731141365089851</v>
      </c>
      <c r="T7" s="94">
        <f t="shared" ref="T6:T13" si="10">Q7/P7</f>
        <v>11.372969530427815</v>
      </c>
      <c r="U7" s="100">
        <f>T7/(($C7/N$3))</f>
        <v>11.372969530427815</v>
      </c>
      <c r="V7" s="94">
        <f t="shared" ref="V7:V70" si="11">$J7-W$3</f>
        <v>-9</v>
      </c>
      <c r="W7" s="97">
        <f t="shared" ref="W7:W70" si="12">X$3</f>
        <v>10.5</v>
      </c>
      <c r="X7" s="97">
        <v>1</v>
      </c>
      <c r="Y7" s="94">
        <f>Y$3/AB$3</f>
        <v>0.95238095238095244</v>
      </c>
      <c r="Z7" s="93">
        <f>Z6*X7</f>
        <v>1</v>
      </c>
      <c r="AA7" s="93">
        <f>V7*Z7*$G7*Y7</f>
        <v>-8.6573571428571405</v>
      </c>
      <c r="AB7" s="93">
        <f>W7*POWER($I$1,V7)</f>
        <v>3.0153331818672147</v>
      </c>
      <c r="AC7" s="93">
        <f t="shared" ref="AC7:AC70" si="13">$H7*W7*5</f>
        <v>60.306663637344343</v>
      </c>
      <c r="AD7" s="93">
        <f t="shared" ref="AD7:AD70" si="14">$A7*(30+$B7)</f>
        <v>7.7731141365089851</v>
      </c>
      <c r="AE7" s="94">
        <f t="shared" ref="AE7:AE70" si="15">AB7/AA7</f>
        <v>-0.34829719186935154</v>
      </c>
      <c r="AG7" s="94">
        <f t="shared" ref="AG7:AG70" si="16">$J7-AH$3</f>
        <v>-34</v>
      </c>
      <c r="AH7" s="94">
        <f t="shared" ref="AH7:AH70" si="17">AI$3</f>
        <v>11.75</v>
      </c>
      <c r="AI7" s="94">
        <v>1</v>
      </c>
      <c r="AJ7" s="94">
        <f>AJ$3/AM$3</f>
        <v>0.85106382978723394</v>
      </c>
      <c r="AK7" s="93">
        <f>AK6*AI7</f>
        <v>1</v>
      </c>
      <c r="AL7" s="93">
        <f>AG7*AK7*$G7*AJ7</f>
        <v>-29.226255319148922</v>
      </c>
      <c r="AM7" s="93">
        <f>AH7*POWER($I$1,AG7)</f>
        <v>0.10544691930636821</v>
      </c>
      <c r="AN7" s="93">
        <f t="shared" ref="AN7:AN70" si="18">$H7*AH7*5</f>
        <v>67.486028356075821</v>
      </c>
      <c r="AO7" s="93">
        <f t="shared" ref="AO7:AO70" si="19">$A7*(30+$B7)</f>
        <v>7.7731141365089851</v>
      </c>
      <c r="AP7" s="94">
        <f t="shared" ref="AP7:AP70" si="20">AM7/AL7</f>
        <v>-3.6079517596385269E-3</v>
      </c>
      <c r="AR7" s="94">
        <f t="shared" ref="AR7:AR70" si="21">$J7-AS$3</f>
        <v>-64</v>
      </c>
      <c r="AS7" s="94">
        <f t="shared" ref="AS7:AS70" si="22">AT$3</f>
        <v>13.25</v>
      </c>
      <c r="AT7" s="94">
        <v>1</v>
      </c>
      <c r="AU7" s="94">
        <f>AU$3/AX$3</f>
        <v>0.75471698113207542</v>
      </c>
      <c r="AV7" s="93">
        <f>AV6*AT7</f>
        <v>1</v>
      </c>
      <c r="AW7" s="93">
        <f>AR7*AV7*$G7*AU7</f>
        <v>-48.786113207547153</v>
      </c>
      <c r="AX7" s="93">
        <f>AS7*POWER($I$1,AR7)</f>
        <v>1.857941064906085E-3</v>
      </c>
      <c r="AY7" s="93">
        <f t="shared" ref="AY7:AY70" si="23">$H7*AS7*5</f>
        <v>76.101266018553574</v>
      </c>
      <c r="AZ7" s="93">
        <f t="shared" ref="AZ7:AZ70" si="24">$A7*(30+$B7)</f>
        <v>7.7731141365089851</v>
      </c>
      <c r="BA7" s="94">
        <f t="shared" ref="BA7:BA70" si="25">AX7/AW7</f>
        <v>-3.8083400024141783E-5</v>
      </c>
      <c r="BC7" s="94">
        <f t="shared" ref="BC7:BC70" si="26">$J7-BD$3</f>
        <v>-101</v>
      </c>
      <c r="BD7" s="94">
        <f t="shared" ref="BD7:BD70" si="27">BE$3</f>
        <v>15.1</v>
      </c>
      <c r="BE7" s="94">
        <v>1</v>
      </c>
      <c r="BF7" s="94">
        <f>BF$3/BI$3</f>
        <v>0.66225165562913912</v>
      </c>
      <c r="BG7" s="93">
        <f>BG6*BE7</f>
        <v>1</v>
      </c>
      <c r="BH7" s="93">
        <f>BC7*BG7*$G7*BF7</f>
        <v>-67.557963576158926</v>
      </c>
      <c r="BI7" s="93">
        <f>BD7*POWER($I$1,BC7)</f>
        <v>1.2536347871562373E-5</v>
      </c>
      <c r="BJ7" s="93">
        <f t="shared" ref="BJ7:BJ70" si="28">$H7*BD7*5</f>
        <v>86.72672580227615</v>
      </c>
      <c r="BK7" s="93">
        <f t="shared" ref="BK7:BK70" si="29">$A7*(30+$B7)</f>
        <v>7.7731141365089851</v>
      </c>
      <c r="BL7" s="94">
        <f t="shared" ref="BL7:BL70" si="30">BI7/BH7</f>
        <v>-1.8556432444015269E-7</v>
      </c>
      <c r="BN7" s="94">
        <f t="shared" ref="BN7:BN70" si="31">$J7-BO$3</f>
        <v>-151</v>
      </c>
      <c r="BO7" s="94">
        <f t="shared" ref="BO7:BO70" si="32">BP$3</f>
        <v>17.600000000000001</v>
      </c>
      <c r="BP7" s="94">
        <v>1</v>
      </c>
      <c r="BQ7" s="94">
        <f>BQ$3/BT$3</f>
        <v>0.56818181818181823</v>
      </c>
      <c r="BR7" s="93">
        <f>BR6*BP7</f>
        <v>1</v>
      </c>
      <c r="BS7" s="93">
        <f>BN7*BR7*$G7*BQ7</f>
        <v>-86.655553977272703</v>
      </c>
      <c r="BT7" s="93">
        <f>BO7*POWER($I$1,BN7)</f>
        <v>1.4269435698177323E-8</v>
      </c>
      <c r="BU7" s="93">
        <f t="shared" ref="BU7:BU70" si="33">$H7*BO7*5</f>
        <v>101.08545523973909</v>
      </c>
      <c r="BV7" s="93">
        <f t="shared" ref="BV7:BV70" si="34">$A7*(30+$B7)</f>
        <v>7.7731141365089851</v>
      </c>
      <c r="BW7" s="94">
        <f t="shared" ref="BW7:BW70" si="35">BT7/BS7</f>
        <v>-1.6466844931739506E-10</v>
      </c>
      <c r="BY7" s="94">
        <f t="shared" ref="BY7:BY70" si="36">$J7-BZ$3</f>
        <v>-206</v>
      </c>
      <c r="BZ7" s="94">
        <f t="shared" ref="BZ7:BZ70" si="37">CA$3</f>
        <v>20.350000000000001</v>
      </c>
      <c r="CA7" s="94">
        <v>1</v>
      </c>
      <c r="CB7" s="94">
        <f>CB$3/CE$3</f>
        <v>0.49140049140049141</v>
      </c>
      <c r="CC7" s="93">
        <f>CC6*CA7</f>
        <v>1</v>
      </c>
      <c r="CD7" s="93">
        <f>BY7*CC7*$G7*CB7</f>
        <v>-102.24331695331692</v>
      </c>
      <c r="CE7" s="93">
        <f>BZ7*POWER($I$1,BY7)</f>
        <v>8.0561694462975926E-12</v>
      </c>
      <c r="CF7" s="93">
        <f t="shared" ref="CF7:CF70" si="38">$H7*BZ7*5</f>
        <v>116.88005762094832</v>
      </c>
      <c r="CG7" s="93">
        <f t="shared" ref="CG7:CG70" si="39">$A7*(30+$B7)</f>
        <v>7.7731141365089851</v>
      </c>
      <c r="CH7" s="94">
        <f t="shared" ref="CH7:CH70" si="40">CE7/CD7</f>
        <v>-7.8794093211744529E-14</v>
      </c>
      <c r="CI7" s="100"/>
      <c r="CJ7" s="94">
        <f t="shared" ref="CJ7:CJ70" si="41">$J7-CK$3</f>
        <v>-256</v>
      </c>
      <c r="CK7" s="94">
        <f t="shared" ref="CK7:CK70" si="42">CL$3</f>
        <v>22.85</v>
      </c>
      <c r="CL7" s="94">
        <v>1</v>
      </c>
      <c r="CM7" s="94">
        <f>CM$3/CP$3</f>
        <v>0.43763676148796499</v>
      </c>
      <c r="CN7" s="93">
        <f>CN6*CL7</f>
        <v>1</v>
      </c>
      <c r="CO7" s="93">
        <f>CJ7*CN7*$G7*CM7</f>
        <v>-113.15816192560172</v>
      </c>
      <c r="CP7" s="93">
        <f>CK7*POWER($I$1,CJ7)</f>
        <v>8.8338582543717061E-15</v>
      </c>
      <c r="CQ7" s="93">
        <f t="shared" ref="CQ7:CQ70" si="43">$H7*CK7*5</f>
        <v>131.23878705841128</v>
      </c>
      <c r="CR7" s="93">
        <f t="shared" ref="CR7:CR70" si="44">$A7*(30+$B7)</f>
        <v>7.7731141365089851</v>
      </c>
      <c r="CS7" s="94">
        <f t="shared" ref="CS7:CS70" si="45">CP7/CO7</f>
        <v>-7.8066470010176711E-17</v>
      </c>
      <c r="CT7" s="100"/>
      <c r="CU7" s="94">
        <f t="shared" ref="CU7:CU70" si="46">$J7-CV$3</f>
        <v>-319</v>
      </c>
      <c r="CV7" s="94">
        <f t="shared" ref="CV7:CV70" si="47">CW$3</f>
        <v>26</v>
      </c>
      <c r="CW7" s="94">
        <v>1</v>
      </c>
      <c r="CX7" s="94">
        <f>CX$3/DA$3</f>
        <v>0.38461538461538458</v>
      </c>
      <c r="CY7" s="93">
        <f>CY6*CW7</f>
        <v>1</v>
      </c>
      <c r="CZ7" s="93">
        <f>CU7*CY7*$G7*CX7</f>
        <v>-123.92229807692304</v>
      </c>
      <c r="DA7" s="93">
        <f>CV7*POWER($I$1,CU7)</f>
        <v>1.6190476276237692E-18</v>
      </c>
      <c r="DB7" s="93">
        <f t="shared" ref="DB7:DB70" si="48">$H7*CV7*5</f>
        <v>149.33078614961457</v>
      </c>
      <c r="DC7" s="93">
        <f t="shared" ref="DC7:DC70" si="49">$A7*(30+$B7)</f>
        <v>7.7731141365089851</v>
      </c>
      <c r="DD7" s="94">
        <f t="shared" ref="DD7:DD70" si="50">DA7/CZ7</f>
        <v>-1.3065022621019889E-20</v>
      </c>
      <c r="DE7" s="100"/>
    </row>
    <row r="8" spans="1:109">
      <c r="A8" s="84">
        <f t="shared" si="0"/>
        <v>0.26794336563407251</v>
      </c>
      <c r="B8" s="84">
        <f t="shared" si="1"/>
        <v>6.6666666666666666E-2</v>
      </c>
      <c r="C8" s="112">
        <f t="shared" si="2"/>
        <v>1</v>
      </c>
      <c r="D8" s="113"/>
      <c r="E8" s="86">
        <f t="shared" ref="E8:E71" si="51">(100%+J8*0.5%)</f>
        <v>1.01</v>
      </c>
      <c r="F8" s="86">
        <f t="shared" si="3"/>
        <v>1.01</v>
      </c>
      <c r="G8" s="87">
        <f t="shared" si="4"/>
        <v>1.0201</v>
      </c>
      <c r="H8" s="88">
        <f t="shared" si="5"/>
        <v>1.3195079107728944</v>
      </c>
      <c r="I8" s="84">
        <f t="shared" ref="I8:I71" si="52">LOG(H8,2)</f>
        <v>0.40000000000000024</v>
      </c>
      <c r="J8" s="89">
        <v>2</v>
      </c>
      <c r="K8" s="94">
        <f t="shared" si="6"/>
        <v>2</v>
      </c>
      <c r="L8" s="94">
        <f t="shared" si="7"/>
        <v>10</v>
      </c>
      <c r="M8" s="94">
        <v>1</v>
      </c>
      <c r="N8" s="94">
        <f>N$3/Q$3</f>
        <v>1</v>
      </c>
      <c r="O8" s="93">
        <f>O7*M8</f>
        <v>1</v>
      </c>
      <c r="P8" s="93">
        <f>K8*O8*$G8*N8</f>
        <v>2.0402</v>
      </c>
      <c r="Q8" s="93">
        <f t="shared" ref="Q7:Q70" si="53">L8*POWER($I$1,K8)</f>
        <v>13.195079107728944</v>
      </c>
      <c r="R8" s="93">
        <f t="shared" si="8"/>
        <v>65.975395538644719</v>
      </c>
      <c r="S8" s="93">
        <f t="shared" si="9"/>
        <v>8.0561638600644461</v>
      </c>
      <c r="T8" s="94">
        <f t="shared" si="10"/>
        <v>6.4675419604592408</v>
      </c>
      <c r="U8" s="100">
        <f>T8/(($C8/N$3))</f>
        <v>6.4675419604592408</v>
      </c>
      <c r="V8" s="94">
        <f t="shared" si="11"/>
        <v>-8</v>
      </c>
      <c r="W8" s="97">
        <f t="shared" si="12"/>
        <v>10.5</v>
      </c>
      <c r="X8" s="97">
        <v>1</v>
      </c>
      <c r="Y8" s="94">
        <f>Y$3/AB$3</f>
        <v>0.95238095238095244</v>
      </c>
      <c r="Z8" s="93">
        <f>Z7*X8</f>
        <v>1</v>
      </c>
      <c r="AA8" s="93">
        <f>V8*Z8*$G8*Y8</f>
        <v>-7.7721904761904765</v>
      </c>
      <c r="AB8" s="93">
        <f t="shared" ref="AB8:AB71" si="54">W8*POWER($I$1,V8)</f>
        <v>3.4637082657788456</v>
      </c>
      <c r="AC8" s="93">
        <f t="shared" si="13"/>
        <v>69.274165315576951</v>
      </c>
      <c r="AD8" s="93">
        <f t="shared" si="14"/>
        <v>8.0561638600644461</v>
      </c>
      <c r="AE8" s="94">
        <f t="shared" si="15"/>
        <v>-0.4456540632128943</v>
      </c>
      <c r="AG8" s="94">
        <f t="shared" si="16"/>
        <v>-33</v>
      </c>
      <c r="AH8" s="94">
        <f t="shared" si="17"/>
        <v>11.75</v>
      </c>
      <c r="AI8" s="94">
        <v>1</v>
      </c>
      <c r="AJ8" s="94">
        <f>AJ$3/AM$3</f>
        <v>0.85106382978723394</v>
      </c>
      <c r="AK8" s="93">
        <f>AK7*AI8</f>
        <v>1</v>
      </c>
      <c r="AL8" s="93">
        <f>AG8*AK8*$G8*AJ8</f>
        <v>-28.64961702127659</v>
      </c>
      <c r="AM8" s="93">
        <f t="shared" ref="AM8:AM71" si="55">AH8*POWER($I$1,AG8)</f>
        <v>0.12112670274673026</v>
      </c>
      <c r="AN8" s="93">
        <f t="shared" si="18"/>
        <v>77.521089757907546</v>
      </c>
      <c r="AO8" s="93">
        <f t="shared" si="19"/>
        <v>8.0561638600644461</v>
      </c>
      <c r="AP8" s="94">
        <f t="shared" si="20"/>
        <v>-4.2278646397533245E-3</v>
      </c>
      <c r="AR8" s="94">
        <f t="shared" si="21"/>
        <v>-63</v>
      </c>
      <c r="AS8" s="94">
        <f t="shared" si="22"/>
        <v>13.25</v>
      </c>
      <c r="AT8" s="94">
        <v>1</v>
      </c>
      <c r="AU8" s="94">
        <f>AU$3/AX$3</f>
        <v>0.75471698113207542</v>
      </c>
      <c r="AV8" s="93">
        <f>AV7*AT8</f>
        <v>1</v>
      </c>
      <c r="AW8" s="93">
        <f>AR8*AV8*$G8*AU8</f>
        <v>-48.502867924528296</v>
      </c>
      <c r="AX8" s="93">
        <f t="shared" ref="AX8:AX71" si="56">AS8*POWER($I$1,AR8)</f>
        <v>2.1342138449390595E-3</v>
      </c>
      <c r="AY8" s="93">
        <f t="shared" si="23"/>
        <v>87.417399088704258</v>
      </c>
      <c r="AZ8" s="93">
        <f t="shared" si="24"/>
        <v>8.0561638600644461</v>
      </c>
      <c r="BA8" s="94">
        <f t="shared" si="25"/>
        <v>-4.4001807238696705E-5</v>
      </c>
      <c r="BC8" s="94">
        <f t="shared" si="26"/>
        <v>-100</v>
      </c>
      <c r="BD8" s="94">
        <f t="shared" si="27"/>
        <v>15.1</v>
      </c>
      <c r="BE8" s="94">
        <v>1</v>
      </c>
      <c r="BF8" s="94">
        <f>BF$3/BI$3</f>
        <v>0.66225165562913912</v>
      </c>
      <c r="BG8" s="93">
        <f>BG7*BE8</f>
        <v>1</v>
      </c>
      <c r="BH8" s="93">
        <f>BC8*BG8*$G8*BF8</f>
        <v>-67.556291390728489</v>
      </c>
      <c r="BI8" s="93">
        <f t="shared" ref="BI8:BI71" si="57">BD8*POWER($I$1,BC8)</f>
        <v>1.4400482177734278E-5</v>
      </c>
      <c r="BJ8" s="93">
        <f t="shared" si="28"/>
        <v>99.622847263353535</v>
      </c>
      <c r="BK8" s="93">
        <f t="shared" si="29"/>
        <v>8.0561638600644461</v>
      </c>
      <c r="BL8" s="94">
        <f t="shared" si="30"/>
        <v>-2.1316271040465402E-7</v>
      </c>
      <c r="BN8" s="94">
        <f t="shared" si="31"/>
        <v>-150</v>
      </c>
      <c r="BO8" s="94">
        <f t="shared" si="32"/>
        <v>17.600000000000001</v>
      </c>
      <c r="BP8" s="94">
        <v>1</v>
      </c>
      <c r="BQ8" s="94">
        <f>BQ$3/BT$3</f>
        <v>0.56818181818181823</v>
      </c>
      <c r="BR8" s="93">
        <f>BR7*BP8</f>
        <v>1</v>
      </c>
      <c r="BS8" s="93">
        <f>BN8*BR8*$G8*BQ8</f>
        <v>-86.940340909090921</v>
      </c>
      <c r="BT8" s="93">
        <f t="shared" ref="BT8:BT71" si="58">BO8*POWER($I$1,BN8)</f>
        <v>1.6391277313232258E-8</v>
      </c>
      <c r="BU8" s="93">
        <f t="shared" si="33"/>
        <v>116.11669614801471</v>
      </c>
      <c r="BV8" s="93">
        <f t="shared" si="34"/>
        <v>8.0561638600644461</v>
      </c>
      <c r="BW8" s="94">
        <f t="shared" si="35"/>
        <v>-1.8853477156676646E-10</v>
      </c>
      <c r="BY8" s="94">
        <f t="shared" si="36"/>
        <v>-205</v>
      </c>
      <c r="BZ8" s="94">
        <f t="shared" si="37"/>
        <v>20.350000000000001</v>
      </c>
      <c r="CA8" s="94">
        <v>1</v>
      </c>
      <c r="CB8" s="94">
        <f>CB$3/CE$3</f>
        <v>0.49140049140049141</v>
      </c>
      <c r="CC8" s="93">
        <f>CC7*CA8</f>
        <v>1</v>
      </c>
      <c r="CD8" s="93">
        <f>BY8*CC8*$G8*CB8</f>
        <v>-102.76191646191646</v>
      </c>
      <c r="CE8" s="93">
        <f t="shared" ref="CE8:CE71" si="59">BZ8*POWER($I$1,BY8)</f>
        <v>9.2541085905394178E-12</v>
      </c>
      <c r="CF8" s="93">
        <f t="shared" si="38"/>
        <v>134.259929921142</v>
      </c>
      <c r="CG8" s="93">
        <f t="shared" si="39"/>
        <v>8.0561638600644461</v>
      </c>
      <c r="CH8" s="94">
        <f t="shared" si="40"/>
        <v>-9.0053873158048669E-14</v>
      </c>
      <c r="CI8" s="100"/>
      <c r="CJ8" s="94">
        <f t="shared" si="41"/>
        <v>-255</v>
      </c>
      <c r="CK8" s="94">
        <f t="shared" si="42"/>
        <v>22.85</v>
      </c>
      <c r="CL8" s="94">
        <v>1</v>
      </c>
      <c r="CM8" s="94">
        <f>CM$3/CP$3</f>
        <v>0.43763676148796499</v>
      </c>
      <c r="CN8" s="93">
        <f>CN7*CL8</f>
        <v>1</v>
      </c>
      <c r="CO8" s="93">
        <f>CJ8*CN8*$G8*CM8</f>
        <v>-113.84048140043762</v>
      </c>
      <c r="CP8" s="93">
        <f t="shared" ref="CP8:CP71" si="60">CK8*POWER($I$1,CJ8)</f>
        <v>1.0147438445073758E-14</v>
      </c>
      <c r="CQ8" s="93">
        <f t="shared" si="43"/>
        <v>150.75377880580319</v>
      </c>
      <c r="CR8" s="93">
        <f t="shared" si="44"/>
        <v>8.0561638600644461</v>
      </c>
      <c r="CS8" s="94">
        <f t="shared" si="45"/>
        <v>-8.9137346576915905E-17</v>
      </c>
      <c r="CT8" s="100"/>
      <c r="CU8" s="94">
        <f t="shared" si="46"/>
        <v>-318</v>
      </c>
      <c r="CV8" s="94">
        <f t="shared" si="47"/>
        <v>26</v>
      </c>
      <c r="CW8" s="94">
        <v>1</v>
      </c>
      <c r="CX8" s="94">
        <f>CX$3/DA$3</f>
        <v>0.38461538461538458</v>
      </c>
      <c r="CY8" s="93">
        <f>CY7*CW8</f>
        <v>1</v>
      </c>
      <c r="CZ8" s="93">
        <f>CU8*CY8*$G8*CX8</f>
        <v>-124.76607692307691</v>
      </c>
      <c r="DA8" s="93">
        <f t="shared" ref="DA8:DA71" si="61">CV8*POWER($I$1,CU8)</f>
        <v>1.8597973465132761E-18</v>
      </c>
      <c r="DB8" s="93">
        <f t="shared" si="48"/>
        <v>171.53602840047628</v>
      </c>
      <c r="DC8" s="93">
        <f t="shared" si="49"/>
        <v>8.0561638600644461</v>
      </c>
      <c r="DD8" s="94">
        <f t="shared" si="50"/>
        <v>-1.4906274144212397E-20</v>
      </c>
      <c r="DE8" s="100"/>
    </row>
    <row r="9" spans="1:109">
      <c r="A9" s="84">
        <f t="shared" si="0"/>
        <v>0.27739236801696043</v>
      </c>
      <c r="B9" s="84">
        <f t="shared" si="1"/>
        <v>0.1</v>
      </c>
      <c r="C9" s="112">
        <f t="shared" si="2"/>
        <v>1</v>
      </c>
      <c r="D9" s="113"/>
      <c r="E9" s="86">
        <f t="shared" si="51"/>
        <v>1.0149999999999999</v>
      </c>
      <c r="F9" s="86">
        <f t="shared" si="3"/>
        <v>1.0149999999999999</v>
      </c>
      <c r="G9" s="87">
        <f t="shared" si="4"/>
        <v>1.0302249999999997</v>
      </c>
      <c r="H9" s="88">
        <f t="shared" si="5"/>
        <v>1.5157165665103984</v>
      </c>
      <c r="I9" s="84">
        <f t="shared" si="52"/>
        <v>0.60000000000000031</v>
      </c>
      <c r="J9" s="89">
        <v>3</v>
      </c>
      <c r="K9" s="94">
        <f t="shared" si="6"/>
        <v>3</v>
      </c>
      <c r="L9" s="94">
        <f t="shared" si="7"/>
        <v>10</v>
      </c>
      <c r="M9" s="94">
        <v>1</v>
      </c>
      <c r="N9" s="94">
        <f>N$3/Q$3</f>
        <v>1</v>
      </c>
      <c r="O9" s="93">
        <f>O8*M9</f>
        <v>1</v>
      </c>
      <c r="P9" s="93">
        <f>K9*O9*$G9*N9</f>
        <v>3.0906749999999992</v>
      </c>
      <c r="Q9" s="93">
        <f t="shared" si="53"/>
        <v>15.157165665103985</v>
      </c>
      <c r="R9" s="93">
        <f t="shared" si="8"/>
        <v>75.78582832551993</v>
      </c>
      <c r="S9" s="93">
        <f t="shared" si="9"/>
        <v>8.3495102773105092</v>
      </c>
      <c r="T9" s="94">
        <f t="shared" si="10"/>
        <v>4.9041603096747437</v>
      </c>
      <c r="U9" s="100">
        <f>T9/(($C9/N$3))</f>
        <v>4.9041603096747437</v>
      </c>
      <c r="V9" s="94">
        <f t="shared" si="11"/>
        <v>-7</v>
      </c>
      <c r="W9" s="97">
        <f t="shared" si="12"/>
        <v>10.5</v>
      </c>
      <c r="X9" s="97">
        <v>1</v>
      </c>
      <c r="Y9" s="94">
        <f>Y$3/AB$3</f>
        <v>0.95238095238095244</v>
      </c>
      <c r="Z9" s="93">
        <f>Z8*X9</f>
        <v>1</v>
      </c>
      <c r="AA9" s="93">
        <f>V9*Z9*$G9*Y9</f>
        <v>-6.8681666666666654</v>
      </c>
      <c r="AB9" s="93">
        <f t="shared" si="54"/>
        <v>3.9787559870897931</v>
      </c>
      <c r="AC9" s="93">
        <f t="shared" si="13"/>
        <v>79.575119741795916</v>
      </c>
      <c r="AD9" s="93">
        <f t="shared" si="14"/>
        <v>8.3495102773105092</v>
      </c>
      <c r="AE9" s="94">
        <f t="shared" si="15"/>
        <v>-0.57930393658032864</v>
      </c>
      <c r="AG9" s="94">
        <f t="shared" si="16"/>
        <v>-32</v>
      </c>
      <c r="AH9" s="94">
        <f t="shared" si="17"/>
        <v>11.75</v>
      </c>
      <c r="AI9" s="94">
        <v>1</v>
      </c>
      <c r="AJ9" s="94">
        <f>AJ$3/AM$3</f>
        <v>0.85106382978723394</v>
      </c>
      <c r="AK9" s="93">
        <f>AK8*AI9</f>
        <v>1</v>
      </c>
      <c r="AL9" s="93">
        <f>AG9*AK9*$G9*AJ9</f>
        <v>-28.057191489361692</v>
      </c>
      <c r="AM9" s="93">
        <f t="shared" si="55"/>
        <v>0.1391380441913839</v>
      </c>
      <c r="AN9" s="93">
        <f t="shared" si="18"/>
        <v>89.048348282485904</v>
      </c>
      <c r="AO9" s="93">
        <f t="shared" si="19"/>
        <v>8.3495102773105092</v>
      </c>
      <c r="AP9" s="94">
        <f t="shared" si="20"/>
        <v>-4.9590866656821367E-3</v>
      </c>
      <c r="AR9" s="94">
        <f t="shared" si="21"/>
        <v>-62</v>
      </c>
      <c r="AS9" s="94">
        <f t="shared" si="22"/>
        <v>13.25</v>
      </c>
      <c r="AT9" s="94">
        <v>1</v>
      </c>
      <c r="AU9" s="94">
        <f>AU$3/AX$3</f>
        <v>0.75471698113207542</v>
      </c>
      <c r="AV9" s="93">
        <f>AV8*AT9</f>
        <v>1</v>
      </c>
      <c r="AW9" s="93">
        <f>AR9*AV9*$G9*AU9</f>
        <v>-48.206754716981116</v>
      </c>
      <c r="AX9" s="93">
        <f t="shared" si="56"/>
        <v>2.4515679328933953E-3</v>
      </c>
      <c r="AY9" s="93">
        <f t="shared" si="23"/>
        <v>100.41622253131391</v>
      </c>
      <c r="AZ9" s="93">
        <f t="shared" si="24"/>
        <v>8.3495102773105092</v>
      </c>
      <c r="BA9" s="94">
        <f t="shared" si="25"/>
        <v>-5.085527842076073E-5</v>
      </c>
      <c r="BC9" s="94">
        <f t="shared" si="26"/>
        <v>-99</v>
      </c>
      <c r="BD9" s="94">
        <f t="shared" si="27"/>
        <v>15.1</v>
      </c>
      <c r="BE9" s="94">
        <v>1</v>
      </c>
      <c r="BF9" s="94">
        <f>BF$3/BI$3</f>
        <v>0.66225165562913912</v>
      </c>
      <c r="BG9" s="93">
        <f>BG8*BE9</f>
        <v>1</v>
      </c>
      <c r="BH9" s="93">
        <f>BC9*BG9*$G9*BF9</f>
        <v>-67.544552980132437</v>
      </c>
      <c r="BI9" s="93">
        <f t="shared" si="57"/>
        <v>1.6541810188727484E-5</v>
      </c>
      <c r="BJ9" s="93">
        <f t="shared" si="28"/>
        <v>114.43660077153508</v>
      </c>
      <c r="BK9" s="93">
        <f t="shared" si="29"/>
        <v>8.3495102773105092</v>
      </c>
      <c r="BL9" s="94">
        <f t="shared" si="30"/>
        <v>-2.4490220837782571E-7</v>
      </c>
      <c r="BN9" s="94">
        <f t="shared" si="31"/>
        <v>-149</v>
      </c>
      <c r="BO9" s="94">
        <f t="shared" si="32"/>
        <v>17.600000000000001</v>
      </c>
      <c r="BP9" s="94">
        <v>1</v>
      </c>
      <c r="BQ9" s="94">
        <f>BQ$3/BT$3</f>
        <v>0.56818181818181823</v>
      </c>
      <c r="BR9" s="93">
        <f>BR8*BP9</f>
        <v>1</v>
      </c>
      <c r="BS9" s="93">
        <f>BN9*BR9*$G9*BQ9</f>
        <v>-87.217911931818165</v>
      </c>
      <c r="BT9" s="93">
        <f t="shared" si="58"/>
        <v>1.8828633286010119E-8</v>
      </c>
      <c r="BU9" s="93">
        <f t="shared" si="33"/>
        <v>133.38305785291507</v>
      </c>
      <c r="BV9" s="93">
        <f t="shared" si="34"/>
        <v>8.3495102773105092</v>
      </c>
      <c r="BW9" s="94">
        <f t="shared" si="35"/>
        <v>-2.1588034921919751E-10</v>
      </c>
      <c r="BY9" s="94">
        <f t="shared" si="36"/>
        <v>-204</v>
      </c>
      <c r="BZ9" s="94">
        <f t="shared" si="37"/>
        <v>20.350000000000001</v>
      </c>
      <c r="CA9" s="94">
        <v>1</v>
      </c>
      <c r="CB9" s="94">
        <f>CB$3/CE$3</f>
        <v>0.49140049140049141</v>
      </c>
      <c r="CC9" s="93">
        <f>CC8*CA9</f>
        <v>1</v>
      </c>
      <c r="CD9" s="93">
        <f>BY9*CC9*$G9*CB9</f>
        <v>-103.2756265356265</v>
      </c>
      <c r="CE9" s="93">
        <f t="shared" si="59"/>
        <v>1.0630179314916561E-11</v>
      </c>
      <c r="CF9" s="93">
        <f t="shared" si="38"/>
        <v>154.22416064243305</v>
      </c>
      <c r="CG9" s="93">
        <f t="shared" si="39"/>
        <v>8.3495102773105092</v>
      </c>
      <c r="CH9" s="94">
        <f t="shared" si="40"/>
        <v>-1.0293018470577391E-13</v>
      </c>
      <c r="CI9" s="100"/>
      <c r="CJ9" s="94">
        <f t="shared" si="41"/>
        <v>-254</v>
      </c>
      <c r="CK9" s="94">
        <f t="shared" si="42"/>
        <v>22.85</v>
      </c>
      <c r="CL9" s="94">
        <v>1</v>
      </c>
      <c r="CM9" s="94">
        <f>CM$3/CP$3</f>
        <v>0.43763676148796499</v>
      </c>
      <c r="CN9" s="93">
        <f>CN8*CL9</f>
        <v>1</v>
      </c>
      <c r="CO9" s="93">
        <f>CJ9*CN9*$G9*CM9</f>
        <v>-114.5195404814004</v>
      </c>
      <c r="CP9" s="93">
        <f t="shared" si="60"/>
        <v>1.1656345849289898E-14</v>
      </c>
      <c r="CQ9" s="93">
        <f t="shared" si="43"/>
        <v>173.17061772381305</v>
      </c>
      <c r="CR9" s="93">
        <f t="shared" si="44"/>
        <v>8.3495102773105092</v>
      </c>
      <c r="CS9" s="94">
        <f t="shared" si="45"/>
        <v>-1.0178477664414882E-16</v>
      </c>
      <c r="CT9" s="100"/>
      <c r="CU9" s="94">
        <f t="shared" si="46"/>
        <v>-317</v>
      </c>
      <c r="CV9" s="94">
        <f t="shared" si="47"/>
        <v>26</v>
      </c>
      <c r="CW9" s="94">
        <v>1</v>
      </c>
      <c r="CX9" s="94">
        <f>CX$3/DA$3</f>
        <v>0.38461538461538458</v>
      </c>
      <c r="CY9" s="93">
        <f>CY8*CW9</f>
        <v>1</v>
      </c>
      <c r="CZ9" s="93">
        <f>CU9*CY9*$G9*CX9</f>
        <v>-125.60820192307689</v>
      </c>
      <c r="DA9" s="93">
        <f t="shared" si="61"/>
        <v>2.1363461525676514E-18</v>
      </c>
      <c r="DB9" s="93">
        <f t="shared" si="48"/>
        <v>197.04315364635178</v>
      </c>
      <c r="DC9" s="93">
        <f t="shared" si="49"/>
        <v>8.3495102773105092</v>
      </c>
      <c r="DD9" s="94">
        <f t="shared" si="50"/>
        <v>-1.7008014762252234E-20</v>
      </c>
      <c r="DE9" s="100"/>
    </row>
    <row r="10" spans="1:109">
      <c r="A10" s="84">
        <f t="shared" si="0"/>
        <v>0.28717458874925794</v>
      </c>
      <c r="B10" s="84">
        <f t="shared" si="1"/>
        <v>0.13333333333333333</v>
      </c>
      <c r="C10" s="112">
        <f t="shared" si="2"/>
        <v>1</v>
      </c>
      <c r="D10" s="113"/>
      <c r="E10" s="86">
        <f t="shared" si="51"/>
        <v>1.02</v>
      </c>
      <c r="F10" s="86">
        <f t="shared" si="3"/>
        <v>1.02</v>
      </c>
      <c r="G10" s="87">
        <f t="shared" si="4"/>
        <v>1.0404</v>
      </c>
      <c r="H10" s="88">
        <f t="shared" si="5"/>
        <v>1.7411011265922487</v>
      </c>
      <c r="I10" s="84">
        <f t="shared" si="52"/>
        <v>0.80000000000000049</v>
      </c>
      <c r="J10" s="89">
        <v>4</v>
      </c>
      <c r="K10" s="94">
        <f t="shared" si="6"/>
        <v>4</v>
      </c>
      <c r="L10" s="94">
        <f t="shared" si="7"/>
        <v>10</v>
      </c>
      <c r="M10" s="94">
        <v>1</v>
      </c>
      <c r="N10" s="94">
        <f>N$3/Q$3</f>
        <v>1</v>
      </c>
      <c r="O10" s="93">
        <f>O9*M10</f>
        <v>1</v>
      </c>
      <c r="P10" s="93">
        <f>K10*O10*$G10*N10</f>
        <v>4.1616</v>
      </c>
      <c r="Q10" s="93">
        <f t="shared" si="53"/>
        <v>17.411011265922486</v>
      </c>
      <c r="R10" s="93">
        <f t="shared" si="8"/>
        <v>87.055056329612427</v>
      </c>
      <c r="S10" s="93">
        <f t="shared" si="9"/>
        <v>8.6535276076443051</v>
      </c>
      <c r="T10" s="94">
        <f t="shared" si="10"/>
        <v>4.1837301196468877</v>
      </c>
      <c r="U10" s="100">
        <f>T10/(($C10/N$3))</f>
        <v>4.1837301196468877</v>
      </c>
      <c r="V10" s="94">
        <f t="shared" si="11"/>
        <v>-6</v>
      </c>
      <c r="W10" s="97">
        <f t="shared" si="12"/>
        <v>10.5</v>
      </c>
      <c r="X10" s="97">
        <v>1</v>
      </c>
      <c r="Y10" s="94">
        <f>Y$3/AB$3</f>
        <v>0.95238095238095244</v>
      </c>
      <c r="Z10" s="93">
        <f>Z9*X10</f>
        <v>1</v>
      </c>
      <c r="AA10" s="93">
        <f>V10*Z10*$G10*Y10</f>
        <v>-5.9451428571428577</v>
      </c>
      <c r="AB10" s="93">
        <f t="shared" si="54"/>
        <v>4.5703904573046508</v>
      </c>
      <c r="AC10" s="93">
        <f t="shared" si="13"/>
        <v>91.407809146093058</v>
      </c>
      <c r="AD10" s="93">
        <f t="shared" si="14"/>
        <v>8.6535276076443051</v>
      </c>
      <c r="AE10" s="94">
        <f t="shared" si="15"/>
        <v>-0.76876040948511515</v>
      </c>
      <c r="AG10" s="94">
        <f t="shared" si="16"/>
        <v>-31</v>
      </c>
      <c r="AH10" s="94">
        <f t="shared" si="17"/>
        <v>11.75</v>
      </c>
      <c r="AI10" s="94">
        <v>1</v>
      </c>
      <c r="AJ10" s="94">
        <f>AJ$3/AM$3</f>
        <v>0.85106382978723394</v>
      </c>
      <c r="AK10" s="93">
        <f>AK9*AI10</f>
        <v>1</v>
      </c>
      <c r="AL10" s="93">
        <f>AG10*AK10*$G10*AJ10</f>
        <v>-27.448851063829785</v>
      </c>
      <c r="AM10" s="93">
        <f t="shared" si="55"/>
        <v>0.15982764248014747</v>
      </c>
      <c r="AN10" s="93">
        <f t="shared" si="18"/>
        <v>102.28969118729461</v>
      </c>
      <c r="AO10" s="93">
        <f t="shared" si="19"/>
        <v>8.6535276076443051</v>
      </c>
      <c r="AP10" s="94">
        <f t="shared" si="20"/>
        <v>-5.8227443512474508E-3</v>
      </c>
      <c r="AR10" s="94">
        <f t="shared" si="21"/>
        <v>-61</v>
      </c>
      <c r="AS10" s="94">
        <f t="shared" si="22"/>
        <v>13.25</v>
      </c>
      <c r="AT10" s="94">
        <v>1</v>
      </c>
      <c r="AU10" s="94">
        <f>AU$3/AX$3</f>
        <v>0.75471698113207542</v>
      </c>
      <c r="AV10" s="93">
        <f>AV9*AT10</f>
        <v>1</v>
      </c>
      <c r="AW10" s="93">
        <f>AR10*AV10*$G10*AU10</f>
        <v>-47.897660377358484</v>
      </c>
      <c r="AX10" s="93">
        <f t="shared" si="56"/>
        <v>2.8161120516781248E-3</v>
      </c>
      <c r="AY10" s="93">
        <f t="shared" si="23"/>
        <v>115.34794963673647</v>
      </c>
      <c r="AZ10" s="93">
        <f t="shared" si="24"/>
        <v>8.6535276076443051</v>
      </c>
      <c r="BA10" s="94">
        <f t="shared" si="25"/>
        <v>-5.8794355078965783E-5</v>
      </c>
      <c r="BC10" s="94">
        <f t="shared" si="26"/>
        <v>-98</v>
      </c>
      <c r="BD10" s="94">
        <f t="shared" si="27"/>
        <v>15.1</v>
      </c>
      <c r="BE10" s="94">
        <v>1</v>
      </c>
      <c r="BF10" s="94">
        <f>BF$3/BI$3</f>
        <v>0.66225165562913912</v>
      </c>
      <c r="BG10" s="93">
        <f>BG9*BE10</f>
        <v>1</v>
      </c>
      <c r="BH10" s="93">
        <f>BC10*BG10*$G10*BF10</f>
        <v>-67.522649006622515</v>
      </c>
      <c r="BI10" s="93">
        <f t="shared" si="57"/>
        <v>1.9001550152464458E-5</v>
      </c>
      <c r="BJ10" s="93">
        <f t="shared" si="28"/>
        <v>131.45313505771477</v>
      </c>
      <c r="BK10" s="93">
        <f t="shared" si="29"/>
        <v>8.6535276076443051</v>
      </c>
      <c r="BL10" s="94">
        <f t="shared" si="30"/>
        <v>-2.8141002214828413E-7</v>
      </c>
      <c r="BN10" s="94">
        <f t="shared" si="31"/>
        <v>-148</v>
      </c>
      <c r="BO10" s="94">
        <f t="shared" si="32"/>
        <v>17.600000000000001</v>
      </c>
      <c r="BP10" s="94">
        <v>1</v>
      </c>
      <c r="BQ10" s="94">
        <f>BQ$3/BT$3</f>
        <v>0.56818181818181823</v>
      </c>
      <c r="BR10" s="93">
        <f>BR9*BP10</f>
        <v>1</v>
      </c>
      <c r="BS10" s="93">
        <f>BN10*BR10*$G10*BQ10</f>
        <v>-87.488181818181815</v>
      </c>
      <c r="BT10" s="93">
        <f t="shared" si="58"/>
        <v>2.1628420082482237E-8</v>
      </c>
      <c r="BU10" s="93">
        <f t="shared" si="33"/>
        <v>153.2168991401179</v>
      </c>
      <c r="BV10" s="93">
        <f t="shared" si="34"/>
        <v>8.6535276076443051</v>
      </c>
      <c r="BW10" s="94">
        <f t="shared" si="35"/>
        <v>-2.4721533392282033E-10</v>
      </c>
      <c r="BY10" s="94">
        <f t="shared" si="36"/>
        <v>-203</v>
      </c>
      <c r="BZ10" s="94">
        <f t="shared" si="37"/>
        <v>20.350000000000001</v>
      </c>
      <c r="CA10" s="94">
        <v>1</v>
      </c>
      <c r="CB10" s="94">
        <f>CB$3/CE$3</f>
        <v>0.49140049140049141</v>
      </c>
      <c r="CC10" s="93">
        <f>CC9*CA10</f>
        <v>1</v>
      </c>
      <c r="CD10" s="93">
        <f>BY10*CC10*$G10*CB10</f>
        <v>-103.78437346437347</v>
      </c>
      <c r="CE10" s="93">
        <f t="shared" si="59"/>
        <v>1.2210869492368165E-11</v>
      </c>
      <c r="CF10" s="93">
        <f t="shared" si="38"/>
        <v>177.15703963076129</v>
      </c>
      <c r="CG10" s="93">
        <f t="shared" si="39"/>
        <v>8.6535276076443051</v>
      </c>
      <c r="CH10" s="94">
        <f t="shared" si="40"/>
        <v>-1.1765614692042097E-13</v>
      </c>
      <c r="CI10" s="100"/>
      <c r="CJ10" s="94">
        <f t="shared" si="41"/>
        <v>-253</v>
      </c>
      <c r="CK10" s="94">
        <f t="shared" si="42"/>
        <v>22.85</v>
      </c>
      <c r="CL10" s="94">
        <v>1</v>
      </c>
      <c r="CM10" s="94">
        <f>CM$3/CP$3</f>
        <v>0.43763676148796499</v>
      </c>
      <c r="CN10" s="93">
        <f>CN9*CL10</f>
        <v>1</v>
      </c>
      <c r="CO10" s="93">
        <f>CJ10*CN10*$G10*CM10</f>
        <v>-115.19527352297594</v>
      </c>
      <c r="CP10" s="93">
        <f t="shared" si="60"/>
        <v>1.3389625302355826E-14</v>
      </c>
      <c r="CQ10" s="93">
        <f t="shared" si="43"/>
        <v>198.92080371316442</v>
      </c>
      <c r="CR10" s="93">
        <f t="shared" si="44"/>
        <v>8.6535276076443051</v>
      </c>
      <c r="CS10" s="94">
        <f t="shared" si="45"/>
        <v>-1.1623415521197783E-16</v>
      </c>
      <c r="CT10" s="100"/>
      <c r="CU10" s="94">
        <f t="shared" si="46"/>
        <v>-316</v>
      </c>
      <c r="CV10" s="94">
        <f t="shared" si="47"/>
        <v>26</v>
      </c>
      <c r="CW10" s="94">
        <v>1</v>
      </c>
      <c r="CX10" s="94">
        <f>CX$3/DA$3</f>
        <v>0.38461538461538458</v>
      </c>
      <c r="CY10" s="93">
        <f>CY9*CW10</f>
        <v>1</v>
      </c>
      <c r="CZ10" s="93">
        <f>CU10*CY10*$G10*CX10</f>
        <v>-126.44861538461537</v>
      </c>
      <c r="DA10" s="93">
        <f t="shared" si="61"/>
        <v>2.4540173111587053E-18</v>
      </c>
      <c r="DB10" s="93">
        <f t="shared" si="48"/>
        <v>226.34314645699234</v>
      </c>
      <c r="DC10" s="93">
        <f t="shared" si="49"/>
        <v>8.6535276076443051</v>
      </c>
      <c r="DD10" s="94">
        <f t="shared" si="50"/>
        <v>-1.9407229598318547E-20</v>
      </c>
      <c r="DE10" s="100"/>
    </row>
    <row r="11" spans="1:109">
      <c r="A11" s="84">
        <f t="shared" si="0"/>
        <v>0.29730177875067942</v>
      </c>
      <c r="B11" s="84">
        <f t="shared" si="1"/>
        <v>0.16666666666666666</v>
      </c>
      <c r="C11" s="112">
        <f t="shared" si="2"/>
        <v>1</v>
      </c>
      <c r="D11" s="113"/>
      <c r="E11" s="86">
        <f t="shared" si="51"/>
        <v>1.0249999999999999</v>
      </c>
      <c r="F11" s="86">
        <f t="shared" si="3"/>
        <v>1.0249999999999999</v>
      </c>
      <c r="G11" s="87">
        <f t="shared" si="4"/>
        <v>1.0506249999999999</v>
      </c>
      <c r="H11" s="88">
        <f t="shared" si="5"/>
        <v>2.0000000000000004</v>
      </c>
      <c r="I11" s="84">
        <f t="shared" si="52"/>
        <v>1.0000000000000002</v>
      </c>
      <c r="J11" s="89">
        <v>5</v>
      </c>
      <c r="K11" s="94">
        <f t="shared" si="6"/>
        <v>5</v>
      </c>
      <c r="L11" s="94">
        <f t="shared" si="7"/>
        <v>10</v>
      </c>
      <c r="M11" s="94">
        <v>1</v>
      </c>
      <c r="N11" s="94">
        <f>N$3/Q$3</f>
        <v>1</v>
      </c>
      <c r="O11" s="93">
        <f>O10*M11</f>
        <v>1</v>
      </c>
      <c r="P11" s="93">
        <f>K11*O11*$G11*N11</f>
        <v>5.2531249999999998</v>
      </c>
      <c r="Q11" s="93">
        <f t="shared" si="53"/>
        <v>20.000000000000004</v>
      </c>
      <c r="R11" s="93">
        <f t="shared" si="8"/>
        <v>100.00000000000001</v>
      </c>
      <c r="S11" s="93">
        <f t="shared" si="9"/>
        <v>8.9686036589788305</v>
      </c>
      <c r="T11" s="94">
        <f t="shared" si="10"/>
        <v>3.8072575847709706</v>
      </c>
      <c r="U11" s="100">
        <f>T11/(($C11/N$3))</f>
        <v>3.8072575847709706</v>
      </c>
      <c r="V11" s="94">
        <f t="shared" si="11"/>
        <v>-5</v>
      </c>
      <c r="W11" s="97">
        <f t="shared" si="12"/>
        <v>10.5</v>
      </c>
      <c r="X11" s="97">
        <v>1</v>
      </c>
      <c r="Y11" s="94">
        <f>Y$3/AB$3</f>
        <v>0.95238095238095244</v>
      </c>
      <c r="Z11" s="93">
        <f>Z10*X11</f>
        <v>1</v>
      </c>
      <c r="AA11" s="93">
        <f>V11*Z11*$G11*Y11</f>
        <v>-5.0029761904761907</v>
      </c>
      <c r="AB11" s="93">
        <f t="shared" si="54"/>
        <v>5.2499999999999991</v>
      </c>
      <c r="AC11" s="93">
        <f t="shared" si="13"/>
        <v>105.00000000000001</v>
      </c>
      <c r="AD11" s="93">
        <f t="shared" si="14"/>
        <v>8.9686036589788305</v>
      </c>
      <c r="AE11" s="94">
        <f t="shared" si="15"/>
        <v>-1.0493753718024983</v>
      </c>
      <c r="AG11" s="94">
        <f t="shared" si="16"/>
        <v>-30</v>
      </c>
      <c r="AH11" s="94">
        <f t="shared" si="17"/>
        <v>11.75</v>
      </c>
      <c r="AI11" s="94">
        <v>1</v>
      </c>
      <c r="AJ11" s="94">
        <f>AJ$3/AM$3</f>
        <v>0.85106382978723394</v>
      </c>
      <c r="AK11" s="93">
        <f>AK10*AI11</f>
        <v>1</v>
      </c>
      <c r="AL11" s="93">
        <f>AG11*AK11*$G11*AJ11</f>
        <v>-26.824468085106378</v>
      </c>
      <c r="AM11" s="93">
        <f t="shared" si="55"/>
        <v>0.18359374999999967</v>
      </c>
      <c r="AN11" s="93">
        <f t="shared" si="18"/>
        <v>117.50000000000001</v>
      </c>
      <c r="AO11" s="93">
        <f t="shared" si="19"/>
        <v>8.9686036589788305</v>
      </c>
      <c r="AP11" s="94">
        <f t="shared" si="20"/>
        <v>-6.8442643267895981E-3</v>
      </c>
      <c r="AR11" s="94">
        <f t="shared" si="21"/>
        <v>-60</v>
      </c>
      <c r="AS11" s="94">
        <f t="shared" si="22"/>
        <v>13.25</v>
      </c>
      <c r="AT11" s="94">
        <v>1</v>
      </c>
      <c r="AU11" s="94">
        <f>AU$3/AX$3</f>
        <v>0.75471698113207542</v>
      </c>
      <c r="AV11" s="93">
        <f>AV10*AT11</f>
        <v>1</v>
      </c>
      <c r="AW11" s="93">
        <f>AR11*AV11*$G11*AU11</f>
        <v>-47.575471698113198</v>
      </c>
      <c r="AX11" s="93">
        <f t="shared" si="56"/>
        <v>3.234863281249987E-3</v>
      </c>
      <c r="AY11" s="93">
        <f t="shared" si="23"/>
        <v>132.50000000000003</v>
      </c>
      <c r="AZ11" s="93">
        <f t="shared" si="24"/>
        <v>8.9686036589788305</v>
      </c>
      <c r="BA11" s="94">
        <f t="shared" si="25"/>
        <v>-6.7994350151199417E-5</v>
      </c>
      <c r="BC11" s="94">
        <f t="shared" si="26"/>
        <v>-97</v>
      </c>
      <c r="BD11" s="94">
        <f t="shared" si="27"/>
        <v>15.1</v>
      </c>
      <c r="BE11" s="94">
        <v>1</v>
      </c>
      <c r="BF11" s="94">
        <f>BF$3/BI$3</f>
        <v>0.66225165562913912</v>
      </c>
      <c r="BG11" s="93">
        <f>BG10*BE11</f>
        <v>1</v>
      </c>
      <c r="BH11" s="93">
        <f>BC11*BG11*$G11*BF11</f>
        <v>-67.49048013245033</v>
      </c>
      <c r="BI11" s="93">
        <f t="shared" si="57"/>
        <v>2.1827049402529583E-5</v>
      </c>
      <c r="BJ11" s="93">
        <f t="shared" si="28"/>
        <v>151.00000000000003</v>
      </c>
      <c r="BK11" s="93">
        <f t="shared" si="29"/>
        <v>8.9686036589788305</v>
      </c>
      <c r="BL11" s="94">
        <f t="shared" si="30"/>
        <v>-3.234093069080841E-7</v>
      </c>
      <c r="BN11" s="94">
        <f t="shared" si="31"/>
        <v>-147</v>
      </c>
      <c r="BO11" s="94">
        <f t="shared" si="32"/>
        <v>17.600000000000001</v>
      </c>
      <c r="BP11" s="94">
        <v>1</v>
      </c>
      <c r="BQ11" s="94">
        <f>BQ$3/BT$3</f>
        <v>0.56818181818181823</v>
      </c>
      <c r="BR11" s="93">
        <f>BR10*BP11</f>
        <v>1</v>
      </c>
      <c r="BS11" s="93">
        <f>BN11*BR11*$G11*BQ11</f>
        <v>-87.751065340909093</v>
      </c>
      <c r="BT11" s="93">
        <f t="shared" si="58"/>
        <v>2.4844530569932188E-8</v>
      </c>
      <c r="BU11" s="93">
        <f t="shared" si="33"/>
        <v>176.00000000000006</v>
      </c>
      <c r="BV11" s="93">
        <f t="shared" si="34"/>
        <v>8.9686036589788305</v>
      </c>
      <c r="BW11" s="94">
        <f t="shared" si="35"/>
        <v>-2.8312511618419971E-10</v>
      </c>
      <c r="BY11" s="94">
        <f t="shared" si="36"/>
        <v>-202</v>
      </c>
      <c r="BZ11" s="94">
        <f t="shared" si="37"/>
        <v>20.350000000000001</v>
      </c>
      <c r="CA11" s="94">
        <v>1</v>
      </c>
      <c r="CB11" s="94">
        <f>CB$3/CE$3</f>
        <v>0.49140049140049141</v>
      </c>
      <c r="CC11" s="93">
        <f>CC10*CA11</f>
        <v>1</v>
      </c>
      <c r="CD11" s="93">
        <f>BY11*CC11*$G11*CB11</f>
        <v>-104.28808353808354</v>
      </c>
      <c r="CE11" s="93">
        <f t="shared" si="59"/>
        <v>1.4026605698966789E-11</v>
      </c>
      <c r="CF11" s="93">
        <f t="shared" si="38"/>
        <v>203.50000000000006</v>
      </c>
      <c r="CG11" s="93">
        <f t="shared" si="39"/>
        <v>8.9686036589788305</v>
      </c>
      <c r="CH11" s="94">
        <f t="shared" si="40"/>
        <v>-1.3449864282763049E-13</v>
      </c>
      <c r="CI11" s="100"/>
      <c r="CJ11" s="94">
        <f t="shared" si="41"/>
        <v>-252</v>
      </c>
      <c r="CK11" s="94">
        <f t="shared" si="42"/>
        <v>22.85</v>
      </c>
      <c r="CL11" s="94">
        <v>1</v>
      </c>
      <c r="CM11" s="94">
        <f>CM$3/CP$3</f>
        <v>0.43763676148796499</v>
      </c>
      <c r="CN11" s="93">
        <f>CN10*CL11</f>
        <v>1</v>
      </c>
      <c r="CO11" s="93">
        <f>CJ11*CN11*$G11*CM11</f>
        <v>-115.86761487964989</v>
      </c>
      <c r="CP11" s="93">
        <f t="shared" si="60"/>
        <v>1.5380640558842815E-14</v>
      </c>
      <c r="CQ11" s="93">
        <f t="shared" si="43"/>
        <v>228.50000000000006</v>
      </c>
      <c r="CR11" s="93">
        <f t="shared" si="44"/>
        <v>8.9686036589788305</v>
      </c>
      <c r="CS11" s="94">
        <f t="shared" si="45"/>
        <v>-1.3274322229570771E-16</v>
      </c>
      <c r="CT11" s="100"/>
      <c r="CU11" s="94">
        <f t="shared" si="46"/>
        <v>-315</v>
      </c>
      <c r="CV11" s="94">
        <f t="shared" si="47"/>
        <v>26</v>
      </c>
      <c r="CW11" s="94">
        <v>1</v>
      </c>
      <c r="CX11" s="94">
        <f>CX$3/DA$3</f>
        <v>0.38461538461538458</v>
      </c>
      <c r="CY11" s="93">
        <f>CY10*CW11</f>
        <v>1</v>
      </c>
      <c r="CZ11" s="93">
        <f>CU11*CY11*$G11*CX11</f>
        <v>-127.2872596153846</v>
      </c>
      <c r="DA11" s="93">
        <f t="shared" si="61"/>
        <v>2.8189256484622526E-18</v>
      </c>
      <c r="DB11" s="93">
        <f t="shared" si="48"/>
        <v>260.00000000000006</v>
      </c>
      <c r="DC11" s="93">
        <f t="shared" si="49"/>
        <v>8.9686036589788305</v>
      </c>
      <c r="DD11" s="94">
        <f t="shared" si="50"/>
        <v>-2.2146172813995773E-20</v>
      </c>
      <c r="DE11" s="100"/>
    </row>
    <row r="12" spans="1:109">
      <c r="A12" s="84">
        <f t="shared" si="0"/>
        <v>0.30778610333622819</v>
      </c>
      <c r="B12" s="84">
        <f t="shared" si="1"/>
        <v>0.2</v>
      </c>
      <c r="C12" s="112">
        <f t="shared" si="2"/>
        <v>1</v>
      </c>
      <c r="D12" s="113"/>
      <c r="E12" s="86">
        <f t="shared" si="51"/>
        <v>1.03</v>
      </c>
      <c r="F12" s="86">
        <f t="shared" si="3"/>
        <v>1.03</v>
      </c>
      <c r="G12" s="87">
        <f t="shared" si="4"/>
        <v>1.0609</v>
      </c>
      <c r="H12" s="88">
        <f t="shared" si="5"/>
        <v>2.2973967099940706</v>
      </c>
      <c r="I12" s="84">
        <f t="shared" si="52"/>
        <v>1.2000000000000006</v>
      </c>
      <c r="J12" s="89">
        <v>6</v>
      </c>
      <c r="K12" s="94">
        <f t="shared" si="6"/>
        <v>6</v>
      </c>
      <c r="L12" s="94">
        <f t="shared" si="7"/>
        <v>10</v>
      </c>
      <c r="M12" s="94">
        <v>1</v>
      </c>
      <c r="N12" s="94">
        <f>N$3/Q$3</f>
        <v>1</v>
      </c>
      <c r="O12" s="93">
        <f>O11*M12</f>
        <v>1</v>
      </c>
      <c r="P12" s="93">
        <f>K12*O12*$G12*N12</f>
        <v>6.3653999999999993</v>
      </c>
      <c r="Q12" s="93">
        <f t="shared" si="53"/>
        <v>22.973967099940708</v>
      </c>
      <c r="R12" s="93">
        <f t="shared" si="8"/>
        <v>114.86983549970354</v>
      </c>
      <c r="S12" s="93">
        <f t="shared" si="9"/>
        <v>9.2951403207540917</v>
      </c>
      <c r="T12" s="94">
        <f t="shared" si="10"/>
        <v>3.6091945674962629</v>
      </c>
      <c r="U12" s="100">
        <f>T12/(($C12/N$3))</f>
        <v>3.6091945674962629</v>
      </c>
      <c r="V12" s="94">
        <f t="shared" si="11"/>
        <v>-4</v>
      </c>
      <c r="W12" s="97">
        <f t="shared" si="12"/>
        <v>10.5</v>
      </c>
      <c r="X12" s="97">
        <v>1</v>
      </c>
      <c r="Y12" s="94">
        <f>Y$3/AB$3</f>
        <v>0.95238095238095244</v>
      </c>
      <c r="Z12" s="93">
        <f>Z11*X12</f>
        <v>1</v>
      </c>
      <c r="AA12" s="93">
        <f>V12*Z12*$G12*Y12</f>
        <v>-4.0415238095238095</v>
      </c>
      <c r="AB12" s="93">
        <f t="shared" si="54"/>
        <v>6.030666363734432</v>
      </c>
      <c r="AC12" s="93">
        <f t="shared" si="13"/>
        <v>120.61332727468871</v>
      </c>
      <c r="AD12" s="93">
        <f t="shared" si="14"/>
        <v>9.2951403207540917</v>
      </c>
      <c r="AE12" s="94">
        <f t="shared" si="15"/>
        <v>-1.4921763789992351</v>
      </c>
      <c r="AG12" s="94">
        <f t="shared" si="16"/>
        <v>-29</v>
      </c>
      <c r="AH12" s="94">
        <f t="shared" si="17"/>
        <v>11.75</v>
      </c>
      <c r="AI12" s="94">
        <v>1</v>
      </c>
      <c r="AJ12" s="94">
        <f>AJ$3/AM$3</f>
        <v>0.85106382978723394</v>
      </c>
      <c r="AK12" s="93">
        <f>AK11*AI12</f>
        <v>1</v>
      </c>
      <c r="AL12" s="93">
        <f>AG12*AK12*$G12*AJ12</f>
        <v>-26.183914893617015</v>
      </c>
      <c r="AM12" s="93">
        <f t="shared" si="55"/>
        <v>0.2108938386127365</v>
      </c>
      <c r="AN12" s="93">
        <f t="shared" si="18"/>
        <v>134.97205671215164</v>
      </c>
      <c r="AO12" s="93">
        <f t="shared" si="19"/>
        <v>9.2951403207540917</v>
      </c>
      <c r="AP12" s="94">
        <f t="shared" si="20"/>
        <v>-8.0543279898968485E-3</v>
      </c>
      <c r="AR12" s="94">
        <f t="shared" si="21"/>
        <v>-59</v>
      </c>
      <c r="AS12" s="94">
        <f t="shared" si="22"/>
        <v>13.25</v>
      </c>
      <c r="AT12" s="94">
        <v>1</v>
      </c>
      <c r="AU12" s="94">
        <f>AU$3/AX$3</f>
        <v>0.75471698113207542</v>
      </c>
      <c r="AV12" s="93">
        <f>AV11*AT12</f>
        <v>1</v>
      </c>
      <c r="AW12" s="93">
        <f>AR12*AV12*$G12*AU12</f>
        <v>-47.240075471698113</v>
      </c>
      <c r="AX12" s="93">
        <f t="shared" si="56"/>
        <v>3.7158821298121721E-3</v>
      </c>
      <c r="AY12" s="93">
        <f t="shared" si="23"/>
        <v>152.20253203710718</v>
      </c>
      <c r="AZ12" s="93">
        <f t="shared" si="24"/>
        <v>9.2951403207540917</v>
      </c>
      <c r="BA12" s="94">
        <f t="shared" si="25"/>
        <v>-7.8659529916254791E-5</v>
      </c>
      <c r="BC12" s="94">
        <f t="shared" si="26"/>
        <v>-96</v>
      </c>
      <c r="BD12" s="94">
        <f t="shared" si="27"/>
        <v>15.1</v>
      </c>
      <c r="BE12" s="94">
        <v>1</v>
      </c>
      <c r="BF12" s="94">
        <f>BF$3/BI$3</f>
        <v>0.66225165562913912</v>
      </c>
      <c r="BG12" s="93">
        <f>BG11*BE12</f>
        <v>1</v>
      </c>
      <c r="BH12" s="93">
        <f>BC12*BG12*$G12*BF12</f>
        <v>-67.447947019867541</v>
      </c>
      <c r="BI12" s="93">
        <f t="shared" si="57"/>
        <v>2.507269574312475E-5</v>
      </c>
      <c r="BJ12" s="93">
        <f t="shared" si="28"/>
        <v>173.4534516045523</v>
      </c>
      <c r="BK12" s="93">
        <f t="shared" si="29"/>
        <v>9.2951403207540917</v>
      </c>
      <c r="BL12" s="94">
        <f t="shared" si="30"/>
        <v>-3.7173400897938834E-7</v>
      </c>
      <c r="BN12" s="94">
        <f t="shared" si="31"/>
        <v>-146</v>
      </c>
      <c r="BO12" s="94">
        <f t="shared" si="32"/>
        <v>17.600000000000001</v>
      </c>
      <c r="BP12" s="94">
        <v>1</v>
      </c>
      <c r="BQ12" s="94">
        <f>BQ$3/BT$3</f>
        <v>0.56818181818181823</v>
      </c>
      <c r="BR12" s="93">
        <f>BR11*BP12</f>
        <v>1</v>
      </c>
      <c r="BS12" s="93">
        <f>BN12*BR12*$G12*BQ12</f>
        <v>-88.006477272727281</v>
      </c>
      <c r="BT12" s="93">
        <f t="shared" si="58"/>
        <v>2.8538871396354655E-8</v>
      </c>
      <c r="BU12" s="93">
        <f t="shared" si="33"/>
        <v>202.17091047947821</v>
      </c>
      <c r="BV12" s="93">
        <f t="shared" si="34"/>
        <v>9.2951403207540917</v>
      </c>
      <c r="BW12" s="94">
        <f t="shared" si="35"/>
        <v>-3.2428148791723869E-10</v>
      </c>
      <c r="BY12" s="94">
        <f t="shared" si="36"/>
        <v>-201</v>
      </c>
      <c r="BZ12" s="94">
        <f t="shared" si="37"/>
        <v>20.350000000000001</v>
      </c>
      <c r="CA12" s="94">
        <v>1</v>
      </c>
      <c r="CB12" s="94">
        <f>CB$3/CE$3</f>
        <v>0.49140049140049141</v>
      </c>
      <c r="CC12" s="93">
        <f>CC11*CA12</f>
        <v>1</v>
      </c>
      <c r="CD12" s="93">
        <f>BY12*CC12*$G12*CB12</f>
        <v>-104.78668304668304</v>
      </c>
      <c r="CE12" s="93">
        <f t="shared" si="59"/>
        <v>1.6112338892595188E-11</v>
      </c>
      <c r="CF12" s="93">
        <f t="shared" si="38"/>
        <v>233.7601152418967</v>
      </c>
      <c r="CG12" s="93">
        <f t="shared" si="39"/>
        <v>9.2951403207540917</v>
      </c>
      <c r="CH12" s="94">
        <f t="shared" si="40"/>
        <v>-1.537632304423364E-13</v>
      </c>
      <c r="CI12" s="100"/>
      <c r="CJ12" s="94">
        <f t="shared" si="41"/>
        <v>-251</v>
      </c>
      <c r="CK12" s="94">
        <f t="shared" si="42"/>
        <v>22.85</v>
      </c>
      <c r="CL12" s="94">
        <v>1</v>
      </c>
      <c r="CM12" s="94">
        <f>CM$3/CP$3</f>
        <v>0.43763676148796499</v>
      </c>
      <c r="CN12" s="93">
        <f>CN11*CL12</f>
        <v>1</v>
      </c>
      <c r="CO12" s="93">
        <f>CJ12*CN12*$G12*CM12</f>
        <v>-116.53649890590808</v>
      </c>
      <c r="CP12" s="93">
        <f t="shared" si="60"/>
        <v>1.7667716508743418E-14</v>
      </c>
      <c r="CQ12" s="93">
        <f t="shared" si="43"/>
        <v>262.47757411682255</v>
      </c>
      <c r="CR12" s="93">
        <f t="shared" si="44"/>
        <v>9.2951403207540917</v>
      </c>
      <c r="CS12" s="94">
        <f t="shared" si="45"/>
        <v>-1.5160672128144494E-16</v>
      </c>
      <c r="CT12" s="100"/>
      <c r="CU12" s="94">
        <f t="shared" si="46"/>
        <v>-314</v>
      </c>
      <c r="CV12" s="94">
        <f t="shared" si="47"/>
        <v>26</v>
      </c>
      <c r="CW12" s="94">
        <v>1</v>
      </c>
      <c r="CX12" s="94">
        <f>CX$3/DA$3</f>
        <v>0.38461538461538458</v>
      </c>
      <c r="CY12" s="93">
        <f>CY11*CW12</f>
        <v>1</v>
      </c>
      <c r="CZ12" s="93">
        <f>CU12*CY12*$G12*CX12</f>
        <v>-128.1240769230769</v>
      </c>
      <c r="DA12" s="93">
        <f t="shared" si="61"/>
        <v>3.2380952552475395E-18</v>
      </c>
      <c r="DB12" s="93">
        <f t="shared" si="48"/>
        <v>298.66157229922919</v>
      </c>
      <c r="DC12" s="93">
        <f t="shared" si="49"/>
        <v>9.2951403207540917</v>
      </c>
      <c r="DD12" s="94">
        <f t="shared" si="50"/>
        <v>-2.5273120657810679E-20</v>
      </c>
      <c r="DE12" s="100"/>
    </row>
    <row r="13" spans="1:109">
      <c r="A13" s="84">
        <f t="shared" si="0"/>
        <v>0.31864015682981472</v>
      </c>
      <c r="B13" s="84">
        <f t="shared" si="1"/>
        <v>0.23333333333333334</v>
      </c>
      <c r="C13" s="112">
        <f t="shared" si="2"/>
        <v>1</v>
      </c>
      <c r="D13" s="113"/>
      <c r="E13" s="86">
        <f t="shared" si="51"/>
        <v>1.0349999999999999</v>
      </c>
      <c r="F13" s="86">
        <f t="shared" si="3"/>
        <v>1.0349999999999999</v>
      </c>
      <c r="G13" s="87">
        <f t="shared" si="4"/>
        <v>1.0712249999999999</v>
      </c>
      <c r="H13" s="88">
        <f t="shared" si="5"/>
        <v>2.6390158215457897</v>
      </c>
      <c r="I13" s="84">
        <f t="shared" si="52"/>
        <v>1.4000000000000008</v>
      </c>
      <c r="J13" s="89">
        <v>7</v>
      </c>
      <c r="K13" s="94">
        <f t="shared" si="6"/>
        <v>7</v>
      </c>
      <c r="L13" s="94">
        <f t="shared" si="7"/>
        <v>10</v>
      </c>
      <c r="M13" s="94">
        <v>1</v>
      </c>
      <c r="N13" s="94">
        <f>N$3/Q$3</f>
        <v>1</v>
      </c>
      <c r="O13" s="93">
        <f>O12*M13</f>
        <v>1</v>
      </c>
      <c r="P13" s="93">
        <f>K13*O13*$G13*N13</f>
        <v>7.4985749999999989</v>
      </c>
      <c r="Q13" s="93">
        <f t="shared" si="53"/>
        <v>26.390158215457898</v>
      </c>
      <c r="R13" s="93">
        <f t="shared" si="8"/>
        <v>131.95079107728949</v>
      </c>
      <c r="S13" s="93">
        <f t="shared" si="9"/>
        <v>9.633554074821399</v>
      </c>
      <c r="T13" s="94">
        <f t="shared" si="10"/>
        <v>3.5193564397846129</v>
      </c>
      <c r="U13" s="100">
        <f>T13/(($C13/N$3))</f>
        <v>3.5193564397846129</v>
      </c>
      <c r="V13" s="94">
        <f t="shared" si="11"/>
        <v>-3</v>
      </c>
      <c r="W13" s="97">
        <f t="shared" si="12"/>
        <v>10.5</v>
      </c>
      <c r="X13" s="97">
        <v>1</v>
      </c>
      <c r="Y13" s="94">
        <f>Y$3/AB$3</f>
        <v>0.95238095238095244</v>
      </c>
      <c r="Z13" s="93">
        <f>Z12*X13</f>
        <v>1</v>
      </c>
      <c r="AA13" s="93">
        <f>V13*Z13*$G13*Y13</f>
        <v>-3.0606428571428568</v>
      </c>
      <c r="AB13" s="93">
        <f t="shared" si="54"/>
        <v>6.927416531557693</v>
      </c>
      <c r="AC13" s="93">
        <f t="shared" si="13"/>
        <v>138.54833063115396</v>
      </c>
      <c r="AD13" s="93">
        <f t="shared" si="14"/>
        <v>9.633554074821399</v>
      </c>
      <c r="AE13" s="94">
        <f t="shared" si="15"/>
        <v>-2.2633861103364774</v>
      </c>
      <c r="AG13" s="94">
        <f t="shared" si="16"/>
        <v>-28</v>
      </c>
      <c r="AH13" s="94">
        <f t="shared" si="17"/>
        <v>11.75</v>
      </c>
      <c r="AI13" s="94">
        <v>1</v>
      </c>
      <c r="AJ13" s="94">
        <f>AJ$3/AM$3</f>
        <v>0.85106382978723394</v>
      </c>
      <c r="AK13" s="93">
        <f>AK12*AI13</f>
        <v>1</v>
      </c>
      <c r="AL13" s="93">
        <f>AG13*AK13*$G13*AJ13</f>
        <v>-25.527063829787227</v>
      </c>
      <c r="AM13" s="93">
        <f t="shared" si="55"/>
        <v>0.24225340549346058</v>
      </c>
      <c r="AN13" s="93">
        <f t="shared" si="18"/>
        <v>155.04217951581515</v>
      </c>
      <c r="AO13" s="93">
        <f t="shared" si="19"/>
        <v>9.633554074821399</v>
      </c>
      <c r="AP13" s="94">
        <f t="shared" si="20"/>
        <v>-9.4900614935109762E-3</v>
      </c>
      <c r="AR13" s="94">
        <f t="shared" si="21"/>
        <v>-58</v>
      </c>
      <c r="AS13" s="94">
        <f t="shared" si="22"/>
        <v>13.25</v>
      </c>
      <c r="AT13" s="94">
        <v>1</v>
      </c>
      <c r="AU13" s="94">
        <f>AU$3/AX$3</f>
        <v>0.75471698113207542</v>
      </c>
      <c r="AV13" s="93">
        <f>AV12*AT13</f>
        <v>1</v>
      </c>
      <c r="AW13" s="93">
        <f>AR13*AV13*$G13*AU13</f>
        <v>-46.891358490566027</v>
      </c>
      <c r="AX13" s="93">
        <f t="shared" si="56"/>
        <v>4.2684276898781208E-3</v>
      </c>
      <c r="AY13" s="93">
        <f t="shared" si="23"/>
        <v>174.83479817740857</v>
      </c>
      <c r="AZ13" s="93">
        <f t="shared" si="24"/>
        <v>9.633554074821399</v>
      </c>
      <c r="BA13" s="94">
        <f t="shared" si="25"/>
        <v>-9.1028023654654336E-5</v>
      </c>
      <c r="BC13" s="94">
        <f t="shared" si="26"/>
        <v>-95</v>
      </c>
      <c r="BD13" s="94">
        <f t="shared" si="27"/>
        <v>15.1</v>
      </c>
      <c r="BE13" s="94">
        <v>1</v>
      </c>
      <c r="BF13" s="94">
        <f>BF$3/BI$3</f>
        <v>0.66225165562913912</v>
      </c>
      <c r="BG13" s="93">
        <f>BG12*BE13</f>
        <v>1</v>
      </c>
      <c r="BH13" s="93">
        <f>BC13*BG13*$G13*BF13</f>
        <v>-67.394950331125827</v>
      </c>
      <c r="BI13" s="93">
        <f t="shared" si="57"/>
        <v>2.8800964355468563E-5</v>
      </c>
      <c r="BJ13" s="93">
        <f t="shared" si="28"/>
        <v>199.24569452670713</v>
      </c>
      <c r="BK13" s="93">
        <f t="shared" si="29"/>
        <v>9.633554074821399</v>
      </c>
      <c r="BL13" s="94">
        <f t="shared" si="30"/>
        <v>-4.2734602835914643E-7</v>
      </c>
      <c r="BN13" s="94">
        <f t="shared" si="31"/>
        <v>-145</v>
      </c>
      <c r="BO13" s="94">
        <f t="shared" si="32"/>
        <v>17.600000000000001</v>
      </c>
      <c r="BP13" s="94">
        <v>1</v>
      </c>
      <c r="BQ13" s="94">
        <f>BQ$3/BT$3</f>
        <v>0.56818181818181823</v>
      </c>
      <c r="BR13" s="93">
        <f>BR12*BP13</f>
        <v>1</v>
      </c>
      <c r="BS13" s="93">
        <f>BN13*BR13*$G13*BQ13</f>
        <v>-88.254332386363629</v>
      </c>
      <c r="BT13" s="93">
        <f t="shared" si="58"/>
        <v>3.2782554626464529E-8</v>
      </c>
      <c r="BU13" s="93">
        <f t="shared" si="33"/>
        <v>232.23339229602954</v>
      </c>
      <c r="BV13" s="93">
        <f t="shared" si="34"/>
        <v>9.633554074821399</v>
      </c>
      <c r="BW13" s="94">
        <f t="shared" si="35"/>
        <v>-3.7145547125038173E-10</v>
      </c>
      <c r="BY13" s="94">
        <f t="shared" si="36"/>
        <v>-200</v>
      </c>
      <c r="BZ13" s="94">
        <f t="shared" si="37"/>
        <v>20.350000000000001</v>
      </c>
      <c r="CA13" s="94">
        <v>1</v>
      </c>
      <c r="CB13" s="94">
        <f>CB$3/CE$3</f>
        <v>0.49140049140049141</v>
      </c>
      <c r="CC13" s="93">
        <f>CC12*CA13</f>
        <v>1</v>
      </c>
      <c r="CD13" s="93">
        <f>BY13*CC13*$G13*CB13</f>
        <v>-105.28009828009827</v>
      </c>
      <c r="CE13" s="93">
        <f t="shared" si="59"/>
        <v>1.8508217181078845E-11</v>
      </c>
      <c r="CF13" s="93">
        <f t="shared" si="38"/>
        <v>268.51985984228412</v>
      </c>
      <c r="CG13" s="93">
        <f t="shared" si="39"/>
        <v>9.633554074821399</v>
      </c>
      <c r="CH13" s="94">
        <f t="shared" si="40"/>
        <v>-1.7579977111949149E-13</v>
      </c>
      <c r="CI13" s="100"/>
      <c r="CJ13" s="94">
        <f t="shared" si="41"/>
        <v>-250</v>
      </c>
      <c r="CK13" s="94">
        <f t="shared" si="42"/>
        <v>22.85</v>
      </c>
      <c r="CL13" s="94">
        <v>1</v>
      </c>
      <c r="CM13" s="94">
        <f>CM$3/CP$3</f>
        <v>0.43763676148796499</v>
      </c>
      <c r="CN13" s="93">
        <f>CN12*CL13</f>
        <v>1</v>
      </c>
      <c r="CO13" s="93">
        <f>CJ13*CN13*$G13*CM13</f>
        <v>-117.20185995623632</v>
      </c>
      <c r="CP13" s="93">
        <f t="shared" si="60"/>
        <v>2.0294876890147525E-14</v>
      </c>
      <c r="CQ13" s="93">
        <f t="shared" si="43"/>
        <v>301.5075576116065</v>
      </c>
      <c r="CR13" s="93">
        <f t="shared" si="44"/>
        <v>9.633554074821399</v>
      </c>
      <c r="CS13" s="94">
        <f t="shared" si="45"/>
        <v>-1.7316173051968391E-16</v>
      </c>
      <c r="CT13" s="100"/>
      <c r="CU13" s="94">
        <f t="shared" si="46"/>
        <v>-313</v>
      </c>
      <c r="CV13" s="94">
        <f t="shared" si="47"/>
        <v>26</v>
      </c>
      <c r="CW13" s="94">
        <v>1</v>
      </c>
      <c r="CX13" s="94">
        <f>CX$3/DA$3</f>
        <v>0.38461538461538458</v>
      </c>
      <c r="CY13" s="93">
        <f>CY12*CW13</f>
        <v>1</v>
      </c>
      <c r="CZ13" s="93">
        <f>CU13*CY13*$G13*CX13</f>
        <v>-128.95900961538459</v>
      </c>
      <c r="DA13" s="93">
        <f t="shared" si="61"/>
        <v>3.7195946930265523E-18</v>
      </c>
      <c r="DB13" s="93">
        <f t="shared" si="48"/>
        <v>343.07205680095262</v>
      </c>
      <c r="DC13" s="93">
        <f t="shared" si="49"/>
        <v>9.633554074821399</v>
      </c>
      <c r="DD13" s="94">
        <f t="shared" si="50"/>
        <v>-2.8843232466813323E-20</v>
      </c>
      <c r="DE13" s="100"/>
    </row>
    <row r="14" spans="1:109">
      <c r="A14" s="84">
        <f t="shared" si="0"/>
        <v>0.32987697769322272</v>
      </c>
      <c r="B14" s="84">
        <f t="shared" si="1"/>
        <v>0.26666666666666666</v>
      </c>
      <c r="C14" s="112">
        <f t="shared" si="2"/>
        <v>1</v>
      </c>
      <c r="D14" s="113"/>
      <c r="E14" s="86">
        <f t="shared" si="51"/>
        <v>1.04</v>
      </c>
      <c r="F14" s="86">
        <f t="shared" si="3"/>
        <v>1.04</v>
      </c>
      <c r="G14" s="87">
        <f t="shared" si="4"/>
        <v>1.0816000000000001</v>
      </c>
      <c r="H14" s="88">
        <f t="shared" si="5"/>
        <v>3.0314331330207978</v>
      </c>
      <c r="I14" s="84">
        <f t="shared" si="52"/>
        <v>1.600000000000001</v>
      </c>
      <c r="J14" s="89">
        <v>8</v>
      </c>
      <c r="K14" s="94">
        <f t="shared" si="6"/>
        <v>8</v>
      </c>
      <c r="L14" s="94">
        <f t="shared" si="7"/>
        <v>10</v>
      </c>
      <c r="M14" s="94">
        <v>1</v>
      </c>
      <c r="N14" s="94">
        <f>N$3/Q$3</f>
        <v>1</v>
      </c>
      <c r="O14" s="93">
        <f>O13*M14</f>
        <v>1</v>
      </c>
      <c r="P14" s="93">
        <f>K14*O14*$G14*N14</f>
        <v>8.6528000000000009</v>
      </c>
      <c r="Q14" s="93">
        <f t="shared" si="53"/>
        <v>30.314331330207978</v>
      </c>
      <c r="R14" s="93">
        <f t="shared" si="8"/>
        <v>151.57165665103989</v>
      </c>
      <c r="S14" s="93">
        <f t="shared" si="9"/>
        <v>9.984276524848207</v>
      </c>
      <c r="T14" s="94">
        <f t="shared" ref="T14:T20" si="62">Q14/P14</f>
        <v>3.5034129218528078</v>
      </c>
      <c r="U14" s="100">
        <f>T14/(($C14/N$3))</f>
        <v>3.5034129218528078</v>
      </c>
      <c r="V14" s="94">
        <f t="shared" si="11"/>
        <v>-2</v>
      </c>
      <c r="W14" s="97">
        <f t="shared" si="12"/>
        <v>10.5</v>
      </c>
      <c r="X14" s="97">
        <v>1</v>
      </c>
      <c r="Y14" s="94">
        <f>Y$3/AB$3</f>
        <v>0.95238095238095244</v>
      </c>
      <c r="Z14" s="93">
        <f>Z13*X14</f>
        <v>1</v>
      </c>
      <c r="AA14" s="93">
        <f>V14*Z14*$G14*Y14</f>
        <v>-2.0601904761904763</v>
      </c>
      <c r="AB14" s="93">
        <f t="shared" si="54"/>
        <v>7.9575119741795897</v>
      </c>
      <c r="AC14" s="93">
        <f t="shared" si="13"/>
        <v>159.15023948359189</v>
      </c>
      <c r="AD14" s="93">
        <f t="shared" si="14"/>
        <v>9.984276524848207</v>
      </c>
      <c r="AE14" s="94">
        <f t="shared" si="15"/>
        <v>-3.8625127463427185</v>
      </c>
      <c r="AG14" s="94">
        <f t="shared" si="16"/>
        <v>-27</v>
      </c>
      <c r="AH14" s="94">
        <f t="shared" si="17"/>
        <v>11.75</v>
      </c>
      <c r="AI14" s="94">
        <v>1</v>
      </c>
      <c r="AJ14" s="94">
        <f>AJ$3/AM$3</f>
        <v>0.85106382978723394</v>
      </c>
      <c r="AK14" s="93">
        <f>AK13*AI14</f>
        <v>1</v>
      </c>
      <c r="AL14" s="93">
        <f>AG14*AK14*$G14*AJ14</f>
        <v>-24.853787234042553</v>
      </c>
      <c r="AM14" s="93">
        <f t="shared" si="55"/>
        <v>0.27827608838276791</v>
      </c>
      <c r="AN14" s="93">
        <f t="shared" si="18"/>
        <v>178.09669656497186</v>
      </c>
      <c r="AO14" s="93">
        <f t="shared" si="19"/>
        <v>9.984276524848207</v>
      </c>
      <c r="AP14" s="94">
        <f t="shared" si="20"/>
        <v>-1.1196526539891255E-2</v>
      </c>
      <c r="AR14" s="94">
        <f t="shared" si="21"/>
        <v>-57</v>
      </c>
      <c r="AS14" s="94">
        <f t="shared" si="22"/>
        <v>13.25</v>
      </c>
      <c r="AT14" s="94">
        <v>1</v>
      </c>
      <c r="AU14" s="94">
        <f>AU$3/AX$3</f>
        <v>0.75471698113207542</v>
      </c>
      <c r="AV14" s="93">
        <f>AV13*AT14</f>
        <v>1</v>
      </c>
      <c r="AW14" s="93">
        <f>AR14*AV14*$G14*AU14</f>
        <v>-46.529207547169818</v>
      </c>
      <c r="AX14" s="93">
        <f t="shared" si="56"/>
        <v>4.9031358657867907E-3</v>
      </c>
      <c r="AY14" s="93">
        <f t="shared" si="23"/>
        <v>200.83244506262787</v>
      </c>
      <c r="AZ14" s="93">
        <f t="shared" si="24"/>
        <v>9.984276524848207</v>
      </c>
      <c r="BA14" s="94">
        <f t="shared" si="25"/>
        <v>-1.0537759236101644E-4</v>
      </c>
      <c r="BC14" s="94">
        <f t="shared" si="26"/>
        <v>-94</v>
      </c>
      <c r="BD14" s="94">
        <f t="shared" si="27"/>
        <v>15.1</v>
      </c>
      <c r="BE14" s="94">
        <v>1</v>
      </c>
      <c r="BF14" s="94">
        <f>BF$3/BI$3</f>
        <v>0.66225165562913912</v>
      </c>
      <c r="BG14" s="93">
        <f>BG13*BE14</f>
        <v>1</v>
      </c>
      <c r="BH14" s="93">
        <f>BC14*BG14*$G14*BF14</f>
        <v>-67.331390728476833</v>
      </c>
      <c r="BI14" s="93">
        <f t="shared" si="57"/>
        <v>3.3083620377454989E-5</v>
      </c>
      <c r="BJ14" s="93">
        <f t="shared" si="28"/>
        <v>228.87320154307022</v>
      </c>
      <c r="BK14" s="93">
        <f t="shared" si="29"/>
        <v>9.984276524848207</v>
      </c>
      <c r="BL14" s="94">
        <f t="shared" si="30"/>
        <v>-4.9135507256740433E-7</v>
      </c>
      <c r="BN14" s="94">
        <f t="shared" si="31"/>
        <v>-144</v>
      </c>
      <c r="BO14" s="94">
        <f t="shared" si="32"/>
        <v>17.600000000000001</v>
      </c>
      <c r="BP14" s="94">
        <v>1</v>
      </c>
      <c r="BQ14" s="94">
        <f>BQ$3/BT$3</f>
        <v>0.56818181818181823</v>
      </c>
      <c r="BR14" s="93">
        <f>BR13*BP14</f>
        <v>1</v>
      </c>
      <c r="BS14" s="93">
        <f>BN14*BR14*$G14*BQ14</f>
        <v>-88.494545454545474</v>
      </c>
      <c r="BT14" s="93">
        <f t="shared" si="58"/>
        <v>3.7657266572020245E-8</v>
      </c>
      <c r="BU14" s="93">
        <f t="shared" si="33"/>
        <v>266.76611570583026</v>
      </c>
      <c r="BV14" s="93">
        <f t="shared" si="34"/>
        <v>9.984276524848207</v>
      </c>
      <c r="BW14" s="94">
        <f t="shared" si="35"/>
        <v>-4.2553206390966327E-10</v>
      </c>
      <c r="BY14" s="94">
        <f t="shared" si="36"/>
        <v>-199</v>
      </c>
      <c r="BZ14" s="94">
        <f t="shared" si="37"/>
        <v>20.350000000000001</v>
      </c>
      <c r="CA14" s="94">
        <v>1</v>
      </c>
      <c r="CB14" s="94">
        <f>CB$3/CE$3</f>
        <v>0.49140049140049141</v>
      </c>
      <c r="CC14" s="93">
        <f>CC13*CA14</f>
        <v>1</v>
      </c>
      <c r="CD14" s="93">
        <f>BY14*CC14*$G14*CB14</f>
        <v>-105.76825552825554</v>
      </c>
      <c r="CE14" s="93">
        <f t="shared" si="59"/>
        <v>2.1260358629833131E-11</v>
      </c>
      <c r="CF14" s="93">
        <f t="shared" si="38"/>
        <v>308.44832128486621</v>
      </c>
      <c r="CG14" s="93">
        <f t="shared" si="39"/>
        <v>9.984276524848207</v>
      </c>
      <c r="CH14" s="94">
        <f t="shared" si="40"/>
        <v>-2.0100888044006283E-13</v>
      </c>
      <c r="CI14" s="100"/>
      <c r="CJ14" s="94">
        <f t="shared" si="41"/>
        <v>-249</v>
      </c>
      <c r="CK14" s="94">
        <f t="shared" si="42"/>
        <v>22.85</v>
      </c>
      <c r="CL14" s="94">
        <v>1</v>
      </c>
      <c r="CM14" s="94">
        <f>CM$3/CP$3</f>
        <v>0.43763676148796499</v>
      </c>
      <c r="CN14" s="93">
        <f>CN13*CL14</f>
        <v>1</v>
      </c>
      <c r="CO14" s="93">
        <f>CJ14*CN14*$G14*CM14</f>
        <v>-117.86363238512037</v>
      </c>
      <c r="CP14" s="93">
        <f t="shared" si="60"/>
        <v>2.3312691698579797E-14</v>
      </c>
      <c r="CQ14" s="93">
        <f t="shared" si="43"/>
        <v>346.34123544762616</v>
      </c>
      <c r="CR14" s="93">
        <f t="shared" si="44"/>
        <v>9.984276524848207</v>
      </c>
      <c r="CS14" s="94">
        <f t="shared" si="45"/>
        <v>-1.9779376578523719E-16</v>
      </c>
      <c r="CT14" s="100"/>
      <c r="CU14" s="94">
        <f t="shared" si="46"/>
        <v>-312</v>
      </c>
      <c r="CV14" s="94">
        <f t="shared" si="47"/>
        <v>26</v>
      </c>
      <c r="CW14" s="94">
        <v>1</v>
      </c>
      <c r="CX14" s="94">
        <f>CX$3/DA$3</f>
        <v>0.38461538461538458</v>
      </c>
      <c r="CY14" s="93">
        <f>CY13*CW14</f>
        <v>1</v>
      </c>
      <c r="CZ14" s="93">
        <f>CU14*CY14*$G14*CX14</f>
        <v>-129.792</v>
      </c>
      <c r="DA14" s="93">
        <f t="shared" si="61"/>
        <v>4.2726923051353028E-18</v>
      </c>
      <c r="DB14" s="93">
        <f t="shared" si="48"/>
        <v>394.08630729270374</v>
      </c>
      <c r="DC14" s="93">
        <f t="shared" si="49"/>
        <v>9.984276524848207</v>
      </c>
      <c r="DD14" s="94">
        <f t="shared" si="50"/>
        <v>-3.2919535141883188E-20</v>
      </c>
      <c r="DE14" s="100"/>
    </row>
    <row r="15" spans="1:109">
      <c r="A15" s="84">
        <f t="shared" si="0"/>
        <v>0.34151006418859797</v>
      </c>
      <c r="B15" s="84">
        <f t="shared" si="1"/>
        <v>0.3</v>
      </c>
      <c r="C15" s="112">
        <f t="shared" si="2"/>
        <v>1</v>
      </c>
      <c r="D15" s="113"/>
      <c r="E15" s="86">
        <f t="shared" si="51"/>
        <v>1.0449999999999999</v>
      </c>
      <c r="F15" s="86">
        <f t="shared" si="3"/>
        <v>1.0449999999999999</v>
      </c>
      <c r="G15" s="87">
        <f t="shared" si="4"/>
        <v>1.0920249999999998</v>
      </c>
      <c r="H15" s="88">
        <f t="shared" si="5"/>
        <v>3.4822022531844987</v>
      </c>
      <c r="I15" s="84">
        <f t="shared" si="52"/>
        <v>1.8000000000000009</v>
      </c>
      <c r="J15" s="89">
        <v>9</v>
      </c>
      <c r="K15" s="94">
        <f t="shared" si="6"/>
        <v>9</v>
      </c>
      <c r="L15" s="94">
        <f t="shared" si="7"/>
        <v>10</v>
      </c>
      <c r="M15" s="94">
        <v>1</v>
      </c>
      <c r="N15" s="94">
        <f>N$3/Q$3</f>
        <v>1</v>
      </c>
      <c r="O15" s="93">
        <f>O14*M15</f>
        <v>1</v>
      </c>
      <c r="P15" s="93">
        <f>K15*O15*$G15*N15</f>
        <v>9.828224999999998</v>
      </c>
      <c r="Q15" s="93">
        <f t="shared" si="53"/>
        <v>34.822022531844986</v>
      </c>
      <c r="R15" s="93">
        <f t="shared" si="8"/>
        <v>174.11011265922494</v>
      </c>
      <c r="S15" s="93">
        <f t="shared" si="9"/>
        <v>10.347754944914518</v>
      </c>
      <c r="T15" s="94">
        <f t="shared" si="62"/>
        <v>3.5430632216748186</v>
      </c>
      <c r="U15" s="100">
        <f>T15/(($C15/N$3))</f>
        <v>3.5430632216748186</v>
      </c>
      <c r="V15" s="94">
        <f t="shared" si="11"/>
        <v>-1</v>
      </c>
      <c r="W15" s="97">
        <f t="shared" si="12"/>
        <v>10.5</v>
      </c>
      <c r="X15" s="97">
        <v>1</v>
      </c>
      <c r="Y15" s="94">
        <f>Y$3/AB$3</f>
        <v>0.95238095238095244</v>
      </c>
      <c r="Z15" s="93">
        <f>Z14*X15</f>
        <v>1</v>
      </c>
      <c r="AA15" s="93">
        <f>V15*Z15*$G15*Y15</f>
        <v>-1.0400238095238095</v>
      </c>
      <c r="AB15" s="93">
        <f t="shared" si="54"/>
        <v>9.1407809146093033</v>
      </c>
      <c r="AC15" s="93">
        <f t="shared" si="13"/>
        <v>182.81561829218617</v>
      </c>
      <c r="AD15" s="93">
        <f t="shared" si="14"/>
        <v>10.347754944914518</v>
      </c>
      <c r="AE15" s="94">
        <f t="shared" si="15"/>
        <v>-8.7890112042670907</v>
      </c>
      <c r="AG15" s="94">
        <f t="shared" si="16"/>
        <v>-26</v>
      </c>
      <c r="AH15" s="94">
        <f t="shared" si="17"/>
        <v>11.75</v>
      </c>
      <c r="AI15" s="94">
        <v>1</v>
      </c>
      <c r="AJ15" s="94">
        <f>AJ$3/AM$3</f>
        <v>0.85106382978723394</v>
      </c>
      <c r="AK15" s="93">
        <f>AK14*AI15</f>
        <v>1</v>
      </c>
      <c r="AL15" s="93">
        <f>AG15*AK15*$G15*AJ15</f>
        <v>-24.163957446808503</v>
      </c>
      <c r="AM15" s="93">
        <f t="shared" si="55"/>
        <v>0.31965528496029505</v>
      </c>
      <c r="AN15" s="93">
        <f t="shared" si="18"/>
        <v>204.5793823745893</v>
      </c>
      <c r="AO15" s="93">
        <f t="shared" si="19"/>
        <v>10.347754944914518</v>
      </c>
      <c r="AP15" s="94">
        <f t="shared" si="20"/>
        <v>-1.3228598240331452E-2</v>
      </c>
      <c r="AR15" s="94">
        <f t="shared" si="21"/>
        <v>-56</v>
      </c>
      <c r="AS15" s="94">
        <f t="shared" si="22"/>
        <v>13.25</v>
      </c>
      <c r="AT15" s="94">
        <v>1</v>
      </c>
      <c r="AU15" s="94">
        <f>AU$3/AX$3</f>
        <v>0.75471698113207542</v>
      </c>
      <c r="AV15" s="93">
        <f>AV14*AT15</f>
        <v>1</v>
      </c>
      <c r="AW15" s="93">
        <f>AR15*AV15*$G15*AU15</f>
        <v>-46.153509433962256</v>
      </c>
      <c r="AX15" s="93">
        <f t="shared" si="56"/>
        <v>5.6322241033562506E-3</v>
      </c>
      <c r="AY15" s="93">
        <f t="shared" si="23"/>
        <v>230.69589927347306</v>
      </c>
      <c r="AZ15" s="93">
        <f t="shared" si="24"/>
        <v>10.347754944914518</v>
      </c>
      <c r="BA15" s="94">
        <f t="shared" si="25"/>
        <v>-1.2203241253874737E-4</v>
      </c>
      <c r="BC15" s="94">
        <f t="shared" si="26"/>
        <v>-93</v>
      </c>
      <c r="BD15" s="94">
        <f t="shared" si="27"/>
        <v>15.1</v>
      </c>
      <c r="BE15" s="94">
        <v>1</v>
      </c>
      <c r="BF15" s="94">
        <f>BF$3/BI$3</f>
        <v>0.66225165562913912</v>
      </c>
      <c r="BG15" s="93">
        <f>BG14*BE15</f>
        <v>1</v>
      </c>
      <c r="BH15" s="93">
        <f>BC15*BG15*$G15*BF15</f>
        <v>-67.25716887417218</v>
      </c>
      <c r="BI15" s="93">
        <f t="shared" si="57"/>
        <v>3.8003100304928929E-5</v>
      </c>
      <c r="BJ15" s="93">
        <f t="shared" si="28"/>
        <v>262.90627011542966</v>
      </c>
      <c r="BK15" s="93">
        <f t="shared" si="29"/>
        <v>10.347754944914518</v>
      </c>
      <c r="BL15" s="94">
        <f t="shared" si="30"/>
        <v>-5.6504162962950294E-7</v>
      </c>
      <c r="BN15" s="94">
        <f t="shared" si="31"/>
        <v>-143</v>
      </c>
      <c r="BO15" s="94">
        <f t="shared" si="32"/>
        <v>17.600000000000001</v>
      </c>
      <c r="BP15" s="94">
        <v>1</v>
      </c>
      <c r="BQ15" s="94">
        <f>BQ$3/BT$3</f>
        <v>0.56818181818181823</v>
      </c>
      <c r="BR15" s="93">
        <f>BR14*BP15</f>
        <v>1</v>
      </c>
      <c r="BS15" s="93">
        <f>BN15*BR15*$G15*BQ15</f>
        <v>-88.727031249999982</v>
      </c>
      <c r="BT15" s="93">
        <f t="shared" si="58"/>
        <v>4.3256840164964501E-8</v>
      </c>
      <c r="BU15" s="93">
        <f t="shared" si="33"/>
        <v>306.43379828023592</v>
      </c>
      <c r="BV15" s="93">
        <f t="shared" si="34"/>
        <v>10.347754944914518</v>
      </c>
      <c r="BW15" s="94">
        <f t="shared" si="35"/>
        <v>-4.8752718935318267E-10</v>
      </c>
      <c r="BY15" s="94">
        <f t="shared" si="36"/>
        <v>-198</v>
      </c>
      <c r="BZ15" s="94">
        <f t="shared" si="37"/>
        <v>20.350000000000001</v>
      </c>
      <c r="CA15" s="94">
        <v>1</v>
      </c>
      <c r="CB15" s="94">
        <f>CB$3/CE$3</f>
        <v>0.49140049140049141</v>
      </c>
      <c r="CC15" s="93">
        <f>CC14*CA15</f>
        <v>1</v>
      </c>
      <c r="CD15" s="93">
        <f>BY15*CC15*$G15*CB15</f>
        <v>-106.25108108108107</v>
      </c>
      <c r="CE15" s="93">
        <f t="shared" si="59"/>
        <v>2.4421738984736331E-11</v>
      </c>
      <c r="CF15" s="93">
        <f t="shared" si="38"/>
        <v>354.31407926152275</v>
      </c>
      <c r="CG15" s="93">
        <f t="shared" si="39"/>
        <v>10.347754944914518</v>
      </c>
      <c r="CH15" s="94">
        <f t="shared" si="40"/>
        <v>-2.298493223433642E-13</v>
      </c>
      <c r="CI15" s="100"/>
      <c r="CJ15" s="94">
        <f t="shared" si="41"/>
        <v>-248</v>
      </c>
      <c r="CK15" s="94">
        <f t="shared" si="42"/>
        <v>22.85</v>
      </c>
      <c r="CL15" s="94">
        <v>1</v>
      </c>
      <c r="CM15" s="94">
        <f>CM$3/CP$3</f>
        <v>0.43763676148796499</v>
      </c>
      <c r="CN15" s="93">
        <f>CN14*CL15</f>
        <v>1</v>
      </c>
      <c r="CO15" s="93">
        <f>CJ15*CN15*$G15*CM15</f>
        <v>-118.52175054704593</v>
      </c>
      <c r="CP15" s="93">
        <f t="shared" si="60"/>
        <v>2.6779250604711651E-14</v>
      </c>
      <c r="CQ15" s="93">
        <f t="shared" si="43"/>
        <v>397.84160742632901</v>
      </c>
      <c r="CR15" s="93">
        <f t="shared" si="44"/>
        <v>10.347754944914518</v>
      </c>
      <c r="CS15" s="94">
        <f t="shared" si="45"/>
        <v>-2.2594376543638646E-16</v>
      </c>
      <c r="CT15" s="100"/>
      <c r="CU15" s="94">
        <f t="shared" si="46"/>
        <v>-311</v>
      </c>
      <c r="CV15" s="94">
        <f t="shared" si="47"/>
        <v>26</v>
      </c>
      <c r="CW15" s="94">
        <v>1</v>
      </c>
      <c r="CX15" s="94">
        <f>CX$3/DA$3</f>
        <v>0.38461538461538458</v>
      </c>
      <c r="CY15" s="93">
        <f>CY14*CW15</f>
        <v>1</v>
      </c>
      <c r="CZ15" s="93">
        <f>CU15*CY15*$G15*CX15</f>
        <v>-130.62299038461535</v>
      </c>
      <c r="DA15" s="93">
        <f t="shared" si="61"/>
        <v>4.9080346223174121E-18</v>
      </c>
      <c r="DB15" s="93">
        <f t="shared" si="48"/>
        <v>452.68629291398486</v>
      </c>
      <c r="DC15" s="93">
        <f t="shared" si="49"/>
        <v>10.347754944914518</v>
      </c>
      <c r="DD15" s="94">
        <f t="shared" si="50"/>
        <v>-3.757404885515066E-20</v>
      </c>
      <c r="DE15" s="100"/>
    </row>
    <row r="16" spans="1:109">
      <c r="A16" s="84">
        <f t="shared" si="0"/>
        <v>0.35355339059327295</v>
      </c>
      <c r="B16" s="84">
        <f t="shared" si="1"/>
        <v>0.33333333333333331</v>
      </c>
      <c r="C16" s="112">
        <f t="shared" si="2"/>
        <v>2.0499999999999998</v>
      </c>
      <c r="D16" s="115">
        <f>1+J16/200</f>
        <v>1.05</v>
      </c>
      <c r="E16" s="86">
        <f t="shared" si="51"/>
        <v>1.05</v>
      </c>
      <c r="F16" s="86">
        <f t="shared" si="3"/>
        <v>1.05</v>
      </c>
      <c r="G16" s="87">
        <f t="shared" si="4"/>
        <v>1.1025</v>
      </c>
      <c r="H16" s="88">
        <f t="shared" si="5"/>
        <v>4.0000000000000027</v>
      </c>
      <c r="I16" s="84">
        <f t="shared" si="52"/>
        <v>2.0000000000000009</v>
      </c>
      <c r="J16" s="89">
        <v>10</v>
      </c>
      <c r="K16" s="94">
        <f t="shared" si="6"/>
        <v>10</v>
      </c>
      <c r="L16" s="94">
        <f t="shared" si="7"/>
        <v>10</v>
      </c>
      <c r="M16" s="94">
        <v>1</v>
      </c>
      <c r="N16" s="94">
        <f>N$3/Q$3</f>
        <v>1</v>
      </c>
      <c r="O16" s="93">
        <f>O15*M16</f>
        <v>1</v>
      </c>
      <c r="P16" s="93">
        <f>K16*O16*$G16*N16</f>
        <v>11.025</v>
      </c>
      <c r="Q16" s="93">
        <f t="shared" si="53"/>
        <v>40.000000000000028</v>
      </c>
      <c r="R16" s="93">
        <f t="shared" si="8"/>
        <v>200.00000000000014</v>
      </c>
      <c r="S16" s="93">
        <f t="shared" si="9"/>
        <v>10.724452847995947</v>
      </c>
      <c r="T16" s="94">
        <f t="shared" si="62"/>
        <v>3.6281179138322019</v>
      </c>
      <c r="U16" s="100">
        <f>T16/(($C16/N$3))</f>
        <v>1.7698136165035132</v>
      </c>
      <c r="V16" s="94">
        <f t="shared" si="11"/>
        <v>0</v>
      </c>
      <c r="W16" s="97">
        <f t="shared" si="12"/>
        <v>10.5</v>
      </c>
      <c r="X16" s="97">
        <v>1</v>
      </c>
      <c r="Y16" s="94">
        <f>Y$3/AB$3</f>
        <v>0.95238095238095244</v>
      </c>
      <c r="Z16" s="93">
        <f>Z15*X16</f>
        <v>1</v>
      </c>
      <c r="AA16" s="93">
        <f>V16*Z16*$G16*Y16</f>
        <v>0</v>
      </c>
      <c r="AB16" s="93">
        <f t="shared" si="54"/>
        <v>10.5</v>
      </c>
      <c r="AC16" s="93">
        <f t="shared" si="13"/>
        <v>210.00000000000014</v>
      </c>
      <c r="AD16" s="93">
        <f t="shared" si="14"/>
        <v>10.724452847995947</v>
      </c>
      <c r="AE16" s="94" t="e">
        <f t="shared" si="15"/>
        <v>#DIV/0!</v>
      </c>
      <c r="AG16" s="94">
        <f t="shared" si="16"/>
        <v>-25</v>
      </c>
      <c r="AH16" s="94">
        <f t="shared" si="17"/>
        <v>11.75</v>
      </c>
      <c r="AI16" s="94">
        <v>1</v>
      </c>
      <c r="AJ16" s="94">
        <f>AJ$3/AM$3</f>
        <v>0.85106382978723394</v>
      </c>
      <c r="AK16" s="93">
        <f>AK15*AI16</f>
        <v>1</v>
      </c>
      <c r="AL16" s="93">
        <f>AG16*AK16*$G16*AJ16</f>
        <v>-23.457446808510635</v>
      </c>
      <c r="AM16" s="93">
        <f t="shared" si="55"/>
        <v>0.36718749999999933</v>
      </c>
      <c r="AN16" s="93">
        <f t="shared" si="18"/>
        <v>235.00000000000014</v>
      </c>
      <c r="AO16" s="93">
        <f t="shared" si="19"/>
        <v>10.724452847995947</v>
      </c>
      <c r="AP16" s="94">
        <f t="shared" si="20"/>
        <v>-1.5653344671201788E-2</v>
      </c>
      <c r="AR16" s="94">
        <f t="shared" si="21"/>
        <v>-55</v>
      </c>
      <c r="AS16" s="94">
        <f t="shared" si="22"/>
        <v>13.25</v>
      </c>
      <c r="AT16" s="94">
        <v>1</v>
      </c>
      <c r="AU16" s="94">
        <f>AU$3/AX$3</f>
        <v>0.75471698113207542</v>
      </c>
      <c r="AV16" s="93">
        <f>AV15*AT16</f>
        <v>1</v>
      </c>
      <c r="AW16" s="93">
        <f>AR16*AV16*$G16*AU16</f>
        <v>-45.764150943396224</v>
      </c>
      <c r="AX16" s="93">
        <f t="shared" si="56"/>
        <v>6.4697265624999757E-3</v>
      </c>
      <c r="AY16" s="93">
        <f t="shared" si="23"/>
        <v>265.00000000000017</v>
      </c>
      <c r="AZ16" s="93">
        <f t="shared" si="24"/>
        <v>10.724452847995947</v>
      </c>
      <c r="BA16" s="94">
        <f t="shared" si="25"/>
        <v>-1.413710607348995E-4</v>
      </c>
      <c r="BC16" s="94">
        <f t="shared" si="26"/>
        <v>-92</v>
      </c>
      <c r="BD16" s="94">
        <f t="shared" si="27"/>
        <v>15.1</v>
      </c>
      <c r="BE16" s="94">
        <v>1</v>
      </c>
      <c r="BF16" s="94">
        <f>BF$3/BI$3</f>
        <v>0.66225165562913912</v>
      </c>
      <c r="BG16" s="93">
        <f>BG15*BE16</f>
        <v>1</v>
      </c>
      <c r="BH16" s="93">
        <f>BC16*BG16*$G16*BF16</f>
        <v>-67.172185430463585</v>
      </c>
      <c r="BI16" s="93">
        <f t="shared" si="57"/>
        <v>4.3654098805059179E-5</v>
      </c>
      <c r="BJ16" s="93">
        <f t="shared" si="28"/>
        <v>302.00000000000023</v>
      </c>
      <c r="BK16" s="93">
        <f t="shared" si="29"/>
        <v>10.724452847995947</v>
      </c>
      <c r="BL16" s="94">
        <f t="shared" si="30"/>
        <v>-6.4988355709000644E-7</v>
      </c>
      <c r="BN16" s="94">
        <f t="shared" si="31"/>
        <v>-142</v>
      </c>
      <c r="BO16" s="94">
        <f t="shared" si="32"/>
        <v>17.600000000000001</v>
      </c>
      <c r="BP16" s="94">
        <v>1</v>
      </c>
      <c r="BQ16" s="94">
        <f>BQ$3/BT$3</f>
        <v>0.56818181818181823</v>
      </c>
      <c r="BR16" s="93">
        <f>BR15*BP16</f>
        <v>1</v>
      </c>
      <c r="BS16" s="93">
        <f>BN16*BR16*$G16*BQ16</f>
        <v>-88.951704545454561</v>
      </c>
      <c r="BT16" s="93">
        <f t="shared" si="58"/>
        <v>4.9689061139864395E-8</v>
      </c>
      <c r="BU16" s="93">
        <f t="shared" si="33"/>
        <v>352.00000000000023</v>
      </c>
      <c r="BV16" s="93">
        <f t="shared" si="34"/>
        <v>10.724452847995947</v>
      </c>
      <c r="BW16" s="94">
        <f t="shared" si="35"/>
        <v>-5.5860718345732374E-10</v>
      </c>
      <c r="BY16" s="94">
        <f t="shared" si="36"/>
        <v>-197</v>
      </c>
      <c r="BZ16" s="94">
        <f t="shared" si="37"/>
        <v>20.350000000000001</v>
      </c>
      <c r="CA16" s="94">
        <v>1</v>
      </c>
      <c r="CB16" s="94">
        <f>CB$3/CE$3</f>
        <v>0.49140049140049141</v>
      </c>
      <c r="CC16" s="93">
        <f>CC15*CA16</f>
        <v>1</v>
      </c>
      <c r="CD16" s="93">
        <f>BY16*CC16*$G16*CB16</f>
        <v>-106.72850122850123</v>
      </c>
      <c r="CE16" s="93">
        <f t="shared" si="59"/>
        <v>2.8053211397933592E-11</v>
      </c>
      <c r="CF16" s="93">
        <f t="shared" si="38"/>
        <v>407.00000000000034</v>
      </c>
      <c r="CG16" s="93">
        <f t="shared" si="39"/>
        <v>10.724452847995947</v>
      </c>
      <c r="CH16" s="94">
        <f t="shared" si="40"/>
        <v>-2.6284648500659488E-13</v>
      </c>
      <c r="CI16" s="100"/>
      <c r="CJ16" s="94">
        <f t="shared" si="41"/>
        <v>-247</v>
      </c>
      <c r="CK16" s="94">
        <f t="shared" si="42"/>
        <v>22.85</v>
      </c>
      <c r="CL16" s="94">
        <v>1</v>
      </c>
      <c r="CM16" s="94">
        <f>CM$3/CP$3</f>
        <v>0.43763676148796499</v>
      </c>
      <c r="CN16" s="93">
        <f>CN15*CL16</f>
        <v>1</v>
      </c>
      <c r="CO16" s="93">
        <f>CJ16*CN16*$G16*CM16</f>
        <v>-119.17614879649891</v>
      </c>
      <c r="CP16" s="93">
        <f t="shared" si="60"/>
        <v>3.076128111768563E-14</v>
      </c>
      <c r="CQ16" s="93">
        <f t="shared" si="43"/>
        <v>457.00000000000034</v>
      </c>
      <c r="CR16" s="93">
        <f t="shared" si="44"/>
        <v>10.724452847995947</v>
      </c>
      <c r="CS16" s="94">
        <f t="shared" si="45"/>
        <v>-2.5811608638413491E-16</v>
      </c>
      <c r="CT16" s="100"/>
      <c r="CU16" s="94">
        <f t="shared" si="46"/>
        <v>-310</v>
      </c>
      <c r="CV16" s="94">
        <f t="shared" si="47"/>
        <v>26</v>
      </c>
      <c r="CW16" s="94">
        <v>1</v>
      </c>
      <c r="CX16" s="94">
        <f>CX$3/DA$3</f>
        <v>0.38461538461538458</v>
      </c>
      <c r="CY16" s="93">
        <f>CY15*CW16</f>
        <v>1</v>
      </c>
      <c r="CZ16" s="93">
        <f>CU16*CY16*$G16*CX16</f>
        <v>-131.45192307692307</v>
      </c>
      <c r="DA16" s="93">
        <f t="shared" si="61"/>
        <v>5.6378512969245075E-18</v>
      </c>
      <c r="DB16" s="93">
        <f t="shared" si="48"/>
        <v>520.00000000000034</v>
      </c>
      <c r="DC16" s="93">
        <f t="shared" si="49"/>
        <v>10.724452847995947</v>
      </c>
      <c r="DD16" s="94">
        <f t="shared" si="50"/>
        <v>-4.2889074309132387E-20</v>
      </c>
      <c r="DE16" s="100"/>
    </row>
    <row r="17" spans="1:109">
      <c r="A17" s="84">
        <f t="shared" si="0"/>
        <v>0.36602142398640553</v>
      </c>
      <c r="B17" s="84">
        <f t="shared" si="1"/>
        <v>0.36666666666666664</v>
      </c>
      <c r="C17" s="112">
        <f t="shared" si="2"/>
        <v>2.0499999999999998</v>
      </c>
      <c r="D17" s="113"/>
      <c r="E17" s="86">
        <f t="shared" si="51"/>
        <v>1.0549999999999999</v>
      </c>
      <c r="F17" s="86">
        <f t="shared" si="3"/>
        <v>1.0549999999999999</v>
      </c>
      <c r="G17" s="87">
        <f t="shared" si="4"/>
        <v>1.1130249999999999</v>
      </c>
      <c r="H17" s="88">
        <f t="shared" si="5"/>
        <v>4.5947934199881431</v>
      </c>
      <c r="I17" s="84">
        <f t="shared" si="52"/>
        <v>2.2000000000000011</v>
      </c>
      <c r="J17" s="89">
        <v>11</v>
      </c>
      <c r="K17" s="94">
        <f t="shared" si="6"/>
        <v>11</v>
      </c>
      <c r="L17" s="94">
        <f t="shared" si="7"/>
        <v>10</v>
      </c>
      <c r="M17" s="94">
        <v>1</v>
      </c>
      <c r="N17" s="94">
        <f>N$3/Q$3</f>
        <v>1</v>
      </c>
      <c r="O17" s="93">
        <f>O16*M17</f>
        <v>1</v>
      </c>
      <c r="P17" s="93">
        <f>K17*O17*$G17*N17</f>
        <v>12.243274999999999</v>
      </c>
      <c r="Q17" s="93">
        <f t="shared" si="53"/>
        <v>45.947934199881431</v>
      </c>
      <c r="R17" s="93">
        <f t="shared" si="8"/>
        <v>229.73967099940717</v>
      </c>
      <c r="S17" s="93">
        <f t="shared" si="9"/>
        <v>11.114850575053849</v>
      </c>
      <c r="T17" s="94">
        <f t="shared" si="62"/>
        <v>3.7529120435407548</v>
      </c>
      <c r="U17" s="100">
        <f>T17/(($C17/N$3))</f>
        <v>1.8306888017271976</v>
      </c>
      <c r="V17" s="94">
        <f t="shared" si="11"/>
        <v>1</v>
      </c>
      <c r="W17" s="97">
        <f t="shared" si="12"/>
        <v>10.5</v>
      </c>
      <c r="X17" s="97">
        <v>1</v>
      </c>
      <c r="Y17" s="94">
        <f>Y$3/AB$3</f>
        <v>0.95238095238095244</v>
      </c>
      <c r="Z17" s="93">
        <f>Z16*X17</f>
        <v>1</v>
      </c>
      <c r="AA17" s="93">
        <f>V17*Z17*$G17*Y17</f>
        <v>1.0600238095238095</v>
      </c>
      <c r="AB17" s="93">
        <f t="shared" si="54"/>
        <v>12.061332727468869</v>
      </c>
      <c r="AC17" s="93">
        <f t="shared" si="13"/>
        <v>241.22665454937754</v>
      </c>
      <c r="AD17" s="93">
        <f t="shared" si="14"/>
        <v>11.114850575053849</v>
      </c>
      <c r="AE17" s="94">
        <f t="shared" si="15"/>
        <v>11.37836020201012</v>
      </c>
      <c r="AF17" s="100">
        <f t="shared" ref="AF17:AF71" si="63">AE17/(($C17/Y$3))</f>
        <v>5.8279405912734763</v>
      </c>
      <c r="AG17" s="94">
        <f t="shared" si="16"/>
        <v>-24</v>
      </c>
      <c r="AH17" s="94">
        <f t="shared" si="17"/>
        <v>11.75</v>
      </c>
      <c r="AI17" s="94">
        <v>1</v>
      </c>
      <c r="AJ17" s="94">
        <f>AJ$3/AM$3</f>
        <v>0.85106382978723394</v>
      </c>
      <c r="AK17" s="93">
        <f>AK16*AI17</f>
        <v>1</v>
      </c>
      <c r="AL17" s="93">
        <f>AG17*AK17*$G17*AJ17</f>
        <v>-22.734127659574465</v>
      </c>
      <c r="AM17" s="93">
        <f t="shared" si="55"/>
        <v>0.42178767722547317</v>
      </c>
      <c r="AN17" s="93">
        <f t="shared" si="18"/>
        <v>269.9441134243034</v>
      </c>
      <c r="AO17" s="93">
        <f t="shared" si="19"/>
        <v>11.114850575053849</v>
      </c>
      <c r="AP17" s="94">
        <f t="shared" si="20"/>
        <v>-1.8553061878661421E-2</v>
      </c>
      <c r="AR17" s="94">
        <f t="shared" si="21"/>
        <v>-54</v>
      </c>
      <c r="AS17" s="94">
        <f t="shared" si="22"/>
        <v>13.25</v>
      </c>
      <c r="AT17" s="94">
        <v>1</v>
      </c>
      <c r="AU17" s="94">
        <f>AU$3/AX$3</f>
        <v>0.75471698113207542</v>
      </c>
      <c r="AV17" s="93">
        <f>AV16*AT17</f>
        <v>1</v>
      </c>
      <c r="AW17" s="93">
        <f>AR17*AV17*$G17*AU17</f>
        <v>-45.361018867924521</v>
      </c>
      <c r="AX17" s="93">
        <f t="shared" si="56"/>
        <v>7.4317642596243468E-3</v>
      </c>
      <c r="AY17" s="93">
        <f t="shared" si="23"/>
        <v>304.40506407421447</v>
      </c>
      <c r="AZ17" s="93">
        <f t="shared" si="24"/>
        <v>11.114850575053849</v>
      </c>
      <c r="BA17" s="94">
        <f t="shared" si="25"/>
        <v>-1.6383592002778983E-4</v>
      </c>
      <c r="BC17" s="94">
        <f t="shared" si="26"/>
        <v>-91</v>
      </c>
      <c r="BD17" s="94">
        <f t="shared" si="27"/>
        <v>15.1</v>
      </c>
      <c r="BE17" s="94">
        <v>1</v>
      </c>
      <c r="BF17" s="94">
        <f>BF$3/BI$3</f>
        <v>0.66225165562913912</v>
      </c>
      <c r="BG17" s="93">
        <f>BG16*BE17</f>
        <v>1</v>
      </c>
      <c r="BH17" s="93">
        <f>BC17*BG17*$G17*BF17</f>
        <v>-67.076341059602655</v>
      </c>
      <c r="BI17" s="93">
        <f t="shared" si="57"/>
        <v>5.0145391486249527E-5</v>
      </c>
      <c r="BJ17" s="93">
        <f t="shared" si="28"/>
        <v>346.90690320910477</v>
      </c>
      <c r="BK17" s="93">
        <f t="shared" si="29"/>
        <v>11.114850575053849</v>
      </c>
      <c r="BL17" s="94">
        <f t="shared" si="30"/>
        <v>-7.4758686437131928E-7</v>
      </c>
      <c r="BN17" s="94">
        <f t="shared" si="31"/>
        <v>-141</v>
      </c>
      <c r="BO17" s="94">
        <f t="shared" si="32"/>
        <v>17.600000000000001</v>
      </c>
      <c r="BP17" s="94">
        <v>1</v>
      </c>
      <c r="BQ17" s="94">
        <f>BQ$3/BT$3</f>
        <v>0.56818181818181823</v>
      </c>
      <c r="BR17" s="93">
        <f>BR16*BP17</f>
        <v>1</v>
      </c>
      <c r="BS17" s="93">
        <f>BN17*BR17*$G17*BQ17</f>
        <v>-89.168480113636363</v>
      </c>
      <c r="BT17" s="93">
        <f t="shared" si="58"/>
        <v>5.707774279270933E-8</v>
      </c>
      <c r="BU17" s="93">
        <f t="shared" si="33"/>
        <v>404.34182095895665</v>
      </c>
      <c r="BV17" s="93">
        <f t="shared" si="34"/>
        <v>11.114850575053849</v>
      </c>
      <c r="BW17" s="94">
        <f t="shared" si="35"/>
        <v>-6.4011119983170539E-10</v>
      </c>
      <c r="BY17" s="94">
        <f t="shared" si="36"/>
        <v>-196</v>
      </c>
      <c r="BZ17" s="94">
        <f t="shared" si="37"/>
        <v>20.350000000000001</v>
      </c>
      <c r="CA17" s="94">
        <v>1</v>
      </c>
      <c r="CB17" s="94">
        <f>CB$3/CE$3</f>
        <v>0.49140049140049141</v>
      </c>
      <c r="CC17" s="93">
        <f>CC16*CA17</f>
        <v>1</v>
      </c>
      <c r="CD17" s="93">
        <f>BY17*CC17*$G17*CB17</f>
        <v>-107.20044226044226</v>
      </c>
      <c r="CE17" s="93">
        <f t="shared" si="59"/>
        <v>3.2224677785190383E-11</v>
      </c>
      <c r="CF17" s="93">
        <f t="shared" si="38"/>
        <v>467.52023048379357</v>
      </c>
      <c r="CG17" s="93">
        <f t="shared" si="39"/>
        <v>11.114850575053849</v>
      </c>
      <c r="CH17" s="94">
        <f t="shared" si="40"/>
        <v>-3.0060209739527843E-13</v>
      </c>
      <c r="CI17" s="100"/>
      <c r="CJ17" s="94">
        <f t="shared" si="41"/>
        <v>-246</v>
      </c>
      <c r="CK17" s="94">
        <f t="shared" si="42"/>
        <v>22.85</v>
      </c>
      <c r="CL17" s="94">
        <v>1</v>
      </c>
      <c r="CM17" s="94">
        <f>CM$3/CP$3</f>
        <v>0.43763676148796499</v>
      </c>
      <c r="CN17" s="93">
        <f>CN16*CL17</f>
        <v>1</v>
      </c>
      <c r="CO17" s="93">
        <f>CJ17*CN17*$G17*CM17</f>
        <v>-119.82676148796499</v>
      </c>
      <c r="CP17" s="93">
        <f t="shared" si="60"/>
        <v>3.533543301748685E-14</v>
      </c>
      <c r="CQ17" s="93">
        <f t="shared" si="43"/>
        <v>524.95514823364533</v>
      </c>
      <c r="CR17" s="93">
        <f t="shared" si="44"/>
        <v>11.114850575053849</v>
      </c>
      <c r="CS17" s="94">
        <f t="shared" si="45"/>
        <v>-2.9488765763761232E-16</v>
      </c>
      <c r="CT17" s="100"/>
      <c r="CU17" s="94">
        <f t="shared" si="46"/>
        <v>-309</v>
      </c>
      <c r="CV17" s="94">
        <f t="shared" si="47"/>
        <v>26</v>
      </c>
      <c r="CW17" s="94">
        <v>1</v>
      </c>
      <c r="CX17" s="94">
        <f>CX$3/DA$3</f>
        <v>0.38461538461538458</v>
      </c>
      <c r="CY17" s="93">
        <f>CY16*CW17</f>
        <v>1</v>
      </c>
      <c r="CZ17" s="93">
        <f>CU17*CY17*$G17*CX17</f>
        <v>-132.27874038461536</v>
      </c>
      <c r="DA17" s="93">
        <f t="shared" si="61"/>
        <v>6.4761905104950812E-18</v>
      </c>
      <c r="DB17" s="93">
        <f t="shared" si="48"/>
        <v>597.32314459845861</v>
      </c>
      <c r="DC17" s="93">
        <f t="shared" si="49"/>
        <v>11.114850575053849</v>
      </c>
      <c r="DD17" s="94">
        <f t="shared" si="50"/>
        <v>-4.8958664798778902E-20</v>
      </c>
      <c r="DE17" s="100"/>
    </row>
    <row r="18" spans="1:109">
      <c r="A18" s="84">
        <f t="shared" si="0"/>
        <v>0.37892914162759872</v>
      </c>
      <c r="B18" s="84">
        <f t="shared" si="1"/>
        <v>0.4</v>
      </c>
      <c r="C18" s="112">
        <f t="shared" si="2"/>
        <v>2.0499999999999998</v>
      </c>
      <c r="D18" s="113"/>
      <c r="E18" s="86">
        <f t="shared" si="51"/>
        <v>1.06</v>
      </c>
      <c r="F18" s="86">
        <f t="shared" si="3"/>
        <v>1.06</v>
      </c>
      <c r="G18" s="87">
        <f t="shared" si="4"/>
        <v>1.1236000000000002</v>
      </c>
      <c r="H18" s="88">
        <f t="shared" si="5"/>
        <v>5.2780316430915812</v>
      </c>
      <c r="I18" s="84">
        <f t="shared" si="52"/>
        <v>2.4000000000000012</v>
      </c>
      <c r="J18" s="89">
        <v>12</v>
      </c>
      <c r="K18" s="94">
        <f t="shared" si="6"/>
        <v>12</v>
      </c>
      <c r="L18" s="94">
        <f t="shared" si="7"/>
        <v>10</v>
      </c>
      <c r="M18" s="94">
        <v>1</v>
      </c>
      <c r="N18" s="94">
        <f>N$3/Q$3</f>
        <v>1</v>
      </c>
      <c r="O18" s="93">
        <f>O17*M18</f>
        <v>1</v>
      </c>
      <c r="P18" s="93">
        <f>K18*O18*$G18*N18</f>
        <v>13.483200000000002</v>
      </c>
      <c r="Q18" s="93">
        <f t="shared" si="53"/>
        <v>52.780316430915811</v>
      </c>
      <c r="R18" s="93">
        <f t="shared" si="8"/>
        <v>263.90158215457905</v>
      </c>
      <c r="S18" s="93">
        <f t="shared" si="9"/>
        <v>11.519445905479001</v>
      </c>
      <c r="T18" s="94">
        <f t="shared" si="62"/>
        <v>3.9145244771950134</v>
      </c>
      <c r="U18" s="100">
        <f>T18/(($C18/N$3))</f>
        <v>1.90952413521708</v>
      </c>
      <c r="V18" s="94">
        <f t="shared" si="11"/>
        <v>2</v>
      </c>
      <c r="W18" s="97">
        <f t="shared" si="12"/>
        <v>10.5</v>
      </c>
      <c r="X18" s="97">
        <v>1</v>
      </c>
      <c r="Y18" s="94">
        <f>Y$3/AB$3</f>
        <v>0.95238095238095244</v>
      </c>
      <c r="Z18" s="93">
        <f>Z17*X18</f>
        <v>1</v>
      </c>
      <c r="AA18" s="93">
        <f>V18*Z18*$G18*Y18</f>
        <v>2.1401904761904764</v>
      </c>
      <c r="AB18" s="93">
        <f t="shared" si="54"/>
        <v>13.854833063115391</v>
      </c>
      <c r="AC18" s="93">
        <f t="shared" si="13"/>
        <v>277.09666126230798</v>
      </c>
      <c r="AD18" s="93">
        <f t="shared" si="14"/>
        <v>11.519445905479001</v>
      </c>
      <c r="AE18" s="94">
        <f t="shared" si="15"/>
        <v>6.4736448541612495</v>
      </c>
      <c r="AF18" s="100">
        <f t="shared" si="63"/>
        <v>3.3157693155460062</v>
      </c>
      <c r="AG18" s="94">
        <f t="shared" si="16"/>
        <v>-23</v>
      </c>
      <c r="AH18" s="94">
        <f t="shared" si="17"/>
        <v>11.75</v>
      </c>
      <c r="AI18" s="94">
        <v>1</v>
      </c>
      <c r="AJ18" s="94">
        <f>AJ$3/AM$3</f>
        <v>0.85106382978723394</v>
      </c>
      <c r="AK18" s="93">
        <f>AK17*AI18</f>
        <v>1</v>
      </c>
      <c r="AL18" s="93">
        <f>AG18*AK18*$G18*AJ18</f>
        <v>-21.993872340425533</v>
      </c>
      <c r="AM18" s="93">
        <f t="shared" si="55"/>
        <v>0.48450681098692133</v>
      </c>
      <c r="AN18" s="93">
        <f t="shared" si="18"/>
        <v>310.08435903163041</v>
      </c>
      <c r="AO18" s="93">
        <f t="shared" si="19"/>
        <v>11.519445905479001</v>
      </c>
      <c r="AP18" s="94">
        <f t="shared" si="20"/>
        <v>-2.2029172648073449E-2</v>
      </c>
      <c r="AR18" s="94">
        <f t="shared" si="21"/>
        <v>-53</v>
      </c>
      <c r="AS18" s="94">
        <f t="shared" si="22"/>
        <v>13.25</v>
      </c>
      <c r="AT18" s="94">
        <v>1</v>
      </c>
      <c r="AU18" s="94">
        <f>AU$3/AX$3</f>
        <v>0.75471698113207542</v>
      </c>
      <c r="AV18" s="93">
        <f>AV17*AT18</f>
        <v>1</v>
      </c>
      <c r="AW18" s="93">
        <f>AR18*AV18*$G18*AU18</f>
        <v>-44.944000000000003</v>
      </c>
      <c r="AX18" s="93">
        <f t="shared" si="56"/>
        <v>8.536855379756245E-3</v>
      </c>
      <c r="AY18" s="93">
        <f t="shared" si="23"/>
        <v>349.66959635481726</v>
      </c>
      <c r="AZ18" s="93">
        <f t="shared" si="24"/>
        <v>11.519445905479001</v>
      </c>
      <c r="BA18" s="94">
        <f t="shared" si="25"/>
        <v>-1.8994427242248675E-4</v>
      </c>
      <c r="BC18" s="94">
        <f t="shared" si="26"/>
        <v>-90</v>
      </c>
      <c r="BD18" s="94">
        <f t="shared" si="27"/>
        <v>15.1</v>
      </c>
      <c r="BE18" s="94">
        <v>1</v>
      </c>
      <c r="BF18" s="94">
        <f>BF$3/BI$3</f>
        <v>0.66225165562913912</v>
      </c>
      <c r="BG18" s="93">
        <f>BG17*BE18</f>
        <v>1</v>
      </c>
      <c r="BH18" s="93">
        <f>BC18*BG18*$G18*BF18</f>
        <v>-66.969536423841078</v>
      </c>
      <c r="BI18" s="93">
        <f t="shared" si="57"/>
        <v>5.7601928710937153E-5</v>
      </c>
      <c r="BJ18" s="93">
        <f t="shared" si="28"/>
        <v>398.49138905341442</v>
      </c>
      <c r="BK18" s="93">
        <f t="shared" si="29"/>
        <v>11.519445905479001</v>
      </c>
      <c r="BL18" s="94">
        <f t="shared" si="30"/>
        <v>-8.6012135945487798E-7</v>
      </c>
      <c r="BN18" s="94">
        <f t="shared" si="31"/>
        <v>-140</v>
      </c>
      <c r="BO18" s="94">
        <f t="shared" si="32"/>
        <v>17.600000000000001</v>
      </c>
      <c r="BP18" s="94">
        <v>1</v>
      </c>
      <c r="BQ18" s="94">
        <f>BQ$3/BT$3</f>
        <v>0.56818181818181823</v>
      </c>
      <c r="BR18" s="93">
        <f>BR17*BP18</f>
        <v>1</v>
      </c>
      <c r="BS18" s="93">
        <f>BN18*BR18*$G18*BQ18</f>
        <v>-89.377272727272754</v>
      </c>
      <c r="BT18" s="93">
        <f t="shared" si="58"/>
        <v>6.5565109252929084E-8</v>
      </c>
      <c r="BU18" s="93">
        <f t="shared" si="33"/>
        <v>464.46678459205918</v>
      </c>
      <c r="BV18" s="93">
        <f t="shared" si="34"/>
        <v>11.519445905479001</v>
      </c>
      <c r="BW18" s="94">
        <f t="shared" si="35"/>
        <v>-7.3357697379059115E-10</v>
      </c>
      <c r="BY18" s="94">
        <f t="shared" si="36"/>
        <v>-195</v>
      </c>
      <c r="BZ18" s="94">
        <f t="shared" si="37"/>
        <v>20.350000000000001</v>
      </c>
      <c r="CA18" s="94">
        <v>1</v>
      </c>
      <c r="CB18" s="94">
        <f>CB$3/CE$3</f>
        <v>0.49140049140049141</v>
      </c>
      <c r="CC18" s="93">
        <f>CC17*CA18</f>
        <v>1</v>
      </c>
      <c r="CD18" s="93">
        <f>BY18*CC18*$G18*CB18</f>
        <v>-107.66683046683049</v>
      </c>
      <c r="CE18" s="93">
        <f t="shared" si="59"/>
        <v>3.7016434362157697E-11</v>
      </c>
      <c r="CF18" s="93">
        <f t="shared" si="38"/>
        <v>537.03971968456835</v>
      </c>
      <c r="CG18" s="93">
        <f t="shared" si="39"/>
        <v>11.519445905479001</v>
      </c>
      <c r="CH18" s="94">
        <f t="shared" si="40"/>
        <v>-3.4380536885555997E-13</v>
      </c>
      <c r="CI18" s="100"/>
      <c r="CJ18" s="94">
        <f t="shared" si="41"/>
        <v>-245</v>
      </c>
      <c r="CK18" s="94">
        <f t="shared" si="42"/>
        <v>22.85</v>
      </c>
      <c r="CL18" s="94">
        <v>1</v>
      </c>
      <c r="CM18" s="94">
        <f>CM$3/CP$3</f>
        <v>0.43763676148796499</v>
      </c>
      <c r="CN18" s="93">
        <f>CN17*CL18</f>
        <v>1</v>
      </c>
      <c r="CO18" s="93">
        <f>CJ18*CN18*$G18*CM18</f>
        <v>-120.47352297593</v>
      </c>
      <c r="CP18" s="93">
        <f t="shared" si="60"/>
        <v>4.0589753780295069E-14</v>
      </c>
      <c r="CQ18" s="93">
        <f t="shared" si="43"/>
        <v>603.01511522321323</v>
      </c>
      <c r="CR18" s="93">
        <f t="shared" si="44"/>
        <v>11.519445905479001</v>
      </c>
      <c r="CS18" s="94">
        <f t="shared" si="45"/>
        <v>-3.3691845957227216E-16</v>
      </c>
      <c r="CT18" s="100"/>
      <c r="CU18" s="94">
        <f t="shared" si="46"/>
        <v>-308</v>
      </c>
      <c r="CV18" s="94">
        <f t="shared" si="47"/>
        <v>26</v>
      </c>
      <c r="CW18" s="94">
        <v>1</v>
      </c>
      <c r="CX18" s="94">
        <f>CX$3/DA$3</f>
        <v>0.38461538461538458</v>
      </c>
      <c r="CY18" s="93">
        <f>CY17*CW18</f>
        <v>1</v>
      </c>
      <c r="CZ18" s="93">
        <f>CU18*CY18*$G18*CX18</f>
        <v>-133.10338461538464</v>
      </c>
      <c r="DA18" s="93">
        <f t="shared" si="61"/>
        <v>7.4391893860531092E-18</v>
      </c>
      <c r="DB18" s="93">
        <f t="shared" si="48"/>
        <v>686.14411360190559</v>
      </c>
      <c r="DC18" s="93">
        <f t="shared" si="49"/>
        <v>11.519445905479001</v>
      </c>
      <c r="DD18" s="94">
        <f t="shared" si="50"/>
        <v>-5.5890309683329094E-20</v>
      </c>
      <c r="DE18" s="100"/>
    </row>
    <row r="19" spans="1:109">
      <c r="A19" s="84">
        <f t="shared" si="0"/>
        <v>0.39229204894837449</v>
      </c>
      <c r="B19" s="84">
        <f t="shared" si="1"/>
        <v>0.43333333333333335</v>
      </c>
      <c r="C19" s="112">
        <f t="shared" si="2"/>
        <v>2.0499999999999998</v>
      </c>
      <c r="D19" s="113"/>
      <c r="E19" s="86">
        <f t="shared" si="51"/>
        <v>1.0649999999999999</v>
      </c>
      <c r="F19" s="86">
        <f t="shared" si="3"/>
        <v>1.0649999999999999</v>
      </c>
      <c r="G19" s="87">
        <f t="shared" si="4"/>
        <v>1.1342249999999998</v>
      </c>
      <c r="H19" s="88">
        <f t="shared" si="5"/>
        <v>6.0628662660415973</v>
      </c>
      <c r="I19" s="84">
        <f t="shared" si="52"/>
        <v>2.6000000000000014</v>
      </c>
      <c r="J19" s="89">
        <v>13</v>
      </c>
      <c r="K19" s="94">
        <f t="shared" si="6"/>
        <v>13</v>
      </c>
      <c r="L19" s="94">
        <f t="shared" si="7"/>
        <v>10</v>
      </c>
      <c r="M19" s="94">
        <v>1</v>
      </c>
      <c r="N19" s="94">
        <f>N$3/Q$3</f>
        <v>1</v>
      </c>
      <c r="O19" s="93">
        <f>O18*M19</f>
        <v>1</v>
      </c>
      <c r="P19" s="93">
        <f>K19*O19*$G19*N19</f>
        <v>14.744924999999999</v>
      </c>
      <c r="Q19" s="93">
        <f t="shared" si="53"/>
        <v>60.628662660415969</v>
      </c>
      <c r="R19" s="93">
        <f t="shared" si="8"/>
        <v>303.14331330207983</v>
      </c>
      <c r="S19" s="93">
        <f t="shared" si="9"/>
        <v>11.938754689662197</v>
      </c>
      <c r="T19" s="94">
        <f t="shared" si="62"/>
        <v>4.1118325566536269</v>
      </c>
      <c r="U19" s="100">
        <f>T19/(($C19/N$3))</f>
        <v>2.005771978855428</v>
      </c>
      <c r="V19" s="94">
        <f t="shared" si="11"/>
        <v>3</v>
      </c>
      <c r="W19" s="97">
        <f t="shared" si="12"/>
        <v>10.5</v>
      </c>
      <c r="X19" s="97">
        <v>1</v>
      </c>
      <c r="Y19" s="94">
        <f>Y$3/AB$3</f>
        <v>0.95238095238095244</v>
      </c>
      <c r="Z19" s="93">
        <f>Z18*X19</f>
        <v>1</v>
      </c>
      <c r="AA19" s="93">
        <f>V19*Z19*$G19*Y19</f>
        <v>3.2406428571428569</v>
      </c>
      <c r="AB19" s="93">
        <f t="shared" si="54"/>
        <v>15.915023948359183</v>
      </c>
      <c r="AC19" s="93">
        <f t="shared" si="13"/>
        <v>318.30047896718389</v>
      </c>
      <c r="AD19" s="93">
        <f t="shared" si="14"/>
        <v>11.938754689662197</v>
      </c>
      <c r="AE19" s="94">
        <f t="shared" si="15"/>
        <v>4.9110700098531721</v>
      </c>
      <c r="AF19" s="100">
        <f t="shared" si="63"/>
        <v>2.5154261026077225</v>
      </c>
      <c r="AG19" s="94">
        <f t="shared" si="16"/>
        <v>-22</v>
      </c>
      <c r="AH19" s="94">
        <f t="shared" si="17"/>
        <v>11.75</v>
      </c>
      <c r="AI19" s="94">
        <v>1</v>
      </c>
      <c r="AJ19" s="94">
        <f>AJ$3/AM$3</f>
        <v>0.85106382978723394</v>
      </c>
      <c r="AK19" s="93">
        <f>AK18*AI19</f>
        <v>1</v>
      </c>
      <c r="AL19" s="93">
        <f>AG19*AK19*$G19*AJ19</f>
        <v>-21.236553191489353</v>
      </c>
      <c r="AM19" s="93">
        <f t="shared" si="55"/>
        <v>0.55655217676553614</v>
      </c>
      <c r="AN19" s="93">
        <f t="shared" si="18"/>
        <v>356.19339312994384</v>
      </c>
      <c r="AO19" s="93">
        <f t="shared" si="19"/>
        <v>11.938754689662197</v>
      </c>
      <c r="AP19" s="94">
        <f t="shared" si="20"/>
        <v>-2.6207274398397994E-2</v>
      </c>
      <c r="AR19" s="94">
        <f t="shared" si="21"/>
        <v>-52</v>
      </c>
      <c r="AS19" s="94">
        <f t="shared" si="22"/>
        <v>13.25</v>
      </c>
      <c r="AT19" s="94">
        <v>1</v>
      </c>
      <c r="AU19" s="94">
        <f>AU$3/AX$3</f>
        <v>0.75471698113207542</v>
      </c>
      <c r="AV19" s="93">
        <f>AV18*AT19</f>
        <v>1</v>
      </c>
      <c r="AW19" s="93">
        <f>AR19*AV19*$G19*AU19</f>
        <v>-44.512981132075467</v>
      </c>
      <c r="AX19" s="93">
        <f t="shared" si="56"/>
        <v>9.8062717315735865E-3</v>
      </c>
      <c r="AY19" s="93">
        <f t="shared" si="23"/>
        <v>401.66489012525579</v>
      </c>
      <c r="AZ19" s="93">
        <f t="shared" si="24"/>
        <v>11.938754689662197</v>
      </c>
      <c r="BA19" s="94">
        <f t="shared" si="25"/>
        <v>-2.2030139258651712E-4</v>
      </c>
      <c r="BC19" s="94">
        <f t="shared" si="26"/>
        <v>-89</v>
      </c>
      <c r="BD19" s="94">
        <f t="shared" si="27"/>
        <v>15.1</v>
      </c>
      <c r="BE19" s="94">
        <v>1</v>
      </c>
      <c r="BF19" s="94">
        <f>BF$3/BI$3</f>
        <v>0.66225165562913912</v>
      </c>
      <c r="BG19" s="93">
        <f>BG18*BE19</f>
        <v>1</v>
      </c>
      <c r="BH19" s="93">
        <f>BC19*BG19*$G19*BF19</f>
        <v>-66.851672185430459</v>
      </c>
      <c r="BI19" s="93">
        <f t="shared" si="57"/>
        <v>6.6167240754909978E-5</v>
      </c>
      <c r="BJ19" s="93">
        <f t="shared" si="28"/>
        <v>457.74640308614062</v>
      </c>
      <c r="BK19" s="93">
        <f t="shared" si="29"/>
        <v>11.938754689662197</v>
      </c>
      <c r="BL19" s="94">
        <f t="shared" si="30"/>
        <v>-9.8976194000619714E-7</v>
      </c>
      <c r="BN19" s="94">
        <f t="shared" si="31"/>
        <v>-139</v>
      </c>
      <c r="BO19" s="94">
        <f t="shared" si="32"/>
        <v>17.600000000000001</v>
      </c>
      <c r="BP19" s="94">
        <v>1</v>
      </c>
      <c r="BQ19" s="94">
        <f>BQ$3/BT$3</f>
        <v>0.56818181818181823</v>
      </c>
      <c r="BR19" s="93">
        <f>BR18*BP19</f>
        <v>1</v>
      </c>
      <c r="BS19" s="93">
        <f>BN19*BR19*$G19*BQ19</f>
        <v>-89.577997159090899</v>
      </c>
      <c r="BT19" s="93">
        <f t="shared" si="58"/>
        <v>7.531453314404053E-8</v>
      </c>
      <c r="BU19" s="93">
        <f t="shared" si="33"/>
        <v>533.53223141166063</v>
      </c>
      <c r="BV19" s="93">
        <f t="shared" si="34"/>
        <v>11.938754689662197</v>
      </c>
      <c r="BW19" s="94">
        <f t="shared" si="35"/>
        <v>-8.4077045181398291E-10</v>
      </c>
      <c r="BY19" s="94">
        <f t="shared" si="36"/>
        <v>-194</v>
      </c>
      <c r="BZ19" s="94">
        <f t="shared" si="37"/>
        <v>20.350000000000001</v>
      </c>
      <c r="CA19" s="94">
        <v>1</v>
      </c>
      <c r="CB19" s="94">
        <f>CB$3/CE$3</f>
        <v>0.49140049140049141</v>
      </c>
      <c r="CC19" s="93">
        <f>CC18*CA19</f>
        <v>1</v>
      </c>
      <c r="CD19" s="93">
        <f>BY19*CC19*$G19*CB19</f>
        <v>-108.12759213759212</v>
      </c>
      <c r="CE19" s="93">
        <f t="shared" si="59"/>
        <v>4.2520717259666269E-11</v>
      </c>
      <c r="CF19" s="93">
        <f t="shared" si="38"/>
        <v>616.89664256973265</v>
      </c>
      <c r="CG19" s="93">
        <f t="shared" si="39"/>
        <v>11.938754689662197</v>
      </c>
      <c r="CH19" s="94">
        <f t="shared" si="40"/>
        <v>-3.9324576104088909E-13</v>
      </c>
      <c r="CI19" s="100"/>
      <c r="CJ19" s="94">
        <f t="shared" si="41"/>
        <v>-244</v>
      </c>
      <c r="CK19" s="94">
        <f t="shared" si="42"/>
        <v>22.85</v>
      </c>
      <c r="CL19" s="94">
        <v>1</v>
      </c>
      <c r="CM19" s="94">
        <f>CM$3/CP$3</f>
        <v>0.43763676148796499</v>
      </c>
      <c r="CN19" s="93">
        <f>CN18*CL19</f>
        <v>1</v>
      </c>
      <c r="CO19" s="93">
        <f>CJ19*CN19*$G19*CM19</f>
        <v>-121.11636761487962</v>
      </c>
      <c r="CP19" s="93">
        <f t="shared" si="60"/>
        <v>4.6625383397159618E-14</v>
      </c>
      <c r="CQ19" s="93">
        <f t="shared" si="43"/>
        <v>692.68247089525244</v>
      </c>
      <c r="CR19" s="93">
        <f t="shared" si="44"/>
        <v>11.938754689662197</v>
      </c>
      <c r="CS19" s="94">
        <f t="shared" si="45"/>
        <v>-3.849635215730455E-16</v>
      </c>
      <c r="CT19" s="100"/>
      <c r="CU19" s="94">
        <f t="shared" si="46"/>
        <v>-307</v>
      </c>
      <c r="CV19" s="94">
        <f t="shared" si="47"/>
        <v>26</v>
      </c>
      <c r="CW19" s="94">
        <v>1</v>
      </c>
      <c r="CX19" s="94">
        <f>CX$3/DA$3</f>
        <v>0.38461538461538458</v>
      </c>
      <c r="CY19" s="93">
        <f>CY18*CW19</f>
        <v>1</v>
      </c>
      <c r="CZ19" s="93">
        <f>CU19*CY19*$G19*CX19</f>
        <v>-133.92579807692303</v>
      </c>
      <c r="DA19" s="93">
        <f t="shared" si="61"/>
        <v>8.5453846102706103E-18</v>
      </c>
      <c r="DB19" s="93">
        <f t="shared" si="48"/>
        <v>788.1726145854077</v>
      </c>
      <c r="DC19" s="93">
        <f t="shared" si="49"/>
        <v>11.938754689662197</v>
      </c>
      <c r="DD19" s="94">
        <f t="shared" si="50"/>
        <v>-6.3806859716172035E-20</v>
      </c>
      <c r="DE19" s="100"/>
    </row>
    <row r="20" spans="1:109">
      <c r="A20" s="84">
        <f t="shared" si="0"/>
        <v>0.40612619817811685</v>
      </c>
      <c r="B20" s="84">
        <f t="shared" si="1"/>
        <v>0.46666666666666667</v>
      </c>
      <c r="C20" s="112">
        <f t="shared" si="2"/>
        <v>2.0499999999999998</v>
      </c>
      <c r="D20" s="113"/>
      <c r="E20" s="86">
        <f t="shared" si="51"/>
        <v>1.07</v>
      </c>
      <c r="F20" s="86">
        <f t="shared" si="3"/>
        <v>1.07</v>
      </c>
      <c r="G20" s="87">
        <f t="shared" si="4"/>
        <v>1.1449</v>
      </c>
      <c r="H20" s="88">
        <f t="shared" si="5"/>
        <v>6.9644045063689983</v>
      </c>
      <c r="I20" s="84">
        <f t="shared" si="52"/>
        <v>2.8000000000000012</v>
      </c>
      <c r="J20" s="89">
        <v>14</v>
      </c>
      <c r="K20" s="94">
        <f t="shared" si="6"/>
        <v>14</v>
      </c>
      <c r="L20" s="94">
        <f t="shared" si="7"/>
        <v>10</v>
      </c>
      <c r="M20" s="94">
        <v>1</v>
      </c>
      <c r="N20" s="94">
        <f>N$3/Q$3</f>
        <v>1</v>
      </c>
      <c r="O20" s="93">
        <f>O19*M20</f>
        <v>1</v>
      </c>
      <c r="P20" s="93">
        <f>K20*O20*$G20*N20</f>
        <v>16.028600000000001</v>
      </c>
      <c r="Q20" s="93">
        <f t="shared" si="53"/>
        <v>69.644045063689987</v>
      </c>
      <c r="R20" s="93">
        <f t="shared" si="8"/>
        <v>348.22022531844993</v>
      </c>
      <c r="S20" s="93">
        <f t="shared" si="9"/>
        <v>12.373311504493293</v>
      </c>
      <c r="T20" s="94">
        <f t="shared" si="62"/>
        <v>4.3449861537308303</v>
      </c>
      <c r="U20" s="100">
        <f>T20/(($C20/N$3))</f>
        <v>2.1195054408443075</v>
      </c>
      <c r="V20" s="94">
        <f t="shared" si="11"/>
        <v>4</v>
      </c>
      <c r="W20" s="97">
        <f t="shared" si="12"/>
        <v>10.5</v>
      </c>
      <c r="X20" s="97">
        <v>1</v>
      </c>
      <c r="Y20" s="94">
        <f>Y$3/AB$3</f>
        <v>0.95238095238095244</v>
      </c>
      <c r="Z20" s="93">
        <f>Z19*X20</f>
        <v>1</v>
      </c>
      <c r="AA20" s="93">
        <f>V20*Z20*$G20*Y20</f>
        <v>4.3615238095238098</v>
      </c>
      <c r="AB20" s="93">
        <f t="shared" si="54"/>
        <v>18.28156182921861</v>
      </c>
      <c r="AC20" s="93">
        <f t="shared" si="13"/>
        <v>365.6312365843724</v>
      </c>
      <c r="AD20" s="93">
        <f t="shared" si="14"/>
        <v>12.373311504493293</v>
      </c>
      <c r="AE20" s="94">
        <f t="shared" si="15"/>
        <v>4.1915538301772077</v>
      </c>
      <c r="AF20" s="100">
        <f t="shared" si="63"/>
        <v>2.1468934252127165</v>
      </c>
      <c r="AG20" s="94">
        <f t="shared" si="16"/>
        <v>-21</v>
      </c>
      <c r="AH20" s="94">
        <f t="shared" si="17"/>
        <v>11.75</v>
      </c>
      <c r="AI20" s="94">
        <v>1</v>
      </c>
      <c r="AJ20" s="94">
        <f>AJ$3/AM$3</f>
        <v>0.85106382978723394</v>
      </c>
      <c r="AK20" s="93">
        <f>AK19*AI20</f>
        <v>1</v>
      </c>
      <c r="AL20" s="93">
        <f>AG20*AK20*$G20*AJ20</f>
        <v>-20.462042553191488</v>
      </c>
      <c r="AM20" s="93">
        <f t="shared" si="55"/>
        <v>0.63931056992059032</v>
      </c>
      <c r="AN20" s="93">
        <f t="shared" si="18"/>
        <v>409.15876474917866</v>
      </c>
      <c r="AO20" s="93">
        <f t="shared" si="19"/>
        <v>12.373311504493293</v>
      </c>
      <c r="AP20" s="94">
        <f t="shared" si="20"/>
        <v>-3.1243731815076121E-2</v>
      </c>
      <c r="AR20" s="94">
        <f t="shared" si="21"/>
        <v>-51</v>
      </c>
      <c r="AS20" s="94">
        <f t="shared" si="22"/>
        <v>13.25</v>
      </c>
      <c r="AT20" s="94">
        <v>1</v>
      </c>
      <c r="AU20" s="94">
        <f>AU$3/AX$3</f>
        <v>0.75471698113207542</v>
      </c>
      <c r="AV20" s="93">
        <f>AV19*AT20</f>
        <v>1</v>
      </c>
      <c r="AW20" s="93">
        <f>AR20*AV20*$G20*AU20</f>
        <v>-44.067849056603777</v>
      </c>
      <c r="AX20" s="93">
        <f t="shared" si="56"/>
        <v>1.1264448206712506E-2</v>
      </c>
      <c r="AY20" s="93">
        <f t="shared" si="23"/>
        <v>461.39179854694612</v>
      </c>
      <c r="AZ20" s="93">
        <f t="shared" si="24"/>
        <v>12.373311504493293</v>
      </c>
      <c r="BA20" s="94">
        <f t="shared" si="25"/>
        <v>-2.5561602047432982E-4</v>
      </c>
      <c r="BC20" s="94">
        <f t="shared" si="26"/>
        <v>-88</v>
      </c>
      <c r="BD20" s="94">
        <f t="shared" si="27"/>
        <v>15.1</v>
      </c>
      <c r="BE20" s="94">
        <v>1</v>
      </c>
      <c r="BF20" s="94">
        <f>BF$3/BI$3</f>
        <v>0.66225165562913912</v>
      </c>
      <c r="BG20" s="93">
        <f>BG19*BE20</f>
        <v>1</v>
      </c>
      <c r="BH20" s="93">
        <f>BC20*BG20*$G20*BF20</f>
        <v>-66.722649006622518</v>
      </c>
      <c r="BI20" s="93">
        <f t="shared" si="57"/>
        <v>7.6006200609857899E-5</v>
      </c>
      <c r="BJ20" s="93">
        <f t="shared" si="28"/>
        <v>525.81254023085933</v>
      </c>
      <c r="BK20" s="93">
        <f t="shared" si="29"/>
        <v>12.373311504493293</v>
      </c>
      <c r="BL20" s="94">
        <f t="shared" si="30"/>
        <v>-1.1391364362993733E-6</v>
      </c>
      <c r="BN20" s="94">
        <f t="shared" si="31"/>
        <v>-138</v>
      </c>
      <c r="BO20" s="94">
        <f t="shared" si="32"/>
        <v>17.600000000000001</v>
      </c>
      <c r="BP20" s="94">
        <v>1</v>
      </c>
      <c r="BQ20" s="94">
        <f>BQ$3/BT$3</f>
        <v>0.56818181818181823</v>
      </c>
      <c r="BR20" s="93">
        <f>BR19*BP20</f>
        <v>1</v>
      </c>
      <c r="BS20" s="93">
        <f>BN20*BR20*$G20*BQ20</f>
        <v>-89.770568181818206</v>
      </c>
      <c r="BT20" s="93">
        <f t="shared" si="58"/>
        <v>8.6513680329929014E-8</v>
      </c>
      <c r="BU20" s="93">
        <f t="shared" si="33"/>
        <v>612.86759656047184</v>
      </c>
      <c r="BV20" s="93">
        <f t="shared" si="34"/>
        <v>12.373311504493293</v>
      </c>
      <c r="BW20" s="94">
        <f t="shared" si="35"/>
        <v>-9.6371987035558457E-10</v>
      </c>
      <c r="BY20" s="94">
        <f t="shared" si="36"/>
        <v>-193</v>
      </c>
      <c r="BZ20" s="94">
        <f t="shared" si="37"/>
        <v>20.350000000000001</v>
      </c>
      <c r="CA20" s="94">
        <v>1</v>
      </c>
      <c r="CB20" s="94">
        <f>CB$3/CE$3</f>
        <v>0.49140049140049141</v>
      </c>
      <c r="CC20" s="93">
        <f>CC19*CA20</f>
        <v>1</v>
      </c>
      <c r="CD20" s="93">
        <f>BY20*CC20*$G20*CB20</f>
        <v>-108.58265356265356</v>
      </c>
      <c r="CE20" s="93">
        <f t="shared" si="59"/>
        <v>4.884347796947268E-11</v>
      </c>
      <c r="CF20" s="93">
        <f t="shared" si="38"/>
        <v>708.62815852304561</v>
      </c>
      <c r="CG20" s="93">
        <f t="shared" si="39"/>
        <v>12.373311504493293</v>
      </c>
      <c r="CH20" s="94">
        <f t="shared" si="40"/>
        <v>-4.4982763237858592E-13</v>
      </c>
      <c r="CI20" s="100"/>
      <c r="CJ20" s="94">
        <f t="shared" si="41"/>
        <v>-243</v>
      </c>
      <c r="CK20" s="94">
        <f t="shared" si="42"/>
        <v>22.85</v>
      </c>
      <c r="CL20" s="94">
        <v>1</v>
      </c>
      <c r="CM20" s="94">
        <f>CM$3/CP$3</f>
        <v>0.43763676148796499</v>
      </c>
      <c r="CN20" s="93">
        <f>CN19*CL20</f>
        <v>1</v>
      </c>
      <c r="CO20" s="93">
        <f>CJ20*CN20*$G20*CM20</f>
        <v>-121.75522975929979</v>
      </c>
      <c r="CP20" s="93">
        <f t="shared" si="60"/>
        <v>5.3558501209423322E-14</v>
      </c>
      <c r="CQ20" s="93">
        <f t="shared" si="43"/>
        <v>795.68321485265812</v>
      </c>
      <c r="CR20" s="93">
        <f t="shared" si="44"/>
        <v>12.373311504493293</v>
      </c>
      <c r="CS20" s="94">
        <f t="shared" si="45"/>
        <v>-4.3988665879325373E-16</v>
      </c>
      <c r="CT20" s="100"/>
      <c r="CU20" s="94">
        <f t="shared" si="46"/>
        <v>-306</v>
      </c>
      <c r="CV20" s="94">
        <f t="shared" si="47"/>
        <v>26</v>
      </c>
      <c r="CW20" s="94">
        <v>1</v>
      </c>
      <c r="CX20" s="94">
        <f>CX$3/DA$3</f>
        <v>0.38461538461538458</v>
      </c>
      <c r="CY20" s="93">
        <f>CY19*CW20</f>
        <v>1</v>
      </c>
      <c r="CZ20" s="93">
        <f>CU20*CY20*$G20*CX20</f>
        <v>-134.74592307692308</v>
      </c>
      <c r="DA20" s="93">
        <f t="shared" si="61"/>
        <v>9.8160692446348288E-18</v>
      </c>
      <c r="DB20" s="93">
        <f t="shared" si="48"/>
        <v>905.37258582796983</v>
      </c>
      <c r="DC20" s="93">
        <f t="shared" si="49"/>
        <v>12.373311504493293</v>
      </c>
      <c r="DD20" s="94">
        <f t="shared" si="50"/>
        <v>-7.2848729078289667E-20</v>
      </c>
      <c r="DE20" s="100"/>
    </row>
    <row r="21" spans="1:109">
      <c r="A21" s="84">
        <f t="shared" si="0"/>
        <v>0.42044820762685642</v>
      </c>
      <c r="B21" s="84">
        <f t="shared" si="1"/>
        <v>0.5</v>
      </c>
      <c r="C21" s="112">
        <f>IF(D21&gt;0,C20+D21,C20)</f>
        <v>2.0499999999999998</v>
      </c>
      <c r="D21" s="113"/>
      <c r="E21" s="86">
        <f t="shared" si="51"/>
        <v>1.075</v>
      </c>
      <c r="F21" s="86">
        <f t="shared" si="3"/>
        <v>1.075</v>
      </c>
      <c r="G21" s="87">
        <f t="shared" si="4"/>
        <v>1.1556249999999999</v>
      </c>
      <c r="H21" s="88">
        <f t="shared" si="5"/>
        <v>8.0000000000000071</v>
      </c>
      <c r="I21" s="84">
        <f t="shared" si="52"/>
        <v>3.0000000000000013</v>
      </c>
      <c r="J21" s="89">
        <v>15</v>
      </c>
      <c r="K21" s="94">
        <f t="shared" si="6"/>
        <v>15</v>
      </c>
      <c r="L21" s="94">
        <f t="shared" si="7"/>
        <v>10</v>
      </c>
      <c r="M21" s="94">
        <v>1</v>
      </c>
      <c r="N21" s="94">
        <f>N$3/Q$3</f>
        <v>1</v>
      </c>
      <c r="O21" s="93">
        <f>O20*M21</f>
        <v>1</v>
      </c>
      <c r="P21" s="93">
        <f>K21*O21*$G21*N21</f>
        <v>17.334374999999998</v>
      </c>
      <c r="Q21" s="93">
        <f t="shared" si="53"/>
        <v>80.000000000000071</v>
      </c>
      <c r="R21" s="93">
        <f t="shared" si="8"/>
        <v>400.00000000000034</v>
      </c>
      <c r="S21" s="93">
        <f t="shared" si="9"/>
        <v>12.823670332619121</v>
      </c>
      <c r="T21" s="94">
        <f t="shared" ref="T21:T83" si="64">Q21/P21</f>
        <v>4.6151072651883949</v>
      </c>
      <c r="U21" s="100">
        <f>T21/(($C21/N$3))</f>
        <v>2.2512718366772662</v>
      </c>
      <c r="V21" s="94">
        <f t="shared" si="11"/>
        <v>5</v>
      </c>
      <c r="W21" s="97">
        <f t="shared" si="12"/>
        <v>10.5</v>
      </c>
      <c r="X21" s="94">
        <v>1</v>
      </c>
      <c r="Y21" s="94">
        <f>Y$3/AB$3</f>
        <v>0.95238095238095244</v>
      </c>
      <c r="Z21" s="93">
        <f>Z20*X21</f>
        <v>1</v>
      </c>
      <c r="AA21" s="93">
        <f>V21*Z21*$G21*Y21</f>
        <v>5.5029761904761898</v>
      </c>
      <c r="AB21" s="93">
        <f t="shared" si="54"/>
        <v>21.000000000000004</v>
      </c>
      <c r="AC21" s="93">
        <f t="shared" si="13"/>
        <v>420.00000000000034</v>
      </c>
      <c r="AD21" s="93">
        <f t="shared" si="14"/>
        <v>12.823670332619121</v>
      </c>
      <c r="AE21" s="94">
        <f t="shared" si="15"/>
        <v>3.8161168199026512</v>
      </c>
      <c r="AF21" s="100">
        <f t="shared" si="63"/>
        <v>1.9545964199501387</v>
      </c>
      <c r="AG21" s="94">
        <f t="shared" si="16"/>
        <v>-20</v>
      </c>
      <c r="AH21" s="94">
        <f t="shared" si="17"/>
        <v>11.75</v>
      </c>
      <c r="AI21" s="94">
        <v>1</v>
      </c>
      <c r="AJ21" s="94">
        <f>AJ$3/AM$3</f>
        <v>0.85106382978723394</v>
      </c>
      <c r="AK21" s="93">
        <f>AK20*AI21</f>
        <v>1</v>
      </c>
      <c r="AL21" s="93">
        <f>AG21*AK21*$G21*AJ21</f>
        <v>-19.670212765957441</v>
      </c>
      <c r="AM21" s="93">
        <f t="shared" si="55"/>
        <v>0.734374999999999</v>
      </c>
      <c r="AN21" s="93">
        <f t="shared" si="18"/>
        <v>470.00000000000045</v>
      </c>
      <c r="AO21" s="93">
        <f t="shared" si="19"/>
        <v>12.823670332619121</v>
      </c>
      <c r="AP21" s="94">
        <f t="shared" si="20"/>
        <v>-3.7334369929691684E-2</v>
      </c>
      <c r="AR21" s="94">
        <f t="shared" si="21"/>
        <v>-50</v>
      </c>
      <c r="AS21" s="94">
        <f t="shared" si="22"/>
        <v>13.25</v>
      </c>
      <c r="AT21" s="94">
        <v>1</v>
      </c>
      <c r="AU21" s="94">
        <f>AU$3/AX$3</f>
        <v>0.75471698113207542</v>
      </c>
      <c r="AV21" s="93">
        <f>AV20*AT21</f>
        <v>1</v>
      </c>
      <c r="AW21" s="93">
        <f>AR21*AV21*$G21*AU21</f>
        <v>-43.60849056603773</v>
      </c>
      <c r="AX21" s="93">
        <f t="shared" si="56"/>
        <v>1.2939453124999957E-2</v>
      </c>
      <c r="AY21" s="93">
        <f t="shared" si="23"/>
        <v>530.00000000000045</v>
      </c>
      <c r="AZ21" s="93">
        <f t="shared" si="24"/>
        <v>12.823670332619121</v>
      </c>
      <c r="BA21" s="94">
        <f t="shared" si="25"/>
        <v>-2.9671866549486111E-4</v>
      </c>
      <c r="BC21" s="94">
        <f t="shared" si="26"/>
        <v>-87</v>
      </c>
      <c r="BD21" s="94">
        <f t="shared" si="27"/>
        <v>15.1</v>
      </c>
      <c r="BE21" s="94">
        <v>1</v>
      </c>
      <c r="BF21" s="94">
        <f>BF$3/BI$3</f>
        <v>0.66225165562913912</v>
      </c>
      <c r="BG21" s="93">
        <f>BG20*BE21</f>
        <v>1</v>
      </c>
      <c r="BH21" s="93">
        <f>BC21*BG21*$G21*BF21</f>
        <v>-66.582367549668874</v>
      </c>
      <c r="BI21" s="93">
        <f t="shared" si="57"/>
        <v>8.7308197610118398E-5</v>
      </c>
      <c r="BJ21" s="93">
        <f t="shared" si="28"/>
        <v>604.00000000000057</v>
      </c>
      <c r="BK21" s="93">
        <f t="shared" si="29"/>
        <v>12.823670332619121</v>
      </c>
      <c r="BL21" s="94">
        <f t="shared" si="30"/>
        <v>-1.3112810616863172E-6</v>
      </c>
      <c r="BN21" s="94">
        <f t="shared" si="31"/>
        <v>-137</v>
      </c>
      <c r="BO21" s="94">
        <f t="shared" si="32"/>
        <v>17.600000000000001</v>
      </c>
      <c r="BP21" s="94">
        <v>1</v>
      </c>
      <c r="BQ21" s="94">
        <f>BQ$3/BT$3</f>
        <v>0.56818181818181823</v>
      </c>
      <c r="BR21" s="93">
        <f>BR20*BP21</f>
        <v>1</v>
      </c>
      <c r="BS21" s="93">
        <f>BN21*BR21*$G21*BQ21</f>
        <v>-89.954900568181813</v>
      </c>
      <c r="BT21" s="93">
        <f t="shared" si="58"/>
        <v>9.9378122279728817E-8</v>
      </c>
      <c r="BU21" s="93">
        <f t="shared" si="33"/>
        <v>704.00000000000068</v>
      </c>
      <c r="BV21" s="93">
        <f t="shared" si="34"/>
        <v>12.823670332619121</v>
      </c>
      <c r="BW21" s="94">
        <f t="shared" si="35"/>
        <v>-1.1047549566730344E-9</v>
      </c>
      <c r="BY21" s="94">
        <f t="shared" si="36"/>
        <v>-192</v>
      </c>
      <c r="BZ21" s="94">
        <f t="shared" si="37"/>
        <v>20.350000000000001</v>
      </c>
      <c r="CA21" s="94">
        <v>1</v>
      </c>
      <c r="CB21" s="94">
        <f>CB$3/CE$3</f>
        <v>0.49140049140049141</v>
      </c>
      <c r="CC21" s="93">
        <f>CC20*CA21</f>
        <v>1</v>
      </c>
      <c r="CD21" s="93">
        <f>BY21*CC21*$G21*CB21</f>
        <v>-109.03194103194103</v>
      </c>
      <c r="CE21" s="93">
        <f t="shared" si="59"/>
        <v>5.610642279586719E-11</v>
      </c>
      <c r="CF21" s="93">
        <f t="shared" si="38"/>
        <v>814.0000000000008</v>
      </c>
      <c r="CG21" s="93">
        <f t="shared" si="39"/>
        <v>12.823670332619121</v>
      </c>
      <c r="CH21" s="94">
        <f t="shared" si="40"/>
        <v>-5.1458703078055585E-13</v>
      </c>
      <c r="CI21" s="100"/>
      <c r="CJ21" s="94">
        <f t="shared" si="41"/>
        <v>-242</v>
      </c>
      <c r="CK21" s="94">
        <f t="shared" si="42"/>
        <v>22.85</v>
      </c>
      <c r="CL21" s="94">
        <v>1</v>
      </c>
      <c r="CM21" s="94">
        <f>CM$3/CP$3</f>
        <v>0.43763676148796499</v>
      </c>
      <c r="CN21" s="93">
        <f>CN20*CL21</f>
        <v>1</v>
      </c>
      <c r="CO21" s="93">
        <f>CJ21*CN21*$G21*CM21</f>
        <v>-122.39004376367615</v>
      </c>
      <c r="CP21" s="93">
        <f t="shared" si="60"/>
        <v>6.1522562235371285E-14</v>
      </c>
      <c r="CQ21" s="93">
        <f t="shared" si="43"/>
        <v>914.00000000000091</v>
      </c>
      <c r="CR21" s="93">
        <f t="shared" si="44"/>
        <v>12.823670332619121</v>
      </c>
      <c r="CS21" s="94">
        <f t="shared" si="45"/>
        <v>-5.0267620096750399E-16</v>
      </c>
      <c r="CT21" s="100"/>
      <c r="CU21" s="94">
        <f t="shared" si="46"/>
        <v>-305</v>
      </c>
      <c r="CV21" s="94">
        <f t="shared" si="47"/>
        <v>26</v>
      </c>
      <c r="CW21" s="94">
        <v>1</v>
      </c>
      <c r="CX21" s="94">
        <f>CX$3/DA$3</f>
        <v>0.38461538461538458</v>
      </c>
      <c r="CY21" s="93">
        <f>CY20*CW21</f>
        <v>1</v>
      </c>
      <c r="CZ21" s="93">
        <f>CU21*CY21*$G21*CX21</f>
        <v>-135.56370192307691</v>
      </c>
      <c r="DA21" s="93">
        <f t="shared" si="61"/>
        <v>1.1275702593849015E-17</v>
      </c>
      <c r="DB21" s="93">
        <f t="shared" si="48"/>
        <v>1040.0000000000009</v>
      </c>
      <c r="DC21" s="93">
        <f t="shared" si="49"/>
        <v>12.823670332619121</v>
      </c>
      <c r="DD21" s="94">
        <f t="shared" si="50"/>
        <v>-8.3176413995002897E-20</v>
      </c>
      <c r="DE21" s="100"/>
    </row>
    <row r="22" spans="1:109">
      <c r="A22" s="84">
        <f t="shared" si="0"/>
        <v>0.43527528164806129</v>
      </c>
      <c r="B22" s="84">
        <f t="shared" si="1"/>
        <v>0.53333333333333333</v>
      </c>
      <c r="C22" s="112">
        <f t="shared" ref="C22:C85" si="65">IF(D22&gt;0,C21+D22,C21)</f>
        <v>2.0499999999999998</v>
      </c>
      <c r="D22" s="116"/>
      <c r="E22" s="86">
        <f t="shared" si="51"/>
        <v>1.08</v>
      </c>
      <c r="F22" s="86">
        <f t="shared" si="3"/>
        <v>1.08</v>
      </c>
      <c r="G22" s="87">
        <f t="shared" si="4"/>
        <v>1.1664000000000001</v>
      </c>
      <c r="H22" s="88">
        <f t="shared" si="5"/>
        <v>9.1895868399762897</v>
      </c>
      <c r="I22" s="84">
        <f t="shared" si="52"/>
        <v>3.200000000000002</v>
      </c>
      <c r="J22" s="89">
        <v>16</v>
      </c>
      <c r="K22" s="94">
        <f t="shared" si="6"/>
        <v>16</v>
      </c>
      <c r="L22" s="94">
        <f t="shared" si="7"/>
        <v>10</v>
      </c>
      <c r="M22" s="94">
        <v>1</v>
      </c>
      <c r="N22" s="94">
        <f>N$3/Q$3</f>
        <v>1</v>
      </c>
      <c r="O22" s="93">
        <f>O21*M22</f>
        <v>1</v>
      </c>
      <c r="P22" s="93">
        <f>K22*O22*$G22*N22</f>
        <v>18.662400000000002</v>
      </c>
      <c r="Q22" s="93">
        <f t="shared" si="53"/>
        <v>91.89586839976289</v>
      </c>
      <c r="R22" s="93">
        <f t="shared" si="8"/>
        <v>459.47934199881445</v>
      </c>
      <c r="S22" s="93">
        <f t="shared" si="9"/>
        <v>13.290405266320805</v>
      </c>
      <c r="T22" s="94">
        <f t="shared" si="64"/>
        <v>4.9241184627787895</v>
      </c>
      <c r="U22" s="100">
        <f>T22/(($C22/N$3))</f>
        <v>2.402009006233556</v>
      </c>
      <c r="V22" s="94">
        <f t="shared" si="11"/>
        <v>6</v>
      </c>
      <c r="W22" s="97">
        <f t="shared" si="12"/>
        <v>10.5</v>
      </c>
      <c r="X22" s="94">
        <v>1</v>
      </c>
      <c r="Y22" s="94">
        <f>Y$3/AB$3</f>
        <v>0.95238095238095244</v>
      </c>
      <c r="Z22" s="93">
        <f>Z21*X22</f>
        <v>1</v>
      </c>
      <c r="AA22" s="93">
        <f>V22*Z22*$G22*Y22</f>
        <v>6.6651428571428575</v>
      </c>
      <c r="AB22" s="93">
        <f t="shared" si="54"/>
        <v>24.122665454937742</v>
      </c>
      <c r="AC22" s="93">
        <f t="shared" si="13"/>
        <v>482.4533090987552</v>
      </c>
      <c r="AD22" s="93">
        <f t="shared" si="14"/>
        <v>13.290405266320805</v>
      </c>
      <c r="AE22" s="94">
        <f t="shared" si="15"/>
        <v>3.6192270701424079</v>
      </c>
      <c r="AF22" s="100">
        <f t="shared" si="63"/>
        <v>1.8537504505607458</v>
      </c>
      <c r="AG22" s="94">
        <f t="shared" si="16"/>
        <v>-19</v>
      </c>
      <c r="AH22" s="94">
        <f t="shared" si="17"/>
        <v>11.75</v>
      </c>
      <c r="AI22" s="94">
        <v>1</v>
      </c>
      <c r="AJ22" s="94">
        <f>AJ$3/AM$3</f>
        <v>0.85106382978723394</v>
      </c>
      <c r="AK22" s="93">
        <f>AK21*AI22</f>
        <v>1</v>
      </c>
      <c r="AL22" s="93">
        <f>AG22*AK22*$G22*AJ22</f>
        <v>-18.860936170212767</v>
      </c>
      <c r="AM22" s="93">
        <f t="shared" si="55"/>
        <v>0.84357535445094656</v>
      </c>
      <c r="AN22" s="93">
        <f t="shared" si="18"/>
        <v>539.88822684860702</v>
      </c>
      <c r="AO22" s="93">
        <f t="shared" si="19"/>
        <v>13.290405266320805</v>
      </c>
      <c r="AP22" s="94">
        <f t="shared" si="20"/>
        <v>-4.4726059557065469E-2</v>
      </c>
      <c r="AR22" s="94">
        <f t="shared" si="21"/>
        <v>-49</v>
      </c>
      <c r="AS22" s="94">
        <f t="shared" si="22"/>
        <v>13.25</v>
      </c>
      <c r="AT22" s="94">
        <v>1</v>
      </c>
      <c r="AU22" s="94">
        <f>AU$3/AX$3</f>
        <v>0.75471698113207542</v>
      </c>
      <c r="AV22" s="93">
        <f>AV21*AT22</f>
        <v>1</v>
      </c>
      <c r="AW22" s="93">
        <f>AR22*AV22*$G22*AU22</f>
        <v>-43.13479245283019</v>
      </c>
      <c r="AX22" s="93">
        <f t="shared" si="56"/>
        <v>1.4863528519248697E-2</v>
      </c>
      <c r="AY22" s="93">
        <f t="shared" si="23"/>
        <v>608.81012814842916</v>
      </c>
      <c r="AZ22" s="93">
        <f t="shared" si="24"/>
        <v>13.290405266320805</v>
      </c>
      <c r="BA22" s="94">
        <f t="shared" si="25"/>
        <v>-3.4458328588233325E-4</v>
      </c>
      <c r="BC22" s="94">
        <f t="shared" si="26"/>
        <v>-86</v>
      </c>
      <c r="BD22" s="94">
        <f t="shared" si="27"/>
        <v>15.1</v>
      </c>
      <c r="BE22" s="94">
        <v>1</v>
      </c>
      <c r="BF22" s="94">
        <f>BF$3/BI$3</f>
        <v>0.66225165562913912</v>
      </c>
      <c r="BG22" s="93">
        <f>BG21*BE22</f>
        <v>1</v>
      </c>
      <c r="BH22" s="93">
        <f>BC22*BG22*$G22*BF22</f>
        <v>-66.430728476821201</v>
      </c>
      <c r="BI22" s="93">
        <f t="shared" si="57"/>
        <v>1.0029078297249908E-4</v>
      </c>
      <c r="BJ22" s="93">
        <f t="shared" si="28"/>
        <v>693.81380641820988</v>
      </c>
      <c r="BK22" s="93">
        <f t="shared" si="29"/>
        <v>13.290405266320805</v>
      </c>
      <c r="BL22" s="94">
        <f t="shared" si="30"/>
        <v>-1.5097046994974956E-6</v>
      </c>
      <c r="BN22" s="94">
        <f t="shared" si="31"/>
        <v>-136</v>
      </c>
      <c r="BO22" s="94">
        <f t="shared" si="32"/>
        <v>17.600000000000001</v>
      </c>
      <c r="BP22" s="94">
        <v>1</v>
      </c>
      <c r="BQ22" s="94">
        <f>BQ$3/BT$3</f>
        <v>0.56818181818181823</v>
      </c>
      <c r="BR22" s="93">
        <f>BR21*BP22</f>
        <v>1</v>
      </c>
      <c r="BS22" s="93">
        <f>BN22*BR22*$G22*BQ22</f>
        <v>-90.1309090909091</v>
      </c>
      <c r="BT22" s="93">
        <f t="shared" si="58"/>
        <v>1.1415548558541867E-7</v>
      </c>
      <c r="BU22" s="93">
        <f t="shared" si="33"/>
        <v>808.68364191791352</v>
      </c>
      <c r="BV22" s="93">
        <f t="shared" si="34"/>
        <v>13.290405266320805</v>
      </c>
      <c r="BW22" s="94">
        <f t="shared" si="35"/>
        <v>-1.2665520267889184E-9</v>
      </c>
      <c r="BY22" s="94">
        <f t="shared" si="36"/>
        <v>-191</v>
      </c>
      <c r="BZ22" s="94">
        <f t="shared" si="37"/>
        <v>20.350000000000001</v>
      </c>
      <c r="CA22" s="94">
        <v>1</v>
      </c>
      <c r="CB22" s="94">
        <f>CB$3/CE$3</f>
        <v>0.49140049140049141</v>
      </c>
      <c r="CC22" s="93">
        <f>CC21*CA22</f>
        <v>1</v>
      </c>
      <c r="CD22" s="93">
        <f>BY22*CC22*$G22*CB22</f>
        <v>-109.47538083538085</v>
      </c>
      <c r="CE22" s="93">
        <f t="shared" si="59"/>
        <v>6.4449355570380792E-11</v>
      </c>
      <c r="CF22" s="93">
        <f t="shared" si="38"/>
        <v>935.04046096758759</v>
      </c>
      <c r="CG22" s="93">
        <f t="shared" si="39"/>
        <v>13.290405266320805</v>
      </c>
      <c r="CH22" s="94">
        <f t="shared" si="40"/>
        <v>-5.8871095107030403E-13</v>
      </c>
      <c r="CI22" s="100"/>
      <c r="CJ22" s="94">
        <f t="shared" si="41"/>
        <v>-241</v>
      </c>
      <c r="CK22" s="94">
        <f t="shared" si="42"/>
        <v>22.85</v>
      </c>
      <c r="CL22" s="94">
        <v>1</v>
      </c>
      <c r="CM22" s="94">
        <f>CM$3/CP$3</f>
        <v>0.43763676148796499</v>
      </c>
      <c r="CN22" s="93">
        <f>CN21*CL22</f>
        <v>1</v>
      </c>
      <c r="CO22" s="93">
        <f>CJ22*CN22*$G22*CM22</f>
        <v>-123.02074398249455</v>
      </c>
      <c r="CP22" s="93">
        <f t="shared" si="60"/>
        <v>7.0670866034973724E-14</v>
      </c>
      <c r="CQ22" s="93">
        <f t="shared" si="43"/>
        <v>1049.9102964672911</v>
      </c>
      <c r="CR22" s="93">
        <f t="shared" si="44"/>
        <v>13.290405266320805</v>
      </c>
      <c r="CS22" s="94">
        <f t="shared" si="45"/>
        <v>-5.7446300312596026E-16</v>
      </c>
      <c r="CT22" s="100"/>
      <c r="CU22" s="94">
        <f t="shared" si="46"/>
        <v>-304</v>
      </c>
      <c r="CV22" s="94">
        <f t="shared" si="47"/>
        <v>26</v>
      </c>
      <c r="CW22" s="94">
        <v>1</v>
      </c>
      <c r="CX22" s="94">
        <f>CX$3/DA$3</f>
        <v>0.38461538461538458</v>
      </c>
      <c r="CY22" s="93">
        <f>CY21*CW22</f>
        <v>1</v>
      </c>
      <c r="CZ22" s="93">
        <f>CU22*CY22*$G22*CX22</f>
        <v>-136.37907692307692</v>
      </c>
      <c r="DA22" s="93">
        <f t="shared" si="61"/>
        <v>1.2952381020990169E-17</v>
      </c>
      <c r="DB22" s="93">
        <f t="shared" si="48"/>
        <v>1194.6462891969177</v>
      </c>
      <c r="DC22" s="93">
        <f t="shared" si="49"/>
        <v>13.290405266320805</v>
      </c>
      <c r="DD22" s="94">
        <f t="shared" si="50"/>
        <v>-9.4973373579114427E-20</v>
      </c>
      <c r="DE22" s="100"/>
    </row>
    <row r="23" spans="1:109">
      <c r="A23" s="84">
        <f t="shared" si="0"/>
        <v>0.45062523130541426</v>
      </c>
      <c r="B23" s="84">
        <f t="shared" si="1"/>
        <v>0.56666666666666665</v>
      </c>
      <c r="C23" s="112">
        <f t="shared" si="65"/>
        <v>2.0499999999999998</v>
      </c>
      <c r="D23" s="116"/>
      <c r="E23" s="86">
        <f t="shared" si="51"/>
        <v>1.085</v>
      </c>
      <c r="F23" s="86">
        <f t="shared" si="3"/>
        <v>1.085</v>
      </c>
      <c r="G23" s="87">
        <f t="shared" si="4"/>
        <v>1.177225</v>
      </c>
      <c r="H23" s="88">
        <f t="shared" si="5"/>
        <v>10.556063286183166</v>
      </c>
      <c r="I23" s="84">
        <f t="shared" si="52"/>
        <v>3.4000000000000017</v>
      </c>
      <c r="J23" s="89">
        <v>17</v>
      </c>
      <c r="K23" s="94">
        <f t="shared" si="6"/>
        <v>17</v>
      </c>
      <c r="L23" s="94">
        <f t="shared" si="7"/>
        <v>10</v>
      </c>
      <c r="M23" s="94">
        <v>1</v>
      </c>
      <c r="N23" s="94">
        <f>N$3/Q$3</f>
        <v>1</v>
      </c>
      <c r="O23" s="93">
        <f>O22*M23</f>
        <v>1</v>
      </c>
      <c r="P23" s="93">
        <f>K23*O23*$G23*N23</f>
        <v>20.012824999999999</v>
      </c>
      <c r="Q23" s="93">
        <f t="shared" si="53"/>
        <v>105.56063286183166</v>
      </c>
      <c r="R23" s="93">
        <f t="shared" si="8"/>
        <v>527.80316430915832</v>
      </c>
      <c r="S23" s="93">
        <f t="shared" si="9"/>
        <v>13.774111236902163</v>
      </c>
      <c r="T23" s="94">
        <f t="shared" si="64"/>
        <v>5.2746492742444744</v>
      </c>
      <c r="U23" s="100">
        <f>T23/(($C23/N$3))</f>
        <v>2.5729996459729145</v>
      </c>
      <c r="V23" s="94">
        <f t="shared" si="11"/>
        <v>7</v>
      </c>
      <c r="W23" s="97">
        <f t="shared" si="12"/>
        <v>10.5</v>
      </c>
      <c r="X23" s="94">
        <v>1</v>
      </c>
      <c r="Y23" s="94">
        <f>Y$3/AB$3</f>
        <v>0.95238095238095244</v>
      </c>
      <c r="Z23" s="93">
        <f>Z22*X23</f>
        <v>1</v>
      </c>
      <c r="AA23" s="93">
        <f>V23*Z23*$G23*Y23</f>
        <v>7.8481666666666667</v>
      </c>
      <c r="AB23" s="93">
        <f t="shared" si="54"/>
        <v>27.709666126230793</v>
      </c>
      <c r="AC23" s="93">
        <f t="shared" si="13"/>
        <v>554.19332252461618</v>
      </c>
      <c r="AD23" s="93">
        <f t="shared" si="14"/>
        <v>13.774111236902163</v>
      </c>
      <c r="AE23" s="94">
        <f t="shared" si="15"/>
        <v>3.5307183579473924</v>
      </c>
      <c r="AF23" s="100">
        <f t="shared" si="63"/>
        <v>1.8084167199242744</v>
      </c>
      <c r="AG23" s="94">
        <f t="shared" si="16"/>
        <v>-18</v>
      </c>
      <c r="AH23" s="94">
        <f t="shared" si="17"/>
        <v>11.75</v>
      </c>
      <c r="AI23" s="94">
        <v>1</v>
      </c>
      <c r="AJ23" s="94">
        <f>AJ$3/AM$3</f>
        <v>0.85106382978723394</v>
      </c>
      <c r="AK23" s="93">
        <f>AK22*AI23</f>
        <v>1</v>
      </c>
      <c r="AL23" s="93">
        <f>AG23*AK23*$G23*AJ23</f>
        <v>-18.034085106382975</v>
      </c>
      <c r="AM23" s="93">
        <f t="shared" si="55"/>
        <v>0.96901362197384322</v>
      </c>
      <c r="AN23" s="93">
        <f t="shared" si="18"/>
        <v>620.16871806326105</v>
      </c>
      <c r="AO23" s="93">
        <f t="shared" si="19"/>
        <v>13.774111236902163</v>
      </c>
      <c r="AP23" s="94">
        <f t="shared" si="20"/>
        <v>-5.3732341632948766E-2</v>
      </c>
      <c r="AR23" s="94">
        <f t="shared" si="21"/>
        <v>-48</v>
      </c>
      <c r="AS23" s="94">
        <f t="shared" si="22"/>
        <v>13.25</v>
      </c>
      <c r="AT23" s="94">
        <v>1</v>
      </c>
      <c r="AU23" s="94">
        <f>AU$3/AX$3</f>
        <v>0.75471698113207542</v>
      </c>
      <c r="AV23" s="93">
        <f>AV22*AT23</f>
        <v>1</v>
      </c>
      <c r="AW23" s="93">
        <f>AR23*AV23*$G23*AU23</f>
        <v>-42.646641509433955</v>
      </c>
      <c r="AX23" s="93">
        <f t="shared" si="56"/>
        <v>1.7073710759512493E-2</v>
      </c>
      <c r="AY23" s="93">
        <f t="shared" si="23"/>
        <v>699.33919270963474</v>
      </c>
      <c r="AZ23" s="93">
        <f t="shared" si="24"/>
        <v>13.774111236902163</v>
      </c>
      <c r="BA23" s="94">
        <f t="shared" si="25"/>
        <v>-4.0035299745082108E-4</v>
      </c>
      <c r="BC23" s="94">
        <f t="shared" si="26"/>
        <v>-85</v>
      </c>
      <c r="BD23" s="94">
        <f t="shared" si="27"/>
        <v>15.1</v>
      </c>
      <c r="BE23" s="94">
        <v>1</v>
      </c>
      <c r="BF23" s="94">
        <f>BF$3/BI$3</f>
        <v>0.66225165562913912</v>
      </c>
      <c r="BG23" s="93">
        <f>BG22*BE23</f>
        <v>1</v>
      </c>
      <c r="BH23" s="93">
        <f>BC23*BG23*$G23*BF23</f>
        <v>-66.267632450331121</v>
      </c>
      <c r="BI23" s="93">
        <f t="shared" si="57"/>
        <v>1.1520385742187436E-4</v>
      </c>
      <c r="BJ23" s="93">
        <f t="shared" si="28"/>
        <v>796.98277810682896</v>
      </c>
      <c r="BK23" s="93">
        <f t="shared" si="29"/>
        <v>13.774111236902163</v>
      </c>
      <c r="BL23" s="94">
        <f t="shared" si="30"/>
        <v>-1.7384634573782591E-6</v>
      </c>
      <c r="BN23" s="94">
        <f t="shared" si="31"/>
        <v>-135</v>
      </c>
      <c r="BO23" s="94">
        <f t="shared" si="32"/>
        <v>17.600000000000001</v>
      </c>
      <c r="BP23" s="94">
        <v>1</v>
      </c>
      <c r="BQ23" s="94">
        <f>BQ$3/BT$3</f>
        <v>0.56818181818181823</v>
      </c>
      <c r="BR23" s="93">
        <f>BR22*BP23</f>
        <v>1</v>
      </c>
      <c r="BS23" s="93">
        <f>BN23*BR23*$G23*BQ23</f>
        <v>-90.298508522727289</v>
      </c>
      <c r="BT23" s="93">
        <f t="shared" si="58"/>
        <v>1.3113021850585819E-7</v>
      </c>
      <c r="BU23" s="93">
        <f t="shared" si="33"/>
        <v>928.93356918411871</v>
      </c>
      <c r="BV23" s="93">
        <f t="shared" si="34"/>
        <v>13.774111236902163</v>
      </c>
      <c r="BW23" s="94">
        <f t="shared" si="35"/>
        <v>-1.4521858738436853E-9</v>
      </c>
      <c r="BY23" s="94">
        <f t="shared" si="36"/>
        <v>-190</v>
      </c>
      <c r="BZ23" s="94">
        <f t="shared" si="37"/>
        <v>20.350000000000001</v>
      </c>
      <c r="CA23" s="94">
        <v>1</v>
      </c>
      <c r="CB23" s="94">
        <f>CB$3/CE$3</f>
        <v>0.49140049140049141</v>
      </c>
      <c r="CC23" s="93">
        <f>CC22*CA23</f>
        <v>1</v>
      </c>
      <c r="CD23" s="93">
        <f>BY23*CC23*$G23*CB23</f>
        <v>-109.91289926289927</v>
      </c>
      <c r="CE23" s="93">
        <f t="shared" si="59"/>
        <v>7.4032868724315433E-11</v>
      </c>
      <c r="CF23" s="93">
        <f t="shared" si="38"/>
        <v>1074.0794393691372</v>
      </c>
      <c r="CG23" s="93">
        <f t="shared" si="39"/>
        <v>13.774111236902163</v>
      </c>
      <c r="CH23" s="94">
        <f t="shared" si="40"/>
        <v>-6.7355942042104769E-13</v>
      </c>
      <c r="CI23" s="100"/>
      <c r="CJ23" s="94">
        <f t="shared" si="41"/>
        <v>-240</v>
      </c>
      <c r="CK23" s="94">
        <f t="shared" si="42"/>
        <v>22.85</v>
      </c>
      <c r="CL23" s="94">
        <v>1</v>
      </c>
      <c r="CM23" s="94">
        <f>CM$3/CP$3</f>
        <v>0.43763676148796499</v>
      </c>
      <c r="CN23" s="93">
        <f>CN22*CL23</f>
        <v>1</v>
      </c>
      <c r="CO23" s="93">
        <f>CJ23*CN23*$G23*CM23</f>
        <v>-123.6472647702407</v>
      </c>
      <c r="CP23" s="93">
        <f t="shared" si="60"/>
        <v>8.1179507560590139E-14</v>
      </c>
      <c r="CQ23" s="93">
        <f t="shared" si="43"/>
        <v>1206.0302304464269</v>
      </c>
      <c r="CR23" s="93">
        <f t="shared" si="44"/>
        <v>13.774111236902163</v>
      </c>
      <c r="CS23" s="94">
        <f t="shared" si="45"/>
        <v>-6.565410703701093E-16</v>
      </c>
      <c r="CT23" s="100"/>
      <c r="CU23" s="94">
        <f t="shared" si="46"/>
        <v>-303</v>
      </c>
      <c r="CV23" s="94">
        <f t="shared" si="47"/>
        <v>26</v>
      </c>
      <c r="CW23" s="94">
        <v>1</v>
      </c>
      <c r="CX23" s="94">
        <f>CX$3/DA$3</f>
        <v>0.38461538461538458</v>
      </c>
      <c r="CY23" s="93">
        <f>CY22*CW23</f>
        <v>1</v>
      </c>
      <c r="CZ23" s="93">
        <f>CU23*CY23*$G23*CX23</f>
        <v>-137.19199038461537</v>
      </c>
      <c r="DA23" s="93">
        <f t="shared" si="61"/>
        <v>1.4878378772106225E-17</v>
      </c>
      <c r="DB23" s="93">
        <f t="shared" si="48"/>
        <v>1372.2882272038114</v>
      </c>
      <c r="DC23" s="93">
        <f t="shared" si="49"/>
        <v>13.774111236902163</v>
      </c>
      <c r="DD23" s="94">
        <f t="shared" si="50"/>
        <v>-1.0844932514205054E-19</v>
      </c>
      <c r="DE23" s="100"/>
    </row>
    <row r="24" spans="1:109">
      <c r="A24" s="84">
        <f t="shared" si="0"/>
        <v>0.46651649576840293</v>
      </c>
      <c r="B24" s="84">
        <f t="shared" si="1"/>
        <v>0.6</v>
      </c>
      <c r="C24" s="112">
        <f t="shared" si="65"/>
        <v>2.0499999999999998</v>
      </c>
      <c r="D24" s="116"/>
      <c r="E24" s="86">
        <f t="shared" si="51"/>
        <v>1.0900000000000001</v>
      </c>
      <c r="F24" s="86">
        <f t="shared" si="3"/>
        <v>1.0900000000000001</v>
      </c>
      <c r="G24" s="87">
        <f t="shared" si="4"/>
        <v>1.1881000000000002</v>
      </c>
      <c r="H24" s="88">
        <f t="shared" si="5"/>
        <v>12.125732532083198</v>
      </c>
      <c r="I24" s="84">
        <f t="shared" si="52"/>
        <v>3.6000000000000019</v>
      </c>
      <c r="J24" s="89">
        <v>18</v>
      </c>
      <c r="K24" s="94">
        <f t="shared" si="6"/>
        <v>18</v>
      </c>
      <c r="L24" s="94">
        <f t="shared" si="7"/>
        <v>10</v>
      </c>
      <c r="M24" s="94">
        <v>1</v>
      </c>
      <c r="N24" s="94">
        <f>N$3/Q$3</f>
        <v>1</v>
      </c>
      <c r="O24" s="93">
        <f>O23*M24</f>
        <v>1</v>
      </c>
      <c r="P24" s="93">
        <f>K24*O24*$G24*N24</f>
        <v>21.385800000000003</v>
      </c>
      <c r="Q24" s="93">
        <f t="shared" si="53"/>
        <v>121.25732532083198</v>
      </c>
      <c r="R24" s="93">
        <f t="shared" si="8"/>
        <v>606.28662660415989</v>
      </c>
      <c r="S24" s="93">
        <f t="shared" si="9"/>
        <v>14.275404770513131</v>
      </c>
      <c r="T24" s="94">
        <f t="shared" si="64"/>
        <v>5.6699924866421627</v>
      </c>
      <c r="U24" s="100">
        <f>T24/(($C24/N$3))</f>
        <v>2.765849993483982</v>
      </c>
      <c r="V24" s="94">
        <f t="shared" si="11"/>
        <v>8</v>
      </c>
      <c r="W24" s="97">
        <f t="shared" si="12"/>
        <v>10.5</v>
      </c>
      <c r="X24" s="94">
        <v>1</v>
      </c>
      <c r="Y24" s="94">
        <f>Y$3/AB$3</f>
        <v>0.95238095238095244</v>
      </c>
      <c r="Z24" s="93">
        <f>Z23*X24</f>
        <v>1</v>
      </c>
      <c r="AA24" s="93">
        <f>V24*Z24*$G24*Y24</f>
        <v>9.0521904761904786</v>
      </c>
      <c r="AB24" s="93">
        <f t="shared" si="54"/>
        <v>31.830047896718376</v>
      </c>
      <c r="AC24" s="93">
        <f t="shared" si="13"/>
        <v>636.6009579343679</v>
      </c>
      <c r="AD24" s="93">
        <f t="shared" si="14"/>
        <v>14.275404770513131</v>
      </c>
      <c r="AE24" s="94">
        <f t="shared" si="15"/>
        <v>3.5162812780441763</v>
      </c>
      <c r="AF24" s="100">
        <f t="shared" si="63"/>
        <v>1.8010221180226271</v>
      </c>
      <c r="AG24" s="94">
        <f t="shared" si="16"/>
        <v>-17</v>
      </c>
      <c r="AH24" s="94">
        <f t="shared" si="17"/>
        <v>11.75</v>
      </c>
      <c r="AI24" s="94">
        <v>1</v>
      </c>
      <c r="AJ24" s="94">
        <f>AJ$3/AM$3</f>
        <v>0.85106382978723394</v>
      </c>
      <c r="AK24" s="93">
        <f>AK23*AI24</f>
        <v>1</v>
      </c>
      <c r="AL24" s="93">
        <f>AG24*AK24*$G24*AJ24</f>
        <v>-17.189531914893617</v>
      </c>
      <c r="AM24" s="93">
        <f t="shared" si="55"/>
        <v>1.1131043535310723</v>
      </c>
      <c r="AN24" s="93">
        <f t="shared" si="18"/>
        <v>712.3867862598878</v>
      </c>
      <c r="AO24" s="93">
        <f t="shared" si="19"/>
        <v>14.275404770513131</v>
      </c>
      <c r="AP24" s="94">
        <f t="shared" si="20"/>
        <v>-6.4754779771905219E-2</v>
      </c>
      <c r="AR24" s="94">
        <f t="shared" si="21"/>
        <v>-47</v>
      </c>
      <c r="AS24" s="94">
        <f t="shared" si="22"/>
        <v>13.25</v>
      </c>
      <c r="AT24" s="94">
        <v>1</v>
      </c>
      <c r="AU24" s="94">
        <f>AU$3/AX$3</f>
        <v>0.75471698113207542</v>
      </c>
      <c r="AV24" s="93">
        <f>AV23*AT24</f>
        <v>1</v>
      </c>
      <c r="AW24" s="93">
        <f>AR24*AV24*$G24*AU24</f>
        <v>-42.143924528301888</v>
      </c>
      <c r="AX24" s="93">
        <f t="shared" si="56"/>
        <v>1.9612543463147183E-2</v>
      </c>
      <c r="AY24" s="93">
        <f t="shared" si="23"/>
        <v>803.32978025051193</v>
      </c>
      <c r="AZ24" s="93">
        <f t="shared" si="24"/>
        <v>14.275404770513131</v>
      </c>
      <c r="BA24" s="94">
        <f t="shared" si="25"/>
        <v>-4.6537060045217946E-4</v>
      </c>
      <c r="BC24" s="94">
        <f t="shared" si="26"/>
        <v>-84</v>
      </c>
      <c r="BD24" s="94">
        <f t="shared" si="27"/>
        <v>15.1</v>
      </c>
      <c r="BE24" s="94">
        <v>1</v>
      </c>
      <c r="BF24" s="94">
        <f>BF$3/BI$3</f>
        <v>0.66225165562913912</v>
      </c>
      <c r="BG24" s="93">
        <f>BG23*BE24</f>
        <v>1</v>
      </c>
      <c r="BH24" s="93">
        <f>BC24*BG24*$G24*BF24</f>
        <v>-66.09298013245035</v>
      </c>
      <c r="BI24" s="93">
        <f t="shared" si="57"/>
        <v>1.3233448150982004E-4</v>
      </c>
      <c r="BJ24" s="93">
        <f t="shared" si="28"/>
        <v>915.49280617228146</v>
      </c>
      <c r="BK24" s="93">
        <f t="shared" si="29"/>
        <v>14.275404770513131</v>
      </c>
      <c r="BL24" s="94">
        <f t="shared" si="30"/>
        <v>-2.0022471561219012E-6</v>
      </c>
      <c r="BN24" s="94">
        <f t="shared" si="31"/>
        <v>-134</v>
      </c>
      <c r="BO24" s="94">
        <f t="shared" si="32"/>
        <v>17.600000000000001</v>
      </c>
      <c r="BP24" s="94">
        <v>1</v>
      </c>
      <c r="BQ24" s="94">
        <f>BQ$3/BT$3</f>
        <v>0.56818181818181823</v>
      </c>
      <c r="BR24" s="93">
        <f>BR23*BP24</f>
        <v>1</v>
      </c>
      <c r="BS24" s="93">
        <f>BN24*BR24*$G24*BQ24</f>
        <v>-90.457613636363661</v>
      </c>
      <c r="BT24" s="93">
        <f t="shared" si="58"/>
        <v>1.5062906628808109E-7</v>
      </c>
      <c r="BU24" s="93">
        <f t="shared" si="33"/>
        <v>1067.0644628233215</v>
      </c>
      <c r="BV24" s="93">
        <f t="shared" si="34"/>
        <v>14.275404770513131</v>
      </c>
      <c r="BW24" s="94">
        <f t="shared" si="35"/>
        <v>-1.6651894764060933E-9</v>
      </c>
      <c r="BY24" s="94">
        <f t="shared" si="36"/>
        <v>-189</v>
      </c>
      <c r="BZ24" s="94">
        <f t="shared" si="37"/>
        <v>20.350000000000001</v>
      </c>
      <c r="CA24" s="94">
        <v>1</v>
      </c>
      <c r="CB24" s="94">
        <f>CB$3/CE$3</f>
        <v>0.49140049140049141</v>
      </c>
      <c r="CC24" s="93">
        <f>CC23*CA24</f>
        <v>1</v>
      </c>
      <c r="CD24" s="93">
        <f>BY24*CC24*$G24*CB24</f>
        <v>-110.34442260442263</v>
      </c>
      <c r="CE24" s="93">
        <f t="shared" si="59"/>
        <v>8.5041434519332589E-11</v>
      </c>
      <c r="CF24" s="93">
        <f t="shared" si="38"/>
        <v>1233.7932851394655</v>
      </c>
      <c r="CG24" s="93">
        <f t="shared" si="39"/>
        <v>14.275404770513131</v>
      </c>
      <c r="CH24" s="94">
        <f t="shared" si="40"/>
        <v>-7.7069082888040875E-13</v>
      </c>
      <c r="CI24" s="100"/>
      <c r="CJ24" s="94">
        <f t="shared" si="41"/>
        <v>-239</v>
      </c>
      <c r="CK24" s="94">
        <f t="shared" si="42"/>
        <v>22.85</v>
      </c>
      <c r="CL24" s="94">
        <v>1</v>
      </c>
      <c r="CM24" s="94">
        <f>CM$3/CP$3</f>
        <v>0.43763676148796499</v>
      </c>
      <c r="CN24" s="93">
        <f>CN23*CL24</f>
        <v>1</v>
      </c>
      <c r="CO24" s="93">
        <f>CJ24*CN24*$G24*CM24</f>
        <v>-124.26954048140045</v>
      </c>
      <c r="CP24" s="93">
        <f t="shared" si="60"/>
        <v>9.32507667943193E-14</v>
      </c>
      <c r="CQ24" s="93">
        <f t="shared" si="43"/>
        <v>1385.3649417905056</v>
      </c>
      <c r="CR24" s="93">
        <f t="shared" si="44"/>
        <v>14.275404770513131</v>
      </c>
      <c r="CS24" s="94">
        <f t="shared" si="45"/>
        <v>-7.503911773800776E-16</v>
      </c>
      <c r="CT24" s="100"/>
      <c r="CU24" s="94">
        <f t="shared" si="46"/>
        <v>-302</v>
      </c>
      <c r="CV24" s="94">
        <f t="shared" si="47"/>
        <v>26</v>
      </c>
      <c r="CW24" s="94">
        <v>1</v>
      </c>
      <c r="CX24" s="94">
        <f>CX$3/DA$3</f>
        <v>0.38461538461538458</v>
      </c>
      <c r="CY24" s="93">
        <f>CY23*CW24</f>
        <v>1</v>
      </c>
      <c r="CZ24" s="93">
        <f>CU24*CY24*$G24*CX24</f>
        <v>-138.00238461538461</v>
      </c>
      <c r="DA24" s="93">
        <f t="shared" si="61"/>
        <v>1.7090769220541224E-17</v>
      </c>
      <c r="DB24" s="93">
        <f t="shared" si="48"/>
        <v>1576.3452291708156</v>
      </c>
      <c r="DC24" s="93">
        <f t="shared" si="49"/>
        <v>14.275404770513131</v>
      </c>
      <c r="DD24" s="94">
        <f t="shared" si="50"/>
        <v>-1.2384401376957027E-19</v>
      </c>
      <c r="DE24" s="100"/>
    </row>
    <row r="25" spans="1:109">
      <c r="A25" s="84">
        <f t="shared" si="0"/>
        <v>0.48296816446242202</v>
      </c>
      <c r="B25" s="84">
        <f t="shared" si="1"/>
        <v>0.6333333333333333</v>
      </c>
      <c r="C25" s="112">
        <f t="shared" si="65"/>
        <v>2.0499999999999998</v>
      </c>
      <c r="D25" s="116"/>
      <c r="E25" s="86">
        <f t="shared" si="51"/>
        <v>1.095</v>
      </c>
      <c r="F25" s="86">
        <f t="shared" si="3"/>
        <v>1.095</v>
      </c>
      <c r="G25" s="87">
        <f t="shared" si="4"/>
        <v>1.199025</v>
      </c>
      <c r="H25" s="88">
        <f t="shared" si="5"/>
        <v>13.928809012738004</v>
      </c>
      <c r="I25" s="84">
        <f t="shared" si="52"/>
        <v>3.800000000000002</v>
      </c>
      <c r="J25" s="89">
        <v>19</v>
      </c>
      <c r="K25" s="94">
        <f t="shared" si="6"/>
        <v>19</v>
      </c>
      <c r="L25" s="94">
        <f t="shared" si="7"/>
        <v>10</v>
      </c>
      <c r="M25" s="94">
        <v>1</v>
      </c>
      <c r="N25" s="94">
        <f>N$3/Q$3</f>
        <v>1</v>
      </c>
      <c r="O25" s="93">
        <f>O24*M25</f>
        <v>1</v>
      </c>
      <c r="P25" s="93">
        <f>K25*O25*$G25*N25</f>
        <v>22.781475</v>
      </c>
      <c r="Q25" s="93">
        <f t="shared" si="53"/>
        <v>139.28809012738003</v>
      </c>
      <c r="R25" s="93">
        <f t="shared" si="8"/>
        <v>696.4404506369001</v>
      </c>
      <c r="S25" s="93">
        <f t="shared" si="9"/>
        <v>14.794924771365528</v>
      </c>
      <c r="T25" s="94">
        <f t="shared" si="64"/>
        <v>6.1140944617229582</v>
      </c>
      <c r="U25" s="100">
        <f>T25/(($C25/N$3))</f>
        <v>2.9824851032794921</v>
      </c>
      <c r="V25" s="94">
        <f t="shared" si="11"/>
        <v>9</v>
      </c>
      <c r="W25" s="97">
        <f t="shared" si="12"/>
        <v>10.5</v>
      </c>
      <c r="X25" s="94">
        <v>1</v>
      </c>
      <c r="Y25" s="94">
        <f>Y$3/AB$3</f>
        <v>0.95238095238095244</v>
      </c>
      <c r="Z25" s="93">
        <f>Z24*X25</f>
        <v>1</v>
      </c>
      <c r="AA25" s="93">
        <f>V25*Z25*$G25*Y25</f>
        <v>10.277357142857143</v>
      </c>
      <c r="AB25" s="93">
        <f t="shared" si="54"/>
        <v>36.563123658437235</v>
      </c>
      <c r="AC25" s="93">
        <f t="shared" si="13"/>
        <v>731.26247316874526</v>
      </c>
      <c r="AD25" s="93">
        <f t="shared" si="14"/>
        <v>14.794924771365528</v>
      </c>
      <c r="AE25" s="94">
        <f t="shared" si="15"/>
        <v>3.5576387149150439</v>
      </c>
      <c r="AF25" s="100">
        <f t="shared" si="63"/>
        <v>1.822205195444291</v>
      </c>
      <c r="AG25" s="94">
        <f t="shared" si="16"/>
        <v>-16</v>
      </c>
      <c r="AH25" s="94">
        <f t="shared" si="17"/>
        <v>11.75</v>
      </c>
      <c r="AI25" s="94">
        <v>1</v>
      </c>
      <c r="AJ25" s="94">
        <f>AJ$3/AM$3</f>
        <v>0.85106382978723394</v>
      </c>
      <c r="AK25" s="93">
        <f>AK24*AI25</f>
        <v>1</v>
      </c>
      <c r="AL25" s="93">
        <f>AG25*AK25*$G25*AJ25</f>
        <v>-16.327148936170211</v>
      </c>
      <c r="AM25" s="93">
        <f t="shared" si="55"/>
        <v>1.2786211398411811</v>
      </c>
      <c r="AN25" s="93">
        <f t="shared" si="18"/>
        <v>818.31752949835777</v>
      </c>
      <c r="AO25" s="93">
        <f t="shared" si="19"/>
        <v>14.794924771365528</v>
      </c>
      <c r="AP25" s="94">
        <f t="shared" si="20"/>
        <v>-7.8312578934623331E-2</v>
      </c>
      <c r="AR25" s="94">
        <f t="shared" si="21"/>
        <v>-46</v>
      </c>
      <c r="AS25" s="94">
        <f t="shared" si="22"/>
        <v>13.25</v>
      </c>
      <c r="AT25" s="94">
        <v>1</v>
      </c>
      <c r="AU25" s="94">
        <f>AU$3/AX$3</f>
        <v>0.75471698113207542</v>
      </c>
      <c r="AV25" s="93">
        <f>AV24*AT25</f>
        <v>1</v>
      </c>
      <c r="AW25" s="93">
        <f>AR25*AV25*$G25*AU25</f>
        <v>-41.626528301886786</v>
      </c>
      <c r="AX25" s="93">
        <f t="shared" si="56"/>
        <v>2.252889641342502E-2</v>
      </c>
      <c r="AY25" s="93">
        <f t="shared" si="23"/>
        <v>922.78359709389281</v>
      </c>
      <c r="AZ25" s="93">
        <f t="shared" si="24"/>
        <v>14.794924771365528</v>
      </c>
      <c r="BA25" s="94">
        <f t="shared" si="25"/>
        <v>-5.4121487744640626E-4</v>
      </c>
      <c r="BC25" s="94">
        <f t="shared" si="26"/>
        <v>-83</v>
      </c>
      <c r="BD25" s="94">
        <f t="shared" si="27"/>
        <v>15.1</v>
      </c>
      <c r="BE25" s="94">
        <v>1</v>
      </c>
      <c r="BF25" s="94">
        <f>BF$3/BI$3</f>
        <v>0.66225165562913912</v>
      </c>
      <c r="BG25" s="93">
        <f>BG24*BE25</f>
        <v>1</v>
      </c>
      <c r="BH25" s="93">
        <f>BC25*BG25*$G25*BF25</f>
        <v>-65.906672185430466</v>
      </c>
      <c r="BI25" s="93">
        <f t="shared" si="57"/>
        <v>1.5201240121971585E-4</v>
      </c>
      <c r="BJ25" s="93">
        <f t="shared" si="28"/>
        <v>1051.6250804617193</v>
      </c>
      <c r="BK25" s="93">
        <f t="shared" si="29"/>
        <v>14.794924771365528</v>
      </c>
      <c r="BL25" s="94">
        <f t="shared" si="30"/>
        <v>-2.3064796958951931E-6</v>
      </c>
      <c r="BN25" s="94">
        <f t="shared" si="31"/>
        <v>-133</v>
      </c>
      <c r="BO25" s="94">
        <f t="shared" si="32"/>
        <v>17.600000000000001</v>
      </c>
      <c r="BP25" s="94">
        <v>1</v>
      </c>
      <c r="BQ25" s="94">
        <f>BQ$3/BT$3</f>
        <v>0.56818181818181823</v>
      </c>
      <c r="BR25" s="93">
        <f>BR24*BP25</f>
        <v>1</v>
      </c>
      <c r="BS25" s="93">
        <f>BN25*BR25*$G25*BQ25</f>
        <v>-90.608139204545466</v>
      </c>
      <c r="BT25" s="93">
        <f t="shared" si="58"/>
        <v>1.7302736065985811E-7</v>
      </c>
      <c r="BU25" s="93">
        <f t="shared" si="33"/>
        <v>1225.7351931209446</v>
      </c>
      <c r="BV25" s="93">
        <f t="shared" si="34"/>
        <v>14.794924771365528</v>
      </c>
      <c r="BW25" s="94">
        <f t="shared" si="35"/>
        <v>-1.9096227135760227E-9</v>
      </c>
      <c r="BY25" s="94">
        <f t="shared" si="36"/>
        <v>-188</v>
      </c>
      <c r="BZ25" s="94">
        <f t="shared" si="37"/>
        <v>20.350000000000001</v>
      </c>
      <c r="CA25" s="94">
        <v>1</v>
      </c>
      <c r="CB25" s="94">
        <f>CB$3/CE$3</f>
        <v>0.49140049140049141</v>
      </c>
      <c r="CC25" s="93">
        <f>CC24*CA25</f>
        <v>1</v>
      </c>
      <c r="CD25" s="93">
        <f>BY25*CC25*$G25*CB25</f>
        <v>-110.76987714987715</v>
      </c>
      <c r="CE25" s="93">
        <f t="shared" si="59"/>
        <v>9.7686955938945413E-11</v>
      </c>
      <c r="CF25" s="93">
        <f t="shared" si="38"/>
        <v>1417.2563170460919</v>
      </c>
      <c r="CG25" s="93">
        <f t="shared" si="39"/>
        <v>14.794924771365528</v>
      </c>
      <c r="CH25" s="94">
        <f t="shared" si="40"/>
        <v>-8.8189098383462241E-13</v>
      </c>
      <c r="CI25" s="100"/>
      <c r="CJ25" s="94">
        <f t="shared" si="41"/>
        <v>-238</v>
      </c>
      <c r="CK25" s="94">
        <f t="shared" si="42"/>
        <v>22.85</v>
      </c>
      <c r="CL25" s="94">
        <v>1</v>
      </c>
      <c r="CM25" s="94">
        <f>CM$3/CP$3</f>
        <v>0.43763676148796499</v>
      </c>
      <c r="CN25" s="93">
        <f>CN24*CL25</f>
        <v>1</v>
      </c>
      <c r="CO25" s="93">
        <f>CJ25*CN25*$G25*CM25</f>
        <v>-124.88750547045952</v>
      </c>
      <c r="CP25" s="93">
        <f t="shared" si="60"/>
        <v>1.0711700241884671E-13</v>
      </c>
      <c r="CQ25" s="93">
        <f t="shared" si="43"/>
        <v>1591.3664297053172</v>
      </c>
      <c r="CR25" s="93">
        <f t="shared" si="44"/>
        <v>14.794924771365528</v>
      </c>
      <c r="CS25" s="94">
        <f t="shared" si="45"/>
        <v>-8.5770791894136934E-16</v>
      </c>
      <c r="CT25" s="100"/>
      <c r="CU25" s="94">
        <f t="shared" si="46"/>
        <v>-301</v>
      </c>
      <c r="CV25" s="94">
        <f t="shared" si="47"/>
        <v>26</v>
      </c>
      <c r="CW25" s="94">
        <v>1</v>
      </c>
      <c r="CX25" s="94">
        <f>CX$3/DA$3</f>
        <v>0.38461538461538458</v>
      </c>
      <c r="CY25" s="93">
        <f>CY24*CW25</f>
        <v>1</v>
      </c>
      <c r="CZ25" s="93">
        <f>CU25*CY25*$G25*CX25</f>
        <v>-138.8102019230769</v>
      </c>
      <c r="DA25" s="93">
        <f t="shared" si="61"/>
        <v>1.9632138489269664E-17</v>
      </c>
      <c r="DB25" s="93">
        <f t="shared" si="48"/>
        <v>1810.7451716559403</v>
      </c>
      <c r="DC25" s="93">
        <f t="shared" si="49"/>
        <v>14.794924771365528</v>
      </c>
      <c r="DD25" s="94">
        <f t="shared" si="50"/>
        <v>-1.4143152460904146E-19</v>
      </c>
      <c r="DE25" s="100"/>
    </row>
    <row r="26" spans="1:109">
      <c r="A26" s="84">
        <f t="shared" si="0"/>
        <v>0.49999999999999922</v>
      </c>
      <c r="B26" s="84">
        <f t="shared" si="1"/>
        <v>0.66666666666666663</v>
      </c>
      <c r="C26" s="112">
        <f t="shared" si="65"/>
        <v>2.0499999999999998</v>
      </c>
      <c r="D26" s="116"/>
      <c r="E26" s="86">
        <f t="shared" si="51"/>
        <v>1.1000000000000001</v>
      </c>
      <c r="F26" s="86">
        <f t="shared" si="3"/>
        <v>1.1000000000000001</v>
      </c>
      <c r="G26" s="87">
        <f t="shared" si="4"/>
        <v>1.2100000000000002</v>
      </c>
      <c r="H26" s="88">
        <f t="shared" si="5"/>
        <v>16.000000000000021</v>
      </c>
      <c r="I26" s="84">
        <f t="shared" si="52"/>
        <v>4.0000000000000018</v>
      </c>
      <c r="J26" s="89">
        <v>20</v>
      </c>
      <c r="K26" s="94">
        <f t="shared" si="6"/>
        <v>20</v>
      </c>
      <c r="L26" s="94">
        <f t="shared" si="7"/>
        <v>10</v>
      </c>
      <c r="M26" s="94">
        <v>2</v>
      </c>
      <c r="N26" s="94">
        <f>N$3/Q$3</f>
        <v>1</v>
      </c>
      <c r="O26" s="93">
        <f>O25*M26</f>
        <v>2</v>
      </c>
      <c r="P26" s="93">
        <f>K26*O26*$G26*N26</f>
        <v>48.400000000000006</v>
      </c>
      <c r="Q26" s="93">
        <f t="shared" si="53"/>
        <v>160.00000000000023</v>
      </c>
      <c r="R26" s="93">
        <f t="shared" si="8"/>
        <v>800.00000000000114</v>
      </c>
      <c r="S26" s="93">
        <f t="shared" si="9"/>
        <v>15.333333333333311</v>
      </c>
      <c r="T26" s="94">
        <f t="shared" si="64"/>
        <v>3.3057851239669462</v>
      </c>
      <c r="U26" s="100">
        <f>T26/(($C26/N$3))</f>
        <v>1.6125781092521689</v>
      </c>
      <c r="V26" s="94">
        <f t="shared" si="11"/>
        <v>10</v>
      </c>
      <c r="W26" s="97">
        <f t="shared" si="12"/>
        <v>10.5</v>
      </c>
      <c r="X26" s="94">
        <v>1</v>
      </c>
      <c r="Y26" s="94">
        <f>Y$3/AB$3</f>
        <v>0.95238095238095244</v>
      </c>
      <c r="Z26" s="93">
        <f>Z25*X26</f>
        <v>1</v>
      </c>
      <c r="AA26" s="93">
        <f>V26*Z26*$G26*Y26</f>
        <v>11.523809523809526</v>
      </c>
      <c r="AB26" s="93">
        <f t="shared" si="54"/>
        <v>42.000000000000028</v>
      </c>
      <c r="AC26" s="93">
        <f t="shared" si="13"/>
        <v>840.00000000000114</v>
      </c>
      <c r="AD26" s="93">
        <f t="shared" si="14"/>
        <v>15.333333333333311</v>
      </c>
      <c r="AE26" s="94">
        <f t="shared" si="15"/>
        <v>3.6446280991735556</v>
      </c>
      <c r="AF26" s="100">
        <f t="shared" si="63"/>
        <v>1.866760733723041</v>
      </c>
      <c r="AG26" s="94">
        <f t="shared" si="16"/>
        <v>-15</v>
      </c>
      <c r="AH26" s="94">
        <f t="shared" si="17"/>
        <v>11.75</v>
      </c>
      <c r="AI26" s="94">
        <v>1</v>
      </c>
      <c r="AJ26" s="94">
        <f>AJ$3/AM$3</f>
        <v>0.85106382978723394</v>
      </c>
      <c r="AK26" s="93">
        <f>AK25*AI26</f>
        <v>1</v>
      </c>
      <c r="AL26" s="93">
        <f>AG26*AK26*$G26*AJ26</f>
        <v>-15.446808510638299</v>
      </c>
      <c r="AM26" s="93">
        <f t="shared" si="55"/>
        <v>1.4687499999999987</v>
      </c>
      <c r="AN26" s="93">
        <f t="shared" si="18"/>
        <v>940.00000000000125</v>
      </c>
      <c r="AO26" s="93">
        <f t="shared" si="19"/>
        <v>15.333333333333311</v>
      </c>
      <c r="AP26" s="94">
        <f t="shared" si="20"/>
        <v>-9.5084366391184477E-2</v>
      </c>
      <c r="AR26" s="94">
        <f t="shared" si="21"/>
        <v>-45</v>
      </c>
      <c r="AS26" s="94">
        <f t="shared" si="22"/>
        <v>13.25</v>
      </c>
      <c r="AT26" s="94">
        <v>1</v>
      </c>
      <c r="AU26" s="94">
        <f>AU$3/AX$3</f>
        <v>0.75471698113207542</v>
      </c>
      <c r="AV26" s="93">
        <f>AV25*AT26</f>
        <v>1</v>
      </c>
      <c r="AW26" s="93">
        <f>AR26*AV26*$G26*AU26</f>
        <v>-41.094339622641513</v>
      </c>
      <c r="AX26" s="93">
        <f t="shared" si="56"/>
        <v>2.5878906249999924E-2</v>
      </c>
      <c r="AY26" s="93">
        <f t="shared" si="23"/>
        <v>1060.0000000000014</v>
      </c>
      <c r="AZ26" s="93">
        <f t="shared" si="24"/>
        <v>15.333333333333311</v>
      </c>
      <c r="BA26" s="94">
        <f t="shared" si="25"/>
        <v>-6.2974381600091635E-4</v>
      </c>
      <c r="BC26" s="94">
        <f t="shared" si="26"/>
        <v>-82</v>
      </c>
      <c r="BD26" s="94">
        <f t="shared" si="27"/>
        <v>15.1</v>
      </c>
      <c r="BE26" s="94">
        <v>1</v>
      </c>
      <c r="BF26" s="94">
        <f>BF$3/BI$3</f>
        <v>0.66225165562913912</v>
      </c>
      <c r="BG26" s="93">
        <f>BG25*BE26</f>
        <v>1</v>
      </c>
      <c r="BH26" s="93">
        <f>BC26*BG26*$G26*BF26</f>
        <v>-65.708609271523187</v>
      </c>
      <c r="BI26" s="93">
        <f t="shared" si="57"/>
        <v>1.7461639522023685E-4</v>
      </c>
      <c r="BJ26" s="93">
        <f t="shared" si="28"/>
        <v>1208.0000000000016</v>
      </c>
      <c r="BK26" s="93">
        <f t="shared" si="29"/>
        <v>15.333333333333311</v>
      </c>
      <c r="BL26" s="94">
        <f t="shared" si="30"/>
        <v>-2.6574355652344044E-6</v>
      </c>
      <c r="BN26" s="94">
        <f t="shared" si="31"/>
        <v>-132</v>
      </c>
      <c r="BO26" s="94">
        <f t="shared" si="32"/>
        <v>17.600000000000001</v>
      </c>
      <c r="BP26" s="94">
        <v>1</v>
      </c>
      <c r="BQ26" s="94">
        <f>BQ$3/BT$3</f>
        <v>0.56818181818181823</v>
      </c>
      <c r="BR26" s="93">
        <f>BR25*BP26</f>
        <v>1</v>
      </c>
      <c r="BS26" s="93">
        <f>BN26*BR26*$G26*BQ26</f>
        <v>-90.750000000000028</v>
      </c>
      <c r="BT26" s="93">
        <f t="shared" si="58"/>
        <v>1.9875624455945769E-7</v>
      </c>
      <c r="BU26" s="93">
        <f t="shared" si="33"/>
        <v>1408.000000000002</v>
      </c>
      <c r="BV26" s="93">
        <f t="shared" si="34"/>
        <v>15.333333333333311</v>
      </c>
      <c r="BW26" s="94">
        <f t="shared" si="35"/>
        <v>-2.190151455200635E-9</v>
      </c>
      <c r="BY26" s="94">
        <f t="shared" si="36"/>
        <v>-187</v>
      </c>
      <c r="BZ26" s="94">
        <f t="shared" si="37"/>
        <v>20.350000000000001</v>
      </c>
      <c r="CA26" s="94">
        <v>1</v>
      </c>
      <c r="CB26" s="94">
        <f>CB$3/CE$3</f>
        <v>0.49140049140049141</v>
      </c>
      <c r="CC26" s="93">
        <f>CC25*CA26</f>
        <v>1</v>
      </c>
      <c r="CD26" s="93">
        <f>BY26*CC26*$G26*CB26</f>
        <v>-111.18918918918921</v>
      </c>
      <c r="CE26" s="93">
        <f t="shared" si="59"/>
        <v>1.1221284559173444E-10</v>
      </c>
      <c r="CF26" s="93">
        <f t="shared" si="38"/>
        <v>1628.0000000000023</v>
      </c>
      <c r="CG26" s="93">
        <f t="shared" si="39"/>
        <v>15.333333333333311</v>
      </c>
      <c r="CH26" s="94">
        <f t="shared" si="40"/>
        <v>-1.0092064382338779E-12</v>
      </c>
      <c r="CI26" s="100"/>
      <c r="CJ26" s="94">
        <f t="shared" si="41"/>
        <v>-237</v>
      </c>
      <c r="CK26" s="94">
        <f t="shared" si="42"/>
        <v>22.85</v>
      </c>
      <c r="CL26" s="94">
        <v>1</v>
      </c>
      <c r="CM26" s="94">
        <f>CM$3/CP$3</f>
        <v>0.43763676148796499</v>
      </c>
      <c r="CN26" s="93">
        <f>CN25*CL26</f>
        <v>1</v>
      </c>
      <c r="CO26" s="93">
        <f>CJ26*CN26*$G26*CM26</f>
        <v>-125.50109409190374</v>
      </c>
      <c r="CP26" s="93">
        <f t="shared" si="60"/>
        <v>1.2304512447074265E-13</v>
      </c>
      <c r="CQ26" s="93">
        <f t="shared" si="43"/>
        <v>1828.0000000000027</v>
      </c>
      <c r="CR26" s="93">
        <f t="shared" si="44"/>
        <v>15.333333333333311</v>
      </c>
      <c r="CS26" s="94">
        <f t="shared" si="45"/>
        <v>-9.8043069154948879E-16</v>
      </c>
      <c r="CT26" s="100"/>
      <c r="CU26" s="94">
        <f t="shared" si="46"/>
        <v>-300</v>
      </c>
      <c r="CV26" s="94">
        <f t="shared" si="47"/>
        <v>26</v>
      </c>
      <c r="CW26" s="94">
        <v>1</v>
      </c>
      <c r="CX26" s="94">
        <f>CX$3/DA$3</f>
        <v>0.38461538461538458</v>
      </c>
      <c r="CY26" s="93">
        <f>CY25*CW26</f>
        <v>1</v>
      </c>
      <c r="CZ26" s="93">
        <f>CU26*CY26*$G26*CX26</f>
        <v>-139.61538461538461</v>
      </c>
      <c r="DA26" s="93">
        <f t="shared" si="61"/>
        <v>2.2551405187698042E-17</v>
      </c>
      <c r="DB26" s="93">
        <f t="shared" si="48"/>
        <v>2080.0000000000027</v>
      </c>
      <c r="DC26" s="93">
        <f t="shared" si="49"/>
        <v>15.333333333333311</v>
      </c>
      <c r="DD26" s="94">
        <f t="shared" si="50"/>
        <v>-1.6152521622042676E-19</v>
      </c>
      <c r="DE26" s="100"/>
    </row>
    <row r="27" spans="1:109">
      <c r="A27" s="84">
        <f t="shared" si="0"/>
        <v>0.5176324619206879</v>
      </c>
      <c r="B27" s="84">
        <f t="shared" si="1"/>
        <v>0.7</v>
      </c>
      <c r="C27" s="112">
        <f t="shared" si="65"/>
        <v>2.0499999999999998</v>
      </c>
      <c r="D27" s="116"/>
      <c r="E27" s="86">
        <f t="shared" si="51"/>
        <v>1.105</v>
      </c>
      <c r="F27" s="86">
        <f t="shared" si="3"/>
        <v>1.105</v>
      </c>
      <c r="G27" s="87">
        <f t="shared" si="4"/>
        <v>1.221025</v>
      </c>
      <c r="H27" s="88">
        <f t="shared" si="5"/>
        <v>18.379173679952583</v>
      </c>
      <c r="I27" s="84">
        <f t="shared" si="52"/>
        <v>4.200000000000002</v>
      </c>
      <c r="J27" s="89">
        <v>21</v>
      </c>
      <c r="K27" s="94">
        <f t="shared" si="6"/>
        <v>21</v>
      </c>
      <c r="L27" s="94">
        <f t="shared" si="7"/>
        <v>10</v>
      </c>
      <c r="M27" s="94">
        <v>1</v>
      </c>
      <c r="N27" s="94">
        <f>N$3/Q$3</f>
        <v>1</v>
      </c>
      <c r="O27" s="93">
        <f>O26*M27</f>
        <v>2</v>
      </c>
      <c r="P27" s="93">
        <f>K27*O27*$G27*N27</f>
        <v>51.283050000000003</v>
      </c>
      <c r="Q27" s="93">
        <f t="shared" si="53"/>
        <v>183.79173679952584</v>
      </c>
      <c r="R27" s="93">
        <f t="shared" si="8"/>
        <v>918.95868399762912</v>
      </c>
      <c r="S27" s="93">
        <f t="shared" si="9"/>
        <v>15.891316580965118</v>
      </c>
      <c r="T27" s="94">
        <f t="shared" si="64"/>
        <v>3.5838690717405814</v>
      </c>
      <c r="U27" s="100">
        <f>T27/(($C27/N$3))</f>
        <v>1.7482288154832106</v>
      </c>
      <c r="V27" s="94">
        <f t="shared" si="11"/>
        <v>11</v>
      </c>
      <c r="W27" s="97">
        <f t="shared" si="12"/>
        <v>10.5</v>
      </c>
      <c r="X27" s="94">
        <v>1</v>
      </c>
      <c r="Y27" s="94">
        <f>Y$3/AB$3</f>
        <v>0.95238095238095244</v>
      </c>
      <c r="Z27" s="93">
        <f>Z26*X27</f>
        <v>1</v>
      </c>
      <c r="AA27" s="93">
        <f>V27*Z27*$G27*Y27</f>
        <v>12.791690476190476</v>
      </c>
      <c r="AB27" s="93">
        <f t="shared" si="54"/>
        <v>48.245330909875506</v>
      </c>
      <c r="AC27" s="93">
        <f t="shared" si="13"/>
        <v>964.90661819751051</v>
      </c>
      <c r="AD27" s="93">
        <f t="shared" si="14"/>
        <v>15.891316580965118</v>
      </c>
      <c r="AE27" s="94">
        <f t="shared" si="15"/>
        <v>3.7716149401578987</v>
      </c>
      <c r="AF27" s="100">
        <f t="shared" si="63"/>
        <v>1.9318027742272166</v>
      </c>
      <c r="AG27" s="94">
        <f t="shared" si="16"/>
        <v>-14</v>
      </c>
      <c r="AH27" s="94">
        <f t="shared" si="17"/>
        <v>11.75</v>
      </c>
      <c r="AI27" s="94">
        <v>1</v>
      </c>
      <c r="AJ27" s="94">
        <f>AJ$3/AM$3</f>
        <v>0.85106382978723394</v>
      </c>
      <c r="AK27" s="93">
        <f>AK26*AI27</f>
        <v>1</v>
      </c>
      <c r="AL27" s="93">
        <f>AG27*AK27*$G27*AJ27</f>
        <v>-14.548382978723401</v>
      </c>
      <c r="AM27" s="93">
        <f t="shared" si="55"/>
        <v>1.687150708901894</v>
      </c>
      <c r="AN27" s="93">
        <f t="shared" si="18"/>
        <v>1079.7764536972143</v>
      </c>
      <c r="AO27" s="93">
        <f t="shared" si="19"/>
        <v>15.891316580965118</v>
      </c>
      <c r="AP27" s="94">
        <f t="shared" si="20"/>
        <v>-0.11596826337121481</v>
      </c>
      <c r="AR27" s="94">
        <f t="shared" si="21"/>
        <v>-44</v>
      </c>
      <c r="AS27" s="94">
        <f t="shared" si="22"/>
        <v>13.25</v>
      </c>
      <c r="AT27" s="94">
        <v>1</v>
      </c>
      <c r="AU27" s="94">
        <f>AU$3/AX$3</f>
        <v>0.75471698113207542</v>
      </c>
      <c r="AV27" s="93">
        <f>AV26*AT27</f>
        <v>1</v>
      </c>
      <c r="AW27" s="93">
        <f>AR27*AV27*$G27*AU27</f>
        <v>-40.54724528301886</v>
      </c>
      <c r="AX27" s="93">
        <f t="shared" si="56"/>
        <v>2.9727057038497404E-2</v>
      </c>
      <c r="AY27" s="93">
        <f t="shared" si="23"/>
        <v>1217.6202562968588</v>
      </c>
      <c r="AZ27" s="93">
        <f t="shared" si="24"/>
        <v>15.891316580965118</v>
      </c>
      <c r="BA27" s="94">
        <f t="shared" si="25"/>
        <v>-7.3314615656386068E-4</v>
      </c>
      <c r="BC27" s="94">
        <f t="shared" si="26"/>
        <v>-81</v>
      </c>
      <c r="BD27" s="94">
        <f t="shared" si="27"/>
        <v>15.1</v>
      </c>
      <c r="BE27" s="94">
        <v>1</v>
      </c>
      <c r="BF27" s="94">
        <f>BF$3/BI$3</f>
        <v>0.66225165562913912</v>
      </c>
      <c r="BG27" s="93">
        <f>BG26*BE27</f>
        <v>1</v>
      </c>
      <c r="BH27" s="93">
        <f>BC27*BG27*$G27*BF27</f>
        <v>-65.498692052980132</v>
      </c>
      <c r="BI27" s="93">
        <f t="shared" si="57"/>
        <v>2.0058156594499819E-4</v>
      </c>
      <c r="BJ27" s="93">
        <f t="shared" si="28"/>
        <v>1387.62761283642</v>
      </c>
      <c r="BK27" s="93">
        <f t="shared" si="29"/>
        <v>15.891316580965118</v>
      </c>
      <c r="BL27" s="94">
        <f t="shared" si="30"/>
        <v>-3.0623751354111492E-6</v>
      </c>
      <c r="BN27" s="94">
        <f t="shared" si="31"/>
        <v>-131</v>
      </c>
      <c r="BO27" s="94">
        <f t="shared" si="32"/>
        <v>17.600000000000001</v>
      </c>
      <c r="BP27" s="94">
        <v>1</v>
      </c>
      <c r="BQ27" s="94">
        <f>BQ$3/BT$3</f>
        <v>0.56818181818181823</v>
      </c>
      <c r="BR27" s="93">
        <f>BR26*BP27</f>
        <v>1</v>
      </c>
      <c r="BS27" s="93">
        <f>BN27*BR27*$G27*BQ27</f>
        <v>-90.883110795454556</v>
      </c>
      <c r="BT27" s="93">
        <f t="shared" si="58"/>
        <v>2.2831097117083745E-7</v>
      </c>
      <c r="BU27" s="93">
        <f t="shared" si="33"/>
        <v>1617.3672838358275</v>
      </c>
      <c r="BV27" s="93">
        <f t="shared" si="34"/>
        <v>15.891316580965118</v>
      </c>
      <c r="BW27" s="94">
        <f t="shared" si="35"/>
        <v>-2.512138604989919E-9</v>
      </c>
      <c r="BY27" s="94">
        <f t="shared" si="36"/>
        <v>-186</v>
      </c>
      <c r="BZ27" s="94">
        <f t="shared" si="37"/>
        <v>20.350000000000001</v>
      </c>
      <c r="CA27" s="94">
        <v>1</v>
      </c>
      <c r="CB27" s="94">
        <f>CB$3/CE$3</f>
        <v>0.49140049140049141</v>
      </c>
      <c r="CC27" s="93">
        <f>CC26*CA27</f>
        <v>1</v>
      </c>
      <c r="CD27" s="93">
        <f>BY27*CC27*$G27*CB27</f>
        <v>-111.60228501228501</v>
      </c>
      <c r="CE27" s="93">
        <f t="shared" si="59"/>
        <v>1.2889871114076166E-10</v>
      </c>
      <c r="CF27" s="93">
        <f t="shared" si="38"/>
        <v>1870.0809219351754</v>
      </c>
      <c r="CG27" s="93">
        <f t="shared" si="39"/>
        <v>15.891316580965118</v>
      </c>
      <c r="CH27" s="94">
        <f t="shared" si="40"/>
        <v>-1.1549827239341264E-12</v>
      </c>
      <c r="CI27" s="100"/>
      <c r="CJ27" s="94">
        <f t="shared" si="41"/>
        <v>-236</v>
      </c>
      <c r="CK27" s="94">
        <f t="shared" si="42"/>
        <v>22.85</v>
      </c>
      <c r="CL27" s="94">
        <v>1</v>
      </c>
      <c r="CM27" s="94">
        <f>CM$3/CP$3</f>
        <v>0.43763676148796499</v>
      </c>
      <c r="CN27" s="93">
        <f>CN26*CL27</f>
        <v>1</v>
      </c>
      <c r="CO27" s="93">
        <f>CJ27*CN27*$G27*CM27</f>
        <v>-126.11024070021882</v>
      </c>
      <c r="CP27" s="93">
        <f t="shared" si="60"/>
        <v>1.4134173206994745E-13</v>
      </c>
      <c r="CQ27" s="93">
        <f t="shared" si="43"/>
        <v>2099.8205929345827</v>
      </c>
      <c r="CR27" s="93">
        <f t="shared" si="44"/>
        <v>15.891316580965118</v>
      </c>
      <c r="CS27" s="94">
        <f t="shared" si="45"/>
        <v>-1.1207791792732832E-15</v>
      </c>
      <c r="CT27" s="100"/>
      <c r="CU27" s="94">
        <f t="shared" si="46"/>
        <v>-299</v>
      </c>
      <c r="CV27" s="94">
        <f t="shared" si="47"/>
        <v>26</v>
      </c>
      <c r="CW27" s="94">
        <v>1</v>
      </c>
      <c r="CX27" s="94">
        <f>CX$3/DA$3</f>
        <v>0.38461538461538458</v>
      </c>
      <c r="CY27" s="93">
        <f>CY26*CW27</f>
        <v>1</v>
      </c>
      <c r="CZ27" s="93">
        <f>CU27*CY27*$G27*CX27</f>
        <v>-140.41787499999998</v>
      </c>
      <c r="DA27" s="93">
        <f t="shared" si="61"/>
        <v>2.590476204198034E-17</v>
      </c>
      <c r="DB27" s="93">
        <f t="shared" si="48"/>
        <v>2389.2925783938358</v>
      </c>
      <c r="DC27" s="93">
        <f t="shared" si="49"/>
        <v>15.891316580965118</v>
      </c>
      <c r="DD27" s="94">
        <f t="shared" si="50"/>
        <v>-1.8448336468544581E-19</v>
      </c>
      <c r="DE27" s="100"/>
    </row>
    <row r="28" spans="1:109">
      <c r="A28" s="84">
        <f t="shared" si="0"/>
        <v>0.53588673126814579</v>
      </c>
      <c r="B28" s="84">
        <f t="shared" si="1"/>
        <v>0.73333333333333328</v>
      </c>
      <c r="C28" s="112">
        <f t="shared" si="65"/>
        <v>2.0499999999999998</v>
      </c>
      <c r="D28" s="116"/>
      <c r="E28" s="86">
        <f t="shared" si="51"/>
        <v>1.1100000000000001</v>
      </c>
      <c r="F28" s="86">
        <f t="shared" si="3"/>
        <v>1.1100000000000001</v>
      </c>
      <c r="G28" s="87">
        <f t="shared" si="4"/>
        <v>1.2321000000000002</v>
      </c>
      <c r="H28" s="88">
        <f t="shared" si="5"/>
        <v>21.112126572366336</v>
      </c>
      <c r="I28" s="84">
        <f t="shared" si="52"/>
        <v>4.4000000000000021</v>
      </c>
      <c r="J28" s="89">
        <v>22</v>
      </c>
      <c r="K28" s="94">
        <f t="shared" si="6"/>
        <v>22</v>
      </c>
      <c r="L28" s="94">
        <f t="shared" si="7"/>
        <v>10</v>
      </c>
      <c r="M28" s="94">
        <v>1</v>
      </c>
      <c r="N28" s="94">
        <f>N$3/Q$3</f>
        <v>1</v>
      </c>
      <c r="O28" s="93">
        <f>O27*M28</f>
        <v>2</v>
      </c>
      <c r="P28" s="93">
        <f>K28*O28*$G28*N28</f>
        <v>54.212400000000009</v>
      </c>
      <c r="Q28" s="93">
        <f t="shared" si="53"/>
        <v>211.12126572366336</v>
      </c>
      <c r="R28" s="93">
        <f t="shared" si="8"/>
        <v>1055.6063286183169</v>
      </c>
      <c r="S28" s="93">
        <f t="shared" si="9"/>
        <v>16.469585540974347</v>
      </c>
      <c r="T28" s="94">
        <f t="shared" si="64"/>
        <v>3.8943353499137343</v>
      </c>
      <c r="U28" s="100">
        <f>T28/(($C28/N$3))</f>
        <v>1.8996757804457243</v>
      </c>
      <c r="V28" s="94">
        <f t="shared" si="11"/>
        <v>12</v>
      </c>
      <c r="W28" s="97">
        <f t="shared" si="12"/>
        <v>10.5</v>
      </c>
      <c r="X28" s="94">
        <v>1</v>
      </c>
      <c r="Y28" s="94">
        <f>Y$3/AB$3</f>
        <v>0.95238095238095244</v>
      </c>
      <c r="Z28" s="93">
        <f>Z27*X28</f>
        <v>1</v>
      </c>
      <c r="AA28" s="93">
        <f>V28*Z28*$G28*Y28</f>
        <v>14.081142857142861</v>
      </c>
      <c r="AB28" s="93">
        <f t="shared" si="54"/>
        <v>55.419332252461601</v>
      </c>
      <c r="AC28" s="93">
        <f t="shared" si="13"/>
        <v>1108.3866450492326</v>
      </c>
      <c r="AD28" s="93">
        <f t="shared" si="14"/>
        <v>16.469585540974347</v>
      </c>
      <c r="AE28" s="94">
        <f t="shared" si="15"/>
        <v>3.9357126630065649</v>
      </c>
      <c r="AF28" s="100">
        <f t="shared" si="63"/>
        <v>2.0158528273936067</v>
      </c>
      <c r="AG28" s="94">
        <f t="shared" si="16"/>
        <v>-13</v>
      </c>
      <c r="AH28" s="94">
        <f t="shared" si="17"/>
        <v>11.75</v>
      </c>
      <c r="AI28" s="94">
        <v>1</v>
      </c>
      <c r="AJ28" s="94">
        <f>AJ$3/AM$3</f>
        <v>0.85106382978723394</v>
      </c>
      <c r="AK28" s="93">
        <f>AK27*AI28</f>
        <v>1</v>
      </c>
      <c r="AL28" s="93">
        <f>AG28*AK28*$G28*AJ28</f>
        <v>-13.631744680851064</v>
      </c>
      <c r="AM28" s="93">
        <f t="shared" si="55"/>
        <v>1.9380272439476867</v>
      </c>
      <c r="AN28" s="93">
        <f t="shared" si="18"/>
        <v>1240.3374361265221</v>
      </c>
      <c r="AO28" s="93">
        <f t="shared" si="19"/>
        <v>16.469585540974347</v>
      </c>
      <c r="AP28" s="94">
        <f t="shared" si="20"/>
        <v>-0.14217015424812746</v>
      </c>
      <c r="AR28" s="94">
        <f t="shared" si="21"/>
        <v>-43</v>
      </c>
      <c r="AS28" s="94">
        <f t="shared" si="22"/>
        <v>13.25</v>
      </c>
      <c r="AT28" s="94">
        <v>1</v>
      </c>
      <c r="AU28" s="94">
        <f>AU$3/AX$3</f>
        <v>0.75471698113207542</v>
      </c>
      <c r="AV28" s="93">
        <f>AV27*AT28</f>
        <v>1</v>
      </c>
      <c r="AW28" s="93">
        <f>AR28*AV28*$G28*AU28</f>
        <v>-39.985132075471704</v>
      </c>
      <c r="AX28" s="93">
        <f t="shared" si="56"/>
        <v>3.4147421519024994E-2</v>
      </c>
      <c r="AY28" s="93">
        <f t="shared" si="23"/>
        <v>1398.6783854192697</v>
      </c>
      <c r="AZ28" s="93">
        <f t="shared" si="24"/>
        <v>16.469585540974347</v>
      </c>
      <c r="BA28" s="94">
        <f t="shared" si="25"/>
        <v>-8.5400296926797532E-4</v>
      </c>
      <c r="BC28" s="94">
        <f t="shared" si="26"/>
        <v>-80</v>
      </c>
      <c r="BD28" s="94">
        <f t="shared" si="27"/>
        <v>15.1</v>
      </c>
      <c r="BE28" s="94">
        <v>1</v>
      </c>
      <c r="BF28" s="94">
        <f>BF$3/BI$3</f>
        <v>0.66225165562913912</v>
      </c>
      <c r="BG28" s="93">
        <f>BG27*BE28</f>
        <v>1</v>
      </c>
      <c r="BH28" s="93">
        <f>BC28*BG28*$G28*BF28</f>
        <v>-65.276821192052992</v>
      </c>
      <c r="BI28" s="93">
        <f t="shared" si="57"/>
        <v>2.3040771484374877E-4</v>
      </c>
      <c r="BJ28" s="93">
        <f t="shared" si="28"/>
        <v>1593.9655562136581</v>
      </c>
      <c r="BK28" s="93">
        <f t="shared" si="29"/>
        <v>16.469585540974347</v>
      </c>
      <c r="BL28" s="94">
        <f t="shared" si="30"/>
        <v>-3.5297018242640673E-6</v>
      </c>
      <c r="BN28" s="94">
        <f t="shared" si="31"/>
        <v>-130</v>
      </c>
      <c r="BO28" s="94">
        <f t="shared" si="32"/>
        <v>17.600000000000001</v>
      </c>
      <c r="BP28" s="94">
        <v>1</v>
      </c>
      <c r="BQ28" s="94">
        <f>BQ$3/BT$3</f>
        <v>0.56818181818181823</v>
      </c>
      <c r="BR28" s="93">
        <f>BR27*BP28</f>
        <v>1</v>
      </c>
      <c r="BS28" s="93">
        <f>BN28*BR28*$G28*BQ28</f>
        <v>-91.007386363636385</v>
      </c>
      <c r="BT28" s="93">
        <f t="shared" si="58"/>
        <v>2.6226043701171649E-7</v>
      </c>
      <c r="BU28" s="93">
        <f t="shared" si="33"/>
        <v>1857.8671383682376</v>
      </c>
      <c r="BV28" s="93">
        <f t="shared" si="34"/>
        <v>16.469585540974347</v>
      </c>
      <c r="BW28" s="94">
        <f t="shared" si="35"/>
        <v>-2.8817489161133331E-9</v>
      </c>
      <c r="BY28" s="94">
        <f t="shared" si="36"/>
        <v>-185</v>
      </c>
      <c r="BZ28" s="94">
        <f t="shared" si="37"/>
        <v>20.350000000000001</v>
      </c>
      <c r="CA28" s="94">
        <v>1</v>
      </c>
      <c r="CB28" s="94">
        <f>CB$3/CE$3</f>
        <v>0.49140049140049141</v>
      </c>
      <c r="CC28" s="93">
        <f>CC27*CA28</f>
        <v>1</v>
      </c>
      <c r="CD28" s="93">
        <f>BY28*CC28*$G28*CB28</f>
        <v>-112.00909090909093</v>
      </c>
      <c r="CE28" s="93">
        <f t="shared" si="59"/>
        <v>1.4806573744863087E-10</v>
      </c>
      <c r="CF28" s="93">
        <f t="shared" si="38"/>
        <v>2148.1588787382748</v>
      </c>
      <c r="CG28" s="93">
        <f t="shared" si="39"/>
        <v>16.469585540974347</v>
      </c>
      <c r="CH28" s="94">
        <f t="shared" si="40"/>
        <v>-1.3219082151894646E-12</v>
      </c>
      <c r="CI28" s="100"/>
      <c r="CJ28" s="94">
        <f t="shared" si="41"/>
        <v>-235</v>
      </c>
      <c r="CK28" s="94">
        <f t="shared" si="42"/>
        <v>22.85</v>
      </c>
      <c r="CL28" s="94">
        <v>1</v>
      </c>
      <c r="CM28" s="94">
        <f>CM$3/CP$3</f>
        <v>0.43763676148796499</v>
      </c>
      <c r="CN28" s="93">
        <f>CN27*CL28</f>
        <v>1</v>
      </c>
      <c r="CO28" s="93">
        <f>CJ28*CN28*$G28*CM28</f>
        <v>-126.71487964989062</v>
      </c>
      <c r="CP28" s="93">
        <f t="shared" si="60"/>
        <v>1.6235901512118035E-13</v>
      </c>
      <c r="CQ28" s="93">
        <f t="shared" si="43"/>
        <v>2412.0604608928538</v>
      </c>
      <c r="CR28" s="93">
        <f t="shared" si="44"/>
        <v>16.469585540974347</v>
      </c>
      <c r="CS28" s="94">
        <f t="shared" si="45"/>
        <v>-1.2812940009079706E-15</v>
      </c>
      <c r="CT28" s="100"/>
      <c r="CU28" s="94">
        <f t="shared" si="46"/>
        <v>-298</v>
      </c>
      <c r="CV28" s="94">
        <f t="shared" si="47"/>
        <v>26</v>
      </c>
      <c r="CW28" s="94">
        <v>1</v>
      </c>
      <c r="CX28" s="94">
        <f>CX$3/DA$3</f>
        <v>0.38461538461538458</v>
      </c>
      <c r="CY28" s="93">
        <f>CY27*CW28</f>
        <v>1</v>
      </c>
      <c r="CZ28" s="93">
        <f>CU28*CY28*$G28*CX28</f>
        <v>-141.21761538461539</v>
      </c>
      <c r="DA28" s="93">
        <f t="shared" si="61"/>
        <v>2.9756757544212455E-17</v>
      </c>
      <c r="DB28" s="93">
        <f t="shared" si="48"/>
        <v>2744.5764544076237</v>
      </c>
      <c r="DC28" s="93">
        <f t="shared" si="49"/>
        <v>16.469585540974347</v>
      </c>
      <c r="DD28" s="94">
        <f t="shared" si="50"/>
        <v>-2.1071562115794114E-19</v>
      </c>
      <c r="DE28" s="100"/>
    </row>
    <row r="29" spans="1:109">
      <c r="A29" s="84">
        <f t="shared" si="0"/>
        <v>0.55478473603392175</v>
      </c>
      <c r="B29" s="84">
        <f t="shared" si="1"/>
        <v>0.76666666666666672</v>
      </c>
      <c r="C29" s="112">
        <f t="shared" si="65"/>
        <v>2.0499999999999998</v>
      </c>
      <c r="D29" s="116"/>
      <c r="E29" s="86">
        <f t="shared" si="51"/>
        <v>1.115</v>
      </c>
      <c r="F29" s="86">
        <f t="shared" si="3"/>
        <v>1.115</v>
      </c>
      <c r="G29" s="87">
        <f t="shared" si="4"/>
        <v>1.243225</v>
      </c>
      <c r="H29" s="88">
        <f t="shared" si="5"/>
        <v>24.251465064166407</v>
      </c>
      <c r="I29" s="84">
        <f t="shared" si="52"/>
        <v>4.6000000000000023</v>
      </c>
      <c r="J29" s="89">
        <v>23</v>
      </c>
      <c r="K29" s="94">
        <f t="shared" si="6"/>
        <v>23</v>
      </c>
      <c r="L29" s="94">
        <f t="shared" si="7"/>
        <v>10</v>
      </c>
      <c r="M29" s="94">
        <v>1</v>
      </c>
      <c r="N29" s="94">
        <f>N$3/Q$3</f>
        <v>1</v>
      </c>
      <c r="O29" s="93">
        <f>O28*M29</f>
        <v>2</v>
      </c>
      <c r="P29" s="93">
        <f>K29*O29*$G29*N29</f>
        <v>57.18835</v>
      </c>
      <c r="Q29" s="93">
        <f t="shared" si="53"/>
        <v>242.51465064166408</v>
      </c>
      <c r="R29" s="93">
        <f t="shared" si="8"/>
        <v>1212.5732532083205</v>
      </c>
      <c r="S29" s="93">
        <f t="shared" si="9"/>
        <v>17.068877045310327</v>
      </c>
      <c r="T29" s="94">
        <f t="shared" si="64"/>
        <v>4.2406303144200539</v>
      </c>
      <c r="U29" s="100">
        <f>T29/(($C29/N$3))</f>
        <v>2.0686001533756362</v>
      </c>
      <c r="V29" s="94">
        <f t="shared" si="11"/>
        <v>13</v>
      </c>
      <c r="W29" s="97">
        <f t="shared" si="12"/>
        <v>10.5</v>
      </c>
      <c r="X29" s="94">
        <v>1</v>
      </c>
      <c r="Y29" s="94">
        <f>Y$3/AB$3</f>
        <v>0.95238095238095244</v>
      </c>
      <c r="Z29" s="93">
        <f>Z28*X29</f>
        <v>1</v>
      </c>
      <c r="AA29" s="93">
        <f>V29*Z29*$G29*Y29</f>
        <v>15.392309523809525</v>
      </c>
      <c r="AB29" s="93">
        <f t="shared" si="54"/>
        <v>63.660095793436774</v>
      </c>
      <c r="AC29" s="93">
        <f t="shared" si="13"/>
        <v>1273.2019158687363</v>
      </c>
      <c r="AD29" s="93">
        <f t="shared" si="14"/>
        <v>17.068877045310327</v>
      </c>
      <c r="AE29" s="94">
        <f t="shared" si="15"/>
        <v>4.1358378153040931</v>
      </c>
      <c r="AF29" s="100">
        <f t="shared" si="63"/>
        <v>2.1183559541801458</v>
      </c>
      <c r="AG29" s="94">
        <f t="shared" si="16"/>
        <v>-12</v>
      </c>
      <c r="AH29" s="94">
        <f t="shared" si="17"/>
        <v>11.75</v>
      </c>
      <c r="AI29" s="94">
        <v>1</v>
      </c>
      <c r="AJ29" s="94">
        <f>AJ$3/AM$3</f>
        <v>0.85106382978723394</v>
      </c>
      <c r="AK29" s="93">
        <f>AK28*AI29</f>
        <v>1</v>
      </c>
      <c r="AL29" s="93">
        <f>AG29*AK29*$G29*AJ29</f>
        <v>-12.696765957446807</v>
      </c>
      <c r="AM29" s="93">
        <f t="shared" si="55"/>
        <v>2.2262087070621455</v>
      </c>
      <c r="AN29" s="93">
        <f t="shared" si="18"/>
        <v>1424.7735725197765</v>
      </c>
      <c r="AO29" s="93">
        <f t="shared" si="19"/>
        <v>17.068877045310327</v>
      </c>
      <c r="AP29" s="94">
        <f t="shared" si="20"/>
        <v>-0.17533667349018489</v>
      </c>
      <c r="AR29" s="94">
        <f t="shared" si="21"/>
        <v>-42</v>
      </c>
      <c r="AS29" s="94">
        <f t="shared" si="22"/>
        <v>13.25</v>
      </c>
      <c r="AT29" s="94">
        <v>1</v>
      </c>
      <c r="AU29" s="94">
        <f>AU$3/AX$3</f>
        <v>0.75471698113207542</v>
      </c>
      <c r="AV29" s="93">
        <f>AV28*AT29</f>
        <v>1</v>
      </c>
      <c r="AW29" s="93">
        <f>AR29*AV29*$G29*AU29</f>
        <v>-39.407886792452828</v>
      </c>
      <c r="AX29" s="93">
        <f t="shared" si="56"/>
        <v>3.9225086926294367E-2</v>
      </c>
      <c r="AY29" s="93">
        <f t="shared" si="23"/>
        <v>1606.6595605010243</v>
      </c>
      <c r="AZ29" s="93">
        <f t="shared" si="24"/>
        <v>17.068877045310327</v>
      </c>
      <c r="BA29" s="94">
        <f t="shared" si="25"/>
        <v>-9.953613380204525E-4</v>
      </c>
      <c r="BC29" s="94">
        <f t="shared" si="26"/>
        <v>-79</v>
      </c>
      <c r="BD29" s="94">
        <f t="shared" si="27"/>
        <v>15.1</v>
      </c>
      <c r="BE29" s="94">
        <v>1</v>
      </c>
      <c r="BF29" s="94">
        <f>BF$3/BI$3</f>
        <v>0.66225165562913912</v>
      </c>
      <c r="BG29" s="93">
        <f>BG28*BE29</f>
        <v>1</v>
      </c>
      <c r="BH29" s="93">
        <f>BC29*BG29*$G29*BF29</f>
        <v>-65.042897350993385</v>
      </c>
      <c r="BI29" s="93">
        <f t="shared" si="57"/>
        <v>2.6466896301964018E-4</v>
      </c>
      <c r="BJ29" s="93">
        <f t="shared" si="28"/>
        <v>1830.9856123445636</v>
      </c>
      <c r="BK29" s="93">
        <f t="shared" si="29"/>
        <v>17.068877045310327</v>
      </c>
      <c r="BL29" s="94">
        <f t="shared" si="30"/>
        <v>-4.0691447306136643E-6</v>
      </c>
      <c r="BN29" s="94">
        <f t="shared" si="31"/>
        <v>-129</v>
      </c>
      <c r="BO29" s="94">
        <f t="shared" si="32"/>
        <v>17.600000000000001</v>
      </c>
      <c r="BP29" s="94">
        <v>1</v>
      </c>
      <c r="BQ29" s="94">
        <f>BQ$3/BT$3</f>
        <v>0.56818181818181823</v>
      </c>
      <c r="BR29" s="93">
        <f>BR28*BP29</f>
        <v>1</v>
      </c>
      <c r="BS29" s="93">
        <f>BN29*BR29*$G29*BQ29</f>
        <v>-91.12274147727274</v>
      </c>
      <c r="BT29" s="93">
        <f t="shared" si="58"/>
        <v>3.0125813257616228E-7</v>
      </c>
      <c r="BU29" s="93">
        <f t="shared" si="33"/>
        <v>2134.1289256466439</v>
      </c>
      <c r="BV29" s="93">
        <f t="shared" si="34"/>
        <v>17.068877045310327</v>
      </c>
      <c r="BW29" s="94">
        <f t="shared" si="35"/>
        <v>-3.3060696780210479E-9</v>
      </c>
      <c r="BY29" s="94">
        <f t="shared" si="36"/>
        <v>-184</v>
      </c>
      <c r="BZ29" s="94">
        <f t="shared" si="37"/>
        <v>20.350000000000001</v>
      </c>
      <c r="CA29" s="94">
        <v>1</v>
      </c>
      <c r="CB29" s="94">
        <f>CB$3/CE$3</f>
        <v>0.49140049140049141</v>
      </c>
      <c r="CC29" s="93">
        <f>CC28*CA29</f>
        <v>1</v>
      </c>
      <c r="CD29" s="93">
        <f>BY29*CC29*$G29*CB29</f>
        <v>-112.40953316953318</v>
      </c>
      <c r="CE29" s="93">
        <f t="shared" si="59"/>
        <v>1.700828690386652E-10</v>
      </c>
      <c r="CF29" s="93">
        <f t="shared" si="38"/>
        <v>2467.586570278932</v>
      </c>
      <c r="CG29" s="93">
        <f t="shared" si="39"/>
        <v>17.068877045310327</v>
      </c>
      <c r="CH29" s="94">
        <f t="shared" si="40"/>
        <v>-1.5130644549706525E-12</v>
      </c>
      <c r="CI29" s="100"/>
      <c r="CJ29" s="94">
        <f t="shared" si="41"/>
        <v>-234</v>
      </c>
      <c r="CK29" s="94">
        <f t="shared" si="42"/>
        <v>22.85</v>
      </c>
      <c r="CL29" s="94">
        <v>1</v>
      </c>
      <c r="CM29" s="94">
        <f>CM$3/CP$3</f>
        <v>0.43763676148796499</v>
      </c>
      <c r="CN29" s="93">
        <f>CN28*CL29</f>
        <v>1</v>
      </c>
      <c r="CO29" s="93">
        <f>CJ29*CN29*$G29*CM29</f>
        <v>-127.31494529540481</v>
      </c>
      <c r="CP29" s="93">
        <f t="shared" si="60"/>
        <v>1.8650153358863863E-13</v>
      </c>
      <c r="CQ29" s="93">
        <f t="shared" si="43"/>
        <v>2770.729883581012</v>
      </c>
      <c r="CR29" s="93">
        <f t="shared" si="44"/>
        <v>17.068877045310327</v>
      </c>
      <c r="CS29" s="94">
        <f t="shared" si="45"/>
        <v>-1.4648832716057416E-15</v>
      </c>
      <c r="CT29" s="100"/>
      <c r="CU29" s="94">
        <f t="shared" si="46"/>
        <v>-297</v>
      </c>
      <c r="CV29" s="94">
        <f t="shared" si="47"/>
        <v>26</v>
      </c>
      <c r="CW29" s="94">
        <v>1</v>
      </c>
      <c r="CX29" s="94">
        <f>CX$3/DA$3</f>
        <v>0.38461538461538458</v>
      </c>
      <c r="CY29" s="93">
        <f>CY28*CW29</f>
        <v>1</v>
      </c>
      <c r="CZ29" s="93">
        <f>CU29*CY29*$G29*CX29</f>
        <v>-142.01454807692306</v>
      </c>
      <c r="DA29" s="93">
        <f t="shared" si="61"/>
        <v>3.418153844108246E-17</v>
      </c>
      <c r="DB29" s="93">
        <f t="shared" si="48"/>
        <v>3152.6904583416331</v>
      </c>
      <c r="DC29" s="93">
        <f t="shared" si="49"/>
        <v>17.068877045310327</v>
      </c>
      <c r="DD29" s="94">
        <f t="shared" si="50"/>
        <v>-2.406904004128353E-19</v>
      </c>
      <c r="DE29" s="100"/>
    </row>
    <row r="30" spans="1:109">
      <c r="A30" s="84">
        <f t="shared" si="0"/>
        <v>0.57434917749851677</v>
      </c>
      <c r="B30" s="84">
        <f t="shared" si="1"/>
        <v>0.8</v>
      </c>
      <c r="C30" s="112">
        <f t="shared" si="65"/>
        <v>2.0499999999999998</v>
      </c>
      <c r="D30" s="116"/>
      <c r="E30" s="86">
        <f t="shared" si="51"/>
        <v>1.1200000000000001</v>
      </c>
      <c r="F30" s="86">
        <f t="shared" si="3"/>
        <v>1.1200000000000001</v>
      </c>
      <c r="G30" s="87">
        <f t="shared" si="4"/>
        <v>1.2544000000000002</v>
      </c>
      <c r="H30" s="88">
        <f t="shared" si="5"/>
        <v>27.857618025476015</v>
      </c>
      <c r="I30" s="84">
        <f t="shared" si="52"/>
        <v>4.8000000000000025</v>
      </c>
      <c r="J30" s="89">
        <v>24</v>
      </c>
      <c r="K30" s="94">
        <f t="shared" si="6"/>
        <v>24</v>
      </c>
      <c r="L30" s="94">
        <f t="shared" si="7"/>
        <v>10</v>
      </c>
      <c r="M30" s="94">
        <v>1</v>
      </c>
      <c r="N30" s="94">
        <f>N$3/Q$3</f>
        <v>1</v>
      </c>
      <c r="O30" s="93">
        <f>O29*M30</f>
        <v>2</v>
      </c>
      <c r="P30" s="93">
        <f>K30*O30*$G30*N30</f>
        <v>60.211200000000005</v>
      </c>
      <c r="Q30" s="93">
        <f t="shared" si="53"/>
        <v>278.57618025476017</v>
      </c>
      <c r="R30" s="93">
        <f t="shared" si="8"/>
        <v>1392.8809012738009</v>
      </c>
      <c r="S30" s="93">
        <f t="shared" si="9"/>
        <v>17.689954666954318</v>
      </c>
      <c r="T30" s="94">
        <f t="shared" si="64"/>
        <v>4.6266505277217549</v>
      </c>
      <c r="U30" s="100">
        <f>T30/(($C30/N$3))</f>
        <v>2.2569026964496368</v>
      </c>
      <c r="V30" s="94">
        <f t="shared" si="11"/>
        <v>14</v>
      </c>
      <c r="W30" s="97">
        <f t="shared" si="12"/>
        <v>10.5</v>
      </c>
      <c r="X30" s="94">
        <v>1</v>
      </c>
      <c r="Y30" s="94">
        <f>Y$3/AB$3</f>
        <v>0.95238095238095244</v>
      </c>
      <c r="Z30" s="93">
        <f>Z29*X30</f>
        <v>1</v>
      </c>
      <c r="AA30" s="93">
        <f>V30*Z30*$G30*Y30</f>
        <v>16.725333333333335</v>
      </c>
      <c r="AB30" s="93">
        <f t="shared" si="54"/>
        <v>73.126247316874483</v>
      </c>
      <c r="AC30" s="93">
        <f t="shared" si="13"/>
        <v>1462.5249463374907</v>
      </c>
      <c r="AD30" s="93">
        <f t="shared" si="14"/>
        <v>17.689954666954318</v>
      </c>
      <c r="AE30" s="94">
        <f t="shared" si="15"/>
        <v>4.3721847486970553</v>
      </c>
      <c r="AF30" s="100">
        <f t="shared" si="63"/>
        <v>2.2394117005521506</v>
      </c>
      <c r="AG30" s="94">
        <f t="shared" si="16"/>
        <v>-11</v>
      </c>
      <c r="AH30" s="94">
        <f t="shared" si="17"/>
        <v>11.75</v>
      </c>
      <c r="AI30" s="94">
        <v>1</v>
      </c>
      <c r="AJ30" s="94">
        <f>AJ$3/AM$3</f>
        <v>0.85106382978723394</v>
      </c>
      <c r="AK30" s="93">
        <f>AK29*AI30</f>
        <v>1</v>
      </c>
      <c r="AL30" s="93">
        <f>AG30*AK30*$G30*AJ30</f>
        <v>-11.743319148936171</v>
      </c>
      <c r="AM30" s="93">
        <f t="shared" si="55"/>
        <v>2.5572422796823631</v>
      </c>
      <c r="AN30" s="93">
        <f t="shared" si="18"/>
        <v>1636.6350589967158</v>
      </c>
      <c r="AO30" s="93">
        <f t="shared" si="19"/>
        <v>17.689954666954318</v>
      </c>
      <c r="AP30" s="94">
        <f t="shared" si="20"/>
        <v>-0.21776145630122162</v>
      </c>
      <c r="AR30" s="94">
        <f t="shared" si="21"/>
        <v>-41</v>
      </c>
      <c r="AS30" s="94">
        <f t="shared" si="22"/>
        <v>13.25</v>
      </c>
      <c r="AT30" s="94">
        <v>1</v>
      </c>
      <c r="AU30" s="94">
        <f>AU$3/AX$3</f>
        <v>0.75471698113207542</v>
      </c>
      <c r="AV30" s="93">
        <f>AV29*AT30</f>
        <v>1</v>
      </c>
      <c r="AW30" s="93">
        <f>AR30*AV30*$G30*AU30</f>
        <v>-38.815396226415096</v>
      </c>
      <c r="AX30" s="93">
        <f t="shared" si="56"/>
        <v>4.5057792826850046E-2</v>
      </c>
      <c r="AY30" s="93">
        <f t="shared" si="23"/>
        <v>1845.5671941877858</v>
      </c>
      <c r="AZ30" s="93">
        <f t="shared" si="24"/>
        <v>17.689954666954318</v>
      </c>
      <c r="BA30" s="94">
        <f t="shared" si="25"/>
        <v>-1.1608226942737428E-3</v>
      </c>
      <c r="BC30" s="94">
        <f t="shared" si="26"/>
        <v>-78</v>
      </c>
      <c r="BD30" s="94">
        <f t="shared" si="27"/>
        <v>15.1</v>
      </c>
      <c r="BE30" s="94">
        <v>1</v>
      </c>
      <c r="BF30" s="94">
        <f>BF$3/BI$3</f>
        <v>0.66225165562913912</v>
      </c>
      <c r="BG30" s="93">
        <f>BG29*BE30</f>
        <v>1</v>
      </c>
      <c r="BH30" s="93">
        <f>BC30*BG30*$G30*BF30</f>
        <v>-64.796821192052988</v>
      </c>
      <c r="BI30" s="93">
        <f t="shared" si="57"/>
        <v>3.0402480243943176E-4</v>
      </c>
      <c r="BJ30" s="93">
        <f t="shared" si="28"/>
        <v>2103.2501609234391</v>
      </c>
      <c r="BK30" s="93">
        <f t="shared" si="29"/>
        <v>17.689954666954318</v>
      </c>
      <c r="BL30" s="94">
        <f t="shared" si="30"/>
        <v>-4.6919709462031282E-6</v>
      </c>
      <c r="BN30" s="94">
        <f t="shared" si="31"/>
        <v>-128</v>
      </c>
      <c r="BO30" s="94">
        <f t="shared" si="32"/>
        <v>17.600000000000001</v>
      </c>
      <c r="BP30" s="94">
        <v>1</v>
      </c>
      <c r="BQ30" s="94">
        <f>BQ$3/BT$3</f>
        <v>0.56818181818181823</v>
      </c>
      <c r="BR30" s="93">
        <f>BR29*BP30</f>
        <v>1</v>
      </c>
      <c r="BS30" s="93">
        <f>BN30*BR30*$G30*BQ30</f>
        <v>-91.229090909090928</v>
      </c>
      <c r="BT30" s="93">
        <f t="shared" si="58"/>
        <v>3.4605472131971627E-7</v>
      </c>
      <c r="BU30" s="93">
        <f t="shared" si="33"/>
        <v>2451.4703862418896</v>
      </c>
      <c r="BV30" s="93">
        <f t="shared" si="34"/>
        <v>17.689954666954318</v>
      </c>
      <c r="BW30" s="94">
        <f t="shared" si="35"/>
        <v>-3.7932496955884074E-9</v>
      </c>
      <c r="BY30" s="94">
        <f t="shared" si="36"/>
        <v>-183</v>
      </c>
      <c r="BZ30" s="94">
        <f t="shared" si="37"/>
        <v>20.350000000000001</v>
      </c>
      <c r="CA30" s="94">
        <v>1</v>
      </c>
      <c r="CB30" s="94">
        <f>CB$3/CE$3</f>
        <v>0.49140049140049141</v>
      </c>
      <c r="CC30" s="93">
        <f>CC29*CA30</f>
        <v>1</v>
      </c>
      <c r="CD30" s="93">
        <f>BY30*CC30*$G30*CB30</f>
        <v>-112.8035380835381</v>
      </c>
      <c r="CE30" s="93">
        <f t="shared" si="59"/>
        <v>1.9537391187789085E-10</v>
      </c>
      <c r="CF30" s="93">
        <f t="shared" si="38"/>
        <v>2834.5126340921847</v>
      </c>
      <c r="CG30" s="93">
        <f t="shared" si="39"/>
        <v>17.689954666954318</v>
      </c>
      <c r="CH30" s="94">
        <f t="shared" si="40"/>
        <v>-1.73198390048018E-12</v>
      </c>
      <c r="CI30" s="100"/>
      <c r="CJ30" s="94">
        <f t="shared" si="41"/>
        <v>-233</v>
      </c>
      <c r="CK30" s="94">
        <f t="shared" si="42"/>
        <v>22.85</v>
      </c>
      <c r="CL30" s="94">
        <v>1</v>
      </c>
      <c r="CM30" s="94">
        <f>CM$3/CP$3</f>
        <v>0.43763676148796499</v>
      </c>
      <c r="CN30" s="93">
        <f>CN29*CL30</f>
        <v>1</v>
      </c>
      <c r="CO30" s="93">
        <f>CJ30*CN30*$G30*CM30</f>
        <v>-127.91037199124729</v>
      </c>
      <c r="CP30" s="93">
        <f t="shared" si="60"/>
        <v>2.1423400483769344E-13</v>
      </c>
      <c r="CQ30" s="93">
        <f t="shared" si="43"/>
        <v>3182.7328594106348</v>
      </c>
      <c r="CR30" s="93">
        <f t="shared" si="44"/>
        <v>17.689954666954318</v>
      </c>
      <c r="CS30" s="94">
        <f t="shared" si="45"/>
        <v>-1.6748759424478348E-15</v>
      </c>
      <c r="CT30" s="100"/>
      <c r="CU30" s="94">
        <f t="shared" si="46"/>
        <v>-296</v>
      </c>
      <c r="CV30" s="94">
        <f t="shared" si="47"/>
        <v>26</v>
      </c>
      <c r="CW30" s="94">
        <v>1</v>
      </c>
      <c r="CX30" s="94">
        <f>CX$3/DA$3</f>
        <v>0.38461538461538458</v>
      </c>
      <c r="CY30" s="93">
        <f>CY29*CW30</f>
        <v>1</v>
      </c>
      <c r="CZ30" s="93">
        <f>CU30*CY30*$G30*CX30</f>
        <v>-142.80861538461539</v>
      </c>
      <c r="DA30" s="93">
        <f t="shared" si="61"/>
        <v>3.926427697853934E-17</v>
      </c>
      <c r="DB30" s="93">
        <f t="shared" si="48"/>
        <v>3621.490343311882</v>
      </c>
      <c r="DC30" s="93">
        <f t="shared" si="49"/>
        <v>17.689954666954318</v>
      </c>
      <c r="DD30" s="94">
        <f t="shared" si="50"/>
        <v>-2.7494333498572126E-19</v>
      </c>
      <c r="DE30" s="100"/>
    </row>
    <row r="31" spans="1:109">
      <c r="A31" s="84">
        <f t="shared" si="0"/>
        <v>0.59460355750135974</v>
      </c>
      <c r="B31" s="84">
        <f t="shared" si="1"/>
        <v>0.83333333333333337</v>
      </c>
      <c r="C31" s="112">
        <f t="shared" si="65"/>
        <v>2.0499999999999998</v>
      </c>
      <c r="D31" s="116"/>
      <c r="E31" s="86">
        <f t="shared" si="51"/>
        <v>1.125</v>
      </c>
      <c r="F31" s="86">
        <f t="shared" si="3"/>
        <v>1.125</v>
      </c>
      <c r="G31" s="87">
        <f t="shared" si="4"/>
        <v>1.265625</v>
      </c>
      <c r="H31" s="88">
        <f t="shared" si="5"/>
        <v>32.000000000000057</v>
      </c>
      <c r="I31" s="84">
        <f t="shared" si="52"/>
        <v>5.0000000000000027</v>
      </c>
      <c r="J31" s="89">
        <v>25</v>
      </c>
      <c r="K31" s="94">
        <f t="shared" si="6"/>
        <v>25</v>
      </c>
      <c r="L31" s="94">
        <f t="shared" si="7"/>
        <v>10</v>
      </c>
      <c r="M31" s="94">
        <v>1</v>
      </c>
      <c r="N31" s="94">
        <f>N$3/Q$3</f>
        <v>1</v>
      </c>
      <c r="O31" s="93">
        <f>O30*M31</f>
        <v>2</v>
      </c>
      <c r="P31" s="93">
        <f>K31*O31*$G31*N31</f>
        <v>63.28125</v>
      </c>
      <c r="Q31" s="93">
        <f t="shared" si="53"/>
        <v>320.00000000000057</v>
      </c>
      <c r="R31" s="93">
        <f t="shared" si="8"/>
        <v>1600.0000000000027</v>
      </c>
      <c r="S31" s="93">
        <f t="shared" si="9"/>
        <v>18.333609689625259</v>
      </c>
      <c r="T31" s="94">
        <f t="shared" si="64"/>
        <v>5.0567901234567989</v>
      </c>
      <c r="U31" s="100">
        <f>T31/(($C31/N$3))</f>
        <v>2.4667268894911216</v>
      </c>
      <c r="V31" s="94">
        <f t="shared" si="11"/>
        <v>15</v>
      </c>
      <c r="W31" s="97">
        <f t="shared" si="12"/>
        <v>10.5</v>
      </c>
      <c r="X31" s="94">
        <v>1</v>
      </c>
      <c r="Y31" s="94">
        <f>Y$3/AB$3</f>
        <v>0.95238095238095244</v>
      </c>
      <c r="Z31" s="93">
        <f>Z30*X31</f>
        <v>1</v>
      </c>
      <c r="AA31" s="93">
        <f>V31*Z31*$G31*Y31</f>
        <v>18.080357142857142</v>
      </c>
      <c r="AB31" s="93">
        <f t="shared" si="54"/>
        <v>84.000000000000071</v>
      </c>
      <c r="AC31" s="93">
        <f t="shared" si="13"/>
        <v>1680.0000000000027</v>
      </c>
      <c r="AD31" s="93">
        <f t="shared" si="14"/>
        <v>18.333609689625259</v>
      </c>
      <c r="AE31" s="94">
        <f t="shared" si="15"/>
        <v>4.6459259259259298</v>
      </c>
      <c r="AF31" s="100">
        <f t="shared" si="63"/>
        <v>2.3796205962059642</v>
      </c>
      <c r="AG31" s="94">
        <f t="shared" si="16"/>
        <v>-10</v>
      </c>
      <c r="AH31" s="94">
        <f t="shared" si="17"/>
        <v>11.75</v>
      </c>
      <c r="AI31" s="94">
        <v>1</v>
      </c>
      <c r="AJ31" s="94">
        <f>AJ$3/AM$3</f>
        <v>0.85106382978723394</v>
      </c>
      <c r="AK31" s="93">
        <f>AK30*AI31</f>
        <v>1</v>
      </c>
      <c r="AL31" s="93">
        <f>AG31*AK31*$G31*AJ31</f>
        <v>-10.771276595744679</v>
      </c>
      <c r="AM31" s="93">
        <f t="shared" si="55"/>
        <v>2.9374999999999982</v>
      </c>
      <c r="AN31" s="93">
        <f t="shared" si="18"/>
        <v>1880.0000000000034</v>
      </c>
      <c r="AO31" s="93">
        <f t="shared" si="19"/>
        <v>18.333609689625259</v>
      </c>
      <c r="AP31" s="94">
        <f t="shared" si="20"/>
        <v>-0.27271604938271593</v>
      </c>
      <c r="AR31" s="94">
        <f t="shared" si="21"/>
        <v>-40</v>
      </c>
      <c r="AS31" s="94">
        <f t="shared" si="22"/>
        <v>13.25</v>
      </c>
      <c r="AT31" s="94">
        <v>1</v>
      </c>
      <c r="AU31" s="94">
        <f>AU$3/AX$3</f>
        <v>0.75471698113207542</v>
      </c>
      <c r="AV31" s="93">
        <f>AV30*AT31</f>
        <v>1</v>
      </c>
      <c r="AW31" s="93">
        <f>AR31*AV31*$G31*AU31</f>
        <v>-38.20754716981132</v>
      </c>
      <c r="AX31" s="93">
        <f t="shared" si="56"/>
        <v>5.1757812499999861E-2</v>
      </c>
      <c r="AY31" s="93">
        <f t="shared" si="23"/>
        <v>2120.0000000000036</v>
      </c>
      <c r="AZ31" s="93">
        <f t="shared" si="24"/>
        <v>18.333609689625259</v>
      </c>
      <c r="BA31" s="94">
        <f t="shared" si="25"/>
        <v>-1.3546489197530829E-3</v>
      </c>
      <c r="BC31" s="94">
        <f t="shared" si="26"/>
        <v>-77</v>
      </c>
      <c r="BD31" s="94">
        <f t="shared" si="27"/>
        <v>15.1</v>
      </c>
      <c r="BE31" s="94">
        <v>1</v>
      </c>
      <c r="BF31" s="94">
        <f>BF$3/BI$3</f>
        <v>0.66225165562913912</v>
      </c>
      <c r="BG31" s="93">
        <f>BG30*BE31</f>
        <v>1</v>
      </c>
      <c r="BH31" s="93">
        <f>BC31*BG31*$G31*BF31</f>
        <v>-64.538493377483448</v>
      </c>
      <c r="BI31" s="93">
        <f t="shared" si="57"/>
        <v>3.4923279044047381E-4</v>
      </c>
      <c r="BJ31" s="93">
        <f t="shared" si="28"/>
        <v>2416.0000000000041</v>
      </c>
      <c r="BK31" s="93">
        <f t="shared" si="29"/>
        <v>18.333609689625259</v>
      </c>
      <c r="BL31" s="94">
        <f t="shared" si="30"/>
        <v>-5.4112324624286336E-6</v>
      </c>
      <c r="BN31" s="94">
        <f t="shared" si="31"/>
        <v>-127</v>
      </c>
      <c r="BO31" s="94">
        <f t="shared" si="32"/>
        <v>17.600000000000001</v>
      </c>
      <c r="BP31" s="94">
        <v>1</v>
      </c>
      <c r="BQ31" s="94">
        <f>BQ$3/BT$3</f>
        <v>0.56818181818181823</v>
      </c>
      <c r="BR31" s="93">
        <f>BR30*BP31</f>
        <v>1</v>
      </c>
      <c r="BS31" s="93">
        <f>BN31*BR31*$G31*BQ31</f>
        <v>-91.326349431818187</v>
      </c>
      <c r="BT31" s="93">
        <f t="shared" si="58"/>
        <v>3.9751248911891548E-7</v>
      </c>
      <c r="BU31" s="93">
        <f t="shared" si="33"/>
        <v>2816.0000000000055</v>
      </c>
      <c r="BV31" s="93">
        <f t="shared" si="34"/>
        <v>18.333609689625259</v>
      </c>
      <c r="BW31" s="94">
        <f t="shared" si="35"/>
        <v>-4.3526593539763423E-9</v>
      </c>
      <c r="BY31" s="94">
        <f t="shared" si="36"/>
        <v>-182</v>
      </c>
      <c r="BZ31" s="94">
        <f t="shared" si="37"/>
        <v>20.350000000000001</v>
      </c>
      <c r="CA31" s="94">
        <v>1</v>
      </c>
      <c r="CB31" s="94">
        <f>CB$3/CE$3</f>
        <v>0.49140049140049141</v>
      </c>
      <c r="CC31" s="93">
        <f>CC30*CA31</f>
        <v>1</v>
      </c>
      <c r="CD31" s="93">
        <f>BY31*CC31*$G31*CB31</f>
        <v>-113.19103194103194</v>
      </c>
      <c r="CE31" s="93">
        <f t="shared" si="59"/>
        <v>2.2442569118346896E-10</v>
      </c>
      <c r="CF31" s="93">
        <f t="shared" si="38"/>
        <v>3256.0000000000059</v>
      </c>
      <c r="CG31" s="93">
        <f t="shared" si="39"/>
        <v>18.333609689625259</v>
      </c>
      <c r="CH31" s="94">
        <f t="shared" si="40"/>
        <v>-1.9827161863882104E-12</v>
      </c>
      <c r="CI31" s="100"/>
      <c r="CJ31" s="94">
        <f t="shared" si="41"/>
        <v>-232</v>
      </c>
      <c r="CK31" s="94">
        <f t="shared" si="42"/>
        <v>22.85</v>
      </c>
      <c r="CL31" s="94">
        <v>1</v>
      </c>
      <c r="CM31" s="94">
        <f>CM$3/CP$3</f>
        <v>0.43763676148796499</v>
      </c>
      <c r="CN31" s="93">
        <f>CN30*CL31</f>
        <v>1</v>
      </c>
      <c r="CO31" s="93">
        <f>CJ31*CN31*$G31*CM31</f>
        <v>-128.50109409190372</v>
      </c>
      <c r="CP31" s="93">
        <f t="shared" si="60"/>
        <v>2.4609024894148534E-13</v>
      </c>
      <c r="CQ31" s="93">
        <f t="shared" si="43"/>
        <v>3656.0000000000064</v>
      </c>
      <c r="CR31" s="93">
        <f t="shared" si="44"/>
        <v>18.333609689625259</v>
      </c>
      <c r="CS31" s="94">
        <f t="shared" si="45"/>
        <v>-1.9150829078971274E-15</v>
      </c>
      <c r="CT31" s="100"/>
      <c r="CU31" s="94">
        <f t="shared" si="46"/>
        <v>-295</v>
      </c>
      <c r="CV31" s="94">
        <f t="shared" si="47"/>
        <v>26</v>
      </c>
      <c r="CW31" s="94">
        <v>1</v>
      </c>
      <c r="CX31" s="94">
        <f>CX$3/DA$3</f>
        <v>0.38461538461538458</v>
      </c>
      <c r="CY31" s="93">
        <f>CY30*CW31</f>
        <v>1</v>
      </c>
      <c r="CZ31" s="93">
        <f>CU31*CY31*$G31*CX31</f>
        <v>-143.59975961538461</v>
      </c>
      <c r="DA31" s="93">
        <f t="shared" si="61"/>
        <v>4.5102810375396091E-17</v>
      </c>
      <c r="DB31" s="93">
        <f t="shared" si="48"/>
        <v>4160.0000000000073</v>
      </c>
      <c r="DC31" s="93">
        <f t="shared" si="49"/>
        <v>18.333609689625259</v>
      </c>
      <c r="DD31" s="94">
        <f t="shared" si="50"/>
        <v>-3.1408694900464156E-19</v>
      </c>
      <c r="DE31" s="100"/>
    </row>
    <row r="32" spans="1:109">
      <c r="A32" s="84">
        <f t="shared" si="0"/>
        <v>0.61557220667245749</v>
      </c>
      <c r="B32" s="84">
        <f t="shared" si="1"/>
        <v>0.8666666666666667</v>
      </c>
      <c r="C32" s="112">
        <f t="shared" si="65"/>
        <v>2.0499999999999998</v>
      </c>
      <c r="D32" s="116"/>
      <c r="E32" s="86">
        <f t="shared" si="51"/>
        <v>1.1299999999999999</v>
      </c>
      <c r="F32" s="86">
        <f t="shared" si="3"/>
        <v>1.1299999999999999</v>
      </c>
      <c r="G32" s="87">
        <f t="shared" si="4"/>
        <v>1.2768999999999997</v>
      </c>
      <c r="H32" s="88">
        <f t="shared" si="5"/>
        <v>36.75834735990518</v>
      </c>
      <c r="I32" s="84">
        <f t="shared" si="52"/>
        <v>5.2000000000000028</v>
      </c>
      <c r="J32" s="89">
        <v>26</v>
      </c>
      <c r="K32" s="94">
        <f t="shared" si="6"/>
        <v>26</v>
      </c>
      <c r="L32" s="94">
        <f t="shared" si="7"/>
        <v>10</v>
      </c>
      <c r="M32" s="94">
        <v>1</v>
      </c>
      <c r="N32" s="94">
        <f>N$3/Q$3</f>
        <v>1</v>
      </c>
      <c r="O32" s="93">
        <f>O31*M32</f>
        <v>2</v>
      </c>
      <c r="P32" s="93">
        <f>K32*O32*$G32*N32</f>
        <v>66.39879999999998</v>
      </c>
      <c r="Q32" s="93">
        <f t="shared" si="53"/>
        <v>367.58347359905179</v>
      </c>
      <c r="R32" s="93">
        <f t="shared" si="8"/>
        <v>1837.9173679952589</v>
      </c>
      <c r="S32" s="93">
        <f t="shared" si="9"/>
        <v>19.000662112623189</v>
      </c>
      <c r="T32" s="94">
        <f t="shared" si="64"/>
        <v>5.5359957348483997</v>
      </c>
      <c r="U32" s="100">
        <f>T32/(($C32/N$3))</f>
        <v>2.7004857243162927</v>
      </c>
      <c r="V32" s="94">
        <f t="shared" si="11"/>
        <v>16</v>
      </c>
      <c r="W32" s="97">
        <f t="shared" si="12"/>
        <v>10.5</v>
      </c>
      <c r="X32" s="94">
        <v>1</v>
      </c>
      <c r="Y32" s="94">
        <f>Y$3/AB$3</f>
        <v>0.95238095238095244</v>
      </c>
      <c r="Z32" s="93">
        <f>Z31*X32</f>
        <v>1</v>
      </c>
      <c r="AA32" s="93">
        <f>V32*Z32*$G32*Y32</f>
        <v>19.457523809523806</v>
      </c>
      <c r="AB32" s="93">
        <f t="shared" si="54"/>
        <v>96.49066181975104</v>
      </c>
      <c r="AC32" s="93">
        <f t="shared" si="13"/>
        <v>1929.8132363950219</v>
      </c>
      <c r="AD32" s="93">
        <f t="shared" si="14"/>
        <v>19.000662112623189</v>
      </c>
      <c r="AE32" s="94">
        <f t="shared" si="15"/>
        <v>4.9590411793571638</v>
      </c>
      <c r="AF32" s="100">
        <f t="shared" si="63"/>
        <v>2.5399967016219622</v>
      </c>
      <c r="AG32" s="94">
        <f t="shared" si="16"/>
        <v>-9</v>
      </c>
      <c r="AH32" s="94">
        <f t="shared" si="17"/>
        <v>11.75</v>
      </c>
      <c r="AI32" s="94">
        <v>1</v>
      </c>
      <c r="AJ32" s="94">
        <f>AJ$3/AM$3</f>
        <v>0.85106382978723394</v>
      </c>
      <c r="AK32" s="93">
        <f>AK31*AI32</f>
        <v>1</v>
      </c>
      <c r="AL32" s="93">
        <f>AG32*AK32*$G32*AJ32</f>
        <v>-9.7805106382978693</v>
      </c>
      <c r="AM32" s="93">
        <f t="shared" si="55"/>
        <v>3.374301417803788</v>
      </c>
      <c r="AN32" s="93">
        <f t="shared" si="18"/>
        <v>2159.5529073944294</v>
      </c>
      <c r="AO32" s="93">
        <f t="shared" si="19"/>
        <v>19.000662112623189</v>
      </c>
      <c r="AP32" s="94">
        <f t="shared" si="20"/>
        <v>-0.34500258141849199</v>
      </c>
      <c r="AR32" s="94">
        <f t="shared" si="21"/>
        <v>-39</v>
      </c>
      <c r="AS32" s="94">
        <f t="shared" si="22"/>
        <v>13.25</v>
      </c>
      <c r="AT32" s="94">
        <v>1</v>
      </c>
      <c r="AU32" s="94">
        <f>AU$3/AX$3</f>
        <v>0.75471698113207542</v>
      </c>
      <c r="AV32" s="93">
        <f>AV31*AT32</f>
        <v>1</v>
      </c>
      <c r="AW32" s="93">
        <f>AR32*AV32*$G32*AU32</f>
        <v>-37.584226415094328</v>
      </c>
      <c r="AX32" s="93">
        <f t="shared" si="56"/>
        <v>5.9454114076994823E-2</v>
      </c>
      <c r="AY32" s="93">
        <f t="shared" si="23"/>
        <v>2435.240512593718</v>
      </c>
      <c r="AZ32" s="93">
        <f t="shared" si="24"/>
        <v>19.000662112623189</v>
      </c>
      <c r="BA32" s="94">
        <f t="shared" si="25"/>
        <v>-1.5818900572905567E-3</v>
      </c>
      <c r="BC32" s="94">
        <f t="shared" si="26"/>
        <v>-76</v>
      </c>
      <c r="BD32" s="94">
        <f t="shared" si="27"/>
        <v>15.1</v>
      </c>
      <c r="BE32" s="94">
        <v>1</v>
      </c>
      <c r="BF32" s="94">
        <f>BF$3/BI$3</f>
        <v>0.66225165562913912</v>
      </c>
      <c r="BG32" s="93">
        <f>BG31*BE32</f>
        <v>1</v>
      </c>
      <c r="BH32" s="93">
        <f>BC32*BG32*$G32*BF32</f>
        <v>-64.267814569536412</v>
      </c>
      <c r="BI32" s="93">
        <f t="shared" si="57"/>
        <v>4.0116313188999654E-4</v>
      </c>
      <c r="BJ32" s="93">
        <f t="shared" si="28"/>
        <v>2775.2552256728409</v>
      </c>
      <c r="BK32" s="93">
        <f t="shared" si="29"/>
        <v>19.000662112623189</v>
      </c>
      <c r="BL32" s="94">
        <f t="shared" si="30"/>
        <v>-6.2420534224941867E-6</v>
      </c>
      <c r="BN32" s="94">
        <f t="shared" si="31"/>
        <v>-126</v>
      </c>
      <c r="BO32" s="94">
        <f t="shared" si="32"/>
        <v>17.600000000000001</v>
      </c>
      <c r="BP32" s="94">
        <v>1</v>
      </c>
      <c r="BQ32" s="94">
        <f>BQ$3/BT$3</f>
        <v>0.56818181818181823</v>
      </c>
      <c r="BR32" s="93">
        <f>BR31*BP32</f>
        <v>1</v>
      </c>
      <c r="BS32" s="93">
        <f>BN32*BR32*$G32*BQ32</f>
        <v>-91.414431818181811</v>
      </c>
      <c r="BT32" s="93">
        <f t="shared" si="58"/>
        <v>4.5662194234167506E-7</v>
      </c>
      <c r="BU32" s="93">
        <f t="shared" si="33"/>
        <v>3234.7345676716559</v>
      </c>
      <c r="BV32" s="93">
        <f t="shared" si="34"/>
        <v>19.000662112623189</v>
      </c>
      <c r="BW32" s="94">
        <f t="shared" si="35"/>
        <v>-4.9950749926430715E-9</v>
      </c>
      <c r="BY32" s="94">
        <f t="shared" si="36"/>
        <v>-181</v>
      </c>
      <c r="BZ32" s="94">
        <f t="shared" si="37"/>
        <v>20.350000000000001</v>
      </c>
      <c r="CA32" s="94">
        <v>1</v>
      </c>
      <c r="CB32" s="94">
        <f>CB$3/CE$3</f>
        <v>0.49140049140049141</v>
      </c>
      <c r="CC32" s="93">
        <f>CC31*CA32</f>
        <v>1</v>
      </c>
      <c r="CD32" s="93">
        <f>BY32*CC32*$G32*CB32</f>
        <v>-113.57194103194101</v>
      </c>
      <c r="CE32" s="93">
        <f t="shared" si="59"/>
        <v>2.5779742228152338E-10</v>
      </c>
      <c r="CF32" s="93">
        <f t="shared" si="38"/>
        <v>3740.1618438703526</v>
      </c>
      <c r="CG32" s="93">
        <f t="shared" si="39"/>
        <v>19.000662112623189</v>
      </c>
      <c r="CH32" s="94">
        <f t="shared" si="40"/>
        <v>-2.269904167694205E-12</v>
      </c>
      <c r="CI32" s="100"/>
      <c r="CJ32" s="94">
        <f t="shared" si="41"/>
        <v>-231</v>
      </c>
      <c r="CK32" s="94">
        <f t="shared" si="42"/>
        <v>22.85</v>
      </c>
      <c r="CL32" s="94">
        <v>1</v>
      </c>
      <c r="CM32" s="94">
        <f>CM$3/CP$3</f>
        <v>0.43763676148796499</v>
      </c>
      <c r="CN32" s="93">
        <f>CN31*CL32</f>
        <v>1</v>
      </c>
      <c r="CO32" s="93">
        <f>CJ32*CN32*$G32*CM32</f>
        <v>-129.08704595185992</v>
      </c>
      <c r="CP32" s="93">
        <f t="shared" si="60"/>
        <v>2.82683464139895E-13</v>
      </c>
      <c r="CQ32" s="93">
        <f t="shared" si="43"/>
        <v>4199.6411858691672</v>
      </c>
      <c r="CR32" s="93">
        <f t="shared" si="44"/>
        <v>19.000662112623189</v>
      </c>
      <c r="CS32" s="94">
        <f t="shared" si="45"/>
        <v>-2.1898670161320091E-15</v>
      </c>
      <c r="CT32" s="100"/>
      <c r="CU32" s="94">
        <f t="shared" si="46"/>
        <v>-294</v>
      </c>
      <c r="CV32" s="94">
        <f t="shared" si="47"/>
        <v>26</v>
      </c>
      <c r="CW32" s="94">
        <v>1</v>
      </c>
      <c r="CX32" s="94">
        <f>CX$3/DA$3</f>
        <v>0.38461538461538458</v>
      </c>
      <c r="CY32" s="93">
        <f>CY31*CW32</f>
        <v>1</v>
      </c>
      <c r="CZ32" s="93">
        <f>CU32*CY32*$G32*CX32</f>
        <v>-144.38792307692304</v>
      </c>
      <c r="DA32" s="93">
        <f t="shared" si="61"/>
        <v>5.1809524083960712E-17</v>
      </c>
      <c r="DB32" s="93">
        <f t="shared" si="48"/>
        <v>4778.5851567876734</v>
      </c>
      <c r="DC32" s="93">
        <f t="shared" si="49"/>
        <v>19.000662112623189</v>
      </c>
      <c r="DD32" s="94">
        <f t="shared" si="50"/>
        <v>-3.5882172816045738E-19</v>
      </c>
      <c r="DE32" s="100"/>
    </row>
    <row r="33" spans="1:109">
      <c r="A33" s="84">
        <f t="shared" si="0"/>
        <v>0.63728031365963045</v>
      </c>
      <c r="B33" s="84">
        <f t="shared" si="1"/>
        <v>0.9</v>
      </c>
      <c r="C33" s="112">
        <f t="shared" si="65"/>
        <v>2.0499999999999998</v>
      </c>
      <c r="D33" s="116"/>
      <c r="E33" s="86">
        <f t="shared" si="51"/>
        <v>1.135</v>
      </c>
      <c r="F33" s="86">
        <f t="shared" si="3"/>
        <v>1.135</v>
      </c>
      <c r="G33" s="87">
        <f t="shared" si="4"/>
        <v>1.288225</v>
      </c>
      <c r="H33" s="88">
        <f t="shared" si="5"/>
        <v>42.224253144732685</v>
      </c>
      <c r="I33" s="84">
        <f t="shared" si="52"/>
        <v>5.400000000000003</v>
      </c>
      <c r="J33" s="89">
        <v>27</v>
      </c>
      <c r="K33" s="94">
        <f t="shared" si="6"/>
        <v>27</v>
      </c>
      <c r="L33" s="94">
        <f t="shared" si="7"/>
        <v>10</v>
      </c>
      <c r="M33" s="94">
        <v>1</v>
      </c>
      <c r="N33" s="94">
        <f>N$3/Q$3</f>
        <v>1</v>
      </c>
      <c r="O33" s="93">
        <f>O32*M33</f>
        <v>2</v>
      </c>
      <c r="P33" s="93">
        <f>K33*O33*$G33*N33</f>
        <v>69.564149999999998</v>
      </c>
      <c r="Q33" s="93">
        <f t="shared" si="53"/>
        <v>422.24253144732688</v>
      </c>
      <c r="R33" s="93">
        <f t="shared" si="8"/>
        <v>2111.2126572366342</v>
      </c>
      <c r="S33" s="93">
        <f t="shared" si="9"/>
        <v>19.691961692082579</v>
      </c>
      <c r="T33" s="94">
        <f t="shared" si="64"/>
        <v>6.0698295235020749</v>
      </c>
      <c r="U33" s="100">
        <f>T33/(($C33/N$3))</f>
        <v>2.9608924504888172</v>
      </c>
      <c r="V33" s="94">
        <f t="shared" si="11"/>
        <v>17</v>
      </c>
      <c r="W33" s="97">
        <f t="shared" si="12"/>
        <v>10.5</v>
      </c>
      <c r="X33" s="94">
        <v>1</v>
      </c>
      <c r="Y33" s="94">
        <f>Y$3/AB$3</f>
        <v>0.95238095238095244</v>
      </c>
      <c r="Z33" s="93">
        <f>Z32*X33</f>
        <v>1</v>
      </c>
      <c r="AA33" s="93">
        <f>V33*Z33*$G33*Y33</f>
        <v>20.856976190476193</v>
      </c>
      <c r="AB33" s="93">
        <f t="shared" si="54"/>
        <v>110.83866450492324</v>
      </c>
      <c r="AC33" s="93">
        <f t="shared" si="13"/>
        <v>2216.7732900984661</v>
      </c>
      <c r="AD33" s="93">
        <f t="shared" si="14"/>
        <v>19.691961692082579</v>
      </c>
      <c r="AE33" s="94">
        <f t="shared" si="15"/>
        <v>5.3142250100249386</v>
      </c>
      <c r="AF33" s="100">
        <f t="shared" si="63"/>
        <v>2.7219201270859448</v>
      </c>
      <c r="AG33" s="94">
        <f t="shared" si="16"/>
        <v>-8</v>
      </c>
      <c r="AH33" s="94">
        <f t="shared" si="17"/>
        <v>11.75</v>
      </c>
      <c r="AI33" s="94">
        <v>1</v>
      </c>
      <c r="AJ33" s="94">
        <f>AJ$3/AM$3</f>
        <v>0.85106382978723394</v>
      </c>
      <c r="AK33" s="93">
        <f>AK32*AI33</f>
        <v>1</v>
      </c>
      <c r="AL33" s="93">
        <f>AG33*AK33*$G33*AJ33</f>
        <v>-8.7708936170212759</v>
      </c>
      <c r="AM33" s="93">
        <f t="shared" si="55"/>
        <v>3.8760544878953747</v>
      </c>
      <c r="AN33" s="93">
        <f t="shared" si="18"/>
        <v>2480.6748722530451</v>
      </c>
      <c r="AO33" s="93">
        <f t="shared" si="19"/>
        <v>19.691961692082579</v>
      </c>
      <c r="AP33" s="94">
        <f t="shared" si="20"/>
        <v>-0.44192241488065609</v>
      </c>
      <c r="AR33" s="94">
        <f t="shared" si="21"/>
        <v>-38</v>
      </c>
      <c r="AS33" s="94">
        <f t="shared" si="22"/>
        <v>13.25</v>
      </c>
      <c r="AT33" s="94">
        <v>1</v>
      </c>
      <c r="AU33" s="94">
        <f>AU$3/AX$3</f>
        <v>0.75471698113207542</v>
      </c>
      <c r="AV33" s="93">
        <f>AV32*AT33</f>
        <v>1</v>
      </c>
      <c r="AW33" s="93">
        <f>AR33*AV33*$G33*AU33</f>
        <v>-36.945320754716974</v>
      </c>
      <c r="AX33" s="93">
        <f t="shared" si="56"/>
        <v>6.8294843038050029E-2</v>
      </c>
      <c r="AY33" s="93">
        <f t="shared" si="23"/>
        <v>2797.3567708385408</v>
      </c>
      <c r="AZ33" s="93">
        <f t="shared" si="24"/>
        <v>19.691961692082579</v>
      </c>
      <c r="BA33" s="94">
        <f t="shared" si="25"/>
        <v>-1.8485383708390329E-3</v>
      </c>
      <c r="BC33" s="94">
        <f t="shared" si="26"/>
        <v>-75</v>
      </c>
      <c r="BD33" s="94">
        <f t="shared" si="27"/>
        <v>15.1</v>
      </c>
      <c r="BE33" s="94">
        <v>1</v>
      </c>
      <c r="BF33" s="94">
        <f>BF$3/BI$3</f>
        <v>0.66225165562913912</v>
      </c>
      <c r="BG33" s="93">
        <f>BG32*BE33</f>
        <v>1</v>
      </c>
      <c r="BH33" s="93">
        <f>BC33*BG33*$G33*BF33</f>
        <v>-63.984685430463578</v>
      </c>
      <c r="BI33" s="93">
        <f t="shared" si="57"/>
        <v>4.6081542968749771E-4</v>
      </c>
      <c r="BJ33" s="93">
        <f t="shared" si="28"/>
        <v>3187.9311124273177</v>
      </c>
      <c r="BK33" s="93">
        <f t="shared" si="29"/>
        <v>19.691961692082579</v>
      </c>
      <c r="BL33" s="94">
        <f t="shared" si="30"/>
        <v>-7.2019644480130566E-6</v>
      </c>
      <c r="BN33" s="94">
        <f t="shared" si="31"/>
        <v>-125</v>
      </c>
      <c r="BO33" s="94">
        <f t="shared" si="32"/>
        <v>17.600000000000001</v>
      </c>
      <c r="BP33" s="94">
        <v>1</v>
      </c>
      <c r="BQ33" s="94">
        <f>BQ$3/BT$3</f>
        <v>0.56818181818181823</v>
      </c>
      <c r="BR33" s="93">
        <f>BR32*BP33</f>
        <v>1</v>
      </c>
      <c r="BS33" s="93">
        <f>BN33*BR33*$G33*BQ33</f>
        <v>-91.493252840909093</v>
      </c>
      <c r="BT33" s="93">
        <f t="shared" si="58"/>
        <v>5.245208740234332E-7</v>
      </c>
      <c r="BU33" s="93">
        <f t="shared" si="33"/>
        <v>3715.7342767364762</v>
      </c>
      <c r="BV33" s="93">
        <f t="shared" si="34"/>
        <v>19.691961692082579</v>
      </c>
      <c r="BW33" s="94">
        <f t="shared" si="35"/>
        <v>-5.7328913087775345E-9</v>
      </c>
      <c r="BY33" s="94">
        <f t="shared" si="36"/>
        <v>-180</v>
      </c>
      <c r="BZ33" s="94">
        <f t="shared" si="37"/>
        <v>20.350000000000001</v>
      </c>
      <c r="CA33" s="94">
        <v>1</v>
      </c>
      <c r="CB33" s="94">
        <f>CB$3/CE$3</f>
        <v>0.49140049140049141</v>
      </c>
      <c r="CC33" s="93">
        <f>CC32*CA33</f>
        <v>1</v>
      </c>
      <c r="CD33" s="93">
        <f>BY33*CC33*$G33*CB33</f>
        <v>-113.94619164619164</v>
      </c>
      <c r="CE33" s="93">
        <f t="shared" si="59"/>
        <v>2.9613147489726189E-10</v>
      </c>
      <c r="CF33" s="93">
        <f t="shared" si="38"/>
        <v>4296.3177574765514</v>
      </c>
      <c r="CG33" s="93">
        <f t="shared" si="39"/>
        <v>19.691961692082579</v>
      </c>
      <c r="CH33" s="94">
        <f t="shared" si="40"/>
        <v>-2.5988711919110405E-12</v>
      </c>
      <c r="CI33" s="100"/>
      <c r="CJ33" s="94">
        <f t="shared" si="41"/>
        <v>-230</v>
      </c>
      <c r="CK33" s="94">
        <f t="shared" si="42"/>
        <v>22.85</v>
      </c>
      <c r="CL33" s="94">
        <v>1</v>
      </c>
      <c r="CM33" s="94">
        <f>CM$3/CP$3</f>
        <v>0.43763676148796499</v>
      </c>
      <c r="CN33" s="93">
        <f>CN32*CL33</f>
        <v>1</v>
      </c>
      <c r="CO33" s="93">
        <f>CJ33*CN33*$G33*CM33</f>
        <v>-129.66816192560174</v>
      </c>
      <c r="CP33" s="93">
        <f t="shared" si="60"/>
        <v>3.2471803024236081E-13</v>
      </c>
      <c r="CQ33" s="93">
        <f t="shared" si="43"/>
        <v>4824.1209217857095</v>
      </c>
      <c r="CR33" s="93">
        <f t="shared" si="44"/>
        <v>19.691961692082579</v>
      </c>
      <c r="CS33" s="94">
        <f t="shared" si="45"/>
        <v>-2.504223283651315E-15</v>
      </c>
      <c r="CT33" s="100"/>
      <c r="CU33" s="94">
        <f t="shared" si="46"/>
        <v>-293</v>
      </c>
      <c r="CV33" s="94">
        <f t="shared" si="47"/>
        <v>26</v>
      </c>
      <c r="CW33" s="94">
        <v>1</v>
      </c>
      <c r="CX33" s="94">
        <f>CX$3/DA$3</f>
        <v>0.38461538461538458</v>
      </c>
      <c r="CY33" s="93">
        <f>CY32*CW33</f>
        <v>1</v>
      </c>
      <c r="CZ33" s="93">
        <f>CU33*CY33*$G33*CX33</f>
        <v>-145.17304807692307</v>
      </c>
      <c r="DA33" s="93">
        <f t="shared" si="61"/>
        <v>5.9513515088424935E-17</v>
      </c>
      <c r="DB33" s="93">
        <f t="shared" si="48"/>
        <v>5489.1529088152492</v>
      </c>
      <c r="DC33" s="93">
        <f t="shared" si="49"/>
        <v>19.691961692082579</v>
      </c>
      <c r="DD33" s="94">
        <f t="shared" si="50"/>
        <v>-4.0994878785551446E-19</v>
      </c>
      <c r="DE33" s="100"/>
    </row>
    <row r="34" spans="1:109">
      <c r="A34" s="84">
        <f t="shared" si="0"/>
        <v>0.65975395538644654</v>
      </c>
      <c r="B34" s="84">
        <f t="shared" si="1"/>
        <v>0.93333333333333335</v>
      </c>
      <c r="C34" s="112">
        <f t="shared" si="65"/>
        <v>2.0499999999999998</v>
      </c>
      <c r="D34" s="116"/>
      <c r="E34" s="86">
        <f t="shared" si="51"/>
        <v>1.1400000000000001</v>
      </c>
      <c r="F34" s="86">
        <f t="shared" si="3"/>
        <v>1.1400000000000001</v>
      </c>
      <c r="G34" s="87">
        <f t="shared" si="4"/>
        <v>1.2996000000000003</v>
      </c>
      <c r="H34" s="88">
        <f t="shared" si="5"/>
        <v>48.502930128332828</v>
      </c>
      <c r="I34" s="84">
        <f t="shared" si="52"/>
        <v>5.6000000000000032</v>
      </c>
      <c r="J34" s="89">
        <v>28</v>
      </c>
      <c r="K34" s="94">
        <f t="shared" si="6"/>
        <v>28</v>
      </c>
      <c r="L34" s="94">
        <f t="shared" si="7"/>
        <v>10</v>
      </c>
      <c r="M34" s="94">
        <v>1</v>
      </c>
      <c r="N34" s="94">
        <f>N$3/Q$3</f>
        <v>1</v>
      </c>
      <c r="O34" s="93">
        <f>O33*M34</f>
        <v>2</v>
      </c>
      <c r="P34" s="93">
        <f>K34*O34*$G34*N34</f>
        <v>72.777600000000021</v>
      </c>
      <c r="Q34" s="93">
        <f t="shared" si="53"/>
        <v>485.02930128332827</v>
      </c>
      <c r="R34" s="93">
        <f t="shared" si="8"/>
        <v>2425.1465064166414</v>
      </c>
      <c r="S34" s="93">
        <f t="shared" si="9"/>
        <v>20.408389019954079</v>
      </c>
      <c r="T34" s="94">
        <f t="shared" si="64"/>
        <v>6.6645410302528267</v>
      </c>
      <c r="U34" s="100">
        <f>T34/(($C34/N$3))</f>
        <v>3.2509956245135743</v>
      </c>
      <c r="V34" s="94">
        <f t="shared" si="11"/>
        <v>18</v>
      </c>
      <c r="W34" s="97">
        <f t="shared" si="12"/>
        <v>10.5</v>
      </c>
      <c r="X34" s="94">
        <v>1</v>
      </c>
      <c r="Y34" s="94">
        <f>Y$3/AB$3</f>
        <v>0.95238095238095244</v>
      </c>
      <c r="Z34" s="93">
        <f>Z33*X34</f>
        <v>1</v>
      </c>
      <c r="AA34" s="93">
        <f>V34*Z34*$G34*Y34</f>
        <v>22.278857142857149</v>
      </c>
      <c r="AB34" s="93">
        <f t="shared" si="54"/>
        <v>127.32019158687358</v>
      </c>
      <c r="AC34" s="93">
        <f t="shared" si="13"/>
        <v>2546.4038317374734</v>
      </c>
      <c r="AD34" s="93">
        <f t="shared" si="14"/>
        <v>20.408389019954079</v>
      </c>
      <c r="AE34" s="94">
        <f t="shared" si="15"/>
        <v>5.7148439334417951</v>
      </c>
      <c r="AF34" s="100">
        <f t="shared" si="63"/>
        <v>2.9271151854214077</v>
      </c>
      <c r="AG34" s="94">
        <f t="shared" si="16"/>
        <v>-7</v>
      </c>
      <c r="AH34" s="94">
        <f t="shared" si="17"/>
        <v>11.75</v>
      </c>
      <c r="AI34" s="94">
        <v>1</v>
      </c>
      <c r="AJ34" s="94">
        <f>AJ$3/AM$3</f>
        <v>0.85106382978723394</v>
      </c>
      <c r="AK34" s="93">
        <f>AK33*AI34</f>
        <v>1</v>
      </c>
      <c r="AL34" s="93">
        <f>AG34*AK34*$G34*AJ34</f>
        <v>-7.7422978723404272</v>
      </c>
      <c r="AM34" s="93">
        <f t="shared" si="55"/>
        <v>4.4524174141242918</v>
      </c>
      <c r="AN34" s="93">
        <f t="shared" si="18"/>
        <v>2849.5471450395535</v>
      </c>
      <c r="AO34" s="93">
        <f t="shared" si="19"/>
        <v>20.408389019954079</v>
      </c>
      <c r="AP34" s="94">
        <f t="shared" si="20"/>
        <v>-0.57507699749329921</v>
      </c>
      <c r="AR34" s="94">
        <f t="shared" si="21"/>
        <v>-37</v>
      </c>
      <c r="AS34" s="94">
        <f t="shared" si="22"/>
        <v>13.25</v>
      </c>
      <c r="AT34" s="94">
        <v>1</v>
      </c>
      <c r="AU34" s="94">
        <f>AU$3/AX$3</f>
        <v>0.75471698113207542</v>
      </c>
      <c r="AV34" s="93">
        <f>AV33*AT34</f>
        <v>1</v>
      </c>
      <c r="AW34" s="93">
        <f>AR34*AV34*$G34*AU34</f>
        <v>-36.290716981132086</v>
      </c>
      <c r="AX34" s="93">
        <f t="shared" si="56"/>
        <v>7.8450173852588789E-2</v>
      </c>
      <c r="AY34" s="93">
        <f t="shared" si="23"/>
        <v>3213.31912100205</v>
      </c>
      <c r="AZ34" s="93">
        <f t="shared" si="24"/>
        <v>20.408389019954079</v>
      </c>
      <c r="BA34" s="94">
        <f t="shared" si="25"/>
        <v>-2.1617146305865447E-3</v>
      </c>
      <c r="BC34" s="94">
        <f t="shared" si="26"/>
        <v>-74</v>
      </c>
      <c r="BD34" s="94">
        <f t="shared" si="27"/>
        <v>15.1</v>
      </c>
      <c r="BE34" s="94">
        <v>1</v>
      </c>
      <c r="BF34" s="94">
        <f>BF$3/BI$3</f>
        <v>0.66225165562913912</v>
      </c>
      <c r="BG34" s="93">
        <f>BG33*BE34</f>
        <v>1</v>
      </c>
      <c r="BH34" s="93">
        <f>BC34*BG34*$G34*BF34</f>
        <v>-63.68900662251658</v>
      </c>
      <c r="BI34" s="93">
        <f t="shared" si="57"/>
        <v>5.2933792603928047E-4</v>
      </c>
      <c r="BJ34" s="93">
        <f t="shared" si="28"/>
        <v>3661.9712246891281</v>
      </c>
      <c r="BK34" s="93">
        <f t="shared" si="29"/>
        <v>20.408389019954079</v>
      </c>
      <c r="BL34" s="94">
        <f t="shared" si="30"/>
        <v>-8.3112919185041676E-6</v>
      </c>
      <c r="BN34" s="94">
        <f t="shared" si="31"/>
        <v>-124</v>
      </c>
      <c r="BO34" s="94">
        <f t="shared" si="32"/>
        <v>17.600000000000001</v>
      </c>
      <c r="BP34" s="94">
        <v>1</v>
      </c>
      <c r="BQ34" s="94">
        <f>BQ$3/BT$3</f>
        <v>0.56818181818181823</v>
      </c>
      <c r="BR34" s="93">
        <f>BR33*BP34</f>
        <v>1</v>
      </c>
      <c r="BS34" s="93">
        <f>BN34*BR34*$G34*BQ34</f>
        <v>-91.562727272727301</v>
      </c>
      <c r="BT34" s="93">
        <f t="shared" si="58"/>
        <v>6.0251626515232477E-7</v>
      </c>
      <c r="BU34" s="93">
        <f t="shared" si="33"/>
        <v>4268.2578512932896</v>
      </c>
      <c r="BV34" s="93">
        <f t="shared" si="34"/>
        <v>20.408389019954079</v>
      </c>
      <c r="BW34" s="94">
        <f t="shared" si="35"/>
        <v>-6.580366084527815E-9</v>
      </c>
      <c r="BY34" s="94">
        <f t="shared" si="36"/>
        <v>-179</v>
      </c>
      <c r="BZ34" s="94">
        <f t="shared" si="37"/>
        <v>20.350000000000001</v>
      </c>
      <c r="CA34" s="94">
        <v>1</v>
      </c>
      <c r="CB34" s="94">
        <f>CB$3/CE$3</f>
        <v>0.49140049140049141</v>
      </c>
      <c r="CC34" s="93">
        <f>CC33*CA34</f>
        <v>1</v>
      </c>
      <c r="CD34" s="93">
        <f>BY34*CC34*$G34*CB34</f>
        <v>-114.3137100737101</v>
      </c>
      <c r="CE34" s="93">
        <f t="shared" si="59"/>
        <v>3.4016573807733056E-10</v>
      </c>
      <c r="CF34" s="93">
        <f t="shared" si="38"/>
        <v>4935.1731405578657</v>
      </c>
      <c r="CG34" s="93">
        <f t="shared" si="39"/>
        <v>20.408389019954079</v>
      </c>
      <c r="CH34" s="94">
        <f t="shared" si="40"/>
        <v>-2.9757212661367554E-12</v>
      </c>
      <c r="CI34" s="100"/>
      <c r="CJ34" s="94">
        <f t="shared" si="41"/>
        <v>-229</v>
      </c>
      <c r="CK34" s="94">
        <f t="shared" si="42"/>
        <v>22.85</v>
      </c>
      <c r="CL34" s="94">
        <v>1</v>
      </c>
      <c r="CM34" s="94">
        <f>CM$3/CP$3</f>
        <v>0.43763676148796499</v>
      </c>
      <c r="CN34" s="93">
        <f>CN33*CL34</f>
        <v>1</v>
      </c>
      <c r="CO34" s="93">
        <f>CJ34*CN34*$G34*CM34</f>
        <v>-130.2443763676149</v>
      </c>
      <c r="CP34" s="93">
        <f t="shared" si="60"/>
        <v>3.730030671772774E-13</v>
      </c>
      <c r="CQ34" s="93">
        <f t="shared" si="43"/>
        <v>5541.4597671620249</v>
      </c>
      <c r="CR34" s="93">
        <f t="shared" si="44"/>
        <v>20.408389019954079</v>
      </c>
      <c r="CS34" s="94">
        <f t="shared" si="45"/>
        <v>-2.8638708064022342E-15</v>
      </c>
      <c r="CT34" s="100"/>
      <c r="CU34" s="94">
        <f t="shared" si="46"/>
        <v>-292</v>
      </c>
      <c r="CV34" s="94">
        <f t="shared" si="47"/>
        <v>26</v>
      </c>
      <c r="CW34" s="94">
        <v>1</v>
      </c>
      <c r="CX34" s="94">
        <f>CX$3/DA$3</f>
        <v>0.38461538461538458</v>
      </c>
      <c r="CY34" s="93">
        <f>CY33*CW34</f>
        <v>1</v>
      </c>
      <c r="CZ34" s="93">
        <f>CU34*CY34*$G34*CX34</f>
        <v>-145.95507692307694</v>
      </c>
      <c r="DA34" s="93">
        <f t="shared" si="61"/>
        <v>6.8363076882164944E-17</v>
      </c>
      <c r="DB34" s="93">
        <f t="shared" si="48"/>
        <v>6305.3809166832671</v>
      </c>
      <c r="DC34" s="93">
        <f t="shared" si="49"/>
        <v>20.408389019954079</v>
      </c>
      <c r="DD34" s="94">
        <f t="shared" si="50"/>
        <v>-4.6838437088553279E-19</v>
      </c>
      <c r="DE34" s="100"/>
    </row>
    <row r="35" spans="1:109">
      <c r="A35" s="84">
        <f t="shared" si="0"/>
        <v>0.68302012837719717</v>
      </c>
      <c r="B35" s="84">
        <f t="shared" si="1"/>
        <v>0.96666666666666667</v>
      </c>
      <c r="C35" s="112">
        <f t="shared" si="65"/>
        <v>2.0499999999999998</v>
      </c>
      <c r="D35" s="116"/>
      <c r="E35" s="86">
        <f t="shared" si="51"/>
        <v>1.145</v>
      </c>
      <c r="F35" s="86">
        <f t="shared" si="3"/>
        <v>1.145</v>
      </c>
      <c r="G35" s="87">
        <f t="shared" si="4"/>
        <v>1.3110250000000001</v>
      </c>
      <c r="H35" s="88">
        <f t="shared" si="5"/>
        <v>55.715236050952051</v>
      </c>
      <c r="I35" s="84">
        <f t="shared" si="52"/>
        <v>5.8000000000000034</v>
      </c>
      <c r="J35" s="89">
        <v>29</v>
      </c>
      <c r="K35" s="94">
        <f t="shared" si="6"/>
        <v>29</v>
      </c>
      <c r="L35" s="94">
        <f t="shared" si="7"/>
        <v>10</v>
      </c>
      <c r="M35" s="94">
        <v>1</v>
      </c>
      <c r="N35" s="94">
        <f>N$3/Q$3</f>
        <v>1</v>
      </c>
      <c r="O35" s="93">
        <f>O34*M35</f>
        <v>2</v>
      </c>
      <c r="P35" s="93">
        <f>K35*O35*$G35*N35</f>
        <v>76.039450000000002</v>
      </c>
      <c r="Q35" s="93">
        <f t="shared" si="53"/>
        <v>557.15236050952046</v>
      </c>
      <c r="R35" s="93">
        <f t="shared" si="8"/>
        <v>2785.7618025476022</v>
      </c>
      <c r="S35" s="93">
        <f t="shared" si="9"/>
        <v>21.150856642080537</v>
      </c>
      <c r="T35" s="94">
        <f t="shared" si="64"/>
        <v>7.3271487433104845</v>
      </c>
      <c r="U35" s="100">
        <f>T35/(($C35/N$3))</f>
        <v>3.5742188991758463</v>
      </c>
      <c r="V35" s="94">
        <f t="shared" si="11"/>
        <v>19</v>
      </c>
      <c r="W35" s="97">
        <f t="shared" si="12"/>
        <v>10.5</v>
      </c>
      <c r="X35" s="94">
        <v>1</v>
      </c>
      <c r="Y35" s="94">
        <f>Y$3/AB$3</f>
        <v>0.95238095238095244</v>
      </c>
      <c r="Z35" s="93">
        <f>Z34*X35</f>
        <v>1</v>
      </c>
      <c r="AA35" s="93">
        <f>V35*Z35*$G35*Y35</f>
        <v>23.723309523809526</v>
      </c>
      <c r="AB35" s="93">
        <f t="shared" si="54"/>
        <v>146.25249463374905</v>
      </c>
      <c r="AC35" s="93">
        <f t="shared" si="13"/>
        <v>2925.0498926749829</v>
      </c>
      <c r="AD35" s="93">
        <f t="shared" si="14"/>
        <v>21.150856642080537</v>
      </c>
      <c r="AE35" s="94">
        <f t="shared" si="15"/>
        <v>6.1649279788287989</v>
      </c>
      <c r="AF35" s="100">
        <f t="shared" si="63"/>
        <v>3.1576460379367024</v>
      </c>
      <c r="AG35" s="94">
        <f t="shared" si="16"/>
        <v>-6</v>
      </c>
      <c r="AH35" s="94">
        <f t="shared" si="17"/>
        <v>11.75</v>
      </c>
      <c r="AI35" s="94">
        <v>1</v>
      </c>
      <c r="AJ35" s="94">
        <f>AJ$3/AM$3</f>
        <v>0.85106382978723394</v>
      </c>
      <c r="AK35" s="93">
        <f>AK34*AI35</f>
        <v>1</v>
      </c>
      <c r="AL35" s="93">
        <f>AG35*AK35*$G35*AJ35</f>
        <v>-6.6945957446808508</v>
      </c>
      <c r="AM35" s="93">
        <f t="shared" si="55"/>
        <v>5.1144845593647279</v>
      </c>
      <c r="AN35" s="93">
        <f t="shared" si="18"/>
        <v>3273.2701179934334</v>
      </c>
      <c r="AO35" s="93">
        <f t="shared" si="19"/>
        <v>21.150856642080537</v>
      </c>
      <c r="AP35" s="94">
        <f t="shared" si="20"/>
        <v>-0.76397212832879557</v>
      </c>
      <c r="AR35" s="94">
        <f t="shared" si="21"/>
        <v>-36</v>
      </c>
      <c r="AS35" s="94">
        <f t="shared" si="22"/>
        <v>13.25</v>
      </c>
      <c r="AT35" s="94">
        <v>1</v>
      </c>
      <c r="AU35" s="94">
        <f>AU$3/AX$3</f>
        <v>0.75471698113207542</v>
      </c>
      <c r="AV35" s="93">
        <f>AV34*AT35</f>
        <v>1</v>
      </c>
      <c r="AW35" s="93">
        <f>AR35*AV35*$G35*AU35</f>
        <v>-35.620301886792454</v>
      </c>
      <c r="AX35" s="93">
        <f t="shared" si="56"/>
        <v>9.0115585653700134E-2</v>
      </c>
      <c r="AY35" s="93">
        <f t="shared" si="23"/>
        <v>3691.1343883755735</v>
      </c>
      <c r="AZ35" s="93">
        <f t="shared" si="24"/>
        <v>21.150856642080537</v>
      </c>
      <c r="BA35" s="94">
        <f t="shared" si="25"/>
        <v>-2.5298939335242922E-3</v>
      </c>
      <c r="BC35" s="94">
        <f t="shared" si="26"/>
        <v>-73</v>
      </c>
      <c r="BD35" s="94">
        <f t="shared" si="27"/>
        <v>15.1</v>
      </c>
      <c r="BE35" s="94">
        <v>1</v>
      </c>
      <c r="BF35" s="94">
        <f>BF$3/BI$3</f>
        <v>0.66225165562913912</v>
      </c>
      <c r="BG35" s="93">
        <f>BG34*BE35</f>
        <v>1</v>
      </c>
      <c r="BH35" s="93">
        <f>BC35*BG35*$G35*BF35</f>
        <v>-63.380678807947035</v>
      </c>
      <c r="BI35" s="93">
        <f t="shared" si="57"/>
        <v>6.0804960487886362E-4</v>
      </c>
      <c r="BJ35" s="93">
        <f t="shared" si="28"/>
        <v>4206.5003218468801</v>
      </c>
      <c r="BK35" s="93">
        <f t="shared" si="29"/>
        <v>21.150856642080537</v>
      </c>
      <c r="BL35" s="94">
        <f t="shared" si="30"/>
        <v>-9.5936114335623496E-6</v>
      </c>
      <c r="BN35" s="94">
        <f t="shared" si="31"/>
        <v>-123</v>
      </c>
      <c r="BO35" s="94">
        <f t="shared" si="32"/>
        <v>17.600000000000001</v>
      </c>
      <c r="BP35" s="94">
        <v>1</v>
      </c>
      <c r="BQ35" s="94">
        <f>BQ$3/BT$3</f>
        <v>0.56818181818181823</v>
      </c>
      <c r="BR35" s="93">
        <f>BR34*BP35</f>
        <v>1</v>
      </c>
      <c r="BS35" s="93">
        <f>BN35*BR35*$G35*BQ35</f>
        <v>-91.622769886363656</v>
      </c>
      <c r="BT35" s="93">
        <f t="shared" si="58"/>
        <v>6.9210944263943296E-7</v>
      </c>
      <c r="BU35" s="93">
        <f t="shared" si="33"/>
        <v>4902.9407724837811</v>
      </c>
      <c r="BV35" s="93">
        <f t="shared" si="34"/>
        <v>21.150856642080537</v>
      </c>
      <c r="BW35" s="94">
        <f t="shared" si="35"/>
        <v>-7.5539021959042578E-9</v>
      </c>
      <c r="BY35" s="94">
        <f t="shared" si="36"/>
        <v>-178</v>
      </c>
      <c r="BZ35" s="94">
        <f t="shared" si="37"/>
        <v>20.350000000000001</v>
      </c>
      <c r="CA35" s="94">
        <v>1</v>
      </c>
      <c r="CB35" s="94">
        <f>CB$3/CE$3</f>
        <v>0.49140049140049141</v>
      </c>
      <c r="CC35" s="93">
        <f>CC34*CA35</f>
        <v>1</v>
      </c>
      <c r="CD35" s="93">
        <f>BY35*CC35*$G35*CB35</f>
        <v>-114.67442260442262</v>
      </c>
      <c r="CE35" s="93">
        <f t="shared" si="59"/>
        <v>3.9074782375578186E-10</v>
      </c>
      <c r="CF35" s="93">
        <f t="shared" si="38"/>
        <v>5669.0252681843722</v>
      </c>
      <c r="CG35" s="93">
        <f t="shared" si="39"/>
        <v>21.150856642080537</v>
      </c>
      <c r="CH35" s="94">
        <f t="shared" si="40"/>
        <v>-3.4074540327418401E-12</v>
      </c>
      <c r="CI35" s="100"/>
      <c r="CJ35" s="94">
        <f t="shared" si="41"/>
        <v>-228</v>
      </c>
      <c r="CK35" s="94">
        <f t="shared" si="42"/>
        <v>22.85</v>
      </c>
      <c r="CL35" s="94">
        <v>1</v>
      </c>
      <c r="CM35" s="94">
        <f>CM$3/CP$3</f>
        <v>0.43763676148796499</v>
      </c>
      <c r="CN35" s="93">
        <f>CN34*CL35</f>
        <v>1</v>
      </c>
      <c r="CO35" s="93">
        <f>CJ35*CN35*$G35*CM35</f>
        <v>-130.81562363238513</v>
      </c>
      <c r="CP35" s="93">
        <f t="shared" si="60"/>
        <v>4.2846800967538708E-13</v>
      </c>
      <c r="CQ35" s="93">
        <f t="shared" si="43"/>
        <v>6365.4657188212714</v>
      </c>
      <c r="CR35" s="93">
        <f t="shared" si="44"/>
        <v>21.150856642080537</v>
      </c>
      <c r="CS35" s="94">
        <f t="shared" si="45"/>
        <v>-3.2753580786302515E-15</v>
      </c>
      <c r="CT35" s="100"/>
      <c r="CU35" s="94">
        <f t="shared" si="46"/>
        <v>-291</v>
      </c>
      <c r="CV35" s="94">
        <f t="shared" si="47"/>
        <v>26</v>
      </c>
      <c r="CW35" s="94">
        <v>1</v>
      </c>
      <c r="CX35" s="94">
        <f>CX$3/DA$3</f>
        <v>0.38461538461538458</v>
      </c>
      <c r="CY35" s="93">
        <f>CY34*CW35</f>
        <v>1</v>
      </c>
      <c r="CZ35" s="93">
        <f>CU35*CY35*$G35*CX35</f>
        <v>-146.73395192307692</v>
      </c>
      <c r="DA35" s="93">
        <f t="shared" si="61"/>
        <v>7.8528553957078692E-17</v>
      </c>
      <c r="DB35" s="93">
        <f t="shared" si="48"/>
        <v>7242.9806866237668</v>
      </c>
      <c r="DC35" s="93">
        <f t="shared" si="49"/>
        <v>21.150856642080537</v>
      </c>
      <c r="DD35" s="94">
        <f t="shared" si="50"/>
        <v>-5.3517643958942859E-19</v>
      </c>
      <c r="DE35" s="100"/>
    </row>
    <row r="36" spans="1:109">
      <c r="A36" s="84">
        <f t="shared" si="0"/>
        <v>0.70710678118654691</v>
      </c>
      <c r="B36" s="84">
        <f t="shared" si="1"/>
        <v>1</v>
      </c>
      <c r="C36" s="112">
        <f t="shared" si="65"/>
        <v>2.0499999999999998</v>
      </c>
      <c r="D36" s="116"/>
      <c r="E36" s="86">
        <f t="shared" si="51"/>
        <v>1.1499999999999999</v>
      </c>
      <c r="F36" s="86">
        <f t="shared" si="3"/>
        <v>1.1499999999999999</v>
      </c>
      <c r="G36" s="87">
        <f t="shared" si="4"/>
        <v>1.3224999999999998</v>
      </c>
      <c r="H36" s="88">
        <f t="shared" si="5"/>
        <v>64.000000000000114</v>
      </c>
      <c r="I36" s="84">
        <f t="shared" si="52"/>
        <v>6.0000000000000027</v>
      </c>
      <c r="J36" s="89">
        <v>30</v>
      </c>
      <c r="K36" s="94">
        <f t="shared" si="6"/>
        <v>30</v>
      </c>
      <c r="L36" s="94">
        <f t="shared" si="7"/>
        <v>10</v>
      </c>
      <c r="M36" s="94">
        <v>1</v>
      </c>
      <c r="N36" s="94">
        <f>N$3/Q$3</f>
        <v>1</v>
      </c>
      <c r="O36" s="93">
        <f>O35*M36</f>
        <v>2</v>
      </c>
      <c r="P36" s="93">
        <f>K36*O36*$G36*N36</f>
        <v>79.349999999999994</v>
      </c>
      <c r="Q36" s="93">
        <f t="shared" si="53"/>
        <v>640.00000000000114</v>
      </c>
      <c r="R36" s="93">
        <f t="shared" si="8"/>
        <v>3200.0000000000055</v>
      </c>
      <c r="S36" s="93">
        <f t="shared" si="9"/>
        <v>21.920310216782955</v>
      </c>
      <c r="T36" s="94">
        <f t="shared" si="64"/>
        <v>8.0655324511657369</v>
      </c>
      <c r="U36" s="100">
        <f>T36/(($C36/N$3))</f>
        <v>3.934406073739384</v>
      </c>
      <c r="V36" s="94">
        <f t="shared" si="11"/>
        <v>20</v>
      </c>
      <c r="W36" s="97">
        <f t="shared" si="12"/>
        <v>10.5</v>
      </c>
      <c r="X36" s="94">
        <v>2</v>
      </c>
      <c r="Y36" s="94">
        <f>Y$3/AB$3</f>
        <v>0.95238095238095244</v>
      </c>
      <c r="Z36" s="93">
        <f>Z35*X36</f>
        <v>2</v>
      </c>
      <c r="AA36" s="93">
        <f>V36*Z36*$G36*Y36</f>
        <v>50.380952380952372</v>
      </c>
      <c r="AB36" s="93">
        <f t="shared" si="54"/>
        <v>168.00000000000023</v>
      </c>
      <c r="AC36" s="93">
        <f t="shared" si="13"/>
        <v>3360.0000000000055</v>
      </c>
      <c r="AD36" s="93">
        <f t="shared" si="14"/>
        <v>21.920310216782955</v>
      </c>
      <c r="AE36" s="94">
        <f t="shared" si="15"/>
        <v>3.3345935727788332</v>
      </c>
      <c r="AF36" s="100">
        <f t="shared" si="63"/>
        <v>1.7079625616672074</v>
      </c>
      <c r="AG36" s="94">
        <f t="shared" si="16"/>
        <v>-5</v>
      </c>
      <c r="AH36" s="94">
        <f t="shared" si="17"/>
        <v>11.75</v>
      </c>
      <c r="AI36" s="94">
        <v>1</v>
      </c>
      <c r="AJ36" s="94">
        <f>AJ$3/AM$3</f>
        <v>0.85106382978723394</v>
      </c>
      <c r="AK36" s="93">
        <f>AK35*AI36</f>
        <v>1</v>
      </c>
      <c r="AL36" s="93">
        <f>AG36*AK36*$G36*AJ36</f>
        <v>-5.6276595744680833</v>
      </c>
      <c r="AM36" s="93">
        <f t="shared" si="55"/>
        <v>5.8749999999999991</v>
      </c>
      <c r="AN36" s="93">
        <f t="shared" si="18"/>
        <v>3760.0000000000068</v>
      </c>
      <c r="AO36" s="93">
        <f t="shared" si="19"/>
        <v>21.920310216782955</v>
      </c>
      <c r="AP36" s="94">
        <f t="shared" si="20"/>
        <v>-1.043950850661626</v>
      </c>
      <c r="AR36" s="94">
        <f t="shared" si="21"/>
        <v>-35</v>
      </c>
      <c r="AS36" s="94">
        <f t="shared" si="22"/>
        <v>13.25</v>
      </c>
      <c r="AT36" s="94">
        <v>1</v>
      </c>
      <c r="AU36" s="94">
        <f>AU$3/AX$3</f>
        <v>0.75471698113207542</v>
      </c>
      <c r="AV36" s="93">
        <f>AV35*AT36</f>
        <v>1</v>
      </c>
      <c r="AW36" s="93">
        <f>AR36*AV36*$G36*AU36</f>
        <v>-34.933962264150935</v>
      </c>
      <c r="AX36" s="93">
        <f t="shared" si="56"/>
        <v>0.10351562499999975</v>
      </c>
      <c r="AY36" s="93">
        <f t="shared" si="23"/>
        <v>4240.0000000000073</v>
      </c>
      <c r="AZ36" s="93">
        <f t="shared" si="24"/>
        <v>21.920310216782955</v>
      </c>
      <c r="BA36" s="94">
        <f t="shared" si="25"/>
        <v>-2.9631801917364233E-3</v>
      </c>
      <c r="BC36" s="94">
        <f t="shared" si="26"/>
        <v>-72</v>
      </c>
      <c r="BD36" s="94">
        <f t="shared" si="27"/>
        <v>15.1</v>
      </c>
      <c r="BE36" s="94">
        <v>1</v>
      </c>
      <c r="BF36" s="94">
        <f>BF$3/BI$3</f>
        <v>0.66225165562913912</v>
      </c>
      <c r="BG36" s="93">
        <f>BG35*BE36</f>
        <v>1</v>
      </c>
      <c r="BH36" s="93">
        <f>BC36*BG36*$G36*BF36</f>
        <v>-63.059602649006614</v>
      </c>
      <c r="BI36" s="93">
        <f t="shared" si="57"/>
        <v>6.9846558088094784E-4</v>
      </c>
      <c r="BJ36" s="93">
        <f t="shared" si="28"/>
        <v>4832.0000000000082</v>
      </c>
      <c r="BK36" s="93">
        <f t="shared" si="29"/>
        <v>21.920310216782955</v>
      </c>
      <c r="BL36" s="94">
        <f t="shared" si="30"/>
        <v>-1.1076276277360127E-5</v>
      </c>
      <c r="BN36" s="94">
        <f t="shared" si="31"/>
        <v>-122</v>
      </c>
      <c r="BO36" s="94">
        <f t="shared" si="32"/>
        <v>17.600000000000001</v>
      </c>
      <c r="BP36" s="94">
        <v>1</v>
      </c>
      <c r="BQ36" s="94">
        <f>BQ$3/BT$3</f>
        <v>0.56818181818181823</v>
      </c>
      <c r="BR36" s="93">
        <f>BR35*BP36</f>
        <v>1</v>
      </c>
      <c r="BS36" s="93">
        <f>BN36*BR36*$G36*BQ36</f>
        <v>-91.673295454545439</v>
      </c>
      <c r="BT36" s="93">
        <f t="shared" si="58"/>
        <v>7.9502497823783149E-7</v>
      </c>
      <c r="BU36" s="93">
        <f t="shared" si="33"/>
        <v>5632.0000000000109</v>
      </c>
      <c r="BV36" s="93">
        <f t="shared" si="34"/>
        <v>21.920310216782955</v>
      </c>
      <c r="BW36" s="94">
        <f t="shared" si="35"/>
        <v>-8.6723726282102548E-9</v>
      </c>
      <c r="BY36" s="94">
        <f t="shared" si="36"/>
        <v>-177</v>
      </c>
      <c r="BZ36" s="94">
        <f t="shared" si="37"/>
        <v>20.350000000000001</v>
      </c>
      <c r="CA36" s="94">
        <v>1</v>
      </c>
      <c r="CB36" s="94">
        <f>CB$3/CE$3</f>
        <v>0.49140049140049141</v>
      </c>
      <c r="CC36" s="93">
        <f>CC35*CA36</f>
        <v>1</v>
      </c>
      <c r="CD36" s="93">
        <f>BY36*CC36*$G36*CB36</f>
        <v>-115.02825552825551</v>
      </c>
      <c r="CE36" s="93">
        <f t="shared" si="59"/>
        <v>4.4885138236693798E-10</v>
      </c>
      <c r="CF36" s="93">
        <f t="shared" si="38"/>
        <v>6512.0000000000118</v>
      </c>
      <c r="CG36" s="93">
        <f t="shared" si="39"/>
        <v>21.920310216782955</v>
      </c>
      <c r="CH36" s="94">
        <f t="shared" si="40"/>
        <v>-3.9020967527120516E-12</v>
      </c>
      <c r="CI36" s="100"/>
      <c r="CJ36" s="94">
        <f t="shared" si="41"/>
        <v>-227</v>
      </c>
      <c r="CK36" s="94">
        <f t="shared" si="42"/>
        <v>22.85</v>
      </c>
      <c r="CL36" s="94">
        <v>1</v>
      </c>
      <c r="CM36" s="94">
        <f>CM$3/CP$3</f>
        <v>0.43763676148796499</v>
      </c>
      <c r="CN36" s="93">
        <f>CN35*CL36</f>
        <v>1</v>
      </c>
      <c r="CO36" s="93">
        <f>CJ36*CN36*$G36*CM36</f>
        <v>-131.38183807439822</v>
      </c>
      <c r="CP36" s="93">
        <f t="shared" si="60"/>
        <v>4.9218049788297078E-13</v>
      </c>
      <c r="CQ36" s="93">
        <f t="shared" si="43"/>
        <v>7312.0000000000127</v>
      </c>
      <c r="CR36" s="93">
        <f t="shared" si="44"/>
        <v>21.920310216782955</v>
      </c>
      <c r="CS36" s="94">
        <f t="shared" si="45"/>
        <v>-3.7461836818286969E-15</v>
      </c>
      <c r="CT36" s="100"/>
      <c r="CU36" s="94">
        <f t="shared" si="46"/>
        <v>-290</v>
      </c>
      <c r="CV36" s="94">
        <f t="shared" si="47"/>
        <v>26</v>
      </c>
      <c r="CW36" s="94">
        <v>1</v>
      </c>
      <c r="CX36" s="94">
        <f>CX$3/DA$3</f>
        <v>0.38461538461538458</v>
      </c>
      <c r="CY36" s="93">
        <f>CY35*CW36</f>
        <v>1</v>
      </c>
      <c r="CZ36" s="93">
        <f>CU36*CY36*$G36*CX36</f>
        <v>-147.50961538461533</v>
      </c>
      <c r="DA36" s="93">
        <f t="shared" si="61"/>
        <v>9.0205620750792231E-17</v>
      </c>
      <c r="DB36" s="93">
        <f t="shared" si="48"/>
        <v>8320.0000000000146</v>
      </c>
      <c r="DC36" s="93">
        <f t="shared" si="49"/>
        <v>21.920310216782955</v>
      </c>
      <c r="DD36" s="94">
        <f t="shared" si="50"/>
        <v>-6.1152366586809177E-19</v>
      </c>
      <c r="DE36" s="100"/>
    </row>
    <row r="37" spans="1:109">
      <c r="A37" s="84">
        <f t="shared" si="0"/>
        <v>0.73204284797281216</v>
      </c>
      <c r="B37" s="84">
        <f t="shared" si="1"/>
        <v>1.0333333333333334</v>
      </c>
      <c r="C37" s="112">
        <f t="shared" si="65"/>
        <v>2.0499999999999998</v>
      </c>
      <c r="D37" s="116"/>
      <c r="E37" s="86">
        <f t="shared" si="51"/>
        <v>1.155</v>
      </c>
      <c r="F37" s="86">
        <f t="shared" si="3"/>
        <v>1.155</v>
      </c>
      <c r="G37" s="87">
        <f t="shared" si="4"/>
        <v>1.334025</v>
      </c>
      <c r="H37" s="88">
        <f t="shared" si="5"/>
        <v>73.516694719810388</v>
      </c>
      <c r="I37" s="84">
        <f t="shared" si="52"/>
        <v>6.2000000000000037</v>
      </c>
      <c r="J37" s="89">
        <v>31</v>
      </c>
      <c r="K37" s="94">
        <f t="shared" si="6"/>
        <v>31</v>
      </c>
      <c r="L37" s="94">
        <f t="shared" si="7"/>
        <v>10</v>
      </c>
      <c r="M37" s="94">
        <v>1</v>
      </c>
      <c r="N37" s="94">
        <f>N$3/Q$3</f>
        <v>1</v>
      </c>
      <c r="O37" s="93">
        <f>O36*M37</f>
        <v>2</v>
      </c>
      <c r="P37" s="93">
        <f>K37*O37*$G37*N37</f>
        <v>82.709550000000007</v>
      </c>
      <c r="Q37" s="93">
        <f t="shared" si="53"/>
        <v>735.16694719810391</v>
      </c>
      <c r="R37" s="93">
        <f t="shared" si="8"/>
        <v>3675.8347359905197</v>
      </c>
      <c r="S37" s="93">
        <f t="shared" si="9"/>
        <v>22.717729715422937</v>
      </c>
      <c r="T37" s="94">
        <f t="shared" si="64"/>
        <v>8.888537625922325</v>
      </c>
      <c r="U37" s="100">
        <f>T37/(($C37/N$3))</f>
        <v>4.3358720126450372</v>
      </c>
      <c r="V37" s="94">
        <f t="shared" si="11"/>
        <v>21</v>
      </c>
      <c r="W37" s="97">
        <f t="shared" si="12"/>
        <v>10.5</v>
      </c>
      <c r="X37" s="94">
        <v>1</v>
      </c>
      <c r="Y37" s="94">
        <f>Y$3/AB$3</f>
        <v>0.95238095238095244</v>
      </c>
      <c r="Z37" s="93">
        <f>Z36*X37</f>
        <v>2</v>
      </c>
      <c r="AA37" s="93">
        <f>V37*Z37*$G37*Y37</f>
        <v>53.361000000000004</v>
      </c>
      <c r="AB37" s="93">
        <f t="shared" si="54"/>
        <v>192.98132363950211</v>
      </c>
      <c r="AC37" s="93">
        <f t="shared" si="13"/>
        <v>3859.6264727900457</v>
      </c>
      <c r="AD37" s="93">
        <f t="shared" si="14"/>
        <v>22.717729715422937</v>
      </c>
      <c r="AE37" s="94">
        <f t="shared" si="15"/>
        <v>3.6165237465471427</v>
      </c>
      <c r="AF37" s="100">
        <f t="shared" si="63"/>
        <v>1.8523658214021954</v>
      </c>
      <c r="AG37" s="94">
        <f t="shared" si="16"/>
        <v>-4</v>
      </c>
      <c r="AH37" s="94">
        <f t="shared" si="17"/>
        <v>11.75</v>
      </c>
      <c r="AI37" s="94">
        <v>1</v>
      </c>
      <c r="AJ37" s="94">
        <f>AJ$3/AM$3</f>
        <v>0.85106382978723394</v>
      </c>
      <c r="AK37" s="93">
        <f>AK36*AI37</f>
        <v>1</v>
      </c>
      <c r="AL37" s="93">
        <f>AG37*AK37*$G37*AJ37</f>
        <v>-4.5413617021276593</v>
      </c>
      <c r="AM37" s="93">
        <f t="shared" si="55"/>
        <v>6.7486028356075787</v>
      </c>
      <c r="AN37" s="93">
        <f t="shared" si="18"/>
        <v>4319.1058147888607</v>
      </c>
      <c r="AO37" s="93">
        <f t="shared" si="19"/>
        <v>22.717729715422937</v>
      </c>
      <c r="AP37" s="94">
        <f t="shared" si="20"/>
        <v>-1.4860306838025721</v>
      </c>
      <c r="AR37" s="94">
        <f t="shared" si="21"/>
        <v>-34</v>
      </c>
      <c r="AS37" s="94">
        <f t="shared" si="22"/>
        <v>13.25</v>
      </c>
      <c r="AT37" s="94">
        <v>1</v>
      </c>
      <c r="AU37" s="94">
        <f>AU$3/AX$3</f>
        <v>0.75471698113207542</v>
      </c>
      <c r="AV37" s="93">
        <f>AV36*AT37</f>
        <v>1</v>
      </c>
      <c r="AW37" s="93">
        <f>AR37*AV37*$G37*AU37</f>
        <v>-34.231584905660377</v>
      </c>
      <c r="AX37" s="93">
        <f t="shared" si="56"/>
        <v>0.11890822815398969</v>
      </c>
      <c r="AY37" s="93">
        <f t="shared" si="23"/>
        <v>4870.4810251874378</v>
      </c>
      <c r="AZ37" s="93">
        <f t="shared" si="24"/>
        <v>22.717729715422937</v>
      </c>
      <c r="BA37" s="94">
        <f t="shared" si="25"/>
        <v>-3.4736407467457803E-3</v>
      </c>
      <c r="BC37" s="94">
        <f t="shared" si="26"/>
        <v>-71</v>
      </c>
      <c r="BD37" s="94">
        <f t="shared" si="27"/>
        <v>15.1</v>
      </c>
      <c r="BE37" s="94">
        <v>1</v>
      </c>
      <c r="BF37" s="94">
        <f>BF$3/BI$3</f>
        <v>0.66225165562913912</v>
      </c>
      <c r="BG37" s="93">
        <f>BG36*BE37</f>
        <v>1</v>
      </c>
      <c r="BH37" s="93">
        <f>BC37*BG37*$G37*BF37</f>
        <v>-62.725678807947027</v>
      </c>
      <c r="BI37" s="93">
        <f t="shared" si="57"/>
        <v>8.0232626377999341E-4</v>
      </c>
      <c r="BJ37" s="93">
        <f t="shared" si="28"/>
        <v>5550.5104513456845</v>
      </c>
      <c r="BK37" s="93">
        <f t="shared" si="29"/>
        <v>22.717729715422937</v>
      </c>
      <c r="BL37" s="94">
        <f t="shared" si="30"/>
        <v>-1.2791033577118382E-5</v>
      </c>
      <c r="BN37" s="94">
        <f t="shared" si="31"/>
        <v>-121</v>
      </c>
      <c r="BO37" s="94">
        <f t="shared" si="32"/>
        <v>17.600000000000001</v>
      </c>
      <c r="BP37" s="94">
        <v>1</v>
      </c>
      <c r="BQ37" s="94">
        <f>BQ$3/BT$3</f>
        <v>0.56818181818181823</v>
      </c>
      <c r="BR37" s="93">
        <f>BR36*BP37</f>
        <v>1</v>
      </c>
      <c r="BS37" s="93">
        <f>BN37*BR37*$G37*BQ37</f>
        <v>-91.714218750000001</v>
      </c>
      <c r="BT37" s="93">
        <f t="shared" si="58"/>
        <v>9.1324388468335013E-7</v>
      </c>
      <c r="BU37" s="93">
        <f t="shared" si="33"/>
        <v>6469.4691353433145</v>
      </c>
      <c r="BV37" s="93">
        <f t="shared" si="34"/>
        <v>22.717729715422937</v>
      </c>
      <c r="BW37" s="94">
        <f t="shared" si="35"/>
        <v>-9.9574951095938989E-9</v>
      </c>
      <c r="BY37" s="94">
        <f t="shared" si="36"/>
        <v>-176</v>
      </c>
      <c r="BZ37" s="94">
        <f t="shared" si="37"/>
        <v>20.350000000000001</v>
      </c>
      <c r="CA37" s="94">
        <v>1</v>
      </c>
      <c r="CB37" s="94">
        <f>CB$3/CE$3</f>
        <v>0.49140049140049141</v>
      </c>
      <c r="CC37" s="93">
        <f>CC36*CA37</f>
        <v>1</v>
      </c>
      <c r="CD37" s="93">
        <f>BY37*CC37*$G37*CB37</f>
        <v>-115.37513513513514</v>
      </c>
      <c r="CE37" s="93">
        <f t="shared" si="59"/>
        <v>5.1559484456304696E-10</v>
      </c>
      <c r="CF37" s="93">
        <f t="shared" si="38"/>
        <v>7480.3236877407071</v>
      </c>
      <c r="CG37" s="93">
        <f t="shared" si="39"/>
        <v>22.717729715422937</v>
      </c>
      <c r="CH37" s="94">
        <f t="shared" si="40"/>
        <v>-4.4688558237366097E-12</v>
      </c>
      <c r="CI37" s="100"/>
      <c r="CJ37" s="94">
        <f t="shared" si="41"/>
        <v>-226</v>
      </c>
      <c r="CK37" s="94">
        <f t="shared" si="42"/>
        <v>22.85</v>
      </c>
      <c r="CL37" s="94">
        <v>1</v>
      </c>
      <c r="CM37" s="94">
        <f>CM$3/CP$3</f>
        <v>0.43763676148796499</v>
      </c>
      <c r="CN37" s="93">
        <f>CN36*CL37</f>
        <v>1</v>
      </c>
      <c r="CO37" s="93">
        <f>CJ37*CN37*$G37*CM37</f>
        <v>-131.94295404814002</v>
      </c>
      <c r="CP37" s="93">
        <f t="shared" si="60"/>
        <v>5.653669282797903E-13</v>
      </c>
      <c r="CQ37" s="93">
        <f t="shared" si="43"/>
        <v>8399.282371738338</v>
      </c>
      <c r="CR37" s="93">
        <f t="shared" si="44"/>
        <v>22.717729715422937</v>
      </c>
      <c r="CS37" s="94">
        <f t="shared" si="45"/>
        <v>-4.2849345943362271E-15</v>
      </c>
      <c r="CT37" s="100"/>
      <c r="CU37" s="94">
        <f t="shared" si="46"/>
        <v>-289</v>
      </c>
      <c r="CV37" s="94">
        <f t="shared" si="47"/>
        <v>26</v>
      </c>
      <c r="CW37" s="94">
        <v>1</v>
      </c>
      <c r="CX37" s="94">
        <f>CX$3/DA$3</f>
        <v>0.38461538461538458</v>
      </c>
      <c r="CY37" s="93">
        <f>CY36*CW37</f>
        <v>1</v>
      </c>
      <c r="CZ37" s="93">
        <f>CU37*CY37*$G37*CX37</f>
        <v>-148.2820096153846</v>
      </c>
      <c r="DA37" s="93">
        <f t="shared" si="61"/>
        <v>1.0361904816792142E-16</v>
      </c>
      <c r="DB37" s="93">
        <f t="shared" si="48"/>
        <v>9557.1703135753505</v>
      </c>
      <c r="DC37" s="93">
        <f t="shared" si="49"/>
        <v>22.717729715422937</v>
      </c>
      <c r="DD37" s="94">
        <f t="shared" si="50"/>
        <v>-6.98797166538878E-19</v>
      </c>
      <c r="DE37" s="100"/>
    </row>
    <row r="38" spans="1:109">
      <c r="A38" s="84">
        <f t="shared" si="0"/>
        <v>0.75785828325519855</v>
      </c>
      <c r="B38" s="84">
        <f t="shared" si="1"/>
        <v>1.0666666666666667</v>
      </c>
      <c r="C38" s="112">
        <f t="shared" si="65"/>
        <v>2.0499999999999998</v>
      </c>
      <c r="D38" s="116"/>
      <c r="E38" s="86">
        <f t="shared" si="51"/>
        <v>1.1599999999999999</v>
      </c>
      <c r="F38" s="86">
        <f t="shared" si="3"/>
        <v>1.1599999999999999</v>
      </c>
      <c r="G38" s="87">
        <f t="shared" si="4"/>
        <v>1.3455999999999999</v>
      </c>
      <c r="H38" s="88">
        <f t="shared" si="5"/>
        <v>84.448506289465413</v>
      </c>
      <c r="I38" s="84">
        <f t="shared" si="52"/>
        <v>6.4000000000000039</v>
      </c>
      <c r="J38" s="89">
        <v>32</v>
      </c>
      <c r="K38" s="94">
        <f t="shared" si="6"/>
        <v>32</v>
      </c>
      <c r="L38" s="94">
        <f t="shared" si="7"/>
        <v>10</v>
      </c>
      <c r="M38" s="94">
        <v>1</v>
      </c>
      <c r="N38" s="94">
        <f>N$3/Q$3</f>
        <v>1</v>
      </c>
      <c r="O38" s="93">
        <f>O37*M38</f>
        <v>2</v>
      </c>
      <c r="P38" s="93">
        <f>K38*O38*$G38*N38</f>
        <v>86.118399999999994</v>
      </c>
      <c r="Q38" s="93">
        <f t="shared" si="53"/>
        <v>844.48506289465411</v>
      </c>
      <c r="R38" s="93">
        <f t="shared" si="8"/>
        <v>4222.4253144732702</v>
      </c>
      <c r="S38" s="93">
        <f t="shared" si="9"/>
        <v>23.544130666461502</v>
      </c>
      <c r="T38" s="94">
        <f t="shared" si="64"/>
        <v>9.806093272687999</v>
      </c>
      <c r="U38" s="100">
        <f>T38/(($C38/N$3))</f>
        <v>4.7834601330185365</v>
      </c>
      <c r="V38" s="94">
        <f t="shared" si="11"/>
        <v>22</v>
      </c>
      <c r="W38" s="97">
        <f t="shared" si="12"/>
        <v>10.5</v>
      </c>
      <c r="X38" s="94">
        <v>1</v>
      </c>
      <c r="Y38" s="94">
        <f>Y$3/AB$3</f>
        <v>0.95238095238095244</v>
      </c>
      <c r="Z38" s="93">
        <f>Z37*X38</f>
        <v>2</v>
      </c>
      <c r="AA38" s="93">
        <f>V38*Z38*$G38*Y38</f>
        <v>56.387047619047621</v>
      </c>
      <c r="AB38" s="93">
        <f t="shared" si="54"/>
        <v>221.67732900984652</v>
      </c>
      <c r="AC38" s="93">
        <f t="shared" si="13"/>
        <v>4433.546580196934</v>
      </c>
      <c r="AD38" s="93">
        <f t="shared" si="14"/>
        <v>23.544130666461502</v>
      </c>
      <c r="AE38" s="94">
        <f t="shared" si="15"/>
        <v>3.9313519393230942</v>
      </c>
      <c r="AF38" s="100">
        <f t="shared" si="63"/>
        <v>2.0136192859947557</v>
      </c>
      <c r="AG38" s="94">
        <f t="shared" si="16"/>
        <v>-3</v>
      </c>
      <c r="AH38" s="94">
        <f t="shared" si="17"/>
        <v>11.75</v>
      </c>
      <c r="AI38" s="94">
        <v>1</v>
      </c>
      <c r="AJ38" s="94">
        <f>AJ$3/AM$3</f>
        <v>0.85106382978723394</v>
      </c>
      <c r="AK38" s="93">
        <f>AK37*AI38</f>
        <v>1</v>
      </c>
      <c r="AL38" s="93">
        <f>AG38*AK38*$G38*AJ38</f>
        <v>-3.4355744680851057</v>
      </c>
      <c r="AM38" s="93">
        <f t="shared" si="55"/>
        <v>7.752108975790752</v>
      </c>
      <c r="AN38" s="93">
        <f t="shared" si="18"/>
        <v>4961.349744506093</v>
      </c>
      <c r="AO38" s="93">
        <f t="shared" si="19"/>
        <v>23.544130666461502</v>
      </c>
      <c r="AP38" s="94">
        <f t="shared" si="20"/>
        <v>-2.2564229207674731</v>
      </c>
      <c r="AR38" s="94">
        <f t="shared" si="21"/>
        <v>-33</v>
      </c>
      <c r="AS38" s="94">
        <f t="shared" si="22"/>
        <v>13.25</v>
      </c>
      <c r="AT38" s="94">
        <v>1</v>
      </c>
      <c r="AU38" s="94">
        <f>AU$3/AX$3</f>
        <v>0.75471698113207542</v>
      </c>
      <c r="AV38" s="93">
        <f>AV37*AT38</f>
        <v>1</v>
      </c>
      <c r="AW38" s="93">
        <f>AR38*AV38*$G38*AU38</f>
        <v>-33.513056603773578</v>
      </c>
      <c r="AX38" s="93">
        <f t="shared" si="56"/>
        <v>0.13658968607610009</v>
      </c>
      <c r="AY38" s="93">
        <f t="shared" si="23"/>
        <v>5594.7135416770834</v>
      </c>
      <c r="AZ38" s="93">
        <f t="shared" si="24"/>
        <v>23.544130666461502</v>
      </c>
      <c r="BA38" s="94">
        <f t="shared" si="25"/>
        <v>-4.0757155544182758E-3</v>
      </c>
      <c r="BC38" s="94">
        <f t="shared" si="26"/>
        <v>-70</v>
      </c>
      <c r="BD38" s="94">
        <f t="shared" si="27"/>
        <v>15.1</v>
      </c>
      <c r="BE38" s="94">
        <v>1</v>
      </c>
      <c r="BF38" s="94">
        <f>BF$3/BI$3</f>
        <v>0.66225165562913912</v>
      </c>
      <c r="BG38" s="93">
        <f>BG37*BE38</f>
        <v>1</v>
      </c>
      <c r="BH38" s="93">
        <f>BC38*BG38*$G38*BF38</f>
        <v>-62.378807947019865</v>
      </c>
      <c r="BI38" s="93">
        <f t="shared" si="57"/>
        <v>9.2163085937499564E-4</v>
      </c>
      <c r="BJ38" s="93">
        <f t="shared" si="28"/>
        <v>6375.862224854638</v>
      </c>
      <c r="BK38" s="93">
        <f t="shared" si="29"/>
        <v>23.544130666461502</v>
      </c>
      <c r="BL38" s="94">
        <f t="shared" si="30"/>
        <v>-1.4774743053085649E-5</v>
      </c>
      <c r="BN38" s="94">
        <f t="shared" si="31"/>
        <v>-120</v>
      </c>
      <c r="BO38" s="94">
        <f t="shared" si="32"/>
        <v>17.600000000000001</v>
      </c>
      <c r="BP38" s="94">
        <v>1</v>
      </c>
      <c r="BQ38" s="94">
        <f>BQ$3/BT$3</f>
        <v>0.56818181818181823</v>
      </c>
      <c r="BR38" s="93">
        <f>BR37*BP38</f>
        <v>1</v>
      </c>
      <c r="BS38" s="93">
        <f>BN38*BR38*$G38*BQ38</f>
        <v>-91.745454545454535</v>
      </c>
      <c r="BT38" s="93">
        <f t="shared" si="58"/>
        <v>1.0490417480468666E-6</v>
      </c>
      <c r="BU38" s="93">
        <f t="shared" si="33"/>
        <v>7431.4685534729579</v>
      </c>
      <c r="BV38" s="93">
        <f t="shared" si="34"/>
        <v>23.544130666461502</v>
      </c>
      <c r="BW38" s="94">
        <f t="shared" si="35"/>
        <v>-1.1434263999718128E-8</v>
      </c>
      <c r="BY38" s="94">
        <f t="shared" si="36"/>
        <v>-175</v>
      </c>
      <c r="BZ38" s="94">
        <f t="shared" si="37"/>
        <v>20.350000000000001</v>
      </c>
      <c r="CA38" s="94">
        <v>1</v>
      </c>
      <c r="CB38" s="94">
        <f>CB$3/CE$3</f>
        <v>0.49140049140049141</v>
      </c>
      <c r="CC38" s="93">
        <f>CC37*CA38</f>
        <v>1</v>
      </c>
      <c r="CD38" s="93">
        <f>BY38*CC38*$G38*CB38</f>
        <v>-115.71498771498771</v>
      </c>
      <c r="CE38" s="93">
        <f t="shared" si="59"/>
        <v>5.9226294979452409E-10</v>
      </c>
      <c r="CF38" s="93">
        <f t="shared" si="38"/>
        <v>8592.6355149531064</v>
      </c>
      <c r="CG38" s="93">
        <f t="shared" si="39"/>
        <v>23.544130666461502</v>
      </c>
      <c r="CH38" s="94">
        <f t="shared" si="40"/>
        <v>-5.1182907373528814E-12</v>
      </c>
      <c r="CI38" s="100"/>
      <c r="CJ38" s="94">
        <f t="shared" si="41"/>
        <v>-225</v>
      </c>
      <c r="CK38" s="94">
        <f t="shared" si="42"/>
        <v>22.85</v>
      </c>
      <c r="CL38" s="94">
        <v>1</v>
      </c>
      <c r="CM38" s="94">
        <f>CM$3/CP$3</f>
        <v>0.43763676148796499</v>
      </c>
      <c r="CN38" s="93">
        <f>CN37*CL38</f>
        <v>1</v>
      </c>
      <c r="CO38" s="93">
        <f>CJ38*CN38*$G38*CM38</f>
        <v>-132.49890590809628</v>
      </c>
      <c r="CP38" s="93">
        <f t="shared" si="60"/>
        <v>6.4943606048472161E-13</v>
      </c>
      <c r="CQ38" s="93">
        <f t="shared" si="43"/>
        <v>9648.2418435714244</v>
      </c>
      <c r="CR38" s="93">
        <f t="shared" si="44"/>
        <v>23.544130666461502</v>
      </c>
      <c r="CS38" s="94">
        <f t="shared" si="45"/>
        <v>-4.901444702759905E-15</v>
      </c>
      <c r="CT38" s="100"/>
      <c r="CU38" s="94">
        <f t="shared" si="46"/>
        <v>-288</v>
      </c>
      <c r="CV38" s="94">
        <f t="shared" si="47"/>
        <v>26</v>
      </c>
      <c r="CW38" s="94">
        <v>1</v>
      </c>
      <c r="CX38" s="94">
        <f>CX$3/DA$3</f>
        <v>0.38461538461538458</v>
      </c>
      <c r="CY38" s="93">
        <f>CY37*CW38</f>
        <v>1</v>
      </c>
      <c r="CZ38" s="93">
        <f>CU38*CY38*$G38*CX38</f>
        <v>-149.05107692307689</v>
      </c>
      <c r="DA38" s="93">
        <f t="shared" si="61"/>
        <v>1.190270301768499E-16</v>
      </c>
      <c r="DB38" s="93">
        <f t="shared" si="48"/>
        <v>10978.305817630502</v>
      </c>
      <c r="DC38" s="93">
        <f t="shared" si="49"/>
        <v>23.544130666461502</v>
      </c>
      <c r="DD38" s="94">
        <f t="shared" si="50"/>
        <v>-7.9856538197491879E-19</v>
      </c>
      <c r="DE38" s="100"/>
    </row>
    <row r="39" spans="1:109">
      <c r="A39" s="84">
        <f t="shared" si="0"/>
        <v>0.78458409789675032</v>
      </c>
      <c r="B39" s="84">
        <f t="shared" si="1"/>
        <v>1.1000000000000001</v>
      </c>
      <c r="C39" s="112">
        <f t="shared" si="65"/>
        <v>2.0499999999999998</v>
      </c>
      <c r="D39" s="116"/>
      <c r="E39" s="86">
        <f t="shared" si="51"/>
        <v>1.165</v>
      </c>
      <c r="F39" s="86">
        <f t="shared" si="3"/>
        <v>1.165</v>
      </c>
      <c r="G39" s="87">
        <f t="shared" si="4"/>
        <v>1.3572250000000001</v>
      </c>
      <c r="H39" s="88">
        <f t="shared" si="5"/>
        <v>97.005860256665699</v>
      </c>
      <c r="I39" s="84">
        <f t="shared" si="52"/>
        <v>6.6000000000000032</v>
      </c>
      <c r="J39" s="89">
        <v>33</v>
      </c>
      <c r="K39" s="94">
        <f t="shared" si="6"/>
        <v>33</v>
      </c>
      <c r="L39" s="94">
        <f t="shared" si="7"/>
        <v>10</v>
      </c>
      <c r="M39" s="94">
        <v>1</v>
      </c>
      <c r="N39" s="94">
        <f>N$3/Q$3</f>
        <v>1</v>
      </c>
      <c r="O39" s="93">
        <f>O38*M39</f>
        <v>2</v>
      </c>
      <c r="P39" s="93">
        <f>K39*O39*$G39*N39</f>
        <v>89.576850000000007</v>
      </c>
      <c r="Q39" s="93">
        <f t="shared" si="53"/>
        <v>970.05860256665699</v>
      </c>
      <c r="R39" s="93">
        <f t="shared" si="8"/>
        <v>4850.2930128332846</v>
      </c>
      <c r="S39" s="93">
        <f t="shared" si="9"/>
        <v>24.400565444588935</v>
      </c>
      <c r="T39" s="94">
        <f t="shared" si="64"/>
        <v>10.829344887285687</v>
      </c>
      <c r="U39" s="100">
        <f>T39/(($C39/N$3))</f>
        <v>5.28260726209058</v>
      </c>
      <c r="V39" s="94">
        <f t="shared" si="11"/>
        <v>23</v>
      </c>
      <c r="W39" s="97">
        <f t="shared" si="12"/>
        <v>10.5</v>
      </c>
      <c r="X39" s="94">
        <v>1</v>
      </c>
      <c r="Y39" s="94">
        <f>Y$3/AB$3</f>
        <v>0.95238095238095244</v>
      </c>
      <c r="Z39" s="93">
        <f>Z38*X39</f>
        <v>2</v>
      </c>
      <c r="AA39" s="93">
        <f>V39*Z39*$G39*Y39</f>
        <v>59.459380952380961</v>
      </c>
      <c r="AB39" s="93">
        <f t="shared" si="54"/>
        <v>254.64038317374727</v>
      </c>
      <c r="AC39" s="93">
        <f t="shared" si="13"/>
        <v>5092.8076634749495</v>
      </c>
      <c r="AD39" s="93">
        <f t="shared" si="14"/>
        <v>24.400565444588935</v>
      </c>
      <c r="AE39" s="94">
        <f t="shared" si="15"/>
        <v>4.2825939169746867</v>
      </c>
      <c r="AF39" s="100">
        <f t="shared" si="63"/>
        <v>2.1935237135724006</v>
      </c>
      <c r="AG39" s="94">
        <f t="shared" si="16"/>
        <v>-2</v>
      </c>
      <c r="AH39" s="94">
        <f t="shared" si="17"/>
        <v>11.75</v>
      </c>
      <c r="AI39" s="94">
        <v>1</v>
      </c>
      <c r="AJ39" s="94">
        <f>AJ$3/AM$3</f>
        <v>0.85106382978723394</v>
      </c>
      <c r="AK39" s="93">
        <f>AK38*AI39</f>
        <v>1</v>
      </c>
      <c r="AL39" s="93">
        <f>AG39*AK39*$G39*AJ39</f>
        <v>-2.3101702127659576</v>
      </c>
      <c r="AM39" s="93">
        <f t="shared" si="55"/>
        <v>8.904834828248589</v>
      </c>
      <c r="AN39" s="93">
        <f t="shared" si="18"/>
        <v>5699.0942900791097</v>
      </c>
      <c r="AO39" s="93">
        <f t="shared" si="19"/>
        <v>24.400565444588935</v>
      </c>
      <c r="AP39" s="94">
        <f t="shared" si="20"/>
        <v>-3.8546228234788233</v>
      </c>
      <c r="AR39" s="94">
        <f t="shared" si="21"/>
        <v>-32</v>
      </c>
      <c r="AS39" s="94">
        <f t="shared" si="22"/>
        <v>13.25</v>
      </c>
      <c r="AT39" s="94">
        <v>1</v>
      </c>
      <c r="AU39" s="94">
        <f>AU$3/AX$3</f>
        <v>0.75471698113207542</v>
      </c>
      <c r="AV39" s="93">
        <f>AV38*AT39</f>
        <v>1</v>
      </c>
      <c r="AW39" s="93">
        <f>AR39*AV39*$G39*AU39</f>
        <v>-32.7782641509434</v>
      </c>
      <c r="AX39" s="93">
        <f t="shared" si="56"/>
        <v>0.15690034770517761</v>
      </c>
      <c r="AY39" s="93">
        <f t="shared" si="23"/>
        <v>6426.6382420041018</v>
      </c>
      <c r="AZ39" s="93">
        <f t="shared" si="24"/>
        <v>24.400565444588935</v>
      </c>
      <c r="BA39" s="94">
        <f t="shared" si="25"/>
        <v>-4.786719241221986E-3</v>
      </c>
      <c r="BC39" s="94">
        <f t="shared" si="26"/>
        <v>-69</v>
      </c>
      <c r="BD39" s="94">
        <f t="shared" si="27"/>
        <v>15.1</v>
      </c>
      <c r="BE39" s="94">
        <v>1</v>
      </c>
      <c r="BF39" s="94">
        <f>BF$3/BI$3</f>
        <v>0.66225165562913912</v>
      </c>
      <c r="BG39" s="93">
        <f>BG38*BE39</f>
        <v>1</v>
      </c>
      <c r="BH39" s="93">
        <f>BC39*BG39*$G39*BF39</f>
        <v>-62.018890728476833</v>
      </c>
      <c r="BI39" s="93">
        <f t="shared" si="57"/>
        <v>1.0586758520785614E-3</v>
      </c>
      <c r="BJ39" s="93">
        <f t="shared" si="28"/>
        <v>7323.9424493782599</v>
      </c>
      <c r="BK39" s="93">
        <f t="shared" si="29"/>
        <v>24.400565444588935</v>
      </c>
      <c r="BL39" s="94">
        <f t="shared" si="30"/>
        <v>-1.7070215859124609E-5</v>
      </c>
      <c r="BN39" s="94">
        <f t="shared" si="31"/>
        <v>-119</v>
      </c>
      <c r="BO39" s="94">
        <f t="shared" si="32"/>
        <v>17.600000000000001</v>
      </c>
      <c r="BP39" s="94">
        <v>1</v>
      </c>
      <c r="BQ39" s="94">
        <f>BQ$3/BT$3</f>
        <v>0.56818181818181823</v>
      </c>
      <c r="BR39" s="93">
        <f>BR38*BP39</f>
        <v>1</v>
      </c>
      <c r="BS39" s="93">
        <f>BN39*BR39*$G39*BQ39</f>
        <v>-91.76691761363638</v>
      </c>
      <c r="BT39" s="93">
        <f t="shared" si="58"/>
        <v>1.2050325303046495E-6</v>
      </c>
      <c r="BU39" s="93">
        <f t="shared" si="33"/>
        <v>8536.5157025865828</v>
      </c>
      <c r="BV39" s="93">
        <f t="shared" si="34"/>
        <v>24.400565444588935</v>
      </c>
      <c r="BW39" s="94">
        <f t="shared" si="35"/>
        <v>-1.3131448256529259E-8</v>
      </c>
      <c r="BY39" s="94">
        <f t="shared" si="36"/>
        <v>-174</v>
      </c>
      <c r="BZ39" s="94">
        <f t="shared" si="37"/>
        <v>20.350000000000001</v>
      </c>
      <c r="CA39" s="94">
        <v>1</v>
      </c>
      <c r="CB39" s="94">
        <f>CB$3/CE$3</f>
        <v>0.49140049140049141</v>
      </c>
      <c r="CC39" s="93">
        <f>CC38*CA39</f>
        <v>1</v>
      </c>
      <c r="CD39" s="93">
        <f>BY39*CC39*$G39*CB39</f>
        <v>-116.04773955773958</v>
      </c>
      <c r="CE39" s="93">
        <f t="shared" si="59"/>
        <v>6.8033147615466134E-10</v>
      </c>
      <c r="CF39" s="93">
        <f t="shared" si="38"/>
        <v>9870.3462811157351</v>
      </c>
      <c r="CG39" s="93">
        <f t="shared" si="39"/>
        <v>24.400565444588935</v>
      </c>
      <c r="CH39" s="94">
        <f t="shared" si="40"/>
        <v>-5.8625138132583982E-12</v>
      </c>
      <c r="CI39" s="100"/>
      <c r="CJ39" s="94">
        <f t="shared" si="41"/>
        <v>-224</v>
      </c>
      <c r="CK39" s="94">
        <f t="shared" si="42"/>
        <v>22.85</v>
      </c>
      <c r="CL39" s="94">
        <v>1</v>
      </c>
      <c r="CM39" s="94">
        <f>CM$3/CP$3</f>
        <v>0.43763676148796499</v>
      </c>
      <c r="CN39" s="93">
        <f>CN38*CL39</f>
        <v>1</v>
      </c>
      <c r="CO39" s="93">
        <f>CJ39*CN39*$G39*CM39</f>
        <v>-133.04962800875276</v>
      </c>
      <c r="CP39" s="93">
        <f t="shared" si="60"/>
        <v>7.4600613435455491E-13</v>
      </c>
      <c r="CQ39" s="93">
        <f t="shared" si="43"/>
        <v>11082.919534324057</v>
      </c>
      <c r="CR39" s="93">
        <f t="shared" si="44"/>
        <v>24.400565444588935</v>
      </c>
      <c r="CS39" s="94">
        <f t="shared" si="45"/>
        <v>-5.6069764757664589E-15</v>
      </c>
      <c r="CT39" s="100"/>
      <c r="CU39" s="94">
        <f t="shared" si="46"/>
        <v>-287</v>
      </c>
      <c r="CV39" s="94">
        <f t="shared" si="47"/>
        <v>26</v>
      </c>
      <c r="CW39" s="94">
        <v>1</v>
      </c>
      <c r="CX39" s="94">
        <f>CX$3/DA$3</f>
        <v>0.38461538461538458</v>
      </c>
      <c r="CY39" s="93">
        <f>CY38*CW39</f>
        <v>1</v>
      </c>
      <c r="CZ39" s="93">
        <f>CU39*CY39*$G39*CX39</f>
        <v>-149.81675961538463</v>
      </c>
      <c r="DA39" s="93">
        <f t="shared" si="61"/>
        <v>1.3672615376432994E-16</v>
      </c>
      <c r="DB39" s="93">
        <f t="shared" si="48"/>
        <v>12610.761833366541</v>
      </c>
      <c r="DC39" s="93">
        <f t="shared" si="49"/>
        <v>24.400565444588935</v>
      </c>
      <c r="DD39" s="94">
        <f t="shared" si="50"/>
        <v>-9.1262255381399656E-19</v>
      </c>
      <c r="DE39" s="100"/>
    </row>
    <row r="40" spans="1:109">
      <c r="A40" s="84">
        <f t="shared" si="0"/>
        <v>0.81225239635623525</v>
      </c>
      <c r="B40" s="84">
        <f t="shared" si="1"/>
        <v>1.1333333333333333</v>
      </c>
      <c r="C40" s="112">
        <f t="shared" si="65"/>
        <v>2.0499999999999998</v>
      </c>
      <c r="D40" s="116"/>
      <c r="E40" s="86">
        <f t="shared" si="51"/>
        <v>1.17</v>
      </c>
      <c r="F40" s="86">
        <f t="shared" si="3"/>
        <v>1.17</v>
      </c>
      <c r="G40" s="87">
        <f t="shared" si="4"/>
        <v>1.3688999999999998</v>
      </c>
      <c r="H40" s="88">
        <f t="shared" si="5"/>
        <v>111.43047210190414</v>
      </c>
      <c r="I40" s="84">
        <f t="shared" si="52"/>
        <v>6.8000000000000034</v>
      </c>
      <c r="J40" s="89">
        <v>34</v>
      </c>
      <c r="K40" s="94">
        <f t="shared" si="6"/>
        <v>34</v>
      </c>
      <c r="L40" s="94">
        <f t="shared" si="7"/>
        <v>10</v>
      </c>
      <c r="M40" s="94">
        <v>1</v>
      </c>
      <c r="N40" s="94">
        <f>N$3/Q$3</f>
        <v>1</v>
      </c>
      <c r="O40" s="93">
        <f>O39*M40</f>
        <v>2</v>
      </c>
      <c r="P40" s="93">
        <f>K40*O40*$G40*N40</f>
        <v>93.085199999999986</v>
      </c>
      <c r="Q40" s="93">
        <f t="shared" si="53"/>
        <v>1114.3047210190414</v>
      </c>
      <c r="R40" s="93">
        <f t="shared" si="8"/>
        <v>5571.5236050952071</v>
      </c>
      <c r="S40" s="93">
        <f t="shared" si="9"/>
        <v>25.288124606557457</v>
      </c>
      <c r="T40" s="94">
        <f t="shared" si="64"/>
        <v>11.970804392309857</v>
      </c>
      <c r="U40" s="100">
        <f>T40/(($C40/N$3))</f>
        <v>5.8394167767365159</v>
      </c>
      <c r="V40" s="94">
        <f t="shared" si="11"/>
        <v>24</v>
      </c>
      <c r="W40" s="97">
        <f t="shared" si="12"/>
        <v>10.5</v>
      </c>
      <c r="X40" s="94">
        <v>1</v>
      </c>
      <c r="Y40" s="94">
        <f>Y$3/AB$3</f>
        <v>0.95238095238095244</v>
      </c>
      <c r="Z40" s="93">
        <f>Z39*X40</f>
        <v>2</v>
      </c>
      <c r="AA40" s="93">
        <f>V40*Z40*$G40*Y40</f>
        <v>62.578285714285705</v>
      </c>
      <c r="AB40" s="93">
        <f t="shared" si="54"/>
        <v>292.50498926749816</v>
      </c>
      <c r="AC40" s="93">
        <f t="shared" si="13"/>
        <v>5850.0997853499675</v>
      </c>
      <c r="AD40" s="93">
        <f t="shared" si="14"/>
        <v>25.288124606557457</v>
      </c>
      <c r="AE40" s="94">
        <f t="shared" si="15"/>
        <v>4.6742250275597366</v>
      </c>
      <c r="AF40" s="100">
        <f t="shared" si="63"/>
        <v>2.394115258018402</v>
      </c>
      <c r="AG40" s="94">
        <f t="shared" si="16"/>
        <v>-1</v>
      </c>
      <c r="AH40" s="94">
        <f t="shared" si="17"/>
        <v>11.75</v>
      </c>
      <c r="AI40" s="94">
        <v>1</v>
      </c>
      <c r="AJ40" s="94">
        <f>AJ$3/AM$3</f>
        <v>0.85106382978723394</v>
      </c>
      <c r="AK40" s="93">
        <f>AK39*AI40</f>
        <v>1</v>
      </c>
      <c r="AL40" s="93">
        <f>AG40*AK40*$G40*AJ40</f>
        <v>-1.1650212765957444</v>
      </c>
      <c r="AM40" s="93">
        <f t="shared" si="55"/>
        <v>10.228969118729459</v>
      </c>
      <c r="AN40" s="93">
        <f t="shared" si="18"/>
        <v>6546.5402359868685</v>
      </c>
      <c r="AO40" s="93">
        <f t="shared" si="19"/>
        <v>25.288124606557457</v>
      </c>
      <c r="AP40" s="94">
        <f t="shared" si="20"/>
        <v>-8.7800706512580309</v>
      </c>
      <c r="AR40" s="94">
        <f t="shared" si="21"/>
        <v>-31</v>
      </c>
      <c r="AS40" s="94">
        <f t="shared" si="22"/>
        <v>13.25</v>
      </c>
      <c r="AT40" s="94">
        <v>1</v>
      </c>
      <c r="AU40" s="94">
        <f>AU$3/AX$3</f>
        <v>0.75471698113207542</v>
      </c>
      <c r="AV40" s="93">
        <f>AV39*AT40</f>
        <v>1</v>
      </c>
      <c r="AW40" s="93">
        <f>AR40*AV40*$G40*AU40</f>
        <v>-32.027094339622636</v>
      </c>
      <c r="AX40" s="93">
        <f t="shared" si="56"/>
        <v>0.18023117130740032</v>
      </c>
      <c r="AY40" s="93">
        <f t="shared" si="23"/>
        <v>7382.2687767511488</v>
      </c>
      <c r="AZ40" s="93">
        <f t="shared" si="24"/>
        <v>25.288124606557457</v>
      </c>
      <c r="BA40" s="94">
        <f t="shared" si="25"/>
        <v>-5.6274593441474193E-3</v>
      </c>
      <c r="BC40" s="94">
        <f t="shared" si="26"/>
        <v>-68</v>
      </c>
      <c r="BD40" s="94">
        <f t="shared" si="27"/>
        <v>15.1</v>
      </c>
      <c r="BE40" s="94">
        <v>1</v>
      </c>
      <c r="BF40" s="94">
        <f>BF$3/BI$3</f>
        <v>0.66225165562913912</v>
      </c>
      <c r="BG40" s="93">
        <f>BG39*BE40</f>
        <v>1</v>
      </c>
      <c r="BH40" s="93">
        <f>BC40*BG40*$G40*BF40</f>
        <v>-61.645827814569529</v>
      </c>
      <c r="BI40" s="93">
        <f t="shared" si="57"/>
        <v>1.2160992097577277E-3</v>
      </c>
      <c r="BJ40" s="93">
        <f t="shared" si="28"/>
        <v>8413.000643693762</v>
      </c>
      <c r="BK40" s="93">
        <f t="shared" si="29"/>
        <v>25.288124606557457</v>
      </c>
      <c r="BL40" s="94">
        <f t="shared" si="30"/>
        <v>-1.9727194083851881E-5</v>
      </c>
      <c r="BN40" s="94">
        <f t="shared" si="31"/>
        <v>-118</v>
      </c>
      <c r="BO40" s="94">
        <f t="shared" si="32"/>
        <v>17.600000000000001</v>
      </c>
      <c r="BP40" s="94">
        <v>1</v>
      </c>
      <c r="BQ40" s="94">
        <f>BQ$3/BT$3</f>
        <v>0.56818181818181823</v>
      </c>
      <c r="BR40" s="93">
        <f>BR39*BP40</f>
        <v>1</v>
      </c>
      <c r="BS40" s="93">
        <f>BN40*BR40*$G40*BQ40</f>
        <v>-91.77852272727273</v>
      </c>
      <c r="BT40" s="93">
        <f t="shared" si="58"/>
        <v>1.3842188852788663E-6</v>
      </c>
      <c r="BU40" s="93">
        <f t="shared" si="33"/>
        <v>9805.881544967564</v>
      </c>
      <c r="BV40" s="93">
        <f t="shared" si="34"/>
        <v>25.288124606557457</v>
      </c>
      <c r="BW40" s="94">
        <f t="shared" si="35"/>
        <v>-1.508216567608289E-8</v>
      </c>
      <c r="BY40" s="94">
        <f t="shared" si="36"/>
        <v>-173</v>
      </c>
      <c r="BZ40" s="94">
        <f t="shared" si="37"/>
        <v>20.350000000000001</v>
      </c>
      <c r="CA40" s="94">
        <v>1</v>
      </c>
      <c r="CB40" s="94">
        <f>CB$3/CE$3</f>
        <v>0.49140049140049141</v>
      </c>
      <c r="CC40" s="93">
        <f>CC39*CA40</f>
        <v>1</v>
      </c>
      <c r="CD40" s="93">
        <f>BY40*CC40*$G40*CB40</f>
        <v>-116.37331695331693</v>
      </c>
      <c r="CE40" s="93">
        <f t="shared" si="59"/>
        <v>7.8149564751156402E-10</v>
      </c>
      <c r="CF40" s="93">
        <f t="shared" si="38"/>
        <v>11338.050536368748</v>
      </c>
      <c r="CG40" s="93">
        <f t="shared" si="39"/>
        <v>25.288124606557457</v>
      </c>
      <c r="CH40" s="94">
        <f t="shared" si="40"/>
        <v>-6.715419547808029E-12</v>
      </c>
      <c r="CI40" s="100"/>
      <c r="CJ40" s="94">
        <f t="shared" si="41"/>
        <v>-223</v>
      </c>
      <c r="CK40" s="94">
        <f t="shared" si="42"/>
        <v>22.85</v>
      </c>
      <c r="CL40" s="94">
        <v>1</v>
      </c>
      <c r="CM40" s="94">
        <f>CM$3/CP$3</f>
        <v>0.43763676148796499</v>
      </c>
      <c r="CN40" s="93">
        <f>CN39*CL40</f>
        <v>1</v>
      </c>
      <c r="CO40" s="93">
        <f>CJ40*CN40*$G40*CM40</f>
        <v>-133.59505470459516</v>
      </c>
      <c r="CP40" s="93">
        <f t="shared" si="60"/>
        <v>8.5693601935077436E-13</v>
      </c>
      <c r="CQ40" s="93">
        <f t="shared" si="43"/>
        <v>12730.931437642548</v>
      </c>
      <c r="CR40" s="93">
        <f t="shared" si="44"/>
        <v>25.288124606557457</v>
      </c>
      <c r="CS40" s="94">
        <f t="shared" si="45"/>
        <v>-6.4144291960928332E-15</v>
      </c>
      <c r="CT40" s="100"/>
      <c r="CU40" s="94">
        <f t="shared" si="46"/>
        <v>-286</v>
      </c>
      <c r="CV40" s="94">
        <f t="shared" si="47"/>
        <v>26</v>
      </c>
      <c r="CW40" s="94">
        <v>1</v>
      </c>
      <c r="CX40" s="94">
        <f>CX$3/DA$3</f>
        <v>0.38461538461538458</v>
      </c>
      <c r="CY40" s="93">
        <f>CY39*CW40</f>
        <v>1</v>
      </c>
      <c r="CZ40" s="93">
        <f>CU40*CY40*$G40*CX40</f>
        <v>-150.57899999999998</v>
      </c>
      <c r="DA40" s="93">
        <f t="shared" si="61"/>
        <v>1.5705710791415751E-16</v>
      </c>
      <c r="DB40" s="93">
        <f t="shared" si="48"/>
        <v>14485.961373247539</v>
      </c>
      <c r="DC40" s="93">
        <f t="shared" si="49"/>
        <v>25.288124606557457</v>
      </c>
      <c r="DD40" s="94">
        <f t="shared" si="50"/>
        <v>-1.043021323784575E-18</v>
      </c>
      <c r="DE40" s="100"/>
    </row>
    <row r="41" spans="1:109">
      <c r="A41" s="84">
        <f t="shared" si="0"/>
        <v>0.84089641525371428</v>
      </c>
      <c r="B41" s="84">
        <f t="shared" si="1"/>
        <v>1.1666666666666667</v>
      </c>
      <c r="C41" s="112">
        <f t="shared" si="65"/>
        <v>3.2249999999999996</v>
      </c>
      <c r="D41" s="115">
        <f>1+J41/200</f>
        <v>1.175</v>
      </c>
      <c r="E41" s="86">
        <f t="shared" si="51"/>
        <v>1.175</v>
      </c>
      <c r="F41" s="86">
        <f t="shared" si="3"/>
        <v>1.175</v>
      </c>
      <c r="G41" s="87">
        <f t="shared" si="4"/>
        <v>1.3806250000000002</v>
      </c>
      <c r="H41" s="88">
        <f t="shared" si="5"/>
        <v>128.00000000000031</v>
      </c>
      <c r="I41" s="84">
        <f t="shared" si="52"/>
        <v>7.0000000000000036</v>
      </c>
      <c r="J41" s="89">
        <v>35</v>
      </c>
      <c r="K41" s="94">
        <f t="shared" si="6"/>
        <v>35</v>
      </c>
      <c r="L41" s="94">
        <f t="shared" si="7"/>
        <v>10</v>
      </c>
      <c r="M41" s="94">
        <v>1</v>
      </c>
      <c r="N41" s="94">
        <f>N$3/Q$3</f>
        <v>1</v>
      </c>
      <c r="O41" s="93">
        <f>O40*M41</f>
        <v>2</v>
      </c>
      <c r="P41" s="93">
        <f>K41*O41*$G41*N41</f>
        <v>96.643750000000011</v>
      </c>
      <c r="Q41" s="93">
        <f t="shared" si="53"/>
        <v>1280.0000000000032</v>
      </c>
      <c r="R41" s="93">
        <f t="shared" si="8"/>
        <v>6400.0000000000164</v>
      </c>
      <c r="S41" s="93">
        <f t="shared" si="9"/>
        <v>26.207938275407429</v>
      </c>
      <c r="T41" s="94">
        <f t="shared" si="64"/>
        <v>13.244519174804402</v>
      </c>
      <c r="U41" s="100">
        <f>T41/(($C41/N$3))</f>
        <v>4.1068276511021411</v>
      </c>
      <c r="V41" s="94">
        <f t="shared" si="11"/>
        <v>25</v>
      </c>
      <c r="W41" s="97">
        <f t="shared" si="12"/>
        <v>10.5</v>
      </c>
      <c r="X41" s="94">
        <v>1</v>
      </c>
      <c r="Y41" s="94">
        <f>Y$3/AB$3</f>
        <v>0.95238095238095244</v>
      </c>
      <c r="Z41" s="93">
        <f>Z40*X41</f>
        <v>2</v>
      </c>
      <c r="AA41" s="93">
        <f>V41*Z41*$G41*Y41</f>
        <v>65.744047619047635</v>
      </c>
      <c r="AB41" s="93">
        <f t="shared" si="54"/>
        <v>336.00000000000057</v>
      </c>
      <c r="AC41" s="93">
        <f t="shared" si="13"/>
        <v>6720.0000000000164</v>
      </c>
      <c r="AD41" s="93">
        <f t="shared" si="14"/>
        <v>26.207938275407429</v>
      </c>
      <c r="AE41" s="94">
        <f t="shared" si="15"/>
        <v>5.1107288365776444</v>
      </c>
      <c r="AF41" s="100">
        <f t="shared" si="63"/>
        <v>1.663958225862489</v>
      </c>
      <c r="AG41" s="94">
        <f t="shared" si="16"/>
        <v>0</v>
      </c>
      <c r="AH41" s="94">
        <f t="shared" si="17"/>
        <v>11.75</v>
      </c>
      <c r="AI41" s="94">
        <v>1</v>
      </c>
      <c r="AJ41" s="94">
        <f>AJ$3/AM$3</f>
        <v>0.85106382978723394</v>
      </c>
      <c r="AK41" s="93">
        <f>AK40*AI41</f>
        <v>1</v>
      </c>
      <c r="AL41" s="93">
        <f>AG41*AK41*$G41*AJ41</f>
        <v>0</v>
      </c>
      <c r="AM41" s="93">
        <f t="shared" si="55"/>
        <v>11.75</v>
      </c>
      <c r="AN41" s="93">
        <f t="shared" si="18"/>
        <v>7520.0000000000182</v>
      </c>
      <c r="AO41" s="93">
        <f t="shared" si="19"/>
        <v>26.207938275407429</v>
      </c>
      <c r="AP41" s="94" t="e">
        <f t="shared" si="20"/>
        <v>#DIV/0!</v>
      </c>
      <c r="AR41" s="94">
        <f t="shared" si="21"/>
        <v>-30</v>
      </c>
      <c r="AS41" s="94">
        <f t="shared" si="22"/>
        <v>13.25</v>
      </c>
      <c r="AT41" s="94">
        <v>1</v>
      </c>
      <c r="AU41" s="94">
        <f>AU$3/AX$3</f>
        <v>0.75471698113207542</v>
      </c>
      <c r="AV41" s="93">
        <f>AV40*AT41</f>
        <v>1</v>
      </c>
      <c r="AW41" s="93">
        <f>AR41*AV41*$G41*AU41</f>
        <v>-31.259433962264151</v>
      </c>
      <c r="AX41" s="93">
        <f t="shared" si="56"/>
        <v>0.20703124999999964</v>
      </c>
      <c r="AY41" s="93">
        <f t="shared" si="23"/>
        <v>8480.00000000002</v>
      </c>
      <c r="AZ41" s="93">
        <f t="shared" si="24"/>
        <v>26.207938275407429</v>
      </c>
      <c r="BA41" s="94">
        <f t="shared" si="25"/>
        <v>-6.623000603591357E-3</v>
      </c>
      <c r="BC41" s="94">
        <f t="shared" si="26"/>
        <v>-67</v>
      </c>
      <c r="BD41" s="94">
        <f t="shared" si="27"/>
        <v>15.1</v>
      </c>
      <c r="BE41" s="94">
        <v>1</v>
      </c>
      <c r="BF41" s="94">
        <f>BF$3/BI$3</f>
        <v>0.66225165562913912</v>
      </c>
      <c r="BG41" s="93">
        <f>BG40*BE41</f>
        <v>1</v>
      </c>
      <c r="BH41" s="93">
        <f>BC41*BG41*$G41*BF41</f>
        <v>-61.259519867549685</v>
      </c>
      <c r="BI41" s="93">
        <f t="shared" si="57"/>
        <v>1.3969311617618963E-3</v>
      </c>
      <c r="BJ41" s="93">
        <f t="shared" si="28"/>
        <v>9664.0000000000236</v>
      </c>
      <c r="BK41" s="93">
        <f t="shared" si="29"/>
        <v>26.207938275407429</v>
      </c>
      <c r="BL41" s="94">
        <f t="shared" si="30"/>
        <v>-2.2803495110347362E-5</v>
      </c>
      <c r="BN41" s="94">
        <f t="shared" si="31"/>
        <v>-117</v>
      </c>
      <c r="BO41" s="94">
        <f t="shared" si="32"/>
        <v>17.600000000000001</v>
      </c>
      <c r="BP41" s="94">
        <v>1</v>
      </c>
      <c r="BQ41" s="94">
        <f>BQ$3/BT$3</f>
        <v>0.56818181818181823</v>
      </c>
      <c r="BR41" s="93">
        <f>BR40*BP41</f>
        <v>1</v>
      </c>
      <c r="BS41" s="93">
        <f>BN41*BR41*$G41*BQ41</f>
        <v>-91.780184659090921</v>
      </c>
      <c r="BT41" s="93">
        <f t="shared" si="58"/>
        <v>1.5900499564756634E-6</v>
      </c>
      <c r="BU41" s="93">
        <f t="shared" si="33"/>
        <v>11264.000000000029</v>
      </c>
      <c r="BV41" s="93">
        <f t="shared" si="34"/>
        <v>26.207938275407429</v>
      </c>
      <c r="BW41" s="94">
        <f t="shared" si="35"/>
        <v>-1.7324545187850277E-8</v>
      </c>
      <c r="BY41" s="94">
        <f t="shared" si="36"/>
        <v>-172</v>
      </c>
      <c r="BZ41" s="94">
        <f t="shared" si="37"/>
        <v>20.350000000000001</v>
      </c>
      <c r="CA41" s="94">
        <v>1</v>
      </c>
      <c r="CB41" s="94">
        <f>CB$3/CE$3</f>
        <v>0.49140049140049141</v>
      </c>
      <c r="CC41" s="93">
        <f>CC40*CA41</f>
        <v>1</v>
      </c>
      <c r="CD41" s="93">
        <f>BY41*CC41*$G41*CB41</f>
        <v>-116.69164619164621</v>
      </c>
      <c r="CE41" s="93">
        <f t="shared" si="59"/>
        <v>8.9770276473387627E-10</v>
      </c>
      <c r="CF41" s="93">
        <f t="shared" si="38"/>
        <v>13024.000000000033</v>
      </c>
      <c r="CG41" s="93">
        <f t="shared" si="39"/>
        <v>26.207938275407429</v>
      </c>
      <c r="CH41" s="94">
        <f t="shared" si="40"/>
        <v>-7.6929479875496138E-12</v>
      </c>
      <c r="CI41" s="100"/>
      <c r="CJ41" s="94">
        <f t="shared" si="41"/>
        <v>-222</v>
      </c>
      <c r="CK41" s="94">
        <f t="shared" si="42"/>
        <v>22.85</v>
      </c>
      <c r="CL41" s="94">
        <v>1</v>
      </c>
      <c r="CM41" s="94">
        <f>CM$3/CP$3</f>
        <v>0.43763676148796499</v>
      </c>
      <c r="CN41" s="93">
        <f>CN40*CL41</f>
        <v>1</v>
      </c>
      <c r="CO41" s="93">
        <f>CJ41*CN41*$G41*CM41</f>
        <v>-134.13512035010942</v>
      </c>
      <c r="CP41" s="93">
        <f t="shared" si="60"/>
        <v>9.8436099576594217E-13</v>
      </c>
      <c r="CQ41" s="93">
        <f t="shared" si="43"/>
        <v>14624.000000000036</v>
      </c>
      <c r="CR41" s="93">
        <f t="shared" si="44"/>
        <v>26.207938275407429</v>
      </c>
      <c r="CS41" s="94">
        <f t="shared" si="45"/>
        <v>-7.3385776461573756E-15</v>
      </c>
      <c r="CT41" s="100"/>
      <c r="CU41" s="94">
        <f t="shared" si="46"/>
        <v>-285</v>
      </c>
      <c r="CV41" s="94">
        <f t="shared" si="47"/>
        <v>26</v>
      </c>
      <c r="CW41" s="94">
        <v>1</v>
      </c>
      <c r="CX41" s="94">
        <f>CX$3/DA$3</f>
        <v>0.38461538461538458</v>
      </c>
      <c r="CY41" s="93">
        <f>CY40*CW41</f>
        <v>1</v>
      </c>
      <c r="CZ41" s="93">
        <f>CU41*CY41*$G41*CX41</f>
        <v>-151.33774038461539</v>
      </c>
      <c r="DA41" s="93">
        <f t="shared" si="61"/>
        <v>1.8041124150158449E-16</v>
      </c>
      <c r="DB41" s="93">
        <f t="shared" si="48"/>
        <v>16640.00000000004</v>
      </c>
      <c r="DC41" s="93">
        <f t="shared" si="49"/>
        <v>26.207938275407429</v>
      </c>
      <c r="DD41" s="94">
        <f t="shared" si="50"/>
        <v>-1.1921100516175319E-18</v>
      </c>
      <c r="DE41" s="100"/>
    </row>
    <row r="42" spans="1:109">
      <c r="A42" s="84">
        <f t="shared" si="0"/>
        <v>0.8705505632961239</v>
      </c>
      <c r="B42" s="84">
        <f t="shared" si="1"/>
        <v>1.2</v>
      </c>
      <c r="C42" s="112">
        <f t="shared" si="65"/>
        <v>3.2249999999999996</v>
      </c>
      <c r="D42" s="116"/>
      <c r="E42" s="86">
        <f t="shared" si="51"/>
        <v>1.18</v>
      </c>
      <c r="F42" s="86">
        <f t="shared" si="3"/>
        <v>1.18</v>
      </c>
      <c r="G42" s="87">
        <f t="shared" si="4"/>
        <v>1.3923999999999999</v>
      </c>
      <c r="H42" s="88">
        <f t="shared" si="5"/>
        <v>147.03338943962083</v>
      </c>
      <c r="I42" s="84">
        <f t="shared" si="52"/>
        <v>7.2000000000000037</v>
      </c>
      <c r="J42" s="89">
        <v>36</v>
      </c>
      <c r="K42" s="94">
        <f t="shared" si="6"/>
        <v>36</v>
      </c>
      <c r="L42" s="94">
        <f t="shared" si="7"/>
        <v>10</v>
      </c>
      <c r="M42" s="94">
        <v>1</v>
      </c>
      <c r="N42" s="94">
        <f>N$3/Q$3</f>
        <v>1</v>
      </c>
      <c r="O42" s="93">
        <f>O41*M42</f>
        <v>2</v>
      </c>
      <c r="P42" s="93">
        <f>K42*O42*$G42*N42</f>
        <v>100.25279999999999</v>
      </c>
      <c r="Q42" s="93">
        <f t="shared" si="53"/>
        <v>1470.3338943962083</v>
      </c>
      <c r="R42" s="93">
        <f t="shared" si="8"/>
        <v>7351.6694719810412</v>
      </c>
      <c r="S42" s="93">
        <f t="shared" si="9"/>
        <v>27.161177574839066</v>
      </c>
      <c r="T42" s="94">
        <f t="shared" si="64"/>
        <v>14.666262632028316</v>
      </c>
      <c r="U42" s="100">
        <f>T42/(($C42/N$3))</f>
        <v>4.5476783355126562</v>
      </c>
      <c r="V42" s="94">
        <f t="shared" si="11"/>
        <v>26</v>
      </c>
      <c r="W42" s="97">
        <f t="shared" si="12"/>
        <v>10.5</v>
      </c>
      <c r="X42" s="94">
        <v>1</v>
      </c>
      <c r="Y42" s="94">
        <f>Y$3/AB$3</f>
        <v>0.95238095238095244</v>
      </c>
      <c r="Z42" s="93">
        <f>Z41*X42</f>
        <v>2</v>
      </c>
      <c r="AA42" s="93">
        <f>V42*Z42*$G42*Y42</f>
        <v>68.956952380952373</v>
      </c>
      <c r="AB42" s="93">
        <f t="shared" si="54"/>
        <v>385.96264727900439</v>
      </c>
      <c r="AC42" s="93">
        <f t="shared" si="13"/>
        <v>7719.2529455800932</v>
      </c>
      <c r="AD42" s="93">
        <f t="shared" si="14"/>
        <v>27.161177574839066</v>
      </c>
      <c r="AE42" s="94">
        <f t="shared" si="15"/>
        <v>5.5971534987038796</v>
      </c>
      <c r="AF42" s="100">
        <f t="shared" si="63"/>
        <v>1.8223290460896353</v>
      </c>
      <c r="AG42" s="94">
        <f t="shared" si="16"/>
        <v>1</v>
      </c>
      <c r="AH42" s="94">
        <f t="shared" si="17"/>
        <v>11.75</v>
      </c>
      <c r="AI42" s="97">
        <v>1</v>
      </c>
      <c r="AJ42" s="94">
        <f>AJ$3/AM$3</f>
        <v>0.85106382978723394</v>
      </c>
      <c r="AK42" s="93">
        <f>AK41*AI42</f>
        <v>1</v>
      </c>
      <c r="AL42" s="93">
        <f>AG42*AK42*$G42*AJ42</f>
        <v>1.1850212765957444</v>
      </c>
      <c r="AM42" s="93">
        <f t="shared" si="55"/>
        <v>13.497205671215163</v>
      </c>
      <c r="AN42" s="93">
        <f t="shared" si="18"/>
        <v>8638.2116295777232</v>
      </c>
      <c r="AO42" s="93">
        <f t="shared" si="19"/>
        <v>27.161177574839066</v>
      </c>
      <c r="AP42" s="94">
        <f t="shared" si="20"/>
        <v>11.389842476068528</v>
      </c>
      <c r="AQ42" s="100">
        <f t="shared" ref="AQ42:AQ80" si="66">AP42/(($C42/AJ$3))</f>
        <v>4.1497875688001624</v>
      </c>
      <c r="AR42" s="94">
        <f t="shared" si="21"/>
        <v>-29</v>
      </c>
      <c r="AS42" s="94">
        <f t="shared" si="22"/>
        <v>13.25</v>
      </c>
      <c r="AT42" s="94">
        <v>1</v>
      </c>
      <c r="AU42" s="94">
        <f>AU$3/AX$3</f>
        <v>0.75471698113207542</v>
      </c>
      <c r="AV42" s="93">
        <f>AV41*AT42</f>
        <v>1</v>
      </c>
      <c r="AW42" s="93">
        <f>AR42*AV42*$G42*AU42</f>
        <v>-30.47516981132075</v>
      </c>
      <c r="AX42" s="93">
        <f t="shared" si="56"/>
        <v>0.23781645630797946</v>
      </c>
      <c r="AY42" s="93">
        <f t="shared" si="23"/>
        <v>9740.9620503748811</v>
      </c>
      <c r="AZ42" s="93">
        <f t="shared" si="24"/>
        <v>27.161177574839066</v>
      </c>
      <c r="BA42" s="94">
        <f t="shared" si="25"/>
        <v>-7.80361382004955E-3</v>
      </c>
      <c r="BC42" s="94">
        <f t="shared" si="26"/>
        <v>-66</v>
      </c>
      <c r="BD42" s="94">
        <f t="shared" si="27"/>
        <v>15.1</v>
      </c>
      <c r="BE42" s="94">
        <v>1</v>
      </c>
      <c r="BF42" s="94">
        <f>BF$3/BI$3</f>
        <v>0.66225165562913912</v>
      </c>
      <c r="BG42" s="93">
        <f>BG41*BE42</f>
        <v>1</v>
      </c>
      <c r="BH42" s="93">
        <f>BC42*BG42*$G42*BF42</f>
        <v>-60.859867549668877</v>
      </c>
      <c r="BI42" s="93">
        <f t="shared" si="57"/>
        <v>1.6046525275599873E-3</v>
      </c>
      <c r="BJ42" s="93">
        <f t="shared" si="28"/>
        <v>11101.020902691373</v>
      </c>
      <c r="BK42" s="93">
        <f t="shared" si="29"/>
        <v>27.161177574839066</v>
      </c>
      <c r="BL42" s="94">
        <f t="shared" si="30"/>
        <v>-2.6366349322899862E-5</v>
      </c>
      <c r="BN42" s="94">
        <f t="shared" si="31"/>
        <v>-116</v>
      </c>
      <c r="BO42" s="94">
        <f t="shared" si="32"/>
        <v>17.600000000000001</v>
      </c>
      <c r="BP42" s="94">
        <v>1</v>
      </c>
      <c r="BQ42" s="94">
        <f>BQ$3/BT$3</f>
        <v>0.56818181818181823</v>
      </c>
      <c r="BR42" s="93">
        <f>BR41*BP42</f>
        <v>1</v>
      </c>
      <c r="BS42" s="93">
        <f>BN42*BR42*$G42*BQ42</f>
        <v>-91.771818181818176</v>
      </c>
      <c r="BT42" s="93">
        <f t="shared" si="58"/>
        <v>1.8264877693667015E-6</v>
      </c>
      <c r="BU42" s="93">
        <f t="shared" si="33"/>
        <v>12938.938270686634</v>
      </c>
      <c r="BV42" s="93">
        <f t="shared" si="34"/>
        <v>27.161177574839066</v>
      </c>
      <c r="BW42" s="94">
        <f t="shared" si="35"/>
        <v>-1.9902490825103485E-8</v>
      </c>
      <c r="BY42" s="94">
        <f t="shared" si="36"/>
        <v>-171</v>
      </c>
      <c r="BZ42" s="94">
        <f t="shared" si="37"/>
        <v>20.350000000000001</v>
      </c>
      <c r="CA42" s="94">
        <v>1</v>
      </c>
      <c r="CB42" s="94">
        <f>CB$3/CE$3</f>
        <v>0.49140049140049141</v>
      </c>
      <c r="CC42" s="93">
        <f>CC41*CA42</f>
        <v>1</v>
      </c>
      <c r="CD42" s="93">
        <f>BY42*CC42*$G42*CB42</f>
        <v>-117.00265356265355</v>
      </c>
      <c r="CE42" s="93">
        <f t="shared" si="59"/>
        <v>1.0311896891260941E-9</v>
      </c>
      <c r="CF42" s="93">
        <f t="shared" si="38"/>
        <v>14960.647375481421</v>
      </c>
      <c r="CG42" s="93">
        <f t="shared" si="39"/>
        <v>27.161177574839066</v>
      </c>
      <c r="CH42" s="94">
        <f t="shared" si="40"/>
        <v>-8.8133871987262585E-12</v>
      </c>
      <c r="CI42" s="100"/>
      <c r="CJ42" s="94">
        <f t="shared" si="41"/>
        <v>-221</v>
      </c>
      <c r="CK42" s="94">
        <f t="shared" si="42"/>
        <v>22.85</v>
      </c>
      <c r="CL42" s="94">
        <v>1</v>
      </c>
      <c r="CM42" s="94">
        <f>CM$3/CP$3</f>
        <v>0.43763676148796499</v>
      </c>
      <c r="CN42" s="93">
        <f>CN41*CL42</f>
        <v>1</v>
      </c>
      <c r="CO42" s="93">
        <f>CJ42*CN42*$G42*CM42</f>
        <v>-134.66975929978116</v>
      </c>
      <c r="CP42" s="93">
        <f t="shared" si="60"/>
        <v>1.130733856559581E-12</v>
      </c>
      <c r="CQ42" s="93">
        <f t="shared" si="43"/>
        <v>16798.56474347668</v>
      </c>
      <c r="CR42" s="93">
        <f t="shared" si="44"/>
        <v>27.161177574839066</v>
      </c>
      <c r="CS42" s="94">
        <f t="shared" si="45"/>
        <v>-8.3963457159117276E-15</v>
      </c>
      <c r="CT42" s="100"/>
      <c r="CU42" s="94">
        <f t="shared" si="46"/>
        <v>-284</v>
      </c>
      <c r="CV42" s="94">
        <f t="shared" si="47"/>
        <v>26</v>
      </c>
      <c r="CW42" s="94">
        <v>1</v>
      </c>
      <c r="CX42" s="94">
        <f>CX$3/DA$3</f>
        <v>0.38461538461538458</v>
      </c>
      <c r="CY42" s="93">
        <f>CY41*CW42</f>
        <v>1</v>
      </c>
      <c r="CZ42" s="93">
        <f>CU42*CY42*$G42*CX42</f>
        <v>-152.09292307692303</v>
      </c>
      <c r="DA42" s="93">
        <f t="shared" si="61"/>
        <v>2.0723809633584292E-16</v>
      </c>
      <c r="DB42" s="93">
        <f t="shared" si="48"/>
        <v>19114.340627150708</v>
      </c>
      <c r="DC42" s="93">
        <f t="shared" si="49"/>
        <v>27.161177574839066</v>
      </c>
      <c r="DD42" s="94">
        <f t="shared" si="50"/>
        <v>-1.3625755370026617E-18</v>
      </c>
      <c r="DE42" s="100"/>
    </row>
    <row r="43" spans="1:109">
      <c r="A43" s="84">
        <f t="shared" si="0"/>
        <v>0.90125046261082997</v>
      </c>
      <c r="B43" s="84">
        <f t="shared" si="1"/>
        <v>1.2333333333333334</v>
      </c>
      <c r="C43" s="112">
        <f t="shared" si="65"/>
        <v>3.2249999999999996</v>
      </c>
      <c r="D43" s="116"/>
      <c r="E43" s="86">
        <f t="shared" si="51"/>
        <v>1.1850000000000001</v>
      </c>
      <c r="F43" s="86">
        <f t="shared" si="3"/>
        <v>1.1850000000000001</v>
      </c>
      <c r="G43" s="87">
        <f t="shared" si="4"/>
        <v>1.4042250000000001</v>
      </c>
      <c r="H43" s="88">
        <f t="shared" si="5"/>
        <v>168.89701257893086</v>
      </c>
      <c r="I43" s="84">
        <f t="shared" si="52"/>
        <v>7.4000000000000039</v>
      </c>
      <c r="J43" s="89">
        <v>37</v>
      </c>
      <c r="K43" s="94">
        <f t="shared" si="6"/>
        <v>37</v>
      </c>
      <c r="L43" s="94">
        <f t="shared" si="7"/>
        <v>10</v>
      </c>
      <c r="M43" s="94">
        <v>1</v>
      </c>
      <c r="N43" s="94">
        <f>N$3/Q$3</f>
        <v>1</v>
      </c>
      <c r="O43" s="93">
        <f>O42*M43</f>
        <v>2</v>
      </c>
      <c r="P43" s="93">
        <f>K43*O43*$G43*N43</f>
        <v>103.91265</v>
      </c>
      <c r="Q43" s="93">
        <f t="shared" si="53"/>
        <v>1688.9701257893084</v>
      </c>
      <c r="R43" s="93">
        <f t="shared" si="8"/>
        <v>8444.8506289465422</v>
      </c>
      <c r="S43" s="93">
        <f t="shared" si="9"/>
        <v>28.149056115544923</v>
      </c>
      <c r="T43" s="94">
        <f t="shared" si="64"/>
        <v>16.253748949615936</v>
      </c>
      <c r="U43" s="100">
        <f>T43/(($C43/N$3))</f>
        <v>5.0399221549196707</v>
      </c>
      <c r="V43" s="94">
        <f t="shared" si="11"/>
        <v>27</v>
      </c>
      <c r="W43" s="97">
        <f t="shared" si="12"/>
        <v>10.5</v>
      </c>
      <c r="X43" s="94">
        <v>1</v>
      </c>
      <c r="Y43" s="94">
        <f>Y$3/AB$3</f>
        <v>0.95238095238095244</v>
      </c>
      <c r="Z43" s="93">
        <f>Z42*X43</f>
        <v>2</v>
      </c>
      <c r="AA43" s="93">
        <f>V43*Z43*$G43*Y43</f>
        <v>72.217285714285723</v>
      </c>
      <c r="AB43" s="93">
        <f t="shared" si="54"/>
        <v>443.3546580196932</v>
      </c>
      <c r="AC43" s="93">
        <f t="shared" si="13"/>
        <v>8867.0931603938698</v>
      </c>
      <c r="AD43" s="93">
        <f t="shared" si="14"/>
        <v>28.149056115544923</v>
      </c>
      <c r="AE43" s="94">
        <f t="shared" si="15"/>
        <v>6.1391764261778485</v>
      </c>
      <c r="AF43" s="100">
        <f t="shared" si="63"/>
        <v>1.9988016271276718</v>
      </c>
      <c r="AG43" s="94">
        <f t="shared" si="16"/>
        <v>2</v>
      </c>
      <c r="AH43" s="94">
        <f t="shared" si="17"/>
        <v>11.75</v>
      </c>
      <c r="AI43" s="94">
        <v>1</v>
      </c>
      <c r="AJ43" s="94">
        <f>AJ$3/AM$3</f>
        <v>0.85106382978723394</v>
      </c>
      <c r="AK43" s="93">
        <f>AK42*AI43</f>
        <v>1</v>
      </c>
      <c r="AL43" s="93">
        <f>AG43*AK43*$G43*AJ43</f>
        <v>2.3901702127659572</v>
      </c>
      <c r="AM43" s="93">
        <f t="shared" si="55"/>
        <v>15.504217951581509</v>
      </c>
      <c r="AN43" s="93">
        <f t="shared" si="18"/>
        <v>9922.6994890121878</v>
      </c>
      <c r="AO43" s="93">
        <f t="shared" si="19"/>
        <v>28.149056115544923</v>
      </c>
      <c r="AP43" s="94">
        <f t="shared" si="20"/>
        <v>6.4866585102488115</v>
      </c>
      <c r="AQ43" s="100">
        <f t="shared" si="66"/>
        <v>2.3633562014084819</v>
      </c>
      <c r="AR43" s="94">
        <f t="shared" si="21"/>
        <v>-28</v>
      </c>
      <c r="AS43" s="94">
        <f t="shared" si="22"/>
        <v>13.25</v>
      </c>
      <c r="AT43" s="94">
        <v>1</v>
      </c>
      <c r="AU43" s="94">
        <f>AU$3/AX$3</f>
        <v>0.75471698113207542</v>
      </c>
      <c r="AV43" s="93">
        <f>AV42*AT43</f>
        <v>1</v>
      </c>
      <c r="AW43" s="93">
        <f>AR43*AV43*$G43*AU43</f>
        <v>-29.67418867924528</v>
      </c>
      <c r="AX43" s="93">
        <f t="shared" si="56"/>
        <v>0.27317937215220023</v>
      </c>
      <c r="AY43" s="93">
        <f t="shared" si="23"/>
        <v>11189.427083354169</v>
      </c>
      <c r="AZ43" s="93">
        <f t="shared" si="24"/>
        <v>28.149056115544923</v>
      </c>
      <c r="BA43" s="94">
        <f t="shared" si="25"/>
        <v>-9.2059592632861877E-3</v>
      </c>
      <c r="BC43" s="94">
        <f t="shared" si="26"/>
        <v>-65</v>
      </c>
      <c r="BD43" s="94">
        <f t="shared" si="27"/>
        <v>15.1</v>
      </c>
      <c r="BE43" s="94">
        <v>1</v>
      </c>
      <c r="BF43" s="94">
        <f>BF$3/BI$3</f>
        <v>0.66225165562913912</v>
      </c>
      <c r="BG43" s="93">
        <f>BG42*BE43</f>
        <v>1</v>
      </c>
      <c r="BH43" s="93">
        <f>BC43*BG43*$G43*BF43</f>
        <v>-60.446771523178811</v>
      </c>
      <c r="BI43" s="93">
        <f t="shared" si="57"/>
        <v>1.8432617187499917E-3</v>
      </c>
      <c r="BJ43" s="93">
        <f t="shared" si="28"/>
        <v>12751.72444970928</v>
      </c>
      <c r="BK43" s="93">
        <f t="shared" si="29"/>
        <v>28.149056115544923</v>
      </c>
      <c r="BL43" s="94">
        <f t="shared" si="30"/>
        <v>-3.0493964728011616E-5</v>
      </c>
      <c r="BN43" s="94">
        <f t="shared" si="31"/>
        <v>-115</v>
      </c>
      <c r="BO43" s="94">
        <f t="shared" si="32"/>
        <v>17.600000000000001</v>
      </c>
      <c r="BP43" s="94">
        <v>1</v>
      </c>
      <c r="BQ43" s="94">
        <f>BQ$3/BT$3</f>
        <v>0.56818181818181823</v>
      </c>
      <c r="BR43" s="93">
        <f>BR42*BP43</f>
        <v>1</v>
      </c>
      <c r="BS43" s="93">
        <f>BN43*BR43*$G43*BQ43</f>
        <v>-91.753338068181819</v>
      </c>
      <c r="BT43" s="93">
        <f t="shared" si="58"/>
        <v>2.0980834960937341E-6</v>
      </c>
      <c r="BU43" s="93">
        <f t="shared" si="33"/>
        <v>14862.937106945918</v>
      </c>
      <c r="BV43" s="93">
        <f t="shared" si="34"/>
        <v>28.149056115544923</v>
      </c>
      <c r="BW43" s="94">
        <f t="shared" si="35"/>
        <v>-2.2866563116588198E-8</v>
      </c>
      <c r="BY43" s="94">
        <f t="shared" si="36"/>
        <v>-170</v>
      </c>
      <c r="BZ43" s="94">
        <f t="shared" si="37"/>
        <v>20.350000000000001</v>
      </c>
      <c r="CA43" s="94">
        <v>1</v>
      </c>
      <c r="CB43" s="94">
        <f>CB$3/CE$3</f>
        <v>0.49140049140049141</v>
      </c>
      <c r="CC43" s="93">
        <f>CC42*CA43</f>
        <v>1</v>
      </c>
      <c r="CD43" s="93">
        <f>BY43*CC43*$G43*CB43</f>
        <v>-117.30626535626537</v>
      </c>
      <c r="CE43" s="93">
        <f t="shared" si="59"/>
        <v>1.1845258995890484E-9</v>
      </c>
      <c r="CF43" s="93">
        <f t="shared" si="38"/>
        <v>17185.271029906216</v>
      </c>
      <c r="CG43" s="93">
        <f t="shared" si="39"/>
        <v>28.149056115544923</v>
      </c>
      <c r="CH43" s="94">
        <f t="shared" si="40"/>
        <v>-1.0097720663014718E-11</v>
      </c>
      <c r="CI43" s="100"/>
      <c r="CJ43" s="94">
        <f t="shared" si="41"/>
        <v>-220</v>
      </c>
      <c r="CK43" s="94">
        <f t="shared" si="42"/>
        <v>22.85</v>
      </c>
      <c r="CL43" s="94">
        <v>1</v>
      </c>
      <c r="CM43" s="94">
        <f>CM$3/CP$3</f>
        <v>0.43763676148796499</v>
      </c>
      <c r="CN43" s="93">
        <f>CN42*CL43</f>
        <v>1</v>
      </c>
      <c r="CO43" s="93">
        <f>CJ43*CN43*$G43*CM43</f>
        <v>-135.19890590809629</v>
      </c>
      <c r="CP43" s="93">
        <f t="shared" si="60"/>
        <v>1.2988721209694442E-12</v>
      </c>
      <c r="CQ43" s="93">
        <f t="shared" si="43"/>
        <v>19296.483687142852</v>
      </c>
      <c r="CR43" s="93">
        <f t="shared" si="44"/>
        <v>28.149056115544923</v>
      </c>
      <c r="CS43" s="94">
        <f t="shared" si="45"/>
        <v>-9.6071200594801712E-15</v>
      </c>
      <c r="CT43" s="100"/>
      <c r="CU43" s="94">
        <f t="shared" si="46"/>
        <v>-283</v>
      </c>
      <c r="CV43" s="94">
        <f t="shared" si="47"/>
        <v>26</v>
      </c>
      <c r="CW43" s="94">
        <v>1</v>
      </c>
      <c r="CX43" s="94">
        <f>CX$3/DA$3</f>
        <v>0.38461538461538458</v>
      </c>
      <c r="CY43" s="93">
        <f>CY42*CW43</f>
        <v>1</v>
      </c>
      <c r="CZ43" s="93">
        <f>CU43*CY43*$G43*CX43</f>
        <v>-152.8444903846154</v>
      </c>
      <c r="DA43" s="93">
        <f t="shared" si="61"/>
        <v>2.3805406035369994E-16</v>
      </c>
      <c r="DB43" s="93">
        <f t="shared" si="48"/>
        <v>21956.611635261012</v>
      </c>
      <c r="DC43" s="93">
        <f t="shared" si="49"/>
        <v>28.149056115544923</v>
      </c>
      <c r="DD43" s="94">
        <f t="shared" si="50"/>
        <v>-1.5574919302270206E-18</v>
      </c>
      <c r="DE43" s="100"/>
    </row>
    <row r="44" spans="1:109">
      <c r="A44" s="84">
        <f t="shared" si="0"/>
        <v>0.9330329915368073</v>
      </c>
      <c r="B44" s="84">
        <f t="shared" si="1"/>
        <v>1.2666666666666666</v>
      </c>
      <c r="C44" s="112">
        <f t="shared" si="65"/>
        <v>3.2249999999999996</v>
      </c>
      <c r="D44" s="116"/>
      <c r="E44" s="86">
        <f t="shared" si="51"/>
        <v>1.19</v>
      </c>
      <c r="F44" s="86">
        <f t="shared" si="3"/>
        <v>1.19</v>
      </c>
      <c r="G44" s="87">
        <f t="shared" si="4"/>
        <v>1.4160999999999999</v>
      </c>
      <c r="H44" s="88">
        <f t="shared" si="5"/>
        <v>194.01172051333143</v>
      </c>
      <c r="I44" s="84">
        <f t="shared" si="52"/>
        <v>7.6000000000000041</v>
      </c>
      <c r="J44" s="89">
        <v>38</v>
      </c>
      <c r="K44" s="94">
        <f t="shared" si="6"/>
        <v>38</v>
      </c>
      <c r="L44" s="94">
        <f t="shared" si="7"/>
        <v>10</v>
      </c>
      <c r="M44" s="94">
        <v>1</v>
      </c>
      <c r="N44" s="94">
        <f>N$3/Q$3</f>
        <v>1</v>
      </c>
      <c r="O44" s="93">
        <f>O43*M44</f>
        <v>2</v>
      </c>
      <c r="P44" s="93">
        <f>K44*O44*$G44*N44</f>
        <v>107.6236</v>
      </c>
      <c r="Q44" s="93">
        <f t="shared" si="53"/>
        <v>1940.1172051333142</v>
      </c>
      <c r="R44" s="93">
        <f t="shared" si="8"/>
        <v>9700.586025666571</v>
      </c>
      <c r="S44" s="93">
        <f t="shared" si="9"/>
        <v>29.172831535384173</v>
      </c>
      <c r="T44" s="94">
        <f t="shared" si="64"/>
        <v>18.026875194040286</v>
      </c>
      <c r="U44" s="100">
        <f>T44/(($C44/N$3))</f>
        <v>5.5897287423380737</v>
      </c>
      <c r="V44" s="94">
        <f t="shared" si="11"/>
        <v>28</v>
      </c>
      <c r="W44" s="97">
        <f t="shared" si="12"/>
        <v>10.5</v>
      </c>
      <c r="X44" s="94">
        <v>1</v>
      </c>
      <c r="Y44" s="94">
        <f>Y$3/AB$3</f>
        <v>0.95238095238095244</v>
      </c>
      <c r="Z44" s="93">
        <f>Z43*X44</f>
        <v>2</v>
      </c>
      <c r="AA44" s="93">
        <f>V44*Z44*$G44*Y44</f>
        <v>75.525333333333336</v>
      </c>
      <c r="AB44" s="93">
        <f t="shared" si="54"/>
        <v>509.2807663474947</v>
      </c>
      <c r="AC44" s="93">
        <f t="shared" si="13"/>
        <v>10185.615326949899</v>
      </c>
      <c r="AD44" s="93">
        <f t="shared" si="14"/>
        <v>29.172831535384173</v>
      </c>
      <c r="AE44" s="94">
        <f t="shared" si="15"/>
        <v>6.7431780022706906</v>
      </c>
      <c r="AF44" s="100">
        <f t="shared" si="63"/>
        <v>2.1954533030648764</v>
      </c>
      <c r="AG44" s="94">
        <f t="shared" si="16"/>
        <v>3</v>
      </c>
      <c r="AH44" s="94">
        <f t="shared" si="17"/>
        <v>11.75</v>
      </c>
      <c r="AI44" s="94">
        <v>1</v>
      </c>
      <c r="AJ44" s="94">
        <f>AJ$3/AM$3</f>
        <v>0.85106382978723394</v>
      </c>
      <c r="AK44" s="93">
        <f>AK43*AI44</f>
        <v>1</v>
      </c>
      <c r="AL44" s="93">
        <f>AG44*AK44*$G44*AJ44</f>
        <v>3.6155744680851054</v>
      </c>
      <c r="AM44" s="93">
        <f t="shared" si="55"/>
        <v>17.809669656497181</v>
      </c>
      <c r="AN44" s="93">
        <f t="shared" si="18"/>
        <v>11398.188580158221</v>
      </c>
      <c r="AO44" s="93">
        <f t="shared" si="19"/>
        <v>29.172831535384173</v>
      </c>
      <c r="AP44" s="94">
        <f t="shared" si="20"/>
        <v>4.9258201742777565</v>
      </c>
      <c r="AQ44" s="100">
        <f t="shared" si="66"/>
        <v>1.79467866814771</v>
      </c>
      <c r="AR44" s="94">
        <f t="shared" si="21"/>
        <v>-27</v>
      </c>
      <c r="AS44" s="94">
        <f t="shared" si="22"/>
        <v>13.25</v>
      </c>
      <c r="AT44" s="94">
        <v>1</v>
      </c>
      <c r="AU44" s="94">
        <f>AU$3/AX$3</f>
        <v>0.75471698113207542</v>
      </c>
      <c r="AV44" s="93">
        <f>AV43*AT44</f>
        <v>1</v>
      </c>
      <c r="AW44" s="93">
        <f>AR44*AV44*$G44*AU44</f>
        <v>-28.856377358490562</v>
      </c>
      <c r="AX44" s="93">
        <f t="shared" si="56"/>
        <v>0.31380069541035532</v>
      </c>
      <c r="AY44" s="93">
        <f t="shared" si="23"/>
        <v>12853.276484008205</v>
      </c>
      <c r="AZ44" s="93">
        <f t="shared" si="24"/>
        <v>29.172831535384173</v>
      </c>
      <c r="BA44" s="94">
        <f t="shared" si="25"/>
        <v>-1.0874569995808018E-2</v>
      </c>
      <c r="BC44" s="94">
        <f t="shared" si="26"/>
        <v>-64</v>
      </c>
      <c r="BD44" s="94">
        <f t="shared" si="27"/>
        <v>15.1</v>
      </c>
      <c r="BE44" s="94">
        <v>1</v>
      </c>
      <c r="BF44" s="94">
        <f>BF$3/BI$3</f>
        <v>0.66225165562913912</v>
      </c>
      <c r="BG44" s="93">
        <f>BG43*BE44</f>
        <v>1</v>
      </c>
      <c r="BH44" s="93">
        <f>BC44*BG44*$G44*BF44</f>
        <v>-60.020132450331126</v>
      </c>
      <c r="BI44" s="93">
        <f t="shared" si="57"/>
        <v>2.1173517041571232E-3</v>
      </c>
      <c r="BJ44" s="93">
        <f t="shared" si="28"/>
        <v>14647.884898756522</v>
      </c>
      <c r="BK44" s="93">
        <f t="shared" si="29"/>
        <v>29.172831535384173</v>
      </c>
      <c r="BL44" s="94">
        <f t="shared" si="30"/>
        <v>-3.5277358074964429E-5</v>
      </c>
      <c r="BN44" s="94">
        <f t="shared" si="31"/>
        <v>-114</v>
      </c>
      <c r="BO44" s="94">
        <f t="shared" si="32"/>
        <v>17.600000000000001</v>
      </c>
      <c r="BP44" s="94">
        <v>1</v>
      </c>
      <c r="BQ44" s="94">
        <f>BQ$3/BT$3</f>
        <v>0.56818181818181823</v>
      </c>
      <c r="BR44" s="93">
        <f>BR43*BP44</f>
        <v>1</v>
      </c>
      <c r="BS44" s="93">
        <f>BN44*BR44*$G44*BQ44</f>
        <v>-91.724659090909086</v>
      </c>
      <c r="BT44" s="93">
        <f t="shared" si="58"/>
        <v>2.4100650606093003E-6</v>
      </c>
      <c r="BU44" s="93">
        <f t="shared" si="33"/>
        <v>17073.031405173166</v>
      </c>
      <c r="BV44" s="93">
        <f t="shared" si="34"/>
        <v>29.172831535384173</v>
      </c>
      <c r="BW44" s="94">
        <f t="shared" si="35"/>
        <v>-2.627499610786958E-8</v>
      </c>
      <c r="BY44" s="94">
        <f t="shared" si="36"/>
        <v>-169</v>
      </c>
      <c r="BZ44" s="94">
        <f t="shared" si="37"/>
        <v>20.350000000000001</v>
      </c>
      <c r="CA44" s="94">
        <v>1</v>
      </c>
      <c r="CB44" s="94">
        <f>CB$3/CE$3</f>
        <v>0.49140049140049141</v>
      </c>
      <c r="CC44" s="93">
        <f>CC43*CA44</f>
        <v>1</v>
      </c>
      <c r="CD44" s="93">
        <f>BY44*CC44*$G44*CB44</f>
        <v>-117.60240786240786</v>
      </c>
      <c r="CE44" s="93">
        <f t="shared" si="59"/>
        <v>1.3606629523093229E-9</v>
      </c>
      <c r="CF44" s="93">
        <f t="shared" si="38"/>
        <v>19740.692562231474</v>
      </c>
      <c r="CG44" s="93">
        <f t="shared" si="39"/>
        <v>29.172831535384173</v>
      </c>
      <c r="CH44" s="94">
        <f t="shared" si="40"/>
        <v>-1.157002630338375E-11</v>
      </c>
      <c r="CI44" s="100"/>
      <c r="CJ44" s="94">
        <f t="shared" si="41"/>
        <v>-219</v>
      </c>
      <c r="CK44" s="94">
        <f t="shared" si="42"/>
        <v>22.85</v>
      </c>
      <c r="CL44" s="94">
        <v>1</v>
      </c>
      <c r="CM44" s="94">
        <f>CM$3/CP$3</f>
        <v>0.43763676148796499</v>
      </c>
      <c r="CN44" s="93">
        <f>CN43*CL44</f>
        <v>1</v>
      </c>
      <c r="CO44" s="93">
        <f>CJ44*CN44*$G44*CM44</f>
        <v>-135.72249452954048</v>
      </c>
      <c r="CP44" s="93">
        <f t="shared" si="60"/>
        <v>1.4920122687091104E-12</v>
      </c>
      <c r="CQ44" s="93">
        <f t="shared" si="43"/>
        <v>22165.839068648114</v>
      </c>
      <c r="CR44" s="93">
        <f t="shared" si="44"/>
        <v>29.172831535384173</v>
      </c>
      <c r="CS44" s="94">
        <f t="shared" si="45"/>
        <v>-1.0993109682230079E-14</v>
      </c>
      <c r="CT44" s="100"/>
      <c r="CU44" s="94">
        <f t="shared" si="46"/>
        <v>-282</v>
      </c>
      <c r="CV44" s="94">
        <f t="shared" si="47"/>
        <v>26</v>
      </c>
      <c r="CW44" s="94">
        <v>1</v>
      </c>
      <c r="CX44" s="94">
        <f>CX$3/DA$3</f>
        <v>0.38461538461538458</v>
      </c>
      <c r="CY44" s="93">
        <f>CY43*CW44</f>
        <v>1</v>
      </c>
      <c r="CZ44" s="93">
        <f>CU44*CY44*$G44*CX44</f>
        <v>-153.59238461538459</v>
      </c>
      <c r="DA44" s="93">
        <f t="shared" si="61"/>
        <v>2.7345230752866002E-16</v>
      </c>
      <c r="DB44" s="93">
        <f t="shared" si="48"/>
        <v>25221.523666733086</v>
      </c>
      <c r="DC44" s="93">
        <f t="shared" si="49"/>
        <v>29.172831535384173</v>
      </c>
      <c r="DD44" s="94">
        <f t="shared" si="50"/>
        <v>-1.7803767303530077E-18</v>
      </c>
      <c r="DE44" s="100"/>
    </row>
    <row r="45" spans="1:109">
      <c r="A45" s="84">
        <f t="shared" si="0"/>
        <v>0.96593632892484549</v>
      </c>
      <c r="B45" s="84">
        <f t="shared" si="1"/>
        <v>1.3</v>
      </c>
      <c r="C45" s="112">
        <f t="shared" si="65"/>
        <v>3.2249999999999996</v>
      </c>
      <c r="D45" s="116"/>
      <c r="E45" s="86">
        <f t="shared" si="51"/>
        <v>1.1950000000000001</v>
      </c>
      <c r="F45" s="86">
        <f t="shared" si="3"/>
        <v>1.1950000000000001</v>
      </c>
      <c r="G45" s="87">
        <f t="shared" si="4"/>
        <v>1.4280250000000001</v>
      </c>
      <c r="H45" s="88">
        <f t="shared" si="5"/>
        <v>222.86094420380837</v>
      </c>
      <c r="I45" s="84">
        <f t="shared" si="52"/>
        <v>7.8000000000000034</v>
      </c>
      <c r="J45" s="89">
        <v>39</v>
      </c>
      <c r="K45" s="94">
        <f t="shared" si="6"/>
        <v>39</v>
      </c>
      <c r="L45" s="94">
        <f t="shared" si="7"/>
        <v>10</v>
      </c>
      <c r="M45" s="94">
        <v>1</v>
      </c>
      <c r="N45" s="94">
        <f>N$3/Q$3</f>
        <v>1</v>
      </c>
      <c r="O45" s="93">
        <f>O44*M45</f>
        <v>2</v>
      </c>
      <c r="P45" s="93">
        <f>K45*O45*$G45*N45</f>
        <v>111.38595000000001</v>
      </c>
      <c r="Q45" s="93">
        <f t="shared" si="53"/>
        <v>2228.6094420380837</v>
      </c>
      <c r="R45" s="93">
        <f t="shared" si="8"/>
        <v>11143.047210190418</v>
      </c>
      <c r="S45" s="93">
        <f t="shared" si="9"/>
        <v>30.233807095347665</v>
      </c>
      <c r="T45" s="94">
        <f t="shared" si="64"/>
        <v>20.007994204278759</v>
      </c>
      <c r="U45" s="100">
        <f>T45/(($C45/N$3))</f>
        <v>6.2040292106290735</v>
      </c>
      <c r="V45" s="94">
        <f t="shared" si="11"/>
        <v>29</v>
      </c>
      <c r="W45" s="97">
        <f t="shared" si="12"/>
        <v>10.5</v>
      </c>
      <c r="X45" s="94">
        <v>1</v>
      </c>
      <c r="Y45" s="94">
        <f>Y$3/AB$3</f>
        <v>0.95238095238095244</v>
      </c>
      <c r="Z45" s="93">
        <f>Z44*X45</f>
        <v>2</v>
      </c>
      <c r="AA45" s="93">
        <f>V45*Z45*$G45*Y45</f>
        <v>78.881380952380965</v>
      </c>
      <c r="AB45" s="93">
        <f t="shared" si="54"/>
        <v>585.00997853499655</v>
      </c>
      <c r="AC45" s="93">
        <f t="shared" si="13"/>
        <v>11700.199570699941</v>
      </c>
      <c r="AD45" s="93">
        <f t="shared" si="14"/>
        <v>30.233807095347665</v>
      </c>
      <c r="AE45" s="94">
        <f t="shared" si="15"/>
        <v>7.4163252655040965</v>
      </c>
      <c r="AF45" s="100">
        <f t="shared" si="63"/>
        <v>2.4146175283036597</v>
      </c>
      <c r="AG45" s="94">
        <f t="shared" si="16"/>
        <v>4</v>
      </c>
      <c r="AH45" s="94">
        <f t="shared" si="17"/>
        <v>11.75</v>
      </c>
      <c r="AI45" s="94">
        <v>1</v>
      </c>
      <c r="AJ45" s="94">
        <f>AJ$3/AM$3</f>
        <v>0.85106382978723394</v>
      </c>
      <c r="AK45" s="93">
        <f>AK44*AI45</f>
        <v>1</v>
      </c>
      <c r="AL45" s="93">
        <f>AG45*AK45*$G45*AJ45</f>
        <v>4.8613617021276596</v>
      </c>
      <c r="AM45" s="93">
        <f t="shared" si="55"/>
        <v>20.457938237458922</v>
      </c>
      <c r="AN45" s="93">
        <f t="shared" si="18"/>
        <v>13093.080471973743</v>
      </c>
      <c r="AO45" s="93">
        <f t="shared" si="19"/>
        <v>30.233807095347665</v>
      </c>
      <c r="AP45" s="94">
        <f t="shared" si="20"/>
        <v>4.2082732145820687</v>
      </c>
      <c r="AQ45" s="100">
        <f t="shared" si="66"/>
        <v>1.5332468301190485</v>
      </c>
      <c r="AR45" s="94">
        <f t="shared" si="21"/>
        <v>-26</v>
      </c>
      <c r="AS45" s="94">
        <f t="shared" si="22"/>
        <v>13.25</v>
      </c>
      <c r="AT45" s="94">
        <v>1</v>
      </c>
      <c r="AU45" s="94">
        <f>AU$3/AX$3</f>
        <v>0.75471698113207542</v>
      </c>
      <c r="AV45" s="93">
        <f>AV44*AT45</f>
        <v>1</v>
      </c>
      <c r="AW45" s="93">
        <f>AR45*AV45*$G45*AU45</f>
        <v>-28.021622641509431</v>
      </c>
      <c r="AX45" s="93">
        <f t="shared" si="56"/>
        <v>0.36046234261480081</v>
      </c>
      <c r="AY45" s="93">
        <f t="shared" si="23"/>
        <v>14764.537553502305</v>
      </c>
      <c r="AZ45" s="93">
        <f t="shared" si="24"/>
        <v>30.233807095347665</v>
      </c>
      <c r="BA45" s="94">
        <f t="shared" si="25"/>
        <v>-1.2863721249348176E-2</v>
      </c>
      <c r="BC45" s="94">
        <f t="shared" si="26"/>
        <v>-63</v>
      </c>
      <c r="BD45" s="94">
        <f t="shared" si="27"/>
        <v>15.1</v>
      </c>
      <c r="BE45" s="94">
        <v>1</v>
      </c>
      <c r="BF45" s="94">
        <f>BF$3/BI$3</f>
        <v>0.66225165562913912</v>
      </c>
      <c r="BG45" s="93">
        <f>BG44*BE45</f>
        <v>1</v>
      </c>
      <c r="BH45" s="93">
        <f>BC45*BG45*$G45*BF45</f>
        <v>-59.579850993377491</v>
      </c>
      <c r="BI45" s="93">
        <f t="shared" si="57"/>
        <v>2.4321984195154562E-3</v>
      </c>
      <c r="BJ45" s="93">
        <f t="shared" si="28"/>
        <v>16826.001287387531</v>
      </c>
      <c r="BK45" s="93">
        <f t="shared" si="29"/>
        <v>30.233807095347665</v>
      </c>
      <c r="BL45" s="94">
        <f t="shared" si="30"/>
        <v>-4.0822499200036664E-5</v>
      </c>
      <c r="BN45" s="94">
        <f t="shared" si="31"/>
        <v>-113</v>
      </c>
      <c r="BO45" s="94">
        <f t="shared" si="32"/>
        <v>17.600000000000001</v>
      </c>
      <c r="BP45" s="94">
        <v>1</v>
      </c>
      <c r="BQ45" s="94">
        <f>BQ$3/BT$3</f>
        <v>0.56818181818181823</v>
      </c>
      <c r="BR45" s="93">
        <f>BR44*BP45</f>
        <v>1</v>
      </c>
      <c r="BS45" s="93">
        <f>BN45*BR45*$G45*BQ45</f>
        <v>-91.685696022727285</v>
      </c>
      <c r="BT45" s="93">
        <f t="shared" si="58"/>
        <v>2.7684377705577331E-6</v>
      </c>
      <c r="BU45" s="93">
        <f t="shared" si="33"/>
        <v>19611.763089935139</v>
      </c>
      <c r="BV45" s="93">
        <f t="shared" si="34"/>
        <v>30.233807095347665</v>
      </c>
      <c r="BW45" s="94">
        <f t="shared" si="35"/>
        <v>-3.0194871072053442E-8</v>
      </c>
      <c r="BY45" s="94">
        <f t="shared" si="36"/>
        <v>-168</v>
      </c>
      <c r="BZ45" s="94">
        <f t="shared" si="37"/>
        <v>20.350000000000001</v>
      </c>
      <c r="CA45" s="94">
        <v>1</v>
      </c>
      <c r="CB45" s="94">
        <f>CB$3/CE$3</f>
        <v>0.49140049140049141</v>
      </c>
      <c r="CC45" s="93">
        <f>CC44*CA45</f>
        <v>1</v>
      </c>
      <c r="CD45" s="93">
        <f>BY45*CC45*$G45*CB45</f>
        <v>-117.89100737100739</v>
      </c>
      <c r="CE45" s="93">
        <f t="shared" si="59"/>
        <v>1.5629912950231287E-9</v>
      </c>
      <c r="CF45" s="93">
        <f t="shared" si="38"/>
        <v>22676.101072737503</v>
      </c>
      <c r="CG45" s="93">
        <f t="shared" si="39"/>
        <v>30.233807095347665</v>
      </c>
      <c r="CH45" s="94">
        <f t="shared" si="40"/>
        <v>-1.3257934849130069E-11</v>
      </c>
      <c r="CI45" s="100"/>
      <c r="CJ45" s="94">
        <f t="shared" si="41"/>
        <v>-218</v>
      </c>
      <c r="CK45" s="94">
        <f t="shared" si="42"/>
        <v>22.85</v>
      </c>
      <c r="CL45" s="94">
        <v>1</v>
      </c>
      <c r="CM45" s="94">
        <f>CM$3/CP$3</f>
        <v>0.43763676148796499</v>
      </c>
      <c r="CN45" s="93">
        <f>CN44*CL45</f>
        <v>1</v>
      </c>
      <c r="CO45" s="93">
        <f>CJ45*CN45*$G45*CM45</f>
        <v>-136.24045951859958</v>
      </c>
      <c r="CP45" s="93">
        <f t="shared" si="60"/>
        <v>1.7138720387015495E-12</v>
      </c>
      <c r="CQ45" s="93">
        <f t="shared" si="43"/>
        <v>25461.862875285111</v>
      </c>
      <c r="CR45" s="93">
        <f t="shared" si="44"/>
        <v>30.233807095347665</v>
      </c>
      <c r="CS45" s="94">
        <f t="shared" si="45"/>
        <v>-1.2579758206610947E-14</v>
      </c>
      <c r="CT45" s="100"/>
      <c r="CU45" s="94">
        <f t="shared" si="46"/>
        <v>-281</v>
      </c>
      <c r="CV45" s="94">
        <f t="shared" si="47"/>
        <v>26</v>
      </c>
      <c r="CW45" s="94">
        <v>1</v>
      </c>
      <c r="CX45" s="94">
        <f>CX$3/DA$3</f>
        <v>0.38461538461538458</v>
      </c>
      <c r="CY45" s="93">
        <f>CY44*CW45</f>
        <v>1</v>
      </c>
      <c r="CZ45" s="93">
        <f>CU45*CY45*$G45*CX45</f>
        <v>-154.33654807692307</v>
      </c>
      <c r="DA45" s="93">
        <f t="shared" si="61"/>
        <v>3.1411421582831501E-16</v>
      </c>
      <c r="DB45" s="93">
        <f t="shared" si="48"/>
        <v>28971.922746495089</v>
      </c>
      <c r="DC45" s="93">
        <f t="shared" si="49"/>
        <v>30.233807095347665</v>
      </c>
      <c r="DD45" s="94">
        <f t="shared" si="50"/>
        <v>-2.0352549006846841E-18</v>
      </c>
      <c r="DE45" s="100"/>
    </row>
    <row r="46" spans="1:109">
      <c r="A46" s="84">
        <f t="shared" si="0"/>
        <v>1</v>
      </c>
      <c r="B46" s="84">
        <f t="shared" si="1"/>
        <v>1.3333333333333333</v>
      </c>
      <c r="C46" s="112">
        <f t="shared" si="65"/>
        <v>3.2249999999999996</v>
      </c>
      <c r="D46" s="116"/>
      <c r="E46" s="86">
        <f t="shared" si="51"/>
        <v>1.2</v>
      </c>
      <c r="F46" s="86">
        <f t="shared" si="3"/>
        <v>1.2</v>
      </c>
      <c r="G46" s="87">
        <f t="shared" si="4"/>
        <v>1.44</v>
      </c>
      <c r="H46" s="88">
        <f t="shared" si="5"/>
        <v>256.00000000000068</v>
      </c>
      <c r="I46" s="84">
        <f t="shared" si="52"/>
        <v>8.0000000000000036</v>
      </c>
      <c r="J46" s="89">
        <v>40</v>
      </c>
      <c r="K46" s="94">
        <f t="shared" si="6"/>
        <v>40</v>
      </c>
      <c r="L46" s="94">
        <f t="shared" si="7"/>
        <v>10</v>
      </c>
      <c r="M46" s="94">
        <v>4</v>
      </c>
      <c r="N46" s="94">
        <f>N$3/Q$3</f>
        <v>1</v>
      </c>
      <c r="O46" s="93">
        <f>O45*M46</f>
        <v>8</v>
      </c>
      <c r="P46" s="93">
        <f>K46*O46*$G46*N46</f>
        <v>460.79999999999995</v>
      </c>
      <c r="Q46" s="93">
        <f t="shared" si="53"/>
        <v>2560.0000000000068</v>
      </c>
      <c r="R46" s="93">
        <f t="shared" si="8"/>
        <v>12800.000000000035</v>
      </c>
      <c r="S46" s="93">
        <f t="shared" si="9"/>
        <v>31.333333333333332</v>
      </c>
      <c r="T46" s="94">
        <f t="shared" si="64"/>
        <v>5.5555555555555713</v>
      </c>
      <c r="U46" s="100">
        <f>T46/(($C46/N$3))</f>
        <v>1.7226528854435883</v>
      </c>
      <c r="V46" s="94">
        <f t="shared" si="11"/>
        <v>30</v>
      </c>
      <c r="W46" s="97">
        <f t="shared" si="12"/>
        <v>10.5</v>
      </c>
      <c r="X46" s="94">
        <v>1</v>
      </c>
      <c r="Y46" s="94">
        <f>Y$3/AB$3</f>
        <v>0.95238095238095244</v>
      </c>
      <c r="Z46" s="93">
        <f>Z45*X46</f>
        <v>2</v>
      </c>
      <c r="AA46" s="93">
        <f>V46*Z46*$G46*Y46</f>
        <v>82.285714285714278</v>
      </c>
      <c r="AB46" s="93">
        <f t="shared" si="54"/>
        <v>672.00000000000114</v>
      </c>
      <c r="AC46" s="93">
        <f t="shared" si="13"/>
        <v>13440.000000000036</v>
      </c>
      <c r="AD46" s="93">
        <f t="shared" si="14"/>
        <v>31.333333333333332</v>
      </c>
      <c r="AE46" s="94">
        <f t="shared" si="15"/>
        <v>8.1666666666666821</v>
      </c>
      <c r="AF46" s="100">
        <f t="shared" si="63"/>
        <v>2.6589147286821757</v>
      </c>
      <c r="AG46" s="94">
        <f t="shared" si="16"/>
        <v>5</v>
      </c>
      <c r="AH46" s="94">
        <f t="shared" si="17"/>
        <v>11.75</v>
      </c>
      <c r="AI46" s="94">
        <v>1</v>
      </c>
      <c r="AJ46" s="94">
        <f>AJ$3/AM$3</f>
        <v>0.85106382978723394</v>
      </c>
      <c r="AK46" s="93">
        <f>AK45*AI46</f>
        <v>1</v>
      </c>
      <c r="AL46" s="93">
        <f>AG46*AK46*$G46*AJ46</f>
        <v>6.1276595744680842</v>
      </c>
      <c r="AM46" s="93">
        <f t="shared" si="55"/>
        <v>23.500000000000004</v>
      </c>
      <c r="AN46" s="93">
        <f t="shared" si="18"/>
        <v>15040.00000000004</v>
      </c>
      <c r="AO46" s="93">
        <f t="shared" si="19"/>
        <v>31.333333333333332</v>
      </c>
      <c r="AP46" s="94">
        <f t="shared" si="20"/>
        <v>3.8350694444444455</v>
      </c>
      <c r="AQ46" s="100">
        <f t="shared" si="66"/>
        <v>1.3972733634797594</v>
      </c>
      <c r="AR46" s="94">
        <f t="shared" si="21"/>
        <v>-25</v>
      </c>
      <c r="AS46" s="94">
        <f t="shared" si="22"/>
        <v>13.25</v>
      </c>
      <c r="AT46" s="94">
        <v>1</v>
      </c>
      <c r="AU46" s="94">
        <f>AU$3/AX$3</f>
        <v>0.75471698113207542</v>
      </c>
      <c r="AV46" s="93">
        <f>AV45*AT46</f>
        <v>1</v>
      </c>
      <c r="AW46" s="93">
        <f>AR46*AV46*$G46*AU46</f>
        <v>-27.169811320754715</v>
      </c>
      <c r="AX46" s="93">
        <f t="shared" si="56"/>
        <v>0.41406249999999928</v>
      </c>
      <c r="AY46" s="93">
        <f t="shared" si="23"/>
        <v>16960.000000000044</v>
      </c>
      <c r="AZ46" s="93">
        <f t="shared" si="24"/>
        <v>31.333333333333332</v>
      </c>
      <c r="BA46" s="94">
        <f t="shared" si="25"/>
        <v>-1.5239800347222197E-2</v>
      </c>
      <c r="BC46" s="94">
        <f t="shared" si="26"/>
        <v>-62</v>
      </c>
      <c r="BD46" s="94">
        <f t="shared" si="27"/>
        <v>15.1</v>
      </c>
      <c r="BE46" s="94">
        <v>1</v>
      </c>
      <c r="BF46" s="94">
        <f>BF$3/BI$3</f>
        <v>0.66225165562913912</v>
      </c>
      <c r="BG46" s="93">
        <f>BG45*BE46</f>
        <v>1</v>
      </c>
      <c r="BH46" s="93">
        <f>BC46*BG46*$G46*BF46</f>
        <v>-59.12582781456954</v>
      </c>
      <c r="BI46" s="93">
        <f t="shared" si="57"/>
        <v>2.7938623235237939E-3</v>
      </c>
      <c r="BJ46" s="93">
        <f t="shared" si="28"/>
        <v>19328.000000000051</v>
      </c>
      <c r="BK46" s="93">
        <f t="shared" si="29"/>
        <v>31.333333333333332</v>
      </c>
      <c r="BL46" s="94">
        <f t="shared" si="30"/>
        <v>-4.7252823796157355E-5</v>
      </c>
      <c r="BN46" s="94">
        <f t="shared" si="31"/>
        <v>-112</v>
      </c>
      <c r="BO46" s="94">
        <f t="shared" si="32"/>
        <v>17.600000000000001</v>
      </c>
      <c r="BP46" s="94">
        <v>1</v>
      </c>
      <c r="BQ46" s="94">
        <f>BQ$3/BT$3</f>
        <v>0.56818181818181823</v>
      </c>
      <c r="BR46" s="93">
        <f>BR45*BP46</f>
        <v>1</v>
      </c>
      <c r="BS46" s="93">
        <f>BN46*BR46*$G46*BQ46</f>
        <v>-91.63636363636364</v>
      </c>
      <c r="BT46" s="93">
        <f t="shared" si="58"/>
        <v>3.1800999129513272E-6</v>
      </c>
      <c r="BU46" s="93">
        <f t="shared" si="33"/>
        <v>22528.000000000062</v>
      </c>
      <c r="BV46" s="93">
        <f t="shared" si="34"/>
        <v>31.333333333333332</v>
      </c>
      <c r="BW46" s="94">
        <f t="shared" si="35"/>
        <v>-3.4703471272286309E-8</v>
      </c>
      <c r="BY46" s="94">
        <f t="shared" si="36"/>
        <v>-167</v>
      </c>
      <c r="BZ46" s="94">
        <f t="shared" si="37"/>
        <v>20.350000000000001</v>
      </c>
      <c r="CA46" s="94">
        <v>1</v>
      </c>
      <c r="CB46" s="94">
        <f>CB$3/CE$3</f>
        <v>0.49140049140049141</v>
      </c>
      <c r="CC46" s="93">
        <f>CC45*CA46</f>
        <v>1</v>
      </c>
      <c r="CD46" s="93">
        <f>BY46*CC46*$G46*CB46</f>
        <v>-118.17199017199017</v>
      </c>
      <c r="CE46" s="93">
        <f t="shared" si="59"/>
        <v>1.7954055294677532E-9</v>
      </c>
      <c r="CF46" s="93">
        <f t="shared" si="38"/>
        <v>26048.000000000069</v>
      </c>
      <c r="CG46" s="93">
        <f t="shared" si="39"/>
        <v>31.333333333333332</v>
      </c>
      <c r="CH46" s="94">
        <f t="shared" si="40"/>
        <v>-1.5193156405800389E-11</v>
      </c>
      <c r="CI46" s="100"/>
      <c r="CJ46" s="94">
        <f t="shared" si="41"/>
        <v>-217</v>
      </c>
      <c r="CK46" s="94">
        <f t="shared" si="42"/>
        <v>22.85</v>
      </c>
      <c r="CL46" s="94">
        <v>1</v>
      </c>
      <c r="CM46" s="94">
        <f>CM$3/CP$3</f>
        <v>0.43763676148796499</v>
      </c>
      <c r="CN46" s="93">
        <f>CN45*CL46</f>
        <v>1</v>
      </c>
      <c r="CO46" s="93">
        <f>CJ46*CN46*$G46*CM46</f>
        <v>-136.75273522975928</v>
      </c>
      <c r="CP46" s="93">
        <f t="shared" si="60"/>
        <v>1.9687219915318843E-12</v>
      </c>
      <c r="CQ46" s="93">
        <f t="shared" si="43"/>
        <v>29248.00000000008</v>
      </c>
      <c r="CR46" s="93">
        <f t="shared" si="44"/>
        <v>31.333333333333332</v>
      </c>
      <c r="CS46" s="94">
        <f t="shared" si="45"/>
        <v>-1.4396216559940978E-14</v>
      </c>
      <c r="CT46" s="100"/>
      <c r="CU46" s="94">
        <f t="shared" si="46"/>
        <v>-280</v>
      </c>
      <c r="CV46" s="94">
        <f t="shared" si="47"/>
        <v>26</v>
      </c>
      <c r="CW46" s="94">
        <v>1</v>
      </c>
      <c r="CX46" s="94">
        <f>CX$3/DA$3</f>
        <v>0.38461538461538458</v>
      </c>
      <c r="CY46" s="93">
        <f>CY45*CW46</f>
        <v>1</v>
      </c>
      <c r="CZ46" s="93">
        <f>CU46*CY46*$G46*CX46</f>
        <v>-155.07692307692307</v>
      </c>
      <c r="DA46" s="93">
        <f t="shared" si="61"/>
        <v>3.6082248300316917E-16</v>
      </c>
      <c r="DB46" s="93">
        <f t="shared" si="48"/>
        <v>33280.000000000087</v>
      </c>
      <c r="DC46" s="93">
        <f t="shared" si="49"/>
        <v>31.333333333333332</v>
      </c>
      <c r="DD46" s="94">
        <f t="shared" si="50"/>
        <v>-2.3267322812704364E-18</v>
      </c>
      <c r="DE46" s="100"/>
    </row>
    <row r="47" spans="1:109">
      <c r="A47" s="84">
        <f t="shared" si="0"/>
        <v>1.0352649238413776</v>
      </c>
      <c r="B47" s="84">
        <f t="shared" si="1"/>
        <v>1.3666666666666667</v>
      </c>
      <c r="C47" s="112">
        <f t="shared" si="65"/>
        <v>3.2249999999999996</v>
      </c>
      <c r="D47" s="116"/>
      <c r="E47" s="86">
        <f t="shared" si="51"/>
        <v>1.2050000000000001</v>
      </c>
      <c r="F47" s="86">
        <f t="shared" si="3"/>
        <v>1.2050000000000001</v>
      </c>
      <c r="G47" s="87">
        <f t="shared" si="4"/>
        <v>1.4520250000000001</v>
      </c>
      <c r="H47" s="88">
        <f t="shared" si="5"/>
        <v>294.06677887924178</v>
      </c>
      <c r="I47" s="84">
        <f t="shared" si="52"/>
        <v>8.2000000000000046</v>
      </c>
      <c r="J47" s="89">
        <v>41</v>
      </c>
      <c r="K47" s="94">
        <f t="shared" si="6"/>
        <v>41</v>
      </c>
      <c r="L47" s="94">
        <f t="shared" si="7"/>
        <v>10</v>
      </c>
      <c r="M47" s="94">
        <v>1</v>
      </c>
      <c r="N47" s="94">
        <f>N$3/Q$3</f>
        <v>1</v>
      </c>
      <c r="O47" s="93">
        <f>O46*M47</f>
        <v>8</v>
      </c>
      <c r="P47" s="93">
        <f>K47*O47*$G47*N47</f>
        <v>476.26420000000002</v>
      </c>
      <c r="Q47" s="93">
        <f t="shared" si="53"/>
        <v>2940.6677887924179</v>
      </c>
      <c r="R47" s="93">
        <f t="shared" si="8"/>
        <v>14703.33894396209</v>
      </c>
      <c r="S47" s="93">
        <f t="shared" si="9"/>
        <v>32.472809777824544</v>
      </c>
      <c r="T47" s="94">
        <f t="shared" si="64"/>
        <v>6.1744464286679914</v>
      </c>
      <c r="U47" s="100">
        <f>T47/(($C47/N$3))</f>
        <v>1.9145570321451137</v>
      </c>
      <c r="V47" s="94">
        <f t="shared" si="11"/>
        <v>31</v>
      </c>
      <c r="W47" s="97">
        <f t="shared" si="12"/>
        <v>10.5</v>
      </c>
      <c r="X47" s="94">
        <v>1</v>
      </c>
      <c r="Y47" s="94">
        <f>Y$3/AB$3</f>
        <v>0.95238095238095244</v>
      </c>
      <c r="Z47" s="93">
        <f>Z46*X47</f>
        <v>2</v>
      </c>
      <c r="AA47" s="93">
        <f>V47*Z47*$G47*Y47</f>
        <v>85.738619047619068</v>
      </c>
      <c r="AB47" s="93">
        <f t="shared" si="54"/>
        <v>771.92529455800911</v>
      </c>
      <c r="AC47" s="93">
        <f t="shared" si="13"/>
        <v>15438.505891160194</v>
      </c>
      <c r="AD47" s="93">
        <f t="shared" si="14"/>
        <v>32.472809777824544</v>
      </c>
      <c r="AE47" s="94">
        <f t="shared" si="15"/>
        <v>9.0032391836085353</v>
      </c>
      <c r="AF47" s="100">
        <f t="shared" si="63"/>
        <v>2.9312871760585932</v>
      </c>
      <c r="AG47" s="94">
        <f t="shared" si="16"/>
        <v>6</v>
      </c>
      <c r="AH47" s="94">
        <f t="shared" si="17"/>
        <v>11.75</v>
      </c>
      <c r="AI47" s="94">
        <v>1</v>
      </c>
      <c r="AJ47" s="94">
        <f>AJ$3/AM$3</f>
        <v>0.85106382978723394</v>
      </c>
      <c r="AK47" s="93">
        <f>AK46*AI47</f>
        <v>1</v>
      </c>
      <c r="AL47" s="93">
        <f>AG47*AK47*$G47*AJ47</f>
        <v>7.4145957446808515</v>
      </c>
      <c r="AM47" s="93">
        <f t="shared" si="55"/>
        <v>26.994411342430329</v>
      </c>
      <c r="AN47" s="93">
        <f t="shared" si="18"/>
        <v>17276.423259155454</v>
      </c>
      <c r="AO47" s="93">
        <f t="shared" si="19"/>
        <v>32.472809777824544</v>
      </c>
      <c r="AP47" s="94">
        <f t="shared" si="20"/>
        <v>3.6407124908725899</v>
      </c>
      <c r="AQ47" s="100">
        <f t="shared" si="66"/>
        <v>1.3264611400853623</v>
      </c>
      <c r="AR47" s="94">
        <f t="shared" si="21"/>
        <v>-24</v>
      </c>
      <c r="AS47" s="94">
        <f t="shared" si="22"/>
        <v>13.25</v>
      </c>
      <c r="AT47" s="94">
        <v>1</v>
      </c>
      <c r="AU47" s="94">
        <f>AU$3/AX$3</f>
        <v>0.75471698113207542</v>
      </c>
      <c r="AV47" s="93">
        <f>AV46*AT47</f>
        <v>1</v>
      </c>
      <c r="AW47" s="93">
        <f>AR47*AV47*$G47*AU47</f>
        <v>-26.300830188679246</v>
      </c>
      <c r="AX47" s="93">
        <f t="shared" si="56"/>
        <v>0.47563291261595914</v>
      </c>
      <c r="AY47" s="93">
        <f t="shared" si="23"/>
        <v>19481.924100749769</v>
      </c>
      <c r="AZ47" s="93">
        <f t="shared" si="24"/>
        <v>32.472809777824544</v>
      </c>
      <c r="BA47" s="94">
        <f t="shared" si="25"/>
        <v>-1.8084330768413821E-2</v>
      </c>
      <c r="BC47" s="94">
        <f t="shared" si="26"/>
        <v>-61</v>
      </c>
      <c r="BD47" s="94">
        <f t="shared" si="27"/>
        <v>15.1</v>
      </c>
      <c r="BE47" s="94">
        <v>1</v>
      </c>
      <c r="BF47" s="94">
        <f>BF$3/BI$3</f>
        <v>0.66225165562913912</v>
      </c>
      <c r="BG47" s="93">
        <f>BG46*BE47</f>
        <v>1</v>
      </c>
      <c r="BH47" s="93">
        <f>BC47*BG47*$G47*BF47</f>
        <v>-58.657963576158949</v>
      </c>
      <c r="BI47" s="93">
        <f t="shared" si="57"/>
        <v>3.2093050551199763E-3</v>
      </c>
      <c r="BJ47" s="93">
        <f t="shared" si="28"/>
        <v>22202.041805382756</v>
      </c>
      <c r="BK47" s="93">
        <f t="shared" si="29"/>
        <v>32.472809777824544</v>
      </c>
      <c r="BL47" s="94">
        <f t="shared" si="30"/>
        <v>-5.471217988931979E-5</v>
      </c>
      <c r="BN47" s="94">
        <f t="shared" si="31"/>
        <v>-111</v>
      </c>
      <c r="BO47" s="94">
        <f t="shared" si="32"/>
        <v>17.600000000000001</v>
      </c>
      <c r="BP47" s="94">
        <v>1</v>
      </c>
      <c r="BQ47" s="94">
        <f>BQ$3/BT$3</f>
        <v>0.56818181818181823</v>
      </c>
      <c r="BR47" s="93">
        <f>BR46*BP47</f>
        <v>1</v>
      </c>
      <c r="BS47" s="93">
        <f>BN47*BR47*$G47*BQ47</f>
        <v>-91.576576704545474</v>
      </c>
      <c r="BT47" s="93">
        <f t="shared" si="58"/>
        <v>3.6529755387334047E-6</v>
      </c>
      <c r="BU47" s="93">
        <f t="shared" si="33"/>
        <v>25877.87654137328</v>
      </c>
      <c r="BV47" s="93">
        <f t="shared" si="34"/>
        <v>32.472809777824544</v>
      </c>
      <c r="BW47" s="94">
        <f t="shared" si="35"/>
        <v>-3.9889845964858898E-8</v>
      </c>
      <c r="BY47" s="94">
        <f t="shared" si="36"/>
        <v>-166</v>
      </c>
      <c r="BZ47" s="94">
        <f t="shared" si="37"/>
        <v>20.350000000000001</v>
      </c>
      <c r="CA47" s="94">
        <v>1</v>
      </c>
      <c r="CB47" s="94">
        <f>CB$3/CE$3</f>
        <v>0.49140049140049141</v>
      </c>
      <c r="CC47" s="93">
        <f>CC46*CA47</f>
        <v>1</v>
      </c>
      <c r="CD47" s="93">
        <f>BY47*CC47*$G47*CB47</f>
        <v>-118.44528255528257</v>
      </c>
      <c r="CE47" s="93">
        <f t="shared" si="59"/>
        <v>2.0623793782521891E-9</v>
      </c>
      <c r="CF47" s="93">
        <f t="shared" si="38"/>
        <v>29921.29475096285</v>
      </c>
      <c r="CG47" s="93">
        <f t="shared" si="39"/>
        <v>32.472809777824544</v>
      </c>
      <c r="CH47" s="94">
        <f t="shared" si="40"/>
        <v>-1.7412085426784341E-11</v>
      </c>
      <c r="CI47" s="100"/>
      <c r="CJ47" s="94">
        <f t="shared" si="41"/>
        <v>-216</v>
      </c>
      <c r="CK47" s="94">
        <f t="shared" si="42"/>
        <v>22.85</v>
      </c>
      <c r="CL47" s="94">
        <v>1</v>
      </c>
      <c r="CM47" s="94">
        <f>CM$3/CP$3</f>
        <v>0.43763676148796499</v>
      </c>
      <c r="CN47" s="93">
        <f>CN46*CL47</f>
        <v>1</v>
      </c>
      <c r="CO47" s="93">
        <f>CJ47*CN47*$G47*CM47</f>
        <v>-137.25925601750546</v>
      </c>
      <c r="CP47" s="93">
        <f t="shared" si="60"/>
        <v>2.2614677131191628E-12</v>
      </c>
      <c r="CQ47" s="93">
        <f t="shared" si="43"/>
        <v>33597.129486953374</v>
      </c>
      <c r="CR47" s="93">
        <f t="shared" si="44"/>
        <v>32.472809777824544</v>
      </c>
      <c r="CS47" s="94">
        <f t="shared" si="45"/>
        <v>-1.6475884969322177E-14</v>
      </c>
      <c r="CT47" s="100"/>
      <c r="CU47" s="94">
        <f t="shared" si="46"/>
        <v>-279</v>
      </c>
      <c r="CV47" s="94">
        <f t="shared" si="47"/>
        <v>26</v>
      </c>
      <c r="CW47" s="94">
        <v>1</v>
      </c>
      <c r="CX47" s="94">
        <f>CX$3/DA$3</f>
        <v>0.38461538461538458</v>
      </c>
      <c r="CY47" s="93">
        <f>CY46*CW47</f>
        <v>1</v>
      </c>
      <c r="CZ47" s="93">
        <f>CU47*CY47*$G47*CX47</f>
        <v>-155.81345192307691</v>
      </c>
      <c r="DA47" s="93">
        <f t="shared" si="61"/>
        <v>4.1447619267168599E-16</v>
      </c>
      <c r="DB47" s="93">
        <f t="shared" si="48"/>
        <v>38228.681254301431</v>
      </c>
      <c r="DC47" s="93">
        <f t="shared" si="49"/>
        <v>32.472809777824544</v>
      </c>
      <c r="DD47" s="94">
        <f t="shared" si="50"/>
        <v>-2.6600796500953432E-18</v>
      </c>
      <c r="DE47" s="100"/>
    </row>
    <row r="48" spans="1:109">
      <c r="A48" s="84">
        <f t="shared" si="0"/>
        <v>1.0717734625362934</v>
      </c>
      <c r="B48" s="84">
        <f t="shared" si="1"/>
        <v>1.4</v>
      </c>
      <c r="C48" s="112">
        <f t="shared" si="65"/>
        <v>3.2249999999999996</v>
      </c>
      <c r="D48" s="116"/>
      <c r="E48" s="86">
        <f t="shared" si="51"/>
        <v>1.21</v>
      </c>
      <c r="F48" s="86">
        <f t="shared" si="3"/>
        <v>1.21</v>
      </c>
      <c r="G48" s="87">
        <f t="shared" si="4"/>
        <v>1.4641</v>
      </c>
      <c r="H48" s="88">
        <f t="shared" si="5"/>
        <v>337.79402515786188</v>
      </c>
      <c r="I48" s="84">
        <f t="shared" si="52"/>
        <v>8.4000000000000039</v>
      </c>
      <c r="J48" s="89">
        <v>42</v>
      </c>
      <c r="K48" s="94">
        <f t="shared" si="6"/>
        <v>42</v>
      </c>
      <c r="L48" s="94">
        <f t="shared" si="7"/>
        <v>10</v>
      </c>
      <c r="M48" s="94">
        <v>1</v>
      </c>
      <c r="N48" s="94">
        <f>N$3/Q$3</f>
        <v>1</v>
      </c>
      <c r="O48" s="93">
        <f>O47*M48</f>
        <v>8</v>
      </c>
      <c r="P48" s="93">
        <f>K48*O48*$G48*N48</f>
        <v>491.93759999999997</v>
      </c>
      <c r="Q48" s="93">
        <f t="shared" si="53"/>
        <v>3377.9402515786187</v>
      </c>
      <c r="R48" s="93">
        <f t="shared" si="8"/>
        <v>16889.701257893095</v>
      </c>
      <c r="S48" s="93">
        <f t="shared" si="9"/>
        <v>33.653686723639609</v>
      </c>
      <c r="T48" s="94">
        <f t="shared" si="64"/>
        <v>6.8666031049031808</v>
      </c>
      <c r="U48" s="100">
        <f>T48/(($C48/N$3))</f>
        <v>2.1291792573343198</v>
      </c>
      <c r="V48" s="94">
        <f t="shared" si="11"/>
        <v>32</v>
      </c>
      <c r="W48" s="97">
        <f t="shared" si="12"/>
        <v>10.5</v>
      </c>
      <c r="X48" s="94">
        <v>1</v>
      </c>
      <c r="Y48" s="94">
        <f>Y$3/AB$3</f>
        <v>0.95238095238095244</v>
      </c>
      <c r="Z48" s="93">
        <f>Z47*X48</f>
        <v>2</v>
      </c>
      <c r="AA48" s="93">
        <f>V48*Z48*$G48*Y48</f>
        <v>89.24038095238096</v>
      </c>
      <c r="AB48" s="93">
        <f t="shared" si="54"/>
        <v>886.70931603938686</v>
      </c>
      <c r="AC48" s="93">
        <f t="shared" si="13"/>
        <v>17734.186320787747</v>
      </c>
      <c r="AD48" s="93">
        <f t="shared" si="14"/>
        <v>33.653686723639609</v>
      </c>
      <c r="AE48" s="94">
        <f t="shared" si="15"/>
        <v>9.9361892741419222</v>
      </c>
      <c r="AF48" s="100">
        <f t="shared" si="63"/>
        <v>3.2350383683252772</v>
      </c>
      <c r="AG48" s="94">
        <f t="shared" si="16"/>
        <v>7</v>
      </c>
      <c r="AH48" s="94">
        <f t="shared" si="17"/>
        <v>11.75</v>
      </c>
      <c r="AI48" s="94">
        <v>1</v>
      </c>
      <c r="AJ48" s="94">
        <f>AJ$3/AM$3</f>
        <v>0.85106382978723394</v>
      </c>
      <c r="AK48" s="93">
        <f>AK47*AI48</f>
        <v>1</v>
      </c>
      <c r="AL48" s="93">
        <f>AG48*AK48*$G48*AJ48</f>
        <v>8.7222978723404232</v>
      </c>
      <c r="AM48" s="93">
        <f t="shared" si="55"/>
        <v>31.008435903163029</v>
      </c>
      <c r="AN48" s="93">
        <f t="shared" si="18"/>
        <v>19845.398978024386</v>
      </c>
      <c r="AO48" s="93">
        <f t="shared" si="19"/>
        <v>33.653686723639609</v>
      </c>
      <c r="AP48" s="94">
        <f t="shared" si="20"/>
        <v>3.5550764668901</v>
      </c>
      <c r="AQ48" s="100">
        <f t="shared" si="66"/>
        <v>1.2952604181692615</v>
      </c>
      <c r="AR48" s="94">
        <f t="shared" si="21"/>
        <v>-23</v>
      </c>
      <c r="AS48" s="94">
        <f t="shared" si="22"/>
        <v>13.25</v>
      </c>
      <c r="AT48" s="94">
        <v>1</v>
      </c>
      <c r="AU48" s="94">
        <f>AU$3/AX$3</f>
        <v>0.75471698113207542</v>
      </c>
      <c r="AV48" s="93">
        <f>AV47*AT48</f>
        <v>1</v>
      </c>
      <c r="AW48" s="93">
        <f>AR48*AV48*$G48*AU48</f>
        <v>-25.414566037735849</v>
      </c>
      <c r="AX48" s="93">
        <f t="shared" si="56"/>
        <v>0.54635874430440068</v>
      </c>
      <c r="AY48" s="93">
        <f t="shared" si="23"/>
        <v>22378.854166708352</v>
      </c>
      <c r="AZ48" s="93">
        <f t="shared" si="24"/>
        <v>33.653686723639609</v>
      </c>
      <c r="BA48" s="94">
        <f t="shared" si="25"/>
        <v>-2.1497858491589458E-2</v>
      </c>
      <c r="BC48" s="94">
        <f t="shared" si="26"/>
        <v>-60</v>
      </c>
      <c r="BD48" s="94">
        <f t="shared" si="27"/>
        <v>15.1</v>
      </c>
      <c r="BE48" s="94">
        <v>1</v>
      </c>
      <c r="BF48" s="94">
        <f>BF$3/BI$3</f>
        <v>0.66225165562913912</v>
      </c>
      <c r="BG48" s="93">
        <f>BG47*BE48</f>
        <v>1</v>
      </c>
      <c r="BH48" s="93">
        <f>BC48*BG48*$G48*BF48</f>
        <v>-58.176158940397357</v>
      </c>
      <c r="BI48" s="93">
        <f t="shared" si="57"/>
        <v>3.6865234374999852E-3</v>
      </c>
      <c r="BJ48" s="93">
        <f t="shared" si="28"/>
        <v>25503.448899418574</v>
      </c>
      <c r="BK48" s="93">
        <f t="shared" si="29"/>
        <v>33.653686723639609</v>
      </c>
      <c r="BL48" s="94">
        <f t="shared" si="30"/>
        <v>-6.3368285301834763E-5</v>
      </c>
      <c r="BN48" s="94">
        <f t="shared" si="31"/>
        <v>-110</v>
      </c>
      <c r="BO48" s="94">
        <f t="shared" si="32"/>
        <v>17.600000000000001</v>
      </c>
      <c r="BP48" s="94">
        <v>1</v>
      </c>
      <c r="BQ48" s="94">
        <f>BQ$3/BT$3</f>
        <v>0.56818181818181823</v>
      </c>
      <c r="BR48" s="93">
        <f>BR47*BP48</f>
        <v>1</v>
      </c>
      <c r="BS48" s="93">
        <f>BN48*BR48*$G48*BQ48</f>
        <v>-91.506249999999994</v>
      </c>
      <c r="BT48" s="93">
        <f t="shared" si="58"/>
        <v>4.1961669921874698E-6</v>
      </c>
      <c r="BU48" s="93">
        <f t="shared" si="33"/>
        <v>29725.874213891846</v>
      </c>
      <c r="BV48" s="93">
        <f t="shared" si="34"/>
        <v>33.653686723639609</v>
      </c>
      <c r="BW48" s="94">
        <f t="shared" si="35"/>
        <v>-4.5856616265965111E-8</v>
      </c>
      <c r="BY48" s="94">
        <f t="shared" si="36"/>
        <v>-165</v>
      </c>
      <c r="BZ48" s="94">
        <f t="shared" si="37"/>
        <v>20.350000000000001</v>
      </c>
      <c r="CA48" s="94">
        <v>1</v>
      </c>
      <c r="CB48" s="94">
        <f>CB$3/CE$3</f>
        <v>0.49140049140049141</v>
      </c>
      <c r="CC48" s="93">
        <f>CC47*CA48</f>
        <v>1</v>
      </c>
      <c r="CD48" s="93">
        <f>BY48*CC48*$G48*CB48</f>
        <v>-118.7108108108108</v>
      </c>
      <c r="CE48" s="93">
        <f t="shared" si="59"/>
        <v>2.369051799178098E-9</v>
      </c>
      <c r="CF48" s="93">
        <f t="shared" si="38"/>
        <v>34370.542059812447</v>
      </c>
      <c r="CG48" s="93">
        <f t="shared" si="39"/>
        <v>33.653686723639609</v>
      </c>
      <c r="CH48" s="94">
        <f t="shared" si="40"/>
        <v>-1.9956495815310801E-11</v>
      </c>
      <c r="CI48" s="100"/>
      <c r="CJ48" s="94">
        <f t="shared" si="41"/>
        <v>-215</v>
      </c>
      <c r="CK48" s="94">
        <f t="shared" si="42"/>
        <v>22.85</v>
      </c>
      <c r="CL48" s="94">
        <v>1</v>
      </c>
      <c r="CM48" s="94">
        <f>CM$3/CP$3</f>
        <v>0.43763676148796499</v>
      </c>
      <c r="CN48" s="93">
        <f>CN47*CL48</f>
        <v>1</v>
      </c>
      <c r="CO48" s="93">
        <f>CJ48*CN48*$G48*CM48</f>
        <v>-137.75995623632386</v>
      </c>
      <c r="CP48" s="93">
        <f t="shared" si="60"/>
        <v>2.5977442419388889E-12</v>
      </c>
      <c r="CQ48" s="93">
        <f t="shared" si="43"/>
        <v>38592.967374285719</v>
      </c>
      <c r="CR48" s="93">
        <f t="shared" si="44"/>
        <v>33.653686723639609</v>
      </c>
      <c r="CS48" s="94">
        <f t="shared" si="45"/>
        <v>-1.8857034459872516E-14</v>
      </c>
      <c r="CT48" s="100"/>
      <c r="CU48" s="94">
        <f t="shared" si="46"/>
        <v>-278</v>
      </c>
      <c r="CV48" s="94">
        <f t="shared" si="47"/>
        <v>26</v>
      </c>
      <c r="CW48" s="94">
        <v>1</v>
      </c>
      <c r="CX48" s="94">
        <f>CX$3/DA$3</f>
        <v>0.38461538461538458</v>
      </c>
      <c r="CY48" s="93">
        <f>CY47*CW48</f>
        <v>1</v>
      </c>
      <c r="CZ48" s="93">
        <f>CU48*CY48*$G48*CX48</f>
        <v>-156.5460769230769</v>
      </c>
      <c r="DA48" s="93">
        <f t="shared" si="61"/>
        <v>4.7610812070739998E-16</v>
      </c>
      <c r="DB48" s="93">
        <f t="shared" si="48"/>
        <v>43913.223270522052</v>
      </c>
      <c r="DC48" s="93">
        <f t="shared" si="49"/>
        <v>33.653686723639609</v>
      </c>
      <c r="DD48" s="94">
        <f t="shared" si="50"/>
        <v>-3.0413289816348989E-18</v>
      </c>
      <c r="DE48" s="100"/>
    </row>
    <row r="49" spans="1:109">
      <c r="A49" s="84">
        <f t="shared" si="0"/>
        <v>1.1095694720678453</v>
      </c>
      <c r="B49" s="84">
        <f t="shared" si="1"/>
        <v>1.4333333333333333</v>
      </c>
      <c r="C49" s="112">
        <f t="shared" si="65"/>
        <v>3.2249999999999996</v>
      </c>
      <c r="D49" s="116"/>
      <c r="E49" s="86">
        <f t="shared" si="51"/>
        <v>1.2150000000000001</v>
      </c>
      <c r="F49" s="86">
        <f t="shared" si="3"/>
        <v>1.2150000000000001</v>
      </c>
      <c r="G49" s="87">
        <f t="shared" si="4"/>
        <v>1.4762250000000001</v>
      </c>
      <c r="H49" s="88">
        <f t="shared" si="5"/>
        <v>388.02344102666302</v>
      </c>
      <c r="I49" s="84">
        <f t="shared" si="52"/>
        <v>8.6000000000000032</v>
      </c>
      <c r="J49" s="89">
        <v>43</v>
      </c>
      <c r="K49" s="94">
        <f t="shared" si="6"/>
        <v>43</v>
      </c>
      <c r="L49" s="94">
        <f t="shared" si="7"/>
        <v>10</v>
      </c>
      <c r="M49" s="94">
        <v>1</v>
      </c>
      <c r="N49" s="94">
        <f>N$3/Q$3</f>
        <v>1</v>
      </c>
      <c r="O49" s="93">
        <f>O48*M49</f>
        <v>8</v>
      </c>
      <c r="P49" s="93">
        <f>K49*O49*$G49*N49</f>
        <v>507.82140000000004</v>
      </c>
      <c r="Q49" s="93">
        <f t="shared" si="53"/>
        <v>3880.2344102666302</v>
      </c>
      <c r="R49" s="93">
        <f t="shared" si="8"/>
        <v>19401.172051333153</v>
      </c>
      <c r="S49" s="93">
        <f t="shared" si="9"/>
        <v>34.87746707199927</v>
      </c>
      <c r="T49" s="94">
        <f t="shared" si="64"/>
        <v>7.6409430761811734</v>
      </c>
      <c r="U49" s="100">
        <f>T49/(($C49/N$3))</f>
        <v>2.3692846747848604</v>
      </c>
      <c r="V49" s="94">
        <f t="shared" si="11"/>
        <v>33</v>
      </c>
      <c r="W49" s="97">
        <f t="shared" si="12"/>
        <v>10.5</v>
      </c>
      <c r="X49" s="94">
        <v>1</v>
      </c>
      <c r="Y49" s="94">
        <f>Y$3/AB$3</f>
        <v>0.95238095238095244</v>
      </c>
      <c r="Z49" s="93">
        <f>Z48*X49</f>
        <v>2</v>
      </c>
      <c r="AA49" s="93">
        <f>V49*Z49*$G49*Y49</f>
        <v>92.791285714285721</v>
      </c>
      <c r="AB49" s="93">
        <f t="shared" si="54"/>
        <v>1018.5615326949899</v>
      </c>
      <c r="AC49" s="93">
        <f t="shared" si="13"/>
        <v>20371.230653899809</v>
      </c>
      <c r="AD49" s="93">
        <f t="shared" si="14"/>
        <v>34.87746707199927</v>
      </c>
      <c r="AE49" s="94">
        <f t="shared" si="15"/>
        <v>10.976909360122992</v>
      </c>
      <c r="AF49" s="100">
        <f t="shared" si="63"/>
        <v>3.573877466086556</v>
      </c>
      <c r="AG49" s="94">
        <f t="shared" si="16"/>
        <v>8</v>
      </c>
      <c r="AH49" s="94">
        <f t="shared" si="17"/>
        <v>11.75</v>
      </c>
      <c r="AI49" s="94">
        <v>1</v>
      </c>
      <c r="AJ49" s="94">
        <f>AJ$3/AM$3</f>
        <v>0.85106382978723394</v>
      </c>
      <c r="AK49" s="93">
        <f>AK48*AI49</f>
        <v>1</v>
      </c>
      <c r="AL49" s="93">
        <f>AG49*AK49*$G49*AJ49</f>
        <v>10.050893617021277</v>
      </c>
      <c r="AM49" s="93">
        <f t="shared" si="55"/>
        <v>35.61933931299437</v>
      </c>
      <c r="AN49" s="93">
        <f t="shared" si="18"/>
        <v>22796.37716031645</v>
      </c>
      <c r="AO49" s="93">
        <f t="shared" si="19"/>
        <v>34.87746707199927</v>
      </c>
      <c r="AP49" s="94">
        <f t="shared" si="20"/>
        <v>3.543897753795016</v>
      </c>
      <c r="AQ49" s="100">
        <f t="shared" si="66"/>
        <v>1.2911875537082618</v>
      </c>
      <c r="AR49" s="94">
        <f t="shared" si="21"/>
        <v>-22</v>
      </c>
      <c r="AS49" s="94">
        <f t="shared" si="22"/>
        <v>13.25</v>
      </c>
      <c r="AT49" s="94">
        <v>1</v>
      </c>
      <c r="AU49" s="94">
        <f>AU$3/AX$3</f>
        <v>0.75471698113207542</v>
      </c>
      <c r="AV49" s="93">
        <f>AV48*AT49</f>
        <v>1</v>
      </c>
      <c r="AW49" s="93">
        <f>AR49*AV49*$G49*AU49</f>
        <v>-24.510905660377357</v>
      </c>
      <c r="AX49" s="93">
        <f t="shared" si="56"/>
        <v>0.62760139082071098</v>
      </c>
      <c r="AY49" s="93">
        <f t="shared" si="23"/>
        <v>25706.552968016425</v>
      </c>
      <c r="AZ49" s="93">
        <f t="shared" si="24"/>
        <v>34.87746707199927</v>
      </c>
      <c r="BA49" s="94">
        <f t="shared" si="25"/>
        <v>-2.5604985777218675E-2</v>
      </c>
      <c r="BC49" s="94">
        <f t="shared" si="26"/>
        <v>-59</v>
      </c>
      <c r="BD49" s="94">
        <f t="shared" si="27"/>
        <v>15.1</v>
      </c>
      <c r="BE49" s="94">
        <v>1</v>
      </c>
      <c r="BF49" s="94">
        <f>BF$3/BI$3</f>
        <v>0.66225165562913912</v>
      </c>
      <c r="BG49" s="93">
        <f>BG48*BE49</f>
        <v>1</v>
      </c>
      <c r="BH49" s="93">
        <f>BC49*BG49*$G49*BF49</f>
        <v>-57.680314569536435</v>
      </c>
      <c r="BI49" s="93">
        <f t="shared" si="57"/>
        <v>4.234703408314249E-3</v>
      </c>
      <c r="BJ49" s="93">
        <f t="shared" si="28"/>
        <v>29295.769797513058</v>
      </c>
      <c r="BK49" s="93">
        <f t="shared" si="29"/>
        <v>34.87746707199927</v>
      </c>
      <c r="BL49" s="94">
        <f t="shared" si="30"/>
        <v>-7.3416787684281912E-5</v>
      </c>
      <c r="BN49" s="94">
        <f t="shared" si="31"/>
        <v>-109</v>
      </c>
      <c r="BO49" s="94">
        <f t="shared" si="32"/>
        <v>17.600000000000001</v>
      </c>
      <c r="BP49" s="94">
        <v>1</v>
      </c>
      <c r="BQ49" s="94">
        <f>BQ$3/BT$3</f>
        <v>0.56818181818181823</v>
      </c>
      <c r="BR49" s="93">
        <f>BR48*BP49</f>
        <v>1</v>
      </c>
      <c r="BS49" s="93">
        <f>BN49*BR49*$G49*BQ49</f>
        <v>-91.425298295454567</v>
      </c>
      <c r="BT49" s="93">
        <f t="shared" si="58"/>
        <v>4.8201301212186032E-6</v>
      </c>
      <c r="BU49" s="93">
        <f t="shared" si="33"/>
        <v>34146.062810346346</v>
      </c>
      <c r="BV49" s="93">
        <f t="shared" si="34"/>
        <v>34.87746707199927</v>
      </c>
      <c r="BW49" s="94">
        <f t="shared" si="35"/>
        <v>-5.2722060644982853E-8</v>
      </c>
      <c r="BY49" s="94">
        <f t="shared" si="36"/>
        <v>-164</v>
      </c>
      <c r="BZ49" s="94">
        <f t="shared" si="37"/>
        <v>20.350000000000001</v>
      </c>
      <c r="CA49" s="94">
        <v>1</v>
      </c>
      <c r="CB49" s="94">
        <f>CB$3/CE$3</f>
        <v>0.49140049140049141</v>
      </c>
      <c r="CC49" s="93">
        <f>CC48*CA49</f>
        <v>1</v>
      </c>
      <c r="CD49" s="93">
        <f>BY49*CC49*$G49*CB49</f>
        <v>-118.96850122850124</v>
      </c>
      <c r="CE49" s="93">
        <f t="shared" si="59"/>
        <v>2.721325904618647E-9</v>
      </c>
      <c r="CF49" s="93">
        <f t="shared" si="38"/>
        <v>39481.385124462962</v>
      </c>
      <c r="CG49" s="93">
        <f t="shared" si="39"/>
        <v>34.87746707199927</v>
      </c>
      <c r="CH49" s="94">
        <f t="shared" si="40"/>
        <v>-2.2874339648877581E-11</v>
      </c>
      <c r="CI49" s="100"/>
      <c r="CJ49" s="94">
        <f t="shared" si="41"/>
        <v>-214</v>
      </c>
      <c r="CK49" s="94">
        <f t="shared" si="42"/>
        <v>22.85</v>
      </c>
      <c r="CL49" s="94">
        <v>1</v>
      </c>
      <c r="CM49" s="94">
        <f>CM$3/CP$3</f>
        <v>0.43763676148796499</v>
      </c>
      <c r="CN49" s="93">
        <f>CN48*CL49</f>
        <v>1</v>
      </c>
      <c r="CO49" s="93">
        <f>CJ49*CN49*$G49*CM49</f>
        <v>-138.25477024070025</v>
      </c>
      <c r="CP49" s="93">
        <f t="shared" si="60"/>
        <v>2.984024537418222E-12</v>
      </c>
      <c r="CQ49" s="93">
        <f t="shared" si="43"/>
        <v>44331.67813729625</v>
      </c>
      <c r="CR49" s="93">
        <f t="shared" si="44"/>
        <v>34.87746707199927</v>
      </c>
      <c r="CS49" s="94">
        <f t="shared" si="45"/>
        <v>-2.1583519557575217E-14</v>
      </c>
      <c r="CT49" s="100"/>
      <c r="CU49" s="94">
        <f t="shared" si="46"/>
        <v>-277</v>
      </c>
      <c r="CV49" s="94">
        <f t="shared" si="47"/>
        <v>26</v>
      </c>
      <c r="CW49" s="94">
        <v>1</v>
      </c>
      <c r="CX49" s="94">
        <f>CX$3/DA$3</f>
        <v>0.38461538461538458</v>
      </c>
      <c r="CY49" s="93">
        <f>CY48*CW49</f>
        <v>1</v>
      </c>
      <c r="CZ49" s="93">
        <f>CU49*CY49*$G49*CX49</f>
        <v>-157.27474038461537</v>
      </c>
      <c r="DA49" s="93">
        <f t="shared" si="61"/>
        <v>5.4690461505732024E-16</v>
      </c>
      <c r="DB49" s="93">
        <f t="shared" si="48"/>
        <v>50443.047333466195</v>
      </c>
      <c r="DC49" s="93">
        <f t="shared" si="49"/>
        <v>34.87746707199927</v>
      </c>
      <c r="DD49" s="94">
        <f t="shared" si="50"/>
        <v>-3.4773836772508101E-18</v>
      </c>
      <c r="DE49" s="100"/>
    </row>
    <row r="50" spans="1:109">
      <c r="A50" s="84">
        <f t="shared" si="0"/>
        <v>1.1486983549970353</v>
      </c>
      <c r="B50" s="84">
        <f t="shared" si="1"/>
        <v>1.4666666666666666</v>
      </c>
      <c r="C50" s="112">
        <f t="shared" si="65"/>
        <v>3.2249999999999996</v>
      </c>
      <c r="D50" s="116"/>
      <c r="E50" s="86">
        <f t="shared" si="51"/>
        <v>1.22</v>
      </c>
      <c r="F50" s="86">
        <f t="shared" si="3"/>
        <v>1.22</v>
      </c>
      <c r="G50" s="87">
        <f t="shared" si="4"/>
        <v>1.4883999999999999</v>
      </c>
      <c r="H50" s="88">
        <f t="shared" si="5"/>
        <v>445.72188840761686</v>
      </c>
      <c r="I50" s="84">
        <f t="shared" si="52"/>
        <v>8.8000000000000043</v>
      </c>
      <c r="J50" s="89">
        <v>44</v>
      </c>
      <c r="K50" s="94">
        <f t="shared" si="6"/>
        <v>44</v>
      </c>
      <c r="L50" s="94">
        <f t="shared" si="7"/>
        <v>10</v>
      </c>
      <c r="M50" s="94">
        <v>1</v>
      </c>
      <c r="N50" s="94">
        <f>N$3/Q$3</f>
        <v>1</v>
      </c>
      <c r="O50" s="93">
        <f>O49*M50</f>
        <v>8</v>
      </c>
      <c r="P50" s="93">
        <f>K50*O50*$G50*N50</f>
        <v>523.91679999999997</v>
      </c>
      <c r="Q50" s="93">
        <f t="shared" si="53"/>
        <v>4457.2188840761683</v>
      </c>
      <c r="R50" s="93">
        <f t="shared" si="8"/>
        <v>22286.094420380839</v>
      </c>
      <c r="S50" s="93">
        <f t="shared" si="9"/>
        <v>36.145708237240044</v>
      </c>
      <c r="T50" s="94">
        <f t="shared" si="64"/>
        <v>8.5074937167049587</v>
      </c>
      <c r="U50" s="100">
        <f>T50/(($C50/N$3))</f>
        <v>2.6379825478154912</v>
      </c>
      <c r="V50" s="94">
        <f t="shared" si="11"/>
        <v>34</v>
      </c>
      <c r="W50" s="97">
        <f t="shared" si="12"/>
        <v>10.5</v>
      </c>
      <c r="X50" s="94">
        <v>1</v>
      </c>
      <c r="Y50" s="94">
        <f>Y$3/AB$3</f>
        <v>0.95238095238095244</v>
      </c>
      <c r="Z50" s="93">
        <f>Z49*X50</f>
        <v>2</v>
      </c>
      <c r="AA50" s="93">
        <f>V50*Z50*$G50*Y50</f>
        <v>96.391619047619045</v>
      </c>
      <c r="AB50" s="93">
        <f t="shared" si="54"/>
        <v>1170.0199570699936</v>
      </c>
      <c r="AC50" s="93">
        <f t="shared" si="13"/>
        <v>23400.399141399885</v>
      </c>
      <c r="AD50" s="93">
        <f t="shared" si="14"/>
        <v>36.145708237240044</v>
      </c>
      <c r="AE50" s="94">
        <f t="shared" si="15"/>
        <v>12.13819177051051</v>
      </c>
      <c r="AF50" s="100">
        <f t="shared" si="63"/>
        <v>3.9519694136545849</v>
      </c>
      <c r="AG50" s="94">
        <f t="shared" si="16"/>
        <v>9</v>
      </c>
      <c r="AH50" s="94">
        <f t="shared" si="17"/>
        <v>11.75</v>
      </c>
      <c r="AI50" s="94">
        <v>1</v>
      </c>
      <c r="AJ50" s="94">
        <f>AJ$3/AM$3</f>
        <v>0.85106382978723394</v>
      </c>
      <c r="AK50" s="93">
        <f>AK49*AI50</f>
        <v>1</v>
      </c>
      <c r="AL50" s="93">
        <f>AG50*AK50*$G50*AJ50</f>
        <v>11.40051063829787</v>
      </c>
      <c r="AM50" s="93">
        <f t="shared" si="55"/>
        <v>40.915876474917859</v>
      </c>
      <c r="AN50" s="93">
        <f t="shared" si="18"/>
        <v>26186.160943947489</v>
      </c>
      <c r="AO50" s="93">
        <f t="shared" si="19"/>
        <v>36.145708237240044</v>
      </c>
      <c r="AP50" s="94">
        <f t="shared" si="20"/>
        <v>3.5889512121912039</v>
      </c>
      <c r="AQ50" s="100">
        <f t="shared" si="66"/>
        <v>1.3076023796355551</v>
      </c>
      <c r="AR50" s="94">
        <f t="shared" si="21"/>
        <v>-21</v>
      </c>
      <c r="AS50" s="94">
        <f t="shared" si="22"/>
        <v>13.25</v>
      </c>
      <c r="AT50" s="94">
        <v>1</v>
      </c>
      <c r="AU50" s="94">
        <f>AU$3/AX$3</f>
        <v>0.75471698113207542</v>
      </c>
      <c r="AV50" s="93">
        <f>AV49*AT50</f>
        <v>1</v>
      </c>
      <c r="AW50" s="93">
        <f>AR50*AV50*$G50*AU50</f>
        <v>-23.589735849056602</v>
      </c>
      <c r="AX50" s="93">
        <f t="shared" si="56"/>
        <v>0.72092468522960185</v>
      </c>
      <c r="AY50" s="93">
        <f t="shared" si="23"/>
        <v>29529.075107004617</v>
      </c>
      <c r="AZ50" s="93">
        <f t="shared" si="24"/>
        <v>36.145708237240044</v>
      </c>
      <c r="BA50" s="94">
        <f t="shared" si="25"/>
        <v>-3.0560947771631489E-2</v>
      </c>
      <c r="BC50" s="94">
        <f t="shared" si="26"/>
        <v>-58</v>
      </c>
      <c r="BD50" s="94">
        <f t="shared" si="27"/>
        <v>15.1</v>
      </c>
      <c r="BE50" s="94">
        <v>1</v>
      </c>
      <c r="BF50" s="94">
        <f>BF$3/BI$3</f>
        <v>0.66225165562913912</v>
      </c>
      <c r="BG50" s="93">
        <f>BG49*BE50</f>
        <v>1</v>
      </c>
      <c r="BH50" s="93">
        <f>BC50*BG50*$G50*BF50</f>
        <v>-57.170331125827815</v>
      </c>
      <c r="BI50" s="93">
        <f t="shared" si="57"/>
        <v>4.8643968390309151E-3</v>
      </c>
      <c r="BJ50" s="93">
        <f t="shared" si="28"/>
        <v>33652.002574775077</v>
      </c>
      <c r="BK50" s="93">
        <f t="shared" si="29"/>
        <v>36.145708237240044</v>
      </c>
      <c r="BL50" s="94">
        <f t="shared" si="30"/>
        <v>-8.5086035767830787E-5</v>
      </c>
      <c r="BN50" s="94">
        <f t="shared" si="31"/>
        <v>-108</v>
      </c>
      <c r="BO50" s="94">
        <f t="shared" si="32"/>
        <v>17.600000000000001</v>
      </c>
      <c r="BP50" s="94">
        <v>1</v>
      </c>
      <c r="BQ50" s="94">
        <f>BQ$3/BT$3</f>
        <v>0.56818181818181823</v>
      </c>
      <c r="BR50" s="93">
        <f>BR49*BP50</f>
        <v>1</v>
      </c>
      <c r="BS50" s="93">
        <f>BN50*BR50*$G50*BQ50</f>
        <v>-91.333636363636373</v>
      </c>
      <c r="BT50" s="93">
        <f t="shared" si="58"/>
        <v>5.5368755411154679E-6</v>
      </c>
      <c r="BU50" s="93">
        <f t="shared" si="33"/>
        <v>39223.526179870285</v>
      </c>
      <c r="BV50" s="93">
        <f t="shared" si="34"/>
        <v>36.145708237240044</v>
      </c>
      <c r="BW50" s="94">
        <f t="shared" si="35"/>
        <v>-6.0622523766281607E-8</v>
      </c>
      <c r="BY50" s="94">
        <f t="shared" si="36"/>
        <v>-163</v>
      </c>
      <c r="BZ50" s="94">
        <f t="shared" si="37"/>
        <v>20.350000000000001</v>
      </c>
      <c r="CA50" s="94">
        <v>1</v>
      </c>
      <c r="CB50" s="94">
        <f>CB$3/CE$3</f>
        <v>0.49140049140049141</v>
      </c>
      <c r="CC50" s="93">
        <f>CC49*CA50</f>
        <v>1</v>
      </c>
      <c r="CD50" s="93">
        <f>BY50*CC50*$G50*CB50</f>
        <v>-119.21828009828009</v>
      </c>
      <c r="CE50" s="93">
        <f t="shared" si="59"/>
        <v>3.1259825900462573E-9</v>
      </c>
      <c r="CF50" s="93">
        <f t="shared" si="38"/>
        <v>45352.202145475021</v>
      </c>
      <c r="CG50" s="93">
        <f t="shared" si="39"/>
        <v>36.145708237240044</v>
      </c>
      <c r="CH50" s="94">
        <f t="shared" si="40"/>
        <v>-2.6220665047921242E-11</v>
      </c>
      <c r="CI50" s="100"/>
      <c r="CJ50" s="94">
        <f t="shared" si="41"/>
        <v>-213</v>
      </c>
      <c r="CK50" s="94">
        <f t="shared" si="42"/>
        <v>22.85</v>
      </c>
      <c r="CL50" s="94">
        <v>1</v>
      </c>
      <c r="CM50" s="94">
        <f>CM$3/CP$3</f>
        <v>0.43763676148796499</v>
      </c>
      <c r="CN50" s="93">
        <f>CN49*CL50</f>
        <v>1</v>
      </c>
      <c r="CO50" s="93">
        <f>CJ50*CN50*$G50*CM50</f>
        <v>-138.74363238512035</v>
      </c>
      <c r="CP50" s="93">
        <f t="shared" si="60"/>
        <v>3.4277440774031003E-12</v>
      </c>
      <c r="CQ50" s="93">
        <f t="shared" si="43"/>
        <v>50923.725750570229</v>
      </c>
      <c r="CR50" s="93">
        <f t="shared" si="44"/>
        <v>36.145708237240044</v>
      </c>
      <c r="CS50" s="94">
        <f t="shared" si="45"/>
        <v>-2.4705595626100322E-14</v>
      </c>
      <c r="CT50" s="100"/>
      <c r="CU50" s="94">
        <f t="shared" si="46"/>
        <v>-276</v>
      </c>
      <c r="CV50" s="94">
        <f t="shared" si="47"/>
        <v>26</v>
      </c>
      <c r="CW50" s="94">
        <v>1</v>
      </c>
      <c r="CX50" s="94">
        <f>CX$3/DA$3</f>
        <v>0.38461538461538458</v>
      </c>
      <c r="CY50" s="93">
        <f>CY49*CW50</f>
        <v>1</v>
      </c>
      <c r="CZ50" s="93">
        <f>CU50*CY50*$G50*CX50</f>
        <v>-157.9993846153846</v>
      </c>
      <c r="DA50" s="93">
        <f t="shared" si="61"/>
        <v>6.2822843165663033E-16</v>
      </c>
      <c r="DB50" s="93">
        <f t="shared" si="48"/>
        <v>57943.845492990193</v>
      </c>
      <c r="DC50" s="93">
        <f t="shared" si="49"/>
        <v>36.145708237240044</v>
      </c>
      <c r="DD50" s="94">
        <f t="shared" si="50"/>
        <v>-3.9761448007276536E-18</v>
      </c>
      <c r="DE50" s="100"/>
    </row>
    <row r="51" spans="1:109">
      <c r="A51" s="84">
        <f t="shared" si="0"/>
        <v>1.1892071150027215</v>
      </c>
      <c r="B51" s="84">
        <f t="shared" si="1"/>
        <v>1.5</v>
      </c>
      <c r="C51" s="112">
        <f t="shared" si="65"/>
        <v>3.2249999999999996</v>
      </c>
      <c r="D51" s="116"/>
      <c r="E51" s="86">
        <f t="shared" si="51"/>
        <v>1.2250000000000001</v>
      </c>
      <c r="F51" s="86">
        <f t="shared" si="3"/>
        <v>1.2250000000000001</v>
      </c>
      <c r="G51" s="87">
        <f t="shared" si="4"/>
        <v>1.5006250000000003</v>
      </c>
      <c r="H51" s="88">
        <f t="shared" si="5"/>
        <v>512.00000000000148</v>
      </c>
      <c r="I51" s="84">
        <f t="shared" si="52"/>
        <v>9.0000000000000036</v>
      </c>
      <c r="J51" s="89">
        <v>45</v>
      </c>
      <c r="K51" s="94">
        <f t="shared" si="6"/>
        <v>45</v>
      </c>
      <c r="L51" s="94">
        <f t="shared" si="7"/>
        <v>10</v>
      </c>
      <c r="M51" s="94">
        <v>1</v>
      </c>
      <c r="N51" s="94">
        <f>N$3/Q$3</f>
        <v>1</v>
      </c>
      <c r="O51" s="93">
        <f>O50*M51</f>
        <v>8</v>
      </c>
      <c r="P51" s="93">
        <f>K51*O51*$G51*N51</f>
        <v>540.22500000000014</v>
      </c>
      <c r="Q51" s="93">
        <f t="shared" si="53"/>
        <v>5120.0000000000146</v>
      </c>
      <c r="R51" s="93">
        <f t="shared" si="8"/>
        <v>25600.000000000073</v>
      </c>
      <c r="S51" s="93">
        <f t="shared" si="9"/>
        <v>37.460024122585729</v>
      </c>
      <c r="T51" s="94">
        <f t="shared" si="64"/>
        <v>9.4775325096025043</v>
      </c>
      <c r="U51" s="100">
        <f>T51/(($C51/N$3))</f>
        <v>2.9387697704193814</v>
      </c>
      <c r="V51" s="94">
        <f t="shared" si="11"/>
        <v>35</v>
      </c>
      <c r="W51" s="97">
        <f t="shared" si="12"/>
        <v>10.5</v>
      </c>
      <c r="X51" s="94">
        <v>1</v>
      </c>
      <c r="Y51" s="94">
        <f>Y$3/AB$3</f>
        <v>0.95238095238095244</v>
      </c>
      <c r="Z51" s="93">
        <f>Z50*X51</f>
        <v>2</v>
      </c>
      <c r="AA51" s="93">
        <f>V51*Z51*$G51*Y51</f>
        <v>100.04166666666669</v>
      </c>
      <c r="AB51" s="93">
        <f t="shared" si="54"/>
        <v>1344.0000000000032</v>
      </c>
      <c r="AC51" s="93">
        <f t="shared" si="13"/>
        <v>26880.000000000076</v>
      </c>
      <c r="AD51" s="93">
        <f t="shared" si="14"/>
        <v>37.460024122585729</v>
      </c>
      <c r="AE51" s="94">
        <f t="shared" si="15"/>
        <v>13.434402332361545</v>
      </c>
      <c r="AF51" s="100">
        <f t="shared" si="63"/>
        <v>4.3739914570479455</v>
      </c>
      <c r="AG51" s="94">
        <f t="shared" si="16"/>
        <v>10</v>
      </c>
      <c r="AH51" s="94">
        <f t="shared" si="17"/>
        <v>11.75</v>
      </c>
      <c r="AI51" s="94">
        <v>1</v>
      </c>
      <c r="AJ51" s="94">
        <f>AJ$3/AM$3</f>
        <v>0.85106382978723394</v>
      </c>
      <c r="AK51" s="93">
        <f>AK50*AI51</f>
        <v>1</v>
      </c>
      <c r="AL51" s="93">
        <f>AG51*AK51*$G51*AJ51</f>
        <v>12.771276595744682</v>
      </c>
      <c r="AM51" s="93">
        <f t="shared" si="55"/>
        <v>47.000000000000028</v>
      </c>
      <c r="AN51" s="93">
        <f t="shared" si="18"/>
        <v>30080.000000000087</v>
      </c>
      <c r="AO51" s="93">
        <f t="shared" si="19"/>
        <v>37.460024122585729</v>
      </c>
      <c r="AP51" s="94">
        <f t="shared" si="20"/>
        <v>3.6801332778009179</v>
      </c>
      <c r="AQ51" s="100">
        <f t="shared" si="66"/>
        <v>1.3408237523770787</v>
      </c>
      <c r="AR51" s="94">
        <f t="shared" si="21"/>
        <v>-20</v>
      </c>
      <c r="AS51" s="94">
        <f t="shared" si="22"/>
        <v>13.25</v>
      </c>
      <c r="AT51" s="94">
        <v>1</v>
      </c>
      <c r="AU51" s="94">
        <f>AU$3/AX$3</f>
        <v>0.75471698113207542</v>
      </c>
      <c r="AV51" s="93">
        <f>AV50*AT51</f>
        <v>1</v>
      </c>
      <c r="AW51" s="93">
        <f>AR51*AV51*$G51*AU51</f>
        <v>-22.650943396226417</v>
      </c>
      <c r="AX51" s="93">
        <f t="shared" si="56"/>
        <v>0.82812499999999889</v>
      </c>
      <c r="AY51" s="93">
        <f t="shared" si="23"/>
        <v>33920.000000000102</v>
      </c>
      <c r="AZ51" s="93">
        <f t="shared" si="24"/>
        <v>37.460024122585729</v>
      </c>
      <c r="BA51" s="94">
        <f t="shared" si="25"/>
        <v>-3.6560287380258176E-2</v>
      </c>
      <c r="BC51" s="94">
        <f t="shared" si="26"/>
        <v>-57</v>
      </c>
      <c r="BD51" s="94">
        <f t="shared" si="27"/>
        <v>15.1</v>
      </c>
      <c r="BE51" s="94">
        <v>1</v>
      </c>
      <c r="BF51" s="94">
        <f>BF$3/BI$3</f>
        <v>0.66225165562913912</v>
      </c>
      <c r="BG51" s="93">
        <f>BG50*BE51</f>
        <v>1</v>
      </c>
      <c r="BH51" s="93">
        <f>BC51*BG51*$G51*BF51</f>
        <v>-56.646109271523201</v>
      </c>
      <c r="BI51" s="93">
        <f t="shared" si="57"/>
        <v>5.5877246470475879E-3</v>
      </c>
      <c r="BJ51" s="93">
        <f t="shared" si="28"/>
        <v>38656.000000000116</v>
      </c>
      <c r="BK51" s="93">
        <f t="shared" si="29"/>
        <v>37.460024122585729</v>
      </c>
      <c r="BL51" s="94">
        <f t="shared" si="30"/>
        <v>-9.8642690890980855E-5</v>
      </c>
      <c r="BN51" s="94">
        <f t="shared" si="31"/>
        <v>-107</v>
      </c>
      <c r="BO51" s="94">
        <f t="shared" si="32"/>
        <v>17.600000000000001</v>
      </c>
      <c r="BP51" s="94">
        <v>1</v>
      </c>
      <c r="BQ51" s="94">
        <f>BQ$3/BT$3</f>
        <v>0.56818181818181823</v>
      </c>
      <c r="BR51" s="93">
        <f>BR50*BP51</f>
        <v>1</v>
      </c>
      <c r="BS51" s="93">
        <f>BN51*BR51*$G51*BQ51</f>
        <v>-91.231178977272762</v>
      </c>
      <c r="BT51" s="93">
        <f t="shared" si="58"/>
        <v>6.3601998259026561E-6</v>
      </c>
      <c r="BU51" s="93">
        <f t="shared" si="33"/>
        <v>45056.000000000131</v>
      </c>
      <c r="BV51" s="93">
        <f t="shared" si="34"/>
        <v>37.460024122585729</v>
      </c>
      <c r="BW51" s="94">
        <f t="shared" si="35"/>
        <v>-6.9715199312365455E-8</v>
      </c>
      <c r="BY51" s="94">
        <f t="shared" si="36"/>
        <v>-162</v>
      </c>
      <c r="BZ51" s="94">
        <f t="shared" si="37"/>
        <v>20.350000000000001</v>
      </c>
      <c r="CA51" s="94">
        <v>1</v>
      </c>
      <c r="CB51" s="94">
        <f>CB$3/CE$3</f>
        <v>0.49140049140049141</v>
      </c>
      <c r="CC51" s="93">
        <f>CC50*CA51</f>
        <v>1</v>
      </c>
      <c r="CD51" s="93">
        <f>BY51*CC51*$G51*CB51</f>
        <v>-119.46007371007374</v>
      </c>
      <c r="CE51" s="93">
        <f t="shared" si="59"/>
        <v>3.5908110589355076E-9</v>
      </c>
      <c r="CF51" s="93">
        <f t="shared" si="38"/>
        <v>52096.00000000016</v>
      </c>
      <c r="CG51" s="93">
        <f t="shared" si="39"/>
        <v>37.460024122585729</v>
      </c>
      <c r="CH51" s="94">
        <f t="shared" si="40"/>
        <v>-3.0058671047284848E-11</v>
      </c>
      <c r="CI51" s="100"/>
      <c r="CJ51" s="94">
        <f t="shared" si="41"/>
        <v>-212</v>
      </c>
      <c r="CK51" s="94">
        <f t="shared" si="42"/>
        <v>22.85</v>
      </c>
      <c r="CL51" s="94">
        <v>1</v>
      </c>
      <c r="CM51" s="94">
        <f>CM$3/CP$3</f>
        <v>0.43763676148796499</v>
      </c>
      <c r="CN51" s="93">
        <f>CN50*CL51</f>
        <v>1</v>
      </c>
      <c r="CO51" s="93">
        <f>CJ51*CN51*$G51*CM51</f>
        <v>-139.22647702407005</v>
      </c>
      <c r="CP51" s="93">
        <f t="shared" si="60"/>
        <v>3.9374439830637703E-12</v>
      </c>
      <c r="CQ51" s="93">
        <f t="shared" si="43"/>
        <v>58496.000000000175</v>
      </c>
      <c r="CR51" s="93">
        <f t="shared" si="44"/>
        <v>37.460024122585729</v>
      </c>
      <c r="CS51" s="94">
        <f t="shared" si="45"/>
        <v>-2.8280856251092591E-14</v>
      </c>
      <c r="CT51" s="100"/>
      <c r="CU51" s="94">
        <f t="shared" si="46"/>
        <v>-275</v>
      </c>
      <c r="CV51" s="94">
        <f t="shared" si="47"/>
        <v>26</v>
      </c>
      <c r="CW51" s="94">
        <v>1</v>
      </c>
      <c r="CX51" s="94">
        <f>CX$3/DA$3</f>
        <v>0.38461538461538458</v>
      </c>
      <c r="CY51" s="93">
        <f>CY50*CW51</f>
        <v>1</v>
      </c>
      <c r="CZ51" s="93">
        <f>CU51*CY51*$G51*CX51</f>
        <v>-158.71995192307696</v>
      </c>
      <c r="DA51" s="93">
        <f t="shared" si="61"/>
        <v>7.2164496600633844E-16</v>
      </c>
      <c r="DB51" s="93">
        <f t="shared" si="48"/>
        <v>66560.000000000189</v>
      </c>
      <c r="DC51" s="93">
        <f t="shared" si="49"/>
        <v>37.460024122585729</v>
      </c>
      <c r="DD51" s="94">
        <f t="shared" si="50"/>
        <v>-4.5466556489135088E-18</v>
      </c>
      <c r="DE51" s="100"/>
    </row>
    <row r="52" spans="1:109">
      <c r="A52" s="84">
        <f t="shared" si="0"/>
        <v>1.2311444133449168</v>
      </c>
      <c r="B52" s="84">
        <f t="shared" si="1"/>
        <v>1.5333333333333334</v>
      </c>
      <c r="C52" s="112">
        <f t="shared" si="65"/>
        <v>3.2249999999999996</v>
      </c>
      <c r="D52" s="116"/>
      <c r="E52" s="86">
        <f t="shared" si="51"/>
        <v>1.23</v>
      </c>
      <c r="F52" s="86">
        <f t="shared" si="3"/>
        <v>1.23</v>
      </c>
      <c r="G52" s="87">
        <f t="shared" si="4"/>
        <v>1.5128999999999999</v>
      </c>
      <c r="H52" s="88">
        <f t="shared" si="5"/>
        <v>588.13355775848368</v>
      </c>
      <c r="I52" s="84">
        <f t="shared" si="52"/>
        <v>9.2000000000000046</v>
      </c>
      <c r="J52" s="89">
        <v>46</v>
      </c>
      <c r="K52" s="94">
        <f t="shared" si="6"/>
        <v>46</v>
      </c>
      <c r="L52" s="94">
        <f t="shared" si="7"/>
        <v>10</v>
      </c>
      <c r="M52" s="94">
        <v>1</v>
      </c>
      <c r="N52" s="94">
        <f>N$3/Q$3</f>
        <v>1</v>
      </c>
      <c r="O52" s="93">
        <f>O51*M52</f>
        <v>8</v>
      </c>
      <c r="P52" s="93">
        <f>K52*O52*$G52*N52</f>
        <v>556.74720000000002</v>
      </c>
      <c r="Q52" s="93">
        <f t="shared" si="53"/>
        <v>5881.3355775848368</v>
      </c>
      <c r="R52" s="93">
        <f t="shared" si="8"/>
        <v>29406.677887924183</v>
      </c>
      <c r="S52" s="93">
        <f t="shared" si="9"/>
        <v>38.822087167476376</v>
      </c>
      <c r="T52" s="94">
        <f t="shared" si="64"/>
        <v>10.563745228686981</v>
      </c>
      <c r="U52" s="100">
        <f>T52/(($C52/N$3))</f>
        <v>3.2755799158719325</v>
      </c>
      <c r="V52" s="94">
        <f t="shared" si="11"/>
        <v>36</v>
      </c>
      <c r="W52" s="97">
        <f t="shared" si="12"/>
        <v>10.5</v>
      </c>
      <c r="X52" s="94">
        <v>1</v>
      </c>
      <c r="Y52" s="94">
        <f>Y$3/AB$3</f>
        <v>0.95238095238095244</v>
      </c>
      <c r="Z52" s="93">
        <f>Z51*X52</f>
        <v>2</v>
      </c>
      <c r="AA52" s="93">
        <f>V52*Z52*$G52*Y52</f>
        <v>103.74171428571428</v>
      </c>
      <c r="AB52" s="93">
        <f t="shared" si="54"/>
        <v>1543.8505891160187</v>
      </c>
      <c r="AC52" s="93">
        <f t="shared" si="13"/>
        <v>30877.011782320391</v>
      </c>
      <c r="AD52" s="93">
        <f t="shared" si="14"/>
        <v>38.822087167476376</v>
      </c>
      <c r="AE52" s="94">
        <f t="shared" si="15"/>
        <v>14.881676090912777</v>
      </c>
      <c r="AF52" s="100">
        <f t="shared" si="63"/>
        <v>4.845196866808811</v>
      </c>
      <c r="AG52" s="94">
        <f t="shared" si="16"/>
        <v>11</v>
      </c>
      <c r="AH52" s="94">
        <f t="shared" si="17"/>
        <v>11.75</v>
      </c>
      <c r="AI52" s="94">
        <v>1</v>
      </c>
      <c r="AJ52" s="94">
        <f>AJ$3/AM$3</f>
        <v>0.85106382978723394</v>
      </c>
      <c r="AK52" s="93">
        <f>AK51*AI52</f>
        <v>1</v>
      </c>
      <c r="AL52" s="93">
        <f>AG52*AK52*$G52*AJ52</f>
        <v>14.163319148936168</v>
      </c>
      <c r="AM52" s="93">
        <f t="shared" si="55"/>
        <v>53.988822684860679</v>
      </c>
      <c r="AN52" s="93">
        <f t="shared" si="18"/>
        <v>34552.846518310915</v>
      </c>
      <c r="AO52" s="93">
        <f t="shared" si="19"/>
        <v>38.822087167476376</v>
      </c>
      <c r="AP52" s="94">
        <f t="shared" si="20"/>
        <v>3.8118764476839369</v>
      </c>
      <c r="AQ52" s="100">
        <f t="shared" si="66"/>
        <v>1.3888232018693416</v>
      </c>
      <c r="AR52" s="94">
        <f t="shared" si="21"/>
        <v>-19</v>
      </c>
      <c r="AS52" s="94">
        <f t="shared" si="22"/>
        <v>13.25</v>
      </c>
      <c r="AT52" s="94">
        <v>1</v>
      </c>
      <c r="AU52" s="94">
        <f>AU$3/AX$3</f>
        <v>0.75471698113207542</v>
      </c>
      <c r="AV52" s="93">
        <f>AV51*AT52</f>
        <v>1</v>
      </c>
      <c r="AW52" s="93">
        <f>AR52*AV52*$G52*AU52</f>
        <v>-21.694415094339618</v>
      </c>
      <c r="AX52" s="93">
        <f t="shared" si="56"/>
        <v>0.95126582523191838</v>
      </c>
      <c r="AY52" s="93">
        <f t="shared" si="23"/>
        <v>38963.848201499546</v>
      </c>
      <c r="AZ52" s="93">
        <f t="shared" si="24"/>
        <v>38.822087167476376</v>
      </c>
      <c r="BA52" s="94">
        <f t="shared" si="25"/>
        <v>-4.3848420024014255E-2</v>
      </c>
      <c r="BC52" s="94">
        <f t="shared" si="26"/>
        <v>-56</v>
      </c>
      <c r="BD52" s="94">
        <f t="shared" si="27"/>
        <v>15.1</v>
      </c>
      <c r="BE52" s="94">
        <v>1</v>
      </c>
      <c r="BF52" s="94">
        <f>BF$3/BI$3</f>
        <v>0.66225165562913912</v>
      </c>
      <c r="BG52" s="93">
        <f>BG51*BE52</f>
        <v>1</v>
      </c>
      <c r="BH52" s="93">
        <f>BC52*BG52*$G52*BF52</f>
        <v>-56.107549668874171</v>
      </c>
      <c r="BI52" s="93">
        <f t="shared" si="57"/>
        <v>6.4186101102399534E-3</v>
      </c>
      <c r="BJ52" s="93">
        <f t="shared" si="28"/>
        <v>44404.08361076552</v>
      </c>
      <c r="BK52" s="93">
        <f t="shared" si="29"/>
        <v>38.822087167476376</v>
      </c>
      <c r="BL52" s="94">
        <f t="shared" si="30"/>
        <v>-1.1439833227649748E-4</v>
      </c>
      <c r="BN52" s="94">
        <f t="shared" si="31"/>
        <v>-106</v>
      </c>
      <c r="BO52" s="94">
        <f t="shared" si="32"/>
        <v>17.600000000000001</v>
      </c>
      <c r="BP52" s="94">
        <v>1</v>
      </c>
      <c r="BQ52" s="94">
        <f>BQ$3/BT$3</f>
        <v>0.56818181818181823</v>
      </c>
      <c r="BR52" s="93">
        <f>BR51*BP52</f>
        <v>1</v>
      </c>
      <c r="BS52" s="93">
        <f>BN52*BR52*$G52*BQ52</f>
        <v>-91.117840909090916</v>
      </c>
      <c r="BT52" s="93">
        <f t="shared" si="58"/>
        <v>7.3059510774668112E-6</v>
      </c>
      <c r="BU52" s="93">
        <f t="shared" si="33"/>
        <v>51755.753082746567</v>
      </c>
      <c r="BV52" s="93">
        <f t="shared" si="34"/>
        <v>38.822087167476376</v>
      </c>
      <c r="BW52" s="94">
        <f t="shared" si="35"/>
        <v>-8.0181345437673666E-8</v>
      </c>
      <c r="BY52" s="94">
        <f t="shared" si="36"/>
        <v>-161</v>
      </c>
      <c r="BZ52" s="94">
        <f t="shared" si="37"/>
        <v>20.350000000000001</v>
      </c>
      <c r="CA52" s="94">
        <v>1</v>
      </c>
      <c r="CB52" s="94">
        <f>CB$3/CE$3</f>
        <v>0.49140049140049141</v>
      </c>
      <c r="CC52" s="93">
        <f>CC51*CA52</f>
        <v>1</v>
      </c>
      <c r="CD52" s="93">
        <f>BY52*CC52*$G52*CB52</f>
        <v>-119.69380835380835</v>
      </c>
      <c r="CE52" s="93">
        <f t="shared" si="59"/>
        <v>4.124758756504379E-9</v>
      </c>
      <c r="CF52" s="93">
        <f t="shared" si="38"/>
        <v>59842.589501925722</v>
      </c>
      <c r="CG52" s="93">
        <f t="shared" si="39"/>
        <v>38.822087167476376</v>
      </c>
      <c r="CH52" s="94">
        <f t="shared" si="40"/>
        <v>-3.446092001945345E-11</v>
      </c>
      <c r="CI52" s="100"/>
      <c r="CJ52" s="94">
        <f t="shared" si="41"/>
        <v>-211</v>
      </c>
      <c r="CK52" s="94">
        <f t="shared" si="42"/>
        <v>22.85</v>
      </c>
      <c r="CL52" s="94">
        <v>1</v>
      </c>
      <c r="CM52" s="94">
        <f>CM$3/CP$3</f>
        <v>0.43763676148796499</v>
      </c>
      <c r="CN52" s="93">
        <f>CN51*CL52</f>
        <v>1</v>
      </c>
      <c r="CO52" s="93">
        <f>CJ52*CN52*$G52*CM52</f>
        <v>-139.703238512035</v>
      </c>
      <c r="CP52" s="93">
        <f t="shared" si="60"/>
        <v>4.5229354262383272E-12</v>
      </c>
      <c r="CQ52" s="93">
        <f t="shared" si="43"/>
        <v>67194.258973906763</v>
      </c>
      <c r="CR52" s="93">
        <f t="shared" si="44"/>
        <v>38.822087167476376</v>
      </c>
      <c r="CS52" s="94">
        <f t="shared" si="45"/>
        <v>-3.2375308363726234E-14</v>
      </c>
      <c r="CT52" s="100"/>
      <c r="CU52" s="94">
        <f t="shared" si="46"/>
        <v>-274</v>
      </c>
      <c r="CV52" s="94">
        <f t="shared" si="47"/>
        <v>26</v>
      </c>
      <c r="CW52" s="94">
        <v>1</v>
      </c>
      <c r="CX52" s="94">
        <f>CX$3/DA$3</f>
        <v>0.38461538461538458</v>
      </c>
      <c r="CY52" s="93">
        <f>CY51*CW52</f>
        <v>1</v>
      </c>
      <c r="CZ52" s="93">
        <f>CU52*CY52*$G52*CX52</f>
        <v>-159.43638461538458</v>
      </c>
      <c r="DA52" s="93">
        <f t="shared" si="61"/>
        <v>8.2895238534337237E-16</v>
      </c>
      <c r="DB52" s="93">
        <f t="shared" si="48"/>
        <v>76457.362508602877</v>
      </c>
      <c r="DC52" s="93">
        <f t="shared" si="49"/>
        <v>38.822087167476376</v>
      </c>
      <c r="DD52" s="94">
        <f t="shared" si="50"/>
        <v>-5.1992673274867013E-18</v>
      </c>
      <c r="DE52" s="100"/>
    </row>
    <row r="53" spans="1:109">
      <c r="A53" s="84">
        <f t="shared" si="0"/>
        <v>1.2745606273192629</v>
      </c>
      <c r="B53" s="84">
        <f t="shared" si="1"/>
        <v>1.5666666666666667</v>
      </c>
      <c r="C53" s="112">
        <f t="shared" si="65"/>
        <v>3.2249999999999996</v>
      </c>
      <c r="D53" s="116"/>
      <c r="E53" s="86">
        <f t="shared" si="51"/>
        <v>1.2350000000000001</v>
      </c>
      <c r="F53" s="86">
        <f t="shared" si="3"/>
        <v>1.2350000000000001</v>
      </c>
      <c r="G53" s="87">
        <f t="shared" si="4"/>
        <v>1.5252250000000003</v>
      </c>
      <c r="H53" s="88">
        <f t="shared" si="5"/>
        <v>675.58805031572388</v>
      </c>
      <c r="I53" s="84">
        <f t="shared" si="52"/>
        <v>9.4000000000000039</v>
      </c>
      <c r="J53" s="89">
        <v>47</v>
      </c>
      <c r="K53" s="94">
        <f t="shared" si="6"/>
        <v>47</v>
      </c>
      <c r="L53" s="94">
        <f t="shared" si="7"/>
        <v>10</v>
      </c>
      <c r="M53" s="94">
        <v>1</v>
      </c>
      <c r="N53" s="94">
        <f>N$3/Q$3</f>
        <v>1</v>
      </c>
      <c r="O53" s="93">
        <f>O52*M53</f>
        <v>8</v>
      </c>
      <c r="P53" s="93">
        <f>K53*O53*$G53*N53</f>
        <v>573.48460000000011</v>
      </c>
      <c r="Q53" s="93">
        <f t="shared" si="53"/>
        <v>6755.8805031572392</v>
      </c>
      <c r="R53" s="93">
        <f t="shared" si="8"/>
        <v>33779.402515786198</v>
      </c>
      <c r="S53" s="93">
        <f t="shared" si="9"/>
        <v>40.233630469044734</v>
      </c>
      <c r="T53" s="94">
        <f t="shared" si="64"/>
        <v>11.780404396486388</v>
      </c>
      <c r="U53" s="100">
        <f>T53/(($C53/N$3))</f>
        <v>3.652838572553919</v>
      </c>
      <c r="V53" s="94">
        <f t="shared" si="11"/>
        <v>37</v>
      </c>
      <c r="W53" s="97">
        <f t="shared" si="12"/>
        <v>10.5</v>
      </c>
      <c r="X53" s="94">
        <v>1</v>
      </c>
      <c r="Y53" s="94">
        <f>Y$3/AB$3</f>
        <v>0.95238095238095244</v>
      </c>
      <c r="Z53" s="93">
        <f>Z52*X53</f>
        <v>2</v>
      </c>
      <c r="AA53" s="93">
        <f>V53*Z53*$G53*Y53</f>
        <v>107.49204761904764</v>
      </c>
      <c r="AB53" s="93">
        <f t="shared" si="54"/>
        <v>1773.418632078774</v>
      </c>
      <c r="AC53" s="93">
        <f t="shared" si="13"/>
        <v>35468.372641575501</v>
      </c>
      <c r="AD53" s="93">
        <f t="shared" si="14"/>
        <v>40.233630469044734</v>
      </c>
      <c r="AE53" s="94">
        <f t="shared" si="15"/>
        <v>16.498137967971161</v>
      </c>
      <c r="AF53" s="100">
        <f t="shared" si="63"/>
        <v>5.3714867802696808</v>
      </c>
      <c r="AG53" s="94">
        <f t="shared" si="16"/>
        <v>12</v>
      </c>
      <c r="AH53" s="94">
        <f t="shared" si="17"/>
        <v>11.75</v>
      </c>
      <c r="AI53" s="94">
        <v>1</v>
      </c>
      <c r="AJ53" s="94">
        <f>AJ$3/AM$3</f>
        <v>0.85106382978723394</v>
      </c>
      <c r="AK53" s="93">
        <f>AK52*AI53</f>
        <v>1</v>
      </c>
      <c r="AL53" s="93">
        <f>AG53*AK53*$G53*AJ53</f>
        <v>15.576765957446808</v>
      </c>
      <c r="AM53" s="93">
        <f t="shared" si="55"/>
        <v>62.01687180632608</v>
      </c>
      <c r="AN53" s="93">
        <f t="shared" si="18"/>
        <v>39690.79795604878</v>
      </c>
      <c r="AO53" s="93">
        <f t="shared" si="19"/>
        <v>40.233630469044734</v>
      </c>
      <c r="AP53" s="94">
        <f t="shared" si="20"/>
        <v>3.9813702007044394</v>
      </c>
      <c r="AQ53" s="100">
        <f t="shared" si="66"/>
        <v>1.4505767397915401</v>
      </c>
      <c r="AR53" s="94">
        <f t="shared" si="21"/>
        <v>-18</v>
      </c>
      <c r="AS53" s="94">
        <f t="shared" si="22"/>
        <v>13.25</v>
      </c>
      <c r="AT53" s="94">
        <v>1</v>
      </c>
      <c r="AU53" s="94">
        <f>AU$3/AX$3</f>
        <v>0.75471698113207542</v>
      </c>
      <c r="AV53" s="93">
        <f>AV52*AT53</f>
        <v>1</v>
      </c>
      <c r="AW53" s="93">
        <f>AR53*AV53*$G53*AU53</f>
        <v>-20.720037735849058</v>
      </c>
      <c r="AX53" s="93">
        <f t="shared" si="56"/>
        <v>1.0927174886088018</v>
      </c>
      <c r="AY53" s="93">
        <f t="shared" si="23"/>
        <v>44757.708333416704</v>
      </c>
      <c r="AZ53" s="93">
        <f t="shared" si="24"/>
        <v>40.233630469044734</v>
      </c>
      <c r="BA53" s="94">
        <f t="shared" si="25"/>
        <v>-5.2737234484772279E-2</v>
      </c>
      <c r="BC53" s="94">
        <f t="shared" si="26"/>
        <v>-55</v>
      </c>
      <c r="BD53" s="94">
        <f t="shared" si="27"/>
        <v>15.1</v>
      </c>
      <c r="BE53" s="94">
        <v>1</v>
      </c>
      <c r="BF53" s="94">
        <f>BF$3/BI$3</f>
        <v>0.66225165562913912</v>
      </c>
      <c r="BG53" s="93">
        <f>BG52*BE53</f>
        <v>1</v>
      </c>
      <c r="BH53" s="93">
        <f>BC53*BG53*$G53*BF53</f>
        <v>-55.55455298013247</v>
      </c>
      <c r="BI53" s="93">
        <f t="shared" si="57"/>
        <v>7.3730468749999721E-3</v>
      </c>
      <c r="BJ53" s="93">
        <f t="shared" si="28"/>
        <v>51006.897798837155</v>
      </c>
      <c r="BK53" s="93">
        <f t="shared" si="29"/>
        <v>40.233630469044734</v>
      </c>
      <c r="BL53" s="94">
        <f t="shared" si="30"/>
        <v>-1.3271723881275285E-4</v>
      </c>
      <c r="BN53" s="94">
        <f t="shared" si="31"/>
        <v>-105</v>
      </c>
      <c r="BO53" s="94">
        <f t="shared" si="32"/>
        <v>17.600000000000001</v>
      </c>
      <c r="BP53" s="94">
        <v>1</v>
      </c>
      <c r="BQ53" s="94">
        <f>BQ$3/BT$3</f>
        <v>0.56818181818181823</v>
      </c>
      <c r="BR53" s="93">
        <f>BR52*BP53</f>
        <v>1</v>
      </c>
      <c r="BS53" s="93">
        <f>BN53*BR53*$G53*BQ53</f>
        <v>-90.993536931818213</v>
      </c>
      <c r="BT53" s="93">
        <f t="shared" si="58"/>
        <v>8.3923339843749414E-6</v>
      </c>
      <c r="BU53" s="93">
        <f t="shared" si="33"/>
        <v>59451.748427783707</v>
      </c>
      <c r="BV53" s="93">
        <f t="shared" si="34"/>
        <v>40.233630469044734</v>
      </c>
      <c r="BW53" s="94">
        <f t="shared" si="35"/>
        <v>-9.223000080394004E-8</v>
      </c>
      <c r="BY53" s="94">
        <f t="shared" si="36"/>
        <v>-160</v>
      </c>
      <c r="BZ53" s="94">
        <f t="shared" si="37"/>
        <v>20.350000000000001</v>
      </c>
      <c r="CA53" s="94">
        <v>1</v>
      </c>
      <c r="CB53" s="94">
        <f>CB$3/CE$3</f>
        <v>0.49140049140049141</v>
      </c>
      <c r="CC53" s="93">
        <f>CC52*CA53</f>
        <v>1</v>
      </c>
      <c r="CD53" s="93">
        <f>BY53*CC53*$G53*CB53</f>
        <v>-119.91941031941035</v>
      </c>
      <c r="CE53" s="93">
        <f t="shared" si="59"/>
        <v>4.7381035983561968E-9</v>
      </c>
      <c r="CF53" s="93">
        <f t="shared" si="38"/>
        <v>68741.084119624909</v>
      </c>
      <c r="CG53" s="93">
        <f t="shared" si="39"/>
        <v>40.233630469044734</v>
      </c>
      <c r="CH53" s="94">
        <f t="shared" si="40"/>
        <v>-3.9510731296426993E-11</v>
      </c>
      <c r="CI53" s="100"/>
      <c r="CJ53" s="94">
        <f t="shared" si="41"/>
        <v>-210</v>
      </c>
      <c r="CK53" s="94">
        <f t="shared" si="42"/>
        <v>22.85</v>
      </c>
      <c r="CL53" s="94">
        <v>1</v>
      </c>
      <c r="CM53" s="94">
        <f>CM$3/CP$3</f>
        <v>0.43763676148796499</v>
      </c>
      <c r="CN53" s="93">
        <f>CN52*CL53</f>
        <v>1</v>
      </c>
      <c r="CO53" s="93">
        <f>CJ53*CN53*$G53*CM53</f>
        <v>-140.17385120350113</v>
      </c>
      <c r="CP53" s="93">
        <f t="shared" si="60"/>
        <v>5.1954884838777802E-12</v>
      </c>
      <c r="CQ53" s="93">
        <f t="shared" si="43"/>
        <v>77185.934748571453</v>
      </c>
      <c r="CR53" s="93">
        <f t="shared" si="44"/>
        <v>40.233630469044734</v>
      </c>
      <c r="CS53" s="94">
        <f t="shared" si="45"/>
        <v>-3.7064605411569175E-14</v>
      </c>
      <c r="CT53" s="100"/>
      <c r="CU53" s="94">
        <f t="shared" si="46"/>
        <v>-273</v>
      </c>
      <c r="CV53" s="94">
        <f t="shared" si="47"/>
        <v>26</v>
      </c>
      <c r="CW53" s="94">
        <v>1</v>
      </c>
      <c r="CX53" s="94">
        <f>CX$3/DA$3</f>
        <v>0.38461538461538458</v>
      </c>
      <c r="CY53" s="93">
        <f>CY52*CW53</f>
        <v>1</v>
      </c>
      <c r="CZ53" s="93">
        <f>CU53*CY53*$G53*CX53</f>
        <v>-160.14862500000001</v>
      </c>
      <c r="DA53" s="93">
        <f t="shared" si="61"/>
        <v>9.5221624141480015E-16</v>
      </c>
      <c r="DB53" s="93">
        <f t="shared" si="48"/>
        <v>87826.446541044104</v>
      </c>
      <c r="DC53" s="93">
        <f t="shared" si="49"/>
        <v>40.233630469044734</v>
      </c>
      <c r="DD53" s="94">
        <f t="shared" si="50"/>
        <v>-5.9458283916880345E-18</v>
      </c>
      <c r="DE53" s="100"/>
    </row>
    <row r="54" spans="1:109">
      <c r="A54" s="84">
        <f t="shared" si="0"/>
        <v>1.3195079107728951</v>
      </c>
      <c r="B54" s="84">
        <f t="shared" si="1"/>
        <v>1.6</v>
      </c>
      <c r="C54" s="112">
        <f t="shared" si="65"/>
        <v>3.2249999999999996</v>
      </c>
      <c r="D54" s="116"/>
      <c r="E54" s="86">
        <f t="shared" si="51"/>
        <v>1.24</v>
      </c>
      <c r="F54" s="86">
        <f t="shared" si="3"/>
        <v>1.24</v>
      </c>
      <c r="G54" s="87">
        <f t="shared" si="4"/>
        <v>1.5376000000000001</v>
      </c>
      <c r="H54" s="88">
        <f t="shared" si="5"/>
        <v>776.04688205332627</v>
      </c>
      <c r="I54" s="84">
        <f t="shared" si="52"/>
        <v>9.600000000000005</v>
      </c>
      <c r="J54" s="89">
        <v>48</v>
      </c>
      <c r="K54" s="94">
        <f t="shared" si="6"/>
        <v>48</v>
      </c>
      <c r="L54" s="94">
        <f t="shared" si="7"/>
        <v>10</v>
      </c>
      <c r="M54" s="94">
        <v>1</v>
      </c>
      <c r="N54" s="94">
        <f>N$3/Q$3</f>
        <v>1</v>
      </c>
      <c r="O54" s="93">
        <f>O53*M54</f>
        <v>8</v>
      </c>
      <c r="P54" s="93">
        <f>K54*O54*$G54*N54</f>
        <v>590.4384</v>
      </c>
      <c r="Q54" s="93">
        <f t="shared" si="53"/>
        <v>7760.4688205332623</v>
      </c>
      <c r="R54" s="93">
        <f t="shared" si="8"/>
        <v>38802.344102666313</v>
      </c>
      <c r="S54" s="93">
        <f t="shared" si="9"/>
        <v>41.696449980423488</v>
      </c>
      <c r="T54" s="94">
        <f t="shared" si="64"/>
        <v>13.143570642650042</v>
      </c>
      <c r="U54" s="100">
        <f>T54/(($C54/N$3))</f>
        <v>4.0755257806666805</v>
      </c>
      <c r="V54" s="94">
        <f t="shared" si="11"/>
        <v>38</v>
      </c>
      <c r="W54" s="97">
        <f t="shared" si="12"/>
        <v>10.5</v>
      </c>
      <c r="X54" s="94">
        <v>1</v>
      </c>
      <c r="Y54" s="94">
        <f>Y$3/AB$3</f>
        <v>0.95238095238095244</v>
      </c>
      <c r="Z54" s="93">
        <f>Z53*X54</f>
        <v>2</v>
      </c>
      <c r="AA54" s="93">
        <f>V54*Z54*$G54*Y54</f>
        <v>111.29295238095239</v>
      </c>
      <c r="AB54" s="93">
        <f t="shared" si="54"/>
        <v>2037.12306538998</v>
      </c>
      <c r="AC54" s="93">
        <f t="shared" si="13"/>
        <v>40742.461307799633</v>
      </c>
      <c r="AD54" s="93">
        <f t="shared" si="14"/>
        <v>41.696449980423488</v>
      </c>
      <c r="AE54" s="94">
        <f t="shared" si="15"/>
        <v>18.304151537079992</v>
      </c>
      <c r="AF54" s="100">
        <f t="shared" si="63"/>
        <v>5.9594911981190677</v>
      </c>
      <c r="AG54" s="94">
        <f t="shared" si="16"/>
        <v>13</v>
      </c>
      <c r="AH54" s="94">
        <f t="shared" si="17"/>
        <v>11.75</v>
      </c>
      <c r="AI54" s="94">
        <v>1</v>
      </c>
      <c r="AJ54" s="94">
        <f>AJ$3/AM$3</f>
        <v>0.85106382978723394</v>
      </c>
      <c r="AK54" s="93">
        <f>AK53*AI54</f>
        <v>1</v>
      </c>
      <c r="AL54" s="93">
        <f>AG54*AK54*$G54*AJ54</f>
        <v>17.011744680851063</v>
      </c>
      <c r="AM54" s="93">
        <f t="shared" si="55"/>
        <v>71.238678625988769</v>
      </c>
      <c r="AN54" s="93">
        <f t="shared" si="18"/>
        <v>45592.754320632921</v>
      </c>
      <c r="AO54" s="93">
        <f t="shared" si="19"/>
        <v>41.696449980423488</v>
      </c>
      <c r="AP54" s="94">
        <f t="shared" si="20"/>
        <v>4.1876174350404627</v>
      </c>
      <c r="AQ54" s="100">
        <f t="shared" si="66"/>
        <v>1.5257210809837347</v>
      </c>
      <c r="AR54" s="94">
        <f t="shared" si="21"/>
        <v>-17</v>
      </c>
      <c r="AS54" s="94">
        <f t="shared" si="22"/>
        <v>13.25</v>
      </c>
      <c r="AT54" s="94">
        <v>1</v>
      </c>
      <c r="AU54" s="94">
        <f>AU$3/AX$3</f>
        <v>0.75471698113207542</v>
      </c>
      <c r="AV54" s="93">
        <f>AV53*AT54</f>
        <v>1</v>
      </c>
      <c r="AW54" s="93">
        <f>AR54*AV54*$G54*AU54</f>
        <v>-19.727698113207548</v>
      </c>
      <c r="AX54" s="93">
        <f t="shared" si="56"/>
        <v>1.255202781641422</v>
      </c>
      <c r="AY54" s="93">
        <f t="shared" si="23"/>
        <v>51413.105936032865</v>
      </c>
      <c r="AZ54" s="93">
        <f t="shared" si="24"/>
        <v>41.696449980423488</v>
      </c>
      <c r="BA54" s="94">
        <f t="shared" si="25"/>
        <v>-6.3626418776201413E-2</v>
      </c>
      <c r="BC54" s="94">
        <f t="shared" si="26"/>
        <v>-54</v>
      </c>
      <c r="BD54" s="94">
        <f t="shared" si="27"/>
        <v>15.1</v>
      </c>
      <c r="BE54" s="94">
        <v>1</v>
      </c>
      <c r="BF54" s="94">
        <f>BF$3/BI$3</f>
        <v>0.66225165562913912</v>
      </c>
      <c r="BG54" s="93">
        <f>BG53*BE54</f>
        <v>1</v>
      </c>
      <c r="BH54" s="93">
        <f>BC54*BG54*$G54*BF54</f>
        <v>-54.987019867549677</v>
      </c>
      <c r="BI54" s="93">
        <f t="shared" si="57"/>
        <v>8.4694068166285014E-3</v>
      </c>
      <c r="BJ54" s="93">
        <f t="shared" si="28"/>
        <v>58591.53959502613</v>
      </c>
      <c r="BK54" s="93">
        <f t="shared" si="29"/>
        <v>41.696449980423488</v>
      </c>
      <c r="BL54" s="94">
        <f t="shared" si="30"/>
        <v>-1.540255652521129E-4</v>
      </c>
      <c r="BN54" s="94">
        <f t="shared" si="31"/>
        <v>-104</v>
      </c>
      <c r="BO54" s="94">
        <f t="shared" si="32"/>
        <v>17.600000000000001</v>
      </c>
      <c r="BP54" s="94">
        <v>1</v>
      </c>
      <c r="BQ54" s="94">
        <f>BQ$3/BT$3</f>
        <v>0.56818181818181823</v>
      </c>
      <c r="BR54" s="93">
        <f>BR53*BP54</f>
        <v>1</v>
      </c>
      <c r="BS54" s="93">
        <f>BN54*BR54*$G54*BQ54</f>
        <v>-90.858181818181833</v>
      </c>
      <c r="BT54" s="93">
        <f t="shared" si="58"/>
        <v>9.6402602424372082E-6</v>
      </c>
      <c r="BU54" s="93">
        <f t="shared" si="33"/>
        <v>68292.125620692706</v>
      </c>
      <c r="BV54" s="93">
        <f t="shared" si="34"/>
        <v>41.696449980423488</v>
      </c>
      <c r="BW54" s="94">
        <f t="shared" si="35"/>
        <v>-1.0610227994357767E-7</v>
      </c>
      <c r="BY54" s="94">
        <f t="shared" si="36"/>
        <v>-159</v>
      </c>
      <c r="BZ54" s="94">
        <f t="shared" si="37"/>
        <v>20.350000000000001</v>
      </c>
      <c r="CA54" s="94">
        <v>1</v>
      </c>
      <c r="CB54" s="94">
        <f>CB$3/CE$3</f>
        <v>0.49140049140049141</v>
      </c>
      <c r="CC54" s="93">
        <f>CC53*CA54</f>
        <v>1</v>
      </c>
      <c r="CD54" s="93">
        <f>BY54*CC54*$G54*CB54</f>
        <v>-120.13680589680591</v>
      </c>
      <c r="CE54" s="93">
        <f t="shared" si="59"/>
        <v>5.4426518092372965E-9</v>
      </c>
      <c r="CF54" s="93">
        <f t="shared" si="38"/>
        <v>78962.770248925954</v>
      </c>
      <c r="CG54" s="93">
        <f t="shared" si="39"/>
        <v>41.696449980423488</v>
      </c>
      <c r="CH54" s="94">
        <f t="shared" si="40"/>
        <v>-4.5303783204560797E-11</v>
      </c>
      <c r="CI54" s="100"/>
      <c r="CJ54" s="94">
        <f t="shared" si="41"/>
        <v>-209</v>
      </c>
      <c r="CK54" s="94">
        <f t="shared" si="42"/>
        <v>22.85</v>
      </c>
      <c r="CL54" s="94">
        <v>1</v>
      </c>
      <c r="CM54" s="94">
        <f>CM$3/CP$3</f>
        <v>0.43763676148796499</v>
      </c>
      <c r="CN54" s="93">
        <f>CN53*CL54</f>
        <v>1</v>
      </c>
      <c r="CO54" s="93">
        <f>CJ54*CN54*$G54*CM54</f>
        <v>-140.63824945295406</v>
      </c>
      <c r="CP54" s="93">
        <f t="shared" si="60"/>
        <v>5.9680490748364449E-12</v>
      </c>
      <c r="CQ54" s="93">
        <f t="shared" si="43"/>
        <v>88663.35627459253</v>
      </c>
      <c r="CR54" s="93">
        <f t="shared" si="44"/>
        <v>41.696449980423488</v>
      </c>
      <c r="CS54" s="94">
        <f t="shared" si="45"/>
        <v>-4.2435461889283975E-14</v>
      </c>
      <c r="CT54" s="100"/>
      <c r="CU54" s="94">
        <f t="shared" si="46"/>
        <v>-272</v>
      </c>
      <c r="CV54" s="94">
        <f t="shared" si="47"/>
        <v>26</v>
      </c>
      <c r="CW54" s="94">
        <v>1</v>
      </c>
      <c r="CX54" s="94">
        <f>CX$3/DA$3</f>
        <v>0.38461538461538458</v>
      </c>
      <c r="CY54" s="93">
        <f>CY53*CW54</f>
        <v>1</v>
      </c>
      <c r="CZ54" s="93">
        <f>CU54*CY54*$G54*CX54</f>
        <v>-160.8566153846154</v>
      </c>
      <c r="DA54" s="93">
        <f t="shared" si="61"/>
        <v>1.0938092301146407E-15</v>
      </c>
      <c r="DB54" s="93">
        <f t="shared" si="48"/>
        <v>100886.09466693242</v>
      </c>
      <c r="DC54" s="93">
        <f t="shared" si="49"/>
        <v>41.696449980423488</v>
      </c>
      <c r="DD54" s="94">
        <f t="shared" si="50"/>
        <v>-6.7999020587328261E-18</v>
      </c>
      <c r="DE54" s="100"/>
    </row>
    <row r="55" spans="1:109">
      <c r="A55" s="84">
        <f t="shared" si="0"/>
        <v>1.3660402567543966</v>
      </c>
      <c r="B55" s="84">
        <f t="shared" si="1"/>
        <v>1.6333333333333333</v>
      </c>
      <c r="C55" s="112">
        <f t="shared" si="65"/>
        <v>3.2249999999999996</v>
      </c>
      <c r="D55" s="116"/>
      <c r="E55" s="86">
        <f t="shared" si="51"/>
        <v>1.2450000000000001</v>
      </c>
      <c r="F55" s="86">
        <f t="shared" si="3"/>
        <v>1.2450000000000001</v>
      </c>
      <c r="G55" s="87">
        <f t="shared" si="4"/>
        <v>1.5500250000000002</v>
      </c>
      <c r="H55" s="88">
        <f t="shared" si="5"/>
        <v>891.44377681523406</v>
      </c>
      <c r="I55" s="84">
        <f t="shared" si="52"/>
        <v>9.800000000000006</v>
      </c>
      <c r="J55" s="89">
        <v>49</v>
      </c>
      <c r="K55" s="94">
        <f t="shared" si="6"/>
        <v>49</v>
      </c>
      <c r="L55" s="94">
        <f t="shared" si="7"/>
        <v>10</v>
      </c>
      <c r="M55" s="94">
        <v>1</v>
      </c>
      <c r="N55" s="94">
        <f>N$3/Q$3</f>
        <v>1</v>
      </c>
      <c r="O55" s="93">
        <f>O54*M55</f>
        <v>8</v>
      </c>
      <c r="P55" s="93">
        <f>K55*O55*$G55*N55</f>
        <v>607.60980000000006</v>
      </c>
      <c r="Q55" s="93">
        <f t="shared" si="53"/>
        <v>8914.4377681523401</v>
      </c>
      <c r="R55" s="93">
        <f t="shared" si="8"/>
        <v>44572.188840761701</v>
      </c>
      <c r="S55" s="93">
        <f t="shared" si="9"/>
        <v>43.212406788664076</v>
      </c>
      <c r="T55" s="94">
        <f t="shared" si="64"/>
        <v>14.671319929586948</v>
      </c>
      <c r="U55" s="100">
        <f>T55/(($C55/N$3))</f>
        <v>4.5492464897944034</v>
      </c>
      <c r="V55" s="94">
        <f t="shared" si="11"/>
        <v>39</v>
      </c>
      <c r="W55" s="97">
        <f t="shared" si="12"/>
        <v>10.5</v>
      </c>
      <c r="X55" s="94">
        <v>1</v>
      </c>
      <c r="Y55" s="94">
        <f>Y$3/AB$3</f>
        <v>0.95238095238095244</v>
      </c>
      <c r="Z55" s="93">
        <f>Z54*X55</f>
        <v>2</v>
      </c>
      <c r="AA55" s="93">
        <f>V55*Z55*$G55*Y55</f>
        <v>115.1447142857143</v>
      </c>
      <c r="AB55" s="93">
        <f t="shared" si="54"/>
        <v>2340.039914139988</v>
      </c>
      <c r="AC55" s="93">
        <f t="shared" si="13"/>
        <v>46800.798282799791</v>
      </c>
      <c r="AD55" s="93">
        <f t="shared" si="14"/>
        <v>43.212406788664076</v>
      </c>
      <c r="AE55" s="94">
        <f t="shared" si="15"/>
        <v>20.322599510156678</v>
      </c>
      <c r="AF55" s="100">
        <f t="shared" si="63"/>
        <v>6.6166603056324069</v>
      </c>
      <c r="AG55" s="94">
        <f t="shared" si="16"/>
        <v>14</v>
      </c>
      <c r="AH55" s="94">
        <f t="shared" si="17"/>
        <v>11.75</v>
      </c>
      <c r="AI55" s="94">
        <v>1</v>
      </c>
      <c r="AJ55" s="94">
        <f>AJ$3/AM$3</f>
        <v>0.85106382978723394</v>
      </c>
      <c r="AK55" s="93">
        <f>AK54*AI55</f>
        <v>1</v>
      </c>
      <c r="AL55" s="93">
        <f>AG55*AK55*$G55*AJ55</f>
        <v>18.468382978723405</v>
      </c>
      <c r="AM55" s="93">
        <f t="shared" si="55"/>
        <v>81.831752949835732</v>
      </c>
      <c r="AN55" s="93">
        <f t="shared" si="18"/>
        <v>52372.321887895007</v>
      </c>
      <c r="AO55" s="93">
        <f t="shared" si="19"/>
        <v>43.212406788664076</v>
      </c>
      <c r="AP55" s="94">
        <f t="shared" si="20"/>
        <v>4.4309105482656728</v>
      </c>
      <c r="AQ55" s="100">
        <f t="shared" si="66"/>
        <v>1.6143627578952453</v>
      </c>
      <c r="AR55" s="94">
        <f t="shared" si="21"/>
        <v>-16</v>
      </c>
      <c r="AS55" s="94">
        <f t="shared" si="22"/>
        <v>13.25</v>
      </c>
      <c r="AT55" s="94">
        <v>1</v>
      </c>
      <c r="AU55" s="94">
        <f>AU$3/AX$3</f>
        <v>0.75471698113207542</v>
      </c>
      <c r="AV55" s="93">
        <f>AV54*AT55</f>
        <v>1</v>
      </c>
      <c r="AW55" s="93">
        <f>AR55*AV55*$G55*AU55</f>
        <v>-18.717283018867924</v>
      </c>
      <c r="AX55" s="93">
        <f t="shared" si="56"/>
        <v>1.4418493704592041</v>
      </c>
      <c r="AY55" s="93">
        <f t="shared" si="23"/>
        <v>59058.150214009256</v>
      </c>
      <c r="AZ55" s="93">
        <f t="shared" si="24"/>
        <v>43.212406788664076</v>
      </c>
      <c r="BA55" s="94">
        <f t="shared" si="25"/>
        <v>-7.7033048493510003E-2</v>
      </c>
      <c r="BC55" s="94">
        <f t="shared" si="26"/>
        <v>-53</v>
      </c>
      <c r="BD55" s="94">
        <f t="shared" si="27"/>
        <v>15.1</v>
      </c>
      <c r="BE55" s="94">
        <v>1</v>
      </c>
      <c r="BF55" s="94">
        <f>BF$3/BI$3</f>
        <v>0.66225165562913912</v>
      </c>
      <c r="BG55" s="93">
        <f>BG54*BE55</f>
        <v>1</v>
      </c>
      <c r="BH55" s="93">
        <f>BC55*BG55*$G55*BF55</f>
        <v>-54.404850993377494</v>
      </c>
      <c r="BI55" s="93">
        <f t="shared" si="57"/>
        <v>9.7287936780618336E-3</v>
      </c>
      <c r="BJ55" s="93">
        <f t="shared" si="28"/>
        <v>67304.005149550168</v>
      </c>
      <c r="BK55" s="93">
        <f t="shared" si="29"/>
        <v>43.212406788664076</v>
      </c>
      <c r="BL55" s="94">
        <f t="shared" si="30"/>
        <v>-1.7882217303096895E-4</v>
      </c>
      <c r="BN55" s="94">
        <f t="shared" si="31"/>
        <v>-103</v>
      </c>
      <c r="BO55" s="94">
        <f t="shared" si="32"/>
        <v>17.600000000000001</v>
      </c>
      <c r="BP55" s="94">
        <v>1</v>
      </c>
      <c r="BQ55" s="94">
        <f>BQ$3/BT$3</f>
        <v>0.56818181818181823</v>
      </c>
      <c r="BR55" s="93">
        <f>BR54*BP55</f>
        <v>1</v>
      </c>
      <c r="BS55" s="93">
        <f>BN55*BR55*$G55*BQ55</f>
        <v>-90.711690340909101</v>
      </c>
      <c r="BT55" s="93">
        <f t="shared" si="58"/>
        <v>1.1073751082230939E-5</v>
      </c>
      <c r="BU55" s="93">
        <f t="shared" si="33"/>
        <v>78447.052359740599</v>
      </c>
      <c r="BV55" s="93">
        <f t="shared" si="34"/>
        <v>43.212406788664076</v>
      </c>
      <c r="BW55" s="94">
        <f t="shared" si="35"/>
        <v>-1.2207633923052258E-7</v>
      </c>
      <c r="BY55" s="94">
        <f t="shared" si="36"/>
        <v>-158</v>
      </c>
      <c r="BZ55" s="94">
        <f t="shared" si="37"/>
        <v>20.350000000000001</v>
      </c>
      <c r="CA55" s="94">
        <v>1</v>
      </c>
      <c r="CB55" s="94">
        <f>CB$3/CE$3</f>
        <v>0.49140049140049141</v>
      </c>
      <c r="CC55" s="93">
        <f>CC54*CA55</f>
        <v>1</v>
      </c>
      <c r="CD55" s="93">
        <f>BY55*CC55*$G55*CB55</f>
        <v>-120.34592137592139</v>
      </c>
      <c r="CE55" s="93">
        <f t="shared" si="59"/>
        <v>6.2519651800925196E-9</v>
      </c>
      <c r="CF55" s="93">
        <f t="shared" si="38"/>
        <v>90704.404290950071</v>
      </c>
      <c r="CG55" s="93">
        <f t="shared" si="39"/>
        <v>43.212406788664076</v>
      </c>
      <c r="CH55" s="94">
        <f t="shared" si="40"/>
        <v>-5.1949954835306969E-11</v>
      </c>
      <c r="CI55" s="100"/>
      <c r="CJ55" s="94">
        <f t="shared" si="41"/>
        <v>-208</v>
      </c>
      <c r="CK55" s="94">
        <f t="shared" si="42"/>
        <v>22.85</v>
      </c>
      <c r="CL55" s="94">
        <v>1</v>
      </c>
      <c r="CM55" s="94">
        <f>CM$3/CP$3</f>
        <v>0.43763676148796499</v>
      </c>
      <c r="CN55" s="93">
        <f>CN54*CL55</f>
        <v>1</v>
      </c>
      <c r="CO55" s="93">
        <f>CJ55*CN55*$G55*CM55</f>
        <v>-141.09636761487965</v>
      </c>
      <c r="CP55" s="93">
        <f t="shared" si="60"/>
        <v>6.8554881548062029E-12</v>
      </c>
      <c r="CQ55" s="93">
        <f t="shared" si="43"/>
        <v>101847.45150114049</v>
      </c>
      <c r="CR55" s="93">
        <f t="shared" si="44"/>
        <v>43.212406788664076</v>
      </c>
      <c r="CS55" s="94">
        <f t="shared" si="45"/>
        <v>-4.8587275992236393E-14</v>
      </c>
      <c r="CT55" s="100"/>
      <c r="CU55" s="94">
        <f t="shared" si="46"/>
        <v>-271</v>
      </c>
      <c r="CV55" s="94">
        <f t="shared" si="47"/>
        <v>26</v>
      </c>
      <c r="CW55" s="94">
        <v>1</v>
      </c>
      <c r="CX55" s="94">
        <f>CX$3/DA$3</f>
        <v>0.38461538461538458</v>
      </c>
      <c r="CY55" s="93">
        <f>CY54*CW55</f>
        <v>1</v>
      </c>
      <c r="CZ55" s="93">
        <f>CU55*CY55*$G55*CX55</f>
        <v>-161.56029807692309</v>
      </c>
      <c r="DA55" s="93">
        <f t="shared" si="61"/>
        <v>1.256456863313261E-15</v>
      </c>
      <c r="DB55" s="93">
        <f t="shared" si="48"/>
        <v>115887.69098598043</v>
      </c>
      <c r="DC55" s="93">
        <f t="shared" si="49"/>
        <v>43.212406788664076</v>
      </c>
      <c r="DD55" s="94">
        <f t="shared" si="50"/>
        <v>-7.7770150109219841E-18</v>
      </c>
      <c r="DE55" s="100"/>
    </row>
    <row r="56" spans="1:109">
      <c r="A56" s="84">
        <f t="shared" si="0"/>
        <v>1.4142135623730963</v>
      </c>
      <c r="B56" s="84">
        <f t="shared" si="1"/>
        <v>1.6666666666666667</v>
      </c>
      <c r="C56" s="112">
        <f t="shared" si="65"/>
        <v>3.2249999999999996</v>
      </c>
      <c r="D56" s="116"/>
      <c r="E56" s="86">
        <f t="shared" si="51"/>
        <v>1.25</v>
      </c>
      <c r="F56" s="86">
        <f t="shared" si="3"/>
        <v>1.25</v>
      </c>
      <c r="G56" s="87">
        <f t="shared" si="4"/>
        <v>1.5625</v>
      </c>
      <c r="H56" s="88">
        <f t="shared" si="5"/>
        <v>1024.0000000000034</v>
      </c>
      <c r="I56" s="84">
        <f t="shared" si="52"/>
        <v>10.000000000000005</v>
      </c>
      <c r="J56" s="89">
        <v>50</v>
      </c>
      <c r="K56" s="94">
        <f t="shared" si="6"/>
        <v>50</v>
      </c>
      <c r="L56" s="94">
        <f t="shared" si="7"/>
        <v>10</v>
      </c>
      <c r="M56" s="94">
        <v>1</v>
      </c>
      <c r="N56" s="94">
        <f>N$3/Q$3</f>
        <v>1</v>
      </c>
      <c r="O56" s="93">
        <f>O55*M56</f>
        <v>8</v>
      </c>
      <c r="P56" s="93">
        <f>K56*O56*$G56*N56</f>
        <v>625</v>
      </c>
      <c r="Q56" s="93">
        <f t="shared" si="53"/>
        <v>10240.000000000035</v>
      </c>
      <c r="R56" s="93">
        <f t="shared" si="8"/>
        <v>51200.000000000175</v>
      </c>
      <c r="S56" s="93">
        <f t="shared" si="9"/>
        <v>44.783429475148047</v>
      </c>
      <c r="T56" s="94">
        <f t="shared" si="64"/>
        <v>16.384000000000054</v>
      </c>
      <c r="U56" s="100">
        <f>T56/(($C56/N$3))</f>
        <v>5.080310077519397</v>
      </c>
      <c r="V56" s="94">
        <f t="shared" si="11"/>
        <v>40</v>
      </c>
      <c r="W56" s="97">
        <f t="shared" si="12"/>
        <v>10.5</v>
      </c>
      <c r="X56" s="94">
        <v>4</v>
      </c>
      <c r="Y56" s="94">
        <f>Y$3/AB$3</f>
        <v>0.95238095238095244</v>
      </c>
      <c r="Z56" s="93">
        <f>Z55*X56</f>
        <v>8</v>
      </c>
      <c r="AA56" s="93">
        <f>V56*Z56*$G56*Y56</f>
        <v>476.1904761904762</v>
      </c>
      <c r="AB56" s="93">
        <f t="shared" si="54"/>
        <v>2688.0000000000073</v>
      </c>
      <c r="AC56" s="93">
        <f t="shared" si="13"/>
        <v>53760.000000000182</v>
      </c>
      <c r="AD56" s="93">
        <f t="shared" si="14"/>
        <v>44.783429475148047</v>
      </c>
      <c r="AE56" s="94">
        <f t="shared" si="15"/>
        <v>5.6448000000000151</v>
      </c>
      <c r="AF56" s="100">
        <f t="shared" si="63"/>
        <v>1.8378418604651214</v>
      </c>
      <c r="AG56" s="94">
        <f t="shared" si="16"/>
        <v>15</v>
      </c>
      <c r="AH56" s="94">
        <f t="shared" si="17"/>
        <v>11.75</v>
      </c>
      <c r="AI56" s="94">
        <v>1</v>
      </c>
      <c r="AJ56" s="94">
        <f>AJ$3/AM$3</f>
        <v>0.85106382978723394</v>
      </c>
      <c r="AK56" s="93">
        <f>AK55*AI56</f>
        <v>1</v>
      </c>
      <c r="AL56" s="93">
        <f>AG56*AK56*$G56*AJ56</f>
        <v>19.946808510638295</v>
      </c>
      <c r="AM56" s="93">
        <f t="shared" si="55"/>
        <v>94.000000000000085</v>
      </c>
      <c r="AN56" s="93">
        <f t="shared" si="18"/>
        <v>60160.000000000204</v>
      </c>
      <c r="AO56" s="93">
        <f t="shared" si="19"/>
        <v>44.783429475148047</v>
      </c>
      <c r="AP56" s="94">
        <f t="shared" si="20"/>
        <v>4.7125333333333383</v>
      </c>
      <c r="AQ56" s="100">
        <f t="shared" si="66"/>
        <v>1.7169695090439296</v>
      </c>
      <c r="AR56" s="94">
        <f t="shared" si="21"/>
        <v>-15</v>
      </c>
      <c r="AS56" s="94">
        <f t="shared" si="22"/>
        <v>13.25</v>
      </c>
      <c r="AT56" s="94">
        <v>1</v>
      </c>
      <c r="AU56" s="94">
        <f>AU$3/AX$3</f>
        <v>0.75471698113207542</v>
      </c>
      <c r="AV56" s="93">
        <f>AV55*AT56</f>
        <v>1</v>
      </c>
      <c r="AW56" s="93">
        <f>AR56*AV56*$G56*AU56</f>
        <v>-17.688679245283019</v>
      </c>
      <c r="AX56" s="93">
        <f t="shared" si="56"/>
        <v>1.6562499999999984</v>
      </c>
      <c r="AY56" s="93">
        <f t="shared" si="23"/>
        <v>67840.000000000233</v>
      </c>
      <c r="AZ56" s="93">
        <f t="shared" si="24"/>
        <v>44.783429475148047</v>
      </c>
      <c r="BA56" s="94">
        <f t="shared" si="25"/>
        <v>-9.3633333333333249E-2</v>
      </c>
      <c r="BC56" s="94">
        <f t="shared" si="26"/>
        <v>-52</v>
      </c>
      <c r="BD56" s="94">
        <f t="shared" si="27"/>
        <v>15.1</v>
      </c>
      <c r="BE56" s="94">
        <v>1</v>
      </c>
      <c r="BF56" s="94">
        <f>BF$3/BI$3</f>
        <v>0.66225165562913912</v>
      </c>
      <c r="BG56" s="93">
        <f>BG55*BE56</f>
        <v>1</v>
      </c>
      <c r="BH56" s="93">
        <f>BC56*BG56*$G56*BF56</f>
        <v>-53.807947019867555</v>
      </c>
      <c r="BI56" s="93">
        <f t="shared" si="57"/>
        <v>1.1175449294095181E-2</v>
      </c>
      <c r="BJ56" s="93">
        <f t="shared" si="28"/>
        <v>77312.000000000247</v>
      </c>
      <c r="BK56" s="93">
        <f t="shared" si="29"/>
        <v>44.783429475148047</v>
      </c>
      <c r="BL56" s="94">
        <f t="shared" si="30"/>
        <v>-2.0769142688103042E-4</v>
      </c>
      <c r="BN56" s="94">
        <f t="shared" si="31"/>
        <v>-102</v>
      </c>
      <c r="BO56" s="94">
        <f t="shared" si="32"/>
        <v>17.600000000000001</v>
      </c>
      <c r="BP56" s="94">
        <v>1</v>
      </c>
      <c r="BQ56" s="94">
        <f>BQ$3/BT$3</f>
        <v>0.56818181818181823</v>
      </c>
      <c r="BR56" s="93">
        <f>BR55*BP56</f>
        <v>1</v>
      </c>
      <c r="BS56" s="93">
        <f>BN56*BR56*$G56*BQ56</f>
        <v>-90.55397727272728</v>
      </c>
      <c r="BT56" s="93">
        <f t="shared" si="58"/>
        <v>1.2720399651805321E-5</v>
      </c>
      <c r="BU56" s="93">
        <f t="shared" si="33"/>
        <v>90112.000000000291</v>
      </c>
      <c r="BV56" s="93">
        <f t="shared" si="34"/>
        <v>44.783429475148047</v>
      </c>
      <c r="BW56" s="94">
        <f t="shared" si="35"/>
        <v>-1.4047311929209325E-7</v>
      </c>
      <c r="BY56" s="94">
        <f t="shared" si="36"/>
        <v>-157</v>
      </c>
      <c r="BZ56" s="94">
        <f t="shared" si="37"/>
        <v>20.350000000000001</v>
      </c>
      <c r="CA56" s="94">
        <v>1</v>
      </c>
      <c r="CB56" s="94">
        <f>CB$3/CE$3</f>
        <v>0.49140049140049141</v>
      </c>
      <c r="CC56" s="93">
        <f>CC55*CA56</f>
        <v>1</v>
      </c>
      <c r="CD56" s="93">
        <f>BY56*CC56*$G56*CB56</f>
        <v>-120.54668304668304</v>
      </c>
      <c r="CE56" s="93">
        <f t="shared" si="59"/>
        <v>7.1816221178710168E-9</v>
      </c>
      <c r="CF56" s="93">
        <f t="shared" si="38"/>
        <v>104192.00000000035</v>
      </c>
      <c r="CG56" s="93">
        <f t="shared" si="39"/>
        <v>44.783429475148047</v>
      </c>
      <c r="CH56" s="94">
        <f t="shared" si="40"/>
        <v>-5.9575443607103267E-11</v>
      </c>
      <c r="CI56" s="100"/>
      <c r="CJ56" s="94">
        <f t="shared" si="41"/>
        <v>-207</v>
      </c>
      <c r="CK56" s="94">
        <f t="shared" si="42"/>
        <v>22.85</v>
      </c>
      <c r="CL56" s="94">
        <v>1</v>
      </c>
      <c r="CM56" s="94">
        <f>CM$3/CP$3</f>
        <v>0.43763676148796499</v>
      </c>
      <c r="CN56" s="93">
        <f>CN55*CL56</f>
        <v>1</v>
      </c>
      <c r="CO56" s="93">
        <f>CJ56*CN56*$G56*CM56</f>
        <v>-141.54814004376368</v>
      </c>
      <c r="CP56" s="93">
        <f t="shared" si="60"/>
        <v>7.8748879661275455E-12</v>
      </c>
      <c r="CQ56" s="93">
        <f t="shared" si="43"/>
        <v>116992.00000000039</v>
      </c>
      <c r="CR56" s="93">
        <f t="shared" si="44"/>
        <v>44.783429475148047</v>
      </c>
      <c r="CS56" s="94">
        <f t="shared" si="45"/>
        <v>-5.5633991119154215E-14</v>
      </c>
      <c r="CT56" s="100"/>
      <c r="CU56" s="94">
        <f t="shared" si="46"/>
        <v>-270</v>
      </c>
      <c r="CV56" s="94">
        <f t="shared" si="47"/>
        <v>26</v>
      </c>
      <c r="CW56" s="94">
        <v>1</v>
      </c>
      <c r="CX56" s="94">
        <f>CX$3/DA$3</f>
        <v>0.38461538461538458</v>
      </c>
      <c r="CY56" s="93">
        <f>CY55*CW56</f>
        <v>1</v>
      </c>
      <c r="CZ56" s="93">
        <f>CU56*CY56*$G56*CX56</f>
        <v>-162.25961538461536</v>
      </c>
      <c r="DA56" s="93">
        <f t="shared" si="61"/>
        <v>1.4432899320126779E-15</v>
      </c>
      <c r="DB56" s="93">
        <f t="shared" si="48"/>
        <v>133120.00000000044</v>
      </c>
      <c r="DC56" s="93">
        <f t="shared" si="49"/>
        <v>44.783429475148047</v>
      </c>
      <c r="DD56" s="94">
        <f t="shared" si="50"/>
        <v>-8.8949423958114675E-18</v>
      </c>
      <c r="DE56" s="100"/>
    </row>
    <row r="57" spans="1:109">
      <c r="A57" s="84">
        <f t="shared" si="0"/>
        <v>1.4640856959456268</v>
      </c>
      <c r="B57" s="84">
        <f t="shared" si="1"/>
        <v>1.7</v>
      </c>
      <c r="C57" s="112">
        <f t="shared" si="65"/>
        <v>3.2249999999999996</v>
      </c>
      <c r="D57" s="116"/>
      <c r="E57" s="86">
        <f t="shared" si="51"/>
        <v>1.2549999999999999</v>
      </c>
      <c r="F57" s="86">
        <f t="shared" si="3"/>
        <v>1.2549999999999999</v>
      </c>
      <c r="G57" s="87">
        <f t="shared" si="4"/>
        <v>1.5750249999999997</v>
      </c>
      <c r="H57" s="88">
        <f t="shared" si="5"/>
        <v>1176.2671155169678</v>
      </c>
      <c r="I57" s="84">
        <f t="shared" si="52"/>
        <v>10.200000000000005</v>
      </c>
      <c r="J57" s="89">
        <v>51</v>
      </c>
      <c r="K57" s="94">
        <f t="shared" si="6"/>
        <v>51</v>
      </c>
      <c r="L57" s="94">
        <f t="shared" si="7"/>
        <v>10</v>
      </c>
      <c r="M57" s="94">
        <v>1</v>
      </c>
      <c r="N57" s="94">
        <f>N$3/Q$3</f>
        <v>1</v>
      </c>
      <c r="O57" s="93">
        <f>O56*M57</f>
        <v>8</v>
      </c>
      <c r="P57" s="93">
        <f>K57*O57*$G57*N57</f>
        <v>642.61019999999985</v>
      </c>
      <c r="Q57" s="93">
        <f t="shared" si="53"/>
        <v>11762.671155169679</v>
      </c>
      <c r="R57" s="93">
        <f t="shared" si="8"/>
        <v>58813.355775848395</v>
      </c>
      <c r="S57" s="93">
        <f t="shared" si="9"/>
        <v>46.411516561476368</v>
      </c>
      <c r="T57" s="94">
        <f t="shared" si="64"/>
        <v>18.304519839818418</v>
      </c>
      <c r="U57" s="100">
        <f>T57/(($C57/N$3))</f>
        <v>5.675820105370053</v>
      </c>
      <c r="V57" s="94">
        <f t="shared" si="11"/>
        <v>41</v>
      </c>
      <c r="W57" s="97">
        <f t="shared" si="12"/>
        <v>10.5</v>
      </c>
      <c r="X57" s="94">
        <v>1</v>
      </c>
      <c r="Y57" s="94">
        <f>Y$3/AB$3</f>
        <v>0.95238095238095244</v>
      </c>
      <c r="Z57" s="93">
        <f>Z56*X57</f>
        <v>8</v>
      </c>
      <c r="AA57" s="93">
        <f>V57*Z57*$G57*Y57</f>
        <v>492.00780952380944</v>
      </c>
      <c r="AB57" s="93">
        <f t="shared" si="54"/>
        <v>3087.7011782320387</v>
      </c>
      <c r="AC57" s="93">
        <f t="shared" si="13"/>
        <v>61754.023564640811</v>
      </c>
      <c r="AD57" s="93">
        <f t="shared" si="14"/>
        <v>46.411516561476368</v>
      </c>
      <c r="AE57" s="94">
        <f t="shared" si="15"/>
        <v>6.2757157883743258</v>
      </c>
      <c r="AF57" s="100">
        <f t="shared" si="63"/>
        <v>2.0432563031916411</v>
      </c>
      <c r="AG57" s="94">
        <f t="shared" si="16"/>
        <v>16</v>
      </c>
      <c r="AH57" s="94">
        <f t="shared" si="17"/>
        <v>11.75</v>
      </c>
      <c r="AI57" s="94">
        <v>1</v>
      </c>
      <c r="AJ57" s="94">
        <f>AJ$3/AM$3</f>
        <v>0.85106382978723394</v>
      </c>
      <c r="AK57" s="93">
        <f>AK56*AI57</f>
        <v>1</v>
      </c>
      <c r="AL57" s="93">
        <f>AG57*AK57*$G57*AJ57</f>
        <v>21.447148936170205</v>
      </c>
      <c r="AM57" s="93">
        <f t="shared" si="55"/>
        <v>107.9776453697214</v>
      </c>
      <c r="AN57" s="93">
        <f t="shared" si="18"/>
        <v>69105.693036621858</v>
      </c>
      <c r="AO57" s="93">
        <f t="shared" si="19"/>
        <v>46.411516561476368</v>
      </c>
      <c r="AP57" s="94">
        <f t="shared" si="20"/>
        <v>5.034592042563717</v>
      </c>
      <c r="AQ57" s="100">
        <f t="shared" si="66"/>
        <v>1.8343087286860056</v>
      </c>
      <c r="AR57" s="94">
        <f t="shared" si="21"/>
        <v>-14</v>
      </c>
      <c r="AS57" s="94">
        <f t="shared" si="22"/>
        <v>13.25</v>
      </c>
      <c r="AT57" s="94">
        <v>1</v>
      </c>
      <c r="AU57" s="94">
        <f>AU$3/AX$3</f>
        <v>0.75471698113207542</v>
      </c>
      <c r="AV57" s="93">
        <f>AV56*AT57</f>
        <v>1</v>
      </c>
      <c r="AW57" s="93">
        <f>AR57*AV57*$G57*AU57</f>
        <v>-16.641773584905653</v>
      </c>
      <c r="AX57" s="93">
        <f t="shared" si="56"/>
        <v>1.9025316504638379</v>
      </c>
      <c r="AY57" s="93">
        <f t="shared" si="23"/>
        <v>77927.696402999121</v>
      </c>
      <c r="AZ57" s="93">
        <f t="shared" si="24"/>
        <v>46.411516561476368</v>
      </c>
      <c r="BA57" s="94">
        <f t="shared" si="25"/>
        <v>-0.1143226496116654</v>
      </c>
      <c r="BC57" s="94">
        <f t="shared" si="26"/>
        <v>-51</v>
      </c>
      <c r="BD57" s="94">
        <f t="shared" si="27"/>
        <v>15.1</v>
      </c>
      <c r="BE57" s="94">
        <v>1</v>
      </c>
      <c r="BF57" s="94">
        <f>BF$3/BI$3</f>
        <v>0.66225165562913912</v>
      </c>
      <c r="BG57" s="93">
        <f>BG56*BE57</f>
        <v>1</v>
      </c>
      <c r="BH57" s="93">
        <f>BC57*BG57*$G57*BF57</f>
        <v>-53.196208609271515</v>
      </c>
      <c r="BI57" s="93">
        <f t="shared" si="57"/>
        <v>1.2837220220479912E-2</v>
      </c>
      <c r="BJ57" s="93">
        <f t="shared" si="28"/>
        <v>88808.167221531068</v>
      </c>
      <c r="BK57" s="93">
        <f t="shared" si="29"/>
        <v>46.411516561476368</v>
      </c>
      <c r="BL57" s="94">
        <f t="shared" si="30"/>
        <v>-2.4131832993531282E-4</v>
      </c>
      <c r="BN57" s="94">
        <f t="shared" si="31"/>
        <v>-101</v>
      </c>
      <c r="BO57" s="94">
        <f t="shared" si="32"/>
        <v>17.600000000000001</v>
      </c>
      <c r="BP57" s="94">
        <v>1</v>
      </c>
      <c r="BQ57" s="94">
        <f>BQ$3/BT$3</f>
        <v>0.56818181818181823</v>
      </c>
      <c r="BR57" s="93">
        <f>BR56*BP57</f>
        <v>1</v>
      </c>
      <c r="BS57" s="93">
        <f>BN57*BR57*$G57*BQ57</f>
        <v>-90.384957386363638</v>
      </c>
      <c r="BT57" s="93">
        <f t="shared" si="58"/>
        <v>1.4611902154933627E-5</v>
      </c>
      <c r="BU57" s="93">
        <f t="shared" si="33"/>
        <v>103511.50616549318</v>
      </c>
      <c r="BV57" s="93">
        <f t="shared" si="34"/>
        <v>46.411516561476368</v>
      </c>
      <c r="BW57" s="94">
        <f t="shared" si="35"/>
        <v>-1.6166298660155283E-7</v>
      </c>
      <c r="BY57" s="94">
        <f t="shared" si="36"/>
        <v>-156</v>
      </c>
      <c r="BZ57" s="94">
        <f t="shared" si="37"/>
        <v>20.350000000000001</v>
      </c>
      <c r="CA57" s="94">
        <v>1</v>
      </c>
      <c r="CB57" s="94">
        <f>CB$3/CE$3</f>
        <v>0.49140049140049141</v>
      </c>
      <c r="CC57" s="93">
        <f>CC56*CA57</f>
        <v>1</v>
      </c>
      <c r="CD57" s="93">
        <f>BY57*CC57*$G57*CB57</f>
        <v>-120.73901719901717</v>
      </c>
      <c r="CE57" s="93">
        <f t="shared" si="59"/>
        <v>8.2495175130087613E-9</v>
      </c>
      <c r="CF57" s="93">
        <f t="shared" si="38"/>
        <v>119685.17900385149</v>
      </c>
      <c r="CG57" s="93">
        <f t="shared" si="39"/>
        <v>46.411516561476368</v>
      </c>
      <c r="CH57" s="94">
        <f t="shared" si="40"/>
        <v>-6.8325200124917979E-11</v>
      </c>
      <c r="CI57" s="100"/>
      <c r="CJ57" s="94">
        <f t="shared" si="41"/>
        <v>-206</v>
      </c>
      <c r="CK57" s="94">
        <f t="shared" si="42"/>
        <v>22.85</v>
      </c>
      <c r="CL57" s="94">
        <v>1</v>
      </c>
      <c r="CM57" s="94">
        <f>CM$3/CP$3</f>
        <v>0.43763676148796499</v>
      </c>
      <c r="CN57" s="93">
        <f>CN56*CL57</f>
        <v>1</v>
      </c>
      <c r="CO57" s="93">
        <f>CJ57*CN57*$G57*CM57</f>
        <v>-141.99350109409187</v>
      </c>
      <c r="CP57" s="93">
        <f t="shared" si="60"/>
        <v>9.0458708524766577E-12</v>
      </c>
      <c r="CQ57" s="93">
        <f t="shared" si="43"/>
        <v>134388.51794781358</v>
      </c>
      <c r="CR57" s="93">
        <f t="shared" si="44"/>
        <v>46.411516561476368</v>
      </c>
      <c r="CS57" s="94">
        <f t="shared" si="45"/>
        <v>-6.3706231501978527E-14</v>
      </c>
      <c r="CT57" s="100"/>
      <c r="CU57" s="94">
        <f t="shared" si="46"/>
        <v>-269</v>
      </c>
      <c r="CV57" s="94">
        <f t="shared" si="47"/>
        <v>26</v>
      </c>
      <c r="CW57" s="94">
        <v>1</v>
      </c>
      <c r="CX57" s="94">
        <f>CX$3/DA$3</f>
        <v>0.38461538461538458</v>
      </c>
      <c r="CY57" s="93">
        <f>CY56*CW57</f>
        <v>1</v>
      </c>
      <c r="CZ57" s="93">
        <f>CU57*CY57*$G57*CX57</f>
        <v>-162.95450961538458</v>
      </c>
      <c r="DA57" s="93">
        <f t="shared" si="61"/>
        <v>1.6579047706867453E-15</v>
      </c>
      <c r="DB57" s="93">
        <f t="shared" si="48"/>
        <v>152914.72501720581</v>
      </c>
      <c r="DC57" s="93">
        <f t="shared" si="49"/>
        <v>46.411516561476368</v>
      </c>
      <c r="DD57" s="94">
        <f t="shared" si="50"/>
        <v>-1.0174034303191952E-17</v>
      </c>
      <c r="DE57" s="100"/>
    </row>
    <row r="58" spans="1:109">
      <c r="A58" s="84">
        <f t="shared" si="0"/>
        <v>1.5157165665103995</v>
      </c>
      <c r="B58" s="84">
        <f t="shared" si="1"/>
        <v>1.7333333333333334</v>
      </c>
      <c r="C58" s="112">
        <f t="shared" si="65"/>
        <v>3.2249999999999996</v>
      </c>
      <c r="D58" s="116"/>
      <c r="E58" s="86">
        <f t="shared" si="51"/>
        <v>1.26</v>
      </c>
      <c r="F58" s="86">
        <f t="shared" si="3"/>
        <v>1.26</v>
      </c>
      <c r="G58" s="87">
        <f t="shared" si="4"/>
        <v>1.5876000000000001</v>
      </c>
      <c r="H58" s="88">
        <f t="shared" si="5"/>
        <v>1351.1761006314484</v>
      </c>
      <c r="I58" s="84">
        <f t="shared" si="52"/>
        <v>10.400000000000006</v>
      </c>
      <c r="J58" s="89">
        <v>52</v>
      </c>
      <c r="K58" s="94">
        <f t="shared" si="6"/>
        <v>52</v>
      </c>
      <c r="L58" s="94">
        <f t="shared" si="7"/>
        <v>10</v>
      </c>
      <c r="M58" s="94">
        <v>1</v>
      </c>
      <c r="N58" s="94">
        <f>N$3/Q$3</f>
        <v>1</v>
      </c>
      <c r="O58" s="93">
        <f>O57*M58</f>
        <v>8</v>
      </c>
      <c r="P58" s="93">
        <f>K58*O58*$G58*N58</f>
        <v>660.44160000000011</v>
      </c>
      <c r="Q58" s="93">
        <f t="shared" si="53"/>
        <v>13511.761006314484</v>
      </c>
      <c r="R58" s="93">
        <f t="shared" si="8"/>
        <v>67558.805031572425</v>
      </c>
      <c r="S58" s="93">
        <f t="shared" si="9"/>
        <v>48.098739043930017</v>
      </c>
      <c r="T58" s="94">
        <f t="shared" si="64"/>
        <v>20.458676446660057</v>
      </c>
      <c r="U58" s="100">
        <f>T58/(($C58/N$3))</f>
        <v>6.3437756423752125</v>
      </c>
      <c r="V58" s="94">
        <f t="shared" si="11"/>
        <v>42</v>
      </c>
      <c r="W58" s="97">
        <f t="shared" si="12"/>
        <v>10.5</v>
      </c>
      <c r="X58" s="94">
        <v>1</v>
      </c>
      <c r="Y58" s="94">
        <f>Y$3/AB$3</f>
        <v>0.95238095238095244</v>
      </c>
      <c r="Z58" s="93">
        <f>Z57*X58</f>
        <v>8</v>
      </c>
      <c r="AA58" s="93">
        <f>V58*Z58*$G58*Y58</f>
        <v>508.0320000000001</v>
      </c>
      <c r="AB58" s="93">
        <f t="shared" si="54"/>
        <v>3546.8372641575497</v>
      </c>
      <c r="AC58" s="93">
        <f t="shared" si="13"/>
        <v>70936.745283151045</v>
      </c>
      <c r="AD58" s="93">
        <f t="shared" si="14"/>
        <v>48.098739043930017</v>
      </c>
      <c r="AE58" s="94">
        <f t="shared" si="15"/>
        <v>6.9815233374227397</v>
      </c>
      <c r="AF58" s="100">
        <f t="shared" si="63"/>
        <v>2.2730541098585664</v>
      </c>
      <c r="AG58" s="94">
        <f t="shared" si="16"/>
        <v>17</v>
      </c>
      <c r="AH58" s="94">
        <f t="shared" si="17"/>
        <v>11.75</v>
      </c>
      <c r="AI58" s="94">
        <v>1</v>
      </c>
      <c r="AJ58" s="94">
        <f>AJ$3/AM$3</f>
        <v>0.85106382978723394</v>
      </c>
      <c r="AK58" s="93">
        <f>AK57*AI58</f>
        <v>1</v>
      </c>
      <c r="AL58" s="93">
        <f>AG58*AK58*$G58*AJ58</f>
        <v>22.969531914893619</v>
      </c>
      <c r="AM58" s="93">
        <f t="shared" si="55"/>
        <v>124.0337436126522</v>
      </c>
      <c r="AN58" s="93">
        <f t="shared" si="18"/>
        <v>79381.595912097589</v>
      </c>
      <c r="AO58" s="93">
        <f t="shared" si="19"/>
        <v>48.098739043930017</v>
      </c>
      <c r="AP58" s="94">
        <f t="shared" si="20"/>
        <v>5.3999247382236719</v>
      </c>
      <c r="AQ58" s="100">
        <f t="shared" si="66"/>
        <v>1.9674144395078497</v>
      </c>
      <c r="AR58" s="94">
        <f t="shared" si="21"/>
        <v>-13</v>
      </c>
      <c r="AS58" s="94">
        <f t="shared" si="22"/>
        <v>13.25</v>
      </c>
      <c r="AT58" s="94">
        <v>1</v>
      </c>
      <c r="AU58" s="94">
        <f>AU$3/AX$3</f>
        <v>0.75471698113207542</v>
      </c>
      <c r="AV58" s="93">
        <f>AV57*AT58</f>
        <v>1</v>
      </c>
      <c r="AW58" s="93">
        <f>AR58*AV58*$G58*AU58</f>
        <v>-15.57645283018868</v>
      </c>
      <c r="AX58" s="93">
        <f t="shared" si="56"/>
        <v>2.185434977217604</v>
      </c>
      <c r="AY58" s="93">
        <f t="shared" si="23"/>
        <v>89515.416666833466</v>
      </c>
      <c r="AZ58" s="93">
        <f t="shared" si="24"/>
        <v>48.098739043930017</v>
      </c>
      <c r="BA58" s="94">
        <f t="shared" si="25"/>
        <v>-0.14030376498698205</v>
      </c>
      <c r="BC58" s="94">
        <f t="shared" si="26"/>
        <v>-50</v>
      </c>
      <c r="BD58" s="94">
        <f t="shared" si="27"/>
        <v>15.1</v>
      </c>
      <c r="BE58" s="94">
        <v>1</v>
      </c>
      <c r="BF58" s="94">
        <f>BF$3/BI$3</f>
        <v>0.66225165562913912</v>
      </c>
      <c r="BG58" s="93">
        <f>BG57*BE58</f>
        <v>1</v>
      </c>
      <c r="BH58" s="93">
        <f>BC58*BG58*$G58*BF58</f>
        <v>-52.569536423841072</v>
      </c>
      <c r="BI58" s="93">
        <f t="shared" si="57"/>
        <v>1.4746093749999951E-2</v>
      </c>
      <c r="BJ58" s="93">
        <f t="shared" si="28"/>
        <v>102013.79559767435</v>
      </c>
      <c r="BK58" s="93">
        <f t="shared" si="29"/>
        <v>48.098739043930017</v>
      </c>
      <c r="BL58" s="94">
        <f t="shared" si="30"/>
        <v>-2.8050644447593753E-4</v>
      </c>
      <c r="BN58" s="94">
        <f t="shared" si="31"/>
        <v>-100</v>
      </c>
      <c r="BO58" s="94">
        <f t="shared" si="32"/>
        <v>17.600000000000001</v>
      </c>
      <c r="BP58" s="94">
        <v>1</v>
      </c>
      <c r="BQ58" s="94">
        <f>BQ$3/BT$3</f>
        <v>0.56818181818181823</v>
      </c>
      <c r="BR58" s="93">
        <f>BR57*BP58</f>
        <v>1</v>
      </c>
      <c r="BS58" s="93">
        <f>BN58*BR58*$G58*BQ58</f>
        <v>-90.204545454545467</v>
      </c>
      <c r="BT58" s="93">
        <f t="shared" si="58"/>
        <v>1.678466796874989E-5</v>
      </c>
      <c r="BU58" s="93">
        <f t="shared" si="33"/>
        <v>118903.49685556747</v>
      </c>
      <c r="BV58" s="93">
        <f t="shared" si="34"/>
        <v>48.098739043930017</v>
      </c>
      <c r="BW58" s="94">
        <f t="shared" si="35"/>
        <v>-1.8607341663517135E-7</v>
      </c>
      <c r="BY58" s="94">
        <f t="shared" si="36"/>
        <v>-155</v>
      </c>
      <c r="BZ58" s="94">
        <f t="shared" si="37"/>
        <v>20.350000000000001</v>
      </c>
      <c r="CA58" s="94">
        <v>1</v>
      </c>
      <c r="CB58" s="94">
        <f>CB$3/CE$3</f>
        <v>0.49140049140049141</v>
      </c>
      <c r="CC58" s="93">
        <f>CC57*CA58</f>
        <v>1</v>
      </c>
      <c r="CD58" s="93">
        <f>BY58*CC58*$G58*CB58</f>
        <v>-120.92285012285014</v>
      </c>
      <c r="CE58" s="93">
        <f t="shared" si="59"/>
        <v>9.476207196712397E-9</v>
      </c>
      <c r="CF58" s="93">
        <f t="shared" si="38"/>
        <v>137482.16823924991</v>
      </c>
      <c r="CG58" s="93">
        <f t="shared" si="39"/>
        <v>48.098739043930017</v>
      </c>
      <c r="CH58" s="94">
        <f t="shared" si="40"/>
        <v>-7.836572812404898E-11</v>
      </c>
      <c r="CI58" s="100"/>
      <c r="CJ58" s="94">
        <f t="shared" si="41"/>
        <v>-205</v>
      </c>
      <c r="CK58" s="94">
        <f t="shared" si="42"/>
        <v>22.85</v>
      </c>
      <c r="CL58" s="94">
        <v>1</v>
      </c>
      <c r="CM58" s="94">
        <f>CM$3/CP$3</f>
        <v>0.43763676148796499</v>
      </c>
      <c r="CN58" s="93">
        <f>CN57*CL58</f>
        <v>1</v>
      </c>
      <c r="CO58" s="93">
        <f>CJ58*CN58*$G58*CM58</f>
        <v>-142.43238512035012</v>
      </c>
      <c r="CP58" s="93">
        <f t="shared" si="60"/>
        <v>1.0390976967755562E-11</v>
      </c>
      <c r="CQ58" s="93">
        <f t="shared" si="43"/>
        <v>154371.86949714299</v>
      </c>
      <c r="CR58" s="93">
        <f t="shared" si="44"/>
        <v>48.098739043930017</v>
      </c>
      <c r="CS58" s="94">
        <f t="shared" si="45"/>
        <v>-7.2953752469816248E-14</v>
      </c>
      <c r="CT58" s="100"/>
      <c r="CU58" s="94">
        <f t="shared" si="46"/>
        <v>-268</v>
      </c>
      <c r="CV58" s="94">
        <f t="shared" si="47"/>
        <v>26</v>
      </c>
      <c r="CW58" s="94">
        <v>1</v>
      </c>
      <c r="CX58" s="94">
        <f>CX$3/DA$3</f>
        <v>0.38461538461538458</v>
      </c>
      <c r="CY58" s="93">
        <f>CY57*CW58</f>
        <v>1</v>
      </c>
      <c r="CZ58" s="93">
        <f>CU58*CY58*$G58*CX58</f>
        <v>-163.64492307692308</v>
      </c>
      <c r="DA58" s="93">
        <f t="shared" si="61"/>
        <v>1.9044324828296011E-15</v>
      </c>
      <c r="DB58" s="93">
        <f t="shared" si="48"/>
        <v>175652.8930820883</v>
      </c>
      <c r="DC58" s="93">
        <f t="shared" si="49"/>
        <v>48.098739043930017</v>
      </c>
      <c r="DD58" s="94">
        <f t="shared" si="50"/>
        <v>-1.1637589770715965E-17</v>
      </c>
      <c r="DE58" s="100"/>
    </row>
    <row r="59" spans="1:109">
      <c r="A59" s="84">
        <f t="shared" si="0"/>
        <v>1.5691681957935031</v>
      </c>
      <c r="B59" s="84">
        <f t="shared" si="1"/>
        <v>1.7666666666666666</v>
      </c>
      <c r="C59" s="112">
        <f t="shared" si="65"/>
        <v>3.2249999999999996</v>
      </c>
      <c r="D59" s="116"/>
      <c r="E59" s="86">
        <f t="shared" si="51"/>
        <v>1.2650000000000001</v>
      </c>
      <c r="F59" s="86">
        <f t="shared" si="3"/>
        <v>1.2650000000000001</v>
      </c>
      <c r="G59" s="87">
        <f t="shared" si="4"/>
        <v>1.6002250000000002</v>
      </c>
      <c r="H59" s="88">
        <f t="shared" si="5"/>
        <v>1552.093764106653</v>
      </c>
      <c r="I59" s="84">
        <f t="shared" si="52"/>
        <v>10.600000000000005</v>
      </c>
      <c r="J59" s="89">
        <v>53</v>
      </c>
      <c r="K59" s="94">
        <f t="shared" si="6"/>
        <v>53</v>
      </c>
      <c r="L59" s="94">
        <f t="shared" si="7"/>
        <v>10</v>
      </c>
      <c r="M59" s="94">
        <v>1</v>
      </c>
      <c r="N59" s="94">
        <f>N$3/Q$3</f>
        <v>1</v>
      </c>
      <c r="O59" s="93">
        <f>O58*M59</f>
        <v>8</v>
      </c>
      <c r="P59" s="93">
        <f>K59*O59*$G59*N59</f>
        <v>678.49540000000013</v>
      </c>
      <c r="Q59" s="93">
        <f t="shared" si="53"/>
        <v>15520.93764106653</v>
      </c>
      <c r="R59" s="93">
        <f t="shared" si="8"/>
        <v>77604.688205332655</v>
      </c>
      <c r="S59" s="93">
        <f t="shared" si="9"/>
        <v>49.847243019706944</v>
      </c>
      <c r="T59" s="94">
        <f t="shared" si="64"/>
        <v>22.875523756043929</v>
      </c>
      <c r="U59" s="100">
        <f>T59/(($C59/N$3))</f>
        <v>7.0931856607888157</v>
      </c>
      <c r="V59" s="94">
        <f t="shared" si="11"/>
        <v>43</v>
      </c>
      <c r="W59" s="97">
        <f t="shared" si="12"/>
        <v>10.5</v>
      </c>
      <c r="X59" s="94">
        <v>1</v>
      </c>
      <c r="Y59" s="94">
        <f>Y$3/AB$3</f>
        <v>0.95238095238095244</v>
      </c>
      <c r="Z59" s="93">
        <f>Z58*X59</f>
        <v>8</v>
      </c>
      <c r="AA59" s="93">
        <f>V59*Z59*$G59*Y59</f>
        <v>524.26419047619061</v>
      </c>
      <c r="AB59" s="93">
        <f t="shared" si="54"/>
        <v>4074.2461307799617</v>
      </c>
      <c r="AC59" s="93">
        <f t="shared" si="13"/>
        <v>81484.92261559928</v>
      </c>
      <c r="AD59" s="93">
        <f t="shared" si="14"/>
        <v>49.847243019706944</v>
      </c>
      <c r="AE59" s="94">
        <f t="shared" si="15"/>
        <v>7.7713607085757905</v>
      </c>
      <c r="AF59" s="100">
        <f t="shared" si="63"/>
        <v>2.5302104632572342</v>
      </c>
      <c r="AG59" s="94">
        <f t="shared" si="16"/>
        <v>18</v>
      </c>
      <c r="AH59" s="94">
        <f t="shared" si="17"/>
        <v>11.75</v>
      </c>
      <c r="AI59" s="94">
        <v>1</v>
      </c>
      <c r="AJ59" s="94">
        <f>AJ$3/AM$3</f>
        <v>0.85106382978723394</v>
      </c>
      <c r="AK59" s="93">
        <f>AK58*AI59</f>
        <v>1</v>
      </c>
      <c r="AL59" s="93">
        <f>AG59*AK59*$G59*AJ59</f>
        <v>24.514085106382979</v>
      </c>
      <c r="AM59" s="93">
        <f t="shared" si="55"/>
        <v>142.47735725197757</v>
      </c>
      <c r="AN59" s="93">
        <f t="shared" si="18"/>
        <v>91185.508641265857</v>
      </c>
      <c r="AO59" s="93">
        <f t="shared" si="19"/>
        <v>49.847243019706944</v>
      </c>
      <c r="AP59" s="94">
        <f t="shared" si="20"/>
        <v>5.8120609695884307</v>
      </c>
      <c r="AQ59" s="100">
        <f t="shared" si="66"/>
        <v>2.1175726013229168</v>
      </c>
      <c r="AR59" s="94">
        <f t="shared" si="21"/>
        <v>-12</v>
      </c>
      <c r="AS59" s="94">
        <f t="shared" si="22"/>
        <v>13.25</v>
      </c>
      <c r="AT59" s="94">
        <v>1</v>
      </c>
      <c r="AU59" s="94">
        <f>AU$3/AX$3</f>
        <v>0.75471698113207542</v>
      </c>
      <c r="AV59" s="93">
        <f>AV58*AT59</f>
        <v>1</v>
      </c>
      <c r="AW59" s="93">
        <f>AR59*AV59*$G59*AU59</f>
        <v>-14.492603773584907</v>
      </c>
      <c r="AX59" s="93">
        <f t="shared" si="56"/>
        <v>2.5104055632828448</v>
      </c>
      <c r="AY59" s="93">
        <f t="shared" si="23"/>
        <v>102826.21187206576</v>
      </c>
      <c r="AZ59" s="93">
        <f t="shared" si="24"/>
        <v>49.847243019706944</v>
      </c>
      <c r="BA59" s="94">
        <f t="shared" si="25"/>
        <v>-0.17321977489362272</v>
      </c>
      <c r="BC59" s="94">
        <f t="shared" si="26"/>
        <v>-49</v>
      </c>
      <c r="BD59" s="94">
        <f t="shared" si="27"/>
        <v>15.1</v>
      </c>
      <c r="BE59" s="94">
        <v>1</v>
      </c>
      <c r="BF59" s="94">
        <f>BF$3/BI$3</f>
        <v>0.66225165562913912</v>
      </c>
      <c r="BG59" s="93">
        <f>BG58*BE59</f>
        <v>1</v>
      </c>
      <c r="BH59" s="93">
        <f>BC59*BG59*$G59*BF59</f>
        <v>-51.927831125827822</v>
      </c>
      <c r="BI59" s="93">
        <f t="shared" si="57"/>
        <v>1.6938813633257003E-2</v>
      </c>
      <c r="BJ59" s="93">
        <f t="shared" si="28"/>
        <v>117183.0791900523</v>
      </c>
      <c r="BK59" s="93">
        <f t="shared" si="29"/>
        <v>49.847243019706944</v>
      </c>
      <c r="BL59" s="94">
        <f t="shared" si="30"/>
        <v>-3.2619913572381017E-4</v>
      </c>
      <c r="BN59" s="94">
        <f t="shared" si="31"/>
        <v>-99</v>
      </c>
      <c r="BO59" s="94">
        <f t="shared" si="32"/>
        <v>17.600000000000001</v>
      </c>
      <c r="BP59" s="94">
        <v>1</v>
      </c>
      <c r="BQ59" s="94">
        <f>BQ$3/BT$3</f>
        <v>0.56818181818181823</v>
      </c>
      <c r="BR59" s="93">
        <f>BR58*BP59</f>
        <v>1</v>
      </c>
      <c r="BS59" s="93">
        <f>BN59*BR59*$G59*BQ59</f>
        <v>-90.01265625000002</v>
      </c>
      <c r="BT59" s="93">
        <f t="shared" si="58"/>
        <v>1.9280520484874423E-5</v>
      </c>
      <c r="BU59" s="93">
        <f t="shared" si="33"/>
        <v>136584.25124138547</v>
      </c>
      <c r="BV59" s="93">
        <f t="shared" si="34"/>
        <v>49.847243019706944</v>
      </c>
      <c r="BW59" s="94">
        <f t="shared" si="35"/>
        <v>-2.1419788381008275E-7</v>
      </c>
      <c r="BY59" s="94">
        <f t="shared" si="36"/>
        <v>-154</v>
      </c>
      <c r="BZ59" s="94">
        <f t="shared" si="37"/>
        <v>20.350000000000001</v>
      </c>
      <c r="CA59" s="94">
        <v>1</v>
      </c>
      <c r="CB59" s="94">
        <f>CB$3/CE$3</f>
        <v>0.49140049140049141</v>
      </c>
      <c r="CC59" s="93">
        <f>CC58*CA59</f>
        <v>1</v>
      </c>
      <c r="CD59" s="93">
        <f>BY59*CC59*$G59*CB59</f>
        <v>-121.09810810810812</v>
      </c>
      <c r="CE59" s="93">
        <f t="shared" si="59"/>
        <v>1.0885303618474596E-8</v>
      </c>
      <c r="CF59" s="93">
        <f t="shared" si="38"/>
        <v>157925.54049785197</v>
      </c>
      <c r="CG59" s="93">
        <f t="shared" si="39"/>
        <v>49.847243019706944</v>
      </c>
      <c r="CH59" s="94">
        <f t="shared" si="40"/>
        <v>-8.9888304520471453E-11</v>
      </c>
      <c r="CI59" s="100"/>
      <c r="CJ59" s="94">
        <f t="shared" si="41"/>
        <v>-204</v>
      </c>
      <c r="CK59" s="94">
        <f t="shared" si="42"/>
        <v>22.85</v>
      </c>
      <c r="CL59" s="94">
        <v>1</v>
      </c>
      <c r="CM59" s="94">
        <f>CM$3/CP$3</f>
        <v>0.43763676148796499</v>
      </c>
      <c r="CN59" s="93">
        <f>CN58*CL59</f>
        <v>1</v>
      </c>
      <c r="CO59" s="93">
        <f>CJ59*CN59*$G59*CM59</f>
        <v>-142.86472647702408</v>
      </c>
      <c r="CP59" s="93">
        <f t="shared" si="60"/>
        <v>1.1936098149672895E-11</v>
      </c>
      <c r="CQ59" s="93">
        <f t="shared" si="43"/>
        <v>177326.71254918509</v>
      </c>
      <c r="CR59" s="93">
        <f t="shared" si="44"/>
        <v>49.847243019706944</v>
      </c>
      <c r="CS59" s="94">
        <f t="shared" si="45"/>
        <v>-8.3548251860423313E-14</v>
      </c>
      <c r="CT59" s="100"/>
      <c r="CU59" s="94">
        <f t="shared" si="46"/>
        <v>-267</v>
      </c>
      <c r="CV59" s="94">
        <f t="shared" si="47"/>
        <v>26</v>
      </c>
      <c r="CW59" s="94">
        <v>1</v>
      </c>
      <c r="CX59" s="94">
        <f>CX$3/DA$3</f>
        <v>0.38461538461538458</v>
      </c>
      <c r="CY59" s="93">
        <f>CY58*CW59</f>
        <v>1</v>
      </c>
      <c r="CZ59" s="93">
        <f>CU59*CY59*$G59*CX59</f>
        <v>-164.33079807692309</v>
      </c>
      <c r="DA59" s="93">
        <f t="shared" si="61"/>
        <v>2.1876184602292818E-15</v>
      </c>
      <c r="DB59" s="93">
        <f t="shared" si="48"/>
        <v>201772.1893338649</v>
      </c>
      <c r="DC59" s="93">
        <f t="shared" si="49"/>
        <v>49.847243019706944</v>
      </c>
      <c r="DD59" s="94">
        <f t="shared" si="50"/>
        <v>-1.3312285255288907E-17</v>
      </c>
      <c r="DE59" s="100"/>
    </row>
    <row r="60" spans="1:109">
      <c r="A60" s="84">
        <f t="shared" si="0"/>
        <v>1.6245047927124727</v>
      </c>
      <c r="B60" s="84">
        <f t="shared" si="1"/>
        <v>1.8</v>
      </c>
      <c r="C60" s="112">
        <f t="shared" si="65"/>
        <v>3.2249999999999996</v>
      </c>
      <c r="D60" s="116"/>
      <c r="E60" s="86">
        <f t="shared" si="51"/>
        <v>1.27</v>
      </c>
      <c r="F60" s="86">
        <f t="shared" si="3"/>
        <v>1.27</v>
      </c>
      <c r="G60" s="87">
        <f t="shared" si="4"/>
        <v>1.6129</v>
      </c>
      <c r="H60" s="88">
        <f t="shared" si="5"/>
        <v>1782.8875536304683</v>
      </c>
      <c r="I60" s="84">
        <f t="shared" si="52"/>
        <v>10.800000000000006</v>
      </c>
      <c r="J60" s="89">
        <v>54</v>
      </c>
      <c r="K60" s="94">
        <f t="shared" si="6"/>
        <v>54</v>
      </c>
      <c r="L60" s="94">
        <f t="shared" si="7"/>
        <v>10</v>
      </c>
      <c r="M60" s="94">
        <v>1</v>
      </c>
      <c r="N60" s="94">
        <f>N$3/Q$3</f>
        <v>1</v>
      </c>
      <c r="O60" s="93">
        <f>O59*M60</f>
        <v>8</v>
      </c>
      <c r="P60" s="93">
        <f>K60*O60*$G60*N60</f>
        <v>696.77279999999996</v>
      </c>
      <c r="Q60" s="93">
        <f t="shared" si="53"/>
        <v>17828.875536304684</v>
      </c>
      <c r="R60" s="93">
        <f t="shared" si="8"/>
        <v>89144.377681523416</v>
      </c>
      <c r="S60" s="93">
        <f t="shared" si="9"/>
        <v>51.659252408256634</v>
      </c>
      <c r="T60" s="94">
        <f t="shared" si="64"/>
        <v>25.587789213793485</v>
      </c>
      <c r="U60" s="100">
        <f>T60/(($C60/N$3))</f>
        <v>7.9341982058274381</v>
      </c>
      <c r="V60" s="94">
        <f t="shared" si="11"/>
        <v>44</v>
      </c>
      <c r="W60" s="97">
        <f t="shared" si="12"/>
        <v>10.5</v>
      </c>
      <c r="X60" s="94">
        <v>1</v>
      </c>
      <c r="Y60" s="94">
        <f>Y$3/AB$3</f>
        <v>0.95238095238095244</v>
      </c>
      <c r="Z60" s="93">
        <f>Z59*X60</f>
        <v>8</v>
      </c>
      <c r="AA60" s="93">
        <f>V60*Z60*$G60*Y60</f>
        <v>540.70552380952392</v>
      </c>
      <c r="AB60" s="93">
        <f t="shared" si="54"/>
        <v>4680.0798282799769</v>
      </c>
      <c r="AC60" s="93">
        <f t="shared" si="13"/>
        <v>93601.596565599597</v>
      </c>
      <c r="AD60" s="93">
        <f t="shared" si="14"/>
        <v>51.659252408256634</v>
      </c>
      <c r="AE60" s="94">
        <f t="shared" si="15"/>
        <v>8.6555058570636021</v>
      </c>
      <c r="AF60" s="100">
        <f t="shared" si="63"/>
        <v>2.8180716743928009</v>
      </c>
      <c r="AG60" s="94">
        <f t="shared" si="16"/>
        <v>19</v>
      </c>
      <c r="AH60" s="94">
        <f t="shared" si="17"/>
        <v>11.75</v>
      </c>
      <c r="AI60" s="94">
        <v>1</v>
      </c>
      <c r="AJ60" s="94">
        <f>AJ$3/AM$3</f>
        <v>0.85106382978723394</v>
      </c>
      <c r="AK60" s="93">
        <f>AK59*AI60</f>
        <v>1</v>
      </c>
      <c r="AL60" s="93">
        <f>AG60*AK60*$G60*AJ60</f>
        <v>26.080936170212762</v>
      </c>
      <c r="AM60" s="93">
        <f t="shared" si="55"/>
        <v>163.66350589967155</v>
      </c>
      <c r="AN60" s="93">
        <f t="shared" si="18"/>
        <v>104744.64377579001</v>
      </c>
      <c r="AO60" s="93">
        <f t="shared" si="19"/>
        <v>51.659252408256634</v>
      </c>
      <c r="AP60" s="94">
        <f t="shared" si="20"/>
        <v>6.2752159213745129</v>
      </c>
      <c r="AQ60" s="100">
        <f t="shared" si="66"/>
        <v>2.286318979105443</v>
      </c>
      <c r="AR60" s="94">
        <f t="shared" si="21"/>
        <v>-11</v>
      </c>
      <c r="AS60" s="94">
        <f t="shared" si="22"/>
        <v>13.25</v>
      </c>
      <c r="AT60" s="94">
        <v>1</v>
      </c>
      <c r="AU60" s="94">
        <f>AU$3/AX$3</f>
        <v>0.75471698113207542</v>
      </c>
      <c r="AV60" s="93">
        <f>AV59*AT60</f>
        <v>1</v>
      </c>
      <c r="AW60" s="93">
        <f>AR60*AV60*$G60*AU60</f>
        <v>-13.39011320754717</v>
      </c>
      <c r="AX60" s="93">
        <f t="shared" si="56"/>
        <v>2.8836987409184092</v>
      </c>
      <c r="AY60" s="93">
        <f t="shared" si="23"/>
        <v>118116.30042801853</v>
      </c>
      <c r="AZ60" s="93">
        <f t="shared" si="24"/>
        <v>51.659252408256634</v>
      </c>
      <c r="BA60" s="94">
        <f t="shared" si="25"/>
        <v>-0.21536029578099822</v>
      </c>
      <c r="BC60" s="94">
        <f t="shared" si="26"/>
        <v>-48</v>
      </c>
      <c r="BD60" s="94">
        <f t="shared" si="27"/>
        <v>15.1</v>
      </c>
      <c r="BE60" s="94">
        <v>1</v>
      </c>
      <c r="BF60" s="94">
        <f>BF$3/BI$3</f>
        <v>0.66225165562913912</v>
      </c>
      <c r="BG60" s="93">
        <f>BG59*BE60</f>
        <v>1</v>
      </c>
      <c r="BH60" s="93">
        <f>BC60*BG60*$G60*BF60</f>
        <v>-51.27099337748345</v>
      </c>
      <c r="BI60" s="93">
        <f t="shared" si="57"/>
        <v>1.9457587356123671E-2</v>
      </c>
      <c r="BJ60" s="93">
        <f t="shared" si="28"/>
        <v>134608.01029910037</v>
      </c>
      <c r="BK60" s="93">
        <f t="shared" si="29"/>
        <v>51.659252408256634</v>
      </c>
      <c r="BL60" s="94">
        <f t="shared" si="30"/>
        <v>-3.7950478573463352E-4</v>
      </c>
      <c r="BN60" s="94">
        <f t="shared" si="31"/>
        <v>-98</v>
      </c>
      <c r="BO60" s="94">
        <f t="shared" si="32"/>
        <v>17.600000000000001</v>
      </c>
      <c r="BP60" s="94">
        <v>1</v>
      </c>
      <c r="BQ60" s="94">
        <f>BQ$3/BT$3</f>
        <v>0.56818181818181823</v>
      </c>
      <c r="BR60" s="93">
        <f>BR59*BP60</f>
        <v>1</v>
      </c>
      <c r="BS60" s="93">
        <f>BN60*BR60*$G60*BQ60</f>
        <v>-89.809204545454548</v>
      </c>
      <c r="BT60" s="93">
        <f t="shared" si="58"/>
        <v>2.2147502164461885E-5</v>
      </c>
      <c r="BU60" s="93">
        <f t="shared" si="33"/>
        <v>156894.10471948123</v>
      </c>
      <c r="BV60" s="93">
        <f t="shared" si="34"/>
        <v>51.659252408256634</v>
      </c>
      <c r="BW60" s="94">
        <f t="shared" si="35"/>
        <v>-2.4660614996598164E-7</v>
      </c>
      <c r="BY60" s="94">
        <f t="shared" si="36"/>
        <v>-153</v>
      </c>
      <c r="BZ60" s="94">
        <f t="shared" si="37"/>
        <v>20.350000000000001</v>
      </c>
      <c r="CA60" s="94">
        <v>1</v>
      </c>
      <c r="CB60" s="94">
        <f>CB$3/CE$3</f>
        <v>0.49140049140049141</v>
      </c>
      <c r="CC60" s="93">
        <f>CC59*CA60</f>
        <v>1</v>
      </c>
      <c r="CD60" s="93">
        <f>BY60*CC60*$G60*CB60</f>
        <v>-121.26471744471745</v>
      </c>
      <c r="CE60" s="93">
        <f t="shared" si="59"/>
        <v>1.2503930360185039E-8</v>
      </c>
      <c r="CF60" s="93">
        <f t="shared" si="38"/>
        <v>181408.80858190014</v>
      </c>
      <c r="CG60" s="93">
        <f t="shared" si="39"/>
        <v>51.659252408256634</v>
      </c>
      <c r="CH60" s="94">
        <f t="shared" si="40"/>
        <v>-1.0311268292762379E-10</v>
      </c>
      <c r="CI60" s="100"/>
      <c r="CJ60" s="94">
        <f t="shared" si="41"/>
        <v>-203</v>
      </c>
      <c r="CK60" s="94">
        <f t="shared" si="42"/>
        <v>22.85</v>
      </c>
      <c r="CL60" s="94">
        <v>1</v>
      </c>
      <c r="CM60" s="94">
        <f>CM$3/CP$3</f>
        <v>0.43763676148796499</v>
      </c>
      <c r="CN60" s="93">
        <f>CN59*CL60</f>
        <v>1</v>
      </c>
      <c r="CO60" s="93">
        <f>CJ60*CN60*$G60*CM60</f>
        <v>-143.29045951859956</v>
      </c>
      <c r="CP60" s="93">
        <f t="shared" si="60"/>
        <v>1.3710976309612412E-11</v>
      </c>
      <c r="CQ60" s="93">
        <f t="shared" si="43"/>
        <v>203694.90300228103</v>
      </c>
      <c r="CR60" s="93">
        <f t="shared" si="44"/>
        <v>51.659252408256634</v>
      </c>
      <c r="CS60" s="94">
        <f t="shared" si="45"/>
        <v>-9.568659599303388E-14</v>
      </c>
      <c r="CT60" s="100"/>
      <c r="CU60" s="94">
        <f t="shared" si="46"/>
        <v>-266</v>
      </c>
      <c r="CV60" s="94">
        <f t="shared" si="47"/>
        <v>26</v>
      </c>
      <c r="CW60" s="94">
        <v>1</v>
      </c>
      <c r="CX60" s="94">
        <f>CX$3/DA$3</f>
        <v>0.38461538461538458</v>
      </c>
      <c r="CY60" s="93">
        <f>CY59*CW60</f>
        <v>1</v>
      </c>
      <c r="CZ60" s="93">
        <f>CU60*CY60*$G60*CX60</f>
        <v>-165.0120769230769</v>
      </c>
      <c r="DA60" s="93">
        <f t="shared" si="61"/>
        <v>2.5129137266265233E-15</v>
      </c>
      <c r="DB60" s="93">
        <f t="shared" si="48"/>
        <v>231775.38197196089</v>
      </c>
      <c r="DC60" s="93">
        <f t="shared" si="49"/>
        <v>51.659252408256634</v>
      </c>
      <c r="DD60" s="94">
        <f t="shared" si="50"/>
        <v>-1.5228665522451179E-17</v>
      </c>
      <c r="DE60" s="100"/>
    </row>
    <row r="61" spans="1:109">
      <c r="A61" s="84">
        <f t="shared" si="0"/>
        <v>1.6817928305074312</v>
      </c>
      <c r="B61" s="84">
        <f t="shared" si="1"/>
        <v>1.8333333333333333</v>
      </c>
      <c r="C61" s="112">
        <f t="shared" si="65"/>
        <v>3.2249999999999996</v>
      </c>
      <c r="D61" s="116"/>
      <c r="E61" s="86">
        <f t="shared" si="51"/>
        <v>1.2749999999999999</v>
      </c>
      <c r="F61" s="86">
        <f t="shared" si="3"/>
        <v>1.2749999999999999</v>
      </c>
      <c r="G61" s="87">
        <f t="shared" si="4"/>
        <v>1.6256249999999999</v>
      </c>
      <c r="H61" s="88">
        <f t="shared" si="5"/>
        <v>2048.0000000000077</v>
      </c>
      <c r="I61" s="84">
        <f t="shared" si="52"/>
        <v>11.000000000000005</v>
      </c>
      <c r="J61" s="89">
        <v>55</v>
      </c>
      <c r="K61" s="94">
        <f t="shared" si="6"/>
        <v>55</v>
      </c>
      <c r="L61" s="94">
        <f t="shared" si="7"/>
        <v>10</v>
      </c>
      <c r="M61" s="94">
        <v>1</v>
      </c>
      <c r="N61" s="94">
        <f>N$3/Q$3</f>
        <v>1</v>
      </c>
      <c r="O61" s="93">
        <f>O60*M61</f>
        <v>8</v>
      </c>
      <c r="P61" s="93">
        <f>K61*O61*$G61*N61</f>
        <v>715.27499999999998</v>
      </c>
      <c r="Q61" s="93">
        <f t="shared" si="53"/>
        <v>20480.000000000076</v>
      </c>
      <c r="R61" s="93">
        <f t="shared" si="8"/>
        <v>102400.00000000038</v>
      </c>
      <c r="S61" s="93">
        <f t="shared" si="9"/>
        <v>53.537071771153222</v>
      </c>
      <c r="T61" s="94">
        <f t="shared" si="64"/>
        <v>28.632344203278567</v>
      </c>
      <c r="U61" s="100">
        <f>T61/(($C61/N$3))</f>
        <v>8.8782462645825024</v>
      </c>
      <c r="V61" s="94">
        <f t="shared" si="11"/>
        <v>45</v>
      </c>
      <c r="W61" s="97">
        <f t="shared" si="12"/>
        <v>10.5</v>
      </c>
      <c r="X61" s="94">
        <v>1</v>
      </c>
      <c r="Y61" s="94">
        <f>Y$3/AB$3</f>
        <v>0.95238095238095244</v>
      </c>
      <c r="Z61" s="93">
        <f>Z60*X61</f>
        <v>8</v>
      </c>
      <c r="AA61" s="93">
        <f>V61*Z61*$G61*Y61</f>
        <v>557.35714285714278</v>
      </c>
      <c r="AB61" s="93">
        <f t="shared" si="54"/>
        <v>5376.0000000000155</v>
      </c>
      <c r="AC61" s="93">
        <f t="shared" si="13"/>
        <v>107520.00000000041</v>
      </c>
      <c r="AD61" s="93">
        <f t="shared" si="14"/>
        <v>53.537071771153222</v>
      </c>
      <c r="AE61" s="94">
        <f t="shared" si="15"/>
        <v>9.6455209534794601</v>
      </c>
      <c r="AF61" s="100">
        <f t="shared" si="63"/>
        <v>3.1404021709002894</v>
      </c>
      <c r="AG61" s="94">
        <f t="shared" si="16"/>
        <v>20</v>
      </c>
      <c r="AH61" s="94">
        <f t="shared" si="17"/>
        <v>11.75</v>
      </c>
      <c r="AI61" s="94">
        <v>2</v>
      </c>
      <c r="AJ61" s="94">
        <f>AJ$3/AM$3</f>
        <v>0.85106382978723394</v>
      </c>
      <c r="AK61" s="93">
        <f>AK60*AI61</f>
        <v>2</v>
      </c>
      <c r="AL61" s="93">
        <f>AG61*AK61*$G61*AJ61</f>
        <v>55.340425531914882</v>
      </c>
      <c r="AM61" s="93">
        <f t="shared" si="55"/>
        <v>188.00000000000026</v>
      </c>
      <c r="AN61" s="93">
        <f t="shared" si="18"/>
        <v>120320.00000000045</v>
      </c>
      <c r="AO61" s="93">
        <f t="shared" si="19"/>
        <v>53.537071771153222</v>
      </c>
      <c r="AP61" s="94">
        <f t="shared" si="20"/>
        <v>3.3971549404075407</v>
      </c>
      <c r="AQ61" s="100">
        <f t="shared" si="66"/>
        <v>1.2377231178229027</v>
      </c>
      <c r="AR61" s="94">
        <f t="shared" si="21"/>
        <v>-10</v>
      </c>
      <c r="AS61" s="94">
        <f t="shared" si="22"/>
        <v>13.25</v>
      </c>
      <c r="AT61" s="94">
        <v>1</v>
      </c>
      <c r="AU61" s="94">
        <f>AU$3/AX$3</f>
        <v>0.75471698113207542</v>
      </c>
      <c r="AV61" s="93">
        <f>AV60*AT61</f>
        <v>1</v>
      </c>
      <c r="AW61" s="93">
        <f>AR61*AV61*$G61*AU61</f>
        <v>-12.268867924528299</v>
      </c>
      <c r="AX61" s="93">
        <f t="shared" si="56"/>
        <v>3.3124999999999978</v>
      </c>
      <c r="AY61" s="93">
        <f t="shared" si="23"/>
        <v>135680.00000000052</v>
      </c>
      <c r="AZ61" s="93">
        <f t="shared" si="24"/>
        <v>53.537071771153222</v>
      </c>
      <c r="BA61" s="94">
        <f t="shared" si="25"/>
        <v>-0.26999231064974999</v>
      </c>
      <c r="BC61" s="94">
        <f t="shared" si="26"/>
        <v>-47</v>
      </c>
      <c r="BD61" s="94">
        <f t="shared" si="27"/>
        <v>15.1</v>
      </c>
      <c r="BE61" s="94">
        <v>1</v>
      </c>
      <c r="BF61" s="94">
        <f>BF$3/BI$3</f>
        <v>0.66225165562913912</v>
      </c>
      <c r="BG61" s="93">
        <f>BG60*BE61</f>
        <v>1</v>
      </c>
      <c r="BH61" s="93">
        <f>BC61*BG61*$G61*BF61</f>
        <v>-50.598923841059602</v>
      </c>
      <c r="BI61" s="93">
        <f t="shared" si="57"/>
        <v>2.2350898588190372E-2</v>
      </c>
      <c r="BJ61" s="93">
        <f t="shared" si="28"/>
        <v>154624.00000000058</v>
      </c>
      <c r="BK61" s="93">
        <f t="shared" si="29"/>
        <v>53.537071771153222</v>
      </c>
      <c r="BL61" s="94">
        <f t="shared" si="30"/>
        <v>-4.417267580314277E-4</v>
      </c>
      <c r="BN61" s="94">
        <f t="shared" si="31"/>
        <v>-97</v>
      </c>
      <c r="BO61" s="94">
        <f t="shared" si="32"/>
        <v>17.600000000000001</v>
      </c>
      <c r="BP61" s="94">
        <v>1</v>
      </c>
      <c r="BQ61" s="94">
        <f>BQ$3/BT$3</f>
        <v>0.56818181818181823</v>
      </c>
      <c r="BR61" s="93">
        <f>BR60*BP61</f>
        <v>1</v>
      </c>
      <c r="BS61" s="93">
        <f>BN61*BR61*$G61*BQ61</f>
        <v>-89.59410511363636</v>
      </c>
      <c r="BT61" s="93">
        <f t="shared" si="58"/>
        <v>2.5440799303610641E-5</v>
      </c>
      <c r="BU61" s="93">
        <f t="shared" si="33"/>
        <v>180224.0000000007</v>
      </c>
      <c r="BV61" s="93">
        <f t="shared" si="34"/>
        <v>53.537071771153222</v>
      </c>
      <c r="BW61" s="94">
        <f t="shared" si="35"/>
        <v>-2.8395617402889282E-7</v>
      </c>
      <c r="BY61" s="94">
        <f t="shared" si="36"/>
        <v>-152</v>
      </c>
      <c r="BZ61" s="94">
        <f t="shared" si="37"/>
        <v>20.350000000000001</v>
      </c>
      <c r="CA61" s="94">
        <v>1</v>
      </c>
      <c r="CB61" s="94">
        <f>CB$3/CE$3</f>
        <v>0.49140049140049141</v>
      </c>
      <c r="CC61" s="93">
        <f>CC60*CA61</f>
        <v>1</v>
      </c>
      <c r="CD61" s="93">
        <f>BY61*CC61*$G61*CB61</f>
        <v>-121.42260442260441</v>
      </c>
      <c r="CE61" s="93">
        <f t="shared" si="59"/>
        <v>1.4363244235742044E-8</v>
      </c>
      <c r="CF61" s="93">
        <f t="shared" si="38"/>
        <v>208384.00000000081</v>
      </c>
      <c r="CG61" s="93">
        <f t="shared" si="39"/>
        <v>53.537071771153222</v>
      </c>
      <c r="CH61" s="94">
        <f t="shared" si="40"/>
        <v>-1.1829135360786361E-10</v>
      </c>
      <c r="CI61" s="100"/>
      <c r="CJ61" s="94">
        <f t="shared" si="41"/>
        <v>-202</v>
      </c>
      <c r="CK61" s="94">
        <f t="shared" si="42"/>
        <v>22.85</v>
      </c>
      <c r="CL61" s="94">
        <v>1</v>
      </c>
      <c r="CM61" s="94">
        <f>CM$3/CP$3</f>
        <v>0.43763676148796499</v>
      </c>
      <c r="CN61" s="93">
        <f>CN60*CL61</f>
        <v>1</v>
      </c>
      <c r="CO61" s="93">
        <f>CJ61*CN61*$G61*CM61</f>
        <v>-143.70951859956236</v>
      </c>
      <c r="CP61" s="93">
        <f t="shared" si="60"/>
        <v>1.5749775932255094E-11</v>
      </c>
      <c r="CQ61" s="93">
        <f t="shared" si="43"/>
        <v>233984.00000000087</v>
      </c>
      <c r="CR61" s="93">
        <f t="shared" si="44"/>
        <v>53.537071771153222</v>
      </c>
      <c r="CS61" s="94">
        <f t="shared" si="45"/>
        <v>-1.095945215441217E-13</v>
      </c>
      <c r="CT61" s="100"/>
      <c r="CU61" s="94">
        <f t="shared" si="46"/>
        <v>-265</v>
      </c>
      <c r="CV61" s="94">
        <f t="shared" si="47"/>
        <v>26</v>
      </c>
      <c r="CW61" s="94">
        <v>1</v>
      </c>
      <c r="CX61" s="94">
        <f>CX$3/DA$3</f>
        <v>0.38461538461538458</v>
      </c>
      <c r="CY61" s="93">
        <f>CY60*CW61</f>
        <v>1</v>
      </c>
      <c r="CZ61" s="93">
        <f>CU61*CY61*$G61*CX61</f>
        <v>-165.68870192307691</v>
      </c>
      <c r="DA61" s="93">
        <f t="shared" si="61"/>
        <v>2.8865798640253557E-15</v>
      </c>
      <c r="DB61" s="93">
        <f t="shared" si="48"/>
        <v>266240.00000000105</v>
      </c>
      <c r="DC61" s="93">
        <f t="shared" si="49"/>
        <v>53.537071771153222</v>
      </c>
      <c r="DD61" s="94">
        <f t="shared" si="50"/>
        <v>-1.7421706070010056E-17</v>
      </c>
      <c r="DE61" s="100"/>
    </row>
    <row r="62" spans="1:109">
      <c r="A62" s="84">
        <f t="shared" si="0"/>
        <v>1.7411011265922505</v>
      </c>
      <c r="B62" s="84">
        <f t="shared" si="1"/>
        <v>1.8666666666666667</v>
      </c>
      <c r="C62" s="112">
        <f t="shared" si="65"/>
        <v>3.2249999999999996</v>
      </c>
      <c r="D62" s="116"/>
      <c r="E62" s="86">
        <f t="shared" si="51"/>
        <v>1.28</v>
      </c>
      <c r="F62" s="86">
        <f t="shared" si="3"/>
        <v>1.28</v>
      </c>
      <c r="G62" s="87">
        <f t="shared" si="4"/>
        <v>1.6384000000000001</v>
      </c>
      <c r="H62" s="88">
        <f t="shared" si="5"/>
        <v>2352.5342310339365</v>
      </c>
      <c r="I62" s="84">
        <f t="shared" si="52"/>
        <v>11.200000000000006</v>
      </c>
      <c r="J62" s="89">
        <v>56</v>
      </c>
      <c r="K62" s="94">
        <f t="shared" si="6"/>
        <v>56</v>
      </c>
      <c r="L62" s="94">
        <f t="shared" si="7"/>
        <v>10</v>
      </c>
      <c r="M62" s="94">
        <v>1</v>
      </c>
      <c r="N62" s="94">
        <f>N$3/Q$3</f>
        <v>1</v>
      </c>
      <c r="O62" s="93">
        <f>O61*M62</f>
        <v>8</v>
      </c>
      <c r="P62" s="93">
        <f>K62*O62*$G62*N62</f>
        <v>734.00319999999999</v>
      </c>
      <c r="Q62" s="93">
        <f t="shared" si="53"/>
        <v>23525.342310339365</v>
      </c>
      <c r="R62" s="93">
        <f t="shared" si="8"/>
        <v>117626.71155169682</v>
      </c>
      <c r="S62" s="93">
        <f t="shared" si="9"/>
        <v>55.483089234073049</v>
      </c>
      <c r="T62" s="94">
        <f t="shared" si="64"/>
        <v>32.050735351479894</v>
      </c>
      <c r="U62" s="100">
        <f>T62/(($C62/N$3))</f>
        <v>9.938212512086789</v>
      </c>
      <c r="V62" s="94">
        <f t="shared" si="11"/>
        <v>46</v>
      </c>
      <c r="W62" s="97">
        <f t="shared" si="12"/>
        <v>10.5</v>
      </c>
      <c r="X62" s="94">
        <v>1</v>
      </c>
      <c r="Y62" s="94">
        <f>Y$3/AB$3</f>
        <v>0.95238095238095244</v>
      </c>
      <c r="Z62" s="93">
        <f>Z61*X62</f>
        <v>8</v>
      </c>
      <c r="AA62" s="93">
        <f>V62*Z62*$G62*Y62</f>
        <v>574.22019047619051</v>
      </c>
      <c r="AB62" s="93">
        <f t="shared" si="54"/>
        <v>6175.4023564640784</v>
      </c>
      <c r="AC62" s="93">
        <f t="shared" si="13"/>
        <v>123508.04712928165</v>
      </c>
      <c r="AD62" s="93">
        <f t="shared" si="14"/>
        <v>55.483089234073049</v>
      </c>
      <c r="AE62" s="94">
        <f t="shared" si="15"/>
        <v>10.754415220654167</v>
      </c>
      <c r="AF62" s="100">
        <f t="shared" si="63"/>
        <v>3.5014375137013567</v>
      </c>
      <c r="AG62" s="94">
        <f t="shared" si="16"/>
        <v>21</v>
      </c>
      <c r="AH62" s="94">
        <f t="shared" si="17"/>
        <v>11.75</v>
      </c>
      <c r="AI62" s="94">
        <v>1</v>
      </c>
      <c r="AJ62" s="94">
        <f>AJ$3/AM$3</f>
        <v>0.85106382978723394</v>
      </c>
      <c r="AK62" s="93">
        <f>AK61*AI62</f>
        <v>2</v>
      </c>
      <c r="AL62" s="93">
        <f>AG62*AK62*$G62*AJ62</f>
        <v>58.564085106382983</v>
      </c>
      <c r="AM62" s="93">
        <f t="shared" si="55"/>
        <v>215.95529073944286</v>
      </c>
      <c r="AN62" s="93">
        <f t="shared" si="18"/>
        <v>138211.38607324378</v>
      </c>
      <c r="AO62" s="93">
        <f t="shared" si="19"/>
        <v>55.483089234073049</v>
      </c>
      <c r="AP62" s="94">
        <f t="shared" si="20"/>
        <v>3.6875038745530677</v>
      </c>
      <c r="AQ62" s="100">
        <f t="shared" si="66"/>
        <v>1.3435091635968543</v>
      </c>
      <c r="AR62" s="94">
        <f t="shared" si="21"/>
        <v>-9</v>
      </c>
      <c r="AS62" s="94">
        <f t="shared" si="22"/>
        <v>13.25</v>
      </c>
      <c r="AT62" s="94">
        <v>1</v>
      </c>
      <c r="AU62" s="94">
        <f>AU$3/AX$3</f>
        <v>0.75471698113207542</v>
      </c>
      <c r="AV62" s="93">
        <f>AV61*AT62</f>
        <v>1</v>
      </c>
      <c r="AW62" s="93">
        <f>AR62*AV62*$G62*AU62</f>
        <v>-11.128754716981133</v>
      </c>
      <c r="AX62" s="93">
        <f t="shared" si="56"/>
        <v>3.8050633009276758</v>
      </c>
      <c r="AY62" s="93">
        <f t="shared" si="23"/>
        <v>155855.3928059983</v>
      </c>
      <c r="AZ62" s="93">
        <f t="shared" si="24"/>
        <v>55.483089234073049</v>
      </c>
      <c r="BA62" s="94">
        <f t="shared" si="25"/>
        <v>-0.34191276541674603</v>
      </c>
      <c r="BC62" s="94">
        <f t="shared" si="26"/>
        <v>-46</v>
      </c>
      <c r="BD62" s="94">
        <f t="shared" si="27"/>
        <v>15.1</v>
      </c>
      <c r="BE62" s="94">
        <v>1</v>
      </c>
      <c r="BF62" s="94">
        <f>BF$3/BI$3</f>
        <v>0.66225165562913912</v>
      </c>
      <c r="BG62" s="93">
        <f>BG61*BE62</f>
        <v>1</v>
      </c>
      <c r="BH62" s="93">
        <f>BC62*BG62*$G62*BF62</f>
        <v>-49.911523178807947</v>
      </c>
      <c r="BI62" s="93">
        <f t="shared" si="57"/>
        <v>2.5674440440959834E-2</v>
      </c>
      <c r="BJ62" s="93">
        <f t="shared" si="28"/>
        <v>177616.33444306219</v>
      </c>
      <c r="BK62" s="93">
        <f t="shared" si="29"/>
        <v>55.483089234073049</v>
      </c>
      <c r="BL62" s="94">
        <f t="shared" si="30"/>
        <v>-5.143990566863928E-4</v>
      </c>
      <c r="BN62" s="94">
        <f t="shared" si="31"/>
        <v>-96</v>
      </c>
      <c r="BO62" s="94">
        <f t="shared" si="32"/>
        <v>17.600000000000001</v>
      </c>
      <c r="BP62" s="94">
        <v>1</v>
      </c>
      <c r="BQ62" s="94">
        <f>BQ$3/BT$3</f>
        <v>0.56818181818181823</v>
      </c>
      <c r="BR62" s="93">
        <f>BR61*BP62</f>
        <v>1</v>
      </c>
      <c r="BS62" s="93">
        <f>BN62*BR62*$G62*BQ62</f>
        <v>-89.367272727272749</v>
      </c>
      <c r="BT62" s="93">
        <f t="shared" si="58"/>
        <v>2.9223804309867262E-5</v>
      </c>
      <c r="BU62" s="93">
        <f t="shared" si="33"/>
        <v>207023.01233098641</v>
      </c>
      <c r="BV62" s="93">
        <f t="shared" si="34"/>
        <v>55.483089234073049</v>
      </c>
      <c r="BW62" s="94">
        <f t="shared" si="35"/>
        <v>-3.2700790141656474E-7</v>
      </c>
      <c r="BY62" s="94">
        <f t="shared" si="36"/>
        <v>-151</v>
      </c>
      <c r="BZ62" s="94">
        <f t="shared" si="37"/>
        <v>20.350000000000001</v>
      </c>
      <c r="CA62" s="94">
        <v>1</v>
      </c>
      <c r="CB62" s="94">
        <f>CB$3/CE$3</f>
        <v>0.49140049140049141</v>
      </c>
      <c r="CC62" s="93">
        <f>CC61*CA62</f>
        <v>1</v>
      </c>
      <c r="CD62" s="93">
        <f>BY62*CC62*$G62*CB62</f>
        <v>-121.57169533169534</v>
      </c>
      <c r="CE62" s="93">
        <f t="shared" si="59"/>
        <v>1.6499035026017529E-8</v>
      </c>
      <c r="CF62" s="93">
        <f t="shared" si="38"/>
        <v>239370.35800770306</v>
      </c>
      <c r="CG62" s="93">
        <f t="shared" si="39"/>
        <v>55.483089234073049</v>
      </c>
      <c r="CH62" s="94">
        <f t="shared" si="40"/>
        <v>-1.3571444390079188E-10</v>
      </c>
      <c r="CI62" s="100"/>
      <c r="CJ62" s="94">
        <f t="shared" si="41"/>
        <v>-201</v>
      </c>
      <c r="CK62" s="94">
        <f t="shared" si="42"/>
        <v>22.85</v>
      </c>
      <c r="CL62" s="94">
        <v>1</v>
      </c>
      <c r="CM62" s="94">
        <f>CM$3/CP$3</f>
        <v>0.43763676148796499</v>
      </c>
      <c r="CN62" s="93">
        <f>CN61*CL62</f>
        <v>1</v>
      </c>
      <c r="CO62" s="93">
        <f>CJ62*CN62*$G62*CM62</f>
        <v>-144.12183807439826</v>
      </c>
      <c r="CP62" s="93">
        <f t="shared" si="60"/>
        <v>1.8091741704953322E-11</v>
      </c>
      <c r="CQ62" s="93">
        <f t="shared" si="43"/>
        <v>268777.03589562728</v>
      </c>
      <c r="CR62" s="93">
        <f t="shared" si="44"/>
        <v>55.483089234073049</v>
      </c>
      <c r="CS62" s="94">
        <f t="shared" si="45"/>
        <v>-1.2553088377636456E-13</v>
      </c>
      <c r="CT62" s="100"/>
      <c r="CU62" s="94">
        <f t="shared" si="46"/>
        <v>-264</v>
      </c>
      <c r="CV62" s="94">
        <f t="shared" si="47"/>
        <v>26</v>
      </c>
      <c r="CW62" s="94">
        <v>1</v>
      </c>
      <c r="CX62" s="94">
        <f>CX$3/DA$3</f>
        <v>0.38461538461538458</v>
      </c>
      <c r="CY62" s="93">
        <f>CY61*CW62</f>
        <v>1</v>
      </c>
      <c r="CZ62" s="93">
        <f>CU62*CY62*$G62*CX62</f>
        <v>-166.36061538461536</v>
      </c>
      <c r="DA62" s="93">
        <f t="shared" si="61"/>
        <v>3.3158095413734919E-15</v>
      </c>
      <c r="DB62" s="93">
        <f t="shared" si="48"/>
        <v>305829.45003441174</v>
      </c>
      <c r="DC62" s="93">
        <f t="shared" si="49"/>
        <v>55.483089234073049</v>
      </c>
      <c r="DD62" s="94">
        <f t="shared" si="50"/>
        <v>-1.9931457537035116E-17</v>
      </c>
      <c r="DE62" s="100"/>
    </row>
    <row r="63" spans="1:109">
      <c r="A63" s="84">
        <f t="shared" si="0"/>
        <v>1.8025009252216628</v>
      </c>
      <c r="B63" s="84">
        <f t="shared" si="1"/>
        <v>1.9</v>
      </c>
      <c r="C63" s="112">
        <f t="shared" si="65"/>
        <v>3.2249999999999996</v>
      </c>
      <c r="D63" s="116"/>
      <c r="E63" s="86">
        <f t="shared" si="51"/>
        <v>1.2850000000000001</v>
      </c>
      <c r="F63" s="86">
        <f t="shared" si="3"/>
        <v>1.2850000000000001</v>
      </c>
      <c r="G63" s="87">
        <f t="shared" si="4"/>
        <v>1.6512250000000004</v>
      </c>
      <c r="H63" s="88">
        <f t="shared" si="5"/>
        <v>2702.3522012628982</v>
      </c>
      <c r="I63" s="84">
        <f t="shared" si="52"/>
        <v>11.400000000000006</v>
      </c>
      <c r="J63" s="89">
        <v>57</v>
      </c>
      <c r="K63" s="94">
        <f t="shared" si="6"/>
        <v>57</v>
      </c>
      <c r="L63" s="94">
        <f t="shared" si="7"/>
        <v>10</v>
      </c>
      <c r="M63" s="94">
        <v>1</v>
      </c>
      <c r="N63" s="94">
        <f>N$3/Q$3</f>
        <v>1</v>
      </c>
      <c r="O63" s="93">
        <f>O62*M63</f>
        <v>8</v>
      </c>
      <c r="P63" s="93">
        <f>K63*O63*$G63*N63</f>
        <v>752.95860000000016</v>
      </c>
      <c r="Q63" s="93">
        <f t="shared" si="53"/>
        <v>27023.522012628982</v>
      </c>
      <c r="R63" s="93">
        <f t="shared" si="8"/>
        <v>135117.61006314491</v>
      </c>
      <c r="S63" s="93">
        <f t="shared" si="9"/>
        <v>57.499779514571038</v>
      </c>
      <c r="T63" s="94">
        <f t="shared" si="64"/>
        <v>35.889784660974691</v>
      </c>
      <c r="U63" s="100">
        <f>T63/(($C63/N$3))</f>
        <v>11.128615398751844</v>
      </c>
      <c r="V63" s="94">
        <f t="shared" si="11"/>
        <v>47</v>
      </c>
      <c r="W63" s="97">
        <f t="shared" si="12"/>
        <v>10.5</v>
      </c>
      <c r="X63" s="94">
        <v>1</v>
      </c>
      <c r="Y63" s="94">
        <f>Y$3/AB$3</f>
        <v>0.95238095238095244</v>
      </c>
      <c r="Z63" s="93">
        <f>Z62*X63</f>
        <v>8</v>
      </c>
      <c r="AA63" s="93">
        <f>V63*Z63*$G63*Y63</f>
        <v>591.29580952380968</v>
      </c>
      <c r="AB63" s="93">
        <f t="shared" si="54"/>
        <v>7093.6745283151004</v>
      </c>
      <c r="AC63" s="93">
        <f t="shared" si="13"/>
        <v>141873.49056630215</v>
      </c>
      <c r="AD63" s="93">
        <f t="shared" si="14"/>
        <v>57.499779514571038</v>
      </c>
      <c r="AE63" s="94">
        <f t="shared" si="15"/>
        <v>11.996828683815423</v>
      </c>
      <c r="AF63" s="100">
        <f t="shared" si="63"/>
        <v>3.9059442226375798</v>
      </c>
      <c r="AG63" s="94">
        <f t="shared" si="16"/>
        <v>22</v>
      </c>
      <c r="AH63" s="94">
        <f t="shared" si="17"/>
        <v>11.75</v>
      </c>
      <c r="AI63" s="94">
        <v>1</v>
      </c>
      <c r="AJ63" s="94">
        <f>AJ$3/AM$3</f>
        <v>0.85106382978723394</v>
      </c>
      <c r="AK63" s="93">
        <f>AK62*AI63</f>
        <v>2</v>
      </c>
      <c r="AL63" s="93">
        <f>AG63*AK63*$G63*AJ63</f>
        <v>61.833106382978734</v>
      </c>
      <c r="AM63" s="93">
        <f t="shared" si="55"/>
        <v>248.06748722530443</v>
      </c>
      <c r="AN63" s="93">
        <f t="shared" si="18"/>
        <v>158763.19182419527</v>
      </c>
      <c r="AO63" s="93">
        <f t="shared" si="19"/>
        <v>57.499779514571038</v>
      </c>
      <c r="AP63" s="94">
        <f t="shared" si="20"/>
        <v>4.0118878338221711</v>
      </c>
      <c r="AQ63" s="100">
        <f t="shared" si="66"/>
        <v>1.4616955673615664</v>
      </c>
      <c r="AR63" s="94">
        <f t="shared" si="21"/>
        <v>-8</v>
      </c>
      <c r="AS63" s="94">
        <f t="shared" si="22"/>
        <v>13.25</v>
      </c>
      <c r="AT63" s="94">
        <v>1</v>
      </c>
      <c r="AU63" s="94">
        <f>AU$3/AX$3</f>
        <v>0.75471698113207542</v>
      </c>
      <c r="AV63" s="93">
        <f>AV62*AT63</f>
        <v>1</v>
      </c>
      <c r="AW63" s="93">
        <f>AR63*AV63*$G63*AU63</f>
        <v>-9.9696603773584922</v>
      </c>
      <c r="AX63" s="93">
        <f t="shared" si="56"/>
        <v>4.3708699544352099</v>
      </c>
      <c r="AY63" s="93">
        <f t="shared" si="23"/>
        <v>179030.83333366699</v>
      </c>
      <c r="AZ63" s="93">
        <f t="shared" si="24"/>
        <v>57.499779514571038</v>
      </c>
      <c r="BA63" s="94">
        <f t="shared" si="25"/>
        <v>-0.43841713649159353</v>
      </c>
      <c r="BC63" s="94">
        <f t="shared" si="26"/>
        <v>-45</v>
      </c>
      <c r="BD63" s="94">
        <f t="shared" si="27"/>
        <v>15.1</v>
      </c>
      <c r="BE63" s="94">
        <v>1</v>
      </c>
      <c r="BF63" s="94">
        <f>BF$3/BI$3</f>
        <v>0.66225165562913912</v>
      </c>
      <c r="BG63" s="93">
        <f>BG62*BE63</f>
        <v>1</v>
      </c>
      <c r="BH63" s="93">
        <f>BC63*BG63*$G63*BF63</f>
        <v>-49.208692052980147</v>
      </c>
      <c r="BI63" s="93">
        <f t="shared" si="57"/>
        <v>2.9492187499999913E-2</v>
      </c>
      <c r="BJ63" s="93">
        <f t="shared" si="28"/>
        <v>204027.5911953488</v>
      </c>
      <c r="BK63" s="93">
        <f t="shared" si="29"/>
        <v>57.499779514571038</v>
      </c>
      <c r="BL63" s="94">
        <f t="shared" si="30"/>
        <v>-5.9932882321374001E-4</v>
      </c>
      <c r="BN63" s="94">
        <f t="shared" si="31"/>
        <v>-95</v>
      </c>
      <c r="BO63" s="94">
        <f t="shared" si="32"/>
        <v>17.600000000000001</v>
      </c>
      <c r="BP63" s="94">
        <v>1</v>
      </c>
      <c r="BQ63" s="94">
        <f>BQ$3/BT$3</f>
        <v>0.56818181818181823</v>
      </c>
      <c r="BR63" s="93">
        <f>BR62*BP63</f>
        <v>1</v>
      </c>
      <c r="BS63" s="93">
        <f>BN63*BR63*$G63*BQ63</f>
        <v>-89.128622159090938</v>
      </c>
      <c r="BT63" s="93">
        <f t="shared" si="58"/>
        <v>3.3569335937499786E-5</v>
      </c>
      <c r="BU63" s="93">
        <f t="shared" si="33"/>
        <v>237806.99371113506</v>
      </c>
      <c r="BV63" s="93">
        <f t="shared" si="34"/>
        <v>57.499779514571038</v>
      </c>
      <c r="BW63" s="94">
        <f t="shared" si="35"/>
        <v>-3.7663923355148355E-7</v>
      </c>
      <c r="BY63" s="94">
        <f t="shared" si="36"/>
        <v>-150</v>
      </c>
      <c r="BZ63" s="94">
        <f t="shared" si="37"/>
        <v>20.350000000000001</v>
      </c>
      <c r="CA63" s="94">
        <v>1</v>
      </c>
      <c r="CB63" s="94">
        <f>CB$3/CE$3</f>
        <v>0.49140049140049141</v>
      </c>
      <c r="CC63" s="93">
        <f>CC62*CA63</f>
        <v>1</v>
      </c>
      <c r="CD63" s="93">
        <f>BY63*CC63*$G63*CB63</f>
        <v>-121.71191646191649</v>
      </c>
      <c r="CE63" s="93">
        <f t="shared" si="59"/>
        <v>1.8952414393424801E-8</v>
      </c>
      <c r="CF63" s="93">
        <f t="shared" si="38"/>
        <v>274964.33647849993</v>
      </c>
      <c r="CG63" s="93">
        <f t="shared" si="39"/>
        <v>57.499779514571038</v>
      </c>
      <c r="CH63" s="94">
        <f t="shared" si="40"/>
        <v>-1.5571535593521763E-10</v>
      </c>
      <c r="CI63" s="100"/>
      <c r="CJ63" s="94">
        <f t="shared" si="41"/>
        <v>-200</v>
      </c>
      <c r="CK63" s="94">
        <f t="shared" si="42"/>
        <v>22.85</v>
      </c>
      <c r="CL63" s="94">
        <v>1</v>
      </c>
      <c r="CM63" s="94">
        <f>CM$3/CP$3</f>
        <v>0.43763676148796499</v>
      </c>
      <c r="CN63" s="93">
        <f>CN62*CL63</f>
        <v>1</v>
      </c>
      <c r="CO63" s="93">
        <f>CJ63*CN63*$G63*CM63</f>
        <v>-144.52735229759301</v>
      </c>
      <c r="CP63" s="93">
        <f t="shared" si="60"/>
        <v>2.0781953935511134E-11</v>
      </c>
      <c r="CQ63" s="93">
        <f t="shared" si="43"/>
        <v>308743.73899428616</v>
      </c>
      <c r="CR63" s="93">
        <f t="shared" si="44"/>
        <v>57.499779514571038</v>
      </c>
      <c r="CS63" s="94">
        <f t="shared" si="45"/>
        <v>-1.4379253203725396E-13</v>
      </c>
      <c r="CT63" s="100"/>
      <c r="CU63" s="94">
        <f t="shared" si="46"/>
        <v>-263</v>
      </c>
      <c r="CV63" s="94">
        <f t="shared" si="47"/>
        <v>26</v>
      </c>
      <c r="CW63" s="94">
        <v>1</v>
      </c>
      <c r="CX63" s="94">
        <f>CX$3/DA$3</f>
        <v>0.38461538461538458</v>
      </c>
      <c r="CY63" s="93">
        <f>CY62*CW63</f>
        <v>1</v>
      </c>
      <c r="CZ63" s="93">
        <f>CU63*CY63*$G63*CX63</f>
        <v>-167.02775961538464</v>
      </c>
      <c r="DA63" s="93">
        <f t="shared" si="61"/>
        <v>3.808864965659203E-15</v>
      </c>
      <c r="DB63" s="93">
        <f t="shared" si="48"/>
        <v>351305.78616417677</v>
      </c>
      <c r="DC63" s="93">
        <f t="shared" si="49"/>
        <v>57.499779514571038</v>
      </c>
      <c r="DD63" s="94">
        <f t="shared" si="50"/>
        <v>-2.2803784080142657E-17</v>
      </c>
      <c r="DE63" s="100"/>
    </row>
    <row r="64" spans="1:109">
      <c r="A64" s="84">
        <f t="shared" si="0"/>
        <v>1.8660659830736175</v>
      </c>
      <c r="B64" s="84">
        <f t="shared" si="1"/>
        <v>1.9333333333333333</v>
      </c>
      <c r="C64" s="112">
        <f t="shared" si="65"/>
        <v>3.2249999999999996</v>
      </c>
      <c r="D64" s="116"/>
      <c r="E64" s="86">
        <f t="shared" si="51"/>
        <v>1.29</v>
      </c>
      <c r="F64" s="86">
        <f t="shared" si="3"/>
        <v>1.29</v>
      </c>
      <c r="G64" s="87">
        <f t="shared" si="4"/>
        <v>1.6641000000000001</v>
      </c>
      <c r="H64" s="88">
        <f t="shared" si="5"/>
        <v>3104.1875282133069</v>
      </c>
      <c r="I64" s="84">
        <f t="shared" si="52"/>
        <v>11.600000000000007</v>
      </c>
      <c r="J64" s="89">
        <v>58</v>
      </c>
      <c r="K64" s="94">
        <f t="shared" si="6"/>
        <v>58</v>
      </c>
      <c r="L64" s="94">
        <f t="shared" si="7"/>
        <v>10</v>
      </c>
      <c r="M64" s="94">
        <v>1</v>
      </c>
      <c r="N64" s="94">
        <f>N$3/Q$3</f>
        <v>1</v>
      </c>
      <c r="O64" s="93">
        <f>O63*M64</f>
        <v>8</v>
      </c>
      <c r="P64" s="93">
        <f>K64*O64*$G64*N64</f>
        <v>772.14240000000007</v>
      </c>
      <c r="Q64" s="93">
        <f t="shared" si="53"/>
        <v>31041.875282133071</v>
      </c>
      <c r="R64" s="93">
        <f t="shared" si="8"/>
        <v>155209.37641066534</v>
      </c>
      <c r="S64" s="93">
        <f t="shared" si="9"/>
        <v>59.589707059484184</v>
      </c>
      <c r="T64" s="94">
        <f t="shared" si="64"/>
        <v>40.202267460164173</v>
      </c>
      <c r="U64" s="100">
        <f>T64/(($C64/N$3))</f>
        <v>12.465819367492768</v>
      </c>
      <c r="V64" s="94">
        <f t="shared" si="11"/>
        <v>48</v>
      </c>
      <c r="W64" s="97">
        <f t="shared" si="12"/>
        <v>10.5</v>
      </c>
      <c r="X64" s="94">
        <v>1</v>
      </c>
      <c r="Y64" s="94">
        <f>Y$3/AB$3</f>
        <v>0.95238095238095244</v>
      </c>
      <c r="Z64" s="93">
        <f>Z63*X64</f>
        <v>8</v>
      </c>
      <c r="AA64" s="93">
        <f>V64*Z64*$G64*Y64</f>
        <v>608.58514285714296</v>
      </c>
      <c r="AB64" s="93">
        <f t="shared" si="54"/>
        <v>8148.4922615599262</v>
      </c>
      <c r="AC64" s="93">
        <f t="shared" si="13"/>
        <v>162969.84523119862</v>
      </c>
      <c r="AD64" s="93">
        <f t="shared" si="14"/>
        <v>59.589707059484184</v>
      </c>
      <c r="AE64" s="94">
        <f t="shared" si="15"/>
        <v>13.389239545521855</v>
      </c>
      <c r="AF64" s="100">
        <f t="shared" si="63"/>
        <v>4.3592872938908371</v>
      </c>
      <c r="AG64" s="94">
        <f t="shared" si="16"/>
        <v>23</v>
      </c>
      <c r="AH64" s="94">
        <f t="shared" si="17"/>
        <v>11.75</v>
      </c>
      <c r="AI64" s="94">
        <v>1</v>
      </c>
      <c r="AJ64" s="94">
        <f>AJ$3/AM$3</f>
        <v>0.85106382978723394</v>
      </c>
      <c r="AK64" s="93">
        <f>AK63*AI64</f>
        <v>2</v>
      </c>
      <c r="AL64" s="93">
        <f>AG64*AK64*$G64*AJ64</f>
        <v>65.147744680851062</v>
      </c>
      <c r="AM64" s="93">
        <f t="shared" si="55"/>
        <v>284.9547145039553</v>
      </c>
      <c r="AN64" s="93">
        <f t="shared" si="18"/>
        <v>182371.0172825318</v>
      </c>
      <c r="AO64" s="93">
        <f t="shared" si="19"/>
        <v>59.589707059484184</v>
      </c>
      <c r="AP64" s="94">
        <f t="shared" si="20"/>
        <v>4.3739766572105498</v>
      </c>
      <c r="AQ64" s="100">
        <f t="shared" si="66"/>
        <v>1.5936194022395029</v>
      </c>
      <c r="AR64" s="94">
        <f t="shared" si="21"/>
        <v>-7</v>
      </c>
      <c r="AS64" s="94">
        <f t="shared" si="22"/>
        <v>13.25</v>
      </c>
      <c r="AT64" s="94">
        <v>1</v>
      </c>
      <c r="AU64" s="94">
        <f>AU$3/AX$3</f>
        <v>0.75471698113207542</v>
      </c>
      <c r="AV64" s="93">
        <f>AV63*AT64</f>
        <v>1</v>
      </c>
      <c r="AW64" s="93">
        <f>AR64*AV64*$G64*AU64</f>
        <v>-8.7914716981132077</v>
      </c>
      <c r="AX64" s="93">
        <f t="shared" si="56"/>
        <v>5.0208111265656914</v>
      </c>
      <c r="AY64" s="93">
        <f t="shared" si="23"/>
        <v>205652.42374413158</v>
      </c>
      <c r="AZ64" s="93">
        <f t="shared" si="24"/>
        <v>59.589707059484184</v>
      </c>
      <c r="BA64" s="94">
        <f t="shared" si="25"/>
        <v>-0.57110018651862793</v>
      </c>
      <c r="BC64" s="94">
        <f t="shared" si="26"/>
        <v>-44</v>
      </c>
      <c r="BD64" s="94">
        <f t="shared" si="27"/>
        <v>15.1</v>
      </c>
      <c r="BE64" s="94">
        <v>1</v>
      </c>
      <c r="BF64" s="94">
        <f>BF$3/BI$3</f>
        <v>0.66225165562913912</v>
      </c>
      <c r="BG64" s="93">
        <f>BG63*BE64</f>
        <v>1</v>
      </c>
      <c r="BH64" s="93">
        <f>BC64*BG64*$G64*BF64</f>
        <v>-48.490331125827829</v>
      </c>
      <c r="BI64" s="93">
        <f t="shared" si="57"/>
        <v>3.387762726651402E-2</v>
      </c>
      <c r="BJ64" s="93">
        <f t="shared" si="28"/>
        <v>234366.15838010469</v>
      </c>
      <c r="BK64" s="93">
        <f t="shared" si="29"/>
        <v>59.589707059484184</v>
      </c>
      <c r="BL64" s="94">
        <f t="shared" si="30"/>
        <v>-6.9864705973248105E-4</v>
      </c>
      <c r="BN64" s="94">
        <f t="shared" si="31"/>
        <v>-94</v>
      </c>
      <c r="BO64" s="94">
        <f t="shared" si="32"/>
        <v>17.600000000000001</v>
      </c>
      <c r="BP64" s="94">
        <v>1</v>
      </c>
      <c r="BQ64" s="94">
        <f>BQ$3/BT$3</f>
        <v>0.56818181818181823</v>
      </c>
      <c r="BR64" s="93">
        <f>BR63*BP64</f>
        <v>1</v>
      </c>
      <c r="BS64" s="93">
        <f>BN64*BR64*$G64*BQ64</f>
        <v>-88.878068181818207</v>
      </c>
      <c r="BT64" s="93">
        <f t="shared" si="58"/>
        <v>3.8561040969748867E-5</v>
      </c>
      <c r="BU64" s="93">
        <f t="shared" si="33"/>
        <v>273168.50248277106</v>
      </c>
      <c r="BV64" s="93">
        <f t="shared" si="34"/>
        <v>59.589707059484184</v>
      </c>
      <c r="BW64" s="94">
        <f t="shared" si="35"/>
        <v>-4.338645265203604E-7</v>
      </c>
      <c r="BY64" s="94">
        <f t="shared" si="36"/>
        <v>-149</v>
      </c>
      <c r="BZ64" s="94">
        <f t="shared" si="37"/>
        <v>20.350000000000001</v>
      </c>
      <c r="CA64" s="94">
        <v>1</v>
      </c>
      <c r="CB64" s="94">
        <f>CB$3/CE$3</f>
        <v>0.49140049140049141</v>
      </c>
      <c r="CC64" s="93">
        <f>CC63*CA64</f>
        <v>1</v>
      </c>
      <c r="CD64" s="93">
        <f>BY64*CC64*$G64*CB64</f>
        <v>-121.84319410319412</v>
      </c>
      <c r="CE64" s="93">
        <f t="shared" si="59"/>
        <v>2.1770607236949202E-8</v>
      </c>
      <c r="CF64" s="93">
        <f t="shared" si="38"/>
        <v>315851.08099570399</v>
      </c>
      <c r="CG64" s="93">
        <f t="shared" si="39"/>
        <v>59.589707059484184</v>
      </c>
      <c r="CH64" s="94">
        <f t="shared" si="40"/>
        <v>-1.7867725314645608E-10</v>
      </c>
      <c r="CI64" s="100"/>
      <c r="CJ64" s="94">
        <f t="shared" si="41"/>
        <v>-199</v>
      </c>
      <c r="CK64" s="94">
        <f t="shared" si="42"/>
        <v>22.85</v>
      </c>
      <c r="CL64" s="94">
        <v>1</v>
      </c>
      <c r="CM64" s="94">
        <f>CM$3/CP$3</f>
        <v>0.43763676148796499</v>
      </c>
      <c r="CN64" s="93">
        <f>CN63*CL64</f>
        <v>1</v>
      </c>
      <c r="CO64" s="93">
        <f>CJ64*CN64*$G64*CM64</f>
        <v>-144.92599562363239</v>
      </c>
      <c r="CP64" s="93">
        <f t="shared" si="60"/>
        <v>2.3872196299345799E-11</v>
      </c>
      <c r="CQ64" s="93">
        <f t="shared" si="43"/>
        <v>354653.42509837035</v>
      </c>
      <c r="CR64" s="93">
        <f t="shared" si="44"/>
        <v>59.589707059484184</v>
      </c>
      <c r="CS64" s="94">
        <f t="shared" si="45"/>
        <v>-1.6471990547052053E-13</v>
      </c>
      <c r="CT64" s="100"/>
      <c r="CU64" s="94">
        <f t="shared" si="46"/>
        <v>-262</v>
      </c>
      <c r="CV64" s="94">
        <f t="shared" si="47"/>
        <v>26</v>
      </c>
      <c r="CW64" s="94">
        <v>1</v>
      </c>
      <c r="CX64" s="94">
        <f>CX$3/DA$3</f>
        <v>0.38461538461538458</v>
      </c>
      <c r="CY64" s="93">
        <f>CY63*CW64</f>
        <v>1</v>
      </c>
      <c r="CZ64" s="93">
        <f>CU64*CY64*$G64*CX64</f>
        <v>-167.69007692307693</v>
      </c>
      <c r="DA64" s="93">
        <f t="shared" si="61"/>
        <v>4.3752369204585659E-15</v>
      </c>
      <c r="DB64" s="93">
        <f t="shared" si="48"/>
        <v>403544.37866772991</v>
      </c>
      <c r="DC64" s="93">
        <f t="shared" si="49"/>
        <v>59.589707059484184</v>
      </c>
      <c r="DD64" s="94">
        <f t="shared" si="50"/>
        <v>-2.6091209454603458E-17</v>
      </c>
      <c r="DE64" s="100"/>
    </row>
    <row r="65" spans="1:109">
      <c r="A65" s="84">
        <f t="shared" si="0"/>
        <v>1.9318726578496941</v>
      </c>
      <c r="B65" s="84">
        <f t="shared" si="1"/>
        <v>1.9666666666666666</v>
      </c>
      <c r="C65" s="112">
        <f t="shared" si="65"/>
        <v>3.2249999999999996</v>
      </c>
      <c r="D65" s="116"/>
      <c r="E65" s="86">
        <f t="shared" si="51"/>
        <v>1.2949999999999999</v>
      </c>
      <c r="F65" s="86">
        <f t="shared" si="3"/>
        <v>1.2949999999999999</v>
      </c>
      <c r="G65" s="87">
        <f t="shared" si="4"/>
        <v>1.6770249999999998</v>
      </c>
      <c r="H65" s="88">
        <f t="shared" si="5"/>
        <v>3565.7751072609381</v>
      </c>
      <c r="I65" s="84">
        <f t="shared" si="52"/>
        <v>11.800000000000008</v>
      </c>
      <c r="J65" s="89">
        <v>59</v>
      </c>
      <c r="K65" s="94">
        <f t="shared" si="6"/>
        <v>59</v>
      </c>
      <c r="L65" s="94">
        <f t="shared" si="7"/>
        <v>10</v>
      </c>
      <c r="M65" s="94">
        <v>1</v>
      </c>
      <c r="N65" s="94">
        <f>N$3/Q$3</f>
        <v>1</v>
      </c>
      <c r="O65" s="93">
        <f>O64*M65</f>
        <v>8</v>
      </c>
      <c r="P65" s="93">
        <f>K65*O65*$G65*N65</f>
        <v>791.55579999999986</v>
      </c>
      <c r="Q65" s="93">
        <f t="shared" si="53"/>
        <v>35657.751072609382</v>
      </c>
      <c r="R65" s="93">
        <f t="shared" si="8"/>
        <v>178288.75536304692</v>
      </c>
      <c r="S65" s="93">
        <f t="shared" si="9"/>
        <v>61.755529295928554</v>
      </c>
      <c r="T65" s="94">
        <f t="shared" si="64"/>
        <v>45.047678347640669</v>
      </c>
      <c r="U65" s="100">
        <f>T65/(($C65/N$3))</f>
        <v>13.968272355857573</v>
      </c>
      <c r="V65" s="94">
        <f t="shared" si="11"/>
        <v>49</v>
      </c>
      <c r="W65" s="97">
        <f t="shared" si="12"/>
        <v>10.5</v>
      </c>
      <c r="X65" s="94">
        <v>1</v>
      </c>
      <c r="Y65" s="94">
        <f>Y$3/AB$3</f>
        <v>0.95238095238095244</v>
      </c>
      <c r="Z65" s="93">
        <f>Z64*X65</f>
        <v>8</v>
      </c>
      <c r="AA65" s="93">
        <f>V65*Z65*$G65*Y65</f>
        <v>626.08933333333334</v>
      </c>
      <c r="AB65" s="93">
        <f t="shared" si="54"/>
        <v>9360.1596565599575</v>
      </c>
      <c r="AC65" s="93">
        <f t="shared" si="13"/>
        <v>187203.19313119925</v>
      </c>
      <c r="AD65" s="93">
        <f t="shared" si="14"/>
        <v>61.755529295928554</v>
      </c>
      <c r="AE65" s="94">
        <f t="shared" si="15"/>
        <v>14.950198251623236</v>
      </c>
      <c r="AF65" s="100">
        <f t="shared" si="63"/>
        <v>4.8675064075052399</v>
      </c>
      <c r="AG65" s="94">
        <f t="shared" si="16"/>
        <v>24</v>
      </c>
      <c r="AH65" s="94">
        <f t="shared" si="17"/>
        <v>11.75</v>
      </c>
      <c r="AI65" s="94">
        <v>1</v>
      </c>
      <c r="AJ65" s="94">
        <f>AJ$3/AM$3</f>
        <v>0.85106382978723394</v>
      </c>
      <c r="AK65" s="93">
        <f>AK64*AI65</f>
        <v>2</v>
      </c>
      <c r="AL65" s="93">
        <f>AG65*AK65*$G65*AJ65</f>
        <v>68.508255319148915</v>
      </c>
      <c r="AM65" s="93">
        <f t="shared" si="55"/>
        <v>327.32701179934315</v>
      </c>
      <c r="AN65" s="93">
        <f t="shared" si="18"/>
        <v>209489.28755158011</v>
      </c>
      <c r="AO65" s="93">
        <f t="shared" si="19"/>
        <v>61.755529295928554</v>
      </c>
      <c r="AP65" s="94">
        <f t="shared" si="20"/>
        <v>4.7779207085989119</v>
      </c>
      <c r="AQ65" s="100">
        <f t="shared" si="66"/>
        <v>1.7407928163112316</v>
      </c>
      <c r="AR65" s="94">
        <f t="shared" si="21"/>
        <v>-6</v>
      </c>
      <c r="AS65" s="94">
        <f t="shared" si="22"/>
        <v>13.25</v>
      </c>
      <c r="AT65" s="94">
        <v>1</v>
      </c>
      <c r="AU65" s="94">
        <f>AU$3/AX$3</f>
        <v>0.75471698113207542</v>
      </c>
      <c r="AV65" s="93">
        <f>AV64*AT65</f>
        <v>1</v>
      </c>
      <c r="AW65" s="93">
        <f>AR65*AV65*$G65*AU65</f>
        <v>-7.5940754716981118</v>
      </c>
      <c r="AX65" s="93">
        <f t="shared" si="56"/>
        <v>5.767397481836821</v>
      </c>
      <c r="AY65" s="93">
        <f t="shared" si="23"/>
        <v>236232.60085603714</v>
      </c>
      <c r="AZ65" s="93">
        <f t="shared" si="24"/>
        <v>61.755529295928554</v>
      </c>
      <c r="BA65" s="94">
        <f t="shared" si="25"/>
        <v>-0.75946012168709365</v>
      </c>
      <c r="BC65" s="94">
        <f t="shared" si="26"/>
        <v>-43</v>
      </c>
      <c r="BD65" s="94">
        <f t="shared" si="27"/>
        <v>15.1</v>
      </c>
      <c r="BE65" s="94">
        <v>1</v>
      </c>
      <c r="BF65" s="94">
        <f>BF$3/BI$3</f>
        <v>0.66225165562913912</v>
      </c>
      <c r="BG65" s="93">
        <f>BG64*BE65</f>
        <v>1</v>
      </c>
      <c r="BH65" s="93">
        <f>BC65*BG65*$G65*BF65</f>
        <v>-47.756341059602647</v>
      </c>
      <c r="BI65" s="93">
        <f t="shared" si="57"/>
        <v>3.8915174712247355E-2</v>
      </c>
      <c r="BJ65" s="93">
        <f t="shared" si="28"/>
        <v>269216.02059820079</v>
      </c>
      <c r="BK65" s="93">
        <f t="shared" si="29"/>
        <v>61.755529295928554</v>
      </c>
      <c r="BL65" s="94">
        <f t="shared" si="30"/>
        <v>-8.1486926864181221E-4</v>
      </c>
      <c r="BN65" s="94">
        <f t="shared" si="31"/>
        <v>-93</v>
      </c>
      <c r="BO65" s="94">
        <f t="shared" si="32"/>
        <v>17.600000000000001</v>
      </c>
      <c r="BP65" s="94">
        <v>1</v>
      </c>
      <c r="BQ65" s="94">
        <f>BQ$3/BT$3</f>
        <v>0.56818181818181823</v>
      </c>
      <c r="BR65" s="93">
        <f>BR64*BP65</f>
        <v>1</v>
      </c>
      <c r="BS65" s="93">
        <f>BN65*BR65*$G65*BQ65</f>
        <v>-88.615525568181809</v>
      </c>
      <c r="BT65" s="93">
        <f t="shared" si="58"/>
        <v>4.4295004328923791E-5</v>
      </c>
      <c r="BU65" s="93">
        <f t="shared" si="33"/>
        <v>313788.20943896257</v>
      </c>
      <c r="BV65" s="93">
        <f t="shared" si="34"/>
        <v>61.755529295928554</v>
      </c>
      <c r="BW65" s="94">
        <f t="shared" si="35"/>
        <v>-4.9985602460646363E-7</v>
      </c>
      <c r="BY65" s="94">
        <f t="shared" si="36"/>
        <v>-148</v>
      </c>
      <c r="BZ65" s="94">
        <f t="shared" si="37"/>
        <v>20.350000000000001</v>
      </c>
      <c r="CA65" s="94">
        <v>1</v>
      </c>
      <c r="CB65" s="94">
        <f>CB$3/CE$3</f>
        <v>0.49140049140049141</v>
      </c>
      <c r="CC65" s="93">
        <f>CC64*CA65</f>
        <v>1</v>
      </c>
      <c r="CD65" s="93">
        <f>BY65*CC65*$G65*CB65</f>
        <v>-121.96545454545453</v>
      </c>
      <c r="CE65" s="93">
        <f t="shared" si="59"/>
        <v>2.5007860720370088E-8</v>
      </c>
      <c r="CF65" s="93">
        <f t="shared" si="38"/>
        <v>362817.61716380046</v>
      </c>
      <c r="CG65" s="93">
        <f t="shared" si="39"/>
        <v>61.755529295928554</v>
      </c>
      <c r="CH65" s="94">
        <f t="shared" si="40"/>
        <v>-2.0504052408585963E-10</v>
      </c>
      <c r="CI65" s="100"/>
      <c r="CJ65" s="94">
        <f t="shared" si="41"/>
        <v>-198</v>
      </c>
      <c r="CK65" s="94">
        <f t="shared" si="42"/>
        <v>22.85</v>
      </c>
      <c r="CL65" s="94">
        <v>1</v>
      </c>
      <c r="CM65" s="94">
        <f>CM$3/CP$3</f>
        <v>0.43763676148796499</v>
      </c>
      <c r="CN65" s="93">
        <f>CN64*CL65</f>
        <v>1</v>
      </c>
      <c r="CO65" s="93">
        <f>CJ65*CN65*$G65*CM65</f>
        <v>-145.31770240700217</v>
      </c>
      <c r="CP65" s="93">
        <f t="shared" si="60"/>
        <v>2.7421952619224825E-11</v>
      </c>
      <c r="CQ65" s="93">
        <f t="shared" si="43"/>
        <v>407389.80600456218</v>
      </c>
      <c r="CR65" s="93">
        <f t="shared" si="44"/>
        <v>61.755529295928554</v>
      </c>
      <c r="CS65" s="94">
        <f t="shared" si="45"/>
        <v>-1.8870345570439938E-13</v>
      </c>
      <c r="CT65" s="100"/>
      <c r="CU65" s="94">
        <f t="shared" si="46"/>
        <v>-261</v>
      </c>
      <c r="CV65" s="94">
        <f t="shared" si="47"/>
        <v>26</v>
      </c>
      <c r="CW65" s="94">
        <v>1</v>
      </c>
      <c r="CX65" s="94">
        <f>CX$3/DA$3</f>
        <v>0.38461538461538458</v>
      </c>
      <c r="CY65" s="93">
        <f>CY64*CW65</f>
        <v>1</v>
      </c>
      <c r="CZ65" s="93">
        <f>CU65*CY65*$G65*CX65</f>
        <v>-168.34750961538458</v>
      </c>
      <c r="DA65" s="93">
        <f t="shared" si="61"/>
        <v>5.0258274532530481E-15</v>
      </c>
      <c r="DB65" s="93">
        <f t="shared" si="48"/>
        <v>463550.76394392189</v>
      </c>
      <c r="DC65" s="93">
        <f t="shared" si="49"/>
        <v>61.755529295928554</v>
      </c>
      <c r="DD65" s="94">
        <f t="shared" si="50"/>
        <v>-2.9853886551308736E-17</v>
      </c>
      <c r="DE65" s="100"/>
    </row>
    <row r="66" spans="1:109">
      <c r="A66" s="84">
        <f t="shared" si="0"/>
        <v>2.0000000000000031</v>
      </c>
      <c r="B66" s="84">
        <f t="shared" si="1"/>
        <v>2</v>
      </c>
      <c r="C66" s="112">
        <f t="shared" si="65"/>
        <v>3.2249999999999996</v>
      </c>
      <c r="D66" s="116"/>
      <c r="E66" s="86">
        <f t="shared" si="51"/>
        <v>1.3</v>
      </c>
      <c r="F66" s="86">
        <f t="shared" si="3"/>
        <v>1.3</v>
      </c>
      <c r="G66" s="87">
        <f t="shared" si="4"/>
        <v>1.6900000000000002</v>
      </c>
      <c r="H66" s="88">
        <f t="shared" si="5"/>
        <v>4096.0000000000164</v>
      </c>
      <c r="I66" s="84">
        <f t="shared" si="52"/>
        <v>12.000000000000007</v>
      </c>
      <c r="J66" s="89">
        <v>60</v>
      </c>
      <c r="K66" s="94">
        <f t="shared" si="6"/>
        <v>60</v>
      </c>
      <c r="L66" s="94">
        <f t="shared" si="7"/>
        <v>10</v>
      </c>
      <c r="M66" s="94">
        <v>8</v>
      </c>
      <c r="N66" s="94">
        <f>N$3/Q$3</f>
        <v>1</v>
      </c>
      <c r="O66" s="93">
        <f>O65*M66</f>
        <v>64</v>
      </c>
      <c r="P66" s="93">
        <f>K66*O66*$G66*N66</f>
        <v>6489.6</v>
      </c>
      <c r="Q66" s="93">
        <f t="shared" si="53"/>
        <v>40960.00000000016</v>
      </c>
      <c r="R66" s="93">
        <f t="shared" si="8"/>
        <v>204800.00000000081</v>
      </c>
      <c r="S66" s="93">
        <f t="shared" si="9"/>
        <v>64.000000000000099</v>
      </c>
      <c r="T66" s="94">
        <f t="shared" si="64"/>
        <v>6.3116370808678743</v>
      </c>
      <c r="U66" s="100">
        <f>T66/(($C66/N$3))</f>
        <v>1.9570967692613566</v>
      </c>
      <c r="V66" s="94">
        <f t="shared" si="11"/>
        <v>50</v>
      </c>
      <c r="W66" s="97">
        <f t="shared" si="12"/>
        <v>10.5</v>
      </c>
      <c r="X66" s="94">
        <v>1</v>
      </c>
      <c r="Y66" s="94">
        <f>Y$3/AB$3</f>
        <v>0.95238095238095244</v>
      </c>
      <c r="Z66" s="93">
        <f>Z65*X66</f>
        <v>8</v>
      </c>
      <c r="AA66" s="93">
        <f>V66*Z66*$G66*Y66</f>
        <v>643.80952380952397</v>
      </c>
      <c r="AB66" s="93">
        <f t="shared" si="54"/>
        <v>10752.000000000036</v>
      </c>
      <c r="AC66" s="93">
        <f t="shared" si="13"/>
        <v>215040.00000000087</v>
      </c>
      <c r="AD66" s="93">
        <f t="shared" si="14"/>
        <v>64.000000000000099</v>
      </c>
      <c r="AE66" s="94">
        <f t="shared" si="15"/>
        <v>16.700591715976383</v>
      </c>
      <c r="AF66" s="100">
        <f t="shared" si="63"/>
        <v>5.4374019540388225</v>
      </c>
      <c r="AG66" s="94">
        <f t="shared" si="16"/>
        <v>25</v>
      </c>
      <c r="AH66" s="94">
        <f t="shared" si="17"/>
        <v>11.75</v>
      </c>
      <c r="AI66" s="94">
        <v>1</v>
      </c>
      <c r="AJ66" s="94">
        <f>AJ$3/AM$3</f>
        <v>0.85106382978723394</v>
      </c>
      <c r="AK66" s="93">
        <f>AK65*AI66</f>
        <v>2</v>
      </c>
      <c r="AL66" s="93">
        <f>AG66*AK66*$G66*AJ66</f>
        <v>71.914893617021278</v>
      </c>
      <c r="AM66" s="93">
        <f t="shared" si="55"/>
        <v>376.00000000000068</v>
      </c>
      <c r="AN66" s="93">
        <f t="shared" si="18"/>
        <v>240640.00000000093</v>
      </c>
      <c r="AO66" s="93">
        <f t="shared" si="19"/>
        <v>64.000000000000099</v>
      </c>
      <c r="AP66" s="94">
        <f t="shared" si="20"/>
        <v>5.2284023668639144</v>
      </c>
      <c r="AQ66" s="100">
        <f t="shared" si="66"/>
        <v>1.9049217925783257</v>
      </c>
      <c r="AR66" s="94">
        <f t="shared" si="21"/>
        <v>-5</v>
      </c>
      <c r="AS66" s="94">
        <f t="shared" si="22"/>
        <v>13.25</v>
      </c>
      <c r="AT66" s="94">
        <v>1</v>
      </c>
      <c r="AU66" s="94">
        <f>AU$3/AX$3</f>
        <v>0.75471698113207542</v>
      </c>
      <c r="AV66" s="93">
        <f>AV65*AT66</f>
        <v>1</v>
      </c>
      <c r="AW66" s="93">
        <f>AR66*AV66*$G66*AU66</f>
        <v>-6.3773584905660377</v>
      </c>
      <c r="AX66" s="93">
        <f t="shared" si="56"/>
        <v>6.6249999999999982</v>
      </c>
      <c r="AY66" s="93">
        <f t="shared" si="23"/>
        <v>271360.00000000111</v>
      </c>
      <c r="AZ66" s="93">
        <f t="shared" si="24"/>
        <v>64.000000000000099</v>
      </c>
      <c r="BA66" s="94">
        <f t="shared" si="25"/>
        <v>-1.0388313609467452</v>
      </c>
      <c r="BC66" s="94">
        <f t="shared" si="26"/>
        <v>-42</v>
      </c>
      <c r="BD66" s="94">
        <f t="shared" si="27"/>
        <v>15.1</v>
      </c>
      <c r="BE66" s="94">
        <v>1</v>
      </c>
      <c r="BF66" s="94">
        <f>BF$3/BI$3</f>
        <v>0.66225165562913912</v>
      </c>
      <c r="BG66" s="93">
        <f>BG65*BE66</f>
        <v>1</v>
      </c>
      <c r="BH66" s="93">
        <f>BC66*BG66*$G66*BF66</f>
        <v>-47.006622516556298</v>
      </c>
      <c r="BI66" s="93">
        <f t="shared" si="57"/>
        <v>4.4701797176380752E-2</v>
      </c>
      <c r="BJ66" s="93">
        <f t="shared" si="28"/>
        <v>309248.00000000122</v>
      </c>
      <c r="BK66" s="93">
        <f t="shared" si="29"/>
        <v>64.000000000000099</v>
      </c>
      <c r="BL66" s="94">
        <f t="shared" si="30"/>
        <v>-9.5096807179959042E-4</v>
      </c>
      <c r="BN66" s="94">
        <f t="shared" si="31"/>
        <v>-92</v>
      </c>
      <c r="BO66" s="94">
        <f t="shared" si="32"/>
        <v>17.600000000000001</v>
      </c>
      <c r="BP66" s="94">
        <v>1</v>
      </c>
      <c r="BQ66" s="94">
        <f>BQ$3/BT$3</f>
        <v>0.56818181818181823</v>
      </c>
      <c r="BR66" s="93">
        <f>BR65*BP66</f>
        <v>1</v>
      </c>
      <c r="BS66" s="93">
        <f>BN66*BR66*$G66*BQ66</f>
        <v>-88.340909090909108</v>
      </c>
      <c r="BT66" s="93">
        <f t="shared" si="58"/>
        <v>5.0881598607221303E-5</v>
      </c>
      <c r="BU66" s="93">
        <f t="shared" si="33"/>
        <v>360448.00000000151</v>
      </c>
      <c r="BV66" s="93">
        <f t="shared" si="34"/>
        <v>64.000000000000099</v>
      </c>
      <c r="BW66" s="94">
        <f t="shared" si="35"/>
        <v>-5.7596870046764523E-7</v>
      </c>
      <c r="BY66" s="94">
        <f t="shared" si="36"/>
        <v>-147</v>
      </c>
      <c r="BZ66" s="94">
        <f t="shared" si="37"/>
        <v>20.350000000000001</v>
      </c>
      <c r="CA66" s="94">
        <v>1</v>
      </c>
      <c r="CB66" s="94">
        <f>CB$3/CE$3</f>
        <v>0.49140049140049141</v>
      </c>
      <c r="CC66" s="93">
        <f>CC65*CA66</f>
        <v>1</v>
      </c>
      <c r="CD66" s="93">
        <f>BY66*CC66*$G66*CB66</f>
        <v>-122.0786240786241</v>
      </c>
      <c r="CE66" s="93">
        <f t="shared" si="59"/>
        <v>2.872648847148409E-8</v>
      </c>
      <c r="CF66" s="93">
        <f t="shared" si="38"/>
        <v>416768.00000000169</v>
      </c>
      <c r="CG66" s="93">
        <f t="shared" si="39"/>
        <v>64.000000000000099</v>
      </c>
      <c r="CH66" s="94">
        <f t="shared" si="40"/>
        <v>-2.3531137157134852E-10</v>
      </c>
      <c r="CI66" s="100"/>
      <c r="CJ66" s="94">
        <f t="shared" si="41"/>
        <v>-197</v>
      </c>
      <c r="CK66" s="94">
        <f t="shared" si="42"/>
        <v>22.85</v>
      </c>
      <c r="CL66" s="94">
        <v>1</v>
      </c>
      <c r="CM66" s="94">
        <f>CM$3/CP$3</f>
        <v>0.43763676148796499</v>
      </c>
      <c r="CN66" s="93">
        <f>CN65*CL66</f>
        <v>1</v>
      </c>
      <c r="CO66" s="93">
        <f>CJ66*CN66*$G66*CM66</f>
        <v>-145.70240700218818</v>
      </c>
      <c r="CP66" s="93">
        <f t="shared" si="60"/>
        <v>3.1499551864510201E-11</v>
      </c>
      <c r="CQ66" s="93">
        <f t="shared" si="43"/>
        <v>467968.00000000192</v>
      </c>
      <c r="CR66" s="93">
        <f t="shared" si="44"/>
        <v>64.000000000000099</v>
      </c>
      <c r="CS66" s="94">
        <f t="shared" si="45"/>
        <v>-2.1619101916440637E-13</v>
      </c>
      <c r="CT66" s="100"/>
      <c r="CU66" s="94">
        <f t="shared" si="46"/>
        <v>-260</v>
      </c>
      <c r="CV66" s="94">
        <f t="shared" si="47"/>
        <v>26</v>
      </c>
      <c r="CW66" s="94">
        <v>1</v>
      </c>
      <c r="CX66" s="94">
        <f>CX$3/DA$3</f>
        <v>0.38461538461538458</v>
      </c>
      <c r="CY66" s="93">
        <f>CY65*CW66</f>
        <v>1</v>
      </c>
      <c r="CZ66" s="93">
        <f>CU66*CY66*$G66*CX66</f>
        <v>-169</v>
      </c>
      <c r="DA66" s="93">
        <f t="shared" si="61"/>
        <v>5.7731597280507138E-15</v>
      </c>
      <c r="DB66" s="93">
        <f t="shared" si="48"/>
        <v>532480.0000000021</v>
      </c>
      <c r="DC66" s="93">
        <f t="shared" si="49"/>
        <v>64.000000000000099</v>
      </c>
      <c r="DD66" s="94">
        <f t="shared" si="50"/>
        <v>-3.4160708450004227E-17</v>
      </c>
      <c r="DE66" s="100"/>
    </row>
    <row r="67" spans="1:109">
      <c r="A67" s="84">
        <f t="shared" si="0"/>
        <v>2.0705298476827583</v>
      </c>
      <c r="B67" s="84">
        <f t="shared" si="1"/>
        <v>2.0333333333333332</v>
      </c>
      <c r="C67" s="112">
        <f t="shared" si="65"/>
        <v>3.2249999999999996</v>
      </c>
      <c r="D67" s="116"/>
      <c r="E67" s="86">
        <f t="shared" si="51"/>
        <v>1.3049999999999999</v>
      </c>
      <c r="F67" s="86">
        <f t="shared" si="3"/>
        <v>1.3049999999999999</v>
      </c>
      <c r="G67" s="87">
        <f t="shared" si="4"/>
        <v>1.7030249999999998</v>
      </c>
      <c r="H67" s="88">
        <f t="shared" si="5"/>
        <v>4705.068462067874</v>
      </c>
      <c r="I67" s="84">
        <f t="shared" si="52"/>
        <v>12.200000000000006</v>
      </c>
      <c r="J67" s="89">
        <v>61</v>
      </c>
      <c r="K67" s="94">
        <f t="shared" si="6"/>
        <v>61</v>
      </c>
      <c r="L67" s="94">
        <f t="shared" si="7"/>
        <v>10</v>
      </c>
      <c r="M67" s="94">
        <v>1</v>
      </c>
      <c r="N67" s="94">
        <f>N$3/Q$3</f>
        <v>1</v>
      </c>
      <c r="O67" s="93">
        <f>O66*M67</f>
        <v>64</v>
      </c>
      <c r="P67" s="93">
        <f>K67*O67*$G67*N67</f>
        <v>6648.6095999999989</v>
      </c>
      <c r="Q67" s="93">
        <f t="shared" si="53"/>
        <v>47050.684620678738</v>
      </c>
      <c r="R67" s="93">
        <f t="shared" si="8"/>
        <v>235253.4231033937</v>
      </c>
      <c r="S67" s="93">
        <f t="shared" si="9"/>
        <v>66.325972787437692</v>
      </c>
      <c r="T67" s="94">
        <f t="shared" si="64"/>
        <v>7.0767705507447367</v>
      </c>
      <c r="U67" s="100">
        <f>T67/(($C67/N$3))</f>
        <v>2.1943474575952675</v>
      </c>
      <c r="V67" s="94">
        <f t="shared" si="11"/>
        <v>51</v>
      </c>
      <c r="W67" s="97">
        <f t="shared" si="12"/>
        <v>10.5</v>
      </c>
      <c r="X67" s="94">
        <v>1</v>
      </c>
      <c r="Y67" s="94">
        <f>Y$3/AB$3</f>
        <v>0.95238095238095244</v>
      </c>
      <c r="Z67" s="93">
        <f>Z66*X67</f>
        <v>8</v>
      </c>
      <c r="AA67" s="93">
        <f>V67*Z67*$G67*Y67</f>
        <v>661.74685714285704</v>
      </c>
      <c r="AB67" s="93">
        <f t="shared" si="54"/>
        <v>12350.804712928162</v>
      </c>
      <c r="AC67" s="93">
        <f t="shared" si="13"/>
        <v>247016.09425856339</v>
      </c>
      <c r="AD67" s="93">
        <f t="shared" si="14"/>
        <v>66.325972787437692</v>
      </c>
      <c r="AE67" s="94">
        <f t="shared" si="15"/>
        <v>18.663941626037655</v>
      </c>
      <c r="AF67" s="100">
        <f t="shared" si="63"/>
        <v>6.0766321573145854</v>
      </c>
      <c r="AG67" s="94">
        <f t="shared" si="16"/>
        <v>26</v>
      </c>
      <c r="AH67" s="94">
        <f t="shared" si="17"/>
        <v>11.75</v>
      </c>
      <c r="AI67" s="94">
        <v>1</v>
      </c>
      <c r="AJ67" s="94">
        <f>AJ$3/AM$3</f>
        <v>0.85106382978723394</v>
      </c>
      <c r="AK67" s="93">
        <f>AK66*AI67</f>
        <v>2</v>
      </c>
      <c r="AL67" s="93">
        <f>AG67*AK67*$G67*AJ67</f>
        <v>75.367914893616998</v>
      </c>
      <c r="AM67" s="93">
        <f t="shared" si="55"/>
        <v>431.91058147888589</v>
      </c>
      <c r="AN67" s="93">
        <f t="shared" si="18"/>
        <v>276422.77214648761</v>
      </c>
      <c r="AO67" s="93">
        <f t="shared" si="19"/>
        <v>66.325972787437692</v>
      </c>
      <c r="AP67" s="94">
        <f t="shared" si="20"/>
        <v>5.730695642682095</v>
      </c>
      <c r="AQ67" s="100">
        <f t="shared" si="66"/>
        <v>2.0879278698144068</v>
      </c>
      <c r="AR67" s="94">
        <f t="shared" si="21"/>
        <v>-4</v>
      </c>
      <c r="AS67" s="94">
        <f t="shared" si="22"/>
        <v>13.25</v>
      </c>
      <c r="AT67" s="94">
        <v>1</v>
      </c>
      <c r="AU67" s="94">
        <f>AU$3/AX$3</f>
        <v>0.75471698113207542</v>
      </c>
      <c r="AV67" s="93">
        <f>AV66*AT67</f>
        <v>1</v>
      </c>
      <c r="AW67" s="93">
        <f>AR67*AV67*$G67*AU67</f>
        <v>-5.1412075471698104</v>
      </c>
      <c r="AX67" s="93">
        <f t="shared" si="56"/>
        <v>7.6101266018553542</v>
      </c>
      <c r="AY67" s="93">
        <f t="shared" si="23"/>
        <v>311710.78561199666</v>
      </c>
      <c r="AZ67" s="93">
        <f t="shared" si="24"/>
        <v>66.325972787437692</v>
      </c>
      <c r="BA67" s="94">
        <f t="shared" si="25"/>
        <v>-1.4802216273187925</v>
      </c>
      <c r="BC67" s="94">
        <f t="shared" si="26"/>
        <v>-41</v>
      </c>
      <c r="BD67" s="94">
        <f t="shared" si="27"/>
        <v>15.1</v>
      </c>
      <c r="BE67" s="94">
        <v>1</v>
      </c>
      <c r="BF67" s="94">
        <f>BF$3/BI$3</f>
        <v>0.66225165562913912</v>
      </c>
      <c r="BG67" s="93">
        <f>BG66*BE67</f>
        <v>1</v>
      </c>
      <c r="BH67" s="93">
        <f>BC67*BG67*$G67*BF67</f>
        <v>-46.241076158940395</v>
      </c>
      <c r="BI67" s="93">
        <f t="shared" si="57"/>
        <v>5.1348880881919676E-2</v>
      </c>
      <c r="BJ67" s="93">
        <f t="shared" si="28"/>
        <v>355232.66888612445</v>
      </c>
      <c r="BK67" s="93">
        <f t="shared" si="29"/>
        <v>66.325972787437692</v>
      </c>
      <c r="BL67" s="94">
        <f t="shared" si="30"/>
        <v>-1.1104603341285284E-3</v>
      </c>
      <c r="BN67" s="94">
        <f t="shared" si="31"/>
        <v>-91</v>
      </c>
      <c r="BO67" s="94">
        <f t="shared" si="32"/>
        <v>17.600000000000001</v>
      </c>
      <c r="BP67" s="94">
        <v>1</v>
      </c>
      <c r="BQ67" s="94">
        <f>BQ$3/BT$3</f>
        <v>0.56818181818181823</v>
      </c>
      <c r="BR67" s="93">
        <f>BR66*BP67</f>
        <v>1</v>
      </c>
      <c r="BS67" s="93">
        <f>BN67*BR67*$G67*BQ67</f>
        <v>-88.05413352272727</v>
      </c>
      <c r="BT67" s="93">
        <f t="shared" si="58"/>
        <v>5.8447608619734557E-5</v>
      </c>
      <c r="BU67" s="93">
        <f t="shared" si="33"/>
        <v>414046.02466197289</v>
      </c>
      <c r="BV67" s="93">
        <f t="shared" si="34"/>
        <v>66.325972787437692</v>
      </c>
      <c r="BW67" s="94">
        <f t="shared" si="35"/>
        <v>-6.6376905071297872E-7</v>
      </c>
      <c r="BY67" s="94">
        <f t="shared" si="36"/>
        <v>-146</v>
      </c>
      <c r="BZ67" s="94">
        <f t="shared" si="37"/>
        <v>20.350000000000001</v>
      </c>
      <c r="CA67" s="94">
        <v>1</v>
      </c>
      <c r="CB67" s="94">
        <f>CB$3/CE$3</f>
        <v>0.49140049140049141</v>
      </c>
      <c r="CC67" s="93">
        <f>CC66*CA67</f>
        <v>1</v>
      </c>
      <c r="CD67" s="93">
        <f>BY67*CC67*$G67*CB67</f>
        <v>-122.18262899262898</v>
      </c>
      <c r="CE67" s="93">
        <f t="shared" si="59"/>
        <v>3.2998070052035072E-8</v>
      </c>
      <c r="CF67" s="93">
        <f t="shared" si="38"/>
        <v>478740.71601540619</v>
      </c>
      <c r="CG67" s="93">
        <f t="shared" si="39"/>
        <v>66.325972787437692</v>
      </c>
      <c r="CH67" s="94">
        <f t="shared" si="40"/>
        <v>-2.700716977863177E-10</v>
      </c>
      <c r="CI67" s="100"/>
      <c r="CJ67" s="94">
        <f t="shared" si="41"/>
        <v>-196</v>
      </c>
      <c r="CK67" s="94">
        <f t="shared" si="42"/>
        <v>22.85</v>
      </c>
      <c r="CL67" s="94">
        <v>1</v>
      </c>
      <c r="CM67" s="94">
        <f>CM$3/CP$3</f>
        <v>0.43763676148796499</v>
      </c>
      <c r="CN67" s="93">
        <f>CN66*CL67</f>
        <v>1</v>
      </c>
      <c r="CO67" s="93">
        <f>CJ67*CN67*$G67*CM67</f>
        <v>-146.08004376367614</v>
      </c>
      <c r="CP67" s="93">
        <f t="shared" si="60"/>
        <v>3.6183483409906644E-11</v>
      </c>
      <c r="CQ67" s="93">
        <f t="shared" si="43"/>
        <v>537554.07179125457</v>
      </c>
      <c r="CR67" s="93">
        <f t="shared" si="44"/>
        <v>66.325972787437692</v>
      </c>
      <c r="CS67" s="94">
        <f t="shared" si="45"/>
        <v>-2.4769627991379288E-13</v>
      </c>
      <c r="CT67" s="100"/>
      <c r="CU67" s="94">
        <f t="shared" si="46"/>
        <v>-259</v>
      </c>
      <c r="CV67" s="94">
        <f t="shared" si="47"/>
        <v>26</v>
      </c>
      <c r="CW67" s="94">
        <v>1</v>
      </c>
      <c r="CX67" s="94">
        <f>CX$3/DA$3</f>
        <v>0.38461538461538458</v>
      </c>
      <c r="CY67" s="93">
        <f>CY66*CW67</f>
        <v>1</v>
      </c>
      <c r="CZ67" s="93">
        <f>CU67*CY67*$G67*CX67</f>
        <v>-169.64749038461537</v>
      </c>
      <c r="DA67" s="93">
        <f t="shared" si="61"/>
        <v>6.6316190827469853E-15</v>
      </c>
      <c r="DB67" s="93">
        <f t="shared" si="48"/>
        <v>611658.9000688236</v>
      </c>
      <c r="DC67" s="93">
        <f t="shared" si="49"/>
        <v>66.325972787437692</v>
      </c>
      <c r="DD67" s="94">
        <f t="shared" si="50"/>
        <v>-3.9090581698038368E-17</v>
      </c>
      <c r="DE67" s="100"/>
    </row>
    <row r="68" spans="1:109">
      <c r="A68" s="84">
        <f t="shared" si="0"/>
        <v>2.1435469250725898</v>
      </c>
      <c r="B68" s="84">
        <f t="shared" si="1"/>
        <v>2.0666666666666669</v>
      </c>
      <c r="C68" s="112">
        <f t="shared" si="65"/>
        <v>3.2249999999999996</v>
      </c>
      <c r="D68" s="116"/>
      <c r="E68" s="86">
        <f t="shared" si="51"/>
        <v>1.31</v>
      </c>
      <c r="F68" s="86">
        <f t="shared" si="3"/>
        <v>1.31</v>
      </c>
      <c r="G68" s="87">
        <f t="shared" si="4"/>
        <v>1.7161000000000002</v>
      </c>
      <c r="H68" s="88">
        <f t="shared" si="5"/>
        <v>5404.7044025257965</v>
      </c>
      <c r="I68" s="84">
        <f t="shared" si="52"/>
        <v>12.400000000000007</v>
      </c>
      <c r="J68" s="89">
        <v>62</v>
      </c>
      <c r="K68" s="94">
        <f t="shared" si="6"/>
        <v>62</v>
      </c>
      <c r="L68" s="94">
        <f t="shared" si="7"/>
        <v>10</v>
      </c>
      <c r="M68" s="94">
        <v>1</v>
      </c>
      <c r="N68" s="94">
        <f>N$3/Q$3</f>
        <v>1</v>
      </c>
      <c r="O68" s="93">
        <f>O67*M68</f>
        <v>64</v>
      </c>
      <c r="P68" s="93">
        <f>K68*O68*$G68*N68</f>
        <v>6809.4848000000011</v>
      </c>
      <c r="Q68" s="93">
        <f t="shared" si="53"/>
        <v>54047.044025257965</v>
      </c>
      <c r="R68" s="93">
        <f t="shared" si="8"/>
        <v>270235.22012628982</v>
      </c>
      <c r="S68" s="93">
        <f t="shared" si="9"/>
        <v>68.73640473066105</v>
      </c>
      <c r="T68" s="94">
        <f t="shared" si="64"/>
        <v>7.9370239618213052</v>
      </c>
      <c r="U68" s="100">
        <f>T68/(($C68/N$3))</f>
        <v>2.4610927013399397</v>
      </c>
      <c r="V68" s="94">
        <f t="shared" si="11"/>
        <v>52</v>
      </c>
      <c r="W68" s="97">
        <f t="shared" si="12"/>
        <v>10.5</v>
      </c>
      <c r="X68" s="94">
        <v>1</v>
      </c>
      <c r="Y68" s="94">
        <f>Y$3/AB$3</f>
        <v>0.95238095238095244</v>
      </c>
      <c r="Z68" s="93">
        <f>Z67*X68</f>
        <v>8</v>
      </c>
      <c r="AA68" s="93">
        <f>V68*Z68*$G68*Y68</f>
        <v>679.90247619047636</v>
      </c>
      <c r="AB68" s="93">
        <f t="shared" si="54"/>
        <v>14187.349056630208</v>
      </c>
      <c r="AC68" s="93">
        <f t="shared" si="13"/>
        <v>283746.9811326043</v>
      </c>
      <c r="AD68" s="93">
        <f t="shared" si="14"/>
        <v>68.73640473066105</v>
      </c>
      <c r="AE68" s="94">
        <f t="shared" si="15"/>
        <v>20.866741265780576</v>
      </c>
      <c r="AF68" s="100">
        <f t="shared" si="63"/>
        <v>6.7938227376960016</v>
      </c>
      <c r="AG68" s="94">
        <f t="shared" si="16"/>
        <v>27</v>
      </c>
      <c r="AH68" s="94">
        <f t="shared" si="17"/>
        <v>11.75</v>
      </c>
      <c r="AI68" s="94">
        <v>1</v>
      </c>
      <c r="AJ68" s="94">
        <f>AJ$3/AM$3</f>
        <v>0.85106382978723394</v>
      </c>
      <c r="AK68" s="93">
        <f>AK67*AI68</f>
        <v>2</v>
      </c>
      <c r="AL68" s="93">
        <f>AG68*AK68*$G68*AJ68</f>
        <v>78.86757446808511</v>
      </c>
      <c r="AM68" s="93">
        <f t="shared" si="55"/>
        <v>496.13497445060904</v>
      </c>
      <c r="AN68" s="93">
        <f t="shared" si="18"/>
        <v>317526.38364839053</v>
      </c>
      <c r="AO68" s="93">
        <f t="shared" si="19"/>
        <v>68.73640473066105</v>
      </c>
      <c r="AP68" s="94">
        <f t="shared" si="20"/>
        <v>6.2907345356662026</v>
      </c>
      <c r="AQ68" s="100">
        <f t="shared" si="66"/>
        <v>2.291973047878384</v>
      </c>
      <c r="AR68" s="94">
        <f t="shared" si="21"/>
        <v>-3</v>
      </c>
      <c r="AS68" s="94">
        <f t="shared" si="22"/>
        <v>13.25</v>
      </c>
      <c r="AT68" s="94">
        <v>1</v>
      </c>
      <c r="AU68" s="94">
        <f>AU$3/AX$3</f>
        <v>0.75471698113207542</v>
      </c>
      <c r="AV68" s="93">
        <f>AV67*AT68</f>
        <v>1</v>
      </c>
      <c r="AW68" s="93">
        <f>AR68*AV68*$G68*AU68</f>
        <v>-3.8855094339622642</v>
      </c>
      <c r="AX68" s="93">
        <f t="shared" si="56"/>
        <v>8.7417399088704233</v>
      </c>
      <c r="AY68" s="93">
        <f t="shared" si="23"/>
        <v>358061.66666733398</v>
      </c>
      <c r="AZ68" s="93">
        <f t="shared" si="24"/>
        <v>68.73640473066105</v>
      </c>
      <c r="BA68" s="94">
        <f t="shared" si="25"/>
        <v>-2.2498310858445136</v>
      </c>
      <c r="BC68" s="94">
        <f t="shared" si="26"/>
        <v>-40</v>
      </c>
      <c r="BD68" s="94">
        <f t="shared" si="27"/>
        <v>15.1</v>
      </c>
      <c r="BE68" s="94">
        <v>1</v>
      </c>
      <c r="BF68" s="94">
        <f>BF$3/BI$3</f>
        <v>0.66225165562913912</v>
      </c>
      <c r="BG68" s="93">
        <f>BG67*BE68</f>
        <v>1</v>
      </c>
      <c r="BH68" s="93">
        <f>BC68*BG68*$G68*BF68</f>
        <v>-45.459602649006627</v>
      </c>
      <c r="BI68" s="93">
        <f t="shared" si="57"/>
        <v>5.8984374999999839E-2</v>
      </c>
      <c r="BJ68" s="93">
        <f t="shared" si="28"/>
        <v>408055.18239069759</v>
      </c>
      <c r="BK68" s="93">
        <f t="shared" si="29"/>
        <v>68.73640473066105</v>
      </c>
      <c r="BL68" s="94">
        <f t="shared" si="30"/>
        <v>-1.2975118910611232E-3</v>
      </c>
      <c r="BN68" s="94">
        <f t="shared" si="31"/>
        <v>-90</v>
      </c>
      <c r="BO68" s="94">
        <f t="shared" si="32"/>
        <v>17.600000000000001</v>
      </c>
      <c r="BP68" s="94">
        <v>1</v>
      </c>
      <c r="BQ68" s="94">
        <f>BQ$3/BT$3</f>
        <v>0.56818181818181823</v>
      </c>
      <c r="BR68" s="93">
        <f>BR67*BP68</f>
        <v>1</v>
      </c>
      <c r="BS68" s="93">
        <f>BN68*BR68*$G68*BQ68</f>
        <v>-87.755113636363646</v>
      </c>
      <c r="BT68" s="93">
        <f t="shared" si="58"/>
        <v>6.7138671874999599E-5</v>
      </c>
      <c r="BU68" s="93">
        <f t="shared" si="33"/>
        <v>475613.98742227012</v>
      </c>
      <c r="BV68" s="93">
        <f t="shared" si="34"/>
        <v>68.73640473066105</v>
      </c>
      <c r="BW68" s="94">
        <f t="shared" si="35"/>
        <v>-7.6506848538999463E-7</v>
      </c>
      <c r="BY68" s="94">
        <f t="shared" si="36"/>
        <v>-145</v>
      </c>
      <c r="BZ68" s="94">
        <f t="shared" si="37"/>
        <v>20.350000000000001</v>
      </c>
      <c r="CA68" s="94">
        <v>1</v>
      </c>
      <c r="CB68" s="94">
        <f>CB$3/CE$3</f>
        <v>0.49140049140049141</v>
      </c>
      <c r="CC68" s="93">
        <f>CC67*CA68</f>
        <v>1</v>
      </c>
      <c r="CD68" s="93">
        <f>BY68*CC68*$G68*CB68</f>
        <v>-122.27739557739559</v>
      </c>
      <c r="CE68" s="93">
        <f t="shared" si="59"/>
        <v>3.7904828786849608E-8</v>
      </c>
      <c r="CF68" s="93">
        <f t="shared" si="38"/>
        <v>549928.67295699986</v>
      </c>
      <c r="CG68" s="93">
        <f t="shared" si="39"/>
        <v>68.73640473066105</v>
      </c>
      <c r="CH68" s="94">
        <f t="shared" si="40"/>
        <v>-3.0999048195181511E-10</v>
      </c>
      <c r="CI68" s="100"/>
      <c r="CJ68" s="94">
        <f t="shared" si="41"/>
        <v>-195</v>
      </c>
      <c r="CK68" s="94">
        <f t="shared" si="42"/>
        <v>22.85</v>
      </c>
      <c r="CL68" s="94">
        <v>1</v>
      </c>
      <c r="CM68" s="94">
        <f>CM$3/CP$3</f>
        <v>0.43763676148796499</v>
      </c>
      <c r="CN68" s="93">
        <f>CN67*CL68</f>
        <v>1</v>
      </c>
      <c r="CO68" s="93">
        <f>CJ68*CN68*$G68*CM68</f>
        <v>-146.45054704595188</v>
      </c>
      <c r="CP68" s="93">
        <f t="shared" si="60"/>
        <v>4.156390787102228E-11</v>
      </c>
      <c r="CQ68" s="93">
        <f t="shared" si="43"/>
        <v>617487.47798857233</v>
      </c>
      <c r="CR68" s="93">
        <f t="shared" si="44"/>
        <v>68.73640473066105</v>
      </c>
      <c r="CS68" s="94">
        <f t="shared" si="45"/>
        <v>-2.8380848490774669E-13</v>
      </c>
      <c r="CT68" s="100"/>
      <c r="CU68" s="94">
        <f t="shared" si="46"/>
        <v>-258</v>
      </c>
      <c r="CV68" s="94">
        <f t="shared" si="47"/>
        <v>26</v>
      </c>
      <c r="CW68" s="94">
        <v>1</v>
      </c>
      <c r="CX68" s="94">
        <f>CX$3/DA$3</f>
        <v>0.38461538461538458</v>
      </c>
      <c r="CY68" s="93">
        <f>CY67*CW68</f>
        <v>1</v>
      </c>
      <c r="CZ68" s="93">
        <f>CU68*CY68*$G68*CX68</f>
        <v>-170.28992307692309</v>
      </c>
      <c r="DA68" s="93">
        <f t="shared" si="61"/>
        <v>7.6177299313184091E-15</v>
      </c>
      <c r="DB68" s="93">
        <f t="shared" si="48"/>
        <v>702611.57232835353</v>
      </c>
      <c r="DC68" s="93">
        <f t="shared" si="49"/>
        <v>68.73640473066105</v>
      </c>
      <c r="DD68" s="94">
        <f t="shared" si="50"/>
        <v>-4.4733885562197007E-17</v>
      </c>
      <c r="DE68" s="100"/>
    </row>
    <row r="69" spans="1:109">
      <c r="A69" s="84">
        <f t="shared" si="0"/>
        <v>2.2191389441356941</v>
      </c>
      <c r="B69" s="84">
        <f t="shared" si="1"/>
        <v>2.1</v>
      </c>
      <c r="C69" s="112">
        <f t="shared" si="65"/>
        <v>3.2249999999999996</v>
      </c>
      <c r="D69" s="116"/>
      <c r="E69" s="86">
        <f t="shared" si="51"/>
        <v>1.3149999999999999</v>
      </c>
      <c r="F69" s="86">
        <f t="shared" si="3"/>
        <v>1.3149999999999999</v>
      </c>
      <c r="G69" s="87">
        <f t="shared" si="4"/>
        <v>1.7292249999999998</v>
      </c>
      <c r="H69" s="88">
        <f t="shared" si="5"/>
        <v>6208.3750564266165</v>
      </c>
      <c r="I69" s="84">
        <f t="shared" si="52"/>
        <v>12.600000000000007</v>
      </c>
      <c r="J69" s="89">
        <v>63</v>
      </c>
      <c r="K69" s="94">
        <f t="shared" si="6"/>
        <v>63</v>
      </c>
      <c r="L69" s="94">
        <f t="shared" si="7"/>
        <v>10</v>
      </c>
      <c r="M69" s="94">
        <v>1</v>
      </c>
      <c r="N69" s="94">
        <f>N$3/Q$3</f>
        <v>1</v>
      </c>
      <c r="O69" s="93">
        <f>O68*M69</f>
        <v>64</v>
      </c>
      <c r="P69" s="93">
        <f>K69*O69*$G69*N69</f>
        <v>6972.2351999999992</v>
      </c>
      <c r="Q69" s="93">
        <f t="shared" si="53"/>
        <v>62083.750564266164</v>
      </c>
      <c r="R69" s="93">
        <f t="shared" si="8"/>
        <v>310418.7528213308</v>
      </c>
      <c r="S69" s="93">
        <f t="shared" si="9"/>
        <v>71.234360106755787</v>
      </c>
      <c r="T69" s="94">
        <f t="shared" si="64"/>
        <v>8.9044257377126588</v>
      </c>
      <c r="U69" s="100">
        <f>T69/(($C69/N$3))</f>
        <v>2.7610622442519874</v>
      </c>
      <c r="V69" s="94">
        <f t="shared" si="11"/>
        <v>53</v>
      </c>
      <c r="W69" s="97">
        <f t="shared" si="12"/>
        <v>10.5</v>
      </c>
      <c r="X69" s="94">
        <v>1</v>
      </c>
      <c r="Y69" s="94">
        <f>Y$3/AB$3</f>
        <v>0.95238095238095244</v>
      </c>
      <c r="Z69" s="93">
        <f>Z68*X69</f>
        <v>8</v>
      </c>
      <c r="AA69" s="93">
        <f>V69*Z69*$G69*Y69</f>
        <v>698.27752380952381</v>
      </c>
      <c r="AB69" s="93">
        <f t="shared" si="54"/>
        <v>16296.984523119856</v>
      </c>
      <c r="AC69" s="93">
        <f t="shared" si="13"/>
        <v>325939.69046239735</v>
      </c>
      <c r="AD69" s="93">
        <f t="shared" si="14"/>
        <v>71.234360106755787</v>
      </c>
      <c r="AE69" s="94">
        <f t="shared" si="15"/>
        <v>23.338835874610435</v>
      </c>
      <c r="AF69" s="100">
        <f t="shared" si="63"/>
        <v>7.5986907498731657</v>
      </c>
      <c r="AG69" s="94">
        <f t="shared" si="16"/>
        <v>28</v>
      </c>
      <c r="AH69" s="94">
        <f t="shared" si="17"/>
        <v>11.75</v>
      </c>
      <c r="AI69" s="94">
        <v>1</v>
      </c>
      <c r="AJ69" s="94">
        <f>AJ$3/AM$3</f>
        <v>0.85106382978723394</v>
      </c>
      <c r="AK69" s="93">
        <f>AK68*AI69</f>
        <v>2</v>
      </c>
      <c r="AL69" s="93">
        <f>AG69*AK69*$G69*AJ69</f>
        <v>82.414127659574447</v>
      </c>
      <c r="AM69" s="93">
        <f t="shared" si="55"/>
        <v>569.90942900791072</v>
      </c>
      <c r="AN69" s="93">
        <f t="shared" si="18"/>
        <v>364742.03456506372</v>
      </c>
      <c r="AO69" s="93">
        <f t="shared" si="19"/>
        <v>71.234360106755787</v>
      </c>
      <c r="AP69" s="94">
        <f t="shared" si="20"/>
        <v>6.9151909410728516</v>
      </c>
      <c r="AQ69" s="100">
        <f t="shared" si="66"/>
        <v>2.5194881723288689</v>
      </c>
      <c r="AR69" s="94">
        <f t="shared" si="21"/>
        <v>-2</v>
      </c>
      <c r="AS69" s="94">
        <f t="shared" si="22"/>
        <v>13.25</v>
      </c>
      <c r="AT69" s="94">
        <v>1</v>
      </c>
      <c r="AU69" s="94">
        <f>AU$3/AX$3</f>
        <v>0.75471698113207542</v>
      </c>
      <c r="AV69" s="93">
        <f>AV68*AT69</f>
        <v>1</v>
      </c>
      <c r="AW69" s="93">
        <f>AR69*AV69*$G69*AU69</f>
        <v>-2.610150943396226</v>
      </c>
      <c r="AX69" s="93">
        <f t="shared" si="56"/>
        <v>10.041622253131386</v>
      </c>
      <c r="AY69" s="93">
        <f t="shared" si="23"/>
        <v>411304.84748826333</v>
      </c>
      <c r="AZ69" s="93">
        <f t="shared" si="24"/>
        <v>71.234360106755787</v>
      </c>
      <c r="BA69" s="94">
        <f t="shared" si="25"/>
        <v>-3.8471423572406973</v>
      </c>
      <c r="BC69" s="94">
        <f t="shared" si="26"/>
        <v>-39</v>
      </c>
      <c r="BD69" s="94">
        <f t="shared" si="27"/>
        <v>15.1</v>
      </c>
      <c r="BE69" s="94">
        <v>1</v>
      </c>
      <c r="BF69" s="94">
        <f>BF$3/BI$3</f>
        <v>0.66225165562913912</v>
      </c>
      <c r="BG69" s="93">
        <f>BG68*BE69</f>
        <v>1</v>
      </c>
      <c r="BH69" s="93">
        <f>BC69*BG69*$G69*BF69</f>
        <v>-44.662102649006627</v>
      </c>
      <c r="BI69" s="93">
        <f t="shared" si="57"/>
        <v>6.7755254533028053E-2</v>
      </c>
      <c r="BJ69" s="93">
        <f t="shared" si="28"/>
        <v>468732.31676020951</v>
      </c>
      <c r="BK69" s="93">
        <f t="shared" si="29"/>
        <v>71.234360106755787</v>
      </c>
      <c r="BL69" s="94">
        <f t="shared" si="30"/>
        <v>-1.5170636963849945E-3</v>
      </c>
      <c r="BN69" s="94">
        <f t="shared" si="31"/>
        <v>-89</v>
      </c>
      <c r="BO69" s="94">
        <f t="shared" si="32"/>
        <v>17.600000000000001</v>
      </c>
      <c r="BP69" s="94">
        <v>1</v>
      </c>
      <c r="BQ69" s="94">
        <f>BQ$3/BT$3</f>
        <v>0.56818181818181823</v>
      </c>
      <c r="BR69" s="93">
        <f>BR68*BP69</f>
        <v>1</v>
      </c>
      <c r="BS69" s="93">
        <f>BN69*BR69*$G69*BQ69</f>
        <v>-87.443764204545445</v>
      </c>
      <c r="BT69" s="93">
        <f t="shared" si="58"/>
        <v>7.7122081939497733E-5</v>
      </c>
      <c r="BU69" s="93">
        <f t="shared" si="33"/>
        <v>546337.00496554235</v>
      </c>
      <c r="BV69" s="93">
        <f t="shared" si="34"/>
        <v>71.234360106755787</v>
      </c>
      <c r="BW69" s="94">
        <f t="shared" si="35"/>
        <v>-8.819620545965566E-7</v>
      </c>
      <c r="BY69" s="94">
        <f t="shared" si="36"/>
        <v>-144</v>
      </c>
      <c r="BZ69" s="94">
        <f t="shared" si="37"/>
        <v>20.350000000000001</v>
      </c>
      <c r="CA69" s="94">
        <v>1</v>
      </c>
      <c r="CB69" s="94">
        <f>CB$3/CE$3</f>
        <v>0.49140049140049141</v>
      </c>
      <c r="CC69" s="93">
        <f>CC68*CA69</f>
        <v>1</v>
      </c>
      <c r="CD69" s="93">
        <f>BY69*CC69*$G69*CB69</f>
        <v>-122.36285012285011</v>
      </c>
      <c r="CE69" s="93">
        <f t="shared" si="59"/>
        <v>4.3541214473898412E-8</v>
      </c>
      <c r="CF69" s="93">
        <f t="shared" si="38"/>
        <v>631702.16199140833</v>
      </c>
      <c r="CG69" s="93">
        <f t="shared" si="39"/>
        <v>71.234360106755787</v>
      </c>
      <c r="CH69" s="94">
        <f t="shared" si="40"/>
        <v>-3.5583687720728811E-10</v>
      </c>
      <c r="CI69" s="100"/>
      <c r="CJ69" s="94">
        <f t="shared" si="41"/>
        <v>-194</v>
      </c>
      <c r="CK69" s="94">
        <f t="shared" si="42"/>
        <v>22.85</v>
      </c>
      <c r="CL69" s="94">
        <v>1</v>
      </c>
      <c r="CM69" s="94">
        <f>CM$3/CP$3</f>
        <v>0.43763676148796499</v>
      </c>
      <c r="CN69" s="93">
        <f>CN68*CL69</f>
        <v>1</v>
      </c>
      <c r="CO69" s="93">
        <f>CJ69*CN69*$G69*CM69</f>
        <v>-146.81385120350106</v>
      </c>
      <c r="CP69" s="93">
        <f t="shared" si="60"/>
        <v>4.7744392598691611E-11</v>
      </c>
      <c r="CQ69" s="93">
        <f t="shared" si="43"/>
        <v>709306.85019674106</v>
      </c>
      <c r="CR69" s="93">
        <f t="shared" si="44"/>
        <v>71.234360106755787</v>
      </c>
      <c r="CS69" s="94">
        <f t="shared" si="45"/>
        <v>-3.2520359766676464E-13</v>
      </c>
      <c r="CT69" s="100"/>
      <c r="CU69" s="94">
        <f t="shared" si="46"/>
        <v>-257</v>
      </c>
      <c r="CV69" s="94">
        <f t="shared" si="47"/>
        <v>26</v>
      </c>
      <c r="CW69" s="94">
        <v>1</v>
      </c>
      <c r="CX69" s="94">
        <f>CX$3/DA$3</f>
        <v>0.38461538461538458</v>
      </c>
      <c r="CY69" s="93">
        <f>CY68*CW69</f>
        <v>1</v>
      </c>
      <c r="CZ69" s="93">
        <f>CU69*CY69*$G69*CX69</f>
        <v>-170.92724038461535</v>
      </c>
      <c r="DA69" s="93">
        <f t="shared" si="61"/>
        <v>8.7504738409171333E-15</v>
      </c>
      <c r="DB69" s="93">
        <f t="shared" si="48"/>
        <v>807088.75733546005</v>
      </c>
      <c r="DC69" s="93">
        <f t="shared" si="49"/>
        <v>71.234360106755787</v>
      </c>
      <c r="DD69" s="94">
        <f t="shared" si="50"/>
        <v>-5.1194144486432235E-17</v>
      </c>
      <c r="DE69" s="100"/>
    </row>
    <row r="70" spans="1:109">
      <c r="A70" s="84">
        <f t="shared" si="0"/>
        <v>2.2973967099940742</v>
      </c>
      <c r="B70" s="84">
        <f t="shared" si="1"/>
        <v>2.1333333333333333</v>
      </c>
      <c r="C70" s="112">
        <f t="shared" si="65"/>
        <v>3.2249999999999996</v>
      </c>
      <c r="D70" s="116"/>
      <c r="E70" s="86">
        <f t="shared" si="51"/>
        <v>1.32</v>
      </c>
      <c r="F70" s="86">
        <f t="shared" si="3"/>
        <v>1.32</v>
      </c>
      <c r="G70" s="87">
        <f t="shared" si="4"/>
        <v>1.7424000000000002</v>
      </c>
      <c r="H70" s="88">
        <f t="shared" si="5"/>
        <v>7131.5502145218798</v>
      </c>
      <c r="I70" s="84">
        <f t="shared" si="52"/>
        <v>12.800000000000008</v>
      </c>
      <c r="J70" s="89">
        <v>64</v>
      </c>
      <c r="K70" s="94">
        <f t="shared" si="6"/>
        <v>64</v>
      </c>
      <c r="L70" s="94">
        <f t="shared" si="7"/>
        <v>10</v>
      </c>
      <c r="M70" s="94">
        <v>1</v>
      </c>
      <c r="N70" s="94">
        <f>N$3/Q$3</f>
        <v>1</v>
      </c>
      <c r="O70" s="93">
        <f>O69*M70</f>
        <v>64</v>
      </c>
      <c r="P70" s="93">
        <f>K70*O70*$G70*N70</f>
        <v>7136.8704000000007</v>
      </c>
      <c r="Q70" s="93">
        <f t="shared" si="53"/>
        <v>71315.502145218794</v>
      </c>
      <c r="R70" s="93">
        <f t="shared" si="8"/>
        <v>356577.51072609395</v>
      </c>
      <c r="S70" s="93">
        <f t="shared" si="9"/>
        <v>73.823014281142918</v>
      </c>
      <c r="T70" s="94">
        <f t="shared" si="64"/>
        <v>9.9925454923797954</v>
      </c>
      <c r="U70" s="100">
        <f>T70/(($C70/N$3))</f>
        <v>3.0984637185673787</v>
      </c>
      <c r="V70" s="94">
        <f t="shared" si="11"/>
        <v>54</v>
      </c>
      <c r="W70" s="97">
        <f t="shared" si="12"/>
        <v>10.5</v>
      </c>
      <c r="X70" s="94">
        <v>1</v>
      </c>
      <c r="Y70" s="94">
        <f>Y$3/AB$3</f>
        <v>0.95238095238095244</v>
      </c>
      <c r="Z70" s="93">
        <f>Z69*X70</f>
        <v>8</v>
      </c>
      <c r="AA70" s="93">
        <f>V70*Z70*$G70*Y70</f>
        <v>716.87314285714297</v>
      </c>
      <c r="AB70" s="93">
        <f t="shared" si="54"/>
        <v>18720.319313119919</v>
      </c>
      <c r="AC70" s="93">
        <f t="shared" si="13"/>
        <v>374406.38626239868</v>
      </c>
      <c r="AD70" s="93">
        <f t="shared" si="14"/>
        <v>73.823014281142918</v>
      </c>
      <c r="AE70" s="94">
        <f t="shared" si="15"/>
        <v>26.113852220085843</v>
      </c>
      <c r="AF70" s="100">
        <f t="shared" si="63"/>
        <v>8.5021844437488792</v>
      </c>
      <c r="AG70" s="94">
        <f t="shared" si="16"/>
        <v>29</v>
      </c>
      <c r="AH70" s="94">
        <f t="shared" si="17"/>
        <v>11.75</v>
      </c>
      <c r="AI70" s="94">
        <v>1</v>
      </c>
      <c r="AJ70" s="94">
        <f>AJ$3/AM$3</f>
        <v>0.85106382978723394</v>
      </c>
      <c r="AK70" s="93">
        <f>AK69*AI70</f>
        <v>2</v>
      </c>
      <c r="AL70" s="93">
        <f>AG70*AK70*$G70*AJ70</f>
        <v>86.00782978723403</v>
      </c>
      <c r="AM70" s="93">
        <f t="shared" si="55"/>
        <v>654.65402359868665</v>
      </c>
      <c r="AN70" s="93">
        <f t="shared" si="18"/>
        <v>418978.5751031604</v>
      </c>
      <c r="AO70" s="93">
        <f t="shared" si="19"/>
        <v>73.823014281142918</v>
      </c>
      <c r="AP70" s="94">
        <f t="shared" si="20"/>
        <v>7.6115631009196285</v>
      </c>
      <c r="AQ70" s="100">
        <f t="shared" si="66"/>
        <v>2.7732051608001753</v>
      </c>
      <c r="AR70" s="94">
        <f t="shared" si="21"/>
        <v>-1</v>
      </c>
      <c r="AS70" s="94">
        <f t="shared" si="22"/>
        <v>13.25</v>
      </c>
      <c r="AT70" s="94">
        <v>1</v>
      </c>
      <c r="AU70" s="94">
        <f>AU$3/AX$3</f>
        <v>0.75471698113207542</v>
      </c>
      <c r="AV70" s="93">
        <f>AV69*AT70</f>
        <v>1</v>
      </c>
      <c r="AW70" s="93">
        <f>AR70*AV70*$G70*AU70</f>
        <v>-1.3150188679245283</v>
      </c>
      <c r="AX70" s="93">
        <f t="shared" si="56"/>
        <v>11.534794963673644</v>
      </c>
      <c r="AY70" s="93">
        <f t="shared" si="23"/>
        <v>472465.20171207457</v>
      </c>
      <c r="AZ70" s="93">
        <f t="shared" si="24"/>
        <v>73.823014281142918</v>
      </c>
      <c r="BA70" s="94">
        <f t="shared" si="25"/>
        <v>-8.7715813400296021</v>
      </c>
      <c r="BC70" s="94">
        <f t="shared" si="26"/>
        <v>-38</v>
      </c>
      <c r="BD70" s="94">
        <f t="shared" si="27"/>
        <v>15.1</v>
      </c>
      <c r="BE70" s="94">
        <v>1</v>
      </c>
      <c r="BF70" s="94">
        <f>BF$3/BI$3</f>
        <v>0.66225165562913912</v>
      </c>
      <c r="BG70" s="93">
        <f>BG69*BE70</f>
        <v>1</v>
      </c>
      <c r="BH70" s="93">
        <f>BC70*BG70*$G70*BF70</f>
        <v>-43.848476821192058</v>
      </c>
      <c r="BI70" s="93">
        <f t="shared" si="57"/>
        <v>7.7830349424494752E-2</v>
      </c>
      <c r="BJ70" s="93">
        <f t="shared" si="28"/>
        <v>538432.04119640193</v>
      </c>
      <c r="BK70" s="93">
        <f t="shared" si="29"/>
        <v>73.823014281142918</v>
      </c>
      <c r="BL70" s="94">
        <f t="shared" si="30"/>
        <v>-1.7749841058761519E-3</v>
      </c>
      <c r="BN70" s="94">
        <f t="shared" si="31"/>
        <v>-88</v>
      </c>
      <c r="BO70" s="94">
        <f t="shared" si="32"/>
        <v>17.600000000000001</v>
      </c>
      <c r="BP70" s="94">
        <v>1</v>
      </c>
      <c r="BQ70" s="94">
        <f>BQ$3/BT$3</f>
        <v>0.56818181818181823</v>
      </c>
      <c r="BR70" s="93">
        <f>BR69*BP70</f>
        <v>1</v>
      </c>
      <c r="BS70" s="93">
        <f>BN70*BR70*$G70*BQ70</f>
        <v>-87.120000000000019</v>
      </c>
      <c r="BT70" s="93">
        <f t="shared" si="58"/>
        <v>8.8590008657847623E-5</v>
      </c>
      <c r="BU70" s="93">
        <f t="shared" si="33"/>
        <v>627576.41887792549</v>
      </c>
      <c r="BV70" s="93">
        <f t="shared" si="34"/>
        <v>73.823014281142918</v>
      </c>
      <c r="BW70" s="94">
        <f t="shared" si="35"/>
        <v>-1.0168733776153305E-6</v>
      </c>
      <c r="BY70" s="94">
        <f t="shared" si="36"/>
        <v>-143</v>
      </c>
      <c r="BZ70" s="94">
        <f t="shared" si="37"/>
        <v>20.350000000000001</v>
      </c>
      <c r="CA70" s="94">
        <v>1</v>
      </c>
      <c r="CB70" s="94">
        <f>CB$3/CE$3</f>
        <v>0.49140049140049141</v>
      </c>
      <c r="CC70" s="93">
        <f>CC69*CA70</f>
        <v>1</v>
      </c>
      <c r="CD70" s="93">
        <f>BY70*CC70*$G70*CB70</f>
        <v>-122.43891891891893</v>
      </c>
      <c r="CE70" s="93">
        <f t="shared" si="59"/>
        <v>5.0015721440740203E-8</v>
      </c>
      <c r="CF70" s="93">
        <f t="shared" si="38"/>
        <v>725635.23432760139</v>
      </c>
      <c r="CG70" s="93">
        <f t="shared" si="39"/>
        <v>73.823014281142918</v>
      </c>
      <c r="CH70" s="94">
        <f t="shared" si="40"/>
        <v>-4.0849528795546977E-10</v>
      </c>
      <c r="CI70" s="100"/>
      <c r="CJ70" s="94">
        <f t="shared" si="41"/>
        <v>-193</v>
      </c>
      <c r="CK70" s="94">
        <f t="shared" si="42"/>
        <v>22.85</v>
      </c>
      <c r="CL70" s="94">
        <v>1</v>
      </c>
      <c r="CM70" s="94">
        <f>CM$3/CP$3</f>
        <v>0.43763676148796499</v>
      </c>
      <c r="CN70" s="93">
        <f>CN69*CL70</f>
        <v>1</v>
      </c>
      <c r="CO70" s="93">
        <f>CJ70*CN70*$G70*CM70</f>
        <v>-147.16989059080964</v>
      </c>
      <c r="CP70" s="93">
        <f t="shared" si="60"/>
        <v>5.4843905238449669E-11</v>
      </c>
      <c r="CQ70" s="93">
        <f t="shared" si="43"/>
        <v>814779.61200912483</v>
      </c>
      <c r="CR70" s="93">
        <f t="shared" si="44"/>
        <v>73.823014281142918</v>
      </c>
      <c r="CS70" s="94">
        <f t="shared" si="45"/>
        <v>-3.7265710410111916E-13</v>
      </c>
      <c r="CT70" s="100"/>
      <c r="CU70" s="94">
        <f t="shared" si="46"/>
        <v>-256</v>
      </c>
      <c r="CV70" s="94">
        <f t="shared" si="47"/>
        <v>26</v>
      </c>
      <c r="CW70" s="94">
        <v>1</v>
      </c>
      <c r="CX70" s="94">
        <f>CX$3/DA$3</f>
        <v>0.38461538461538458</v>
      </c>
      <c r="CY70" s="93">
        <f>CY69*CW70</f>
        <v>1</v>
      </c>
      <c r="CZ70" s="93">
        <f>CU70*CY70*$G70*CX70</f>
        <v>-171.55938461538463</v>
      </c>
      <c r="DA70" s="93">
        <f t="shared" si="61"/>
        <v>1.0051654906506098E-14</v>
      </c>
      <c r="DB70" s="93">
        <f t="shared" si="48"/>
        <v>927101.52788784448</v>
      </c>
      <c r="DC70" s="93">
        <f t="shared" si="49"/>
        <v>73.823014281142918</v>
      </c>
      <c r="DD70" s="94">
        <f t="shared" si="50"/>
        <v>-5.8589944986342147E-17</v>
      </c>
      <c r="DE70" s="100"/>
    </row>
    <row r="71" spans="1:109">
      <c r="A71" s="84">
        <f t="shared" ref="A71:A134" si="67">POWER(POWER(2,0.05),J71-40)</f>
        <v>2.3784142300054469</v>
      </c>
      <c r="B71" s="84">
        <f t="shared" ref="B71:B134" si="68">J71/30</f>
        <v>2.1666666666666665</v>
      </c>
      <c r="C71" s="112">
        <f t="shared" si="65"/>
        <v>4.55</v>
      </c>
      <c r="D71" s="115">
        <f>1+J71/200</f>
        <v>1.325</v>
      </c>
      <c r="E71" s="86">
        <f t="shared" si="51"/>
        <v>1.325</v>
      </c>
      <c r="F71" s="86">
        <f t="shared" ref="F71:F134" si="69">(100%+J71*0.5%)</f>
        <v>1.325</v>
      </c>
      <c r="G71" s="87">
        <f t="shared" ref="G71:G134" si="70">E71*F71</f>
        <v>1.755625</v>
      </c>
      <c r="H71" s="88">
        <f t="shared" ref="H71:H134" si="71">POWER($I$1,J71)</f>
        <v>8192.0000000000364</v>
      </c>
      <c r="I71" s="84">
        <f t="shared" si="52"/>
        <v>13.000000000000007</v>
      </c>
      <c r="J71" s="89">
        <v>65</v>
      </c>
      <c r="K71" s="94">
        <f t="shared" ref="K71:K134" si="72">$J71-L$3</f>
        <v>65</v>
      </c>
      <c r="L71" s="94">
        <f t="shared" ref="L71:L134" si="73">M$3</f>
        <v>10</v>
      </c>
      <c r="M71" s="94">
        <v>1</v>
      </c>
      <c r="N71" s="94">
        <f>N$3/Q$3</f>
        <v>1</v>
      </c>
      <c r="O71" s="93">
        <f>O70*M71</f>
        <v>64</v>
      </c>
      <c r="P71" s="93">
        <f>K71*O71*$G71*N71</f>
        <v>7303.4</v>
      </c>
      <c r="Q71" s="93">
        <f t="shared" ref="Q71:Q134" si="74">L71*POWER($I$1,K71)</f>
        <v>81920.000000000364</v>
      </c>
      <c r="R71" s="93">
        <f t="shared" ref="R71:R134" si="75">$H71*L71*5</f>
        <v>409600.0000000018</v>
      </c>
      <c r="S71" s="93">
        <f t="shared" ref="S71:S134" si="76">$A71*(30+$B71)</f>
        <v>76.505657731841865</v>
      </c>
      <c r="T71" s="94">
        <f t="shared" si="64"/>
        <v>11.216693594764132</v>
      </c>
      <c r="U71" s="100">
        <f>T71/(($C71/N$3))</f>
        <v>2.4652073834646444</v>
      </c>
      <c r="V71" s="94">
        <f t="shared" ref="V71:V134" si="77">$J71-W$3</f>
        <v>55</v>
      </c>
      <c r="W71" s="97">
        <f t="shared" ref="W71:W134" si="78">X$3</f>
        <v>10.5</v>
      </c>
      <c r="X71" s="94">
        <v>1</v>
      </c>
      <c r="Y71" s="94">
        <f>Y$3/AB$3</f>
        <v>0.95238095238095244</v>
      </c>
      <c r="Z71" s="93">
        <f>Z70*X71</f>
        <v>8</v>
      </c>
      <c r="AA71" s="93">
        <f>V71*Z71*$G71*Y71</f>
        <v>735.69047619047626</v>
      </c>
      <c r="AB71" s="93">
        <f t="shared" si="54"/>
        <v>21504.00000000008</v>
      </c>
      <c r="AC71" s="93">
        <f t="shared" ref="AC71:AC134" si="79">$H71*W71*5</f>
        <v>430080.00000000186</v>
      </c>
      <c r="AD71" s="93">
        <f t="shared" ref="AD71:AD134" si="80">$A71*(30+$B71)</f>
        <v>76.505657731841865</v>
      </c>
      <c r="AE71" s="94">
        <f t="shared" ref="AE71:AE134" si="81">AB71/AA71</f>
        <v>29.229683808537597</v>
      </c>
      <c r="AF71" s="100">
        <f t="shared" si="63"/>
        <v>6.7453116481240611</v>
      </c>
      <c r="AG71" s="94">
        <f t="shared" ref="AG71:AG134" si="82">$J71-AH$3</f>
        <v>30</v>
      </c>
      <c r="AH71" s="94">
        <f t="shared" ref="AH71:AH134" si="83">AI$3</f>
        <v>11.75</v>
      </c>
      <c r="AI71" s="94">
        <v>1</v>
      </c>
      <c r="AJ71" s="94">
        <f>AJ$3/AM$3</f>
        <v>0.85106382978723394</v>
      </c>
      <c r="AK71" s="93">
        <f>AK70*AI71</f>
        <v>2</v>
      </c>
      <c r="AL71" s="93">
        <f>AG71*AK71*$G71*AJ71</f>
        <v>89.648936170212764</v>
      </c>
      <c r="AM71" s="93">
        <f t="shared" si="55"/>
        <v>752.00000000000136</v>
      </c>
      <c r="AN71" s="93">
        <f t="shared" ref="AN71:AN134" si="84">$H71*AH71*5</f>
        <v>481280.0000000021</v>
      </c>
      <c r="AO71" s="93">
        <f t="shared" ref="AO71:AO134" si="85">$A71*(30+$B71)</f>
        <v>76.505657731841865</v>
      </c>
      <c r="AP71" s="94">
        <f t="shared" ref="AP71:AP134" si="86">AM71/AL71</f>
        <v>8.3882757802302272</v>
      </c>
      <c r="AQ71" s="100">
        <f t="shared" si="66"/>
        <v>2.1662030861034105</v>
      </c>
      <c r="AR71" s="94">
        <f t="shared" ref="AR71:AR134" si="87">$J71-AS$3</f>
        <v>0</v>
      </c>
      <c r="AS71" s="94">
        <f t="shared" ref="AS71:AS134" si="88">AT$3</f>
        <v>13.25</v>
      </c>
      <c r="AT71" s="97">
        <v>1</v>
      </c>
      <c r="AU71" s="94">
        <f>AU$3/AX$3</f>
        <v>0.75471698113207542</v>
      </c>
      <c r="AV71" s="93">
        <f>AV70*AT71</f>
        <v>1</v>
      </c>
      <c r="AW71" s="93">
        <f>AR71*AV71*$G71*AU71</f>
        <v>0</v>
      </c>
      <c r="AX71" s="93">
        <f t="shared" si="56"/>
        <v>13.25</v>
      </c>
      <c r="AY71" s="93">
        <f t="shared" ref="AY71:AY134" si="89">$H71*AS71*5</f>
        <v>542720.00000000244</v>
      </c>
      <c r="AZ71" s="93">
        <f t="shared" ref="AZ71:AZ134" si="90">$A71*(30+$B71)</f>
        <v>76.505657731841865</v>
      </c>
      <c r="BA71" s="94" t="e">
        <f t="shared" ref="BA71:BA134" si="91">AX71/AW71</f>
        <v>#DIV/0!</v>
      </c>
      <c r="BC71" s="94">
        <f t="shared" ref="BC71:BC134" si="92">$J71-BD$3</f>
        <v>-37</v>
      </c>
      <c r="BD71" s="94">
        <f t="shared" ref="BD71:BD134" si="93">BE$3</f>
        <v>15.1</v>
      </c>
      <c r="BE71" s="94">
        <v>1</v>
      </c>
      <c r="BF71" s="94">
        <f>BF$3/BI$3</f>
        <v>0.66225165562913912</v>
      </c>
      <c r="BG71" s="93">
        <f>BG70*BE71</f>
        <v>1</v>
      </c>
      <c r="BH71" s="93">
        <f>BC71*BG71*$G71*BF71</f>
        <v>-43.018625827814567</v>
      </c>
      <c r="BI71" s="93">
        <f t="shared" si="57"/>
        <v>8.9403594352761559E-2</v>
      </c>
      <c r="BJ71" s="93">
        <f t="shared" ref="BJ71:BJ134" si="94">$H71*BD71*5</f>
        <v>618496.00000000279</v>
      </c>
      <c r="BK71" s="93">
        <f t="shared" ref="BK71:BK134" si="95">$A71*(30+$B71)</f>
        <v>76.505657731841865</v>
      </c>
      <c r="BL71" s="94">
        <f t="shared" ref="BL71:BL134" si="96">BI71/BH71</f>
        <v>-2.0782531434315561E-3</v>
      </c>
      <c r="BN71" s="94">
        <f t="shared" ref="BN71:BN134" si="97">$J71-BO$3</f>
        <v>-87</v>
      </c>
      <c r="BO71" s="94">
        <f t="shared" ref="BO71:BO134" si="98">BP$3</f>
        <v>17.600000000000001</v>
      </c>
      <c r="BP71" s="94">
        <v>1</v>
      </c>
      <c r="BQ71" s="94">
        <f>BQ$3/BT$3</f>
        <v>0.56818181818181823</v>
      </c>
      <c r="BR71" s="93">
        <f>BR70*BP71</f>
        <v>1</v>
      </c>
      <c r="BS71" s="93">
        <f>BN71*BR71*$G71*BQ71</f>
        <v>-86.783735795454547</v>
      </c>
      <c r="BT71" s="93">
        <f t="shared" si="58"/>
        <v>1.0176319721444265E-4</v>
      </c>
      <c r="BU71" s="93">
        <f t="shared" ref="BU71:BU134" si="99">$H71*BO71*5</f>
        <v>720896.00000000326</v>
      </c>
      <c r="BV71" s="93">
        <f t="shared" ref="BV71:BV134" si="100">$A71*(30+$B71)</f>
        <v>76.505657731841865</v>
      </c>
      <c r="BW71" s="94">
        <f t="shared" ref="BW71:BW134" si="101">BT71/BS71</f>
        <v>-1.172606782615282E-6</v>
      </c>
      <c r="BY71" s="94">
        <f t="shared" ref="BY71:BY134" si="102">$J71-BZ$3</f>
        <v>-142</v>
      </c>
      <c r="BZ71" s="94">
        <f t="shared" ref="BZ71:BZ134" si="103">CA$3</f>
        <v>20.350000000000001</v>
      </c>
      <c r="CA71" s="94">
        <v>1</v>
      </c>
      <c r="CB71" s="94">
        <f>CB$3/CE$3</f>
        <v>0.49140049140049141</v>
      </c>
      <c r="CC71" s="93">
        <f>CC70*CA71</f>
        <v>1</v>
      </c>
      <c r="CD71" s="93">
        <f>BY71*CC71*$G71*CB71</f>
        <v>-122.50552825552826</v>
      </c>
      <c r="CE71" s="93">
        <f t="shared" si="59"/>
        <v>5.7452976942968207E-8</v>
      </c>
      <c r="CF71" s="93">
        <f t="shared" ref="CF71:CF134" si="104">$H71*BZ71*5</f>
        <v>833536.00000000373</v>
      </c>
      <c r="CG71" s="93">
        <f t="shared" ref="CG71:CG134" si="105">$A71*(30+$B71)</f>
        <v>76.505657731841865</v>
      </c>
      <c r="CH71" s="94">
        <f t="shared" ref="CH71:CH134" si="106">CE71/CD71</f>
        <v>-4.6898272887024223E-10</v>
      </c>
      <c r="CI71" s="100"/>
      <c r="CJ71" s="94">
        <f t="shared" ref="CJ71:CJ134" si="107">$J71-CK$3</f>
        <v>-192</v>
      </c>
      <c r="CK71" s="94">
        <f t="shared" ref="CK71:CK134" si="108">CL$3</f>
        <v>22.85</v>
      </c>
      <c r="CL71" s="94">
        <v>1</v>
      </c>
      <c r="CM71" s="94">
        <f>CM$3/CP$3</f>
        <v>0.43763676148796499</v>
      </c>
      <c r="CN71" s="93">
        <f>CN70*CL71</f>
        <v>1</v>
      </c>
      <c r="CO71" s="93">
        <f>CJ71*CN71*$G71*CM71</f>
        <v>-147.51859956236322</v>
      </c>
      <c r="CP71" s="93">
        <f t="shared" si="60"/>
        <v>6.2999103729020402E-11</v>
      </c>
      <c r="CQ71" s="93">
        <f t="shared" ref="CQ71:CQ134" si="109">$H71*CK71*5</f>
        <v>935936.00000000431</v>
      </c>
      <c r="CR71" s="93">
        <f t="shared" ref="CR71:CR134" si="110">$A71*(30+$B71)</f>
        <v>76.505657731841865</v>
      </c>
      <c r="CS71" s="94">
        <f t="shared" ref="CS71:CS134" si="111">CP71/CO71</f>
        <v>-4.2705871609354346E-13</v>
      </c>
      <c r="CT71" s="100"/>
      <c r="CU71" s="94">
        <f t="shared" ref="CU71:CU134" si="112">$J71-CV$3</f>
        <v>-255</v>
      </c>
      <c r="CV71" s="94">
        <f t="shared" ref="CV71:CV134" si="113">CW$3</f>
        <v>26</v>
      </c>
      <c r="CW71" s="94">
        <v>1</v>
      </c>
      <c r="CX71" s="94">
        <f>CX$3/DA$3</f>
        <v>0.38461538461538458</v>
      </c>
      <c r="CY71" s="93">
        <f>CY70*CW71</f>
        <v>1</v>
      </c>
      <c r="CZ71" s="93">
        <f>CU71*CY71*$G71*CX71</f>
        <v>-172.18629807692307</v>
      </c>
      <c r="DA71" s="93">
        <f t="shared" si="61"/>
        <v>1.1546319456101431E-14</v>
      </c>
      <c r="DB71" s="93">
        <f t="shared" ref="DB71:DB134" si="114">$H71*CV71*5</f>
        <v>1064960.0000000047</v>
      </c>
      <c r="DC71" s="93">
        <f t="shared" ref="DC71:DC134" si="115">$A71*(30+$B71)</f>
        <v>76.505657731841865</v>
      </c>
      <c r="DD71" s="94">
        <f t="shared" ref="DD71:DD134" si="116">DA71/CZ71</f>
        <v>-6.7057132797774602E-17</v>
      </c>
      <c r="DE71" s="100"/>
    </row>
    <row r="72" spans="1:109">
      <c r="A72" s="84">
        <f t="shared" si="67"/>
        <v>2.462288826689838</v>
      </c>
      <c r="B72" s="84">
        <f t="shared" si="68"/>
        <v>2.2000000000000002</v>
      </c>
      <c r="C72" s="112">
        <f t="shared" si="65"/>
        <v>4.55</v>
      </c>
      <c r="D72" s="116"/>
      <c r="E72" s="86">
        <f t="shared" ref="E72:E135" si="117">(100%+J72*0.5%)</f>
        <v>1.33</v>
      </c>
      <c r="F72" s="86">
        <f t="shared" si="69"/>
        <v>1.33</v>
      </c>
      <c r="G72" s="87">
        <f t="shared" si="70"/>
        <v>1.7689000000000001</v>
      </c>
      <c r="H72" s="88">
        <f t="shared" si="71"/>
        <v>9410.1369241357534</v>
      </c>
      <c r="I72" s="84">
        <f t="shared" ref="I72:I135" si="118">LOG(H72,2)</f>
        <v>13.200000000000006</v>
      </c>
      <c r="J72" s="89">
        <v>66</v>
      </c>
      <c r="K72" s="94">
        <f t="shared" si="72"/>
        <v>66</v>
      </c>
      <c r="L72" s="94">
        <f t="shared" si="73"/>
        <v>10</v>
      </c>
      <c r="M72" s="94">
        <v>1</v>
      </c>
      <c r="N72" s="94">
        <f>N$3/Q$3</f>
        <v>1</v>
      </c>
      <c r="O72" s="93">
        <f>O71*M72</f>
        <v>64</v>
      </c>
      <c r="P72" s="93">
        <f>K72*O72*$G72*N72</f>
        <v>7471.8336000000008</v>
      </c>
      <c r="Q72" s="93">
        <f t="shared" si="74"/>
        <v>94101.369241357534</v>
      </c>
      <c r="R72" s="93">
        <f t="shared" si="75"/>
        <v>470506.84620678768</v>
      </c>
      <c r="S72" s="93">
        <f t="shared" si="76"/>
        <v>79.285700219412789</v>
      </c>
      <c r="T72" s="94">
        <f t="shared" si="64"/>
        <v>12.594146802380278</v>
      </c>
      <c r="U72" s="100">
        <f>T72/(($C72/N$3))</f>
        <v>2.7679443521714897</v>
      </c>
      <c r="V72" s="94">
        <f t="shared" si="77"/>
        <v>56</v>
      </c>
      <c r="W72" s="97">
        <f t="shared" si="78"/>
        <v>10.5</v>
      </c>
      <c r="X72" s="94">
        <v>1</v>
      </c>
      <c r="Y72" s="94">
        <f>Y$3/AB$3</f>
        <v>0.95238095238095244</v>
      </c>
      <c r="Z72" s="93">
        <f>Z71*X72</f>
        <v>8</v>
      </c>
      <c r="AA72" s="93">
        <f>V72*Z72*$G72*Y72</f>
        <v>754.73066666666671</v>
      </c>
      <c r="AB72" s="93">
        <f t="shared" ref="AB72:AB135" si="119">W72*POWER($I$1,V72)</f>
        <v>24701.609425856332</v>
      </c>
      <c r="AC72" s="93">
        <f t="shared" si="79"/>
        <v>494032.18851712707</v>
      </c>
      <c r="AD72" s="93">
        <f t="shared" si="80"/>
        <v>79.285700219412789</v>
      </c>
      <c r="AE72" s="94">
        <f t="shared" si="81"/>
        <v>32.729039002685724</v>
      </c>
      <c r="AF72" s="100">
        <f t="shared" ref="AF72:AF135" si="120">AE72/(($C72/Y$3))</f>
        <v>7.552855154465937</v>
      </c>
      <c r="AG72" s="94">
        <f t="shared" si="82"/>
        <v>31</v>
      </c>
      <c r="AH72" s="94">
        <f t="shared" si="83"/>
        <v>11.75</v>
      </c>
      <c r="AI72" s="94">
        <v>1</v>
      </c>
      <c r="AJ72" s="94">
        <f>AJ$3/AM$3</f>
        <v>0.85106382978723394</v>
      </c>
      <c r="AK72" s="93">
        <f>AK71*AI72</f>
        <v>2</v>
      </c>
      <c r="AL72" s="93">
        <f>AG72*AK72*$G72*AJ72</f>
        <v>93.337702127659568</v>
      </c>
      <c r="AM72" s="93">
        <f t="shared" ref="AM72:AM135" si="121">AH72*POWER($I$1,AG72)</f>
        <v>863.82116295777212</v>
      </c>
      <c r="AN72" s="93">
        <f t="shared" si="84"/>
        <v>552845.54429297557</v>
      </c>
      <c r="AO72" s="93">
        <f t="shared" si="85"/>
        <v>79.285700219412789</v>
      </c>
      <c r="AP72" s="94">
        <f t="shared" si="86"/>
        <v>9.2547935428741237</v>
      </c>
      <c r="AQ72" s="100">
        <f t="shared" si="66"/>
        <v>2.3899741566762849</v>
      </c>
      <c r="AR72" s="94">
        <f t="shared" si="87"/>
        <v>1</v>
      </c>
      <c r="AS72" s="94">
        <f t="shared" si="88"/>
        <v>13.25</v>
      </c>
      <c r="AT72" s="94">
        <v>1</v>
      </c>
      <c r="AU72" s="94">
        <f>AU$3/AX$3</f>
        <v>0.75471698113207542</v>
      </c>
      <c r="AV72" s="93">
        <f>AV71*AT72</f>
        <v>1</v>
      </c>
      <c r="AW72" s="93">
        <f>AR72*AV72*$G72*AU72</f>
        <v>1.3350188679245283</v>
      </c>
      <c r="AX72" s="93">
        <f t="shared" ref="AX72:AX135" si="122">AS72*POWER($I$1,AR72)</f>
        <v>15.220253203710715</v>
      </c>
      <c r="AY72" s="93">
        <f t="shared" si="89"/>
        <v>623421.57122399367</v>
      </c>
      <c r="AZ72" s="93">
        <f t="shared" si="90"/>
        <v>79.285700219412789</v>
      </c>
      <c r="BA72" s="94">
        <f t="shared" si="91"/>
        <v>11.400777599025778</v>
      </c>
      <c r="BB72" s="100">
        <f t="shared" ref="BB72:BB80" si="123">BA72/(($C72/AU$3))</f>
        <v>3.3200066634525616</v>
      </c>
      <c r="BC72" s="94">
        <f t="shared" si="92"/>
        <v>-36</v>
      </c>
      <c r="BD72" s="94">
        <f t="shared" si="93"/>
        <v>15.1</v>
      </c>
      <c r="BE72" s="94">
        <v>1</v>
      </c>
      <c r="BF72" s="94">
        <f>BF$3/BI$3</f>
        <v>0.66225165562913912</v>
      </c>
      <c r="BG72" s="93">
        <f>BG71*BE72</f>
        <v>1</v>
      </c>
      <c r="BH72" s="93">
        <f>BC72*BG72*$G72*BF72</f>
        <v>-42.172450331125837</v>
      </c>
      <c r="BI72" s="93">
        <f t="shared" ref="BI72:BI135" si="124">BD72*POWER($I$1,BC72)</f>
        <v>0.10269776176383939</v>
      </c>
      <c r="BJ72" s="93">
        <f t="shared" si="94"/>
        <v>710465.33777224936</v>
      </c>
      <c r="BK72" s="93">
        <f t="shared" si="95"/>
        <v>79.285700219412789</v>
      </c>
      <c r="BL72" s="94">
        <f t="shared" si="96"/>
        <v>-2.4351860268371031E-3</v>
      </c>
      <c r="BN72" s="94">
        <f t="shared" si="97"/>
        <v>-86</v>
      </c>
      <c r="BO72" s="94">
        <f t="shared" si="98"/>
        <v>17.600000000000001</v>
      </c>
      <c r="BP72" s="94">
        <v>1</v>
      </c>
      <c r="BQ72" s="94">
        <f>BQ$3/BT$3</f>
        <v>0.56818181818181823</v>
      </c>
      <c r="BR72" s="93">
        <f>BR71*BP72</f>
        <v>1</v>
      </c>
      <c r="BS72" s="93">
        <f>BN72*BR72*$G72*BQ72</f>
        <v>-86.43488636363638</v>
      </c>
      <c r="BT72" s="93">
        <f t="shared" ref="BT72:BT135" si="125">BO72*POWER($I$1,BN72)</f>
        <v>1.1689521723946914E-4</v>
      </c>
      <c r="BU72" s="93">
        <f t="shared" si="99"/>
        <v>828092.04932394647</v>
      </c>
      <c r="BV72" s="93">
        <f t="shared" si="100"/>
        <v>79.285700219412789</v>
      </c>
      <c r="BW72" s="94">
        <f t="shared" si="101"/>
        <v>-1.3524078315749089E-6</v>
      </c>
      <c r="BY72" s="94">
        <f t="shared" si="102"/>
        <v>-141</v>
      </c>
      <c r="BZ72" s="94">
        <f t="shared" si="103"/>
        <v>20.350000000000001</v>
      </c>
      <c r="CA72" s="94">
        <v>1</v>
      </c>
      <c r="CB72" s="94">
        <f>CB$3/CE$3</f>
        <v>0.49140049140049141</v>
      </c>
      <c r="CC72" s="93">
        <f>CC71*CA72</f>
        <v>1</v>
      </c>
      <c r="CD72" s="93">
        <f>BY72*CC72*$G72*CB72</f>
        <v>-122.56260442260444</v>
      </c>
      <c r="CE72" s="93">
        <f t="shared" ref="CE72:CE135" si="126">BZ72*POWER($I$1,BY72)</f>
        <v>6.5996140104070169E-8</v>
      </c>
      <c r="CF72" s="93">
        <f t="shared" si="104"/>
        <v>957481.43203081307</v>
      </c>
      <c r="CG72" s="93">
        <f t="shared" si="105"/>
        <v>79.285700219412789</v>
      </c>
      <c r="CH72" s="94">
        <f t="shared" si="106"/>
        <v>-5.3846881285674101E-10</v>
      </c>
      <c r="CI72" s="100"/>
      <c r="CJ72" s="94">
        <f t="shared" si="107"/>
        <v>-191</v>
      </c>
      <c r="CK72" s="94">
        <f t="shared" si="108"/>
        <v>22.85</v>
      </c>
      <c r="CL72" s="94">
        <v>1</v>
      </c>
      <c r="CM72" s="94">
        <f>CM$3/CP$3</f>
        <v>0.43763676148796499</v>
      </c>
      <c r="CN72" s="93">
        <f>CN71*CL72</f>
        <v>1</v>
      </c>
      <c r="CO72" s="93">
        <f>CJ72*CN72*$G72*CM72</f>
        <v>-147.85991247264772</v>
      </c>
      <c r="CP72" s="93">
        <f t="shared" ref="CP72:CP135" si="127">CK72*POWER($I$1,CJ72)</f>
        <v>7.2366966819813313E-11</v>
      </c>
      <c r="CQ72" s="93">
        <f t="shared" si="109"/>
        <v>1075108.1435825098</v>
      </c>
      <c r="CR72" s="93">
        <f t="shared" si="110"/>
        <v>79.285700219412789</v>
      </c>
      <c r="CS72" s="94">
        <f t="shared" si="111"/>
        <v>-4.8942925509441459E-13</v>
      </c>
      <c r="CT72" s="100"/>
      <c r="CU72" s="94">
        <f t="shared" si="112"/>
        <v>-254</v>
      </c>
      <c r="CV72" s="94">
        <f t="shared" si="113"/>
        <v>26</v>
      </c>
      <c r="CW72" s="94">
        <v>1</v>
      </c>
      <c r="CX72" s="94">
        <f>CX$3/DA$3</f>
        <v>0.38461538461538458</v>
      </c>
      <c r="CY72" s="93">
        <f>CY71*CW72</f>
        <v>1</v>
      </c>
      <c r="CZ72" s="93">
        <f>CU72*CY72*$G72*CX72</f>
        <v>-172.80792307692306</v>
      </c>
      <c r="DA72" s="93">
        <f t="shared" ref="DA72:DA135" si="128">CV72*POWER($I$1,CU72)</f>
        <v>1.3263238165493975E-14</v>
      </c>
      <c r="DB72" s="93">
        <f t="shared" si="114"/>
        <v>1223317.8001376479</v>
      </c>
      <c r="DC72" s="93">
        <f t="shared" si="115"/>
        <v>79.285700219412789</v>
      </c>
      <c r="DD72" s="94">
        <f t="shared" si="116"/>
        <v>-7.6751331358748109E-17</v>
      </c>
      <c r="DE72" s="100"/>
    </row>
    <row r="73" spans="1:109">
      <c r="A73" s="84">
        <f t="shared" si="67"/>
        <v>2.5491212546385298</v>
      </c>
      <c r="B73" s="84">
        <f t="shared" si="68"/>
        <v>2.2333333333333334</v>
      </c>
      <c r="C73" s="112">
        <f t="shared" si="65"/>
        <v>4.55</v>
      </c>
      <c r="D73" s="116"/>
      <c r="E73" s="86">
        <f t="shared" si="117"/>
        <v>1.335</v>
      </c>
      <c r="F73" s="86">
        <f t="shared" si="69"/>
        <v>1.335</v>
      </c>
      <c r="G73" s="87">
        <f t="shared" si="70"/>
        <v>1.7822249999999999</v>
      </c>
      <c r="H73" s="88">
        <f t="shared" si="71"/>
        <v>10809.408805051598</v>
      </c>
      <c r="I73" s="84">
        <f t="shared" si="118"/>
        <v>13.400000000000007</v>
      </c>
      <c r="J73" s="89">
        <v>67</v>
      </c>
      <c r="K73" s="94">
        <f t="shared" si="72"/>
        <v>67</v>
      </c>
      <c r="L73" s="94">
        <f t="shared" si="73"/>
        <v>10</v>
      </c>
      <c r="M73" s="94">
        <v>1</v>
      </c>
      <c r="N73" s="94">
        <f>N$3/Q$3</f>
        <v>1</v>
      </c>
      <c r="O73" s="93">
        <f>O72*M73</f>
        <v>64</v>
      </c>
      <c r="P73" s="93">
        <f>K73*O73*$G73*N73</f>
        <v>7642.1808000000001</v>
      </c>
      <c r="Q73" s="93">
        <f t="shared" si="74"/>
        <v>108094.08805051599</v>
      </c>
      <c r="R73" s="93">
        <f t="shared" si="75"/>
        <v>540470.44025257998</v>
      </c>
      <c r="S73" s="93">
        <f t="shared" si="76"/>
        <v>82.166675107848619</v>
      </c>
      <c r="T73" s="94">
        <f t="shared" si="64"/>
        <v>14.1444033947111</v>
      </c>
      <c r="U73" s="100">
        <f>T73/(($C73/N$3))</f>
        <v>3.1086600867496923</v>
      </c>
      <c r="V73" s="94">
        <f t="shared" si="77"/>
        <v>57</v>
      </c>
      <c r="W73" s="97">
        <f t="shared" si="78"/>
        <v>10.5</v>
      </c>
      <c r="X73" s="94">
        <v>1</v>
      </c>
      <c r="Y73" s="94">
        <f>Y$3/AB$3</f>
        <v>0.95238095238095244</v>
      </c>
      <c r="Z73" s="93">
        <f>Z72*X73</f>
        <v>8</v>
      </c>
      <c r="AA73" s="93">
        <f>V73*Z73*$G73*Y73</f>
        <v>773.99485714285709</v>
      </c>
      <c r="AB73" s="93">
        <f t="shared" si="119"/>
        <v>28374.698113260431</v>
      </c>
      <c r="AC73" s="93">
        <f t="shared" si="79"/>
        <v>567493.96226520895</v>
      </c>
      <c r="AD73" s="93">
        <f t="shared" si="80"/>
        <v>82.166675107848619</v>
      </c>
      <c r="AE73" s="94">
        <f t="shared" si="81"/>
        <v>36.660060272239356</v>
      </c>
      <c r="AF73" s="100">
        <f t="shared" si="120"/>
        <v>8.4600139089783131</v>
      </c>
      <c r="AG73" s="94">
        <f t="shared" si="82"/>
        <v>32</v>
      </c>
      <c r="AH73" s="94">
        <f t="shared" si="83"/>
        <v>11.75</v>
      </c>
      <c r="AI73" s="94">
        <v>1</v>
      </c>
      <c r="AJ73" s="94">
        <f>AJ$3/AM$3</f>
        <v>0.85106382978723394</v>
      </c>
      <c r="AK73" s="93">
        <f>AK72*AI73</f>
        <v>2</v>
      </c>
      <c r="AL73" s="93">
        <f>AG73*AK73*$G73*AJ73</f>
        <v>97.074382978723392</v>
      </c>
      <c r="AM73" s="93">
        <f t="shared" si="121"/>
        <v>992.26994890121864</v>
      </c>
      <c r="AN73" s="93">
        <f t="shared" si="84"/>
        <v>635052.76729678141</v>
      </c>
      <c r="AO73" s="93">
        <f t="shared" si="85"/>
        <v>82.166675107848619</v>
      </c>
      <c r="AP73" s="94">
        <f t="shared" si="86"/>
        <v>10.221748709118273</v>
      </c>
      <c r="AQ73" s="100">
        <f t="shared" si="66"/>
        <v>2.639682358948126</v>
      </c>
      <c r="AR73" s="94">
        <f t="shared" si="87"/>
        <v>2</v>
      </c>
      <c r="AS73" s="94">
        <f t="shared" si="88"/>
        <v>13.25</v>
      </c>
      <c r="AT73" s="94">
        <v>1</v>
      </c>
      <c r="AU73" s="94">
        <f>AU$3/AX$3</f>
        <v>0.75471698113207542</v>
      </c>
      <c r="AV73" s="93">
        <f>AV72*AT73</f>
        <v>1</v>
      </c>
      <c r="AW73" s="93">
        <f>AR73*AV73*$G73*AU73</f>
        <v>2.6901509433962261</v>
      </c>
      <c r="AX73" s="93">
        <f t="shared" si="122"/>
        <v>17.48347981774085</v>
      </c>
      <c r="AY73" s="93">
        <f t="shared" si="89"/>
        <v>716123.33333466842</v>
      </c>
      <c r="AZ73" s="93">
        <f t="shared" si="90"/>
        <v>82.166675107848619</v>
      </c>
      <c r="BA73" s="94">
        <f t="shared" si="91"/>
        <v>6.4990701955439487</v>
      </c>
      <c r="BB73" s="100">
        <f t="shared" si="123"/>
        <v>1.8925863756254355</v>
      </c>
      <c r="BC73" s="94">
        <f t="shared" si="92"/>
        <v>-35</v>
      </c>
      <c r="BD73" s="94">
        <f t="shared" si="93"/>
        <v>15.1</v>
      </c>
      <c r="BE73" s="94">
        <v>1</v>
      </c>
      <c r="BF73" s="94">
        <f>BF$3/BI$3</f>
        <v>0.66225165562913912</v>
      </c>
      <c r="BG73" s="93">
        <f>BG72*BE73</f>
        <v>1</v>
      </c>
      <c r="BH73" s="93">
        <f>BC73*BG73*$G73*BF73</f>
        <v>-41.309850993377481</v>
      </c>
      <c r="BI73" s="93">
        <f t="shared" si="124"/>
        <v>0.11796874999999971</v>
      </c>
      <c r="BJ73" s="93">
        <f t="shared" si="94"/>
        <v>816110.36478139565</v>
      </c>
      <c r="BK73" s="93">
        <f t="shared" si="95"/>
        <v>82.166675107848619</v>
      </c>
      <c r="BL73" s="94">
        <f t="shared" si="96"/>
        <v>-2.855705047663127E-3</v>
      </c>
      <c r="BN73" s="94">
        <f t="shared" si="97"/>
        <v>-85</v>
      </c>
      <c r="BO73" s="94">
        <f t="shared" si="98"/>
        <v>17.600000000000001</v>
      </c>
      <c r="BP73" s="94">
        <v>1</v>
      </c>
      <c r="BQ73" s="94">
        <f>BQ$3/BT$3</f>
        <v>0.56818181818181823</v>
      </c>
      <c r="BR73" s="93">
        <f>BR72*BP73</f>
        <v>1</v>
      </c>
      <c r="BS73" s="93">
        <f>BN73*BR73*$G73*BQ73</f>
        <v>-86.073366477272742</v>
      </c>
      <c r="BT73" s="93">
        <f t="shared" si="125"/>
        <v>1.3427734374999925E-4</v>
      </c>
      <c r="BU73" s="93">
        <f t="shared" si="99"/>
        <v>951227.9748445407</v>
      </c>
      <c r="BV73" s="93">
        <f t="shared" si="100"/>
        <v>82.166675107848619</v>
      </c>
      <c r="BW73" s="94">
        <f t="shared" si="101"/>
        <v>-1.5600335997715919E-6</v>
      </c>
      <c r="BY73" s="94">
        <f t="shared" si="102"/>
        <v>-140</v>
      </c>
      <c r="BZ73" s="94">
        <f t="shared" si="103"/>
        <v>20.350000000000001</v>
      </c>
      <c r="CA73" s="94">
        <v>1</v>
      </c>
      <c r="CB73" s="94">
        <f>CB$3/CE$3</f>
        <v>0.49140049140049141</v>
      </c>
      <c r="CC73" s="93">
        <f>CC72*CA73</f>
        <v>1</v>
      </c>
      <c r="CD73" s="93">
        <f>BY73*CC73*$G73*CB73</f>
        <v>-122.61007371007371</v>
      </c>
      <c r="CE73" s="93">
        <f t="shared" si="126"/>
        <v>7.5809657573699255E-8</v>
      </c>
      <c r="CF73" s="93">
        <f t="shared" si="104"/>
        <v>1099857.3459140002</v>
      </c>
      <c r="CG73" s="93">
        <f t="shared" si="105"/>
        <v>82.166675107848619</v>
      </c>
      <c r="CH73" s="94">
        <f t="shared" si="106"/>
        <v>-6.1829876844345043E-10</v>
      </c>
      <c r="CI73" s="100"/>
      <c r="CJ73" s="94">
        <f t="shared" si="107"/>
        <v>-190</v>
      </c>
      <c r="CK73" s="94">
        <f t="shared" si="108"/>
        <v>22.85</v>
      </c>
      <c r="CL73" s="94">
        <v>1</v>
      </c>
      <c r="CM73" s="94">
        <f>CM$3/CP$3</f>
        <v>0.43763676148796499</v>
      </c>
      <c r="CN73" s="93">
        <f>CN72*CL73</f>
        <v>1</v>
      </c>
      <c r="CO73" s="93">
        <f>CJ73*CN73*$G73*CM73</f>
        <v>-148.19376367614879</v>
      </c>
      <c r="CP73" s="93">
        <f t="shared" si="127"/>
        <v>8.3127815742044599E-11</v>
      </c>
      <c r="CQ73" s="93">
        <f t="shared" si="109"/>
        <v>1234974.9559771451</v>
      </c>
      <c r="CR73" s="93">
        <f t="shared" si="110"/>
        <v>82.166675107848619</v>
      </c>
      <c r="CS73" s="94">
        <f t="shared" si="111"/>
        <v>-5.609400401200803E-13</v>
      </c>
      <c r="CT73" s="100"/>
      <c r="CU73" s="94">
        <f t="shared" si="112"/>
        <v>-253</v>
      </c>
      <c r="CV73" s="94">
        <f t="shared" si="113"/>
        <v>26</v>
      </c>
      <c r="CW73" s="94">
        <v>1</v>
      </c>
      <c r="CX73" s="94">
        <f>CX$3/DA$3</f>
        <v>0.38461538461538458</v>
      </c>
      <c r="CY73" s="93">
        <f>CY72*CW73</f>
        <v>1</v>
      </c>
      <c r="CZ73" s="93">
        <f>CU73*CY73*$G73*CX73</f>
        <v>-173.42420192307691</v>
      </c>
      <c r="DA73" s="93">
        <f t="shared" si="128"/>
        <v>1.5235459862636824E-14</v>
      </c>
      <c r="DB73" s="93">
        <f t="shared" si="114"/>
        <v>1405223.144656708</v>
      </c>
      <c r="DC73" s="93">
        <f t="shared" si="115"/>
        <v>82.166675107848619</v>
      </c>
      <c r="DD73" s="94">
        <f t="shared" si="116"/>
        <v>-8.7850828740700118E-17</v>
      </c>
      <c r="DE73" s="100"/>
    </row>
    <row r="74" spans="1:109">
      <c r="A74" s="84">
        <f t="shared" si="67"/>
        <v>2.6390158215457942</v>
      </c>
      <c r="B74" s="84">
        <f t="shared" si="68"/>
        <v>2.2666666666666666</v>
      </c>
      <c r="C74" s="112">
        <f t="shared" si="65"/>
        <v>4.55</v>
      </c>
      <c r="D74" s="116"/>
      <c r="E74" s="86">
        <f t="shared" si="117"/>
        <v>1.34</v>
      </c>
      <c r="F74" s="86">
        <f t="shared" si="69"/>
        <v>1.34</v>
      </c>
      <c r="G74" s="87">
        <f t="shared" si="70"/>
        <v>1.7956000000000003</v>
      </c>
      <c r="H74" s="88">
        <f t="shared" si="71"/>
        <v>12416.750112853239</v>
      </c>
      <c r="I74" s="84">
        <f t="shared" si="118"/>
        <v>13.600000000000007</v>
      </c>
      <c r="J74" s="89">
        <v>68</v>
      </c>
      <c r="K74" s="94">
        <f t="shared" si="72"/>
        <v>68</v>
      </c>
      <c r="L74" s="94">
        <f t="shared" si="73"/>
        <v>10</v>
      </c>
      <c r="M74" s="94">
        <v>1</v>
      </c>
      <c r="N74" s="94">
        <f>N$3/Q$3</f>
        <v>1</v>
      </c>
      <c r="O74" s="93">
        <f>O73*M74</f>
        <v>64</v>
      </c>
      <c r="P74" s="93">
        <f>K74*O74*$G74*N74</f>
        <v>7814.4512000000013</v>
      </c>
      <c r="Q74" s="93">
        <f t="shared" si="74"/>
        <v>124167.50112853239</v>
      </c>
      <c r="R74" s="93">
        <f t="shared" si="75"/>
        <v>620837.50564266194</v>
      </c>
      <c r="S74" s="93">
        <f t="shared" si="76"/>
        <v>85.15224384187762</v>
      </c>
      <c r="T74" s="94">
        <f t="shared" si="64"/>
        <v>15.889471691695043</v>
      </c>
      <c r="U74" s="100">
        <f>T74/(($C74/N$3))</f>
        <v>3.4921915805923174</v>
      </c>
      <c r="V74" s="94">
        <f t="shared" si="77"/>
        <v>58</v>
      </c>
      <c r="W74" s="97">
        <f t="shared" si="78"/>
        <v>10.5</v>
      </c>
      <c r="X74" s="94">
        <v>1</v>
      </c>
      <c r="Y74" s="94">
        <f>Y$3/AB$3</f>
        <v>0.95238095238095244</v>
      </c>
      <c r="Z74" s="93">
        <f>Z73*X74</f>
        <v>8</v>
      </c>
      <c r="AA74" s="93">
        <f>V74*Z74*$G74*Y74</f>
        <v>793.48419047619063</v>
      </c>
      <c r="AB74" s="93">
        <f t="shared" si="119"/>
        <v>32593.969046239723</v>
      </c>
      <c r="AC74" s="93">
        <f t="shared" si="79"/>
        <v>651879.38092479506</v>
      </c>
      <c r="AD74" s="93">
        <f t="shared" si="80"/>
        <v>85.15224384187762</v>
      </c>
      <c r="AE74" s="94">
        <f t="shared" si="81"/>
        <v>41.077023887116425</v>
      </c>
      <c r="AF74" s="100">
        <f t="shared" si="120"/>
        <v>9.4793132047191762</v>
      </c>
      <c r="AG74" s="94">
        <f t="shared" si="82"/>
        <v>33</v>
      </c>
      <c r="AH74" s="94">
        <f t="shared" si="83"/>
        <v>11.75</v>
      </c>
      <c r="AI74" s="94">
        <v>1</v>
      </c>
      <c r="AJ74" s="94">
        <f>AJ$3/AM$3</f>
        <v>0.85106382978723394</v>
      </c>
      <c r="AK74" s="93">
        <f>AK73*AI74</f>
        <v>2</v>
      </c>
      <c r="AL74" s="93">
        <f>AG74*AK74*$G74*AJ74</f>
        <v>100.8592340425532</v>
      </c>
      <c r="AM74" s="93">
        <f t="shared" si="121"/>
        <v>1139.8188580158219</v>
      </c>
      <c r="AN74" s="93">
        <f t="shared" si="84"/>
        <v>729484.06913012778</v>
      </c>
      <c r="AO74" s="93">
        <f t="shared" si="85"/>
        <v>85.15224384187762</v>
      </c>
      <c r="AP74" s="94">
        <f t="shared" si="86"/>
        <v>11.301085803754216</v>
      </c>
      <c r="AQ74" s="100">
        <f t="shared" si="66"/>
        <v>2.9184122680024625</v>
      </c>
      <c r="AR74" s="94">
        <f t="shared" si="87"/>
        <v>3</v>
      </c>
      <c r="AS74" s="94">
        <f t="shared" si="88"/>
        <v>13.25</v>
      </c>
      <c r="AT74" s="94">
        <v>1</v>
      </c>
      <c r="AU74" s="94">
        <f>AU$3/AX$3</f>
        <v>0.75471698113207542</v>
      </c>
      <c r="AV74" s="93">
        <f>AV73*AT74</f>
        <v>1</v>
      </c>
      <c r="AW74" s="93">
        <f>AR74*AV74*$G74*AU74</f>
        <v>4.0655094339622648</v>
      </c>
      <c r="AX74" s="93">
        <f t="shared" si="122"/>
        <v>20.08324450626278</v>
      </c>
      <c r="AY74" s="93">
        <f t="shared" si="89"/>
        <v>822609.69497652713</v>
      </c>
      <c r="AZ74" s="93">
        <f t="shared" si="90"/>
        <v>85.15224384187762</v>
      </c>
      <c r="BA74" s="94">
        <f t="shared" si="91"/>
        <v>4.9399084745671233</v>
      </c>
      <c r="BB74" s="100">
        <f t="shared" si="123"/>
        <v>1.4385447755607557</v>
      </c>
      <c r="BC74" s="94">
        <f t="shared" si="92"/>
        <v>-34</v>
      </c>
      <c r="BD74" s="94">
        <f t="shared" si="93"/>
        <v>15.1</v>
      </c>
      <c r="BE74" s="94">
        <v>1</v>
      </c>
      <c r="BF74" s="94">
        <f>BF$3/BI$3</f>
        <v>0.66225165562913912</v>
      </c>
      <c r="BG74" s="93">
        <f>BG73*BE74</f>
        <v>1</v>
      </c>
      <c r="BH74" s="93">
        <f>BC74*BG74*$G74*BF74</f>
        <v>-40.430728476821201</v>
      </c>
      <c r="BI74" s="93">
        <f t="shared" si="124"/>
        <v>0.13551050906605616</v>
      </c>
      <c r="BJ74" s="93">
        <f t="shared" si="94"/>
        <v>937464.63352041948</v>
      </c>
      <c r="BK74" s="93">
        <f t="shared" si="95"/>
        <v>85.15224384187762</v>
      </c>
      <c r="BL74" s="94">
        <f t="shared" si="96"/>
        <v>-3.3516712206594019E-3</v>
      </c>
      <c r="BN74" s="94">
        <f t="shared" si="97"/>
        <v>-84</v>
      </c>
      <c r="BO74" s="94">
        <f t="shared" si="98"/>
        <v>17.600000000000001</v>
      </c>
      <c r="BP74" s="94">
        <v>1</v>
      </c>
      <c r="BQ74" s="94">
        <f>BQ$3/BT$3</f>
        <v>0.56818181818181823</v>
      </c>
      <c r="BR74" s="93">
        <f>BR73*BP74</f>
        <v>1</v>
      </c>
      <c r="BS74" s="93">
        <f>BN74*BR74*$G74*BQ74</f>
        <v>-85.699090909090927</v>
      </c>
      <c r="BT74" s="93">
        <f t="shared" si="125"/>
        <v>1.5424416387899555E-4</v>
      </c>
      <c r="BU74" s="93">
        <f t="shared" si="99"/>
        <v>1092674.0099310849</v>
      </c>
      <c r="BV74" s="93">
        <f t="shared" si="100"/>
        <v>85.15224384187762</v>
      </c>
      <c r="BW74" s="94">
        <f t="shared" si="101"/>
        <v>-1.7998343067911515E-6</v>
      </c>
      <c r="BY74" s="94">
        <f t="shared" si="102"/>
        <v>-139</v>
      </c>
      <c r="BZ74" s="94">
        <f t="shared" si="103"/>
        <v>20.350000000000001</v>
      </c>
      <c r="CA74" s="94">
        <v>1</v>
      </c>
      <c r="CB74" s="94">
        <f>CB$3/CE$3</f>
        <v>0.49140049140049141</v>
      </c>
      <c r="CC74" s="93">
        <f>CC73*CA74</f>
        <v>1</v>
      </c>
      <c r="CD74" s="93">
        <f>BY74*CC74*$G74*CB74</f>
        <v>-122.64786240786243</v>
      </c>
      <c r="CE74" s="93">
        <f t="shared" si="126"/>
        <v>8.708242894779685E-8</v>
      </c>
      <c r="CF74" s="93">
        <f t="shared" si="104"/>
        <v>1263404.3239828171</v>
      </c>
      <c r="CG74" s="93">
        <f t="shared" si="105"/>
        <v>85.15224384187762</v>
      </c>
      <c r="CH74" s="94">
        <f t="shared" si="106"/>
        <v>-7.1001994847824077E-10</v>
      </c>
      <c r="CI74" s="100"/>
      <c r="CJ74" s="94">
        <f t="shared" si="107"/>
        <v>-189</v>
      </c>
      <c r="CK74" s="94">
        <f t="shared" si="108"/>
        <v>22.85</v>
      </c>
      <c r="CL74" s="94">
        <v>1</v>
      </c>
      <c r="CM74" s="94">
        <f>CM$3/CP$3</f>
        <v>0.43763676148796499</v>
      </c>
      <c r="CN74" s="93">
        <f>CN73*CL74</f>
        <v>1</v>
      </c>
      <c r="CO74" s="93">
        <f>CJ74*CN74*$G74*CM74</f>
        <v>-148.52008752735233</v>
      </c>
      <c r="CP74" s="93">
        <f t="shared" si="127"/>
        <v>9.5488785197383273E-11</v>
      </c>
      <c r="CQ74" s="93">
        <f t="shared" si="109"/>
        <v>1418613.7003934826</v>
      </c>
      <c r="CR74" s="93">
        <f t="shared" si="110"/>
        <v>85.15224384187762</v>
      </c>
      <c r="CS74" s="94">
        <f t="shared" si="111"/>
        <v>-6.429351529960383E-13</v>
      </c>
      <c r="CT74" s="100"/>
      <c r="CU74" s="94">
        <f t="shared" si="112"/>
        <v>-252</v>
      </c>
      <c r="CV74" s="94">
        <f t="shared" si="113"/>
        <v>26</v>
      </c>
      <c r="CW74" s="94">
        <v>1</v>
      </c>
      <c r="CX74" s="94">
        <f>CX$3/DA$3</f>
        <v>0.38461538461538458</v>
      </c>
      <c r="CY74" s="93">
        <f>CY73*CW74</f>
        <v>1</v>
      </c>
      <c r="CZ74" s="93">
        <f>CU74*CY74*$G74*CX74</f>
        <v>-174.03507692307693</v>
      </c>
      <c r="DA74" s="93">
        <f t="shared" si="128"/>
        <v>1.7500947681834273E-14</v>
      </c>
      <c r="DB74" s="93">
        <f t="shared" si="114"/>
        <v>1614177.514670921</v>
      </c>
      <c r="DC74" s="93">
        <f t="shared" si="115"/>
        <v>85.15224384187762</v>
      </c>
      <c r="DD74" s="94">
        <f t="shared" si="116"/>
        <v>-1.0055988707132671E-16</v>
      </c>
      <c r="DE74" s="100"/>
    </row>
    <row r="75" spans="1:109">
      <c r="A75" s="84">
        <f t="shared" si="67"/>
        <v>2.7320805135087971</v>
      </c>
      <c r="B75" s="84">
        <f t="shared" si="68"/>
        <v>2.2999999999999998</v>
      </c>
      <c r="C75" s="112">
        <f t="shared" si="65"/>
        <v>4.55</v>
      </c>
      <c r="D75" s="116"/>
      <c r="E75" s="86">
        <f t="shared" si="117"/>
        <v>1.345</v>
      </c>
      <c r="F75" s="86">
        <f t="shared" si="69"/>
        <v>1.345</v>
      </c>
      <c r="G75" s="87">
        <f t="shared" si="70"/>
        <v>1.8090249999999999</v>
      </c>
      <c r="H75" s="88">
        <f t="shared" si="71"/>
        <v>14263.100429043763</v>
      </c>
      <c r="I75" s="84">
        <f t="shared" si="118"/>
        <v>13.800000000000008</v>
      </c>
      <c r="J75" s="89">
        <v>69</v>
      </c>
      <c r="K75" s="94">
        <f t="shared" si="72"/>
        <v>69</v>
      </c>
      <c r="L75" s="94">
        <f t="shared" si="73"/>
        <v>10</v>
      </c>
      <c r="M75" s="94">
        <v>1</v>
      </c>
      <c r="N75" s="94">
        <f>N$3/Q$3</f>
        <v>1</v>
      </c>
      <c r="O75" s="93">
        <f>O74*M75</f>
        <v>64</v>
      </c>
      <c r="P75" s="93">
        <f>K75*O75*$G75*N75</f>
        <v>7988.6543999999994</v>
      </c>
      <c r="Q75" s="93">
        <f t="shared" si="74"/>
        <v>142631.00429043762</v>
      </c>
      <c r="R75" s="93">
        <f t="shared" si="75"/>
        <v>713155.02145218803</v>
      </c>
      <c r="S75" s="93">
        <f t="shared" si="76"/>
        <v>88.24620058633414</v>
      </c>
      <c r="T75" s="94">
        <f t="shared" si="64"/>
        <v>17.854196357579021</v>
      </c>
      <c r="U75" s="100">
        <f>T75/(($C75/N$3))</f>
        <v>3.9239991994679166</v>
      </c>
      <c r="V75" s="94">
        <f t="shared" si="77"/>
        <v>59</v>
      </c>
      <c r="W75" s="97">
        <f t="shared" si="78"/>
        <v>10.5</v>
      </c>
      <c r="X75" s="94">
        <v>1</v>
      </c>
      <c r="Y75" s="94">
        <f>Y$3/AB$3</f>
        <v>0.95238095238095244</v>
      </c>
      <c r="Z75" s="93">
        <f>Z74*X75</f>
        <v>8</v>
      </c>
      <c r="AA75" s="93">
        <f>V75*Z75*$G75*Y75</f>
        <v>813.19980952380956</v>
      </c>
      <c r="AB75" s="93">
        <f t="shared" si="119"/>
        <v>37440.638626239852</v>
      </c>
      <c r="AC75" s="93">
        <f t="shared" si="79"/>
        <v>748812.77252479759</v>
      </c>
      <c r="AD75" s="93">
        <f t="shared" si="80"/>
        <v>88.24620058633414</v>
      </c>
      <c r="AE75" s="94">
        <f t="shared" si="81"/>
        <v>46.041130590234886</v>
      </c>
      <c r="AF75" s="100">
        <f t="shared" si="120"/>
        <v>10.624876290054205</v>
      </c>
      <c r="AG75" s="94">
        <f t="shared" si="82"/>
        <v>34</v>
      </c>
      <c r="AH75" s="94">
        <f t="shared" si="83"/>
        <v>11.75</v>
      </c>
      <c r="AI75" s="94">
        <v>1</v>
      </c>
      <c r="AJ75" s="94">
        <f>AJ$3/AM$3</f>
        <v>0.85106382978723394</v>
      </c>
      <c r="AK75" s="93">
        <f>AK74*AI75</f>
        <v>2</v>
      </c>
      <c r="AL75" s="93">
        <f>AG75*AK75*$G75*AJ75</f>
        <v>104.69251063829785</v>
      </c>
      <c r="AM75" s="93">
        <f t="shared" si="121"/>
        <v>1309.3080471973738</v>
      </c>
      <c r="AN75" s="93">
        <f t="shared" si="84"/>
        <v>837957.15020632115</v>
      </c>
      <c r="AO75" s="93">
        <f t="shared" si="85"/>
        <v>88.24620058633414</v>
      </c>
      <c r="AP75" s="94">
        <f t="shared" si="86"/>
        <v>12.506224554313174</v>
      </c>
      <c r="AQ75" s="100">
        <f t="shared" si="66"/>
        <v>3.2296294178720837</v>
      </c>
      <c r="AR75" s="94">
        <f t="shared" si="87"/>
        <v>4</v>
      </c>
      <c r="AS75" s="94">
        <f t="shared" si="88"/>
        <v>13.25</v>
      </c>
      <c r="AT75" s="94">
        <v>1</v>
      </c>
      <c r="AU75" s="94">
        <f>AU$3/AX$3</f>
        <v>0.75471698113207542</v>
      </c>
      <c r="AV75" s="93">
        <f>AV74*AT75</f>
        <v>1</v>
      </c>
      <c r="AW75" s="93">
        <f>AR75*AV75*$G75*AU75</f>
        <v>5.4612075471698107</v>
      </c>
      <c r="AX75" s="93">
        <f t="shared" si="122"/>
        <v>23.069589927347295</v>
      </c>
      <c r="AY75" s="93">
        <f t="shared" si="89"/>
        <v>944930.40342414926</v>
      </c>
      <c r="AZ75" s="93">
        <f t="shared" si="90"/>
        <v>88.24620058633414</v>
      </c>
      <c r="BA75" s="94">
        <f t="shared" si="91"/>
        <v>4.2242653713651235</v>
      </c>
      <c r="BB75" s="100">
        <f t="shared" si="123"/>
        <v>1.230143212540393</v>
      </c>
      <c r="BC75" s="94">
        <f t="shared" si="92"/>
        <v>-33</v>
      </c>
      <c r="BD75" s="94">
        <f t="shared" si="93"/>
        <v>15.1</v>
      </c>
      <c r="BE75" s="94">
        <v>1</v>
      </c>
      <c r="BF75" s="94">
        <f>BF$3/BI$3</f>
        <v>0.66225165562913912</v>
      </c>
      <c r="BG75" s="93">
        <f>BG74*BE75</f>
        <v>1</v>
      </c>
      <c r="BH75" s="93">
        <f>BC75*BG75*$G75*BF75</f>
        <v>-39.534983443708612</v>
      </c>
      <c r="BI75" s="93">
        <f t="shared" si="124"/>
        <v>0.15566069884898953</v>
      </c>
      <c r="BJ75" s="93">
        <f t="shared" si="94"/>
        <v>1076864.0823928041</v>
      </c>
      <c r="BK75" s="93">
        <f t="shared" si="95"/>
        <v>88.24620058633414</v>
      </c>
      <c r="BL75" s="94">
        <f t="shared" si="96"/>
        <v>-3.9372900982904179E-3</v>
      </c>
      <c r="BN75" s="94">
        <f t="shared" si="97"/>
        <v>-83</v>
      </c>
      <c r="BO75" s="94">
        <f t="shared" si="98"/>
        <v>17.600000000000001</v>
      </c>
      <c r="BP75" s="94">
        <v>1</v>
      </c>
      <c r="BQ75" s="94">
        <f>BQ$3/BT$3</f>
        <v>0.56818181818181823</v>
      </c>
      <c r="BR75" s="93">
        <f>BR74*BP75</f>
        <v>1</v>
      </c>
      <c r="BS75" s="93">
        <f>BN75*BR75*$G75*BQ75</f>
        <v>-85.311974431818186</v>
      </c>
      <c r="BT75" s="93">
        <f t="shared" si="125"/>
        <v>1.771800173156953E-4</v>
      </c>
      <c r="BU75" s="93">
        <f t="shared" si="99"/>
        <v>1255152.8377558512</v>
      </c>
      <c r="BV75" s="93">
        <f t="shared" si="100"/>
        <v>88.24620058633414</v>
      </c>
      <c r="BW75" s="94">
        <f t="shared" si="101"/>
        <v>-2.0768481622389198E-6</v>
      </c>
      <c r="BY75" s="94">
        <f t="shared" si="102"/>
        <v>-138</v>
      </c>
      <c r="BZ75" s="94">
        <f t="shared" si="103"/>
        <v>20.350000000000001</v>
      </c>
      <c r="CA75" s="94">
        <v>1</v>
      </c>
      <c r="CB75" s="94">
        <f>CB$3/CE$3</f>
        <v>0.49140049140049141</v>
      </c>
      <c r="CC75" s="93">
        <f>CC74*CA75</f>
        <v>1</v>
      </c>
      <c r="CD75" s="93">
        <f>BY75*CC75*$G75*CB75</f>
        <v>-122.6758968058968</v>
      </c>
      <c r="CE75" s="93">
        <f t="shared" si="126"/>
        <v>1.0003144288148042E-7</v>
      </c>
      <c r="CF75" s="93">
        <f t="shared" si="104"/>
        <v>1451270.468655203</v>
      </c>
      <c r="CG75" s="93">
        <f t="shared" si="105"/>
        <v>88.24620058633414</v>
      </c>
      <c r="CH75" s="94">
        <f t="shared" si="106"/>
        <v>-8.1541236286827043E-10</v>
      </c>
      <c r="CI75" s="100"/>
      <c r="CJ75" s="94">
        <f t="shared" si="107"/>
        <v>-188</v>
      </c>
      <c r="CK75" s="94">
        <f t="shared" si="108"/>
        <v>22.85</v>
      </c>
      <c r="CL75" s="94">
        <v>1</v>
      </c>
      <c r="CM75" s="94">
        <f>CM$3/CP$3</f>
        <v>0.43763676148796499</v>
      </c>
      <c r="CN75" s="93">
        <f>CN74*CL75</f>
        <v>1</v>
      </c>
      <c r="CO75" s="93">
        <f>CJ75*CN75*$G75*CM75</f>
        <v>-148.83881838074399</v>
      </c>
      <c r="CP75" s="93">
        <f t="shared" si="127"/>
        <v>1.0968781047689939E-10</v>
      </c>
      <c r="CQ75" s="93">
        <f t="shared" si="109"/>
        <v>1629559.2240182499</v>
      </c>
      <c r="CR75" s="93">
        <f t="shared" si="110"/>
        <v>88.24620058633414</v>
      </c>
      <c r="CS75" s="94">
        <f t="shared" si="111"/>
        <v>-7.3695700940266432E-13</v>
      </c>
      <c r="CT75" s="100"/>
      <c r="CU75" s="94">
        <f t="shared" si="112"/>
        <v>-251</v>
      </c>
      <c r="CV75" s="94">
        <f t="shared" si="113"/>
        <v>26</v>
      </c>
      <c r="CW75" s="94">
        <v>1</v>
      </c>
      <c r="CX75" s="94">
        <f>CX$3/DA$3</f>
        <v>0.38461538461538458</v>
      </c>
      <c r="CY75" s="93">
        <f>CY74*CW75</f>
        <v>1</v>
      </c>
      <c r="CZ75" s="93">
        <f>CU75*CY75*$G75*CX75</f>
        <v>-174.64049038461536</v>
      </c>
      <c r="DA75" s="93">
        <f t="shared" si="128"/>
        <v>2.0103309813012205E-14</v>
      </c>
      <c r="DB75" s="93">
        <f t="shared" si="114"/>
        <v>1854203.0557756892</v>
      </c>
      <c r="DC75" s="93">
        <f t="shared" si="115"/>
        <v>88.24620058633414</v>
      </c>
      <c r="DD75" s="94">
        <f t="shared" si="116"/>
        <v>-1.1511253643836063E-16</v>
      </c>
      <c r="DE75" s="100"/>
    </row>
    <row r="76" spans="1:109">
      <c r="A76" s="84">
        <f t="shared" si="67"/>
        <v>2.8284271247461965</v>
      </c>
      <c r="B76" s="84">
        <f t="shared" si="68"/>
        <v>2.3333333333333335</v>
      </c>
      <c r="C76" s="112">
        <f t="shared" si="65"/>
        <v>4.55</v>
      </c>
      <c r="D76" s="116"/>
      <c r="E76" s="86">
        <f t="shared" si="117"/>
        <v>1.35</v>
      </c>
      <c r="F76" s="86">
        <f t="shared" si="69"/>
        <v>1.35</v>
      </c>
      <c r="G76" s="87">
        <f t="shared" si="70"/>
        <v>1.8225000000000002</v>
      </c>
      <c r="H76" s="88">
        <f t="shared" si="71"/>
        <v>16384.000000000076</v>
      </c>
      <c r="I76" s="84">
        <f t="shared" si="118"/>
        <v>14.000000000000007</v>
      </c>
      <c r="J76" s="89">
        <v>70</v>
      </c>
      <c r="K76" s="94">
        <f t="shared" si="72"/>
        <v>70</v>
      </c>
      <c r="L76" s="94">
        <f t="shared" si="73"/>
        <v>10</v>
      </c>
      <c r="M76" s="94">
        <v>1</v>
      </c>
      <c r="N76" s="94">
        <f>N$3/Q$3</f>
        <v>1</v>
      </c>
      <c r="O76" s="93">
        <f>O75*M76</f>
        <v>64</v>
      </c>
      <c r="P76" s="93">
        <f>K76*O76*$G76*N76</f>
        <v>8164.8000000000011</v>
      </c>
      <c r="Q76" s="93">
        <f t="shared" si="74"/>
        <v>163840.00000000076</v>
      </c>
      <c r="R76" s="93">
        <f t="shared" si="75"/>
        <v>819200.00000000373</v>
      </c>
      <c r="S76" s="93">
        <f t="shared" si="76"/>
        <v>91.452477033460355</v>
      </c>
      <c r="T76" s="94">
        <f t="shared" si="64"/>
        <v>20.06662747403497</v>
      </c>
      <c r="U76" s="100">
        <f>T76/(($C76/N$3))</f>
        <v>4.4102477964912028</v>
      </c>
      <c r="V76" s="94">
        <f t="shared" si="77"/>
        <v>60</v>
      </c>
      <c r="W76" s="97">
        <f t="shared" si="78"/>
        <v>10.5</v>
      </c>
      <c r="X76" s="94">
        <v>6</v>
      </c>
      <c r="Y76" s="94">
        <f>Y$3/AB$3</f>
        <v>0.95238095238095244</v>
      </c>
      <c r="Z76" s="93">
        <f>Z75*X76</f>
        <v>48</v>
      </c>
      <c r="AA76" s="93">
        <f>V76*Z76*$G76*Y76</f>
        <v>4998.857142857144</v>
      </c>
      <c r="AB76" s="93">
        <f t="shared" si="119"/>
        <v>43008.000000000175</v>
      </c>
      <c r="AC76" s="93">
        <f t="shared" si="79"/>
        <v>860160.00000000407</v>
      </c>
      <c r="AD76" s="93">
        <f t="shared" si="80"/>
        <v>91.452477033460355</v>
      </c>
      <c r="AE76" s="94">
        <f t="shared" si="81"/>
        <v>8.6035665294924879</v>
      </c>
      <c r="AF76" s="100">
        <f t="shared" si="120"/>
        <v>1.985438429882882</v>
      </c>
      <c r="AG76" s="94">
        <f t="shared" si="82"/>
        <v>35</v>
      </c>
      <c r="AH76" s="94">
        <f t="shared" si="83"/>
        <v>11.75</v>
      </c>
      <c r="AI76" s="94">
        <v>1</v>
      </c>
      <c r="AJ76" s="94">
        <f>AJ$3/AM$3</f>
        <v>0.85106382978723394</v>
      </c>
      <c r="AK76" s="93">
        <f>AK75*AI76</f>
        <v>2</v>
      </c>
      <c r="AL76" s="93">
        <f>AG76*AK76*$G76*AJ76</f>
        <v>108.57446808510639</v>
      </c>
      <c r="AM76" s="93">
        <f t="shared" si="121"/>
        <v>1504.0000000000036</v>
      </c>
      <c r="AN76" s="93">
        <f t="shared" si="84"/>
        <v>962560.00000000454</v>
      </c>
      <c r="AO76" s="93">
        <f t="shared" si="85"/>
        <v>91.452477033460355</v>
      </c>
      <c r="AP76" s="94">
        <f t="shared" si="86"/>
        <v>13.852243778169736</v>
      </c>
      <c r="AQ76" s="100">
        <f t="shared" si="66"/>
        <v>3.5772277888680093</v>
      </c>
      <c r="AR76" s="94">
        <f t="shared" si="87"/>
        <v>5</v>
      </c>
      <c r="AS76" s="94">
        <f t="shared" si="88"/>
        <v>13.25</v>
      </c>
      <c r="AT76" s="94">
        <v>1</v>
      </c>
      <c r="AU76" s="94">
        <f>AU$3/AX$3</f>
        <v>0.75471698113207542</v>
      </c>
      <c r="AV76" s="93">
        <f>AV75*AT76</f>
        <v>1</v>
      </c>
      <c r="AW76" s="93">
        <f>AR76*AV76*$G76*AU76</f>
        <v>6.8773584905660377</v>
      </c>
      <c r="AX76" s="93">
        <f t="shared" si="122"/>
        <v>26.500000000000007</v>
      </c>
      <c r="AY76" s="93">
        <f t="shared" si="89"/>
        <v>1085440.0000000051</v>
      </c>
      <c r="AZ76" s="93">
        <f t="shared" si="90"/>
        <v>91.452477033460355</v>
      </c>
      <c r="BA76" s="94">
        <f t="shared" si="91"/>
        <v>3.8532235939643358</v>
      </c>
      <c r="BB76" s="100">
        <f t="shared" si="123"/>
        <v>1.1220925850555483</v>
      </c>
      <c r="BC76" s="94">
        <f t="shared" si="92"/>
        <v>-32</v>
      </c>
      <c r="BD76" s="94">
        <f t="shared" si="93"/>
        <v>15.1</v>
      </c>
      <c r="BE76" s="94">
        <v>1</v>
      </c>
      <c r="BF76" s="94">
        <f>BF$3/BI$3</f>
        <v>0.66225165562913912</v>
      </c>
      <c r="BG76" s="93">
        <f>BG75*BE76</f>
        <v>1</v>
      </c>
      <c r="BH76" s="93">
        <f>BC76*BG76*$G76*BF76</f>
        <v>-38.622516556291401</v>
      </c>
      <c r="BI76" s="93">
        <f t="shared" si="124"/>
        <v>0.17880718870552315</v>
      </c>
      <c r="BJ76" s="93">
        <f t="shared" si="94"/>
        <v>1236992.0000000058</v>
      </c>
      <c r="BK76" s="93">
        <f t="shared" si="95"/>
        <v>91.452477033460355</v>
      </c>
      <c r="BL76" s="94">
        <f t="shared" si="96"/>
        <v>-4.6296099956334002E-3</v>
      </c>
      <c r="BN76" s="94">
        <f t="shared" si="97"/>
        <v>-82</v>
      </c>
      <c r="BO76" s="94">
        <f t="shared" si="98"/>
        <v>17.600000000000001</v>
      </c>
      <c r="BP76" s="94">
        <v>1</v>
      </c>
      <c r="BQ76" s="94">
        <f>BQ$3/BT$3</f>
        <v>0.56818181818181823</v>
      </c>
      <c r="BR76" s="93">
        <f>BR75*BP76</f>
        <v>1</v>
      </c>
      <c r="BS76" s="93">
        <f>BN76*BR76*$G76*BQ76</f>
        <v>-84.911931818181841</v>
      </c>
      <c r="BT76" s="93">
        <f t="shared" si="125"/>
        <v>2.0352639442888538E-4</v>
      </c>
      <c r="BU76" s="93">
        <f t="shared" si="99"/>
        <v>1441792.0000000068</v>
      </c>
      <c r="BV76" s="93">
        <f t="shared" si="100"/>
        <v>91.452477033460355</v>
      </c>
      <c r="BW76" s="94">
        <f t="shared" si="101"/>
        <v>-2.3969116008888764E-6</v>
      </c>
      <c r="BY76" s="94">
        <f t="shared" si="102"/>
        <v>-137</v>
      </c>
      <c r="BZ76" s="94">
        <f t="shared" si="103"/>
        <v>20.350000000000001</v>
      </c>
      <c r="CA76" s="94">
        <v>1</v>
      </c>
      <c r="CB76" s="94">
        <f>CB$3/CE$3</f>
        <v>0.49140049140049141</v>
      </c>
      <c r="CC76" s="93">
        <f>CC75*CA76</f>
        <v>1</v>
      </c>
      <c r="CD76" s="93">
        <f>BY76*CC76*$G76*CB76</f>
        <v>-122.69410319410321</v>
      </c>
      <c r="CE76" s="93">
        <f t="shared" si="126"/>
        <v>1.1490595388593644E-7</v>
      </c>
      <c r="CF76" s="93">
        <f t="shared" si="104"/>
        <v>1667072.0000000079</v>
      </c>
      <c r="CG76" s="93">
        <f t="shared" si="105"/>
        <v>91.452477033460355</v>
      </c>
      <c r="CH76" s="94">
        <f t="shared" si="106"/>
        <v>-9.3652384992092213E-10</v>
      </c>
      <c r="CI76" s="100"/>
      <c r="CJ76" s="94">
        <f t="shared" si="107"/>
        <v>-187</v>
      </c>
      <c r="CK76" s="94">
        <f t="shared" si="108"/>
        <v>22.85</v>
      </c>
      <c r="CL76" s="94">
        <v>1</v>
      </c>
      <c r="CM76" s="94">
        <f>CM$3/CP$3</f>
        <v>0.43763676148796499</v>
      </c>
      <c r="CN76" s="93">
        <f>CN75*CL76</f>
        <v>1</v>
      </c>
      <c r="CO76" s="93">
        <f>CJ76*CN76*$G76*CM76</f>
        <v>-149.14989059080966</v>
      </c>
      <c r="CP76" s="93">
        <f t="shared" si="127"/>
        <v>1.2599820745804088E-10</v>
      </c>
      <c r="CQ76" s="93">
        <f t="shared" si="109"/>
        <v>1871872.0000000088</v>
      </c>
      <c r="CR76" s="93">
        <f t="shared" si="110"/>
        <v>91.452477033460355</v>
      </c>
      <c r="CS76" s="94">
        <f t="shared" si="111"/>
        <v>-8.4477572835581188E-13</v>
      </c>
      <c r="CT76" s="100"/>
      <c r="CU76" s="94">
        <f t="shared" si="112"/>
        <v>-250</v>
      </c>
      <c r="CV76" s="94">
        <f t="shared" si="113"/>
        <v>26</v>
      </c>
      <c r="CW76" s="94">
        <v>1</v>
      </c>
      <c r="CX76" s="94">
        <f>CX$3/DA$3</f>
        <v>0.38461538461538458</v>
      </c>
      <c r="CY76" s="93">
        <f>CY75*CW76</f>
        <v>1</v>
      </c>
      <c r="CZ76" s="93">
        <f>CU76*CY76*$G76*CX76</f>
        <v>-175.24038461538461</v>
      </c>
      <c r="DA76" s="93">
        <f t="shared" si="128"/>
        <v>2.3092638912202871E-14</v>
      </c>
      <c r="DB76" s="93">
        <f t="shared" si="114"/>
        <v>2129920.0000000098</v>
      </c>
      <c r="DC76" s="93">
        <f t="shared" si="115"/>
        <v>91.452477033460355</v>
      </c>
      <c r="DD76" s="94">
        <f t="shared" si="116"/>
        <v>-1.3177692438239225E-16</v>
      </c>
      <c r="DE76" s="100"/>
    </row>
    <row r="77" spans="1:109">
      <c r="A77" s="84">
        <f t="shared" si="67"/>
        <v>2.9281713918912584</v>
      </c>
      <c r="B77" s="84">
        <f t="shared" si="68"/>
        <v>2.3666666666666667</v>
      </c>
      <c r="C77" s="112">
        <f t="shared" si="65"/>
        <v>4.55</v>
      </c>
      <c r="D77" s="116"/>
      <c r="E77" s="86">
        <f t="shared" si="117"/>
        <v>1.355</v>
      </c>
      <c r="F77" s="86">
        <f t="shared" si="69"/>
        <v>1.355</v>
      </c>
      <c r="G77" s="87">
        <f t="shared" si="70"/>
        <v>1.836025</v>
      </c>
      <c r="H77" s="88">
        <f t="shared" si="71"/>
        <v>18820.27384827151</v>
      </c>
      <c r="I77" s="84">
        <f t="shared" si="118"/>
        <v>14.200000000000008</v>
      </c>
      <c r="J77" s="89">
        <v>71</v>
      </c>
      <c r="K77" s="94">
        <f t="shared" si="72"/>
        <v>71</v>
      </c>
      <c r="L77" s="94">
        <f t="shared" si="73"/>
        <v>10</v>
      </c>
      <c r="M77" s="94">
        <v>1</v>
      </c>
      <c r="N77" s="94">
        <f>N$3/Q$3</f>
        <v>1</v>
      </c>
      <c r="O77" s="93">
        <f>O76*M77</f>
        <v>64</v>
      </c>
      <c r="P77" s="93">
        <f>K77*O77*$G77*N77</f>
        <v>8342.8976000000002</v>
      </c>
      <c r="Q77" s="93">
        <f t="shared" si="74"/>
        <v>188202.7384827151</v>
      </c>
      <c r="R77" s="93">
        <f t="shared" si="75"/>
        <v>941013.69241357548</v>
      </c>
      <c r="S77" s="93">
        <f t="shared" si="76"/>
        <v>94.775147384213739</v>
      </c>
      <c r="T77" s="94">
        <f t="shared" si="64"/>
        <v>22.558438027899935</v>
      </c>
      <c r="U77" s="100">
        <f>T77/(($C77/N$3))</f>
        <v>4.9578984676703159</v>
      </c>
      <c r="V77" s="94">
        <f t="shared" si="77"/>
        <v>61</v>
      </c>
      <c r="W77" s="97">
        <f t="shared" si="78"/>
        <v>10.5</v>
      </c>
      <c r="X77" s="94">
        <v>1</v>
      </c>
      <c r="Y77" s="94">
        <f>Y$3/AB$3</f>
        <v>0.95238095238095244</v>
      </c>
      <c r="Z77" s="93">
        <f>Z76*X77</f>
        <v>48</v>
      </c>
      <c r="AA77" s="93">
        <f>V77*Z77*$G77*Y77</f>
        <v>5119.8868571428575</v>
      </c>
      <c r="AB77" s="93">
        <f t="shared" si="119"/>
        <v>49403.218851712678</v>
      </c>
      <c r="AC77" s="93">
        <f t="shared" si="79"/>
        <v>988064.37703425426</v>
      </c>
      <c r="AD77" s="93">
        <f t="shared" si="80"/>
        <v>94.775147384213739</v>
      </c>
      <c r="AE77" s="94">
        <f t="shared" si="81"/>
        <v>9.6492794138193219</v>
      </c>
      <c r="AF77" s="100">
        <f t="shared" si="120"/>
        <v>2.226756787804459</v>
      </c>
      <c r="AG77" s="94">
        <f t="shared" si="82"/>
        <v>36</v>
      </c>
      <c r="AH77" s="94">
        <f t="shared" si="83"/>
        <v>11.75</v>
      </c>
      <c r="AI77" s="94">
        <v>1</v>
      </c>
      <c r="AJ77" s="94">
        <f>AJ$3/AM$3</f>
        <v>0.85106382978723394</v>
      </c>
      <c r="AK77" s="93">
        <f>AK76*AI77</f>
        <v>2</v>
      </c>
      <c r="AL77" s="93">
        <f>AG77*AK77*$G77*AJ77</f>
        <v>112.50536170212766</v>
      </c>
      <c r="AM77" s="93">
        <f t="shared" si="121"/>
        <v>1727.6423259155447</v>
      </c>
      <c r="AN77" s="93">
        <f t="shared" si="84"/>
        <v>1105691.0885859511</v>
      </c>
      <c r="AO77" s="93">
        <f t="shared" si="85"/>
        <v>94.775147384213739</v>
      </c>
      <c r="AP77" s="94">
        <f t="shared" si="86"/>
        <v>15.356088810146657</v>
      </c>
      <c r="AQ77" s="100">
        <f t="shared" si="66"/>
        <v>3.9655833740488622</v>
      </c>
      <c r="AR77" s="94">
        <f t="shared" si="87"/>
        <v>6</v>
      </c>
      <c r="AS77" s="94">
        <f t="shared" si="88"/>
        <v>13.25</v>
      </c>
      <c r="AT77" s="94">
        <v>1</v>
      </c>
      <c r="AU77" s="94">
        <f>AU$3/AX$3</f>
        <v>0.75471698113207542</v>
      </c>
      <c r="AV77" s="93">
        <f>AV76*AT77</f>
        <v>1</v>
      </c>
      <c r="AW77" s="93">
        <f>AR77*AV77*$G77*AU77</f>
        <v>8.3140754716981125</v>
      </c>
      <c r="AX77" s="93">
        <f t="shared" si="122"/>
        <v>30.440506407421434</v>
      </c>
      <c r="AY77" s="93">
        <f t="shared" si="89"/>
        <v>1246843.1424479876</v>
      </c>
      <c r="AZ77" s="93">
        <f t="shared" si="90"/>
        <v>94.775147384213739</v>
      </c>
      <c r="BA77" s="94">
        <f t="shared" si="91"/>
        <v>3.6613218765025355</v>
      </c>
      <c r="BB77" s="100">
        <f t="shared" si="123"/>
        <v>1.0662091178826065</v>
      </c>
      <c r="BC77" s="94">
        <f t="shared" si="92"/>
        <v>-31</v>
      </c>
      <c r="BD77" s="94">
        <f t="shared" si="93"/>
        <v>15.1</v>
      </c>
      <c r="BE77" s="94">
        <v>1</v>
      </c>
      <c r="BF77" s="94">
        <f>BF$3/BI$3</f>
        <v>0.66225165562913912</v>
      </c>
      <c r="BG77" s="93">
        <f>BG76*BE77</f>
        <v>1</v>
      </c>
      <c r="BH77" s="93">
        <f>BC77*BG77*$G77*BF77</f>
        <v>-37.693228476821197</v>
      </c>
      <c r="BI77" s="93">
        <f t="shared" si="124"/>
        <v>0.20539552352767887</v>
      </c>
      <c r="BJ77" s="93">
        <f t="shared" si="94"/>
        <v>1420930.675544499</v>
      </c>
      <c r="BK77" s="93">
        <f t="shared" si="95"/>
        <v>94.775147384213739</v>
      </c>
      <c r="BL77" s="94">
        <f t="shared" si="96"/>
        <v>-5.4491358747363154E-3</v>
      </c>
      <c r="BN77" s="94">
        <f t="shared" si="97"/>
        <v>-81</v>
      </c>
      <c r="BO77" s="94">
        <f t="shared" si="98"/>
        <v>17.600000000000001</v>
      </c>
      <c r="BP77" s="94">
        <v>1</v>
      </c>
      <c r="BQ77" s="94">
        <f>BQ$3/BT$3</f>
        <v>0.56818181818181823</v>
      </c>
      <c r="BR77" s="93">
        <f>BR76*BP77</f>
        <v>1</v>
      </c>
      <c r="BS77" s="93">
        <f>BN77*BR77*$G77*BQ77</f>
        <v>-84.498877840909103</v>
      </c>
      <c r="BT77" s="93">
        <f t="shared" si="125"/>
        <v>2.3379043447893831E-4</v>
      </c>
      <c r="BU77" s="93">
        <f t="shared" si="99"/>
        <v>1656184.0986478932</v>
      </c>
      <c r="BV77" s="93">
        <f t="shared" si="100"/>
        <v>94.775147384213739</v>
      </c>
      <c r="BW77" s="94">
        <f t="shared" si="101"/>
        <v>-2.7667874468002876E-6</v>
      </c>
      <c r="BY77" s="94">
        <f t="shared" si="102"/>
        <v>-136</v>
      </c>
      <c r="BZ77" s="94">
        <f t="shared" si="103"/>
        <v>20.350000000000001</v>
      </c>
      <c r="CA77" s="94">
        <v>1</v>
      </c>
      <c r="CB77" s="94">
        <f>CB$3/CE$3</f>
        <v>0.49140049140049141</v>
      </c>
      <c r="CC77" s="93">
        <f>CC76*CA77</f>
        <v>1</v>
      </c>
      <c r="CD77" s="93">
        <f>BY77*CC77*$G77*CB77</f>
        <v>-122.70240786240787</v>
      </c>
      <c r="CE77" s="93">
        <f t="shared" si="126"/>
        <v>1.3199228020814034E-7</v>
      </c>
      <c r="CF77" s="93">
        <f t="shared" si="104"/>
        <v>1914962.8640616264</v>
      </c>
      <c r="CG77" s="93">
        <f t="shared" si="105"/>
        <v>94.775147384213739</v>
      </c>
      <c r="CH77" s="94">
        <f t="shared" si="106"/>
        <v>-1.0757105953140679E-9</v>
      </c>
      <c r="CI77" s="100"/>
      <c r="CJ77" s="94">
        <f t="shared" si="107"/>
        <v>-186</v>
      </c>
      <c r="CK77" s="94">
        <f t="shared" si="108"/>
        <v>22.85</v>
      </c>
      <c r="CL77" s="94">
        <v>1</v>
      </c>
      <c r="CM77" s="94">
        <f>CM$3/CP$3</f>
        <v>0.43763676148796499</v>
      </c>
      <c r="CN77" s="93">
        <f>CN76*CL77</f>
        <v>1</v>
      </c>
      <c r="CO77" s="93">
        <f>CJ77*CN77*$G77*CM77</f>
        <v>-149.453238512035</v>
      </c>
      <c r="CP77" s="93">
        <f t="shared" si="127"/>
        <v>1.4473393363962673E-10</v>
      </c>
      <c r="CQ77" s="93">
        <f t="shared" si="109"/>
        <v>2150216.2871650201</v>
      </c>
      <c r="CR77" s="93">
        <f t="shared" si="110"/>
        <v>94.775147384213739</v>
      </c>
      <c r="CS77" s="94">
        <f t="shared" si="111"/>
        <v>-9.6842286644709774E-13</v>
      </c>
      <c r="CT77" s="100"/>
      <c r="CU77" s="94">
        <f t="shared" si="112"/>
        <v>-249</v>
      </c>
      <c r="CV77" s="94">
        <f t="shared" si="113"/>
        <v>26</v>
      </c>
      <c r="CW77" s="94">
        <v>1</v>
      </c>
      <c r="CX77" s="94">
        <f>CX$3/DA$3</f>
        <v>0.38461538461538458</v>
      </c>
      <c r="CY77" s="93">
        <f>CY76*CW77</f>
        <v>1</v>
      </c>
      <c r="CZ77" s="93">
        <f>CU77*CY77*$G77*CX77</f>
        <v>-175.83470192307692</v>
      </c>
      <c r="DA77" s="93">
        <f t="shared" si="128"/>
        <v>2.6526476330987951E-14</v>
      </c>
      <c r="DB77" s="93">
        <f t="shared" si="114"/>
        <v>2446635.6002752963</v>
      </c>
      <c r="DC77" s="93">
        <f t="shared" si="115"/>
        <v>94.775147384213739</v>
      </c>
      <c r="DD77" s="94">
        <f t="shared" si="116"/>
        <v>-1.5086030255047487E-16</v>
      </c>
      <c r="DE77" s="100"/>
    </row>
    <row r="78" spans="1:109">
      <c r="A78" s="84">
        <f t="shared" si="67"/>
        <v>3.031433133020804</v>
      </c>
      <c r="B78" s="84">
        <f t="shared" si="68"/>
        <v>2.4</v>
      </c>
      <c r="C78" s="112">
        <f t="shared" si="65"/>
        <v>4.55</v>
      </c>
      <c r="D78" s="116"/>
      <c r="E78" s="86">
        <f t="shared" si="117"/>
        <v>1.3599999999999999</v>
      </c>
      <c r="F78" s="86">
        <f t="shared" si="69"/>
        <v>1.3599999999999999</v>
      </c>
      <c r="G78" s="87">
        <f t="shared" si="70"/>
        <v>1.8495999999999997</v>
      </c>
      <c r="H78" s="88">
        <f t="shared" si="71"/>
        <v>21618.817610103204</v>
      </c>
      <c r="I78" s="84">
        <f t="shared" si="118"/>
        <v>14.400000000000007</v>
      </c>
      <c r="J78" s="89">
        <v>72</v>
      </c>
      <c r="K78" s="94">
        <f t="shared" si="72"/>
        <v>72</v>
      </c>
      <c r="L78" s="94">
        <f t="shared" si="73"/>
        <v>10</v>
      </c>
      <c r="M78" s="94">
        <v>1</v>
      </c>
      <c r="N78" s="94">
        <f>N$3/Q$3</f>
        <v>1</v>
      </c>
      <c r="O78" s="93">
        <f>O77*M78</f>
        <v>64</v>
      </c>
      <c r="P78" s="93">
        <f>K78*O78*$G78*N78</f>
        <v>8522.9567999999981</v>
      </c>
      <c r="Q78" s="93">
        <f t="shared" si="74"/>
        <v>216188.17610103203</v>
      </c>
      <c r="R78" s="93">
        <f t="shared" si="75"/>
        <v>1080940.8805051602</v>
      </c>
      <c r="S78" s="93">
        <f t="shared" si="76"/>
        <v>98.218433509874046</v>
      </c>
      <c r="T78" s="94">
        <f t="shared" si="64"/>
        <v>25.365396208629392</v>
      </c>
      <c r="U78" s="100">
        <f>T78/(($C78/N$3))</f>
        <v>5.5748123535449219</v>
      </c>
      <c r="V78" s="94">
        <f t="shared" si="77"/>
        <v>62</v>
      </c>
      <c r="W78" s="97">
        <f t="shared" si="78"/>
        <v>10.5</v>
      </c>
      <c r="X78" s="94">
        <v>1</v>
      </c>
      <c r="Y78" s="94">
        <f>Y$3/AB$3</f>
        <v>0.95238095238095244</v>
      </c>
      <c r="Z78" s="93">
        <f>Z77*X78</f>
        <v>48</v>
      </c>
      <c r="AA78" s="93">
        <f>V78*Z78*$G78*Y78</f>
        <v>5242.2948571428569</v>
      </c>
      <c r="AB78" s="93">
        <f t="shared" si="119"/>
        <v>56749.396226520861</v>
      </c>
      <c r="AC78" s="93">
        <f t="shared" si="79"/>
        <v>1134987.9245304181</v>
      </c>
      <c r="AD78" s="93">
        <f t="shared" si="80"/>
        <v>98.218433509874046</v>
      </c>
      <c r="AE78" s="94">
        <f t="shared" si="81"/>
        <v>10.825296510973113</v>
      </c>
      <c r="AF78" s="100">
        <f t="shared" si="120"/>
        <v>2.4981453486861032</v>
      </c>
      <c r="AG78" s="94">
        <f t="shared" si="82"/>
        <v>37</v>
      </c>
      <c r="AH78" s="94">
        <f t="shared" si="83"/>
        <v>11.75</v>
      </c>
      <c r="AI78" s="94">
        <v>1</v>
      </c>
      <c r="AJ78" s="94">
        <f>AJ$3/AM$3</f>
        <v>0.85106382978723394</v>
      </c>
      <c r="AK78" s="93">
        <f>AK77*AI78</f>
        <v>2</v>
      </c>
      <c r="AL78" s="93">
        <f>AG78*AK78*$G78*AJ78</f>
        <v>116.48544680851062</v>
      </c>
      <c r="AM78" s="93">
        <f t="shared" si="121"/>
        <v>1984.5398978024375</v>
      </c>
      <c r="AN78" s="93">
        <f t="shared" si="84"/>
        <v>1270105.5345935633</v>
      </c>
      <c r="AO78" s="93">
        <f t="shared" si="85"/>
        <v>98.218433509874046</v>
      </c>
      <c r="AP78" s="94">
        <f t="shared" si="86"/>
        <v>17.036805473775662</v>
      </c>
      <c r="AQ78" s="100">
        <f t="shared" si="66"/>
        <v>4.3996146003706382</v>
      </c>
      <c r="AR78" s="94">
        <f t="shared" si="87"/>
        <v>7</v>
      </c>
      <c r="AS78" s="94">
        <f t="shared" si="88"/>
        <v>13.25</v>
      </c>
      <c r="AT78" s="94">
        <v>1</v>
      </c>
      <c r="AU78" s="94">
        <f>AU$3/AX$3</f>
        <v>0.75471698113207542</v>
      </c>
      <c r="AV78" s="93">
        <f>AV77*AT78</f>
        <v>1</v>
      </c>
      <c r="AW78" s="93">
        <f>AR78*AV78*$G78*AU78</f>
        <v>9.7714716981132064</v>
      </c>
      <c r="AX78" s="93">
        <f t="shared" si="122"/>
        <v>34.966959635481714</v>
      </c>
      <c r="AY78" s="93">
        <f t="shared" si="89"/>
        <v>1432246.6666693371</v>
      </c>
      <c r="AZ78" s="93">
        <f t="shared" si="90"/>
        <v>98.218433509874046</v>
      </c>
      <c r="BA78" s="94">
        <f t="shared" si="91"/>
        <v>3.5784742274015446</v>
      </c>
      <c r="BB78" s="100">
        <f t="shared" si="123"/>
        <v>1.0420831541334168</v>
      </c>
      <c r="BC78" s="94">
        <f t="shared" si="92"/>
        <v>-30</v>
      </c>
      <c r="BD78" s="94">
        <f t="shared" si="93"/>
        <v>15.1</v>
      </c>
      <c r="BE78" s="94">
        <v>1</v>
      </c>
      <c r="BF78" s="94">
        <f>BF$3/BI$3</f>
        <v>0.66225165562913912</v>
      </c>
      <c r="BG78" s="93">
        <f>BG77*BE78</f>
        <v>1</v>
      </c>
      <c r="BH78" s="93">
        <f>BC78*BG78*$G78*BF78</f>
        <v>-36.747019867549668</v>
      </c>
      <c r="BI78" s="93">
        <f t="shared" si="124"/>
        <v>0.23593749999999958</v>
      </c>
      <c r="BJ78" s="93">
        <f t="shared" si="94"/>
        <v>1632220.7295627918</v>
      </c>
      <c r="BK78" s="93">
        <f t="shared" si="95"/>
        <v>98.218433509874046</v>
      </c>
      <c r="BL78" s="94">
        <f t="shared" si="96"/>
        <v>-6.4205886858419723E-3</v>
      </c>
      <c r="BN78" s="94">
        <f t="shared" si="97"/>
        <v>-80</v>
      </c>
      <c r="BO78" s="94">
        <f t="shared" si="98"/>
        <v>17.600000000000001</v>
      </c>
      <c r="BP78" s="94">
        <v>1</v>
      </c>
      <c r="BQ78" s="94">
        <f>BQ$3/BT$3</f>
        <v>0.56818181818181823</v>
      </c>
      <c r="BR78" s="93">
        <f>BR77*BP78</f>
        <v>1</v>
      </c>
      <c r="BS78" s="93">
        <f>BN78*BR78*$G78*BQ78</f>
        <v>-84.072727272727263</v>
      </c>
      <c r="BT78" s="93">
        <f t="shared" si="125"/>
        <v>2.6855468749999861E-4</v>
      </c>
      <c r="BU78" s="93">
        <f t="shared" si="99"/>
        <v>1902455.9496890821</v>
      </c>
      <c r="BV78" s="93">
        <f t="shared" si="100"/>
        <v>98.218433509874046</v>
      </c>
      <c r="BW78" s="94">
        <f t="shared" si="101"/>
        <v>-3.1943139732915062E-6</v>
      </c>
      <c r="BY78" s="94">
        <f t="shared" si="102"/>
        <v>-135</v>
      </c>
      <c r="BZ78" s="94">
        <f t="shared" si="103"/>
        <v>20.350000000000001</v>
      </c>
      <c r="CA78" s="94">
        <v>1</v>
      </c>
      <c r="CB78" s="94">
        <f>CB$3/CE$3</f>
        <v>0.49140049140049141</v>
      </c>
      <c r="CC78" s="93">
        <f>CC77*CA78</f>
        <v>1</v>
      </c>
      <c r="CD78" s="93">
        <f>BY78*CC78*$G78*CB78</f>
        <v>-122.70073710073709</v>
      </c>
      <c r="CE78" s="93">
        <f t="shared" si="126"/>
        <v>1.5161931514739854E-7</v>
      </c>
      <c r="CF78" s="93">
        <f t="shared" si="104"/>
        <v>2199714.6918280013</v>
      </c>
      <c r="CG78" s="93">
        <f t="shared" si="105"/>
        <v>98.218433509874046</v>
      </c>
      <c r="CH78" s="94">
        <f t="shared" si="106"/>
        <v>-1.2356838168210786E-9</v>
      </c>
      <c r="CI78" s="100"/>
      <c r="CJ78" s="94">
        <f t="shared" si="107"/>
        <v>-185</v>
      </c>
      <c r="CK78" s="94">
        <f t="shared" si="108"/>
        <v>22.85</v>
      </c>
      <c r="CL78" s="94">
        <v>1</v>
      </c>
      <c r="CM78" s="94">
        <f>CM$3/CP$3</f>
        <v>0.43763676148796499</v>
      </c>
      <c r="CN78" s="93">
        <f>CN77*CL78</f>
        <v>1</v>
      </c>
      <c r="CO78" s="93">
        <f>CJ78*CN78*$G78*CM78</f>
        <v>-149.74879649890588</v>
      </c>
      <c r="CP78" s="93">
        <f t="shared" si="127"/>
        <v>1.662556314840892E-10</v>
      </c>
      <c r="CQ78" s="93">
        <f t="shared" si="109"/>
        <v>2469949.9119542912</v>
      </c>
      <c r="CR78" s="93">
        <f t="shared" si="110"/>
        <v>98.218433509874046</v>
      </c>
      <c r="CS78" s="94">
        <f t="shared" si="111"/>
        <v>-1.1102301679286213E-12</v>
      </c>
      <c r="CT78" s="100"/>
      <c r="CU78" s="94">
        <f t="shared" si="112"/>
        <v>-248</v>
      </c>
      <c r="CV78" s="94">
        <f t="shared" si="113"/>
        <v>26</v>
      </c>
      <c r="CW78" s="94">
        <v>1</v>
      </c>
      <c r="CX78" s="94">
        <f>CX$3/DA$3</f>
        <v>0.38461538461538458</v>
      </c>
      <c r="CY78" s="93">
        <f>CY77*CW78</f>
        <v>1</v>
      </c>
      <c r="CZ78" s="93">
        <f>CU78*CY78*$G78*CX78</f>
        <v>-176.42338461538455</v>
      </c>
      <c r="DA78" s="93">
        <f t="shared" si="128"/>
        <v>3.0470919725273649E-14</v>
      </c>
      <c r="DB78" s="93">
        <f t="shared" si="114"/>
        <v>2810446.2893134165</v>
      </c>
      <c r="DC78" s="93">
        <f t="shared" si="115"/>
        <v>98.218433509874046</v>
      </c>
      <c r="DD78" s="94">
        <f t="shared" si="116"/>
        <v>-1.7271474408963645E-16</v>
      </c>
      <c r="DE78" s="100"/>
    </row>
    <row r="79" spans="1:109">
      <c r="A79" s="84">
        <f t="shared" si="67"/>
        <v>3.1383363915870111</v>
      </c>
      <c r="B79" s="84">
        <f t="shared" si="68"/>
        <v>2.4333333333333331</v>
      </c>
      <c r="C79" s="112">
        <f t="shared" si="65"/>
        <v>4.55</v>
      </c>
      <c r="D79" s="116"/>
      <c r="E79" s="86">
        <f t="shared" si="117"/>
        <v>1.365</v>
      </c>
      <c r="F79" s="86">
        <f t="shared" si="69"/>
        <v>1.365</v>
      </c>
      <c r="G79" s="87">
        <f t="shared" si="70"/>
        <v>1.8632249999999999</v>
      </c>
      <c r="H79" s="88">
        <f t="shared" si="71"/>
        <v>24833.500225706484</v>
      </c>
      <c r="I79" s="84">
        <f t="shared" si="118"/>
        <v>14.600000000000007</v>
      </c>
      <c r="J79" s="89">
        <v>73</v>
      </c>
      <c r="K79" s="94">
        <f t="shared" si="72"/>
        <v>73</v>
      </c>
      <c r="L79" s="94">
        <f t="shared" si="73"/>
        <v>10</v>
      </c>
      <c r="M79" s="94">
        <v>1</v>
      </c>
      <c r="N79" s="94">
        <f>N$3/Q$3</f>
        <v>1</v>
      </c>
      <c r="O79" s="93">
        <f>O78*M79</f>
        <v>64</v>
      </c>
      <c r="P79" s="93">
        <f>K79*O79*$G79*N79</f>
        <v>8704.9871999999996</v>
      </c>
      <c r="Q79" s="93">
        <f t="shared" si="74"/>
        <v>248335.00225706486</v>
      </c>
      <c r="R79" s="93">
        <f t="shared" si="75"/>
        <v>1241675.0112853243</v>
      </c>
      <c r="S79" s="93">
        <f t="shared" si="76"/>
        <v>101.78671030047205</v>
      </c>
      <c r="T79" s="94">
        <f t="shared" si="64"/>
        <v>28.52789976038849</v>
      </c>
      <c r="U79" s="100">
        <f>T79/(($C79/N$3))</f>
        <v>6.2698680792062618</v>
      </c>
      <c r="V79" s="94">
        <f t="shared" si="77"/>
        <v>63</v>
      </c>
      <c r="W79" s="97">
        <f t="shared" si="78"/>
        <v>10.5</v>
      </c>
      <c r="X79" s="94">
        <v>1</v>
      </c>
      <c r="Y79" s="94">
        <f>Y$3/AB$3</f>
        <v>0.95238095238095244</v>
      </c>
      <c r="Z79" s="93">
        <f>Z78*X79</f>
        <v>48</v>
      </c>
      <c r="AA79" s="93">
        <f>V79*Z79*$G79*Y79</f>
        <v>5366.0879999999997</v>
      </c>
      <c r="AB79" s="93">
        <f t="shared" si="119"/>
        <v>65187.938092479475</v>
      </c>
      <c r="AC79" s="93">
        <f t="shared" si="79"/>
        <v>1303758.7618495903</v>
      </c>
      <c r="AD79" s="93">
        <f t="shared" si="80"/>
        <v>101.78671030047205</v>
      </c>
      <c r="AE79" s="94">
        <f t="shared" si="81"/>
        <v>12.148130647965422</v>
      </c>
      <c r="AF79" s="100">
        <f t="shared" si="120"/>
        <v>2.8034147649150976</v>
      </c>
      <c r="AG79" s="94">
        <f t="shared" si="82"/>
        <v>38</v>
      </c>
      <c r="AH79" s="94">
        <f t="shared" si="83"/>
        <v>11.75</v>
      </c>
      <c r="AI79" s="94">
        <v>1</v>
      </c>
      <c r="AJ79" s="94">
        <f>AJ$3/AM$3</f>
        <v>0.85106382978723394</v>
      </c>
      <c r="AK79" s="93">
        <f>AK78*AI79</f>
        <v>2</v>
      </c>
      <c r="AL79" s="93">
        <f>AG79*AK79*$G79*AJ79</f>
        <v>120.51497872340424</v>
      </c>
      <c r="AM79" s="93">
        <f t="shared" si="121"/>
        <v>2279.6377160316442</v>
      </c>
      <c r="AN79" s="93">
        <f t="shared" si="84"/>
        <v>1458968.138260256</v>
      </c>
      <c r="AO79" s="93">
        <f t="shared" si="85"/>
        <v>101.78671030047205</v>
      </c>
      <c r="AP79" s="94">
        <f t="shared" si="86"/>
        <v>18.915803995316427</v>
      </c>
      <c r="AQ79" s="100">
        <f t="shared" si="66"/>
        <v>4.88485048230699</v>
      </c>
      <c r="AR79" s="94">
        <f t="shared" si="87"/>
        <v>8</v>
      </c>
      <c r="AS79" s="94">
        <f t="shared" si="88"/>
        <v>13.25</v>
      </c>
      <c r="AT79" s="94">
        <v>1</v>
      </c>
      <c r="AU79" s="94">
        <f>AU$3/AX$3</f>
        <v>0.75471698113207542</v>
      </c>
      <c r="AV79" s="93">
        <f>AV78*AT79</f>
        <v>1</v>
      </c>
      <c r="AW79" s="93">
        <f>AR79*AV79*$G79*AU79</f>
        <v>11.24966037735849</v>
      </c>
      <c r="AX79" s="93">
        <f t="shared" si="122"/>
        <v>40.166489012525574</v>
      </c>
      <c r="AY79" s="93">
        <f t="shared" si="89"/>
        <v>1645219.3899530545</v>
      </c>
      <c r="AZ79" s="93">
        <f t="shared" si="90"/>
        <v>101.78671030047205</v>
      </c>
      <c r="BA79" s="94">
        <f t="shared" si="91"/>
        <v>3.5704623664342998</v>
      </c>
      <c r="BB79" s="100">
        <f t="shared" si="123"/>
        <v>1.0397500297858124</v>
      </c>
      <c r="BC79" s="94">
        <f t="shared" si="92"/>
        <v>-29</v>
      </c>
      <c r="BD79" s="94">
        <f t="shared" si="93"/>
        <v>15.1</v>
      </c>
      <c r="BE79" s="94">
        <v>1</v>
      </c>
      <c r="BF79" s="94">
        <f>BF$3/BI$3</f>
        <v>0.66225165562913912</v>
      </c>
      <c r="BG79" s="93">
        <f>BG78*BE79</f>
        <v>1</v>
      </c>
      <c r="BH79" s="93">
        <f>BC79*BG79*$G79*BF79</f>
        <v>-35.783791390728474</v>
      </c>
      <c r="BI79" s="93">
        <f t="shared" si="124"/>
        <v>0.27102101813211243</v>
      </c>
      <c r="BJ79" s="93">
        <f t="shared" si="94"/>
        <v>1874929.2670408394</v>
      </c>
      <c r="BK79" s="93">
        <f t="shared" si="95"/>
        <v>101.78671030047205</v>
      </c>
      <c r="BL79" s="94">
        <f t="shared" si="96"/>
        <v>-7.5738485945436619E-3</v>
      </c>
      <c r="BN79" s="94">
        <f t="shared" si="97"/>
        <v>-79</v>
      </c>
      <c r="BO79" s="94">
        <f t="shared" si="98"/>
        <v>17.600000000000001</v>
      </c>
      <c r="BP79" s="94">
        <v>1</v>
      </c>
      <c r="BQ79" s="94">
        <f>BQ$3/BT$3</f>
        <v>0.56818181818181823</v>
      </c>
      <c r="BR79" s="93">
        <f>BR78*BP79</f>
        <v>1</v>
      </c>
      <c r="BS79" s="93">
        <f>BN79*BR79*$G79*BQ79</f>
        <v>-83.633394886363646</v>
      </c>
      <c r="BT79" s="93">
        <f t="shared" si="125"/>
        <v>3.0848832775799126E-4</v>
      </c>
      <c r="BU79" s="93">
        <f t="shared" si="99"/>
        <v>2185348.0198621708</v>
      </c>
      <c r="BV79" s="93">
        <f t="shared" si="100"/>
        <v>101.78671030047205</v>
      </c>
      <c r="BW79" s="94">
        <f t="shared" si="101"/>
        <v>-3.6885783266020453E-6</v>
      </c>
      <c r="BY79" s="94">
        <f t="shared" si="102"/>
        <v>-134</v>
      </c>
      <c r="BZ79" s="94">
        <f t="shared" si="103"/>
        <v>20.350000000000001</v>
      </c>
      <c r="CA79" s="94">
        <v>1</v>
      </c>
      <c r="CB79" s="94">
        <f>CB$3/CE$3</f>
        <v>0.49140049140049141</v>
      </c>
      <c r="CC79" s="93">
        <f>CC78*CA79</f>
        <v>1</v>
      </c>
      <c r="CD79" s="93">
        <f>BY79*CC79*$G79*CB79</f>
        <v>-122.6890171990172</v>
      </c>
      <c r="CE79" s="93">
        <f t="shared" si="126"/>
        <v>1.7416485789559375E-7</v>
      </c>
      <c r="CF79" s="93">
        <f t="shared" si="104"/>
        <v>2526808.6479656347</v>
      </c>
      <c r="CG79" s="93">
        <f t="shared" si="105"/>
        <v>101.78671030047205</v>
      </c>
      <c r="CH79" s="94">
        <f t="shared" si="106"/>
        <v>-1.4195635589213025E-9</v>
      </c>
      <c r="CI79" s="100"/>
      <c r="CJ79" s="94">
        <f t="shared" si="107"/>
        <v>-184</v>
      </c>
      <c r="CK79" s="94">
        <f t="shared" si="108"/>
        <v>22.85</v>
      </c>
      <c r="CL79" s="94">
        <v>1</v>
      </c>
      <c r="CM79" s="94">
        <f>CM$3/CP$3</f>
        <v>0.43763676148796499</v>
      </c>
      <c r="CN79" s="93">
        <f>CN78*CL79</f>
        <v>1</v>
      </c>
      <c r="CO79" s="93">
        <f>CJ79*CN79*$G79*CM79</f>
        <v>-150.03649890590808</v>
      </c>
      <c r="CP79" s="93">
        <f t="shared" si="127"/>
        <v>1.9097757039476657E-10</v>
      </c>
      <c r="CQ79" s="93">
        <f t="shared" si="109"/>
        <v>2837227.4007869656</v>
      </c>
      <c r="CR79" s="93">
        <f t="shared" si="110"/>
        <v>101.78671030047205</v>
      </c>
      <c r="CS79" s="94">
        <f t="shared" si="111"/>
        <v>-1.2728740792234412E-12</v>
      </c>
      <c r="CT79" s="100"/>
      <c r="CU79" s="94">
        <f t="shared" si="112"/>
        <v>-247</v>
      </c>
      <c r="CV79" s="94">
        <f t="shared" si="113"/>
        <v>26</v>
      </c>
      <c r="CW79" s="94">
        <v>1</v>
      </c>
      <c r="CX79" s="94">
        <f>CX$3/DA$3</f>
        <v>0.38461538461538458</v>
      </c>
      <c r="CY79" s="93">
        <f>CY78*CW79</f>
        <v>1</v>
      </c>
      <c r="CZ79" s="93">
        <f>CU79*CY79*$G79*CX79</f>
        <v>-177.00637499999996</v>
      </c>
      <c r="DA79" s="93">
        <f t="shared" si="128"/>
        <v>3.5001895363668546E-14</v>
      </c>
      <c r="DB79" s="93">
        <f t="shared" si="114"/>
        <v>3228355.029341843</v>
      </c>
      <c r="DC79" s="93">
        <f t="shared" si="115"/>
        <v>101.78671030047205</v>
      </c>
      <c r="DD79" s="94">
        <f t="shared" si="116"/>
        <v>-1.9774369913890703E-16</v>
      </c>
      <c r="DE79" s="100"/>
    </row>
    <row r="80" spans="1:109">
      <c r="A80" s="84">
        <f t="shared" si="67"/>
        <v>3.2490095854249512</v>
      </c>
      <c r="B80" s="84">
        <f t="shared" si="68"/>
        <v>2.4666666666666668</v>
      </c>
      <c r="C80" s="112">
        <f t="shared" si="65"/>
        <v>4.55</v>
      </c>
      <c r="D80" s="116"/>
      <c r="E80" s="86">
        <f t="shared" si="117"/>
        <v>1.37</v>
      </c>
      <c r="F80" s="86">
        <f t="shared" si="69"/>
        <v>1.37</v>
      </c>
      <c r="G80" s="87">
        <f t="shared" si="70"/>
        <v>1.8769000000000002</v>
      </c>
      <c r="H80" s="88">
        <f t="shared" si="71"/>
        <v>28526.200858087537</v>
      </c>
      <c r="I80" s="84">
        <f t="shared" si="118"/>
        <v>14.800000000000008</v>
      </c>
      <c r="J80" s="89">
        <v>74</v>
      </c>
      <c r="K80" s="94">
        <f t="shared" si="72"/>
        <v>74</v>
      </c>
      <c r="L80" s="94">
        <f t="shared" si="73"/>
        <v>10</v>
      </c>
      <c r="M80" s="94">
        <v>1</v>
      </c>
      <c r="N80" s="94">
        <f>N$3/Q$3</f>
        <v>1</v>
      </c>
      <c r="O80" s="93">
        <f>O79*M80</f>
        <v>64</v>
      </c>
      <c r="P80" s="93">
        <f>K80*O80*$G80*N80</f>
        <v>8888.9984000000004</v>
      </c>
      <c r="Q80" s="93">
        <f t="shared" si="74"/>
        <v>285262.00858087535</v>
      </c>
      <c r="R80" s="93">
        <f t="shared" si="75"/>
        <v>1426310.0429043768</v>
      </c>
      <c r="S80" s="93">
        <f t="shared" si="76"/>
        <v>105.48451120679675</v>
      </c>
      <c r="T80" s="94">
        <f t="shared" si="64"/>
        <v>32.09158059707552</v>
      </c>
      <c r="U80" s="100">
        <f>T80/(($C80/N$3))</f>
        <v>7.0530946367198952</v>
      </c>
      <c r="V80" s="94">
        <f t="shared" si="77"/>
        <v>64</v>
      </c>
      <c r="W80" s="97">
        <f t="shared" si="78"/>
        <v>10.5</v>
      </c>
      <c r="X80" s="94">
        <v>1</v>
      </c>
      <c r="Y80" s="94">
        <f>Y$3/AB$3</f>
        <v>0.95238095238095244</v>
      </c>
      <c r="Z80" s="93">
        <f>Z79*X80</f>
        <v>48</v>
      </c>
      <c r="AA80" s="93">
        <f>V80*Z80*$G80*Y80</f>
        <v>5491.2731428571442</v>
      </c>
      <c r="AB80" s="93">
        <f t="shared" si="119"/>
        <v>74881.277252479733</v>
      </c>
      <c r="AC80" s="93">
        <f t="shared" si="79"/>
        <v>1497625.5450495959</v>
      </c>
      <c r="AD80" s="93">
        <f t="shared" si="80"/>
        <v>105.48451120679675</v>
      </c>
      <c r="AE80" s="94">
        <f t="shared" si="81"/>
        <v>13.636414599022938</v>
      </c>
      <c r="AF80" s="100">
        <f t="shared" si="120"/>
        <v>3.1468649074668322</v>
      </c>
      <c r="AG80" s="94">
        <f t="shared" si="82"/>
        <v>39</v>
      </c>
      <c r="AH80" s="94">
        <f t="shared" si="83"/>
        <v>11.75</v>
      </c>
      <c r="AI80" s="94">
        <v>1</v>
      </c>
      <c r="AJ80" s="94">
        <f>AJ$3/AM$3</f>
        <v>0.85106382978723394</v>
      </c>
      <c r="AK80" s="93">
        <f>AK79*AI80</f>
        <v>2</v>
      </c>
      <c r="AL80" s="93">
        <f>AG80*AK80*$G80*AJ80</f>
        <v>124.59421276595747</v>
      </c>
      <c r="AM80" s="93">
        <f t="shared" si="121"/>
        <v>2618.6160943947484</v>
      </c>
      <c r="AN80" s="93">
        <f t="shared" si="84"/>
        <v>1675914.3004126428</v>
      </c>
      <c r="AO80" s="93">
        <f t="shared" si="85"/>
        <v>105.48451120679675</v>
      </c>
      <c r="AP80" s="94">
        <f t="shared" si="86"/>
        <v>21.017156706256149</v>
      </c>
      <c r="AQ80" s="100">
        <f t="shared" si="66"/>
        <v>5.4275075010661489</v>
      </c>
      <c r="AR80" s="94">
        <f t="shared" si="87"/>
        <v>9</v>
      </c>
      <c r="AS80" s="94">
        <f t="shared" si="88"/>
        <v>13.25</v>
      </c>
      <c r="AT80" s="94">
        <v>1</v>
      </c>
      <c r="AU80" s="94">
        <f>AU$3/AX$3</f>
        <v>0.75471698113207542</v>
      </c>
      <c r="AV80" s="93">
        <f>AV79*AT80</f>
        <v>1</v>
      </c>
      <c r="AW80" s="93">
        <f>AR80*AV80*$G80*AU80</f>
        <v>12.748754716981134</v>
      </c>
      <c r="AX80" s="93">
        <f t="shared" si="122"/>
        <v>46.139179854694611</v>
      </c>
      <c r="AY80" s="93">
        <f t="shared" si="89"/>
        <v>1889860.8068482995</v>
      </c>
      <c r="AZ80" s="93">
        <f t="shared" si="90"/>
        <v>105.48451120679675</v>
      </c>
      <c r="BA80" s="94">
        <f t="shared" si="91"/>
        <v>3.6191126803340232</v>
      </c>
      <c r="BB80" s="100">
        <f t="shared" si="123"/>
        <v>1.0539174288884792</v>
      </c>
      <c r="BC80" s="94">
        <f t="shared" si="92"/>
        <v>-28</v>
      </c>
      <c r="BD80" s="94">
        <f t="shared" si="93"/>
        <v>15.1</v>
      </c>
      <c r="BE80" s="94">
        <v>1</v>
      </c>
      <c r="BF80" s="94">
        <f>BF$3/BI$3</f>
        <v>0.66225165562913912</v>
      </c>
      <c r="BG80" s="93">
        <f>BG79*BE80</f>
        <v>1</v>
      </c>
      <c r="BH80" s="93">
        <f>BC80*BG80*$G80*BF80</f>
        <v>-34.803443708609279</v>
      </c>
      <c r="BI80" s="93">
        <f t="shared" si="124"/>
        <v>0.31132139769797912</v>
      </c>
      <c r="BJ80" s="93">
        <f t="shared" si="94"/>
        <v>2153728.1647856091</v>
      </c>
      <c r="BK80" s="93">
        <f t="shared" si="95"/>
        <v>105.48451120679675</v>
      </c>
      <c r="BL80" s="94">
        <f t="shared" si="96"/>
        <v>-8.945131990515295E-3</v>
      </c>
      <c r="BN80" s="94">
        <f t="shared" si="97"/>
        <v>-78</v>
      </c>
      <c r="BO80" s="94">
        <f t="shared" si="98"/>
        <v>17.600000000000001</v>
      </c>
      <c r="BP80" s="94">
        <v>1</v>
      </c>
      <c r="BQ80" s="94">
        <f>BQ$3/BT$3</f>
        <v>0.56818181818181823</v>
      </c>
      <c r="BR80" s="93">
        <f>BR79*BP80</f>
        <v>1</v>
      </c>
      <c r="BS80" s="93">
        <f>BN80*BR80*$G80*BQ80</f>
        <v>-83.180795454545475</v>
      </c>
      <c r="BT80" s="93">
        <f t="shared" si="125"/>
        <v>3.5436003463139071E-4</v>
      </c>
      <c r="BU80" s="93">
        <f t="shared" si="99"/>
        <v>2510305.6755117038</v>
      </c>
      <c r="BV80" s="93">
        <f t="shared" si="100"/>
        <v>105.48451120679675</v>
      </c>
      <c r="BW80" s="94">
        <f t="shared" si="101"/>
        <v>-4.2601183686086819E-6</v>
      </c>
      <c r="BY80" s="94">
        <f t="shared" si="102"/>
        <v>-133</v>
      </c>
      <c r="BZ80" s="94">
        <f t="shared" si="103"/>
        <v>20.350000000000001</v>
      </c>
      <c r="CA80" s="94">
        <v>1</v>
      </c>
      <c r="CB80" s="94">
        <f>CB$3/CE$3</f>
        <v>0.49140049140049141</v>
      </c>
      <c r="CC80" s="93">
        <f>CC79*CA80</f>
        <v>1</v>
      </c>
      <c r="CD80" s="93">
        <f>BY80*CC80*$G80*CB80</f>
        <v>-122.66717444717446</v>
      </c>
      <c r="CE80" s="93">
        <f t="shared" si="126"/>
        <v>2.0006288576296095E-7</v>
      </c>
      <c r="CF80" s="93">
        <f t="shared" si="104"/>
        <v>2902540.9373104069</v>
      </c>
      <c r="CG80" s="93">
        <f t="shared" si="105"/>
        <v>105.48451120679675</v>
      </c>
      <c r="CH80" s="94">
        <f t="shared" si="106"/>
        <v>-1.6309406869815548E-9</v>
      </c>
      <c r="CI80" s="100"/>
      <c r="CJ80" s="94">
        <f t="shared" si="107"/>
        <v>-183</v>
      </c>
      <c r="CK80" s="94">
        <f t="shared" si="108"/>
        <v>22.85</v>
      </c>
      <c r="CL80" s="94">
        <v>1</v>
      </c>
      <c r="CM80" s="94">
        <f>CM$3/CP$3</f>
        <v>0.43763676148796499</v>
      </c>
      <c r="CN80" s="93">
        <f>CN79*CL80</f>
        <v>1</v>
      </c>
      <c r="CO80" s="93">
        <f>CJ80*CN80*$G80*CM80</f>
        <v>-150.31628008752736</v>
      </c>
      <c r="CP80" s="93">
        <f t="shared" si="127"/>
        <v>2.1937562095379883E-10</v>
      </c>
      <c r="CQ80" s="93">
        <f t="shared" si="109"/>
        <v>3259118.4480365012</v>
      </c>
      <c r="CR80" s="93">
        <f t="shared" si="110"/>
        <v>105.48451120679675</v>
      </c>
      <c r="CS80" s="94">
        <f t="shared" si="111"/>
        <v>-1.4594268885982214E-12</v>
      </c>
      <c r="CT80" s="100"/>
      <c r="CU80" s="94">
        <f t="shared" si="112"/>
        <v>-246</v>
      </c>
      <c r="CV80" s="94">
        <f t="shared" si="113"/>
        <v>26</v>
      </c>
      <c r="CW80" s="94">
        <v>1</v>
      </c>
      <c r="CX80" s="94">
        <f>CX$3/DA$3</f>
        <v>0.38461538461538458</v>
      </c>
      <c r="CY80" s="93">
        <f>CY79*CW80</f>
        <v>1</v>
      </c>
      <c r="CZ80" s="93">
        <f>CU80*CY80*$G80*CX80</f>
        <v>-177.5836153846154</v>
      </c>
      <c r="DA80" s="93">
        <f t="shared" si="128"/>
        <v>4.0206619626024423E-14</v>
      </c>
      <c r="DB80" s="93">
        <f t="shared" si="114"/>
        <v>3708406.1115513798</v>
      </c>
      <c r="DC80" s="93">
        <f t="shared" si="115"/>
        <v>105.48451120679675</v>
      </c>
      <c r="DD80" s="94">
        <f t="shared" si="116"/>
        <v>-2.2640951159229321E-16</v>
      </c>
      <c r="DE80" s="100"/>
    </row>
    <row r="81" spans="1:109">
      <c r="A81" s="84">
        <f t="shared" si="67"/>
        <v>3.3635856610148678</v>
      </c>
      <c r="B81" s="84">
        <f t="shared" si="68"/>
        <v>2.5</v>
      </c>
      <c r="C81" s="112">
        <f t="shared" si="65"/>
        <v>4.55</v>
      </c>
      <c r="D81" s="116"/>
      <c r="E81" s="86">
        <f t="shared" si="117"/>
        <v>1.375</v>
      </c>
      <c r="F81" s="86">
        <f t="shared" si="69"/>
        <v>1.375</v>
      </c>
      <c r="G81" s="87">
        <f t="shared" si="70"/>
        <v>1.890625</v>
      </c>
      <c r="H81" s="88">
        <f t="shared" si="71"/>
        <v>32768.00000000016</v>
      </c>
      <c r="I81" s="84">
        <f t="shared" si="118"/>
        <v>15.000000000000007</v>
      </c>
      <c r="J81" s="89">
        <v>75</v>
      </c>
      <c r="K81" s="94">
        <f t="shared" si="72"/>
        <v>75</v>
      </c>
      <c r="L81" s="94">
        <f t="shared" si="73"/>
        <v>10</v>
      </c>
      <c r="M81" s="94">
        <v>1</v>
      </c>
      <c r="N81" s="94">
        <f>N$3/Q$3</f>
        <v>1</v>
      </c>
      <c r="O81" s="93">
        <f>O80*M81</f>
        <v>64</v>
      </c>
      <c r="P81" s="93">
        <f>K81*O81*$G81*N81</f>
        <v>9075</v>
      </c>
      <c r="Q81" s="93">
        <f t="shared" si="74"/>
        <v>327680.00000000163</v>
      </c>
      <c r="R81" s="93">
        <f t="shared" si="75"/>
        <v>1638400.0000000081</v>
      </c>
      <c r="S81" s="93">
        <f t="shared" si="76"/>
        <v>109.3165339829832</v>
      </c>
      <c r="T81" s="94">
        <f t="shared" si="64"/>
        <v>36.107988980716435</v>
      </c>
      <c r="U81" s="100">
        <f>T81/(($C81/N$3))</f>
        <v>7.9358217540036122</v>
      </c>
      <c r="V81" s="94">
        <f t="shared" si="77"/>
        <v>65</v>
      </c>
      <c r="W81" s="97">
        <f t="shared" si="78"/>
        <v>10.5</v>
      </c>
      <c r="X81" s="94">
        <v>1</v>
      </c>
      <c r="Y81" s="94">
        <f>Y$3/AB$3</f>
        <v>0.95238095238095244</v>
      </c>
      <c r="Z81" s="93">
        <f>Z80*X81</f>
        <v>48</v>
      </c>
      <c r="AA81" s="93">
        <f>V81*Z81*$G81*Y81</f>
        <v>5617.8571428571431</v>
      </c>
      <c r="AB81" s="93">
        <f t="shared" si="119"/>
        <v>86016.000000000378</v>
      </c>
      <c r="AC81" s="93">
        <f t="shared" si="79"/>
        <v>1720320.0000000084</v>
      </c>
      <c r="AD81" s="93">
        <f t="shared" si="80"/>
        <v>109.3165339829832</v>
      </c>
      <c r="AE81" s="94">
        <f t="shared" si="81"/>
        <v>15.311176096630708</v>
      </c>
      <c r="AF81" s="100">
        <f t="shared" si="120"/>
        <v>3.5333483299917021</v>
      </c>
      <c r="AG81" s="94">
        <f t="shared" si="82"/>
        <v>40</v>
      </c>
      <c r="AH81" s="94">
        <f t="shared" si="83"/>
        <v>11.75</v>
      </c>
      <c r="AI81" s="94">
        <v>4</v>
      </c>
      <c r="AJ81" s="94">
        <f>AJ$3/AM$3</f>
        <v>0.85106382978723394</v>
      </c>
      <c r="AK81" s="93">
        <f>AK80*AI81</f>
        <v>8</v>
      </c>
      <c r="AL81" s="93">
        <f>AG81*AK81*$G81*AJ81</f>
        <v>514.89361702127655</v>
      </c>
      <c r="AM81" s="93">
        <f t="shared" si="121"/>
        <v>3008.0000000000082</v>
      </c>
      <c r="AN81" s="93">
        <f t="shared" si="84"/>
        <v>1925120.0000000093</v>
      </c>
      <c r="AO81" s="93">
        <f t="shared" si="85"/>
        <v>109.3165339829832</v>
      </c>
      <c r="AP81" s="94">
        <f t="shared" si="86"/>
        <v>5.8419834710743963</v>
      </c>
      <c r="AQ81" s="100">
        <f t="shared" ref="AQ81:AQ144" si="129">AP81/(($C81/AJ$3))</f>
        <v>1.508644083189542</v>
      </c>
      <c r="AR81" s="94">
        <f t="shared" si="87"/>
        <v>10</v>
      </c>
      <c r="AS81" s="94">
        <f t="shared" si="88"/>
        <v>13.25</v>
      </c>
      <c r="AT81" s="94">
        <v>1</v>
      </c>
      <c r="AU81" s="94">
        <f>AU$3/AX$3</f>
        <v>0.75471698113207542</v>
      </c>
      <c r="AV81" s="93">
        <f>AV80*AT81</f>
        <v>1</v>
      </c>
      <c r="AW81" s="93">
        <f>AR81*AV81*$G81*AU81</f>
        <v>14.268867924528301</v>
      </c>
      <c r="AX81" s="93">
        <f t="shared" si="122"/>
        <v>53.000000000000036</v>
      </c>
      <c r="AY81" s="93">
        <f t="shared" si="89"/>
        <v>2170880.0000000102</v>
      </c>
      <c r="AZ81" s="93">
        <f t="shared" si="90"/>
        <v>109.3165339829832</v>
      </c>
      <c r="BA81" s="94">
        <f t="shared" si="91"/>
        <v>3.714380165289259</v>
      </c>
      <c r="BB81" s="100">
        <f t="shared" ref="BB81:BB144" si="130">BA81/(($C81/AU$3))</f>
        <v>1.0816601580237952</v>
      </c>
      <c r="BC81" s="94">
        <f t="shared" si="92"/>
        <v>-27</v>
      </c>
      <c r="BD81" s="94">
        <f t="shared" si="93"/>
        <v>15.1</v>
      </c>
      <c r="BE81" s="94">
        <v>1</v>
      </c>
      <c r="BF81" s="94">
        <f>BF$3/BI$3</f>
        <v>0.66225165562913912</v>
      </c>
      <c r="BG81" s="93">
        <f>BG80*BE81</f>
        <v>1</v>
      </c>
      <c r="BH81" s="93">
        <f>BC81*BG81*$G81*BF81</f>
        <v>-33.805877483443709</v>
      </c>
      <c r="BI81" s="93">
        <f t="shared" si="124"/>
        <v>0.35761437741104646</v>
      </c>
      <c r="BJ81" s="93">
        <f t="shared" si="94"/>
        <v>2473984.0000000121</v>
      </c>
      <c r="BK81" s="93">
        <f t="shared" si="95"/>
        <v>109.3165339829832</v>
      </c>
      <c r="BL81" s="94">
        <f t="shared" si="96"/>
        <v>-1.057846753382416E-2</v>
      </c>
      <c r="BN81" s="94">
        <f t="shared" si="97"/>
        <v>-77</v>
      </c>
      <c r="BO81" s="94">
        <f t="shared" si="98"/>
        <v>17.600000000000001</v>
      </c>
      <c r="BP81" s="94">
        <v>1</v>
      </c>
      <c r="BQ81" s="94">
        <f>BQ$3/BT$3</f>
        <v>0.56818181818181823</v>
      </c>
      <c r="BR81" s="93">
        <f>BR80*BP81</f>
        <v>1</v>
      </c>
      <c r="BS81" s="93">
        <f>BN81*BR81*$G81*BQ81</f>
        <v>-82.714843750000014</v>
      </c>
      <c r="BT81" s="93">
        <f t="shared" si="125"/>
        <v>4.0705278885777086E-4</v>
      </c>
      <c r="BU81" s="93">
        <f t="shared" si="99"/>
        <v>2883584.000000014</v>
      </c>
      <c r="BV81" s="93">
        <f t="shared" si="100"/>
        <v>109.3165339829832</v>
      </c>
      <c r="BW81" s="94">
        <f t="shared" si="101"/>
        <v>-4.9211576834752925E-6</v>
      </c>
      <c r="BY81" s="94">
        <f t="shared" si="102"/>
        <v>-132</v>
      </c>
      <c r="BZ81" s="94">
        <f t="shared" si="103"/>
        <v>20.350000000000001</v>
      </c>
      <c r="CA81" s="94">
        <v>1</v>
      </c>
      <c r="CB81" s="94">
        <f>CB$3/CE$3</f>
        <v>0.49140049140049141</v>
      </c>
      <c r="CC81" s="93">
        <f>CC80*CA81</f>
        <v>1</v>
      </c>
      <c r="CD81" s="93">
        <f>BY81*CC81*$G81*CB81</f>
        <v>-122.63513513513514</v>
      </c>
      <c r="CE81" s="93">
        <f t="shared" si="126"/>
        <v>2.2981190777187296E-7</v>
      </c>
      <c r="CF81" s="93">
        <f t="shared" si="104"/>
        <v>3334144.0000000168</v>
      </c>
      <c r="CG81" s="93">
        <f t="shared" si="105"/>
        <v>109.3165339829832</v>
      </c>
      <c r="CH81" s="94">
        <f t="shared" si="106"/>
        <v>-1.8739483388560437E-9</v>
      </c>
      <c r="CI81" s="100"/>
      <c r="CJ81" s="94">
        <f t="shared" si="107"/>
        <v>-182</v>
      </c>
      <c r="CK81" s="94">
        <f t="shared" si="108"/>
        <v>22.85</v>
      </c>
      <c r="CL81" s="94">
        <v>1</v>
      </c>
      <c r="CM81" s="94">
        <f>CM$3/CP$3</f>
        <v>0.43763676148796499</v>
      </c>
      <c r="CN81" s="93">
        <f>CN80*CL81</f>
        <v>1</v>
      </c>
      <c r="CO81" s="93">
        <f>CJ81*CN81*$G81*CM81</f>
        <v>-150.58807439824946</v>
      </c>
      <c r="CP81" s="93">
        <f t="shared" si="127"/>
        <v>2.5199641491608187E-10</v>
      </c>
      <c r="CQ81" s="93">
        <f t="shared" si="109"/>
        <v>3743744.0000000182</v>
      </c>
      <c r="CR81" s="93">
        <f t="shared" si="110"/>
        <v>109.3165339829832</v>
      </c>
      <c r="CS81" s="94">
        <f t="shared" si="111"/>
        <v>-1.6734154807614119E-12</v>
      </c>
      <c r="CT81" s="100"/>
      <c r="CU81" s="94">
        <f t="shared" si="112"/>
        <v>-245</v>
      </c>
      <c r="CV81" s="94">
        <f t="shared" si="113"/>
        <v>26</v>
      </c>
      <c r="CW81" s="94">
        <v>1</v>
      </c>
      <c r="CX81" s="94">
        <f>CX$3/DA$3</f>
        <v>0.38461538461538458</v>
      </c>
      <c r="CY81" s="93">
        <f>CY80*CW81</f>
        <v>1</v>
      </c>
      <c r="CZ81" s="93">
        <f>CU81*CY81*$G81*CX81</f>
        <v>-178.15504807692307</v>
      </c>
      <c r="DA81" s="93">
        <f t="shared" si="128"/>
        <v>4.6185277824405761E-14</v>
      </c>
      <c r="DB81" s="93">
        <f t="shared" si="114"/>
        <v>4259840.0000000205</v>
      </c>
      <c r="DC81" s="93">
        <f t="shared" si="115"/>
        <v>109.3165339829832</v>
      </c>
      <c r="DD81" s="94">
        <f t="shared" si="116"/>
        <v>-2.5924203845441453E-16</v>
      </c>
      <c r="DE81" s="100"/>
    </row>
    <row r="82" spans="1:109">
      <c r="A82" s="84">
        <f t="shared" si="67"/>
        <v>3.4822022531845063</v>
      </c>
      <c r="B82" s="84">
        <f t="shared" si="68"/>
        <v>2.5333333333333332</v>
      </c>
      <c r="C82" s="112">
        <f t="shared" si="65"/>
        <v>4.55</v>
      </c>
      <c r="D82" s="116"/>
      <c r="E82" s="86">
        <f t="shared" si="117"/>
        <v>1.38</v>
      </c>
      <c r="F82" s="86">
        <f t="shared" si="69"/>
        <v>1.38</v>
      </c>
      <c r="G82" s="87">
        <f t="shared" si="70"/>
        <v>1.9043999999999996</v>
      </c>
      <c r="H82" s="88">
        <f t="shared" si="71"/>
        <v>37640.547696543035</v>
      </c>
      <c r="I82" s="84">
        <f t="shared" si="118"/>
        <v>15.200000000000008</v>
      </c>
      <c r="J82" s="89">
        <v>76</v>
      </c>
      <c r="K82" s="94">
        <f t="shared" si="72"/>
        <v>76</v>
      </c>
      <c r="L82" s="94">
        <f t="shared" si="73"/>
        <v>10</v>
      </c>
      <c r="M82" s="94">
        <v>1</v>
      </c>
      <c r="N82" s="94">
        <f>N$3/Q$3</f>
        <v>1</v>
      </c>
      <c r="O82" s="93">
        <f>O81*M82</f>
        <v>64</v>
      </c>
      <c r="P82" s="93">
        <f>K82*O82*$G82*N82</f>
        <v>9263.0015999999978</v>
      </c>
      <c r="Q82" s="93">
        <f t="shared" si="74"/>
        <v>376405.47696543037</v>
      </c>
      <c r="R82" s="93">
        <f t="shared" si="75"/>
        <v>1882027.3848271519</v>
      </c>
      <c r="S82" s="93">
        <f t="shared" si="76"/>
        <v>113.28764663693593</v>
      </c>
      <c r="T82" s="94">
        <f t="shared" si="64"/>
        <v>40.635367801882971</v>
      </c>
      <c r="U82" s="100">
        <f>T82/(($C82/N$3))</f>
        <v>8.9308500663479062</v>
      </c>
      <c r="V82" s="94">
        <f t="shared" si="77"/>
        <v>66</v>
      </c>
      <c r="W82" s="97">
        <f t="shared" si="78"/>
        <v>10.5</v>
      </c>
      <c r="X82" s="94">
        <v>1</v>
      </c>
      <c r="Y82" s="94">
        <f>Y$3/AB$3</f>
        <v>0.95238095238095244</v>
      </c>
      <c r="Z82" s="93">
        <f>Z81*X82</f>
        <v>48</v>
      </c>
      <c r="AA82" s="93">
        <f>V82*Z82*$G82*Y82</f>
        <v>5745.8468571428566</v>
      </c>
      <c r="AB82" s="93">
        <f t="shared" si="119"/>
        <v>98806.437703425414</v>
      </c>
      <c r="AC82" s="93">
        <f t="shared" si="79"/>
        <v>1976128.7540685094</v>
      </c>
      <c r="AD82" s="93">
        <f t="shared" si="80"/>
        <v>113.28764663693593</v>
      </c>
      <c r="AE82" s="94">
        <f t="shared" si="81"/>
        <v>17.196148828887736</v>
      </c>
      <c r="AF82" s="100">
        <f t="shared" si="120"/>
        <v>3.9683420374356317</v>
      </c>
      <c r="AG82" s="94">
        <f t="shared" si="82"/>
        <v>41</v>
      </c>
      <c r="AH82" s="94">
        <f t="shared" si="83"/>
        <v>11.75</v>
      </c>
      <c r="AI82" s="94">
        <v>1</v>
      </c>
      <c r="AJ82" s="94">
        <f>AJ$3/AM$3</f>
        <v>0.85106382978723394</v>
      </c>
      <c r="AK82" s="93">
        <f>AK81*AI82</f>
        <v>8</v>
      </c>
      <c r="AL82" s="93">
        <f>AG82*AK82*$G82*AJ82</f>
        <v>531.61123404255306</v>
      </c>
      <c r="AM82" s="93">
        <f t="shared" si="121"/>
        <v>3455.2846518310907</v>
      </c>
      <c r="AN82" s="93">
        <f t="shared" si="84"/>
        <v>2211382.1771719032</v>
      </c>
      <c r="AO82" s="93">
        <f t="shared" si="85"/>
        <v>113.28764663693593</v>
      </c>
      <c r="AP82" s="94">
        <f t="shared" si="86"/>
        <v>6.4996456631586366</v>
      </c>
      <c r="AQ82" s="100">
        <f t="shared" si="129"/>
        <v>1.6784799240025052</v>
      </c>
      <c r="AR82" s="94">
        <f t="shared" si="87"/>
        <v>11</v>
      </c>
      <c r="AS82" s="94">
        <f t="shared" si="88"/>
        <v>13.25</v>
      </c>
      <c r="AT82" s="94">
        <v>1</v>
      </c>
      <c r="AU82" s="94">
        <f>AU$3/AX$3</f>
        <v>0.75471698113207542</v>
      </c>
      <c r="AV82" s="93">
        <f>AV81*AT82</f>
        <v>1</v>
      </c>
      <c r="AW82" s="93">
        <f>AR82*AV82*$G82*AU82</f>
        <v>15.810113207547166</v>
      </c>
      <c r="AX82" s="93">
        <f t="shared" si="122"/>
        <v>60.881012814842897</v>
      </c>
      <c r="AY82" s="93">
        <f t="shared" si="89"/>
        <v>2493686.2848959761</v>
      </c>
      <c r="AZ82" s="93">
        <f t="shared" si="90"/>
        <v>113.28764663693593</v>
      </c>
      <c r="BA82" s="94">
        <f t="shared" si="91"/>
        <v>3.8507638759841734</v>
      </c>
      <c r="BB82" s="100">
        <f t="shared" si="130"/>
        <v>1.1213762935558307</v>
      </c>
      <c r="BC82" s="94">
        <f t="shared" si="92"/>
        <v>-26</v>
      </c>
      <c r="BD82" s="94">
        <f t="shared" si="93"/>
        <v>15.1</v>
      </c>
      <c r="BE82" s="94">
        <v>1</v>
      </c>
      <c r="BF82" s="94">
        <f>BF$3/BI$3</f>
        <v>0.66225165562913912</v>
      </c>
      <c r="BG82" s="93">
        <f>BG81*BE82</f>
        <v>1</v>
      </c>
      <c r="BH82" s="93">
        <f>BC82*BG82*$G82*BF82</f>
        <v>-32.790993377483439</v>
      </c>
      <c r="BI82" s="93">
        <f t="shared" si="124"/>
        <v>0.41079104705535791</v>
      </c>
      <c r="BJ82" s="93">
        <f t="shared" si="94"/>
        <v>2841861.3510889988</v>
      </c>
      <c r="BK82" s="93">
        <f t="shared" si="95"/>
        <v>113.28764663693593</v>
      </c>
      <c r="BL82" s="94">
        <f t="shared" si="96"/>
        <v>-1.2527557257153283E-2</v>
      </c>
      <c r="BN82" s="94">
        <f t="shared" si="97"/>
        <v>-76</v>
      </c>
      <c r="BO82" s="94">
        <f t="shared" si="98"/>
        <v>17.600000000000001</v>
      </c>
      <c r="BP82" s="94">
        <v>1</v>
      </c>
      <c r="BQ82" s="94">
        <f>BQ$3/BT$3</f>
        <v>0.56818181818181823</v>
      </c>
      <c r="BR82" s="93">
        <f>BR81*BP82</f>
        <v>1</v>
      </c>
      <c r="BS82" s="93">
        <f>BN82*BR82*$G82*BQ82</f>
        <v>-82.23545454545453</v>
      </c>
      <c r="BT82" s="93">
        <f t="shared" si="125"/>
        <v>4.6758086895787684E-4</v>
      </c>
      <c r="BU82" s="93">
        <f t="shared" si="99"/>
        <v>3312368.1972957873</v>
      </c>
      <c r="BV82" s="93">
        <f t="shared" si="100"/>
        <v>113.28764663693593</v>
      </c>
      <c r="BW82" s="94">
        <f t="shared" si="101"/>
        <v>-5.6858793028185656E-6</v>
      </c>
      <c r="BY82" s="94">
        <f t="shared" si="102"/>
        <v>-131</v>
      </c>
      <c r="BZ82" s="94">
        <f t="shared" si="103"/>
        <v>20.350000000000001</v>
      </c>
      <c r="CA82" s="94">
        <v>1</v>
      </c>
      <c r="CB82" s="94">
        <f>CB$3/CE$3</f>
        <v>0.49140049140049141</v>
      </c>
      <c r="CC82" s="93">
        <f>CC81*CA82</f>
        <v>1</v>
      </c>
      <c r="CD82" s="93">
        <f>BY82*CC82*$G82*CB82</f>
        <v>-122.59282555282553</v>
      </c>
      <c r="CE82" s="93">
        <f t="shared" si="126"/>
        <v>2.6398456041628078E-7</v>
      </c>
      <c r="CF82" s="93">
        <f t="shared" si="104"/>
        <v>3829925.7281232541</v>
      </c>
      <c r="CG82" s="93">
        <f t="shared" si="105"/>
        <v>113.28764663693593</v>
      </c>
      <c r="CH82" s="94">
        <f t="shared" si="106"/>
        <v>-2.1533442860612528E-9</v>
      </c>
      <c r="CI82" s="100"/>
      <c r="CJ82" s="94">
        <f t="shared" si="107"/>
        <v>-181</v>
      </c>
      <c r="CK82" s="94">
        <f t="shared" si="108"/>
        <v>22.85</v>
      </c>
      <c r="CL82" s="94">
        <v>1</v>
      </c>
      <c r="CM82" s="94">
        <f>CM$3/CP$3</f>
        <v>0.43763676148796499</v>
      </c>
      <c r="CN82" s="93">
        <f>CN81*CL82</f>
        <v>1</v>
      </c>
      <c r="CO82" s="93">
        <f>CJ82*CN82*$G82*CM82</f>
        <v>-150.85181619256014</v>
      </c>
      <c r="CP82" s="93">
        <f t="shared" si="127"/>
        <v>2.8946786727925351E-10</v>
      </c>
      <c r="CQ82" s="93">
        <f t="shared" si="109"/>
        <v>4300432.5743300421</v>
      </c>
      <c r="CR82" s="93">
        <f t="shared" si="110"/>
        <v>113.28764663693593</v>
      </c>
      <c r="CS82" s="94">
        <f t="shared" si="111"/>
        <v>-1.9188888445980129E-12</v>
      </c>
      <c r="CT82" s="100"/>
      <c r="CU82" s="94">
        <f t="shared" si="112"/>
        <v>-244</v>
      </c>
      <c r="CV82" s="94">
        <f t="shared" si="113"/>
        <v>26</v>
      </c>
      <c r="CW82" s="94">
        <v>1</v>
      </c>
      <c r="CX82" s="94">
        <f>CX$3/DA$3</f>
        <v>0.38461538461538458</v>
      </c>
      <c r="CY82" s="93">
        <f>CY81*CW82</f>
        <v>1</v>
      </c>
      <c r="CZ82" s="93">
        <f>CU82*CY82*$G82*CX82</f>
        <v>-178.72061538461534</v>
      </c>
      <c r="DA82" s="93">
        <f t="shared" si="128"/>
        <v>5.3052952661975933E-14</v>
      </c>
      <c r="DB82" s="93">
        <f t="shared" si="114"/>
        <v>4893271.2005505944</v>
      </c>
      <c r="DC82" s="93">
        <f t="shared" si="115"/>
        <v>113.28764663693593</v>
      </c>
      <c r="DD82" s="94">
        <f t="shared" si="116"/>
        <v>-2.9684853394110934E-16</v>
      </c>
      <c r="DE82" s="100"/>
    </row>
    <row r="83" spans="1:109">
      <c r="A83" s="84">
        <f t="shared" si="67"/>
        <v>3.6050018504433314</v>
      </c>
      <c r="B83" s="84">
        <f t="shared" si="68"/>
        <v>2.5666666666666669</v>
      </c>
      <c r="C83" s="112">
        <f t="shared" si="65"/>
        <v>4.55</v>
      </c>
      <c r="D83" s="116"/>
      <c r="E83" s="86">
        <f t="shared" si="117"/>
        <v>1.385</v>
      </c>
      <c r="F83" s="86">
        <f t="shared" si="69"/>
        <v>1.385</v>
      </c>
      <c r="G83" s="87">
        <f t="shared" si="70"/>
        <v>1.9182250000000001</v>
      </c>
      <c r="H83" s="88">
        <f t="shared" si="71"/>
        <v>43237.635220206423</v>
      </c>
      <c r="I83" s="84">
        <f t="shared" si="118"/>
        <v>15.400000000000007</v>
      </c>
      <c r="J83" s="89">
        <v>77</v>
      </c>
      <c r="K83" s="94">
        <f t="shared" si="72"/>
        <v>77</v>
      </c>
      <c r="L83" s="94">
        <f t="shared" si="73"/>
        <v>10</v>
      </c>
      <c r="M83" s="94">
        <v>1</v>
      </c>
      <c r="N83" s="94">
        <f>N$3/Q$3</f>
        <v>1</v>
      </c>
      <c r="O83" s="93">
        <f>O82*M83</f>
        <v>64</v>
      </c>
      <c r="P83" s="93">
        <f>K83*O83*$G83*N83</f>
        <v>9453.0128000000004</v>
      </c>
      <c r="Q83" s="93">
        <f t="shared" si="74"/>
        <v>432376.35220206424</v>
      </c>
      <c r="R83" s="93">
        <f t="shared" si="75"/>
        <v>2161881.7610103213</v>
      </c>
      <c r="S83" s="93">
        <f t="shared" si="76"/>
        <v>117.40289359610451</v>
      </c>
      <c r="T83" s="94">
        <f t="shared" si="64"/>
        <v>45.739528904696314</v>
      </c>
      <c r="U83" s="100">
        <f>T83/(($C83/N$3))</f>
        <v>10.052643715317872</v>
      </c>
      <c r="V83" s="94">
        <f t="shared" si="77"/>
        <v>67</v>
      </c>
      <c r="W83" s="97">
        <f t="shared" si="78"/>
        <v>10.5</v>
      </c>
      <c r="X83" s="94">
        <v>1</v>
      </c>
      <c r="Y83" s="94">
        <f>Y$3/AB$3</f>
        <v>0.95238095238095244</v>
      </c>
      <c r="Z83" s="93">
        <f>Z82*X83</f>
        <v>48</v>
      </c>
      <c r="AA83" s="93">
        <f>V83*Z83*$G83*Y83</f>
        <v>5875.2491428571429</v>
      </c>
      <c r="AB83" s="93">
        <f t="shared" si="119"/>
        <v>113498.79245304178</v>
      </c>
      <c r="AC83" s="93">
        <f t="shared" si="79"/>
        <v>2269975.8490608372</v>
      </c>
      <c r="AD83" s="93">
        <f t="shared" si="80"/>
        <v>117.40289359610451</v>
      </c>
      <c r="AE83" s="94">
        <f t="shared" si="81"/>
        <v>19.318124166875268</v>
      </c>
      <c r="AF83" s="100">
        <f t="shared" si="120"/>
        <v>4.458028653894293</v>
      </c>
      <c r="AG83" s="94">
        <f t="shared" si="82"/>
        <v>42</v>
      </c>
      <c r="AH83" s="94">
        <f t="shared" si="83"/>
        <v>11.75</v>
      </c>
      <c r="AI83" s="94">
        <v>1</v>
      </c>
      <c r="AJ83" s="94">
        <f>AJ$3/AM$3</f>
        <v>0.85106382978723394</v>
      </c>
      <c r="AK83" s="93">
        <f>AK82*AI83</f>
        <v>8</v>
      </c>
      <c r="AL83" s="93">
        <f>AG83*AK83*$G83*AJ83</f>
        <v>548.53072340425524</v>
      </c>
      <c r="AM83" s="93">
        <f t="shared" si="121"/>
        <v>3969.0797956048773</v>
      </c>
      <c r="AN83" s="93">
        <f t="shared" si="84"/>
        <v>2540211.0691871271</v>
      </c>
      <c r="AO83" s="93">
        <f t="shared" si="85"/>
        <v>117.40289359610451</v>
      </c>
      <c r="AP83" s="94">
        <f t="shared" si="86"/>
        <v>7.2358386253594613</v>
      </c>
      <c r="AQ83" s="100">
        <f t="shared" si="129"/>
        <v>1.8685956889664546</v>
      </c>
      <c r="AR83" s="94">
        <f t="shared" si="87"/>
        <v>12</v>
      </c>
      <c r="AS83" s="94">
        <f t="shared" si="88"/>
        <v>13.25</v>
      </c>
      <c r="AT83" s="94">
        <v>1</v>
      </c>
      <c r="AU83" s="94">
        <f>AU$3/AX$3</f>
        <v>0.75471698113207542</v>
      </c>
      <c r="AV83" s="93">
        <f>AV82*AT83</f>
        <v>1</v>
      </c>
      <c r="AW83" s="93">
        <f>AR83*AV83*$G83*AU83</f>
        <v>17.372603773584906</v>
      </c>
      <c r="AX83" s="93">
        <f t="shared" si="122"/>
        <v>69.933919270963457</v>
      </c>
      <c r="AY83" s="93">
        <f t="shared" si="89"/>
        <v>2864493.3333386756</v>
      </c>
      <c r="AZ83" s="93">
        <f t="shared" si="90"/>
        <v>117.40289359610451</v>
      </c>
      <c r="BA83" s="94">
        <f t="shared" si="91"/>
        <v>4.0255289409926096</v>
      </c>
      <c r="BB83" s="100">
        <f t="shared" si="130"/>
        <v>1.1722694168824632</v>
      </c>
      <c r="BC83" s="94">
        <f t="shared" si="92"/>
        <v>-25</v>
      </c>
      <c r="BD83" s="94">
        <f t="shared" si="93"/>
        <v>15.1</v>
      </c>
      <c r="BE83" s="94">
        <v>1</v>
      </c>
      <c r="BF83" s="94">
        <f>BF$3/BI$3</f>
        <v>0.66225165562913912</v>
      </c>
      <c r="BG83" s="93">
        <f>BG82*BE83</f>
        <v>1</v>
      </c>
      <c r="BH83" s="93">
        <f>BC83*BG83*$G83*BF83</f>
        <v>-31.758692052980138</v>
      </c>
      <c r="BI83" s="93">
        <f t="shared" si="124"/>
        <v>0.47187499999999916</v>
      </c>
      <c r="BJ83" s="93">
        <f t="shared" si="94"/>
        <v>3264441.4591255849</v>
      </c>
      <c r="BK83" s="93">
        <f t="shared" si="95"/>
        <v>117.40289359610451</v>
      </c>
      <c r="BL83" s="94">
        <f t="shared" si="96"/>
        <v>-1.4858137079852439E-2</v>
      </c>
      <c r="BN83" s="94">
        <f t="shared" si="97"/>
        <v>-75</v>
      </c>
      <c r="BO83" s="94">
        <f t="shared" si="98"/>
        <v>17.600000000000001</v>
      </c>
      <c r="BP83" s="94">
        <v>1</v>
      </c>
      <c r="BQ83" s="94">
        <f>BQ$3/BT$3</f>
        <v>0.56818181818181823</v>
      </c>
      <c r="BR83" s="93">
        <f>BR82*BP83</f>
        <v>1</v>
      </c>
      <c r="BS83" s="93">
        <f>BN83*BR83*$G83*BQ83</f>
        <v>-81.742542613636374</v>
      </c>
      <c r="BT83" s="93">
        <f t="shared" si="125"/>
        <v>5.3710937499999744E-4</v>
      </c>
      <c r="BU83" s="93">
        <f t="shared" si="99"/>
        <v>3804911.8993781651</v>
      </c>
      <c r="BV83" s="93">
        <f t="shared" si="100"/>
        <v>117.40289359610451</v>
      </c>
      <c r="BW83" s="94">
        <f t="shared" si="101"/>
        <v>-6.5707446554322904E-6</v>
      </c>
      <c r="BY83" s="94">
        <f t="shared" si="102"/>
        <v>-130</v>
      </c>
      <c r="BZ83" s="94">
        <f t="shared" si="103"/>
        <v>20.350000000000001</v>
      </c>
      <c r="CA83" s="94">
        <v>1</v>
      </c>
      <c r="CB83" s="94">
        <f>CB$3/CE$3</f>
        <v>0.49140049140049141</v>
      </c>
      <c r="CC83" s="93">
        <f>CC82*CA83</f>
        <v>1</v>
      </c>
      <c r="CD83" s="93">
        <f>BY83*CC83*$G83*CB83</f>
        <v>-122.540171990172</v>
      </c>
      <c r="CE83" s="93">
        <f t="shared" si="126"/>
        <v>3.0323863029479718E-7</v>
      </c>
      <c r="CF83" s="93">
        <f t="shared" si="104"/>
        <v>4399429.3836560035</v>
      </c>
      <c r="CG83" s="93">
        <f t="shared" si="105"/>
        <v>117.40289359610451</v>
      </c>
      <c r="CH83" s="94">
        <f t="shared" si="106"/>
        <v>-2.4746058812380125E-9</v>
      </c>
      <c r="CI83" s="100"/>
      <c r="CJ83" s="94">
        <f t="shared" si="107"/>
        <v>-180</v>
      </c>
      <c r="CK83" s="94">
        <f t="shared" si="108"/>
        <v>22.85</v>
      </c>
      <c r="CL83" s="94">
        <v>1</v>
      </c>
      <c r="CM83" s="94">
        <f>CM$3/CP$3</f>
        <v>0.43763676148796499</v>
      </c>
      <c r="CN83" s="93">
        <f>CN82*CL83</f>
        <v>1</v>
      </c>
      <c r="CO83" s="93">
        <f>CJ83*CN83*$G83*CM83</f>
        <v>-151.10743982494529</v>
      </c>
      <c r="CP83" s="93">
        <f t="shared" si="127"/>
        <v>3.325112629681786E-10</v>
      </c>
      <c r="CQ83" s="93">
        <f t="shared" si="109"/>
        <v>4939899.8239085842</v>
      </c>
      <c r="CR83" s="93">
        <f t="shared" si="110"/>
        <v>117.40289359610451</v>
      </c>
      <c r="CS83" s="94">
        <f t="shared" si="111"/>
        <v>-2.2004956430562635E-12</v>
      </c>
      <c r="CT83" s="100"/>
      <c r="CU83" s="94">
        <f t="shared" si="112"/>
        <v>-243</v>
      </c>
      <c r="CV83" s="94">
        <f t="shared" si="113"/>
        <v>26</v>
      </c>
      <c r="CW83" s="94">
        <v>1</v>
      </c>
      <c r="CX83" s="94">
        <f>CX$3/DA$3</f>
        <v>0.38461538461538458</v>
      </c>
      <c r="CY83" s="93">
        <f>CY82*CW83</f>
        <v>1</v>
      </c>
      <c r="CZ83" s="93">
        <f>CU83*CY83*$G83*CX83</f>
        <v>-179.28025961538461</v>
      </c>
      <c r="DA83" s="93">
        <f t="shared" si="128"/>
        <v>6.0941839450547323E-14</v>
      </c>
      <c r="DB83" s="93">
        <f t="shared" si="114"/>
        <v>5620892.5786268348</v>
      </c>
      <c r="DC83" s="93">
        <f t="shared" si="115"/>
        <v>117.40289359610451</v>
      </c>
      <c r="DD83" s="94">
        <f t="shared" si="116"/>
        <v>-3.3992498438638869E-16</v>
      </c>
      <c r="DE83" s="100"/>
    </row>
    <row r="84" spans="1:109">
      <c r="A84" s="84">
        <f t="shared" si="67"/>
        <v>3.7321319661472407</v>
      </c>
      <c r="B84" s="84">
        <f t="shared" si="68"/>
        <v>2.6</v>
      </c>
      <c r="C84" s="112">
        <f t="shared" si="65"/>
        <v>4.55</v>
      </c>
      <c r="D84" s="116"/>
      <c r="E84" s="86">
        <f t="shared" si="117"/>
        <v>1.3900000000000001</v>
      </c>
      <c r="F84" s="86">
        <f t="shared" si="69"/>
        <v>1.3900000000000001</v>
      </c>
      <c r="G84" s="87">
        <f t="shared" si="70"/>
        <v>1.9321000000000004</v>
      </c>
      <c r="H84" s="88">
        <f t="shared" si="71"/>
        <v>49667.000451412976</v>
      </c>
      <c r="I84" s="84">
        <f t="shared" si="118"/>
        <v>15.600000000000007</v>
      </c>
      <c r="J84" s="89">
        <v>78</v>
      </c>
      <c r="K84" s="94">
        <f t="shared" si="72"/>
        <v>78</v>
      </c>
      <c r="L84" s="94">
        <f t="shared" si="73"/>
        <v>10</v>
      </c>
      <c r="M84" s="94">
        <v>1</v>
      </c>
      <c r="N84" s="94">
        <f>N$3/Q$3</f>
        <v>1</v>
      </c>
      <c r="O84" s="93">
        <f>O83*M84</f>
        <v>64</v>
      </c>
      <c r="P84" s="93">
        <f>K84*O84*$G84*N84</f>
        <v>9645.0432000000019</v>
      </c>
      <c r="Q84" s="93">
        <f t="shared" si="74"/>
        <v>496670.00451412977</v>
      </c>
      <c r="R84" s="93">
        <f t="shared" si="75"/>
        <v>2483350.0225706487</v>
      </c>
      <c r="S84" s="93">
        <f t="shared" si="76"/>
        <v>121.66750209640006</v>
      </c>
      <c r="T84" s="94">
        <f t="shared" ref="T84:T147" si="131">Q84/P84</f>
        <v>51.49484499085807</v>
      </c>
      <c r="U84" s="100">
        <f>T84/(($C84/N$3))</f>
        <v>11.317548349639136</v>
      </c>
      <c r="V84" s="94">
        <f t="shared" si="77"/>
        <v>68</v>
      </c>
      <c r="W84" s="97">
        <f t="shared" si="78"/>
        <v>10.5</v>
      </c>
      <c r="X84" s="94">
        <v>1</v>
      </c>
      <c r="Y84" s="94">
        <f>Y$3/AB$3</f>
        <v>0.95238095238095244</v>
      </c>
      <c r="Z84" s="93">
        <f>Z83*X84</f>
        <v>48</v>
      </c>
      <c r="AA84" s="93">
        <f>V84*Z84*$G84*Y84</f>
        <v>6006.0708571428586</v>
      </c>
      <c r="AB84" s="93">
        <f t="shared" si="119"/>
        <v>130375.87618495901</v>
      </c>
      <c r="AC84" s="93">
        <f t="shared" si="79"/>
        <v>2607517.5236991812</v>
      </c>
      <c r="AD84" s="93">
        <f t="shared" si="80"/>
        <v>121.66750209640006</v>
      </c>
      <c r="AE84" s="94">
        <f t="shared" si="81"/>
        <v>21.707348995043322</v>
      </c>
      <c r="AF84" s="100">
        <f t="shared" si="120"/>
        <v>5.0093882296253822</v>
      </c>
      <c r="AG84" s="94">
        <f t="shared" si="82"/>
        <v>43</v>
      </c>
      <c r="AH84" s="94">
        <f t="shared" si="83"/>
        <v>11.75</v>
      </c>
      <c r="AI84" s="94">
        <v>1</v>
      </c>
      <c r="AJ84" s="94">
        <f>AJ$3/AM$3</f>
        <v>0.85106382978723394</v>
      </c>
      <c r="AK84" s="93">
        <f>AK83*AI84</f>
        <v>8</v>
      </c>
      <c r="AL84" s="93">
        <f>AG84*AK84*$G84*AJ84</f>
        <v>565.65310638297876</v>
      </c>
      <c r="AM84" s="93">
        <f t="shared" si="121"/>
        <v>4559.2754320632903</v>
      </c>
      <c r="AN84" s="93">
        <f t="shared" si="84"/>
        <v>2917936.2765205121</v>
      </c>
      <c r="AO84" s="93">
        <f t="shared" si="85"/>
        <v>121.66750209640006</v>
      </c>
      <c r="AP84" s="94">
        <f t="shared" si="86"/>
        <v>8.0601969309727544</v>
      </c>
      <c r="AQ84" s="100">
        <f t="shared" si="129"/>
        <v>2.0814794272292279</v>
      </c>
      <c r="AR84" s="94">
        <f t="shared" si="87"/>
        <v>13</v>
      </c>
      <c r="AS84" s="94">
        <f t="shared" si="88"/>
        <v>13.25</v>
      </c>
      <c r="AT84" s="94">
        <v>1</v>
      </c>
      <c r="AU84" s="94">
        <f>AU$3/AX$3</f>
        <v>0.75471698113207542</v>
      </c>
      <c r="AV84" s="93">
        <f>AV83*AT84</f>
        <v>1</v>
      </c>
      <c r="AW84" s="93">
        <f>AR84*AV84*$G84*AU84</f>
        <v>18.956452830188681</v>
      </c>
      <c r="AX84" s="93">
        <f t="shared" si="122"/>
        <v>80.332978025051162</v>
      </c>
      <c r="AY84" s="93">
        <f t="shared" si="89"/>
        <v>3290438.7799061094</v>
      </c>
      <c r="AZ84" s="93">
        <f t="shared" si="90"/>
        <v>121.66750209640006</v>
      </c>
      <c r="BA84" s="94">
        <f t="shared" si="91"/>
        <v>4.2377642454878819</v>
      </c>
      <c r="BB84" s="100">
        <f t="shared" si="130"/>
        <v>1.2340742033563612</v>
      </c>
      <c r="BC84" s="94">
        <f t="shared" si="92"/>
        <v>-24</v>
      </c>
      <c r="BD84" s="94">
        <f t="shared" si="93"/>
        <v>15.1</v>
      </c>
      <c r="BE84" s="94">
        <v>1</v>
      </c>
      <c r="BF84" s="94">
        <f>BF$3/BI$3</f>
        <v>0.66225165562913912</v>
      </c>
      <c r="BG84" s="93">
        <f>BG83*BE84</f>
        <v>1</v>
      </c>
      <c r="BH84" s="93">
        <f>BC84*BG84*$G84*BF84</f>
        <v>-30.708874172185439</v>
      </c>
      <c r="BI84" s="93">
        <f t="shared" si="124"/>
        <v>0.54204203626422509</v>
      </c>
      <c r="BJ84" s="93">
        <f t="shared" si="94"/>
        <v>3749858.5340816798</v>
      </c>
      <c r="BK84" s="93">
        <f t="shared" si="95"/>
        <v>121.66750209640006</v>
      </c>
      <c r="BL84" s="94">
        <f t="shared" si="96"/>
        <v>-1.7650990173882039E-2</v>
      </c>
      <c r="BN84" s="94">
        <f t="shared" si="97"/>
        <v>-74</v>
      </c>
      <c r="BO84" s="94">
        <f t="shared" si="98"/>
        <v>17.600000000000001</v>
      </c>
      <c r="BP84" s="94">
        <v>1</v>
      </c>
      <c r="BQ84" s="94">
        <f>BQ$3/BT$3</f>
        <v>0.56818181818181823</v>
      </c>
      <c r="BR84" s="93">
        <f>BR83*BP84</f>
        <v>1</v>
      </c>
      <c r="BS84" s="93">
        <f>BN84*BR84*$G84*BQ84</f>
        <v>-81.236022727272754</v>
      </c>
      <c r="BT84" s="93">
        <f t="shared" si="125"/>
        <v>6.1697665551598262E-4</v>
      </c>
      <c r="BU84" s="93">
        <f t="shared" si="99"/>
        <v>4370696.0397243425</v>
      </c>
      <c r="BV84" s="93">
        <f t="shared" si="100"/>
        <v>121.66750209640006</v>
      </c>
      <c r="BW84" s="94">
        <f t="shared" si="101"/>
        <v>-7.5948653664065918E-6</v>
      </c>
      <c r="BY84" s="94">
        <f t="shared" si="102"/>
        <v>-129</v>
      </c>
      <c r="BZ84" s="94">
        <f t="shared" si="103"/>
        <v>20.350000000000001</v>
      </c>
      <c r="CA84" s="94">
        <v>1</v>
      </c>
      <c r="CB84" s="94">
        <f>CB$3/CE$3</f>
        <v>0.49140049140049141</v>
      </c>
      <c r="CC84" s="93">
        <f>CC83*CA84</f>
        <v>1</v>
      </c>
      <c r="CD84" s="93">
        <f>BY84*CC84*$G84*CB84</f>
        <v>-122.47710073710076</v>
      </c>
      <c r="CE84" s="93">
        <f t="shared" si="126"/>
        <v>3.4832971579118761E-7</v>
      </c>
      <c r="CF84" s="93">
        <f t="shared" si="104"/>
        <v>5053617.2959312713</v>
      </c>
      <c r="CG84" s="93">
        <f t="shared" si="105"/>
        <v>121.66750209640006</v>
      </c>
      <c r="CH84" s="94">
        <f t="shared" si="106"/>
        <v>-2.8440395281635827E-9</v>
      </c>
      <c r="CI84" s="100"/>
      <c r="CJ84" s="94">
        <f t="shared" si="107"/>
        <v>-179</v>
      </c>
      <c r="CK84" s="94">
        <f t="shared" si="108"/>
        <v>22.85</v>
      </c>
      <c r="CL84" s="94">
        <v>1</v>
      </c>
      <c r="CM84" s="94">
        <f>CM$3/CP$3</f>
        <v>0.43763676148796499</v>
      </c>
      <c r="CN84" s="93">
        <f>CN83*CL84</f>
        <v>1</v>
      </c>
      <c r="CO84" s="93">
        <f>CJ84*CN84*$G84*CM84</f>
        <v>-151.35487964989062</v>
      </c>
      <c r="CP84" s="93">
        <f t="shared" si="127"/>
        <v>3.819551407895333E-10</v>
      </c>
      <c r="CQ84" s="93">
        <f t="shared" si="109"/>
        <v>5674454.8015739322</v>
      </c>
      <c r="CR84" s="93">
        <f t="shared" si="110"/>
        <v>121.66750209640006</v>
      </c>
      <c r="CS84" s="94">
        <f t="shared" si="111"/>
        <v>-2.5235733507440262E-12</v>
      </c>
      <c r="CT84" s="100"/>
      <c r="CU84" s="94">
        <f t="shared" si="112"/>
        <v>-242</v>
      </c>
      <c r="CV84" s="94">
        <f t="shared" si="113"/>
        <v>26</v>
      </c>
      <c r="CW84" s="94">
        <v>1</v>
      </c>
      <c r="CX84" s="94">
        <f>CX$3/DA$3</f>
        <v>0.38461538461538458</v>
      </c>
      <c r="CY84" s="93">
        <f>CY83*CW84</f>
        <v>1</v>
      </c>
      <c r="CZ84" s="93">
        <f>CU84*CY84*$G84*CX84</f>
        <v>-179.8339230769231</v>
      </c>
      <c r="DA84" s="93">
        <f t="shared" si="128"/>
        <v>7.000379072733713E-14</v>
      </c>
      <c r="DB84" s="93">
        <f t="shared" si="114"/>
        <v>6456710.0586836869</v>
      </c>
      <c r="DC84" s="93">
        <f t="shared" si="115"/>
        <v>121.66750209640006</v>
      </c>
      <c r="DD84" s="94">
        <f t="shared" si="116"/>
        <v>-3.8926910746085068E-16</v>
      </c>
      <c r="DE84" s="100"/>
    </row>
    <row r="85" spans="1:109">
      <c r="A85" s="84">
        <f t="shared" si="67"/>
        <v>3.8637453156993944</v>
      </c>
      <c r="B85" s="84">
        <f t="shared" si="68"/>
        <v>2.6333333333333333</v>
      </c>
      <c r="C85" s="112">
        <f t="shared" si="65"/>
        <v>4.55</v>
      </c>
      <c r="D85" s="116"/>
      <c r="E85" s="86">
        <f t="shared" si="117"/>
        <v>1.395</v>
      </c>
      <c r="F85" s="86">
        <f t="shared" si="69"/>
        <v>1.395</v>
      </c>
      <c r="G85" s="87">
        <f t="shared" si="70"/>
        <v>1.9460250000000001</v>
      </c>
      <c r="H85" s="88">
        <f t="shared" si="71"/>
        <v>57052.401716175089</v>
      </c>
      <c r="I85" s="84">
        <f t="shared" si="118"/>
        <v>15.800000000000008</v>
      </c>
      <c r="J85" s="89">
        <v>79</v>
      </c>
      <c r="K85" s="94">
        <f t="shared" si="72"/>
        <v>79</v>
      </c>
      <c r="L85" s="94">
        <f t="shared" si="73"/>
        <v>10</v>
      </c>
      <c r="M85" s="94">
        <v>1</v>
      </c>
      <c r="N85" s="94">
        <f>N$3/Q$3</f>
        <v>1</v>
      </c>
      <c r="O85" s="93">
        <f>O84*M85</f>
        <v>64</v>
      </c>
      <c r="P85" s="93">
        <f>K85*O85*$G85*N85</f>
        <v>9839.1023999999998</v>
      </c>
      <c r="Q85" s="93">
        <f t="shared" si="74"/>
        <v>570524.01716175093</v>
      </c>
      <c r="R85" s="93">
        <f t="shared" si="75"/>
        <v>2852620.0858087549</v>
      </c>
      <c r="S85" s="93">
        <f t="shared" si="76"/>
        <v>126.08688880232357</v>
      </c>
      <c r="T85" s="94">
        <f t="shared" si="131"/>
        <v>57.985372442282028</v>
      </c>
      <c r="U85" s="100">
        <f>T85/(($C85/N$3))</f>
        <v>12.744037899402644</v>
      </c>
      <c r="V85" s="94">
        <f t="shared" si="77"/>
        <v>69</v>
      </c>
      <c r="W85" s="97">
        <f t="shared" si="78"/>
        <v>10.5</v>
      </c>
      <c r="X85" s="94">
        <v>1</v>
      </c>
      <c r="Y85" s="94">
        <f>Y$3/AB$3</f>
        <v>0.95238095238095244</v>
      </c>
      <c r="Z85" s="93">
        <f>Z84*X85</f>
        <v>48</v>
      </c>
      <c r="AA85" s="93">
        <f>V85*Z85*$G85*Y85</f>
        <v>6138.3188571428573</v>
      </c>
      <c r="AB85" s="93">
        <f t="shared" si="119"/>
        <v>149762.55450495952</v>
      </c>
      <c r="AC85" s="93">
        <f t="shared" si="79"/>
        <v>2995251.0900991922</v>
      </c>
      <c r="AD85" s="93">
        <f t="shared" si="80"/>
        <v>126.08688880232357</v>
      </c>
      <c r="AE85" s="94">
        <f t="shared" si="81"/>
        <v>24.397975730877562</v>
      </c>
      <c r="AF85" s="100">
        <f t="shared" si="120"/>
        <v>5.6303020917409761</v>
      </c>
      <c r="AG85" s="94">
        <f t="shared" si="82"/>
        <v>44</v>
      </c>
      <c r="AH85" s="94">
        <f t="shared" si="83"/>
        <v>11.75</v>
      </c>
      <c r="AI85" s="94">
        <v>1</v>
      </c>
      <c r="AJ85" s="94">
        <f>AJ$3/AM$3</f>
        <v>0.85106382978723394</v>
      </c>
      <c r="AK85" s="93">
        <f>AK84*AI85</f>
        <v>8</v>
      </c>
      <c r="AL85" s="93">
        <f>AG85*AK85*$G85*AJ85</f>
        <v>582.97940425531908</v>
      </c>
      <c r="AM85" s="93">
        <f t="shared" si="121"/>
        <v>5237.2321887894977</v>
      </c>
      <c r="AN85" s="93">
        <f t="shared" si="84"/>
        <v>3351828.6008252865</v>
      </c>
      <c r="AO85" s="93">
        <f t="shared" si="85"/>
        <v>126.08688880232357</v>
      </c>
      <c r="AP85" s="94">
        <f t="shared" si="86"/>
        <v>8.9835629707697571</v>
      </c>
      <c r="AQ85" s="100">
        <f t="shared" si="129"/>
        <v>2.3199310968471352</v>
      </c>
      <c r="AR85" s="94">
        <f t="shared" si="87"/>
        <v>14</v>
      </c>
      <c r="AS85" s="94">
        <f t="shared" si="88"/>
        <v>13.25</v>
      </c>
      <c r="AT85" s="94">
        <v>1</v>
      </c>
      <c r="AU85" s="94">
        <f>AU$3/AX$3</f>
        <v>0.75471698113207542</v>
      </c>
      <c r="AV85" s="93">
        <f>AV84*AT85</f>
        <v>1</v>
      </c>
      <c r="AW85" s="93">
        <f>AR85*AV85*$G85*AU85</f>
        <v>20.561773584905659</v>
      </c>
      <c r="AX85" s="93">
        <f t="shared" si="122"/>
        <v>92.278359709389221</v>
      </c>
      <c r="AY85" s="93">
        <f t="shared" si="89"/>
        <v>3779721.6136965994</v>
      </c>
      <c r="AZ85" s="93">
        <f t="shared" si="90"/>
        <v>126.08688880232357</v>
      </c>
      <c r="BA85" s="94">
        <f t="shared" si="91"/>
        <v>4.4878599274690245</v>
      </c>
      <c r="BB85" s="100">
        <f t="shared" si="130"/>
        <v>1.3069042645926279</v>
      </c>
      <c r="BC85" s="94">
        <f t="shared" si="92"/>
        <v>-23</v>
      </c>
      <c r="BD85" s="94">
        <f t="shared" si="93"/>
        <v>15.1</v>
      </c>
      <c r="BE85" s="94">
        <v>1</v>
      </c>
      <c r="BF85" s="94">
        <f>BF$3/BI$3</f>
        <v>0.66225165562913912</v>
      </c>
      <c r="BG85" s="93">
        <f>BG84*BE85</f>
        <v>1</v>
      </c>
      <c r="BH85" s="93">
        <f>BC85*BG85*$G85*BF85</f>
        <v>-29.641440397350998</v>
      </c>
      <c r="BI85" s="93">
        <f t="shared" si="124"/>
        <v>0.62264279539595846</v>
      </c>
      <c r="BJ85" s="93">
        <f t="shared" si="94"/>
        <v>4307456.3295712192</v>
      </c>
      <c r="BK85" s="93">
        <f t="shared" si="95"/>
        <v>126.08688880232357</v>
      </c>
      <c r="BL85" s="94">
        <f t="shared" si="96"/>
        <v>-2.1005821142605571E-2</v>
      </c>
      <c r="BN85" s="94">
        <f t="shared" si="97"/>
        <v>-73</v>
      </c>
      <c r="BO85" s="94">
        <f t="shared" si="98"/>
        <v>17.600000000000001</v>
      </c>
      <c r="BP85" s="94">
        <v>1</v>
      </c>
      <c r="BQ85" s="94">
        <f>BQ$3/BT$3</f>
        <v>0.56818181818181823</v>
      </c>
      <c r="BR85" s="93">
        <f>BR84*BP85</f>
        <v>1</v>
      </c>
      <c r="BS85" s="93">
        <f>BN85*BR85*$G85*BQ85</f>
        <v>-80.715809659090922</v>
      </c>
      <c r="BT85" s="93">
        <f t="shared" si="125"/>
        <v>7.0872006926278152E-4</v>
      </c>
      <c r="BU85" s="93">
        <f t="shared" si="99"/>
        <v>5020611.3510234086</v>
      </c>
      <c r="BV85" s="93">
        <f t="shared" si="100"/>
        <v>126.08688880232357</v>
      </c>
      <c r="BW85" s="94">
        <f t="shared" si="101"/>
        <v>-8.7804368469586336E-6</v>
      </c>
      <c r="BY85" s="94">
        <f t="shared" si="102"/>
        <v>-128</v>
      </c>
      <c r="BZ85" s="94">
        <f t="shared" si="103"/>
        <v>20.350000000000001</v>
      </c>
      <c r="CA85" s="94">
        <v>1</v>
      </c>
      <c r="CB85" s="94">
        <f>CB$3/CE$3</f>
        <v>0.49140049140049141</v>
      </c>
      <c r="CC85" s="93">
        <f>CC84*CA85</f>
        <v>1</v>
      </c>
      <c r="CD85" s="93">
        <f>BY85*CC85*$G85*CB85</f>
        <v>-122.40353808353809</v>
      </c>
      <c r="CE85" s="93">
        <f t="shared" si="126"/>
        <v>4.0012577152592195E-7</v>
      </c>
      <c r="CF85" s="93">
        <f t="shared" si="104"/>
        <v>5805081.8746208157</v>
      </c>
      <c r="CG85" s="93">
        <f t="shared" si="105"/>
        <v>126.08688880232357</v>
      </c>
      <c r="CH85" s="94">
        <f t="shared" si="106"/>
        <v>-3.2689069106224994E-9</v>
      </c>
      <c r="CI85" s="100"/>
      <c r="CJ85" s="94">
        <f t="shared" si="107"/>
        <v>-178</v>
      </c>
      <c r="CK85" s="94">
        <f t="shared" si="108"/>
        <v>22.85</v>
      </c>
      <c r="CL85" s="94">
        <v>1</v>
      </c>
      <c r="CM85" s="94">
        <f>CM$3/CP$3</f>
        <v>0.43763676148796499</v>
      </c>
      <c r="CN85" s="93">
        <f>CN84*CL85</f>
        <v>1</v>
      </c>
      <c r="CO85" s="93">
        <f>CJ85*CN85*$G85*CM85</f>
        <v>-151.59407002188183</v>
      </c>
      <c r="CP85" s="93">
        <f t="shared" si="127"/>
        <v>4.3875124190759776E-10</v>
      </c>
      <c r="CQ85" s="93">
        <f t="shared" si="109"/>
        <v>6518236.8960730042</v>
      </c>
      <c r="CR85" s="93">
        <f t="shared" si="110"/>
        <v>126.08688880232357</v>
      </c>
      <c r="CS85" s="94">
        <f t="shared" si="111"/>
        <v>-2.8942506909687578E-12</v>
      </c>
      <c r="CT85" s="100"/>
      <c r="CU85" s="94">
        <f t="shared" si="112"/>
        <v>-241</v>
      </c>
      <c r="CV85" s="94">
        <f t="shared" si="113"/>
        <v>26</v>
      </c>
      <c r="CW85" s="94">
        <v>1</v>
      </c>
      <c r="CX85" s="94">
        <f>CX$3/DA$3</f>
        <v>0.38461538461538458</v>
      </c>
      <c r="CY85" s="93">
        <f>CY84*CW85</f>
        <v>1</v>
      </c>
      <c r="CZ85" s="93">
        <f>CU85*CY85*$G85*CX85</f>
        <v>-180.38154807692305</v>
      </c>
      <c r="DA85" s="93">
        <f t="shared" si="128"/>
        <v>8.0413239252048871E-14</v>
      </c>
      <c r="DB85" s="93">
        <f t="shared" si="114"/>
        <v>7416812.2231027614</v>
      </c>
      <c r="DC85" s="93">
        <f t="shared" si="115"/>
        <v>126.08688880232357</v>
      </c>
      <c r="DD85" s="94">
        <f t="shared" si="116"/>
        <v>-4.457952607090218E-16</v>
      </c>
      <c r="DE85" s="100"/>
    </row>
    <row r="86" spans="1:109">
      <c r="A86" s="84">
        <f t="shared" si="67"/>
        <v>4.0000000000000124</v>
      </c>
      <c r="B86" s="84">
        <f t="shared" si="68"/>
        <v>2.6666666666666665</v>
      </c>
      <c r="C86" s="112">
        <f t="shared" ref="C86:C149" si="132">IF(D86&gt;0,C85+D86,C85)</f>
        <v>4.55</v>
      </c>
      <c r="D86" s="116"/>
      <c r="E86" s="86">
        <f t="shared" si="117"/>
        <v>1.4</v>
      </c>
      <c r="F86" s="86">
        <f t="shared" si="69"/>
        <v>1.4</v>
      </c>
      <c r="G86" s="87">
        <f t="shared" si="70"/>
        <v>1.9599999999999997</v>
      </c>
      <c r="H86" s="88">
        <f t="shared" si="71"/>
        <v>65536.000000000349</v>
      </c>
      <c r="I86" s="84">
        <f t="shared" si="118"/>
        <v>16.000000000000007</v>
      </c>
      <c r="J86" s="89">
        <v>80</v>
      </c>
      <c r="K86" s="94">
        <f t="shared" si="72"/>
        <v>80</v>
      </c>
      <c r="L86" s="94">
        <f t="shared" si="73"/>
        <v>10</v>
      </c>
      <c r="M86" s="94">
        <v>8</v>
      </c>
      <c r="N86" s="94">
        <f>N$3/Q$3</f>
        <v>1</v>
      </c>
      <c r="O86" s="93">
        <f>O85*M86</f>
        <v>512</v>
      </c>
      <c r="P86" s="93">
        <f>K86*O86*$G86*N86</f>
        <v>80281.599999999991</v>
      </c>
      <c r="Q86" s="93">
        <f t="shared" si="74"/>
        <v>655360.00000000349</v>
      </c>
      <c r="R86" s="93">
        <f t="shared" si="75"/>
        <v>3276800.0000000177</v>
      </c>
      <c r="S86" s="93">
        <f t="shared" si="76"/>
        <v>130.66666666666706</v>
      </c>
      <c r="T86" s="94">
        <f t="shared" si="131"/>
        <v>8.1632653061224936</v>
      </c>
      <c r="U86" s="100">
        <f>T86/(($C86/N$3))</f>
        <v>1.7941242431038449</v>
      </c>
      <c r="V86" s="94">
        <f t="shared" si="77"/>
        <v>70</v>
      </c>
      <c r="W86" s="97">
        <f t="shared" si="78"/>
        <v>10.5</v>
      </c>
      <c r="X86" s="94">
        <v>1</v>
      </c>
      <c r="Y86" s="94">
        <f>Y$3/AB$3</f>
        <v>0.95238095238095244</v>
      </c>
      <c r="Z86" s="93">
        <f>Z85*X86</f>
        <v>48</v>
      </c>
      <c r="AA86" s="93">
        <f>V86*Z86*$G86*Y86</f>
        <v>6272</v>
      </c>
      <c r="AB86" s="93">
        <f t="shared" si="119"/>
        <v>172032.00000000081</v>
      </c>
      <c r="AC86" s="93">
        <f t="shared" si="79"/>
        <v>3440640.0000000186</v>
      </c>
      <c r="AD86" s="93">
        <f t="shared" si="80"/>
        <v>130.66666666666706</v>
      </c>
      <c r="AE86" s="94">
        <f t="shared" si="81"/>
        <v>27.428571428571558</v>
      </c>
      <c r="AF86" s="100">
        <f t="shared" si="120"/>
        <v>6.3296703296703605</v>
      </c>
      <c r="AG86" s="94">
        <f t="shared" si="82"/>
        <v>45</v>
      </c>
      <c r="AH86" s="94">
        <f t="shared" si="83"/>
        <v>11.75</v>
      </c>
      <c r="AI86" s="94">
        <v>1</v>
      </c>
      <c r="AJ86" s="94">
        <f>AJ$3/AM$3</f>
        <v>0.85106382978723394</v>
      </c>
      <c r="AK86" s="93">
        <f>AK85*AI86</f>
        <v>8</v>
      </c>
      <c r="AL86" s="93">
        <f>AG86*AK86*$G86*AJ86</f>
        <v>600.51063829787222</v>
      </c>
      <c r="AM86" s="93">
        <f t="shared" si="121"/>
        <v>6016.0000000000173</v>
      </c>
      <c r="AN86" s="93">
        <f t="shared" si="84"/>
        <v>3850240.0000000205</v>
      </c>
      <c r="AO86" s="93">
        <f t="shared" si="85"/>
        <v>130.66666666666706</v>
      </c>
      <c r="AP86" s="94">
        <f t="shared" si="86"/>
        <v>10.018140589569192</v>
      </c>
      <c r="AQ86" s="100">
        <f t="shared" si="129"/>
        <v>2.5871022401634729</v>
      </c>
      <c r="AR86" s="94">
        <f t="shared" si="87"/>
        <v>15</v>
      </c>
      <c r="AS86" s="94">
        <f t="shared" si="88"/>
        <v>13.25</v>
      </c>
      <c r="AT86" s="94">
        <v>1</v>
      </c>
      <c r="AU86" s="94">
        <f>AU$3/AX$3</f>
        <v>0.75471698113207542</v>
      </c>
      <c r="AV86" s="93">
        <f>AV85*AT86</f>
        <v>1</v>
      </c>
      <c r="AW86" s="93">
        <f>AR86*AV86*$G86*AU86</f>
        <v>22.188679245283012</v>
      </c>
      <c r="AX86" s="93">
        <f t="shared" si="122"/>
        <v>106.0000000000001</v>
      </c>
      <c r="AY86" s="93">
        <f t="shared" si="89"/>
        <v>4341760.0000000233</v>
      </c>
      <c r="AZ86" s="93">
        <f t="shared" si="90"/>
        <v>130.66666666666706</v>
      </c>
      <c r="BA86" s="94">
        <f t="shared" si="91"/>
        <v>4.7772108843537477</v>
      </c>
      <c r="BB86" s="100">
        <f t="shared" si="130"/>
        <v>1.3911658069821353</v>
      </c>
      <c r="BC86" s="94">
        <f t="shared" si="92"/>
        <v>-22</v>
      </c>
      <c r="BD86" s="94">
        <f t="shared" si="93"/>
        <v>15.1</v>
      </c>
      <c r="BE86" s="94">
        <v>1</v>
      </c>
      <c r="BF86" s="94">
        <f>BF$3/BI$3</f>
        <v>0.66225165562913912</v>
      </c>
      <c r="BG86" s="93">
        <f>BG85*BE86</f>
        <v>1</v>
      </c>
      <c r="BH86" s="93">
        <f>BC86*BG86*$G86*BF86</f>
        <v>-28.556291390728479</v>
      </c>
      <c r="BI86" s="93">
        <f t="shared" si="124"/>
        <v>0.71522875482209325</v>
      </c>
      <c r="BJ86" s="93">
        <f t="shared" si="94"/>
        <v>4947968.0000000261</v>
      </c>
      <c r="BK86" s="93">
        <f t="shared" si="95"/>
        <v>130.66666666666706</v>
      </c>
      <c r="BL86" s="94">
        <f t="shared" si="96"/>
        <v>-2.5046275968955489E-2</v>
      </c>
      <c r="BN86" s="94">
        <f t="shared" si="97"/>
        <v>-72</v>
      </c>
      <c r="BO86" s="94">
        <f t="shared" si="98"/>
        <v>17.600000000000001</v>
      </c>
      <c r="BP86" s="94">
        <v>1</v>
      </c>
      <c r="BQ86" s="94">
        <f>BQ$3/BT$3</f>
        <v>0.56818181818181823</v>
      </c>
      <c r="BR86" s="93">
        <f>BR85*BP86</f>
        <v>1</v>
      </c>
      <c r="BS86" s="93">
        <f>BN86*BR86*$G86*BQ86</f>
        <v>-80.181818181818173</v>
      </c>
      <c r="BT86" s="93">
        <f t="shared" si="125"/>
        <v>8.1410557771554194E-4</v>
      </c>
      <c r="BU86" s="93">
        <f t="shared" si="99"/>
        <v>5767168.0000000307</v>
      </c>
      <c r="BV86" s="93">
        <f t="shared" si="100"/>
        <v>130.66666666666706</v>
      </c>
      <c r="BW86" s="94">
        <f t="shared" si="101"/>
        <v>-1.0153244166520365E-5</v>
      </c>
      <c r="BY86" s="94">
        <f t="shared" si="102"/>
        <v>-127</v>
      </c>
      <c r="BZ86" s="94">
        <f t="shared" si="103"/>
        <v>20.350000000000001</v>
      </c>
      <c r="CA86" s="94">
        <v>1</v>
      </c>
      <c r="CB86" s="94">
        <f>CB$3/CE$3</f>
        <v>0.49140049140049141</v>
      </c>
      <c r="CC86" s="93">
        <f>CC85*CA86</f>
        <v>1</v>
      </c>
      <c r="CD86" s="93">
        <f>BY86*CC86*$G86*CB86</f>
        <v>-122.31941031941031</v>
      </c>
      <c r="CE86" s="93">
        <f t="shared" si="126"/>
        <v>4.5962381554374603E-7</v>
      </c>
      <c r="CF86" s="93">
        <f t="shared" si="104"/>
        <v>6668288.0000000363</v>
      </c>
      <c r="CG86" s="93">
        <f t="shared" si="105"/>
        <v>130.66666666666706</v>
      </c>
      <c r="CH86" s="94">
        <f t="shared" si="106"/>
        <v>-3.7575705633598074E-9</v>
      </c>
      <c r="CI86" s="100"/>
      <c r="CJ86" s="94">
        <f t="shared" si="107"/>
        <v>-177</v>
      </c>
      <c r="CK86" s="94">
        <f t="shared" si="108"/>
        <v>22.85</v>
      </c>
      <c r="CL86" s="94">
        <v>1</v>
      </c>
      <c r="CM86" s="94">
        <f>CM$3/CP$3</f>
        <v>0.43763676148796499</v>
      </c>
      <c r="CN86" s="93">
        <f>CN85*CL86</f>
        <v>1</v>
      </c>
      <c r="CO86" s="93">
        <f>CJ86*CN86*$G86*CM86</f>
        <v>-151.8249452954048</v>
      </c>
      <c r="CP86" s="93">
        <f t="shared" si="127"/>
        <v>5.0399282983216374E-10</v>
      </c>
      <c r="CQ86" s="93">
        <f t="shared" si="109"/>
        <v>7487488.00000004</v>
      </c>
      <c r="CR86" s="93">
        <f t="shared" si="110"/>
        <v>130.66666666666706</v>
      </c>
      <c r="CS86" s="94">
        <f t="shared" si="111"/>
        <v>-3.3195653642525488E-12</v>
      </c>
      <c r="CT86" s="100"/>
      <c r="CU86" s="94">
        <f t="shared" si="112"/>
        <v>-240</v>
      </c>
      <c r="CV86" s="94">
        <f t="shared" si="113"/>
        <v>26</v>
      </c>
      <c r="CW86" s="94">
        <v>1</v>
      </c>
      <c r="CX86" s="94">
        <f>CX$3/DA$3</f>
        <v>0.38461538461538458</v>
      </c>
      <c r="CY86" s="93">
        <f>CY85*CW86</f>
        <v>1</v>
      </c>
      <c r="CZ86" s="93">
        <f>CU86*CY86*$G86*CX86</f>
        <v>-180.92307692307688</v>
      </c>
      <c r="DA86" s="93">
        <f t="shared" si="128"/>
        <v>9.2370555648811522E-14</v>
      </c>
      <c r="DB86" s="93">
        <f t="shared" si="114"/>
        <v>8519680.0000000447</v>
      </c>
      <c r="DC86" s="93">
        <f t="shared" si="115"/>
        <v>130.66666666666706</v>
      </c>
      <c r="DD86" s="94">
        <f t="shared" si="116"/>
        <v>-5.1055154057591412E-16</v>
      </c>
      <c r="DE86" s="100"/>
    </row>
    <row r="87" spans="1:109">
      <c r="A87" s="84">
        <f t="shared" si="67"/>
        <v>4.1410596953655237</v>
      </c>
      <c r="B87" s="84">
        <f t="shared" si="68"/>
        <v>2.7</v>
      </c>
      <c r="C87" s="112">
        <f t="shared" si="132"/>
        <v>4.55</v>
      </c>
      <c r="D87" s="116"/>
      <c r="E87" s="86">
        <f t="shared" si="117"/>
        <v>1.405</v>
      </c>
      <c r="F87" s="86">
        <f t="shared" si="69"/>
        <v>1.405</v>
      </c>
      <c r="G87" s="87">
        <f t="shared" si="70"/>
        <v>1.9740250000000001</v>
      </c>
      <c r="H87" s="88">
        <f t="shared" si="71"/>
        <v>75281.0953930861</v>
      </c>
      <c r="I87" s="84">
        <f t="shared" si="118"/>
        <v>16.200000000000006</v>
      </c>
      <c r="J87" s="89">
        <v>81</v>
      </c>
      <c r="K87" s="94">
        <f t="shared" si="72"/>
        <v>81</v>
      </c>
      <c r="L87" s="94">
        <f t="shared" si="73"/>
        <v>10</v>
      </c>
      <c r="M87" s="94">
        <v>1</v>
      </c>
      <c r="N87" s="94">
        <f>N$3/Q$3</f>
        <v>1</v>
      </c>
      <c r="O87" s="93">
        <f>O86*M87</f>
        <v>512</v>
      </c>
      <c r="P87" s="93">
        <f>K87*O87*$G87*N87</f>
        <v>81866.764800000004</v>
      </c>
      <c r="Q87" s="93">
        <f t="shared" si="74"/>
        <v>752810.95393086097</v>
      </c>
      <c r="R87" s="93">
        <f t="shared" si="75"/>
        <v>3764054.7696543047</v>
      </c>
      <c r="S87" s="93">
        <f t="shared" si="76"/>
        <v>135.41265203845265</v>
      </c>
      <c r="T87" s="94">
        <f t="shared" si="131"/>
        <v>9.195562518806911</v>
      </c>
      <c r="U87" s="100">
        <f>T87/(($C87/N$3))</f>
        <v>2.0210027513861344</v>
      </c>
      <c r="V87" s="94">
        <f t="shared" si="77"/>
        <v>71</v>
      </c>
      <c r="W87" s="97">
        <f t="shared" si="78"/>
        <v>10.5</v>
      </c>
      <c r="X87" s="94">
        <v>1</v>
      </c>
      <c r="Y87" s="94">
        <f>Y$3/AB$3</f>
        <v>0.95238095238095244</v>
      </c>
      <c r="Z87" s="93">
        <f>Z86*X87</f>
        <v>48</v>
      </c>
      <c r="AA87" s="93">
        <f>V87*Z87*$G87*Y87</f>
        <v>6407.1211428571432</v>
      </c>
      <c r="AB87" s="93">
        <f t="shared" si="119"/>
        <v>197612.87540685086</v>
      </c>
      <c r="AC87" s="93">
        <f t="shared" si="79"/>
        <v>3952257.5081370203</v>
      </c>
      <c r="AD87" s="93">
        <f t="shared" si="80"/>
        <v>135.41265203845265</v>
      </c>
      <c r="AE87" s="94">
        <f t="shared" si="81"/>
        <v>30.842693777868678</v>
      </c>
      <c r="AF87" s="100">
        <f t="shared" si="120"/>
        <v>7.1175447179696958</v>
      </c>
      <c r="AG87" s="94">
        <f t="shared" si="82"/>
        <v>46</v>
      </c>
      <c r="AH87" s="94">
        <f t="shared" si="83"/>
        <v>11.75</v>
      </c>
      <c r="AI87" s="94">
        <v>1</v>
      </c>
      <c r="AJ87" s="94">
        <f>AJ$3/AM$3</f>
        <v>0.85106382978723394</v>
      </c>
      <c r="AK87" s="93">
        <f>AK86*AI87</f>
        <v>8</v>
      </c>
      <c r="AL87" s="93">
        <f>AG87*AK87*$G87*AJ87</f>
        <v>618.24782978723408</v>
      </c>
      <c r="AM87" s="93">
        <f t="shared" si="121"/>
        <v>6910.5693036621833</v>
      </c>
      <c r="AN87" s="93">
        <f t="shared" si="84"/>
        <v>4422764.3543438083</v>
      </c>
      <c r="AO87" s="93">
        <f t="shared" si="85"/>
        <v>135.41265203845265</v>
      </c>
      <c r="AP87" s="94">
        <f t="shared" si="86"/>
        <v>11.177668518529876</v>
      </c>
      <c r="AQ87" s="100">
        <f t="shared" si="129"/>
        <v>2.8865407712687046</v>
      </c>
      <c r="AR87" s="94">
        <f t="shared" si="87"/>
        <v>16</v>
      </c>
      <c r="AS87" s="94">
        <f t="shared" si="88"/>
        <v>13.25</v>
      </c>
      <c r="AT87" s="94">
        <v>1</v>
      </c>
      <c r="AU87" s="94">
        <f>AU$3/AX$3</f>
        <v>0.75471698113207542</v>
      </c>
      <c r="AV87" s="93">
        <f>AV86*AT87</f>
        <v>1</v>
      </c>
      <c r="AW87" s="93">
        <f>AR87*AV87*$G87*AU87</f>
        <v>23.837283018867925</v>
      </c>
      <c r="AX87" s="93">
        <f t="shared" si="122"/>
        <v>121.76202562968584</v>
      </c>
      <c r="AY87" s="93">
        <f t="shared" si="89"/>
        <v>4987372.569791954</v>
      </c>
      <c r="AZ87" s="93">
        <f t="shared" si="90"/>
        <v>135.41265203845265</v>
      </c>
      <c r="BA87" s="94">
        <f t="shared" si="91"/>
        <v>5.1080496688027548</v>
      </c>
      <c r="BB87" s="100">
        <f t="shared" si="130"/>
        <v>1.4875089694865165</v>
      </c>
      <c r="BC87" s="94">
        <f t="shared" si="92"/>
        <v>-21</v>
      </c>
      <c r="BD87" s="94">
        <f t="shared" si="93"/>
        <v>15.1</v>
      </c>
      <c r="BE87" s="94">
        <v>1</v>
      </c>
      <c r="BF87" s="94">
        <f>BF$3/BI$3</f>
        <v>0.66225165562913912</v>
      </c>
      <c r="BG87" s="93">
        <f>BG86*BE87</f>
        <v>1</v>
      </c>
      <c r="BH87" s="93">
        <f>BC87*BG87*$G87*BF87</f>
        <v>-27.453327814569541</v>
      </c>
      <c r="BI87" s="93">
        <f t="shared" si="124"/>
        <v>0.82158209411071603</v>
      </c>
      <c r="BJ87" s="93">
        <f t="shared" si="94"/>
        <v>5683722.7021780005</v>
      </c>
      <c r="BK87" s="93">
        <f t="shared" si="95"/>
        <v>135.41265203845265</v>
      </c>
      <c r="BL87" s="94">
        <f t="shared" si="96"/>
        <v>-2.9926502887373117E-2</v>
      </c>
      <c r="BN87" s="94">
        <f t="shared" si="97"/>
        <v>-71</v>
      </c>
      <c r="BO87" s="94">
        <f t="shared" si="98"/>
        <v>17.600000000000001</v>
      </c>
      <c r="BP87" s="94">
        <v>1</v>
      </c>
      <c r="BQ87" s="94">
        <f>BQ$3/BT$3</f>
        <v>0.56818181818181823</v>
      </c>
      <c r="BR87" s="93">
        <f>BR86*BP87</f>
        <v>1</v>
      </c>
      <c r="BS87" s="93">
        <f>BN87*BR87*$G87*BQ87</f>
        <v>-79.633963068181828</v>
      </c>
      <c r="BT87" s="93">
        <f t="shared" si="125"/>
        <v>9.35161737915754E-4</v>
      </c>
      <c r="BU87" s="93">
        <f t="shared" si="99"/>
        <v>6624736.3945915774</v>
      </c>
      <c r="BV87" s="93">
        <f t="shared" si="100"/>
        <v>135.41265203845265</v>
      </c>
      <c r="BW87" s="94">
        <f t="shared" si="101"/>
        <v>-1.1743252525496911E-5</v>
      </c>
      <c r="BY87" s="94">
        <f t="shared" si="102"/>
        <v>-126</v>
      </c>
      <c r="BZ87" s="94">
        <f t="shared" si="103"/>
        <v>20.350000000000001</v>
      </c>
      <c r="CA87" s="94">
        <v>1</v>
      </c>
      <c r="CB87" s="94">
        <f>CB$3/CE$3</f>
        <v>0.49140049140049141</v>
      </c>
      <c r="CC87" s="93">
        <f>CC86*CA87</f>
        <v>1</v>
      </c>
      <c r="CD87" s="93">
        <f>BY87*CC87*$G87*CB87</f>
        <v>-122.22464373464375</v>
      </c>
      <c r="CE87" s="93">
        <f t="shared" si="126"/>
        <v>5.2796912083256178E-7</v>
      </c>
      <c r="CF87" s="93">
        <f t="shared" si="104"/>
        <v>7659851.4562465111</v>
      </c>
      <c r="CG87" s="93">
        <f t="shared" si="105"/>
        <v>135.41265203845265</v>
      </c>
      <c r="CH87" s="94">
        <f t="shared" si="106"/>
        <v>-4.3196617695103374E-9</v>
      </c>
      <c r="CI87" s="100"/>
      <c r="CJ87" s="94">
        <f t="shared" si="107"/>
        <v>-176</v>
      </c>
      <c r="CK87" s="94">
        <f t="shared" si="108"/>
        <v>22.85</v>
      </c>
      <c r="CL87" s="94">
        <v>1</v>
      </c>
      <c r="CM87" s="94">
        <f>CM$3/CP$3</f>
        <v>0.43763676148796499</v>
      </c>
      <c r="CN87" s="93">
        <f>CN86*CL87</f>
        <v>1</v>
      </c>
      <c r="CO87" s="93">
        <f>CJ87*CN87*$G87*CM87</f>
        <v>-152.04743982494529</v>
      </c>
      <c r="CP87" s="93">
        <f t="shared" si="127"/>
        <v>5.7893573455850733E-10</v>
      </c>
      <c r="CQ87" s="93">
        <f t="shared" si="109"/>
        <v>8600865.148660088</v>
      </c>
      <c r="CR87" s="93">
        <f t="shared" si="110"/>
        <v>135.41265203845265</v>
      </c>
      <c r="CS87" s="94">
        <f t="shared" si="111"/>
        <v>-3.8075993599434861E-12</v>
      </c>
      <c r="CT87" s="100"/>
      <c r="CU87" s="94">
        <f t="shared" si="112"/>
        <v>-239</v>
      </c>
      <c r="CV87" s="94">
        <f t="shared" si="113"/>
        <v>26</v>
      </c>
      <c r="CW87" s="94">
        <v>1</v>
      </c>
      <c r="CX87" s="94">
        <f>CX$3/DA$3</f>
        <v>0.38461538461538458</v>
      </c>
      <c r="CY87" s="93">
        <f>CY86*CW87</f>
        <v>1</v>
      </c>
      <c r="CZ87" s="93">
        <f>CU87*CY87*$G87*CX87</f>
        <v>-181.45845192307692</v>
      </c>
      <c r="DA87" s="93">
        <f t="shared" si="128"/>
        <v>1.0610590532395193E-13</v>
      </c>
      <c r="DB87" s="93">
        <f t="shared" si="114"/>
        <v>9786542.4011011943</v>
      </c>
      <c r="DC87" s="93">
        <f t="shared" si="115"/>
        <v>135.41265203845265</v>
      </c>
      <c r="DD87" s="94">
        <f t="shared" si="116"/>
        <v>-5.8473939460770827E-16</v>
      </c>
      <c r="DE87" s="100"/>
    </row>
    <row r="88" spans="1:109">
      <c r="A88" s="84">
        <f t="shared" si="67"/>
        <v>4.2870938501451876</v>
      </c>
      <c r="B88" s="84">
        <f t="shared" si="68"/>
        <v>2.7333333333333334</v>
      </c>
      <c r="C88" s="112">
        <f t="shared" si="132"/>
        <v>4.55</v>
      </c>
      <c r="D88" s="116"/>
      <c r="E88" s="86">
        <f t="shared" si="117"/>
        <v>1.4100000000000001</v>
      </c>
      <c r="F88" s="86">
        <f t="shared" si="69"/>
        <v>1.4100000000000001</v>
      </c>
      <c r="G88" s="87">
        <f t="shared" si="70"/>
        <v>1.9881000000000004</v>
      </c>
      <c r="H88" s="88">
        <f t="shared" si="71"/>
        <v>86475.270440412874</v>
      </c>
      <c r="I88" s="84">
        <f t="shared" si="118"/>
        <v>16.400000000000009</v>
      </c>
      <c r="J88" s="89">
        <v>82</v>
      </c>
      <c r="K88" s="94">
        <f t="shared" si="72"/>
        <v>82</v>
      </c>
      <c r="L88" s="94">
        <f t="shared" si="73"/>
        <v>10</v>
      </c>
      <c r="M88" s="94">
        <v>1</v>
      </c>
      <c r="N88" s="94">
        <f>N$3/Q$3</f>
        <v>1</v>
      </c>
      <c r="O88" s="93">
        <f>O87*M88</f>
        <v>512</v>
      </c>
      <c r="P88" s="93">
        <f>K88*O88*$G88*N88</f>
        <v>83468.390400000018</v>
      </c>
      <c r="Q88" s="93">
        <f t="shared" si="74"/>
        <v>864752.70440412872</v>
      </c>
      <c r="R88" s="93">
        <f t="shared" si="75"/>
        <v>4323763.5220206436</v>
      </c>
      <c r="S88" s="93">
        <f t="shared" si="76"/>
        <v>140.33087202808582</v>
      </c>
      <c r="T88" s="94">
        <f t="shared" si="131"/>
        <v>10.36024176649426</v>
      </c>
      <c r="U88" s="100">
        <f>T88/(($C88/N$3))</f>
        <v>2.2769762124163209</v>
      </c>
      <c r="V88" s="94">
        <f t="shared" si="77"/>
        <v>72</v>
      </c>
      <c r="W88" s="97">
        <f t="shared" si="78"/>
        <v>10.5</v>
      </c>
      <c r="X88" s="94">
        <v>1</v>
      </c>
      <c r="Y88" s="94">
        <f>Y$3/AB$3</f>
        <v>0.95238095238095244</v>
      </c>
      <c r="Z88" s="93">
        <f>Z87*X88</f>
        <v>48</v>
      </c>
      <c r="AA88" s="93">
        <f>V88*Z88*$G88*Y88</f>
        <v>6543.6891428571453</v>
      </c>
      <c r="AB88" s="93">
        <f t="shared" si="119"/>
        <v>226997.58490608365</v>
      </c>
      <c r="AC88" s="93">
        <f t="shared" si="79"/>
        <v>4539951.6981216762</v>
      </c>
      <c r="AD88" s="93">
        <f t="shared" si="80"/>
        <v>140.33087202808582</v>
      </c>
      <c r="AE88" s="94">
        <f t="shared" si="81"/>
        <v>34.689542848144917</v>
      </c>
      <c r="AF88" s="100">
        <f t="shared" si="120"/>
        <v>8.0052791188026742</v>
      </c>
      <c r="AG88" s="94">
        <f t="shared" si="82"/>
        <v>47</v>
      </c>
      <c r="AH88" s="94">
        <f t="shared" si="83"/>
        <v>11.75</v>
      </c>
      <c r="AI88" s="94">
        <v>1</v>
      </c>
      <c r="AJ88" s="94">
        <f>AJ$3/AM$3</f>
        <v>0.85106382978723394</v>
      </c>
      <c r="AK88" s="93">
        <f>AK87*AI88</f>
        <v>8</v>
      </c>
      <c r="AL88" s="93">
        <f>AG88*AK88*$G88*AJ88</f>
        <v>636.19200000000012</v>
      </c>
      <c r="AM88" s="93">
        <f t="shared" si="121"/>
        <v>7938.1595912097555</v>
      </c>
      <c r="AN88" s="93">
        <f t="shared" si="84"/>
        <v>5080422.138374256</v>
      </c>
      <c r="AO88" s="93">
        <f t="shared" si="85"/>
        <v>140.33087202808582</v>
      </c>
      <c r="AP88" s="94">
        <f t="shared" si="86"/>
        <v>12.477616177521494</v>
      </c>
      <c r="AQ88" s="100">
        <f t="shared" si="129"/>
        <v>3.2222415403489575</v>
      </c>
      <c r="AR88" s="94">
        <f t="shared" si="87"/>
        <v>17</v>
      </c>
      <c r="AS88" s="94">
        <f t="shared" si="88"/>
        <v>13.25</v>
      </c>
      <c r="AT88" s="94">
        <v>1</v>
      </c>
      <c r="AU88" s="94">
        <f>AU$3/AX$3</f>
        <v>0.75471698113207542</v>
      </c>
      <c r="AV88" s="93">
        <f>AV87*AT88</f>
        <v>1</v>
      </c>
      <c r="AW88" s="93">
        <f>AR88*AV88*$G88*AU88</f>
        <v>25.50769811320755</v>
      </c>
      <c r="AX88" s="93">
        <f t="shared" si="122"/>
        <v>139.86783854192694</v>
      </c>
      <c r="AY88" s="93">
        <f t="shared" si="89"/>
        <v>5728986.666677353</v>
      </c>
      <c r="AZ88" s="93">
        <f t="shared" si="90"/>
        <v>140.33087202808582</v>
      </c>
      <c r="BA88" s="94">
        <f t="shared" si="91"/>
        <v>5.483357922818807</v>
      </c>
      <c r="BB88" s="100">
        <f t="shared" si="130"/>
        <v>1.5968020324692129</v>
      </c>
      <c r="BC88" s="94">
        <f t="shared" si="92"/>
        <v>-20</v>
      </c>
      <c r="BD88" s="94">
        <f t="shared" si="93"/>
        <v>15.1</v>
      </c>
      <c r="BE88" s="94">
        <v>1</v>
      </c>
      <c r="BF88" s="94">
        <f>BF$3/BI$3</f>
        <v>0.66225165562913912</v>
      </c>
      <c r="BG88" s="93">
        <f>BG87*BE88</f>
        <v>1</v>
      </c>
      <c r="BH88" s="93">
        <f>BC88*BG88*$G88*BF88</f>
        <v>-26.332450331125834</v>
      </c>
      <c r="BI88" s="93">
        <f t="shared" si="124"/>
        <v>0.94374999999999876</v>
      </c>
      <c r="BJ88" s="93">
        <f t="shared" si="94"/>
        <v>6528882.9182511717</v>
      </c>
      <c r="BK88" s="93">
        <f t="shared" si="95"/>
        <v>140.33087202808582</v>
      </c>
      <c r="BL88" s="94">
        <f t="shared" si="96"/>
        <v>-3.5839809365726012E-2</v>
      </c>
      <c r="BN88" s="94">
        <f t="shared" si="97"/>
        <v>-70</v>
      </c>
      <c r="BO88" s="94">
        <f t="shared" si="98"/>
        <v>17.600000000000001</v>
      </c>
      <c r="BP88" s="94">
        <v>1</v>
      </c>
      <c r="BQ88" s="94">
        <f>BQ$3/BT$3</f>
        <v>0.56818181818181823</v>
      </c>
      <c r="BR88" s="93">
        <f>BR87*BP88</f>
        <v>1</v>
      </c>
      <c r="BS88" s="93">
        <f>BN88*BR88*$G88*BQ88</f>
        <v>-79.072159090909111</v>
      </c>
      <c r="BT88" s="93">
        <f t="shared" si="125"/>
        <v>1.0742187499999951E-3</v>
      </c>
      <c r="BU88" s="93">
        <f t="shared" si="99"/>
        <v>7609823.798756334</v>
      </c>
      <c r="BV88" s="93">
        <f t="shared" si="100"/>
        <v>140.33087202808582</v>
      </c>
      <c r="BW88" s="94">
        <f t="shared" si="101"/>
        <v>-1.3585296801684242E-5</v>
      </c>
      <c r="BY88" s="94">
        <f t="shared" si="102"/>
        <v>-125</v>
      </c>
      <c r="BZ88" s="94">
        <f t="shared" si="103"/>
        <v>20.350000000000001</v>
      </c>
      <c r="CA88" s="94">
        <v>1</v>
      </c>
      <c r="CB88" s="94">
        <f>CB$3/CE$3</f>
        <v>0.49140049140049141</v>
      </c>
      <c r="CC88" s="93">
        <f>CC87*CA88</f>
        <v>1</v>
      </c>
      <c r="CD88" s="93">
        <f>BY88*CC88*$G88*CB88</f>
        <v>-122.11916461916465</v>
      </c>
      <c r="CE88" s="93">
        <f t="shared" si="126"/>
        <v>6.0647726058959468E-7</v>
      </c>
      <c r="CF88" s="93">
        <f t="shared" si="104"/>
        <v>8798858.7673120108</v>
      </c>
      <c r="CG88" s="93">
        <f t="shared" si="105"/>
        <v>140.33087202808582</v>
      </c>
      <c r="CH88" s="94">
        <f t="shared" si="106"/>
        <v>-4.9662742328849649E-9</v>
      </c>
      <c r="CI88" s="100"/>
      <c r="CJ88" s="94">
        <f t="shared" si="107"/>
        <v>-175</v>
      </c>
      <c r="CK88" s="94">
        <f t="shared" si="108"/>
        <v>22.85</v>
      </c>
      <c r="CL88" s="94">
        <v>1</v>
      </c>
      <c r="CM88" s="94">
        <f>CM$3/CP$3</f>
        <v>0.43763676148796499</v>
      </c>
      <c r="CN88" s="93">
        <f>CN87*CL88</f>
        <v>1</v>
      </c>
      <c r="CO88" s="93">
        <f>CJ88*CN88*$G88*CM88</f>
        <v>-152.2614879649891</v>
      </c>
      <c r="CP88" s="93">
        <f t="shared" si="127"/>
        <v>6.6502252593635752E-10</v>
      </c>
      <c r="CQ88" s="93">
        <f t="shared" si="109"/>
        <v>9879799.6478171721</v>
      </c>
      <c r="CR88" s="93">
        <f t="shared" si="110"/>
        <v>140.33087202808582</v>
      </c>
      <c r="CS88" s="94">
        <f t="shared" si="111"/>
        <v>-4.3676344873844421E-12</v>
      </c>
      <c r="CT88" s="100"/>
      <c r="CU88" s="94">
        <f t="shared" si="112"/>
        <v>-238</v>
      </c>
      <c r="CV88" s="94">
        <f t="shared" si="113"/>
        <v>26</v>
      </c>
      <c r="CW88" s="94">
        <v>1</v>
      </c>
      <c r="CX88" s="94">
        <f>CX$3/DA$3</f>
        <v>0.38461538461538458</v>
      </c>
      <c r="CY88" s="93">
        <f>CY87*CW88</f>
        <v>1</v>
      </c>
      <c r="CZ88" s="93">
        <f>CU88*CY88*$G88*CX88</f>
        <v>-181.98761538461542</v>
      </c>
      <c r="DA88" s="93">
        <f t="shared" si="128"/>
        <v>1.218836789010947E-13</v>
      </c>
      <c r="DB88" s="93">
        <f t="shared" si="114"/>
        <v>11241785.157253675</v>
      </c>
      <c r="DC88" s="93">
        <f t="shared" si="115"/>
        <v>140.33087202808582</v>
      </c>
      <c r="DD88" s="94">
        <f t="shared" si="116"/>
        <v>-6.6973611717206058E-16</v>
      </c>
      <c r="DE88" s="100"/>
    </row>
    <row r="89" spans="1:109">
      <c r="A89" s="84">
        <f t="shared" si="67"/>
        <v>4.4382778882713954</v>
      </c>
      <c r="B89" s="84">
        <f t="shared" si="68"/>
        <v>2.7666666666666666</v>
      </c>
      <c r="C89" s="112">
        <f t="shared" si="132"/>
        <v>4.55</v>
      </c>
      <c r="D89" s="116"/>
      <c r="E89" s="86">
        <f t="shared" si="117"/>
        <v>1.415</v>
      </c>
      <c r="F89" s="86">
        <f t="shared" si="69"/>
        <v>1.415</v>
      </c>
      <c r="G89" s="87">
        <f t="shared" si="70"/>
        <v>2.0022250000000001</v>
      </c>
      <c r="H89" s="88">
        <f t="shared" si="71"/>
        <v>99334.000902825996</v>
      </c>
      <c r="I89" s="84">
        <f t="shared" si="118"/>
        <v>16.600000000000009</v>
      </c>
      <c r="J89" s="89">
        <v>83</v>
      </c>
      <c r="K89" s="94">
        <f t="shared" si="72"/>
        <v>83</v>
      </c>
      <c r="L89" s="94">
        <f t="shared" si="73"/>
        <v>10</v>
      </c>
      <c r="M89" s="94">
        <v>1</v>
      </c>
      <c r="N89" s="94">
        <f>N$3/Q$3</f>
        <v>1</v>
      </c>
      <c r="O89" s="93">
        <f>O88*M89</f>
        <v>512</v>
      </c>
      <c r="P89" s="93">
        <f>K89*O89*$G89*N89</f>
        <v>85086.553599999999</v>
      </c>
      <c r="Q89" s="93">
        <f t="shared" si="74"/>
        <v>993340.0090282599</v>
      </c>
      <c r="R89" s="93">
        <f t="shared" si="75"/>
        <v>4966700.0451412993</v>
      </c>
      <c r="S89" s="93">
        <f t="shared" si="76"/>
        <v>145.42757213902604</v>
      </c>
      <c r="T89" s="94">
        <f t="shared" si="131"/>
        <v>11.674465200436323</v>
      </c>
      <c r="U89" s="100">
        <f>T89/(($C89/N$3))</f>
        <v>2.5658165275684226</v>
      </c>
      <c r="V89" s="94">
        <f t="shared" si="77"/>
        <v>73</v>
      </c>
      <c r="W89" s="97">
        <f t="shared" si="78"/>
        <v>10.5</v>
      </c>
      <c r="X89" s="94">
        <v>1</v>
      </c>
      <c r="Y89" s="94">
        <f>Y$3/AB$3</f>
        <v>0.95238095238095244</v>
      </c>
      <c r="Z89" s="93">
        <f>Z88*X89</f>
        <v>48</v>
      </c>
      <c r="AA89" s="93">
        <f>V89*Z89*$G89*Y89</f>
        <v>6681.710857142858</v>
      </c>
      <c r="AB89" s="93">
        <f t="shared" si="119"/>
        <v>260751.75236991807</v>
      </c>
      <c r="AC89" s="93">
        <f t="shared" si="79"/>
        <v>5215035.0473983651</v>
      </c>
      <c r="AD89" s="93">
        <f t="shared" si="80"/>
        <v>145.42757213902604</v>
      </c>
      <c r="AE89" s="94">
        <f t="shared" si="81"/>
        <v>39.024698605622866</v>
      </c>
      <c r="AF89" s="100">
        <f t="shared" si="120"/>
        <v>9.0056996782206618</v>
      </c>
      <c r="AG89" s="94">
        <f t="shared" si="82"/>
        <v>48</v>
      </c>
      <c r="AH89" s="94">
        <f t="shared" si="83"/>
        <v>11.75</v>
      </c>
      <c r="AI89" s="94">
        <v>1</v>
      </c>
      <c r="AJ89" s="94">
        <f>AJ$3/AM$3</f>
        <v>0.85106382978723394</v>
      </c>
      <c r="AK89" s="93">
        <f>AK88*AI89</f>
        <v>8</v>
      </c>
      <c r="AL89" s="93">
        <f>AG89*AK89*$G89*AJ89</f>
        <v>654.3441702127659</v>
      </c>
      <c r="AM89" s="93">
        <f t="shared" si="121"/>
        <v>9118.5508641265842</v>
      </c>
      <c r="AN89" s="93">
        <f t="shared" si="84"/>
        <v>5835872.5530410269</v>
      </c>
      <c r="AO89" s="93">
        <f t="shared" si="85"/>
        <v>145.42757213902604</v>
      </c>
      <c r="AP89" s="94">
        <f t="shared" si="86"/>
        <v>13.935404759794231</v>
      </c>
      <c r="AQ89" s="100">
        <f t="shared" si="129"/>
        <v>3.5987034269798293</v>
      </c>
      <c r="AR89" s="94">
        <f t="shared" si="87"/>
        <v>18</v>
      </c>
      <c r="AS89" s="94">
        <f t="shared" si="88"/>
        <v>13.25</v>
      </c>
      <c r="AT89" s="94">
        <v>1</v>
      </c>
      <c r="AU89" s="94">
        <f>AU$3/AX$3</f>
        <v>0.75471698113207542</v>
      </c>
      <c r="AV89" s="93">
        <f>AV88*AT89</f>
        <v>1</v>
      </c>
      <c r="AW89" s="93">
        <f>AR89*AV89*$G89*AU89</f>
        <v>27.200037735849055</v>
      </c>
      <c r="AX89" s="93">
        <f t="shared" si="122"/>
        <v>160.66595605010238</v>
      </c>
      <c r="AY89" s="93">
        <f t="shared" si="89"/>
        <v>6580877.5598122226</v>
      </c>
      <c r="AZ89" s="93">
        <f t="shared" si="90"/>
        <v>145.42757213902604</v>
      </c>
      <c r="BA89" s="94">
        <f t="shared" si="91"/>
        <v>5.9068284246660498</v>
      </c>
      <c r="BB89" s="100">
        <f t="shared" si="130"/>
        <v>1.7201203654247288</v>
      </c>
      <c r="BC89" s="94">
        <f t="shared" si="92"/>
        <v>-19</v>
      </c>
      <c r="BD89" s="94">
        <f t="shared" si="93"/>
        <v>15.1</v>
      </c>
      <c r="BE89" s="94">
        <v>1</v>
      </c>
      <c r="BF89" s="94">
        <f>BF$3/BI$3</f>
        <v>0.66225165562913912</v>
      </c>
      <c r="BG89" s="93">
        <f>BG88*BE89</f>
        <v>1</v>
      </c>
      <c r="BH89" s="93">
        <f>BC89*BG89*$G89*BF89</f>
        <v>-25.19355960264901</v>
      </c>
      <c r="BI89" s="93">
        <f t="shared" si="124"/>
        <v>1.0840840725284504</v>
      </c>
      <c r="BJ89" s="93">
        <f t="shared" si="94"/>
        <v>7499717.0681633623</v>
      </c>
      <c r="BK89" s="93">
        <f t="shared" si="95"/>
        <v>145.42757213902604</v>
      </c>
      <c r="BL89" s="94">
        <f t="shared" si="96"/>
        <v>-4.3030206514146692E-2</v>
      </c>
      <c r="BN89" s="94">
        <f t="shared" si="97"/>
        <v>-69</v>
      </c>
      <c r="BO89" s="94">
        <f t="shared" si="98"/>
        <v>17.600000000000001</v>
      </c>
      <c r="BP89" s="94">
        <v>1</v>
      </c>
      <c r="BQ89" s="94">
        <f>BQ$3/BT$3</f>
        <v>0.56818181818181823</v>
      </c>
      <c r="BR89" s="93">
        <f>BR88*BP89</f>
        <v>1</v>
      </c>
      <c r="BS89" s="93">
        <f>BN89*BR89*$G89*BQ89</f>
        <v>-78.496321022727287</v>
      </c>
      <c r="BT89" s="93">
        <f t="shared" si="125"/>
        <v>1.2339533110319657E-3</v>
      </c>
      <c r="BU89" s="93">
        <f t="shared" si="99"/>
        <v>8741392.0794486888</v>
      </c>
      <c r="BV89" s="93">
        <f t="shared" si="100"/>
        <v>145.42757213902604</v>
      </c>
      <c r="BW89" s="94">
        <f t="shared" si="101"/>
        <v>-1.5719887186492412E-5</v>
      </c>
      <c r="BY89" s="94">
        <f t="shared" si="102"/>
        <v>-124</v>
      </c>
      <c r="BZ89" s="94">
        <f t="shared" si="103"/>
        <v>20.350000000000001</v>
      </c>
      <c r="CA89" s="94">
        <v>1</v>
      </c>
      <c r="CB89" s="94">
        <f>CB$3/CE$3</f>
        <v>0.49140049140049141</v>
      </c>
      <c r="CC89" s="93">
        <f>CC88*CA89</f>
        <v>1</v>
      </c>
      <c r="CD89" s="93">
        <f>BY89*CC89*$G89*CB89</f>
        <v>-122.00289926289926</v>
      </c>
      <c r="CE89" s="93">
        <f t="shared" si="126"/>
        <v>6.9665943158237554E-7</v>
      </c>
      <c r="CF89" s="93">
        <f t="shared" si="104"/>
        <v>10107234.591862544</v>
      </c>
      <c r="CG89" s="93">
        <f t="shared" si="105"/>
        <v>145.42757213902604</v>
      </c>
      <c r="CH89" s="94">
        <f t="shared" si="106"/>
        <v>-5.7101875102260598E-9</v>
      </c>
      <c r="CI89" s="100"/>
      <c r="CJ89" s="94">
        <f t="shared" si="107"/>
        <v>-174</v>
      </c>
      <c r="CK89" s="94">
        <f t="shared" si="108"/>
        <v>22.85</v>
      </c>
      <c r="CL89" s="94">
        <v>1</v>
      </c>
      <c r="CM89" s="94">
        <f>CM$3/CP$3</f>
        <v>0.43763676148796499</v>
      </c>
      <c r="CN89" s="93">
        <f>CN88*CL89</f>
        <v>1</v>
      </c>
      <c r="CO89" s="93">
        <f>CJ89*CN89*$G89*CM89</f>
        <v>-152.46702407002189</v>
      </c>
      <c r="CP89" s="93">
        <f t="shared" si="127"/>
        <v>7.6391028157906691E-10</v>
      </c>
      <c r="CQ89" s="93">
        <f t="shared" si="109"/>
        <v>11348909.60314787</v>
      </c>
      <c r="CR89" s="93">
        <f t="shared" si="110"/>
        <v>145.42757213902604</v>
      </c>
      <c r="CS89" s="94">
        <f t="shared" si="111"/>
        <v>-5.0103311600561837E-12</v>
      </c>
      <c r="CT89" s="100"/>
      <c r="CU89" s="94">
        <f t="shared" si="112"/>
        <v>-237</v>
      </c>
      <c r="CV89" s="94">
        <f t="shared" si="113"/>
        <v>26</v>
      </c>
      <c r="CW89" s="94">
        <v>1</v>
      </c>
      <c r="CX89" s="94">
        <f>CX$3/DA$3</f>
        <v>0.38461538461538458</v>
      </c>
      <c r="CY89" s="93">
        <f>CY88*CW89</f>
        <v>1</v>
      </c>
      <c r="CZ89" s="93">
        <f>CU89*CY89*$G89*CX89</f>
        <v>-182.51050961538462</v>
      </c>
      <c r="DA89" s="93">
        <f t="shared" si="128"/>
        <v>1.4000758145467433E-13</v>
      </c>
      <c r="DB89" s="93">
        <f t="shared" si="114"/>
        <v>12913420.117367379</v>
      </c>
      <c r="DC89" s="93">
        <f t="shared" si="115"/>
        <v>145.42757213902604</v>
      </c>
      <c r="DD89" s="94">
        <f t="shared" si="116"/>
        <v>-7.6712065376246411E-16</v>
      </c>
      <c r="DE89" s="100"/>
    </row>
    <row r="90" spans="1:109">
      <c r="A90" s="84">
        <f t="shared" si="67"/>
        <v>4.5947934199881564</v>
      </c>
      <c r="B90" s="84">
        <f t="shared" si="68"/>
        <v>2.8</v>
      </c>
      <c r="C90" s="112">
        <f t="shared" si="132"/>
        <v>4.55</v>
      </c>
      <c r="D90" s="116"/>
      <c r="E90" s="86">
        <f t="shared" si="117"/>
        <v>1.42</v>
      </c>
      <c r="F90" s="86">
        <f t="shared" si="69"/>
        <v>1.42</v>
      </c>
      <c r="G90" s="87">
        <f t="shared" si="70"/>
        <v>2.0164</v>
      </c>
      <c r="H90" s="88">
        <f t="shared" si="71"/>
        <v>114104.80343235022</v>
      </c>
      <c r="I90" s="84">
        <f t="shared" si="118"/>
        <v>16.800000000000008</v>
      </c>
      <c r="J90" s="89">
        <v>84</v>
      </c>
      <c r="K90" s="94">
        <f t="shared" si="72"/>
        <v>84</v>
      </c>
      <c r="L90" s="94">
        <f t="shared" si="73"/>
        <v>10</v>
      </c>
      <c r="M90" s="94">
        <v>1</v>
      </c>
      <c r="N90" s="94">
        <f>N$3/Q$3</f>
        <v>1</v>
      </c>
      <c r="O90" s="93">
        <f>O89*M90</f>
        <v>512</v>
      </c>
      <c r="P90" s="93">
        <f>K90*O90*$G90*N90</f>
        <v>86721.331200000001</v>
      </c>
      <c r="Q90" s="93">
        <f t="shared" si="74"/>
        <v>1141048.0343235023</v>
      </c>
      <c r="R90" s="93">
        <f t="shared" si="75"/>
        <v>5705240.1716175117</v>
      </c>
      <c r="S90" s="93">
        <f t="shared" si="76"/>
        <v>150.70922417561152</v>
      </c>
      <c r="T90" s="94">
        <f t="shared" si="131"/>
        <v>13.157639747157184</v>
      </c>
      <c r="U90" s="100">
        <f>T90/(($C90/N$3))</f>
        <v>2.8917889554191616</v>
      </c>
      <c r="V90" s="94">
        <f t="shared" si="77"/>
        <v>74</v>
      </c>
      <c r="W90" s="97">
        <f t="shared" si="78"/>
        <v>10.5</v>
      </c>
      <c r="X90" s="94">
        <v>1</v>
      </c>
      <c r="Y90" s="94">
        <f>Y$3/AB$3</f>
        <v>0.95238095238095244</v>
      </c>
      <c r="Z90" s="93">
        <f>Z89*X90</f>
        <v>48</v>
      </c>
      <c r="AA90" s="93">
        <f>V90*Z90*$G90*Y90</f>
        <v>6821.1931428571434</v>
      </c>
      <c r="AB90" s="93">
        <f t="shared" si="119"/>
        <v>299525.10900991916</v>
      </c>
      <c r="AC90" s="93">
        <f t="shared" si="79"/>
        <v>5990502.1801983863</v>
      </c>
      <c r="AD90" s="93">
        <f t="shared" si="80"/>
        <v>150.70922417561152</v>
      </c>
      <c r="AE90" s="94">
        <f t="shared" si="81"/>
        <v>43.910955566999128</v>
      </c>
      <c r="AF90" s="100">
        <f t="shared" si="120"/>
        <v>10.133297438538261</v>
      </c>
      <c r="AG90" s="94">
        <f t="shared" si="82"/>
        <v>49</v>
      </c>
      <c r="AH90" s="94">
        <f t="shared" si="83"/>
        <v>11.75</v>
      </c>
      <c r="AI90" s="94">
        <v>1</v>
      </c>
      <c r="AJ90" s="94">
        <f>AJ$3/AM$3</f>
        <v>0.85106382978723394</v>
      </c>
      <c r="AK90" s="93">
        <f>AK89*AI90</f>
        <v>8</v>
      </c>
      <c r="AL90" s="93">
        <f>AG90*AK90*$G90*AJ90</f>
        <v>672.70536170212756</v>
      </c>
      <c r="AM90" s="93">
        <f t="shared" si="121"/>
        <v>10474.464377579001</v>
      </c>
      <c r="AN90" s="93">
        <f t="shared" si="84"/>
        <v>6703657.2016505757</v>
      </c>
      <c r="AO90" s="93">
        <f t="shared" si="85"/>
        <v>150.70922417561152</v>
      </c>
      <c r="AP90" s="94">
        <f t="shared" si="86"/>
        <v>15.570656893644726</v>
      </c>
      <c r="AQ90" s="100">
        <f t="shared" si="129"/>
        <v>4.020993813193968</v>
      </c>
      <c r="AR90" s="94">
        <f t="shared" si="87"/>
        <v>19</v>
      </c>
      <c r="AS90" s="94">
        <f t="shared" si="88"/>
        <v>13.25</v>
      </c>
      <c r="AT90" s="94">
        <v>1</v>
      </c>
      <c r="AU90" s="94">
        <f>AU$3/AX$3</f>
        <v>0.75471698113207542</v>
      </c>
      <c r="AV90" s="93">
        <f>AV89*AT90</f>
        <v>1</v>
      </c>
      <c r="AW90" s="93">
        <f>AR90*AV90*$G90*AU90</f>
        <v>28.914415094339621</v>
      </c>
      <c r="AX90" s="93">
        <f t="shared" si="122"/>
        <v>184.55671941877856</v>
      </c>
      <c r="AY90" s="93">
        <f t="shared" si="89"/>
        <v>7559443.2273932025</v>
      </c>
      <c r="AZ90" s="93">
        <f t="shared" si="90"/>
        <v>150.70922417561152</v>
      </c>
      <c r="BA90" s="94">
        <f t="shared" si="91"/>
        <v>6.3828619329362803</v>
      </c>
      <c r="BB90" s="100">
        <f t="shared" si="130"/>
        <v>1.8587455079429827</v>
      </c>
      <c r="BC90" s="94">
        <f t="shared" si="92"/>
        <v>-18</v>
      </c>
      <c r="BD90" s="94">
        <f t="shared" si="93"/>
        <v>15.1</v>
      </c>
      <c r="BE90" s="94">
        <v>1</v>
      </c>
      <c r="BF90" s="94">
        <f>BF$3/BI$3</f>
        <v>0.66225165562913912</v>
      </c>
      <c r="BG90" s="93">
        <f>BG89*BE90</f>
        <v>1</v>
      </c>
      <c r="BH90" s="93">
        <f>BC90*BG90*$G90*BF90</f>
        <v>-24.036556291390731</v>
      </c>
      <c r="BI90" s="93">
        <f t="shared" si="124"/>
        <v>1.2452855907919176</v>
      </c>
      <c r="BJ90" s="93">
        <f t="shared" si="94"/>
        <v>8614912.659142442</v>
      </c>
      <c r="BK90" s="93">
        <f t="shared" si="95"/>
        <v>150.70922417561152</v>
      </c>
      <c r="BL90" s="94">
        <f t="shared" si="96"/>
        <v>-5.1807986788770841E-2</v>
      </c>
      <c r="BN90" s="94">
        <f t="shared" si="97"/>
        <v>-68</v>
      </c>
      <c r="BO90" s="94">
        <f t="shared" si="98"/>
        <v>17.600000000000001</v>
      </c>
      <c r="BP90" s="94">
        <v>1</v>
      </c>
      <c r="BQ90" s="94">
        <f>BQ$3/BT$3</f>
        <v>0.56818181818181823</v>
      </c>
      <c r="BR90" s="93">
        <f>BR89*BP90</f>
        <v>1</v>
      </c>
      <c r="BS90" s="93">
        <f>BN90*BR90*$G90*BQ90</f>
        <v>-77.906363636363636</v>
      </c>
      <c r="BT90" s="93">
        <f t="shared" si="125"/>
        <v>1.4174401385255637E-3</v>
      </c>
      <c r="BU90" s="93">
        <f t="shared" si="99"/>
        <v>10041222.702046821</v>
      </c>
      <c r="BV90" s="93">
        <f t="shared" si="100"/>
        <v>150.70922417561152</v>
      </c>
      <c r="BW90" s="94">
        <f t="shared" si="101"/>
        <v>-1.8194150931515925E-5</v>
      </c>
      <c r="BY90" s="94">
        <f t="shared" si="102"/>
        <v>-123</v>
      </c>
      <c r="BZ90" s="94">
        <f t="shared" si="103"/>
        <v>20.350000000000001</v>
      </c>
      <c r="CA90" s="94">
        <v>1</v>
      </c>
      <c r="CB90" s="94">
        <f>CB$3/CE$3</f>
        <v>0.49140049140049141</v>
      </c>
      <c r="CC90" s="93">
        <f>CC89*CA90</f>
        <v>1</v>
      </c>
      <c r="CD90" s="93">
        <f>BY90*CC90*$G90*CB90</f>
        <v>-121.87577395577397</v>
      </c>
      <c r="CE90" s="93">
        <f t="shared" si="126"/>
        <v>8.0025154305184431E-7</v>
      </c>
      <c r="CF90" s="93">
        <f t="shared" si="104"/>
        <v>11610163.749241635</v>
      </c>
      <c r="CG90" s="93">
        <f t="shared" si="105"/>
        <v>150.70922417561152</v>
      </c>
      <c r="CH90" s="94">
        <f t="shared" si="106"/>
        <v>-6.5661248095313672E-9</v>
      </c>
      <c r="CI90" s="100"/>
      <c r="CJ90" s="94">
        <f t="shared" si="107"/>
        <v>-173</v>
      </c>
      <c r="CK90" s="94">
        <f t="shared" si="108"/>
        <v>22.85</v>
      </c>
      <c r="CL90" s="94">
        <v>1</v>
      </c>
      <c r="CM90" s="94">
        <f>CM$3/CP$3</f>
        <v>0.43763676148796499</v>
      </c>
      <c r="CN90" s="93">
        <f>CN89*CL90</f>
        <v>1</v>
      </c>
      <c r="CO90" s="93">
        <f>CJ90*CN90*$G90*CM90</f>
        <v>-152.66398249452953</v>
      </c>
      <c r="CP90" s="93">
        <f t="shared" si="127"/>
        <v>8.7750248381519604E-10</v>
      </c>
      <c r="CQ90" s="93">
        <f t="shared" si="109"/>
        <v>13036473.792146014</v>
      </c>
      <c r="CR90" s="93">
        <f t="shared" si="110"/>
        <v>150.70922417561152</v>
      </c>
      <c r="CS90" s="94">
        <f t="shared" si="111"/>
        <v>-5.7479339230957106E-12</v>
      </c>
      <c r="CT90" s="100"/>
      <c r="CU90" s="94">
        <f t="shared" si="112"/>
        <v>-236</v>
      </c>
      <c r="CV90" s="94">
        <f t="shared" si="113"/>
        <v>26</v>
      </c>
      <c r="CW90" s="94">
        <v>1</v>
      </c>
      <c r="CX90" s="94">
        <f>CX$3/DA$3</f>
        <v>0.38461538461538458</v>
      </c>
      <c r="CY90" s="93">
        <f>CY89*CW90</f>
        <v>1</v>
      </c>
      <c r="CZ90" s="93">
        <f>CU90*CY90*$G90*CX90</f>
        <v>-183.02707692307692</v>
      </c>
      <c r="DA90" s="93">
        <f t="shared" si="128"/>
        <v>1.6082647850409774E-13</v>
      </c>
      <c r="DB90" s="93">
        <f t="shared" si="114"/>
        <v>14833624.44620553</v>
      </c>
      <c r="DC90" s="93">
        <f t="shared" si="115"/>
        <v>150.70922417561152</v>
      </c>
      <c r="DD90" s="94">
        <f t="shared" si="116"/>
        <v>-8.7870320177647973E-16</v>
      </c>
      <c r="DE90" s="100"/>
    </row>
    <row r="91" spans="1:109">
      <c r="A91" s="84">
        <f t="shared" si="67"/>
        <v>4.756828460010901</v>
      </c>
      <c r="B91" s="84">
        <f t="shared" si="68"/>
        <v>2.8333333333333335</v>
      </c>
      <c r="C91" s="112">
        <f t="shared" si="132"/>
        <v>4.55</v>
      </c>
      <c r="D91" s="116"/>
      <c r="E91" s="86">
        <f t="shared" si="117"/>
        <v>1.425</v>
      </c>
      <c r="F91" s="86">
        <f t="shared" si="69"/>
        <v>1.425</v>
      </c>
      <c r="G91" s="87">
        <f t="shared" si="70"/>
        <v>2.0306250000000001</v>
      </c>
      <c r="H91" s="88">
        <f t="shared" si="71"/>
        <v>131072.00000000073</v>
      </c>
      <c r="I91" s="84">
        <f t="shared" si="118"/>
        <v>17.000000000000007</v>
      </c>
      <c r="J91" s="89">
        <v>85</v>
      </c>
      <c r="K91" s="94">
        <f t="shared" si="72"/>
        <v>85</v>
      </c>
      <c r="L91" s="94">
        <f t="shared" si="73"/>
        <v>10</v>
      </c>
      <c r="M91" s="94">
        <v>1</v>
      </c>
      <c r="N91" s="94">
        <f>N$3/Q$3</f>
        <v>1</v>
      </c>
      <c r="O91" s="93">
        <f>O90*M91</f>
        <v>512</v>
      </c>
      <c r="P91" s="93">
        <f>K91*O91*$G91*N91</f>
        <v>88372.800000000003</v>
      </c>
      <c r="Q91" s="93">
        <f t="shared" si="74"/>
        <v>1310720.0000000072</v>
      </c>
      <c r="R91" s="93">
        <f t="shared" si="75"/>
        <v>6553600.0000000363</v>
      </c>
      <c r="S91" s="93">
        <f t="shared" si="76"/>
        <v>156.1825344370246</v>
      </c>
      <c r="T91" s="94">
        <f t="shared" si="131"/>
        <v>14.831712925244048</v>
      </c>
      <c r="U91" s="100">
        <f>T91/(($C91/N$3))</f>
        <v>3.2597171264272635</v>
      </c>
      <c r="V91" s="94">
        <f t="shared" si="77"/>
        <v>75</v>
      </c>
      <c r="W91" s="97">
        <f t="shared" si="78"/>
        <v>10.5</v>
      </c>
      <c r="X91" s="94">
        <v>1</v>
      </c>
      <c r="Y91" s="94">
        <f>Y$3/AB$3</f>
        <v>0.95238095238095244</v>
      </c>
      <c r="Z91" s="93">
        <f>Z90*X91</f>
        <v>48</v>
      </c>
      <c r="AA91" s="93">
        <f>V91*Z91*$G91*Y91</f>
        <v>6962.1428571428578</v>
      </c>
      <c r="AB91" s="93">
        <f t="shared" si="119"/>
        <v>344064.00000000169</v>
      </c>
      <c r="AC91" s="93">
        <f t="shared" si="79"/>
        <v>6881280.0000000382</v>
      </c>
      <c r="AD91" s="93">
        <f t="shared" si="80"/>
        <v>156.1825344370246</v>
      </c>
      <c r="AE91" s="94">
        <f t="shared" si="81"/>
        <v>49.419267466913134</v>
      </c>
      <c r="AF91" s="100">
        <f t="shared" si="120"/>
        <v>11.404446338518417</v>
      </c>
      <c r="AG91" s="94">
        <f t="shared" si="82"/>
        <v>50</v>
      </c>
      <c r="AH91" s="94">
        <f t="shared" si="83"/>
        <v>11.75</v>
      </c>
      <c r="AI91" s="94">
        <v>1</v>
      </c>
      <c r="AJ91" s="94">
        <f>AJ$3/AM$3</f>
        <v>0.85106382978723394</v>
      </c>
      <c r="AK91" s="93">
        <f>AK90*AI91</f>
        <v>8</v>
      </c>
      <c r="AL91" s="93">
        <f>AG91*AK91*$G91*AJ91</f>
        <v>691.27659574468078</v>
      </c>
      <c r="AM91" s="93">
        <f t="shared" si="121"/>
        <v>12032.00000000004</v>
      </c>
      <c r="AN91" s="93">
        <f t="shared" si="84"/>
        <v>7700480.0000000428</v>
      </c>
      <c r="AO91" s="93">
        <f t="shared" si="85"/>
        <v>156.1825344370246</v>
      </c>
      <c r="AP91" s="94">
        <f t="shared" si="86"/>
        <v>17.405478608802767</v>
      </c>
      <c r="AQ91" s="100">
        <f t="shared" si="129"/>
        <v>4.4948213989765389</v>
      </c>
      <c r="AR91" s="94">
        <f t="shared" si="87"/>
        <v>20</v>
      </c>
      <c r="AS91" s="94">
        <f t="shared" si="88"/>
        <v>13.25</v>
      </c>
      <c r="AT91" s="94">
        <v>2</v>
      </c>
      <c r="AU91" s="94">
        <f>AU$3/AX$3</f>
        <v>0.75471698113207542</v>
      </c>
      <c r="AV91" s="93">
        <f>AV90*AT91</f>
        <v>2</v>
      </c>
      <c r="AW91" s="93">
        <f>AR91*AV91*$G91*AU91</f>
        <v>61.301886792452834</v>
      </c>
      <c r="AX91" s="93">
        <f t="shared" si="122"/>
        <v>212.00000000000028</v>
      </c>
      <c r="AY91" s="93">
        <f t="shared" si="89"/>
        <v>8683520.0000000484</v>
      </c>
      <c r="AZ91" s="93">
        <f t="shared" si="90"/>
        <v>156.1825344370246</v>
      </c>
      <c r="BA91" s="94">
        <f t="shared" si="91"/>
        <v>3.4582948599569141</v>
      </c>
      <c r="BB91" s="100">
        <f t="shared" si="130"/>
        <v>1.0070858658116288</v>
      </c>
      <c r="BC91" s="94">
        <f t="shared" si="92"/>
        <v>-17</v>
      </c>
      <c r="BD91" s="94">
        <f t="shared" si="93"/>
        <v>15.1</v>
      </c>
      <c r="BE91" s="94">
        <v>1</v>
      </c>
      <c r="BF91" s="94">
        <f>BF$3/BI$3</f>
        <v>0.66225165562913912</v>
      </c>
      <c r="BG91" s="93">
        <f>BG90*BE91</f>
        <v>1</v>
      </c>
      <c r="BH91" s="93">
        <f>BC91*BG91*$G91*BF91</f>
        <v>-22.861341059602651</v>
      </c>
      <c r="BI91" s="93">
        <f t="shared" si="124"/>
        <v>1.4304575096441865</v>
      </c>
      <c r="BJ91" s="93">
        <f t="shared" si="94"/>
        <v>9895936.000000054</v>
      </c>
      <c r="BK91" s="93">
        <f t="shared" si="95"/>
        <v>156.1825344370246</v>
      </c>
      <c r="BL91" s="94">
        <f t="shared" si="96"/>
        <v>-6.2571023542091764E-2</v>
      </c>
      <c r="BN91" s="94">
        <f t="shared" si="97"/>
        <v>-67</v>
      </c>
      <c r="BO91" s="94">
        <f t="shared" si="98"/>
        <v>17.600000000000001</v>
      </c>
      <c r="BP91" s="94">
        <v>1</v>
      </c>
      <c r="BQ91" s="94">
        <f>BQ$3/BT$3</f>
        <v>0.56818181818181823</v>
      </c>
      <c r="BR91" s="93">
        <f>BR90*BP91</f>
        <v>1</v>
      </c>
      <c r="BS91" s="93">
        <f>BN91*BR91*$G91*BQ91</f>
        <v>-77.302201704545453</v>
      </c>
      <c r="BT91" s="93">
        <f t="shared" si="125"/>
        <v>1.6282111554310845E-3</v>
      </c>
      <c r="BU91" s="93">
        <f t="shared" si="99"/>
        <v>11534336.000000067</v>
      </c>
      <c r="BV91" s="93">
        <f t="shared" si="100"/>
        <v>156.1825344370246</v>
      </c>
      <c r="BW91" s="94">
        <f t="shared" si="101"/>
        <v>-2.1062933778448176E-5</v>
      </c>
      <c r="BY91" s="94">
        <f t="shared" si="102"/>
        <v>-122</v>
      </c>
      <c r="BZ91" s="94">
        <f t="shared" si="103"/>
        <v>20.350000000000001</v>
      </c>
      <c r="CA91" s="94">
        <v>1</v>
      </c>
      <c r="CB91" s="94">
        <f>CB$3/CE$3</f>
        <v>0.49140049140049141</v>
      </c>
      <c r="CC91" s="93">
        <f>CC90*CA91</f>
        <v>1</v>
      </c>
      <c r="CD91" s="93">
        <f>BY91*CC91*$G91*CB91</f>
        <v>-121.73771498771499</v>
      </c>
      <c r="CE91" s="93">
        <f t="shared" si="126"/>
        <v>9.1924763108749259E-7</v>
      </c>
      <c r="CF91" s="93">
        <f t="shared" si="104"/>
        <v>13336576.000000075</v>
      </c>
      <c r="CG91" s="93">
        <f t="shared" si="105"/>
        <v>156.1825344370246</v>
      </c>
      <c r="CH91" s="94">
        <f t="shared" si="106"/>
        <v>-7.5510504791408099E-9</v>
      </c>
      <c r="CI91" s="100"/>
      <c r="CJ91" s="94">
        <f t="shared" si="107"/>
        <v>-172</v>
      </c>
      <c r="CK91" s="94">
        <f t="shared" si="108"/>
        <v>22.85</v>
      </c>
      <c r="CL91" s="94">
        <v>1</v>
      </c>
      <c r="CM91" s="94">
        <f>CM$3/CP$3</f>
        <v>0.43763676148796499</v>
      </c>
      <c r="CN91" s="93">
        <f>CN90*CL91</f>
        <v>1</v>
      </c>
      <c r="CO91" s="93">
        <f>CJ91*CN91*$G91*CM91</f>
        <v>-152.85229759299784</v>
      </c>
      <c r="CP91" s="93">
        <f t="shared" si="127"/>
        <v>1.0079856596643279E-9</v>
      </c>
      <c r="CQ91" s="93">
        <f t="shared" si="109"/>
        <v>14974976.000000086</v>
      </c>
      <c r="CR91" s="93">
        <f t="shared" si="110"/>
        <v>156.1825344370246</v>
      </c>
      <c r="CS91" s="94">
        <f t="shared" si="111"/>
        <v>-6.5945077407230526E-12</v>
      </c>
      <c r="CT91" s="100"/>
      <c r="CU91" s="94">
        <f t="shared" si="112"/>
        <v>-235</v>
      </c>
      <c r="CV91" s="94">
        <f t="shared" si="113"/>
        <v>26</v>
      </c>
      <c r="CW91" s="94">
        <v>1</v>
      </c>
      <c r="CX91" s="94">
        <f>CX$3/DA$3</f>
        <v>0.38461538461538458</v>
      </c>
      <c r="CY91" s="93">
        <f>CY90*CW91</f>
        <v>1</v>
      </c>
      <c r="CZ91" s="93">
        <f>CU91*CY91*$G91*CX91</f>
        <v>-183.53725961538461</v>
      </c>
      <c r="DA91" s="93">
        <f t="shared" si="128"/>
        <v>1.8474111129762315E-13</v>
      </c>
      <c r="DB91" s="93">
        <f t="shared" si="114"/>
        <v>17039360.000000097</v>
      </c>
      <c r="DC91" s="93">
        <f t="shared" si="115"/>
        <v>156.1825344370246</v>
      </c>
      <c r="DD91" s="94">
        <f t="shared" si="116"/>
        <v>-1.0065591677938381E-15</v>
      </c>
      <c r="DE91" s="100"/>
    </row>
    <row r="92" spans="1:109">
      <c r="A92" s="84">
        <f t="shared" si="67"/>
        <v>4.924577653379683</v>
      </c>
      <c r="B92" s="84">
        <f t="shared" si="68"/>
        <v>2.8666666666666667</v>
      </c>
      <c r="C92" s="112">
        <f t="shared" si="132"/>
        <v>4.55</v>
      </c>
      <c r="D92" s="116"/>
      <c r="E92" s="86">
        <f t="shared" si="117"/>
        <v>1.43</v>
      </c>
      <c r="F92" s="86">
        <f t="shared" si="69"/>
        <v>1.43</v>
      </c>
      <c r="G92" s="87">
        <f t="shared" si="70"/>
        <v>2.0448999999999997</v>
      </c>
      <c r="H92" s="88">
        <f t="shared" si="71"/>
        <v>150562.19078617223</v>
      </c>
      <c r="I92" s="84">
        <f t="shared" si="118"/>
        <v>17.200000000000006</v>
      </c>
      <c r="J92" s="89">
        <v>86</v>
      </c>
      <c r="K92" s="94">
        <f t="shared" si="72"/>
        <v>86</v>
      </c>
      <c r="L92" s="94">
        <f t="shared" si="73"/>
        <v>10</v>
      </c>
      <c r="M92" s="94">
        <v>1</v>
      </c>
      <c r="N92" s="94">
        <f>N$3/Q$3</f>
        <v>1</v>
      </c>
      <c r="O92" s="93">
        <f>O91*M92</f>
        <v>512</v>
      </c>
      <c r="P92" s="93">
        <f>K92*O92*$G92*N92</f>
        <v>90041.036799999987</v>
      </c>
      <c r="Q92" s="93">
        <f t="shared" si="74"/>
        <v>1505621.9078617222</v>
      </c>
      <c r="R92" s="93">
        <f t="shared" si="75"/>
        <v>7528109.5393086113</v>
      </c>
      <c r="S92" s="93">
        <f t="shared" si="76"/>
        <v>161.8544522077456</v>
      </c>
      <c r="T92" s="94">
        <f t="shared" si="131"/>
        <v>16.721507896516385</v>
      </c>
      <c r="U92" s="100">
        <f>T92/(($C92/N$3))</f>
        <v>3.6750566805530518</v>
      </c>
      <c r="V92" s="94">
        <f t="shared" si="77"/>
        <v>76</v>
      </c>
      <c r="W92" s="97">
        <f t="shared" si="78"/>
        <v>10.5</v>
      </c>
      <c r="X92" s="94">
        <v>1</v>
      </c>
      <c r="Y92" s="94">
        <f>Y$3/AB$3</f>
        <v>0.95238095238095244</v>
      </c>
      <c r="Z92" s="93">
        <f>Z91*X92</f>
        <v>48</v>
      </c>
      <c r="AA92" s="93">
        <f>V92*Z92*$G92*Y92</f>
        <v>7104.566857142856</v>
      </c>
      <c r="AB92" s="93">
        <f t="shared" si="119"/>
        <v>395225.75081370189</v>
      </c>
      <c r="AC92" s="93">
        <f t="shared" si="79"/>
        <v>7904515.0162740424</v>
      </c>
      <c r="AD92" s="93">
        <f t="shared" si="80"/>
        <v>161.8544522077456</v>
      </c>
      <c r="AE92" s="94">
        <f t="shared" si="81"/>
        <v>55.629816533621067</v>
      </c>
      <c r="AF92" s="100">
        <f t="shared" si="120"/>
        <v>12.83764996929717</v>
      </c>
      <c r="AG92" s="94">
        <f t="shared" si="82"/>
        <v>51</v>
      </c>
      <c r="AH92" s="94">
        <f t="shared" si="83"/>
        <v>11.75</v>
      </c>
      <c r="AI92" s="94">
        <v>1</v>
      </c>
      <c r="AJ92" s="94">
        <f>AJ$3/AM$3</f>
        <v>0.85106382978723394</v>
      </c>
      <c r="AK92" s="93">
        <f>AK91*AI92</f>
        <v>8</v>
      </c>
      <c r="AL92" s="93">
        <f>AG92*AK92*$G92*AJ92</f>
        <v>710.05889361702111</v>
      </c>
      <c r="AM92" s="93">
        <f t="shared" si="121"/>
        <v>13821.138607324372</v>
      </c>
      <c r="AN92" s="93">
        <f t="shared" si="84"/>
        <v>8845528.7086876184</v>
      </c>
      <c r="AO92" s="93">
        <f t="shared" si="85"/>
        <v>161.8544522077456</v>
      </c>
      <c r="AP92" s="94">
        <f t="shared" si="86"/>
        <v>19.464777825568607</v>
      </c>
      <c r="AQ92" s="100">
        <f t="shared" si="129"/>
        <v>5.0266184494600257</v>
      </c>
      <c r="AR92" s="94">
        <f t="shared" si="87"/>
        <v>21</v>
      </c>
      <c r="AS92" s="94">
        <f t="shared" si="88"/>
        <v>13.25</v>
      </c>
      <c r="AT92" s="94">
        <v>1</v>
      </c>
      <c r="AU92" s="94">
        <f>AU$3/AX$3</f>
        <v>0.75471698113207542</v>
      </c>
      <c r="AV92" s="93">
        <f>AV91*AT92</f>
        <v>2</v>
      </c>
      <c r="AW92" s="93">
        <f>AR92*AV92*$G92*AU92</f>
        <v>64.81947169811319</v>
      </c>
      <c r="AX92" s="93">
        <f t="shared" si="122"/>
        <v>243.52405125937173</v>
      </c>
      <c r="AY92" s="93">
        <f t="shared" si="89"/>
        <v>9974745.1395839099</v>
      </c>
      <c r="AZ92" s="93">
        <f t="shared" si="90"/>
        <v>161.8544522077456</v>
      </c>
      <c r="BA92" s="94">
        <f t="shared" si="91"/>
        <v>3.7569582855217933</v>
      </c>
      <c r="BB92" s="100">
        <f t="shared" si="130"/>
        <v>1.094059280948654</v>
      </c>
      <c r="BC92" s="94">
        <f t="shared" si="92"/>
        <v>-16</v>
      </c>
      <c r="BD92" s="94">
        <f t="shared" si="93"/>
        <v>15.1</v>
      </c>
      <c r="BE92" s="94">
        <v>1</v>
      </c>
      <c r="BF92" s="94">
        <f>BF$3/BI$3</f>
        <v>0.66225165562913912</v>
      </c>
      <c r="BG92" s="93">
        <f>BG91*BE92</f>
        <v>1</v>
      </c>
      <c r="BH92" s="93">
        <f>BC92*BG92*$G92*BF92</f>
        <v>-21.667814569536421</v>
      </c>
      <c r="BI92" s="93">
        <f t="shared" si="124"/>
        <v>1.6431641882214325</v>
      </c>
      <c r="BJ92" s="93">
        <f t="shared" si="94"/>
        <v>11367445.404356003</v>
      </c>
      <c r="BK92" s="93">
        <f t="shared" si="95"/>
        <v>161.8544522077456</v>
      </c>
      <c r="BL92" s="94">
        <f t="shared" si="96"/>
        <v>-7.5834329435863712E-2</v>
      </c>
      <c r="BN92" s="94">
        <f t="shared" si="97"/>
        <v>-66</v>
      </c>
      <c r="BO92" s="94">
        <f t="shared" si="98"/>
        <v>17.600000000000001</v>
      </c>
      <c r="BP92" s="94">
        <v>1</v>
      </c>
      <c r="BQ92" s="94">
        <f>BQ$3/BT$3</f>
        <v>0.56818181818181823</v>
      </c>
      <c r="BR92" s="93">
        <f>BR91*BP92</f>
        <v>1</v>
      </c>
      <c r="BS92" s="93">
        <f>BN92*BR92*$G92*BQ92</f>
        <v>-76.683749999999989</v>
      </c>
      <c r="BT92" s="93">
        <f t="shared" si="125"/>
        <v>1.8703234758315084E-3</v>
      </c>
      <c r="BU92" s="93">
        <f t="shared" si="99"/>
        <v>13249472.789183157</v>
      </c>
      <c r="BV92" s="93">
        <f t="shared" si="100"/>
        <v>161.8544522077456</v>
      </c>
      <c r="BW92" s="94">
        <f t="shared" si="101"/>
        <v>-2.4390088849743377E-5</v>
      </c>
      <c r="BY92" s="94">
        <f t="shared" si="102"/>
        <v>-121</v>
      </c>
      <c r="BZ92" s="94">
        <f t="shared" si="103"/>
        <v>20.350000000000001</v>
      </c>
      <c r="CA92" s="94">
        <v>1</v>
      </c>
      <c r="CB92" s="94">
        <f>CB$3/CE$3</f>
        <v>0.49140049140049141</v>
      </c>
      <c r="CC92" s="93">
        <f>CC91*CA92</f>
        <v>1</v>
      </c>
      <c r="CD92" s="93">
        <f>BY92*CC92*$G92*CB92</f>
        <v>-121.58864864864863</v>
      </c>
      <c r="CE92" s="93">
        <f t="shared" si="126"/>
        <v>1.0559382416651236E-6</v>
      </c>
      <c r="CF92" s="93">
        <f t="shared" si="104"/>
        <v>15319702.912493024</v>
      </c>
      <c r="CG92" s="93">
        <f t="shared" si="105"/>
        <v>161.8544522077456</v>
      </c>
      <c r="CH92" s="94">
        <f t="shared" si="106"/>
        <v>-8.6845133439753848E-9</v>
      </c>
      <c r="CI92" s="100"/>
      <c r="CJ92" s="94">
        <f t="shared" si="107"/>
        <v>-171</v>
      </c>
      <c r="CK92" s="94">
        <f t="shared" si="108"/>
        <v>22.85</v>
      </c>
      <c r="CL92" s="94">
        <v>1</v>
      </c>
      <c r="CM92" s="94">
        <f>CM$3/CP$3</f>
        <v>0.43763676148796499</v>
      </c>
      <c r="CN92" s="93">
        <f>CN91*CL92</f>
        <v>1</v>
      </c>
      <c r="CO92" s="93">
        <f>CJ92*CN92*$G92*CM92</f>
        <v>-153.03190371991246</v>
      </c>
      <c r="CP92" s="93">
        <f t="shared" si="127"/>
        <v>1.1578714691170147E-9</v>
      </c>
      <c r="CQ92" s="93">
        <f t="shared" si="109"/>
        <v>17201730.29732018</v>
      </c>
      <c r="CR92" s="93">
        <f t="shared" si="110"/>
        <v>161.8544522077456</v>
      </c>
      <c r="CS92" s="94">
        <f t="shared" si="111"/>
        <v>-7.5662096659021875E-12</v>
      </c>
      <c r="CT92" s="100"/>
      <c r="CU92" s="94">
        <f t="shared" si="112"/>
        <v>-234</v>
      </c>
      <c r="CV92" s="94">
        <f t="shared" si="113"/>
        <v>26</v>
      </c>
      <c r="CW92" s="94">
        <v>1</v>
      </c>
      <c r="CX92" s="94">
        <f>CX$3/DA$3</f>
        <v>0.38461538461538458</v>
      </c>
      <c r="CY92" s="93">
        <f>CY91*CW92</f>
        <v>1</v>
      </c>
      <c r="CZ92" s="93">
        <f>CU92*CY92*$G92*CX92</f>
        <v>-184.04099999999997</v>
      </c>
      <c r="DA92" s="93">
        <f t="shared" si="128"/>
        <v>2.1221181064790388E-13</v>
      </c>
      <c r="DB92" s="93">
        <f t="shared" si="114"/>
        <v>19573084.802202389</v>
      </c>
      <c r="DC92" s="93">
        <f t="shared" si="115"/>
        <v>161.8544522077456</v>
      </c>
      <c r="DD92" s="94">
        <f t="shared" si="116"/>
        <v>-1.1530681242109308E-15</v>
      </c>
      <c r="DE92" s="100"/>
    </row>
    <row r="93" spans="1:109">
      <c r="A93" s="84">
        <f t="shared" si="67"/>
        <v>5.0982425092770685</v>
      </c>
      <c r="B93" s="84">
        <f t="shared" si="68"/>
        <v>2.9</v>
      </c>
      <c r="C93" s="112">
        <f t="shared" si="132"/>
        <v>4.55</v>
      </c>
      <c r="D93" s="116"/>
      <c r="E93" s="86">
        <f t="shared" si="117"/>
        <v>1.4350000000000001</v>
      </c>
      <c r="F93" s="86">
        <f t="shared" si="69"/>
        <v>1.4350000000000001</v>
      </c>
      <c r="G93" s="87">
        <f t="shared" si="70"/>
        <v>2.0592250000000001</v>
      </c>
      <c r="H93" s="88">
        <f t="shared" si="71"/>
        <v>172950.54088082581</v>
      </c>
      <c r="I93" s="84">
        <f t="shared" si="118"/>
        <v>17.400000000000009</v>
      </c>
      <c r="J93" s="89">
        <v>87</v>
      </c>
      <c r="K93" s="94">
        <f t="shared" si="72"/>
        <v>87</v>
      </c>
      <c r="L93" s="94">
        <f t="shared" si="73"/>
        <v>10</v>
      </c>
      <c r="M93" s="94">
        <v>1</v>
      </c>
      <c r="N93" s="94">
        <f>N$3/Q$3</f>
        <v>1</v>
      </c>
      <c r="O93" s="93">
        <f>O92*M93</f>
        <v>512</v>
      </c>
      <c r="P93" s="93">
        <f>K93*O93*$G93*N93</f>
        <v>91726.118400000007</v>
      </c>
      <c r="Q93" s="93">
        <f t="shared" si="74"/>
        <v>1729505.4088082581</v>
      </c>
      <c r="R93" s="93">
        <f t="shared" si="75"/>
        <v>8647527.0440412909</v>
      </c>
      <c r="S93" s="93">
        <f t="shared" si="76"/>
        <v>167.73217855521554</v>
      </c>
      <c r="T93" s="94">
        <f t="shared" si="131"/>
        <v>18.85510298458523</v>
      </c>
      <c r="U93" s="100">
        <f>T93/(($C93/N$3))</f>
        <v>4.1439786779308196</v>
      </c>
      <c r="V93" s="94">
        <f t="shared" si="77"/>
        <v>77</v>
      </c>
      <c r="W93" s="97">
        <f t="shared" si="78"/>
        <v>10.5</v>
      </c>
      <c r="X93" s="94">
        <v>1</v>
      </c>
      <c r="Y93" s="94">
        <f>Y$3/AB$3</f>
        <v>0.95238095238095244</v>
      </c>
      <c r="Z93" s="93">
        <f>Z92*X93</f>
        <v>48</v>
      </c>
      <c r="AA93" s="93">
        <f>V93*Z93*$G93*Y93</f>
        <v>7248.4720000000016</v>
      </c>
      <c r="AB93" s="93">
        <f t="shared" si="119"/>
        <v>453995.16981216741</v>
      </c>
      <c r="AC93" s="93">
        <f t="shared" si="79"/>
        <v>9079903.3962433562</v>
      </c>
      <c r="AD93" s="93">
        <f t="shared" si="80"/>
        <v>167.73217855521554</v>
      </c>
      <c r="AE93" s="94">
        <f t="shared" si="81"/>
        <v>62.63322391424942</v>
      </c>
      <c r="AF93" s="100">
        <f t="shared" si="120"/>
        <v>14.453820903288328</v>
      </c>
      <c r="AG93" s="94">
        <f t="shared" si="82"/>
        <v>52</v>
      </c>
      <c r="AH93" s="94">
        <f t="shared" si="83"/>
        <v>11.75</v>
      </c>
      <c r="AI93" s="94">
        <v>1</v>
      </c>
      <c r="AJ93" s="94">
        <f>AJ$3/AM$3</f>
        <v>0.85106382978723394</v>
      </c>
      <c r="AK93" s="93">
        <f>AK92*AI93</f>
        <v>8</v>
      </c>
      <c r="AL93" s="93">
        <f>AG93*AK93*$G93*AJ93</f>
        <v>729.05327659574459</v>
      </c>
      <c r="AM93" s="93">
        <f t="shared" si="121"/>
        <v>15876.319182419518</v>
      </c>
      <c r="AN93" s="93">
        <f t="shared" si="84"/>
        <v>10160844.276748516</v>
      </c>
      <c r="AO93" s="93">
        <f t="shared" si="85"/>
        <v>167.73217855521554</v>
      </c>
      <c r="AP93" s="94">
        <f t="shared" si="86"/>
        <v>21.776624139943117</v>
      </c>
      <c r="AQ93" s="100">
        <f t="shared" si="129"/>
        <v>5.6236337064688273</v>
      </c>
      <c r="AR93" s="94">
        <f t="shared" si="87"/>
        <v>22</v>
      </c>
      <c r="AS93" s="94">
        <f t="shared" si="88"/>
        <v>13.25</v>
      </c>
      <c r="AT93" s="94">
        <v>1</v>
      </c>
      <c r="AU93" s="94">
        <f>AU$3/AX$3</f>
        <v>0.75471698113207542</v>
      </c>
      <c r="AV93" s="93">
        <f>AV92*AT93</f>
        <v>2</v>
      </c>
      <c r="AW93" s="93">
        <f>AR93*AV93*$G93*AU93</f>
        <v>68.381811320754721</v>
      </c>
      <c r="AX93" s="93">
        <f t="shared" si="122"/>
        <v>279.73567708385394</v>
      </c>
      <c r="AY93" s="93">
        <f t="shared" si="89"/>
        <v>11457973.333354708</v>
      </c>
      <c r="AZ93" s="93">
        <f t="shared" si="90"/>
        <v>167.73217855521554</v>
      </c>
      <c r="BA93" s="94">
        <f t="shared" si="91"/>
        <v>4.0907906895258082</v>
      </c>
      <c r="BB93" s="100">
        <f t="shared" si="130"/>
        <v>1.1912742117849879</v>
      </c>
      <c r="BC93" s="94">
        <f t="shared" si="92"/>
        <v>-15</v>
      </c>
      <c r="BD93" s="94">
        <f t="shared" si="93"/>
        <v>15.1</v>
      </c>
      <c r="BE93" s="94">
        <v>1</v>
      </c>
      <c r="BF93" s="94">
        <f>BF$3/BI$3</f>
        <v>0.66225165562913912</v>
      </c>
      <c r="BG93" s="93">
        <f>BG92*BE93</f>
        <v>1</v>
      </c>
      <c r="BH93" s="93">
        <f>BC93*BG93*$G93*BF93</f>
        <v>-20.455877483443711</v>
      </c>
      <c r="BI93" s="93">
        <f t="shared" si="124"/>
        <v>1.8874999999999982</v>
      </c>
      <c r="BJ93" s="93">
        <f t="shared" si="94"/>
        <v>13057765.836502349</v>
      </c>
      <c r="BK93" s="93">
        <f t="shared" si="95"/>
        <v>167.73217855521554</v>
      </c>
      <c r="BL93" s="94">
        <f t="shared" si="96"/>
        <v>-9.2271768909824387E-2</v>
      </c>
      <c r="BN93" s="94">
        <f t="shared" si="97"/>
        <v>-65</v>
      </c>
      <c r="BO93" s="94">
        <f t="shared" si="98"/>
        <v>17.600000000000001</v>
      </c>
      <c r="BP93" s="94">
        <v>1</v>
      </c>
      <c r="BQ93" s="94">
        <f>BQ$3/BT$3</f>
        <v>0.56818181818181823</v>
      </c>
      <c r="BR93" s="93">
        <f>BR92*BP93</f>
        <v>1</v>
      </c>
      <c r="BS93" s="93">
        <f>BN93*BR93*$G93*BQ93</f>
        <v>-76.050923295454552</v>
      </c>
      <c r="BT93" s="93">
        <f t="shared" si="125"/>
        <v>2.1484374999999906E-3</v>
      </c>
      <c r="BU93" s="93">
        <f t="shared" si="99"/>
        <v>15219647.597512674</v>
      </c>
      <c r="BV93" s="93">
        <f t="shared" si="100"/>
        <v>167.73217855521554</v>
      </c>
      <c r="BW93" s="94">
        <f t="shared" si="101"/>
        <v>-2.8249985758271516E-5</v>
      </c>
      <c r="BY93" s="94">
        <f t="shared" si="102"/>
        <v>-120</v>
      </c>
      <c r="BZ93" s="94">
        <f t="shared" si="103"/>
        <v>20.350000000000001</v>
      </c>
      <c r="CA93" s="94">
        <v>1</v>
      </c>
      <c r="CB93" s="94">
        <f>CB$3/CE$3</f>
        <v>0.49140049140049141</v>
      </c>
      <c r="CC93" s="93">
        <f>CC92*CA93</f>
        <v>1</v>
      </c>
      <c r="CD93" s="93">
        <f>BY93*CC93*$G93*CB93</f>
        <v>-121.42850122850123</v>
      </c>
      <c r="CE93" s="93">
        <f t="shared" si="126"/>
        <v>1.2129545211791896E-6</v>
      </c>
      <c r="CF93" s="93">
        <f t="shared" si="104"/>
        <v>17597717.534624025</v>
      </c>
      <c r="CG93" s="93">
        <f t="shared" si="105"/>
        <v>167.73217855521554</v>
      </c>
      <c r="CH93" s="94">
        <f t="shared" si="106"/>
        <v>-9.9890430080881999E-9</v>
      </c>
      <c r="CI93" s="100"/>
      <c r="CJ93" s="94">
        <f t="shared" si="107"/>
        <v>-170</v>
      </c>
      <c r="CK93" s="94">
        <f t="shared" si="108"/>
        <v>22.85</v>
      </c>
      <c r="CL93" s="94">
        <v>1</v>
      </c>
      <c r="CM93" s="94">
        <f>CM$3/CP$3</f>
        <v>0.43763676148796499</v>
      </c>
      <c r="CN93" s="93">
        <f>CN92*CL93</f>
        <v>1</v>
      </c>
      <c r="CO93" s="93">
        <f>CJ93*CN93*$G93*CM93</f>
        <v>-153.20273522975933</v>
      </c>
      <c r="CP93" s="93">
        <f t="shared" si="127"/>
        <v>1.3300450518727152E-9</v>
      </c>
      <c r="CQ93" s="93">
        <f t="shared" si="109"/>
        <v>19759599.295634352</v>
      </c>
      <c r="CR93" s="93">
        <f t="shared" si="110"/>
        <v>167.73217855521554</v>
      </c>
      <c r="CS93" s="94">
        <f t="shared" si="111"/>
        <v>-8.6816012121326454E-12</v>
      </c>
      <c r="CT93" s="100"/>
      <c r="CU93" s="94">
        <f t="shared" si="112"/>
        <v>-233</v>
      </c>
      <c r="CV93" s="94">
        <f t="shared" si="113"/>
        <v>26</v>
      </c>
      <c r="CW93" s="94">
        <v>1</v>
      </c>
      <c r="CX93" s="94">
        <f>CX$3/DA$3</f>
        <v>0.38461538461538458</v>
      </c>
      <c r="CY93" s="93">
        <f>CY92*CW93</f>
        <v>1</v>
      </c>
      <c r="CZ93" s="93">
        <f>CU93*CY93*$G93*CX93</f>
        <v>-184.53824038461539</v>
      </c>
      <c r="DA93" s="93">
        <f t="shared" si="128"/>
        <v>2.4376735780218944E-13</v>
      </c>
      <c r="DB93" s="93">
        <f t="shared" si="114"/>
        <v>22483570.314507354</v>
      </c>
      <c r="DC93" s="93">
        <f t="shared" si="115"/>
        <v>167.73217855521554</v>
      </c>
      <c r="DD93" s="94">
        <f t="shared" si="116"/>
        <v>-1.3209585032030677E-15</v>
      </c>
      <c r="DE93" s="100"/>
    </row>
    <row r="94" spans="1:109">
      <c r="A94" s="84">
        <f t="shared" si="67"/>
        <v>5.2780316430915972</v>
      </c>
      <c r="B94" s="84">
        <f t="shared" si="68"/>
        <v>2.9333333333333331</v>
      </c>
      <c r="C94" s="112">
        <f t="shared" si="132"/>
        <v>4.55</v>
      </c>
      <c r="D94" s="116"/>
      <c r="E94" s="86">
        <f t="shared" si="117"/>
        <v>1.44</v>
      </c>
      <c r="F94" s="86">
        <f t="shared" si="69"/>
        <v>1.44</v>
      </c>
      <c r="G94" s="87">
        <f t="shared" si="70"/>
        <v>2.0735999999999999</v>
      </c>
      <c r="H94" s="88">
        <f t="shared" si="71"/>
        <v>198668.00180565205</v>
      </c>
      <c r="I94" s="84">
        <f t="shared" si="118"/>
        <v>17.600000000000009</v>
      </c>
      <c r="J94" s="89">
        <v>88</v>
      </c>
      <c r="K94" s="94">
        <f t="shared" si="72"/>
        <v>88</v>
      </c>
      <c r="L94" s="94">
        <f t="shared" si="73"/>
        <v>10</v>
      </c>
      <c r="M94" s="94">
        <v>1</v>
      </c>
      <c r="N94" s="94">
        <f>N$3/Q$3</f>
        <v>1</v>
      </c>
      <c r="O94" s="93">
        <f>O93*M94</f>
        <v>512</v>
      </c>
      <c r="P94" s="93">
        <f>K94*O94*$G94*N94</f>
        <v>93428.121599999999</v>
      </c>
      <c r="Q94" s="93">
        <f t="shared" si="74"/>
        <v>1986680.0180565205</v>
      </c>
      <c r="R94" s="93">
        <f t="shared" si="75"/>
        <v>9933400.0902826022</v>
      </c>
      <c r="S94" s="93">
        <f t="shared" si="76"/>
        <v>173.82317544581659</v>
      </c>
      <c r="T94" s="94">
        <f t="shared" si="131"/>
        <v>21.264261595263847</v>
      </c>
      <c r="U94" s="100">
        <f>T94/(($C94/N$3))</f>
        <v>4.6734640868711752</v>
      </c>
      <c r="V94" s="94">
        <f t="shared" si="77"/>
        <v>78</v>
      </c>
      <c r="W94" s="97">
        <f t="shared" si="78"/>
        <v>10.5</v>
      </c>
      <c r="X94" s="94">
        <v>1</v>
      </c>
      <c r="Y94" s="94">
        <f>Y$3/AB$3</f>
        <v>0.95238095238095244</v>
      </c>
      <c r="Z94" s="93">
        <f>Z93*X94</f>
        <v>48</v>
      </c>
      <c r="AA94" s="93">
        <f>V94*Z94*$G94*Y94</f>
        <v>7393.8651428571429</v>
      </c>
      <c r="AB94" s="93">
        <f t="shared" si="119"/>
        <v>521503.50473983627</v>
      </c>
      <c r="AC94" s="93">
        <f t="shared" si="79"/>
        <v>10430070.094796732</v>
      </c>
      <c r="AD94" s="93">
        <f t="shared" si="80"/>
        <v>173.82317544581659</v>
      </c>
      <c r="AE94" s="94">
        <f t="shared" si="81"/>
        <v>70.531919999059724</v>
      </c>
      <c r="AF94" s="100">
        <f t="shared" si="120"/>
        <v>16.276596922859937</v>
      </c>
      <c r="AG94" s="94">
        <f t="shared" si="82"/>
        <v>53</v>
      </c>
      <c r="AH94" s="94">
        <f t="shared" si="83"/>
        <v>11.75</v>
      </c>
      <c r="AI94" s="94">
        <v>1</v>
      </c>
      <c r="AJ94" s="94">
        <f>AJ$3/AM$3</f>
        <v>0.85106382978723394</v>
      </c>
      <c r="AK94" s="93">
        <f>AK93*AI94</f>
        <v>8</v>
      </c>
      <c r="AL94" s="93">
        <f>AG94*AK94*$G94*AJ94</f>
        <v>748.26076595744667</v>
      </c>
      <c r="AM94" s="93">
        <f t="shared" si="121"/>
        <v>18237.101728253172</v>
      </c>
      <c r="AN94" s="93">
        <f t="shared" si="84"/>
        <v>11671745.106082058</v>
      </c>
      <c r="AO94" s="93">
        <f t="shared" si="85"/>
        <v>173.82317544581659</v>
      </c>
      <c r="AP94" s="94">
        <f t="shared" si="86"/>
        <v>24.372655306760144</v>
      </c>
      <c r="AQ94" s="100">
        <f t="shared" si="129"/>
        <v>6.2940373594380601</v>
      </c>
      <c r="AR94" s="94">
        <f t="shared" si="87"/>
        <v>23</v>
      </c>
      <c r="AS94" s="94">
        <f t="shared" si="88"/>
        <v>13.25</v>
      </c>
      <c r="AT94" s="94">
        <v>1</v>
      </c>
      <c r="AU94" s="94">
        <f>AU$3/AX$3</f>
        <v>0.75471698113207542</v>
      </c>
      <c r="AV94" s="93">
        <f>AV93*AT94</f>
        <v>2</v>
      </c>
      <c r="AW94" s="93">
        <f>AR94*AV94*$G94*AU94</f>
        <v>71.989132075471687</v>
      </c>
      <c r="AX94" s="93">
        <f t="shared" si="122"/>
        <v>321.33191210020487</v>
      </c>
      <c r="AY94" s="93">
        <f t="shared" si="89"/>
        <v>13161755.119624447</v>
      </c>
      <c r="AZ94" s="93">
        <f t="shared" si="90"/>
        <v>173.82317544581659</v>
      </c>
      <c r="BA94" s="94">
        <f t="shared" si="91"/>
        <v>4.4636169771199379</v>
      </c>
      <c r="BB94" s="100">
        <f t="shared" si="130"/>
        <v>1.2998445043261357</v>
      </c>
      <c r="BC94" s="94">
        <f t="shared" si="92"/>
        <v>-14</v>
      </c>
      <c r="BD94" s="94">
        <f t="shared" si="93"/>
        <v>15.1</v>
      </c>
      <c r="BE94" s="94">
        <v>1</v>
      </c>
      <c r="BF94" s="94">
        <f>BF$3/BI$3</f>
        <v>0.66225165562913912</v>
      </c>
      <c r="BG94" s="93">
        <f>BG93*BE94</f>
        <v>1</v>
      </c>
      <c r="BH94" s="93">
        <f>BC94*BG94*$G94*BF94</f>
        <v>-19.22543046357616</v>
      </c>
      <c r="BI94" s="93">
        <f t="shared" si="124"/>
        <v>2.1681681450569021</v>
      </c>
      <c r="BJ94" s="93">
        <f t="shared" si="94"/>
        <v>14999434.13632673</v>
      </c>
      <c r="BK94" s="93">
        <f t="shared" si="95"/>
        <v>173.82317544581659</v>
      </c>
      <c r="BL94" s="94">
        <f t="shared" si="96"/>
        <v>-0.11277605196745212</v>
      </c>
      <c r="BN94" s="94">
        <f t="shared" si="97"/>
        <v>-64</v>
      </c>
      <c r="BO94" s="94">
        <f t="shared" si="98"/>
        <v>17.600000000000001</v>
      </c>
      <c r="BP94" s="94">
        <v>1</v>
      </c>
      <c r="BQ94" s="94">
        <f>BQ$3/BT$3</f>
        <v>0.56818181818181823</v>
      </c>
      <c r="BR94" s="93">
        <f>BR93*BP94</f>
        <v>1</v>
      </c>
      <c r="BS94" s="93">
        <f>BN94*BR94*$G94*BQ94</f>
        <v>-75.403636363636366</v>
      </c>
      <c r="BT94" s="93">
        <f t="shared" si="125"/>
        <v>2.4679066220639318E-3</v>
      </c>
      <c r="BU94" s="93">
        <f t="shared" si="99"/>
        <v>17482784.158897381</v>
      </c>
      <c r="BV94" s="93">
        <f t="shared" si="100"/>
        <v>173.82317544581659</v>
      </c>
      <c r="BW94" s="94">
        <f t="shared" si="101"/>
        <v>-3.2729278600867153E-5</v>
      </c>
      <c r="BY94" s="94">
        <f t="shared" si="102"/>
        <v>-119</v>
      </c>
      <c r="BZ94" s="94">
        <f t="shared" si="103"/>
        <v>20.350000000000001</v>
      </c>
      <c r="CA94" s="94">
        <v>1</v>
      </c>
      <c r="CB94" s="94">
        <f>CB$3/CE$3</f>
        <v>0.49140049140049141</v>
      </c>
      <c r="CC94" s="93">
        <f>CC93*CA94</f>
        <v>1</v>
      </c>
      <c r="CD94" s="93">
        <f>BY94*CC94*$G94*CB94</f>
        <v>-121.25719901719901</v>
      </c>
      <c r="CE94" s="93">
        <f t="shared" si="126"/>
        <v>1.3933188631647511E-6</v>
      </c>
      <c r="CF94" s="93">
        <f t="shared" si="104"/>
        <v>20214469.183725096</v>
      </c>
      <c r="CG94" s="93">
        <f t="shared" si="105"/>
        <v>173.82317544581659</v>
      </c>
      <c r="CH94" s="94">
        <f t="shared" si="106"/>
        <v>-1.1490607357400067E-8</v>
      </c>
      <c r="CI94" s="100"/>
      <c r="CJ94" s="94">
        <f t="shared" si="107"/>
        <v>-169</v>
      </c>
      <c r="CK94" s="94">
        <f t="shared" si="108"/>
        <v>22.85</v>
      </c>
      <c r="CL94" s="94">
        <v>1</v>
      </c>
      <c r="CM94" s="94">
        <f>CM$3/CP$3</f>
        <v>0.43763676148796499</v>
      </c>
      <c r="CN94" s="93">
        <f>CN93*CL94</f>
        <v>1</v>
      </c>
      <c r="CO94" s="93">
        <f>CJ94*CN94*$G94*CM94</f>
        <v>-153.36472647702408</v>
      </c>
      <c r="CP94" s="93">
        <f t="shared" si="127"/>
        <v>1.527820563158134E-9</v>
      </c>
      <c r="CQ94" s="93">
        <f t="shared" si="109"/>
        <v>22697819.206295751</v>
      </c>
      <c r="CR94" s="93">
        <f t="shared" si="110"/>
        <v>173.82317544581659</v>
      </c>
      <c r="CS94" s="94">
        <f t="shared" si="111"/>
        <v>-9.962007550589023E-12</v>
      </c>
      <c r="CT94" s="100"/>
      <c r="CU94" s="94">
        <f t="shared" si="112"/>
        <v>-232</v>
      </c>
      <c r="CV94" s="94">
        <f t="shared" si="113"/>
        <v>26</v>
      </c>
      <c r="CW94" s="94">
        <v>1</v>
      </c>
      <c r="CX94" s="94">
        <f>CX$3/DA$3</f>
        <v>0.38461538461538458</v>
      </c>
      <c r="CY94" s="93">
        <f>CY93*CW94</f>
        <v>1</v>
      </c>
      <c r="CZ94" s="93">
        <f>CU94*CY94*$G94*CX94</f>
        <v>-185.02892307692306</v>
      </c>
      <c r="DA94" s="93">
        <f t="shared" si="128"/>
        <v>2.8001516290934872E-13</v>
      </c>
      <c r="DB94" s="93">
        <f t="shared" si="114"/>
        <v>25826840.234734766</v>
      </c>
      <c r="DC94" s="93">
        <f t="shared" si="115"/>
        <v>173.82317544581659</v>
      </c>
      <c r="DD94" s="94">
        <f t="shared" si="116"/>
        <v>-1.5133588752118312E-15</v>
      </c>
      <c r="DE94" s="100"/>
    </row>
    <row r="95" spans="1:109">
      <c r="A95" s="84">
        <f t="shared" si="67"/>
        <v>5.4641610270176031</v>
      </c>
      <c r="B95" s="84">
        <f t="shared" si="68"/>
        <v>2.9666666666666668</v>
      </c>
      <c r="C95" s="112">
        <f t="shared" si="132"/>
        <v>4.55</v>
      </c>
      <c r="D95" s="116"/>
      <c r="E95" s="86">
        <f t="shared" si="117"/>
        <v>1.4450000000000001</v>
      </c>
      <c r="F95" s="86">
        <f t="shared" si="69"/>
        <v>1.4450000000000001</v>
      </c>
      <c r="G95" s="87">
        <f t="shared" si="70"/>
        <v>2.088025</v>
      </c>
      <c r="H95" s="88">
        <f t="shared" si="71"/>
        <v>228209.60686470056</v>
      </c>
      <c r="I95" s="84">
        <f t="shared" si="118"/>
        <v>17.800000000000011</v>
      </c>
      <c r="J95" s="89">
        <v>89</v>
      </c>
      <c r="K95" s="94">
        <f t="shared" si="72"/>
        <v>89</v>
      </c>
      <c r="L95" s="94">
        <f t="shared" si="73"/>
        <v>10</v>
      </c>
      <c r="M95" s="94">
        <v>1</v>
      </c>
      <c r="N95" s="94">
        <f>N$3/Q$3</f>
        <v>1</v>
      </c>
      <c r="O95" s="93">
        <f>O94*M95</f>
        <v>512</v>
      </c>
      <c r="P95" s="93">
        <f>K95*O95*$G95*N95</f>
        <v>95147.123200000002</v>
      </c>
      <c r="Q95" s="93">
        <f t="shared" si="74"/>
        <v>2282096.0686470056</v>
      </c>
      <c r="R95" s="93">
        <f t="shared" si="75"/>
        <v>11410480.343235027</v>
      </c>
      <c r="S95" s="93">
        <f t="shared" si="76"/>
        <v>180.13517519068031</v>
      </c>
      <c r="T95" s="94">
        <f t="shared" si="131"/>
        <v>23.984919269182964</v>
      </c>
      <c r="U95" s="100">
        <f>T95/(($C95/N$3))</f>
        <v>5.2714108283918604</v>
      </c>
      <c r="V95" s="94">
        <f t="shared" si="77"/>
        <v>79</v>
      </c>
      <c r="W95" s="97">
        <f t="shared" si="78"/>
        <v>10.5</v>
      </c>
      <c r="X95" s="94">
        <v>1</v>
      </c>
      <c r="Y95" s="94">
        <f>Y$3/AB$3</f>
        <v>0.95238095238095244</v>
      </c>
      <c r="Z95" s="93">
        <f>Z94*X95</f>
        <v>48</v>
      </c>
      <c r="AA95" s="93">
        <f>V95*Z95*$G95*Y95</f>
        <v>7540.7531428571428</v>
      </c>
      <c r="AB95" s="93">
        <f t="shared" si="119"/>
        <v>599050.21801983844</v>
      </c>
      <c r="AC95" s="93">
        <f t="shared" si="79"/>
        <v>11981004.360396778</v>
      </c>
      <c r="AD95" s="93">
        <f t="shared" si="80"/>
        <v>180.13517519068031</v>
      </c>
      <c r="AE95" s="94">
        <f t="shared" si="81"/>
        <v>79.441695898410245</v>
      </c>
      <c r="AF95" s="100">
        <f t="shared" si="120"/>
        <v>18.332699053479288</v>
      </c>
      <c r="AG95" s="94">
        <f t="shared" si="82"/>
        <v>54</v>
      </c>
      <c r="AH95" s="94">
        <f t="shared" si="83"/>
        <v>11.75</v>
      </c>
      <c r="AI95" s="94">
        <v>1</v>
      </c>
      <c r="AJ95" s="94">
        <f>AJ$3/AM$3</f>
        <v>0.85106382978723394</v>
      </c>
      <c r="AK95" s="93">
        <f>AK94*AI95</f>
        <v>8</v>
      </c>
      <c r="AL95" s="93">
        <f>AG95*AK95*$G95*AJ95</f>
        <v>767.68238297872324</v>
      </c>
      <c r="AM95" s="93">
        <f t="shared" si="121"/>
        <v>20948.928755158002</v>
      </c>
      <c r="AN95" s="93">
        <f t="shared" si="84"/>
        <v>13407314.403301159</v>
      </c>
      <c r="AO95" s="93">
        <f t="shared" si="85"/>
        <v>180.13517519068031</v>
      </c>
      <c r="AP95" s="94">
        <f t="shared" si="86"/>
        <v>27.288536534957341</v>
      </c>
      <c r="AQ95" s="100">
        <f t="shared" si="129"/>
        <v>7.0470396546318419</v>
      </c>
      <c r="AR95" s="94">
        <f t="shared" si="87"/>
        <v>24</v>
      </c>
      <c r="AS95" s="94">
        <f t="shared" si="88"/>
        <v>13.25</v>
      </c>
      <c r="AT95" s="94">
        <v>1</v>
      </c>
      <c r="AU95" s="94">
        <f>AU$3/AX$3</f>
        <v>0.75471698113207542</v>
      </c>
      <c r="AV95" s="93">
        <f>AV94*AT95</f>
        <v>2</v>
      </c>
      <c r="AW95" s="93">
        <f>AR95*AV95*$G95*AU95</f>
        <v>75.641660377358491</v>
      </c>
      <c r="AX95" s="93">
        <f t="shared" si="122"/>
        <v>369.11343883755717</v>
      </c>
      <c r="AY95" s="93">
        <f t="shared" si="89"/>
        <v>15118886.454786412</v>
      </c>
      <c r="AZ95" s="93">
        <f t="shared" si="90"/>
        <v>180.13517519068031</v>
      </c>
      <c r="BA95" s="94">
        <f t="shared" si="91"/>
        <v>4.8797638364379745</v>
      </c>
      <c r="BB95" s="100">
        <f t="shared" si="130"/>
        <v>1.4210301281934761</v>
      </c>
      <c r="BC95" s="94">
        <f t="shared" si="92"/>
        <v>-13</v>
      </c>
      <c r="BD95" s="94">
        <f t="shared" si="93"/>
        <v>15.1</v>
      </c>
      <c r="BE95" s="94">
        <v>1</v>
      </c>
      <c r="BF95" s="94">
        <f>BF$3/BI$3</f>
        <v>0.66225165562913912</v>
      </c>
      <c r="BG95" s="93">
        <f>BG94*BE95</f>
        <v>1</v>
      </c>
      <c r="BH95" s="93">
        <f>BC95*BG95*$G95*BF95</f>
        <v>-17.976374172185434</v>
      </c>
      <c r="BI95" s="93">
        <f t="shared" si="124"/>
        <v>2.4905711815838356</v>
      </c>
      <c r="BJ95" s="93">
        <f t="shared" si="94"/>
        <v>17229825.318284892</v>
      </c>
      <c r="BK95" s="93">
        <f t="shared" si="95"/>
        <v>180.13517519068031</v>
      </c>
      <c r="BL95" s="94">
        <f t="shared" si="96"/>
        <v>-0.13854691484100604</v>
      </c>
      <c r="BN95" s="94">
        <f t="shared" si="97"/>
        <v>-63</v>
      </c>
      <c r="BO95" s="94">
        <f t="shared" si="98"/>
        <v>17.600000000000001</v>
      </c>
      <c r="BP95" s="94">
        <v>1</v>
      </c>
      <c r="BQ95" s="94">
        <f>BQ$3/BT$3</f>
        <v>0.56818181818181823</v>
      </c>
      <c r="BR95" s="93">
        <f>BR94*BP95</f>
        <v>1</v>
      </c>
      <c r="BS95" s="93">
        <f>BN95*BR95*$G95*BQ95</f>
        <v>-74.741803977272738</v>
      </c>
      <c r="BT95" s="93">
        <f t="shared" si="125"/>
        <v>2.8348802770511283E-3</v>
      </c>
      <c r="BU95" s="93">
        <f t="shared" si="99"/>
        <v>20082445.404093649</v>
      </c>
      <c r="BV95" s="93">
        <f t="shared" si="100"/>
        <v>180.13517519068031</v>
      </c>
      <c r="BW95" s="94">
        <f t="shared" si="101"/>
        <v>-3.7928978512656048E-5</v>
      </c>
      <c r="BY95" s="94">
        <f t="shared" si="102"/>
        <v>-118</v>
      </c>
      <c r="BZ95" s="94">
        <f t="shared" si="103"/>
        <v>20.350000000000001</v>
      </c>
      <c r="CA95" s="94">
        <v>1</v>
      </c>
      <c r="CB95" s="94">
        <f>CB$3/CE$3</f>
        <v>0.49140049140049141</v>
      </c>
      <c r="CC95" s="93">
        <f>CC94*CA95</f>
        <v>1</v>
      </c>
      <c r="CD95" s="93">
        <f>BY95*CC95*$G95*CB95</f>
        <v>-121.07466830466831</v>
      </c>
      <c r="CE95" s="93">
        <f t="shared" si="126"/>
        <v>1.6005030861036891E-6</v>
      </c>
      <c r="CF95" s="93">
        <f t="shared" si="104"/>
        <v>23220327.498483285</v>
      </c>
      <c r="CG95" s="93">
        <f t="shared" si="105"/>
        <v>180.13517519068031</v>
      </c>
      <c r="CH95" s="94">
        <f t="shared" si="106"/>
        <v>-1.3219140787371276E-8</v>
      </c>
      <c r="CI95" s="100"/>
      <c r="CJ95" s="94">
        <f t="shared" si="107"/>
        <v>-168</v>
      </c>
      <c r="CK95" s="94">
        <f t="shared" si="108"/>
        <v>22.85</v>
      </c>
      <c r="CL95" s="94">
        <v>1</v>
      </c>
      <c r="CM95" s="94">
        <f>CM$3/CP$3</f>
        <v>0.43763676148796499</v>
      </c>
      <c r="CN95" s="93">
        <f>CN94*CL95</f>
        <v>1</v>
      </c>
      <c r="CO95" s="93">
        <f>CJ95*CN95*$G95*CM95</f>
        <v>-153.51781181619256</v>
      </c>
      <c r="CP95" s="93">
        <f t="shared" si="127"/>
        <v>1.7550049676303927E-9</v>
      </c>
      <c r="CQ95" s="93">
        <f t="shared" si="109"/>
        <v>26072947.584292039</v>
      </c>
      <c r="CR95" s="93">
        <f t="shared" si="110"/>
        <v>180.13517519068031</v>
      </c>
      <c r="CS95" s="94">
        <f t="shared" si="111"/>
        <v>-1.1431930581004284E-11</v>
      </c>
      <c r="CT95" s="100"/>
      <c r="CU95" s="94">
        <f t="shared" si="112"/>
        <v>-231</v>
      </c>
      <c r="CV95" s="94">
        <f t="shared" si="113"/>
        <v>26</v>
      </c>
      <c r="CW95" s="94">
        <v>1</v>
      </c>
      <c r="CX95" s="94">
        <f>CX$3/DA$3</f>
        <v>0.38461538461538458</v>
      </c>
      <c r="CY95" s="93">
        <f>CY94*CW95</f>
        <v>1</v>
      </c>
      <c r="CZ95" s="93">
        <f>CU95*CY95*$G95*CX95</f>
        <v>-185.51299038461536</v>
      </c>
      <c r="DA95" s="93">
        <f t="shared" si="128"/>
        <v>3.2165295700819564E-13</v>
      </c>
      <c r="DB95" s="93">
        <f t="shared" si="114"/>
        <v>29667248.892411072</v>
      </c>
      <c r="DC95" s="93">
        <f t="shared" si="115"/>
        <v>180.13517519068031</v>
      </c>
      <c r="DD95" s="94">
        <f t="shared" si="116"/>
        <v>-1.7338567845913522E-15</v>
      </c>
      <c r="DE95" s="100"/>
    </row>
    <row r="96" spans="1:109">
      <c r="A96" s="84">
        <f t="shared" si="67"/>
        <v>5.6568542494924028</v>
      </c>
      <c r="B96" s="84">
        <f t="shared" si="68"/>
        <v>3</v>
      </c>
      <c r="C96" s="112">
        <f t="shared" si="132"/>
        <v>4.55</v>
      </c>
      <c r="D96" s="116"/>
      <c r="E96" s="86">
        <f t="shared" si="117"/>
        <v>1.45</v>
      </c>
      <c r="F96" s="86">
        <f t="shared" si="69"/>
        <v>1.45</v>
      </c>
      <c r="G96" s="87">
        <f t="shared" si="70"/>
        <v>2.1025</v>
      </c>
      <c r="H96" s="88">
        <f t="shared" si="71"/>
        <v>262144.00000000157</v>
      </c>
      <c r="I96" s="84">
        <f t="shared" si="118"/>
        <v>18.000000000000007</v>
      </c>
      <c r="J96" s="89">
        <v>90</v>
      </c>
      <c r="K96" s="94">
        <f t="shared" si="72"/>
        <v>90</v>
      </c>
      <c r="L96" s="94">
        <f t="shared" si="73"/>
        <v>10</v>
      </c>
      <c r="M96" s="94">
        <v>1</v>
      </c>
      <c r="N96" s="94">
        <f>N$3/Q$3</f>
        <v>1</v>
      </c>
      <c r="O96" s="93">
        <f>O95*M96</f>
        <v>512</v>
      </c>
      <c r="P96" s="93">
        <f>K96*O96*$G96*N96</f>
        <v>96883.199999999997</v>
      </c>
      <c r="Q96" s="93">
        <f t="shared" si="74"/>
        <v>2621440.0000000158</v>
      </c>
      <c r="R96" s="93">
        <f t="shared" si="75"/>
        <v>13107200.000000078</v>
      </c>
      <c r="S96" s="93">
        <f t="shared" si="76"/>
        <v>186.67619023324929</v>
      </c>
      <c r="T96" s="94">
        <f t="shared" si="131"/>
        <v>27.057735500066222</v>
      </c>
      <c r="U96" s="100">
        <f>T96/(($C96/N$3))</f>
        <v>5.9467550549596098</v>
      </c>
      <c r="V96" s="94">
        <f t="shared" si="77"/>
        <v>80</v>
      </c>
      <c r="W96" s="97">
        <f t="shared" si="78"/>
        <v>10.5</v>
      </c>
      <c r="X96" s="94">
        <v>8</v>
      </c>
      <c r="Y96" s="94">
        <f>Y$3/AB$3</f>
        <v>0.95238095238095244</v>
      </c>
      <c r="Z96" s="93">
        <f>Z95*X96</f>
        <v>384</v>
      </c>
      <c r="AA96" s="93">
        <f>V96*Z96*$G96*Y96</f>
        <v>61513.142857142862</v>
      </c>
      <c r="AB96" s="93">
        <f t="shared" si="119"/>
        <v>688128.00000000373</v>
      </c>
      <c r="AC96" s="93">
        <f t="shared" si="79"/>
        <v>13762560.000000082</v>
      </c>
      <c r="AD96" s="93">
        <f t="shared" si="80"/>
        <v>186.67619023324929</v>
      </c>
      <c r="AE96" s="94">
        <f t="shared" si="81"/>
        <v>11.18668252080862</v>
      </c>
      <c r="AF96" s="100">
        <f t="shared" si="120"/>
        <v>2.5815421201866049</v>
      </c>
      <c r="AG96" s="94">
        <f t="shared" si="82"/>
        <v>55</v>
      </c>
      <c r="AH96" s="94">
        <f t="shared" si="83"/>
        <v>11.75</v>
      </c>
      <c r="AI96" s="94">
        <v>1</v>
      </c>
      <c r="AJ96" s="94">
        <f>AJ$3/AM$3</f>
        <v>0.85106382978723394</v>
      </c>
      <c r="AK96" s="93">
        <f>AK95*AI96</f>
        <v>8</v>
      </c>
      <c r="AL96" s="93">
        <f>AG96*AK96*$G96*AJ96</f>
        <v>787.31914893617011</v>
      </c>
      <c r="AM96" s="93">
        <f t="shared" si="121"/>
        <v>24064.000000000091</v>
      </c>
      <c r="AN96" s="93">
        <f t="shared" si="84"/>
        <v>15400960.000000093</v>
      </c>
      <c r="AO96" s="93">
        <f t="shared" si="85"/>
        <v>186.67619023324929</v>
      </c>
      <c r="AP96" s="94">
        <f t="shared" si="86"/>
        <v>30.564479515728149</v>
      </c>
      <c r="AQ96" s="100">
        <f t="shared" si="129"/>
        <v>7.8930249298858417</v>
      </c>
      <c r="AR96" s="94">
        <f t="shared" si="87"/>
        <v>25</v>
      </c>
      <c r="AS96" s="94">
        <f t="shared" si="88"/>
        <v>13.25</v>
      </c>
      <c r="AT96" s="94">
        <v>1</v>
      </c>
      <c r="AU96" s="94">
        <f>AU$3/AX$3</f>
        <v>0.75471698113207542</v>
      </c>
      <c r="AV96" s="93">
        <f>AV95*AT96</f>
        <v>2</v>
      </c>
      <c r="AW96" s="93">
        <f>AR96*AV96*$G96*AU96</f>
        <v>79.339622641509422</v>
      </c>
      <c r="AX96" s="93">
        <f t="shared" si="122"/>
        <v>424.00000000000074</v>
      </c>
      <c r="AY96" s="93">
        <f t="shared" si="89"/>
        <v>17367040.000000104</v>
      </c>
      <c r="AZ96" s="93">
        <f t="shared" si="90"/>
        <v>186.67619023324929</v>
      </c>
      <c r="BA96" s="94">
        <f t="shared" si="91"/>
        <v>5.3441141498216513</v>
      </c>
      <c r="BB96" s="100">
        <f t="shared" si="130"/>
        <v>1.5562530216513599</v>
      </c>
      <c r="BC96" s="94">
        <f t="shared" si="92"/>
        <v>-12</v>
      </c>
      <c r="BD96" s="94">
        <f t="shared" si="93"/>
        <v>15.1</v>
      </c>
      <c r="BE96" s="94">
        <v>1</v>
      </c>
      <c r="BF96" s="94">
        <f>BF$3/BI$3</f>
        <v>0.66225165562913912</v>
      </c>
      <c r="BG96" s="93">
        <f>BG95*BE96</f>
        <v>1</v>
      </c>
      <c r="BH96" s="93">
        <f>BC96*BG96*$G96*BF96</f>
        <v>-16.70860927152318</v>
      </c>
      <c r="BI96" s="93">
        <f t="shared" si="124"/>
        <v>2.8609150192883739</v>
      </c>
      <c r="BJ96" s="93">
        <f t="shared" si="94"/>
        <v>19791872.000000119</v>
      </c>
      <c r="BK96" s="93">
        <f t="shared" si="95"/>
        <v>186.67619023324929</v>
      </c>
      <c r="BL96" s="94">
        <f t="shared" si="96"/>
        <v>-0.17122400630699344</v>
      </c>
      <c r="BN96" s="94">
        <f t="shared" si="97"/>
        <v>-62</v>
      </c>
      <c r="BO96" s="94">
        <f t="shared" si="98"/>
        <v>17.600000000000001</v>
      </c>
      <c r="BP96" s="94">
        <v>1</v>
      </c>
      <c r="BQ96" s="94">
        <f>BQ$3/BT$3</f>
        <v>0.56818181818181823</v>
      </c>
      <c r="BR96" s="93">
        <f>BR95*BP96</f>
        <v>1</v>
      </c>
      <c r="BS96" s="93">
        <f>BN96*BR96*$G96*BQ96</f>
        <v>-74.065340909090907</v>
      </c>
      <c r="BT96" s="93">
        <f t="shared" si="125"/>
        <v>3.2564223108621708E-3</v>
      </c>
      <c r="BU96" s="93">
        <f t="shared" si="99"/>
        <v>23068672.000000142</v>
      </c>
      <c r="BV96" s="93">
        <f t="shared" si="100"/>
        <v>186.67619023324929</v>
      </c>
      <c r="BW96" s="94">
        <f t="shared" si="101"/>
        <v>-4.3966884792431594E-5</v>
      </c>
      <c r="BY96" s="94">
        <f t="shared" si="102"/>
        <v>-117</v>
      </c>
      <c r="BZ96" s="94">
        <f t="shared" si="103"/>
        <v>20.350000000000001</v>
      </c>
      <c r="CA96" s="94">
        <v>1</v>
      </c>
      <c r="CB96" s="94">
        <f>CB$3/CE$3</f>
        <v>0.49140049140049141</v>
      </c>
      <c r="CC96" s="93">
        <f>CC95*CA96</f>
        <v>1</v>
      </c>
      <c r="CD96" s="93">
        <f>BY96*CC96*$G96*CB96</f>
        <v>-120.88083538083539</v>
      </c>
      <c r="CE96" s="93">
        <f t="shared" si="126"/>
        <v>1.8384952621749858E-6</v>
      </c>
      <c r="CF96" s="93">
        <f t="shared" si="104"/>
        <v>26673152.00000016</v>
      </c>
      <c r="CG96" s="93">
        <f t="shared" si="105"/>
        <v>186.67619023324929</v>
      </c>
      <c r="CH96" s="94">
        <f t="shared" si="106"/>
        <v>-1.5209154175538261E-8</v>
      </c>
      <c r="CI96" s="100"/>
      <c r="CJ96" s="94">
        <f t="shared" si="107"/>
        <v>-167</v>
      </c>
      <c r="CK96" s="94">
        <f t="shared" si="108"/>
        <v>22.85</v>
      </c>
      <c r="CL96" s="94">
        <v>1</v>
      </c>
      <c r="CM96" s="94">
        <f>CM$3/CP$3</f>
        <v>0.43763676148796499</v>
      </c>
      <c r="CN96" s="93">
        <f>CN95*CL96</f>
        <v>1</v>
      </c>
      <c r="CO96" s="93">
        <f>CJ96*CN96*$G96*CM96</f>
        <v>-153.66192560175054</v>
      </c>
      <c r="CP96" s="93">
        <f t="shared" si="127"/>
        <v>2.0159713193286566E-9</v>
      </c>
      <c r="CQ96" s="93">
        <f t="shared" si="109"/>
        <v>29949952.000000183</v>
      </c>
      <c r="CR96" s="93">
        <f t="shared" si="110"/>
        <v>186.67619023324929</v>
      </c>
      <c r="CS96" s="94">
        <f t="shared" si="111"/>
        <v>-1.3119523990305184E-11</v>
      </c>
      <c r="CT96" s="100"/>
      <c r="CU96" s="94">
        <f t="shared" si="112"/>
        <v>-230</v>
      </c>
      <c r="CV96" s="94">
        <f t="shared" si="113"/>
        <v>26</v>
      </c>
      <c r="CW96" s="94">
        <v>1</v>
      </c>
      <c r="CX96" s="94">
        <f>CX$3/DA$3</f>
        <v>0.38461538461538458</v>
      </c>
      <c r="CY96" s="93">
        <f>CY95*CW96</f>
        <v>1</v>
      </c>
      <c r="CZ96" s="93">
        <f>CU96*CY96*$G96*CX96</f>
        <v>-185.99038461538458</v>
      </c>
      <c r="DA96" s="93">
        <f t="shared" si="128"/>
        <v>3.6948222259524644E-13</v>
      </c>
      <c r="DB96" s="93">
        <f t="shared" si="114"/>
        <v>34078720.000000209</v>
      </c>
      <c r="DC96" s="93">
        <f t="shared" si="115"/>
        <v>186.67619023324929</v>
      </c>
      <c r="DD96" s="94">
        <f t="shared" si="116"/>
        <v>-1.9865662591069449E-15</v>
      </c>
      <c r="DE96" s="100"/>
    </row>
    <row r="97" spans="1:109">
      <c r="A97" s="84">
        <f t="shared" si="67"/>
        <v>5.8563427837825257</v>
      </c>
      <c r="B97" s="84">
        <f t="shared" si="68"/>
        <v>3.0333333333333332</v>
      </c>
      <c r="C97" s="112">
        <f t="shared" si="132"/>
        <v>4.55</v>
      </c>
      <c r="D97" s="116"/>
      <c r="E97" s="86">
        <f t="shared" si="117"/>
        <v>1.4550000000000001</v>
      </c>
      <c r="F97" s="86">
        <f t="shared" si="69"/>
        <v>1.4550000000000001</v>
      </c>
      <c r="G97" s="87">
        <f t="shared" si="70"/>
        <v>2.1170250000000004</v>
      </c>
      <c r="H97" s="88">
        <f t="shared" si="71"/>
        <v>301124.38157234452</v>
      </c>
      <c r="I97" s="84">
        <f t="shared" si="118"/>
        <v>18.200000000000006</v>
      </c>
      <c r="J97" s="89">
        <v>91</v>
      </c>
      <c r="K97" s="94">
        <f t="shared" si="72"/>
        <v>91</v>
      </c>
      <c r="L97" s="94">
        <f t="shared" si="73"/>
        <v>10</v>
      </c>
      <c r="M97" s="94">
        <v>1</v>
      </c>
      <c r="N97" s="94">
        <f>N$3/Q$3</f>
        <v>1</v>
      </c>
      <c r="O97" s="93">
        <f>O96*M97</f>
        <v>512</v>
      </c>
      <c r="P97" s="93">
        <f>K97*O97*$G97*N97</f>
        <v>98636.428800000023</v>
      </c>
      <c r="Q97" s="93">
        <f t="shared" si="74"/>
        <v>3011243.8157234453</v>
      </c>
      <c r="R97" s="93">
        <f t="shared" si="75"/>
        <v>15056219.078617226</v>
      </c>
      <c r="S97" s="93">
        <f t="shared" si="76"/>
        <v>193.45452329094942</v>
      </c>
      <c r="T97" s="94">
        <f t="shared" si="131"/>
        <v>30.528718976932836</v>
      </c>
      <c r="U97" s="100">
        <f>T97/(($C97/N$3))</f>
        <v>6.7096085663588658</v>
      </c>
      <c r="V97" s="94">
        <f t="shared" si="77"/>
        <v>81</v>
      </c>
      <c r="W97" s="97">
        <f t="shared" si="78"/>
        <v>10.5</v>
      </c>
      <c r="X97" s="94">
        <v>1</v>
      </c>
      <c r="Y97" s="94">
        <f>Y$3/AB$3</f>
        <v>0.95238095238095244</v>
      </c>
      <c r="Z97" s="93">
        <f>Z96*X97</f>
        <v>384</v>
      </c>
      <c r="AA97" s="93">
        <f>V97*Z97*$G97*Y97</f>
        <v>62712.329142857154</v>
      </c>
      <c r="AB97" s="93">
        <f t="shared" si="119"/>
        <v>790451.50162740401</v>
      </c>
      <c r="AC97" s="93">
        <f t="shared" si="79"/>
        <v>15809030.032548087</v>
      </c>
      <c r="AD97" s="93">
        <f t="shared" si="80"/>
        <v>193.45452329094942</v>
      </c>
      <c r="AE97" s="94">
        <f t="shared" si="81"/>
        <v>12.604403510939209</v>
      </c>
      <c r="AF97" s="100">
        <f t="shared" si="120"/>
        <v>2.908708502524433</v>
      </c>
      <c r="AG97" s="94">
        <f t="shared" si="82"/>
        <v>56</v>
      </c>
      <c r="AH97" s="94">
        <f t="shared" si="83"/>
        <v>11.75</v>
      </c>
      <c r="AI97" s="94">
        <v>1</v>
      </c>
      <c r="AJ97" s="94">
        <f>AJ$3/AM$3</f>
        <v>0.85106382978723394</v>
      </c>
      <c r="AK97" s="93">
        <f>AK96*AI97</f>
        <v>8</v>
      </c>
      <c r="AL97" s="93">
        <f>AG97*AK97*$G97*AJ97</f>
        <v>807.17208510638307</v>
      </c>
      <c r="AM97" s="93">
        <f t="shared" si="121"/>
        <v>27642.277214648755</v>
      </c>
      <c r="AN97" s="93">
        <f t="shared" si="84"/>
        <v>17691057.41737524</v>
      </c>
      <c r="AO97" s="93">
        <f t="shared" si="85"/>
        <v>193.45452329094942</v>
      </c>
      <c r="AP97" s="94">
        <f t="shared" si="86"/>
        <v>34.245829017991348</v>
      </c>
      <c r="AQ97" s="100">
        <f t="shared" si="129"/>
        <v>8.8437030980527123</v>
      </c>
      <c r="AR97" s="94">
        <f t="shared" si="87"/>
        <v>26</v>
      </c>
      <c r="AS97" s="94">
        <f t="shared" si="88"/>
        <v>13.25</v>
      </c>
      <c r="AT97" s="94">
        <v>1</v>
      </c>
      <c r="AU97" s="94">
        <f>AU$3/AX$3</f>
        <v>0.75471698113207542</v>
      </c>
      <c r="AV97" s="93">
        <f>AV96*AT97</f>
        <v>2</v>
      </c>
      <c r="AW97" s="93">
        <f>AR97*AV97*$G97*AU97</f>
        <v>83.083245283018869</v>
      </c>
      <c r="AX97" s="93">
        <f t="shared" si="122"/>
        <v>487.04810251874363</v>
      </c>
      <c r="AY97" s="93">
        <f t="shared" si="89"/>
        <v>19949490.279167823</v>
      </c>
      <c r="AZ97" s="93">
        <f t="shared" si="90"/>
        <v>193.45452329094942</v>
      </c>
      <c r="BA97" s="94">
        <f t="shared" si="91"/>
        <v>5.8621699340178504</v>
      </c>
      <c r="BB97" s="100">
        <f t="shared" si="130"/>
        <v>1.7071154203458574</v>
      </c>
      <c r="BC97" s="94">
        <f t="shared" si="92"/>
        <v>-11</v>
      </c>
      <c r="BD97" s="94">
        <f t="shared" si="93"/>
        <v>15.1</v>
      </c>
      <c r="BE97" s="94">
        <v>1</v>
      </c>
      <c r="BF97" s="94">
        <f>BF$3/BI$3</f>
        <v>0.66225165562913912</v>
      </c>
      <c r="BG97" s="93">
        <f>BG96*BE97</f>
        <v>1</v>
      </c>
      <c r="BH97" s="93">
        <f>BC97*BG97*$G97*BF97</f>
        <v>-15.422036423841064</v>
      </c>
      <c r="BI97" s="93">
        <f t="shared" si="124"/>
        <v>3.2863283764428664</v>
      </c>
      <c r="BJ97" s="93">
        <f t="shared" si="94"/>
        <v>22734890.808712013</v>
      </c>
      <c r="BK97" s="93">
        <f t="shared" si="95"/>
        <v>193.45452329094942</v>
      </c>
      <c r="BL97" s="94">
        <f t="shared" si="96"/>
        <v>-0.21309302391236101</v>
      </c>
      <c r="BN97" s="94">
        <f t="shared" si="97"/>
        <v>-61</v>
      </c>
      <c r="BO97" s="94">
        <f t="shared" si="98"/>
        <v>17.600000000000001</v>
      </c>
      <c r="BP97" s="94">
        <v>1</v>
      </c>
      <c r="BQ97" s="94">
        <f>BQ$3/BT$3</f>
        <v>0.56818181818181823</v>
      </c>
      <c r="BR97" s="93">
        <f>BR96*BP97</f>
        <v>1</v>
      </c>
      <c r="BS97" s="93">
        <f>BN97*BR97*$G97*BQ97</f>
        <v>-73.374161931818193</v>
      </c>
      <c r="BT97" s="93">
        <f t="shared" si="125"/>
        <v>3.740646951663019E-3</v>
      </c>
      <c r="BU97" s="93">
        <f t="shared" si="99"/>
        <v>26498945.578366317</v>
      </c>
      <c r="BV97" s="93">
        <f t="shared" si="100"/>
        <v>193.45452329094942</v>
      </c>
      <c r="BW97" s="94">
        <f t="shared" si="101"/>
        <v>-5.0980438524653374E-5</v>
      </c>
      <c r="BY97" s="94">
        <f t="shared" si="102"/>
        <v>-116</v>
      </c>
      <c r="BZ97" s="94">
        <f t="shared" si="103"/>
        <v>20.350000000000001</v>
      </c>
      <c r="CA97" s="94">
        <v>1</v>
      </c>
      <c r="CB97" s="94">
        <f>CB$3/CE$3</f>
        <v>0.49140049140049141</v>
      </c>
      <c r="CC97" s="93">
        <f>CC96*CA97</f>
        <v>1</v>
      </c>
      <c r="CD97" s="93">
        <f>BY97*CC97*$G97*CB97</f>
        <v>-120.67562653562656</v>
      </c>
      <c r="CE97" s="93">
        <f t="shared" si="126"/>
        <v>2.1118764833302484E-6</v>
      </c>
      <c r="CF97" s="93">
        <f t="shared" si="104"/>
        <v>30639405.824986059</v>
      </c>
      <c r="CG97" s="93">
        <f t="shared" si="105"/>
        <v>193.45452329094942</v>
      </c>
      <c r="CH97" s="94">
        <f t="shared" si="106"/>
        <v>-1.7500439350996599E-8</v>
      </c>
      <c r="CI97" s="100"/>
      <c r="CJ97" s="94">
        <f t="shared" si="107"/>
        <v>-166</v>
      </c>
      <c r="CK97" s="94">
        <f t="shared" si="108"/>
        <v>22.85</v>
      </c>
      <c r="CL97" s="94">
        <v>1</v>
      </c>
      <c r="CM97" s="94">
        <f>CM$3/CP$3</f>
        <v>0.43763676148796499</v>
      </c>
      <c r="CN97" s="93">
        <f>CN96*CL97</f>
        <v>1</v>
      </c>
      <c r="CO97" s="93">
        <f>CJ97*CN97*$G97*CM97</f>
        <v>-153.79700218818382</v>
      </c>
      <c r="CP97" s="93">
        <f t="shared" si="127"/>
        <v>2.3157429382340302E-9</v>
      </c>
      <c r="CQ97" s="93">
        <f t="shared" si="109"/>
        <v>34403460.594640367</v>
      </c>
      <c r="CR97" s="93">
        <f t="shared" si="110"/>
        <v>193.45452329094942</v>
      </c>
      <c r="CS97" s="94">
        <f t="shared" si="111"/>
        <v>-1.5057139640475696E-11</v>
      </c>
      <c r="CT97" s="100"/>
      <c r="CU97" s="94">
        <f t="shared" si="112"/>
        <v>-229</v>
      </c>
      <c r="CV97" s="94">
        <f t="shared" si="113"/>
        <v>26</v>
      </c>
      <c r="CW97" s="94">
        <v>1</v>
      </c>
      <c r="CX97" s="94">
        <f>CX$3/DA$3</f>
        <v>0.38461538461538458</v>
      </c>
      <c r="CY97" s="93">
        <f>CY96*CW97</f>
        <v>1</v>
      </c>
      <c r="CZ97" s="93">
        <f>CU97*CY97*$G97*CX97</f>
        <v>-186.46104807692311</v>
      </c>
      <c r="DA97" s="93">
        <f t="shared" si="128"/>
        <v>4.2442362129580797E-13</v>
      </c>
      <c r="DB97" s="93">
        <f t="shared" si="114"/>
        <v>39146169.604404785</v>
      </c>
      <c r="DC97" s="93">
        <f t="shared" si="115"/>
        <v>193.45452329094942</v>
      </c>
      <c r="DD97" s="94">
        <f t="shared" si="116"/>
        <v>-2.2762052754348734E-15</v>
      </c>
      <c r="DE97" s="100"/>
    </row>
    <row r="98" spans="1:109">
      <c r="A98" s="84">
        <f t="shared" si="67"/>
        <v>6.0628662660416177</v>
      </c>
      <c r="B98" s="84">
        <f t="shared" si="68"/>
        <v>3.0666666666666669</v>
      </c>
      <c r="C98" s="112">
        <f t="shared" si="132"/>
        <v>4.55</v>
      </c>
      <c r="D98" s="116"/>
      <c r="E98" s="86">
        <f t="shared" si="117"/>
        <v>1.46</v>
      </c>
      <c r="F98" s="86">
        <f t="shared" si="69"/>
        <v>1.46</v>
      </c>
      <c r="G98" s="87">
        <f t="shared" si="70"/>
        <v>2.1315999999999997</v>
      </c>
      <c r="H98" s="88">
        <f t="shared" si="71"/>
        <v>345901.08176165173</v>
      </c>
      <c r="I98" s="84">
        <f t="shared" si="118"/>
        <v>18.400000000000009</v>
      </c>
      <c r="J98" s="89">
        <v>92</v>
      </c>
      <c r="K98" s="94">
        <f t="shared" si="72"/>
        <v>92</v>
      </c>
      <c r="L98" s="94">
        <f t="shared" si="73"/>
        <v>10</v>
      </c>
      <c r="M98" s="94">
        <v>1</v>
      </c>
      <c r="N98" s="94">
        <f>N$3/Q$3</f>
        <v>1</v>
      </c>
      <c r="O98" s="93">
        <f>O97*M98</f>
        <v>512</v>
      </c>
      <c r="P98" s="93">
        <f>K98*O98*$G98*N98</f>
        <v>100406.88639999999</v>
      </c>
      <c r="Q98" s="93">
        <f t="shared" si="74"/>
        <v>3459010.8176165172</v>
      </c>
      <c r="R98" s="93">
        <f t="shared" si="75"/>
        <v>17295054.088082585</v>
      </c>
      <c r="S98" s="93">
        <f t="shared" si="76"/>
        <v>200.47877786377617</v>
      </c>
      <c r="T98" s="94">
        <f t="shared" si="131"/>
        <v>34.449936071481623</v>
      </c>
      <c r="U98" s="100">
        <f>T98/(($C98/N$3))</f>
        <v>7.571414521204753</v>
      </c>
      <c r="V98" s="94">
        <f t="shared" si="77"/>
        <v>82</v>
      </c>
      <c r="W98" s="97">
        <f t="shared" si="78"/>
        <v>10.5</v>
      </c>
      <c r="X98" s="94">
        <v>1</v>
      </c>
      <c r="Y98" s="94">
        <f>Y$3/AB$3</f>
        <v>0.95238095238095244</v>
      </c>
      <c r="Z98" s="93">
        <f>Z97*X98</f>
        <v>384</v>
      </c>
      <c r="AA98" s="93">
        <f>V98*Z98*$G98*Y98</f>
        <v>63923.638857142847</v>
      </c>
      <c r="AB98" s="93">
        <f t="shared" si="119"/>
        <v>907990.33962433517</v>
      </c>
      <c r="AC98" s="93">
        <f t="shared" si="79"/>
        <v>18159806.792486716</v>
      </c>
      <c r="AD98" s="93">
        <f t="shared" si="80"/>
        <v>200.47877786377617</v>
      </c>
      <c r="AE98" s="94">
        <f t="shared" si="81"/>
        <v>14.204296811912108</v>
      </c>
      <c r="AF98" s="100">
        <f t="shared" si="120"/>
        <v>3.2779146489027946</v>
      </c>
      <c r="AG98" s="94">
        <f t="shared" si="82"/>
        <v>57</v>
      </c>
      <c r="AH98" s="94">
        <f t="shared" si="83"/>
        <v>11.75</v>
      </c>
      <c r="AI98" s="94">
        <v>1</v>
      </c>
      <c r="AJ98" s="94">
        <f>AJ$3/AM$3</f>
        <v>0.85106382978723394</v>
      </c>
      <c r="AK98" s="93">
        <f>AK97*AI98</f>
        <v>8</v>
      </c>
      <c r="AL98" s="93">
        <f>AG98*AK98*$G98*AJ98</f>
        <v>827.24221276595722</v>
      </c>
      <c r="AM98" s="93">
        <f t="shared" si="121"/>
        <v>31752.638364839055</v>
      </c>
      <c r="AN98" s="93">
        <f t="shared" si="84"/>
        <v>20321688.553497039</v>
      </c>
      <c r="AO98" s="93">
        <f t="shared" si="85"/>
        <v>200.47877786377617</v>
      </c>
      <c r="AP98" s="94">
        <f t="shared" si="86"/>
        <v>38.383725920696563</v>
      </c>
      <c r="AQ98" s="100">
        <f t="shared" si="129"/>
        <v>9.9122808696304325</v>
      </c>
      <c r="AR98" s="94">
        <f t="shared" si="87"/>
        <v>27</v>
      </c>
      <c r="AS98" s="94">
        <f t="shared" si="88"/>
        <v>13.25</v>
      </c>
      <c r="AT98" s="94">
        <v>1</v>
      </c>
      <c r="AU98" s="94">
        <f>AU$3/AX$3</f>
        <v>0.75471698113207542</v>
      </c>
      <c r="AV98" s="93">
        <f>AV97*AT98</f>
        <v>2</v>
      </c>
      <c r="AW98" s="93">
        <f>AR98*AV98*$G98*AU98</f>
        <v>86.872754716981106</v>
      </c>
      <c r="AX98" s="93">
        <f t="shared" si="122"/>
        <v>559.47135416770811</v>
      </c>
      <c r="AY98" s="93">
        <f t="shared" si="89"/>
        <v>22915946.666709427</v>
      </c>
      <c r="AZ98" s="93">
        <f t="shared" si="90"/>
        <v>200.47877786377617</v>
      </c>
      <c r="BA98" s="94">
        <f t="shared" si="91"/>
        <v>6.4401244785017466</v>
      </c>
      <c r="BB98" s="100">
        <f t="shared" si="130"/>
        <v>1.8754208646186403</v>
      </c>
      <c r="BC98" s="94">
        <f t="shared" si="92"/>
        <v>-10</v>
      </c>
      <c r="BD98" s="94">
        <f t="shared" si="93"/>
        <v>15.1</v>
      </c>
      <c r="BE98" s="94">
        <v>1</v>
      </c>
      <c r="BF98" s="94">
        <f>BF$3/BI$3</f>
        <v>0.66225165562913912</v>
      </c>
      <c r="BG98" s="93">
        <f>BG97*BE98</f>
        <v>1</v>
      </c>
      <c r="BH98" s="93">
        <f>BC98*BG98*$G98*BF98</f>
        <v>-14.116556291390726</v>
      </c>
      <c r="BI98" s="93">
        <f t="shared" si="124"/>
        <v>3.7749999999999972</v>
      </c>
      <c r="BJ98" s="93">
        <f t="shared" si="94"/>
        <v>26115531.673004705</v>
      </c>
      <c r="BK98" s="93">
        <f t="shared" si="95"/>
        <v>200.47877786377617</v>
      </c>
      <c r="BL98" s="94">
        <f t="shared" si="96"/>
        <v>-0.26741649465190453</v>
      </c>
      <c r="BN98" s="94">
        <f t="shared" si="97"/>
        <v>-60</v>
      </c>
      <c r="BO98" s="94">
        <f t="shared" si="98"/>
        <v>17.600000000000001</v>
      </c>
      <c r="BP98" s="94">
        <v>1</v>
      </c>
      <c r="BQ98" s="94">
        <f>BQ$3/BT$3</f>
        <v>0.56818181818181823</v>
      </c>
      <c r="BR98" s="93">
        <f>BR97*BP98</f>
        <v>1</v>
      </c>
      <c r="BS98" s="93">
        <f>BN98*BR98*$G98*BQ98</f>
        <v>-72.668181818181822</v>
      </c>
      <c r="BT98" s="93">
        <f t="shared" si="125"/>
        <v>4.296874999999983E-3</v>
      </c>
      <c r="BU98" s="93">
        <f t="shared" si="99"/>
        <v>30439295.195025355</v>
      </c>
      <c r="BV98" s="93">
        <f t="shared" si="100"/>
        <v>200.47877786377617</v>
      </c>
      <c r="BW98" s="94">
        <f t="shared" si="101"/>
        <v>-5.9130074435478592E-5</v>
      </c>
      <c r="BY98" s="94">
        <f t="shared" si="102"/>
        <v>-115</v>
      </c>
      <c r="BZ98" s="94">
        <f t="shared" si="103"/>
        <v>20.350000000000001</v>
      </c>
      <c r="CA98" s="94">
        <v>1</v>
      </c>
      <c r="CB98" s="94">
        <f>CB$3/CE$3</f>
        <v>0.49140049140049141</v>
      </c>
      <c r="CC98" s="93">
        <f>CC97*CA98</f>
        <v>1</v>
      </c>
      <c r="CD98" s="93">
        <f>BY98*CC98*$G98*CB98</f>
        <v>-120.45896805896804</v>
      </c>
      <c r="CE98" s="93">
        <f t="shared" si="126"/>
        <v>2.4259090423583795E-6</v>
      </c>
      <c r="CF98" s="93">
        <f t="shared" si="104"/>
        <v>35195435.069248065</v>
      </c>
      <c r="CG98" s="93">
        <f t="shared" si="105"/>
        <v>200.47877786377617</v>
      </c>
      <c r="CH98" s="94">
        <f t="shared" si="106"/>
        <v>-2.0138882820005805E-8</v>
      </c>
      <c r="CI98" s="100"/>
      <c r="CJ98" s="94">
        <f t="shared" si="107"/>
        <v>-165</v>
      </c>
      <c r="CK98" s="94">
        <f t="shared" si="108"/>
        <v>22.85</v>
      </c>
      <c r="CL98" s="94">
        <v>1</v>
      </c>
      <c r="CM98" s="94">
        <f>CM$3/CP$3</f>
        <v>0.43763676148796499</v>
      </c>
      <c r="CN98" s="93">
        <f>CN97*CL98</f>
        <v>1</v>
      </c>
      <c r="CO98" s="93">
        <f>CJ98*CN98*$G98*CM98</f>
        <v>-153.92297592997809</v>
      </c>
      <c r="CP98" s="93">
        <f t="shared" si="127"/>
        <v>2.6600901037454317E-9</v>
      </c>
      <c r="CQ98" s="93">
        <f t="shared" si="109"/>
        <v>39519198.591268718</v>
      </c>
      <c r="CR98" s="93">
        <f t="shared" si="110"/>
        <v>200.47877786377617</v>
      </c>
      <c r="CS98" s="94">
        <f t="shared" si="111"/>
        <v>-1.7281956041153643E-11</v>
      </c>
      <c r="CT98" s="100"/>
      <c r="CU98" s="94">
        <f t="shared" si="112"/>
        <v>-228</v>
      </c>
      <c r="CV98" s="94">
        <f t="shared" si="113"/>
        <v>26</v>
      </c>
      <c r="CW98" s="94">
        <v>1</v>
      </c>
      <c r="CX98" s="94">
        <f>CX$3/DA$3</f>
        <v>0.38461538461538458</v>
      </c>
      <c r="CY98" s="93">
        <f>CY97*CW98</f>
        <v>1</v>
      </c>
      <c r="CZ98" s="93">
        <f>CU98*CY98*$G98*CX98</f>
        <v>-186.92492307692302</v>
      </c>
      <c r="DA98" s="93">
        <f t="shared" si="128"/>
        <v>4.8753471560437919E-13</v>
      </c>
      <c r="DB98" s="93">
        <f t="shared" si="114"/>
        <v>44967140.62901473</v>
      </c>
      <c r="DC98" s="93">
        <f t="shared" si="115"/>
        <v>200.47877786377617</v>
      </c>
      <c r="DD98" s="94">
        <f t="shared" si="116"/>
        <v>-2.6081846528499025E-15</v>
      </c>
      <c r="DE98" s="100"/>
    </row>
    <row r="99" spans="1:109">
      <c r="A99" s="84">
        <f t="shared" si="67"/>
        <v>6.2766727831740319</v>
      </c>
      <c r="B99" s="84">
        <f t="shared" si="68"/>
        <v>3.1</v>
      </c>
      <c r="C99" s="112">
        <f t="shared" si="132"/>
        <v>4.55</v>
      </c>
      <c r="D99" s="116"/>
      <c r="E99" s="86">
        <f t="shared" si="117"/>
        <v>1.4650000000000001</v>
      </c>
      <c r="F99" s="86">
        <f t="shared" si="69"/>
        <v>1.4650000000000001</v>
      </c>
      <c r="G99" s="87">
        <f t="shared" si="70"/>
        <v>2.1462250000000003</v>
      </c>
      <c r="H99" s="88">
        <f t="shared" si="71"/>
        <v>397336.00361130427</v>
      </c>
      <c r="I99" s="84">
        <f t="shared" si="118"/>
        <v>18.600000000000012</v>
      </c>
      <c r="J99" s="89">
        <v>93</v>
      </c>
      <c r="K99" s="94">
        <f t="shared" si="72"/>
        <v>93</v>
      </c>
      <c r="L99" s="94">
        <f t="shared" si="73"/>
        <v>10</v>
      </c>
      <c r="M99" s="94">
        <v>1</v>
      </c>
      <c r="N99" s="94">
        <f>N$3/Q$3</f>
        <v>1</v>
      </c>
      <c r="O99" s="93">
        <f>O98*M99</f>
        <v>512</v>
      </c>
      <c r="P99" s="93">
        <f>K99*O99*$G99*N99</f>
        <v>102194.64960000002</v>
      </c>
      <c r="Q99" s="93">
        <f t="shared" si="74"/>
        <v>3973360.0361130429</v>
      </c>
      <c r="R99" s="93">
        <f t="shared" si="75"/>
        <v>19866800.180565216</v>
      </c>
      <c r="S99" s="93">
        <f t="shared" si="76"/>
        <v>207.75786912306046</v>
      </c>
      <c r="T99" s="94">
        <f t="shared" si="131"/>
        <v>38.880313711776182</v>
      </c>
      <c r="U99" s="100">
        <f>T99/(($C99/N$3))</f>
        <v>8.5451238926980615</v>
      </c>
      <c r="V99" s="94">
        <f t="shared" si="77"/>
        <v>83</v>
      </c>
      <c r="W99" s="97">
        <f t="shared" si="78"/>
        <v>10.5</v>
      </c>
      <c r="X99" s="94">
        <v>1</v>
      </c>
      <c r="Y99" s="94">
        <f>Y$3/AB$3</f>
        <v>0.95238095238095244</v>
      </c>
      <c r="Z99" s="93">
        <f>Z98*X99</f>
        <v>384</v>
      </c>
      <c r="AA99" s="93">
        <f>V99*Z99*$G99*Y99</f>
        <v>65147.126857142866</v>
      </c>
      <c r="AB99" s="93">
        <f t="shared" si="119"/>
        <v>1043007.009479673</v>
      </c>
      <c r="AC99" s="93">
        <f t="shared" si="79"/>
        <v>20860140.189593475</v>
      </c>
      <c r="AD99" s="93">
        <f t="shared" si="80"/>
        <v>207.75786912306046</v>
      </c>
      <c r="AE99" s="94">
        <f t="shared" si="81"/>
        <v>16.010023155231682</v>
      </c>
      <c r="AF99" s="100">
        <f t="shared" si="120"/>
        <v>3.6946207281303884</v>
      </c>
      <c r="AG99" s="94">
        <f t="shared" si="82"/>
        <v>58</v>
      </c>
      <c r="AH99" s="94">
        <f t="shared" si="83"/>
        <v>11.75</v>
      </c>
      <c r="AI99" s="94">
        <v>1</v>
      </c>
      <c r="AJ99" s="94">
        <f>AJ$3/AM$3</f>
        <v>0.85106382978723394</v>
      </c>
      <c r="AK99" s="93">
        <f>AK98*AI99</f>
        <v>8</v>
      </c>
      <c r="AL99" s="93">
        <f>AG99*AK99*$G99*AJ99</f>
        <v>847.53055319148928</v>
      </c>
      <c r="AM99" s="93">
        <f t="shared" si="121"/>
        <v>36474.203456506359</v>
      </c>
      <c r="AN99" s="93">
        <f t="shared" si="84"/>
        <v>23343490.212164126</v>
      </c>
      <c r="AO99" s="93">
        <f t="shared" si="85"/>
        <v>207.75786912306046</v>
      </c>
      <c r="AP99" s="94">
        <f t="shared" si="86"/>
        <v>43.035856724171047</v>
      </c>
      <c r="AQ99" s="100">
        <f t="shared" si="129"/>
        <v>11.113655307890326</v>
      </c>
      <c r="AR99" s="94">
        <f t="shared" si="87"/>
        <v>28</v>
      </c>
      <c r="AS99" s="94">
        <f t="shared" si="88"/>
        <v>13.25</v>
      </c>
      <c r="AT99" s="94">
        <v>1</v>
      </c>
      <c r="AU99" s="94">
        <f>AU$3/AX$3</f>
        <v>0.75471698113207542</v>
      </c>
      <c r="AV99" s="93">
        <f>AV98*AT99</f>
        <v>2</v>
      </c>
      <c r="AW99" s="93">
        <f>AR99*AV99*$G99*AU99</f>
        <v>90.708377358490566</v>
      </c>
      <c r="AX99" s="93">
        <f t="shared" si="122"/>
        <v>642.66382420040998</v>
      </c>
      <c r="AY99" s="93">
        <f t="shared" si="89"/>
        <v>26323510.239248909</v>
      </c>
      <c r="AZ99" s="93">
        <f t="shared" si="90"/>
        <v>207.75786912306046</v>
      </c>
      <c r="BA99" s="94">
        <f t="shared" si="91"/>
        <v>7.0849445543549328</v>
      </c>
      <c r="BB99" s="100">
        <f t="shared" si="130"/>
        <v>2.0631981394550079</v>
      </c>
      <c r="BC99" s="94">
        <f t="shared" si="92"/>
        <v>-9</v>
      </c>
      <c r="BD99" s="94">
        <f t="shared" si="93"/>
        <v>15.1</v>
      </c>
      <c r="BE99" s="94">
        <v>1</v>
      </c>
      <c r="BF99" s="94">
        <f>BF$3/BI$3</f>
        <v>0.66225165562913912</v>
      </c>
      <c r="BG99" s="93">
        <f>BG98*BE99</f>
        <v>1</v>
      </c>
      <c r="BH99" s="93">
        <f>BC99*BG99*$G99*BF99</f>
        <v>-12.792069536423844</v>
      </c>
      <c r="BI99" s="93">
        <f t="shared" si="124"/>
        <v>4.3363362901138043</v>
      </c>
      <c r="BJ99" s="93">
        <f t="shared" si="94"/>
        <v>29998868.272653475</v>
      </c>
      <c r="BK99" s="93">
        <f t="shared" si="95"/>
        <v>207.75786912306046</v>
      </c>
      <c r="BL99" s="94">
        <f t="shared" si="96"/>
        <v>-0.33898629754682152</v>
      </c>
      <c r="BN99" s="94">
        <f t="shared" si="97"/>
        <v>-59</v>
      </c>
      <c r="BO99" s="94">
        <f t="shared" si="98"/>
        <v>17.600000000000001</v>
      </c>
      <c r="BP99" s="94">
        <v>1</v>
      </c>
      <c r="BQ99" s="94">
        <f>BQ$3/BT$3</f>
        <v>0.56818181818181823</v>
      </c>
      <c r="BR99" s="93">
        <f>BR98*BP99</f>
        <v>1</v>
      </c>
      <c r="BS99" s="93">
        <f>BN99*BR99*$G99*BQ99</f>
        <v>-71.9473153409091</v>
      </c>
      <c r="BT99" s="93">
        <f t="shared" si="125"/>
        <v>4.9358132441278662E-3</v>
      </c>
      <c r="BU99" s="93">
        <f t="shared" si="99"/>
        <v>34965568.317794785</v>
      </c>
      <c r="BV99" s="93">
        <f t="shared" si="100"/>
        <v>207.75786912306046</v>
      </c>
      <c r="BW99" s="94">
        <f t="shared" si="101"/>
        <v>-6.8603160809273063E-5</v>
      </c>
      <c r="BY99" s="94">
        <f t="shared" si="102"/>
        <v>-114</v>
      </c>
      <c r="BZ99" s="94">
        <f t="shared" si="103"/>
        <v>20.350000000000001</v>
      </c>
      <c r="CA99" s="94">
        <v>1</v>
      </c>
      <c r="CB99" s="94">
        <f>CB$3/CE$3</f>
        <v>0.49140049140049141</v>
      </c>
      <c r="CC99" s="93">
        <f>CC98*CA99</f>
        <v>1</v>
      </c>
      <c r="CD99" s="93">
        <f>BY99*CC99*$G99*CB99</f>
        <v>-120.23078624078626</v>
      </c>
      <c r="CE99" s="93">
        <f t="shared" si="126"/>
        <v>2.7866377263295038E-6</v>
      </c>
      <c r="CF99" s="93">
        <f t="shared" si="104"/>
        <v>40428938.367450215</v>
      </c>
      <c r="CG99" s="93">
        <f t="shared" si="105"/>
        <v>207.75786912306046</v>
      </c>
      <c r="CH99" s="94">
        <f t="shared" si="106"/>
        <v>-2.3177405833050971E-8</v>
      </c>
      <c r="CI99" s="100"/>
      <c r="CJ99" s="94">
        <f t="shared" si="107"/>
        <v>-164</v>
      </c>
      <c r="CK99" s="94">
        <f t="shared" si="108"/>
        <v>22.85</v>
      </c>
      <c r="CL99" s="94">
        <v>1</v>
      </c>
      <c r="CM99" s="94">
        <f>CM$3/CP$3</f>
        <v>0.43763676148796499</v>
      </c>
      <c r="CN99" s="93">
        <f>CN98*CL99</f>
        <v>1</v>
      </c>
      <c r="CO99" s="93">
        <f>CJ99*CN99*$G99*CM99</f>
        <v>-154.03978118161928</v>
      </c>
      <c r="CP99" s="93">
        <f t="shared" si="127"/>
        <v>3.0556411263162693E-9</v>
      </c>
      <c r="CQ99" s="93">
        <f t="shared" si="109"/>
        <v>45395638.412591517</v>
      </c>
      <c r="CR99" s="93">
        <f t="shared" si="110"/>
        <v>207.75786912306046</v>
      </c>
      <c r="CS99" s="94">
        <f t="shared" si="111"/>
        <v>-1.9836701291554953E-11</v>
      </c>
      <c r="CT99" s="100"/>
      <c r="CU99" s="94">
        <f t="shared" si="112"/>
        <v>-227</v>
      </c>
      <c r="CV99" s="94">
        <f t="shared" si="113"/>
        <v>26</v>
      </c>
      <c r="CW99" s="94">
        <v>1</v>
      </c>
      <c r="CX99" s="94">
        <f>CX$3/DA$3</f>
        <v>0.38461538461538458</v>
      </c>
      <c r="CY99" s="93">
        <f>CY98*CW99</f>
        <v>1</v>
      </c>
      <c r="CZ99" s="93">
        <f>CU99*CY99*$G99*CX99</f>
        <v>-187.38195192307694</v>
      </c>
      <c r="DA99" s="93">
        <f t="shared" si="128"/>
        <v>5.6003032581869754E-13</v>
      </c>
      <c r="DB99" s="93">
        <f t="shared" si="114"/>
        <v>51653680.469469562</v>
      </c>
      <c r="DC99" s="93">
        <f t="shared" si="115"/>
        <v>207.75786912306046</v>
      </c>
      <c r="DD99" s="94">
        <f t="shared" si="116"/>
        <v>-2.9887100655702332E-15</v>
      </c>
      <c r="DE99" s="100"/>
    </row>
    <row r="100" spans="1:109">
      <c r="A100" s="84">
        <f t="shared" si="67"/>
        <v>6.4980191708499113</v>
      </c>
      <c r="B100" s="84">
        <f t="shared" si="68"/>
        <v>3.1333333333333333</v>
      </c>
      <c r="C100" s="112">
        <f t="shared" si="132"/>
        <v>4.55</v>
      </c>
      <c r="D100" s="116"/>
      <c r="E100" s="86">
        <f t="shared" si="117"/>
        <v>1.47</v>
      </c>
      <c r="F100" s="86">
        <f t="shared" si="69"/>
        <v>1.47</v>
      </c>
      <c r="G100" s="87">
        <f t="shared" si="70"/>
        <v>2.1608999999999998</v>
      </c>
      <c r="H100" s="88">
        <f t="shared" si="71"/>
        <v>456419.21372940112</v>
      </c>
      <c r="I100" s="84">
        <f t="shared" si="118"/>
        <v>18.800000000000011</v>
      </c>
      <c r="J100" s="89">
        <v>94</v>
      </c>
      <c r="K100" s="94">
        <f t="shared" si="72"/>
        <v>94</v>
      </c>
      <c r="L100" s="94">
        <f t="shared" si="73"/>
        <v>10</v>
      </c>
      <c r="M100" s="94">
        <v>1</v>
      </c>
      <c r="N100" s="94">
        <f>N$3/Q$3</f>
        <v>1</v>
      </c>
      <c r="O100" s="93">
        <f>O99*M100</f>
        <v>512</v>
      </c>
      <c r="P100" s="93">
        <f>K100*O100*$G100*N100</f>
        <v>103999.79519999999</v>
      </c>
      <c r="Q100" s="93">
        <f t="shared" si="74"/>
        <v>4564192.1372940112</v>
      </c>
      <c r="R100" s="93">
        <f t="shared" si="75"/>
        <v>22820960.686470054</v>
      </c>
      <c r="S100" s="93">
        <f t="shared" si="76"/>
        <v>215.30103519416039</v>
      </c>
      <c r="T100" s="94">
        <f t="shared" si="131"/>
        <v>43.886549281339462</v>
      </c>
      <c r="U100" s="100">
        <f>T100/(($C100/N$3))</f>
        <v>9.6453954464482337</v>
      </c>
      <c r="V100" s="94">
        <f t="shared" si="77"/>
        <v>84</v>
      </c>
      <c r="W100" s="97">
        <f t="shared" si="78"/>
        <v>10.5</v>
      </c>
      <c r="X100" s="94">
        <v>1</v>
      </c>
      <c r="Y100" s="94">
        <f>Y$3/AB$3</f>
        <v>0.95238095238095244</v>
      </c>
      <c r="Z100" s="93">
        <f>Z99*X100</f>
        <v>384</v>
      </c>
      <c r="AA100" s="93">
        <f>V100*Z100*$G100*Y100</f>
        <v>66382.847999999998</v>
      </c>
      <c r="AB100" s="93">
        <f t="shared" si="119"/>
        <v>1198100.4360396774</v>
      </c>
      <c r="AC100" s="93">
        <f t="shared" si="79"/>
        <v>23962008.720793556</v>
      </c>
      <c r="AD100" s="93">
        <f t="shared" si="80"/>
        <v>215.30103519416039</v>
      </c>
      <c r="AE100" s="94">
        <f t="shared" si="81"/>
        <v>18.048343391950844</v>
      </c>
      <c r="AF100" s="100">
        <f t="shared" si="120"/>
        <v>4.1650023212194256</v>
      </c>
      <c r="AG100" s="94">
        <f t="shared" si="82"/>
        <v>59</v>
      </c>
      <c r="AH100" s="94">
        <f t="shared" si="83"/>
        <v>11.75</v>
      </c>
      <c r="AI100" s="94">
        <v>1</v>
      </c>
      <c r="AJ100" s="94">
        <f>AJ$3/AM$3</f>
        <v>0.85106382978723394</v>
      </c>
      <c r="AK100" s="93">
        <f>AK99*AI100</f>
        <v>8</v>
      </c>
      <c r="AL100" s="93">
        <f>AG100*AK100*$G100*AJ100</f>
        <v>868.03812765957423</v>
      </c>
      <c r="AM100" s="93">
        <f t="shared" si="121"/>
        <v>41897.857510316026</v>
      </c>
      <c r="AN100" s="93">
        <f t="shared" si="84"/>
        <v>26814628.806602318</v>
      </c>
      <c r="AO100" s="93">
        <f t="shared" si="85"/>
        <v>215.30103519416039</v>
      </c>
      <c r="AP100" s="94">
        <f t="shared" si="86"/>
        <v>48.267300911403581</v>
      </c>
      <c r="AQ100" s="100">
        <f t="shared" si="129"/>
        <v>12.464632652944882</v>
      </c>
      <c r="AR100" s="94">
        <f t="shared" si="87"/>
        <v>29</v>
      </c>
      <c r="AS100" s="94">
        <f t="shared" si="88"/>
        <v>13.25</v>
      </c>
      <c r="AT100" s="94">
        <v>1</v>
      </c>
      <c r="AU100" s="94">
        <f>AU$3/AX$3</f>
        <v>0.75471698113207542</v>
      </c>
      <c r="AV100" s="93">
        <f>AV99*AT100</f>
        <v>2</v>
      </c>
      <c r="AW100" s="93">
        <f>AR100*AV100*$G100*AU100</f>
        <v>94.590339622641494</v>
      </c>
      <c r="AX100" s="93">
        <f t="shared" si="122"/>
        <v>738.22687767511468</v>
      </c>
      <c r="AY100" s="93">
        <f t="shared" si="89"/>
        <v>30237772.909572825</v>
      </c>
      <c r="AZ100" s="93">
        <f t="shared" si="90"/>
        <v>215.30103519416039</v>
      </c>
      <c r="BA100" s="94">
        <f t="shared" si="91"/>
        <v>7.8044637604664011</v>
      </c>
      <c r="BB100" s="100">
        <f t="shared" si="130"/>
        <v>2.2727284577182374</v>
      </c>
      <c r="BC100" s="94">
        <f t="shared" si="92"/>
        <v>-8</v>
      </c>
      <c r="BD100" s="94">
        <f t="shared" si="93"/>
        <v>15.1</v>
      </c>
      <c r="BE100" s="94">
        <v>1</v>
      </c>
      <c r="BF100" s="94">
        <f>BF$3/BI$3</f>
        <v>0.66225165562913912</v>
      </c>
      <c r="BG100" s="93">
        <f>BG99*BE100</f>
        <v>1</v>
      </c>
      <c r="BH100" s="93">
        <f>BC100*BG100*$G100*BF100</f>
        <v>-11.448476821192052</v>
      </c>
      <c r="BI100" s="93">
        <f t="shared" si="124"/>
        <v>4.981142363167673</v>
      </c>
      <c r="BJ100" s="93">
        <f t="shared" si="94"/>
        <v>34459650.636569783</v>
      </c>
      <c r="BK100" s="93">
        <f t="shared" si="95"/>
        <v>215.30103519416039</v>
      </c>
      <c r="BL100" s="94">
        <f t="shared" si="96"/>
        <v>-0.43509214727562512</v>
      </c>
      <c r="BN100" s="94">
        <f t="shared" si="97"/>
        <v>-58</v>
      </c>
      <c r="BO100" s="94">
        <f t="shared" si="98"/>
        <v>17.600000000000001</v>
      </c>
      <c r="BP100" s="94">
        <v>1</v>
      </c>
      <c r="BQ100" s="94">
        <f>BQ$3/BT$3</f>
        <v>0.56818181818181823</v>
      </c>
      <c r="BR100" s="93">
        <f>BR99*BP100</f>
        <v>1</v>
      </c>
      <c r="BS100" s="93">
        <f>BN100*BR100*$G100*BQ100</f>
        <v>-71.211477272727265</v>
      </c>
      <c r="BT100" s="93">
        <f t="shared" si="125"/>
        <v>5.6697605541022591E-3</v>
      </c>
      <c r="BU100" s="93">
        <f t="shared" si="99"/>
        <v>40164890.808187298</v>
      </c>
      <c r="BV100" s="93">
        <f t="shared" si="100"/>
        <v>215.30103519416039</v>
      </c>
      <c r="BW100" s="94">
        <f t="shared" si="101"/>
        <v>-7.9618634119723238E-5</v>
      </c>
      <c r="BY100" s="94">
        <f t="shared" si="102"/>
        <v>-113</v>
      </c>
      <c r="BZ100" s="94">
        <f t="shared" si="103"/>
        <v>20.350000000000001</v>
      </c>
      <c r="CA100" s="94">
        <v>1</v>
      </c>
      <c r="CB100" s="94">
        <f>CB$3/CE$3</f>
        <v>0.49140049140049141</v>
      </c>
      <c r="CC100" s="93">
        <f>CC99*CA100</f>
        <v>1</v>
      </c>
      <c r="CD100" s="93">
        <f>BY100*CC100*$G100*CB100</f>
        <v>-119.99100737100736</v>
      </c>
      <c r="CE100" s="93">
        <f t="shared" si="126"/>
        <v>3.2010061722073789E-6</v>
      </c>
      <c r="CF100" s="93">
        <f t="shared" si="104"/>
        <v>46440654.996966571</v>
      </c>
      <c r="CG100" s="93">
        <f t="shared" si="105"/>
        <v>215.30103519416039</v>
      </c>
      <c r="CH100" s="94">
        <f t="shared" si="106"/>
        <v>-2.6677050575215165E-8</v>
      </c>
      <c r="CI100" s="100"/>
      <c r="CJ100" s="94">
        <f t="shared" si="107"/>
        <v>-163</v>
      </c>
      <c r="CK100" s="94">
        <f t="shared" si="108"/>
        <v>22.85</v>
      </c>
      <c r="CL100" s="94">
        <v>1</v>
      </c>
      <c r="CM100" s="94">
        <f>CM$3/CP$3</f>
        <v>0.43763676148796499</v>
      </c>
      <c r="CN100" s="93">
        <f>CN99*CL100</f>
        <v>1</v>
      </c>
      <c r="CO100" s="93">
        <f>CJ100*CN100*$G100*CM100</f>
        <v>-154.14735229759299</v>
      </c>
      <c r="CP100" s="93">
        <f t="shared" si="127"/>
        <v>3.5100099352607854E-9</v>
      </c>
      <c r="CQ100" s="93">
        <f t="shared" si="109"/>
        <v>52145895.168584079</v>
      </c>
      <c r="CR100" s="93">
        <f t="shared" si="110"/>
        <v>215.30103519416039</v>
      </c>
      <c r="CS100" s="94">
        <f t="shared" si="111"/>
        <v>-2.2770484753344637E-11</v>
      </c>
      <c r="CT100" s="100"/>
      <c r="CU100" s="94">
        <f t="shared" si="112"/>
        <v>-226</v>
      </c>
      <c r="CV100" s="94">
        <f t="shared" si="113"/>
        <v>26</v>
      </c>
      <c r="CW100" s="94">
        <v>1</v>
      </c>
      <c r="CX100" s="94">
        <f>CX$3/DA$3</f>
        <v>0.38461538461538458</v>
      </c>
      <c r="CY100" s="93">
        <f>CY99*CW100</f>
        <v>1</v>
      </c>
      <c r="CZ100" s="93">
        <f>CU100*CY100*$G100*CX100</f>
        <v>-187.8320769230769</v>
      </c>
      <c r="DA100" s="93">
        <f t="shared" si="128"/>
        <v>6.4330591401639147E-13</v>
      </c>
      <c r="DB100" s="93">
        <f t="shared" si="114"/>
        <v>59334497.784822144</v>
      </c>
      <c r="DC100" s="93">
        <f t="shared" si="115"/>
        <v>215.30103519416039</v>
      </c>
      <c r="DD100" s="94">
        <f t="shared" si="116"/>
        <v>-3.4248991149677023E-15</v>
      </c>
      <c r="DE100" s="100"/>
    </row>
    <row r="101" spans="1:109">
      <c r="A101" s="84">
        <f t="shared" si="67"/>
        <v>6.7271713220297462</v>
      </c>
      <c r="B101" s="84">
        <f t="shared" si="68"/>
        <v>3.1666666666666665</v>
      </c>
      <c r="C101" s="112">
        <f t="shared" si="132"/>
        <v>4.55</v>
      </c>
      <c r="D101" s="116"/>
      <c r="E101" s="86">
        <f t="shared" si="117"/>
        <v>1.4750000000000001</v>
      </c>
      <c r="F101" s="86">
        <f t="shared" si="69"/>
        <v>1.4750000000000001</v>
      </c>
      <c r="G101" s="87">
        <f t="shared" si="70"/>
        <v>2.1756250000000001</v>
      </c>
      <c r="H101" s="88">
        <f t="shared" si="71"/>
        <v>524288.00000000338</v>
      </c>
      <c r="I101" s="84">
        <f t="shared" si="118"/>
        <v>19.000000000000011</v>
      </c>
      <c r="J101" s="89">
        <v>95</v>
      </c>
      <c r="K101" s="94">
        <f t="shared" si="72"/>
        <v>95</v>
      </c>
      <c r="L101" s="94">
        <f t="shared" si="73"/>
        <v>10</v>
      </c>
      <c r="M101" s="94">
        <v>1</v>
      </c>
      <c r="N101" s="94">
        <f>N$3/Q$3</f>
        <v>1</v>
      </c>
      <c r="O101" s="93">
        <f>O100*M101</f>
        <v>512</v>
      </c>
      <c r="P101" s="93">
        <f>K101*O101*$G101*N101</f>
        <v>105822.40000000001</v>
      </c>
      <c r="Q101" s="93">
        <f t="shared" si="74"/>
        <v>5242880.0000000335</v>
      </c>
      <c r="R101" s="93">
        <f t="shared" si="75"/>
        <v>26214400.000000168</v>
      </c>
      <c r="S101" s="93">
        <f t="shared" si="76"/>
        <v>223.11784884731989</v>
      </c>
      <c r="T101" s="94">
        <f t="shared" si="131"/>
        <v>49.544141883004286</v>
      </c>
      <c r="U101" s="100">
        <f>T101/(($C101/N$3))</f>
        <v>10.888822391869075</v>
      </c>
      <c r="V101" s="94">
        <f t="shared" si="77"/>
        <v>85</v>
      </c>
      <c r="W101" s="97">
        <f t="shared" si="78"/>
        <v>10.5</v>
      </c>
      <c r="X101" s="94">
        <v>1</v>
      </c>
      <c r="Y101" s="94">
        <f>Y$3/AB$3</f>
        <v>0.95238095238095244</v>
      </c>
      <c r="Z101" s="93">
        <f>Z100*X101</f>
        <v>384</v>
      </c>
      <c r="AA101" s="93">
        <f>V101*Z101*$G101*Y101</f>
        <v>67630.857142857159</v>
      </c>
      <c r="AB101" s="93">
        <f t="shared" si="119"/>
        <v>1376256.0000000077</v>
      </c>
      <c r="AC101" s="93">
        <f t="shared" si="79"/>
        <v>27525120.000000179</v>
      </c>
      <c r="AD101" s="93">
        <f t="shared" si="80"/>
        <v>223.11784884731989</v>
      </c>
      <c r="AE101" s="94">
        <f t="shared" si="81"/>
        <v>20.349527688122183</v>
      </c>
      <c r="AF101" s="100">
        <f t="shared" si="120"/>
        <v>4.6960448511051194</v>
      </c>
      <c r="AG101" s="94">
        <f t="shared" si="82"/>
        <v>60</v>
      </c>
      <c r="AH101" s="94">
        <f t="shared" si="83"/>
        <v>11.75</v>
      </c>
      <c r="AI101" s="94">
        <v>6</v>
      </c>
      <c r="AJ101" s="94">
        <f>AJ$3/AM$3</f>
        <v>0.85106382978723394</v>
      </c>
      <c r="AK101" s="93">
        <f>AK100*AI101</f>
        <v>48</v>
      </c>
      <c r="AL101" s="93">
        <f>AG101*AK101*$G101*AJ101</f>
        <v>5332.5957446808507</v>
      </c>
      <c r="AM101" s="93">
        <f t="shared" si="121"/>
        <v>48128.000000000189</v>
      </c>
      <c r="AN101" s="93">
        <f t="shared" si="84"/>
        <v>30801920.000000201</v>
      </c>
      <c r="AO101" s="93">
        <f t="shared" si="85"/>
        <v>223.11784884731989</v>
      </c>
      <c r="AP101" s="94">
        <f t="shared" si="86"/>
        <v>9.0252481726196532</v>
      </c>
      <c r="AQ101" s="100">
        <f t="shared" si="129"/>
        <v>2.3306959566655152</v>
      </c>
      <c r="AR101" s="94">
        <f t="shared" si="87"/>
        <v>30</v>
      </c>
      <c r="AS101" s="94">
        <f t="shared" si="88"/>
        <v>13.25</v>
      </c>
      <c r="AT101" s="94">
        <v>1</v>
      </c>
      <c r="AU101" s="94">
        <f>AU$3/AX$3</f>
        <v>0.75471698113207542</v>
      </c>
      <c r="AV101" s="93">
        <f>AV100*AT101</f>
        <v>2</v>
      </c>
      <c r="AW101" s="93">
        <f>AR101*AV101*$G101*AU101</f>
        <v>98.518867924528308</v>
      </c>
      <c r="AX101" s="93">
        <f t="shared" si="122"/>
        <v>848.00000000000148</v>
      </c>
      <c r="AY101" s="93">
        <f t="shared" si="89"/>
        <v>34734080.000000224</v>
      </c>
      <c r="AZ101" s="93">
        <f t="shared" si="90"/>
        <v>223.11784884731989</v>
      </c>
      <c r="BA101" s="94">
        <f t="shared" si="91"/>
        <v>8.6074882696543291</v>
      </c>
      <c r="BB101" s="100">
        <f t="shared" si="130"/>
        <v>2.5065762543498868</v>
      </c>
      <c r="BC101" s="94">
        <f t="shared" si="92"/>
        <v>-7</v>
      </c>
      <c r="BD101" s="94">
        <f t="shared" si="93"/>
        <v>15.1</v>
      </c>
      <c r="BE101" s="97">
        <v>1</v>
      </c>
      <c r="BF101" s="94">
        <f>BF$3/BI$3</f>
        <v>0.66225165562913912</v>
      </c>
      <c r="BG101" s="93">
        <f>BG100*BE101</f>
        <v>1</v>
      </c>
      <c r="BH101" s="93">
        <f>BC101*BG101*$G101*BF101</f>
        <v>-10.085678807947021</v>
      </c>
      <c r="BI101" s="93">
        <f t="shared" si="124"/>
        <v>5.7218300385767495</v>
      </c>
      <c r="BJ101" s="93">
        <f t="shared" si="94"/>
        <v>39583744.000000253</v>
      </c>
      <c r="BK101" s="93">
        <f t="shared" si="95"/>
        <v>223.11784884731989</v>
      </c>
      <c r="BL101" s="94">
        <f t="shared" si="96"/>
        <v>-0.56732225440971085</v>
      </c>
      <c r="BN101" s="94">
        <f t="shared" si="97"/>
        <v>-57</v>
      </c>
      <c r="BO101" s="94">
        <f t="shared" si="98"/>
        <v>17.600000000000001</v>
      </c>
      <c r="BP101" s="94">
        <v>1</v>
      </c>
      <c r="BQ101" s="94">
        <f>BQ$3/BT$3</f>
        <v>0.56818181818181823</v>
      </c>
      <c r="BR101" s="93">
        <f>BR100*BP101</f>
        <v>1</v>
      </c>
      <c r="BS101" s="93">
        <f>BN101*BR101*$G101*BQ101</f>
        <v>-70.46058238636364</v>
      </c>
      <c r="BT101" s="93">
        <f t="shared" si="125"/>
        <v>6.5128446217243416E-3</v>
      </c>
      <c r="BU101" s="93">
        <f t="shared" si="99"/>
        <v>46137344.000000298</v>
      </c>
      <c r="BV101" s="93">
        <f t="shared" si="100"/>
        <v>223.11784884731989</v>
      </c>
      <c r="BW101" s="94">
        <f t="shared" si="101"/>
        <v>-9.2432455156441968E-5</v>
      </c>
      <c r="BY101" s="94">
        <f t="shared" si="102"/>
        <v>-112</v>
      </c>
      <c r="BZ101" s="94">
        <f t="shared" si="103"/>
        <v>20.350000000000001</v>
      </c>
      <c r="CA101" s="94">
        <v>1</v>
      </c>
      <c r="CB101" s="94">
        <f>CB$3/CE$3</f>
        <v>0.49140049140049141</v>
      </c>
      <c r="CC101" s="93">
        <f>CC100*CA101</f>
        <v>1</v>
      </c>
      <c r="CD101" s="93">
        <f>BY101*CC101*$G101*CB101</f>
        <v>-119.73955773955775</v>
      </c>
      <c r="CE101" s="93">
        <f t="shared" si="126"/>
        <v>3.676990524349972E-6</v>
      </c>
      <c r="CF101" s="93">
        <f t="shared" si="104"/>
        <v>53346304.00000035</v>
      </c>
      <c r="CG101" s="93">
        <f t="shared" si="105"/>
        <v>223.11784884731989</v>
      </c>
      <c r="CH101" s="94">
        <f t="shared" si="106"/>
        <v>-3.0708235388238979E-8</v>
      </c>
      <c r="CI101" s="100"/>
      <c r="CJ101" s="94">
        <f t="shared" si="107"/>
        <v>-162</v>
      </c>
      <c r="CK101" s="94">
        <f t="shared" si="108"/>
        <v>22.85</v>
      </c>
      <c r="CL101" s="94">
        <v>1</v>
      </c>
      <c r="CM101" s="94">
        <f>CM$3/CP$3</f>
        <v>0.43763676148796499</v>
      </c>
      <c r="CN101" s="93">
        <f>CN100*CL101</f>
        <v>1</v>
      </c>
      <c r="CO101" s="93">
        <f>CJ101*CN101*$G101*CM101</f>
        <v>-154.24562363238513</v>
      </c>
      <c r="CP101" s="93">
        <f t="shared" si="127"/>
        <v>4.031942638657314E-9</v>
      </c>
      <c r="CQ101" s="93">
        <f t="shared" si="109"/>
        <v>59899904.000000387</v>
      </c>
      <c r="CR101" s="93">
        <f t="shared" si="110"/>
        <v>223.11784884731989</v>
      </c>
      <c r="CS101" s="94">
        <f t="shared" si="111"/>
        <v>-2.6139753878960457E-11</v>
      </c>
      <c r="CT101" s="100"/>
      <c r="CU101" s="94">
        <f t="shared" si="112"/>
        <v>-225</v>
      </c>
      <c r="CV101" s="94">
        <f t="shared" si="113"/>
        <v>26</v>
      </c>
      <c r="CW101" s="94">
        <v>1</v>
      </c>
      <c r="CX101" s="94">
        <f>CX$3/DA$3</f>
        <v>0.38461538461538458</v>
      </c>
      <c r="CY101" s="93">
        <f>CY100*CW101</f>
        <v>1</v>
      </c>
      <c r="CZ101" s="93">
        <f>CU101*CY101*$G101*CX101</f>
        <v>-188.27524038461539</v>
      </c>
      <c r="DA101" s="93">
        <f t="shared" si="128"/>
        <v>7.3896444519049288E-13</v>
      </c>
      <c r="DB101" s="93">
        <f t="shared" si="114"/>
        <v>68157440.000000432</v>
      </c>
      <c r="DC101" s="93">
        <f t="shared" si="115"/>
        <v>223.11784884731989</v>
      </c>
      <c r="DD101" s="94">
        <f t="shared" si="116"/>
        <v>-3.924915690883782E-15</v>
      </c>
      <c r="DE101" s="100"/>
    </row>
    <row r="102" spans="1:109">
      <c r="A102" s="84">
        <f t="shared" si="67"/>
        <v>6.9644045063690241</v>
      </c>
      <c r="B102" s="84">
        <f t="shared" si="68"/>
        <v>3.2</v>
      </c>
      <c r="C102" s="112">
        <f t="shared" si="132"/>
        <v>4.55</v>
      </c>
      <c r="D102" s="116"/>
      <c r="E102" s="86">
        <f t="shared" si="117"/>
        <v>1.48</v>
      </c>
      <c r="F102" s="86">
        <f t="shared" si="69"/>
        <v>1.48</v>
      </c>
      <c r="G102" s="87">
        <f t="shared" si="70"/>
        <v>2.1903999999999999</v>
      </c>
      <c r="H102" s="88">
        <f t="shared" si="71"/>
        <v>602248.76314468938</v>
      </c>
      <c r="I102" s="84">
        <f t="shared" si="118"/>
        <v>19.20000000000001</v>
      </c>
      <c r="J102" s="89">
        <v>96</v>
      </c>
      <c r="K102" s="94">
        <f t="shared" si="72"/>
        <v>96</v>
      </c>
      <c r="L102" s="94">
        <f t="shared" si="73"/>
        <v>10</v>
      </c>
      <c r="M102" s="94">
        <v>1</v>
      </c>
      <c r="N102" s="94">
        <f>N$3/Q$3</f>
        <v>1</v>
      </c>
      <c r="O102" s="93">
        <f>O101*M102</f>
        <v>512</v>
      </c>
      <c r="P102" s="93">
        <f>K102*O102*$G102*N102</f>
        <v>107662.54079999999</v>
      </c>
      <c r="Q102" s="93">
        <f t="shared" si="74"/>
        <v>6022487.6314468943</v>
      </c>
      <c r="R102" s="93">
        <f t="shared" si="75"/>
        <v>30112438.157234471</v>
      </c>
      <c r="S102" s="93">
        <f t="shared" si="76"/>
        <v>231.21822961145162</v>
      </c>
      <c r="T102" s="94">
        <f t="shared" si="131"/>
        <v>55.938561236768571</v>
      </c>
      <c r="U102" s="100">
        <f>T102/(($C102/N$3))</f>
        <v>12.294189282806279</v>
      </c>
      <c r="V102" s="94">
        <f t="shared" si="77"/>
        <v>86</v>
      </c>
      <c r="W102" s="97">
        <f t="shared" si="78"/>
        <v>10.5</v>
      </c>
      <c r="X102" s="94">
        <v>1</v>
      </c>
      <c r="Y102" s="94">
        <f>Y$3/AB$3</f>
        <v>0.95238095238095244</v>
      </c>
      <c r="Z102" s="93">
        <f>Z101*X102</f>
        <v>384</v>
      </c>
      <c r="AA102" s="93">
        <f>V102*Z102*$G102*Y102</f>
        <v>68891.209142857144</v>
      </c>
      <c r="AB102" s="93">
        <f t="shared" si="119"/>
        <v>1580903.0032548085</v>
      </c>
      <c r="AC102" s="93">
        <f t="shared" si="79"/>
        <v>31618060.065096192</v>
      </c>
      <c r="AD102" s="93">
        <f t="shared" si="80"/>
        <v>231.21822961145162</v>
      </c>
      <c r="AE102" s="94">
        <f t="shared" si="81"/>
        <v>22.947819074804574</v>
      </c>
      <c r="AF102" s="100">
        <f t="shared" si="120"/>
        <v>5.2956505557241327</v>
      </c>
      <c r="AG102" s="94">
        <f t="shared" si="82"/>
        <v>61</v>
      </c>
      <c r="AH102" s="94">
        <f t="shared" si="83"/>
        <v>11.75</v>
      </c>
      <c r="AI102" s="94">
        <v>1</v>
      </c>
      <c r="AJ102" s="94">
        <f>AJ$3/AM$3</f>
        <v>0.85106382978723394</v>
      </c>
      <c r="AK102" s="93">
        <f>AK101*AI102</f>
        <v>48</v>
      </c>
      <c r="AL102" s="93">
        <f>AG102*AK102*$G102*AJ102</f>
        <v>5458.2903829787219</v>
      </c>
      <c r="AM102" s="93">
        <f t="shared" si="121"/>
        <v>55284.554429297517</v>
      </c>
      <c r="AN102" s="93">
        <f t="shared" si="84"/>
        <v>35382114.834750503</v>
      </c>
      <c r="AO102" s="93">
        <f t="shared" si="85"/>
        <v>231.21822961145162</v>
      </c>
      <c r="AP102" s="94">
        <f t="shared" si="86"/>
        <v>10.128547686231268</v>
      </c>
      <c r="AQ102" s="100">
        <f t="shared" si="129"/>
        <v>2.6156139629278554</v>
      </c>
      <c r="AR102" s="94">
        <f t="shared" si="87"/>
        <v>31</v>
      </c>
      <c r="AS102" s="94">
        <f t="shared" si="88"/>
        <v>13.25</v>
      </c>
      <c r="AT102" s="94">
        <v>1</v>
      </c>
      <c r="AU102" s="94">
        <f>AU$3/AX$3</f>
        <v>0.75471698113207542</v>
      </c>
      <c r="AV102" s="93">
        <f>AV101*AT102</f>
        <v>2</v>
      </c>
      <c r="AW102" s="93">
        <f>AR102*AV102*$G102*AU102</f>
        <v>102.49418867924527</v>
      </c>
      <c r="AX102" s="93">
        <f t="shared" si="122"/>
        <v>974.09620503748761</v>
      </c>
      <c r="AY102" s="93">
        <f t="shared" si="89"/>
        <v>39898980.558335669</v>
      </c>
      <c r="AZ102" s="93">
        <f t="shared" si="90"/>
        <v>231.21822961145162</v>
      </c>
      <c r="BA102" s="94">
        <f t="shared" si="91"/>
        <v>9.5039164423840052</v>
      </c>
      <c r="BB102" s="100">
        <f t="shared" si="130"/>
        <v>2.7676240189360013</v>
      </c>
      <c r="BC102" s="94">
        <f t="shared" si="92"/>
        <v>-6</v>
      </c>
      <c r="BD102" s="94">
        <f t="shared" si="93"/>
        <v>15.1</v>
      </c>
      <c r="BE102" s="94">
        <v>1</v>
      </c>
      <c r="BF102" s="94">
        <f>BF$3/BI$3</f>
        <v>0.66225165562913912</v>
      </c>
      <c r="BG102" s="93">
        <f>BG101*BE102</f>
        <v>1</v>
      </c>
      <c r="BH102" s="93">
        <f>BC102*BG102*$G102*BF102</f>
        <v>-8.7035761589403968</v>
      </c>
      <c r="BI102" s="93">
        <f t="shared" si="124"/>
        <v>6.5726567528857354</v>
      </c>
      <c r="BJ102" s="93">
        <f t="shared" si="94"/>
        <v>45469781.617424048</v>
      </c>
      <c r="BK102" s="93">
        <f t="shared" si="95"/>
        <v>231.21822961145162</v>
      </c>
      <c r="BL102" s="94">
        <f t="shared" si="96"/>
        <v>-0.7551673740608611</v>
      </c>
      <c r="BN102" s="94">
        <f t="shared" si="97"/>
        <v>-56</v>
      </c>
      <c r="BO102" s="94">
        <f t="shared" si="98"/>
        <v>17.600000000000001</v>
      </c>
      <c r="BP102" s="94">
        <v>1</v>
      </c>
      <c r="BQ102" s="94">
        <f>BQ$3/BT$3</f>
        <v>0.56818181818181823</v>
      </c>
      <c r="BR102" s="93">
        <f>BR101*BP102</f>
        <v>1</v>
      </c>
      <c r="BS102" s="93">
        <f>BN102*BR102*$G102*BQ102</f>
        <v>-69.694545454545462</v>
      </c>
      <c r="BT102" s="93">
        <f t="shared" si="125"/>
        <v>7.4812939033260398E-3</v>
      </c>
      <c r="BU102" s="93">
        <f t="shared" si="99"/>
        <v>52997891.156732671</v>
      </c>
      <c r="BV102" s="93">
        <f t="shared" si="100"/>
        <v>231.21822961145162</v>
      </c>
      <c r="BW102" s="94">
        <f t="shared" si="101"/>
        <v>-1.0734403753598355E-4</v>
      </c>
      <c r="BY102" s="94">
        <f t="shared" si="102"/>
        <v>-111</v>
      </c>
      <c r="BZ102" s="94">
        <f t="shared" si="103"/>
        <v>20.350000000000001</v>
      </c>
      <c r="CA102" s="94">
        <v>1</v>
      </c>
      <c r="CB102" s="94">
        <f>CB$3/CE$3</f>
        <v>0.49140049140049141</v>
      </c>
      <c r="CC102" s="93">
        <f>CC101*CA102</f>
        <v>1</v>
      </c>
      <c r="CD102" s="93">
        <f>BY102*CC102*$G102*CB102</f>
        <v>-119.47636363636364</v>
      </c>
      <c r="CE102" s="93">
        <f t="shared" si="126"/>
        <v>4.2237529666604993E-6</v>
      </c>
      <c r="CF102" s="93">
        <f t="shared" si="104"/>
        <v>61278811.649972141</v>
      </c>
      <c r="CG102" s="93">
        <f t="shared" si="105"/>
        <v>231.21822961145162</v>
      </c>
      <c r="CH102" s="94">
        <f t="shared" si="106"/>
        <v>-3.5352205558547515E-8</v>
      </c>
      <c r="CI102" s="100"/>
      <c r="CJ102" s="94">
        <f t="shared" si="107"/>
        <v>-161</v>
      </c>
      <c r="CK102" s="94">
        <f t="shared" si="108"/>
        <v>22.85</v>
      </c>
      <c r="CL102" s="94">
        <v>1</v>
      </c>
      <c r="CM102" s="94">
        <f>CM$3/CP$3</f>
        <v>0.43763676148796499</v>
      </c>
      <c r="CN102" s="93">
        <f>CN101*CL102</f>
        <v>1</v>
      </c>
      <c r="CO102" s="93">
        <f>CJ102*CN102*$G102*CM102</f>
        <v>-154.33452954048141</v>
      </c>
      <c r="CP102" s="93">
        <f t="shared" si="127"/>
        <v>4.631485876468062E-9</v>
      </c>
      <c r="CQ102" s="93">
        <f t="shared" si="109"/>
        <v>68806921.189280763</v>
      </c>
      <c r="CR102" s="93">
        <f t="shared" si="110"/>
        <v>231.21822961145162</v>
      </c>
      <c r="CS102" s="94">
        <f t="shared" si="111"/>
        <v>-3.000939511240898E-11</v>
      </c>
      <c r="CT102" s="100"/>
      <c r="CU102" s="94">
        <f t="shared" si="112"/>
        <v>-224</v>
      </c>
      <c r="CV102" s="94">
        <f t="shared" si="113"/>
        <v>26</v>
      </c>
      <c r="CW102" s="94">
        <v>1</v>
      </c>
      <c r="CX102" s="94">
        <f>CX$3/DA$3</f>
        <v>0.38461538461538458</v>
      </c>
      <c r="CY102" s="93">
        <f>CY101*CW102</f>
        <v>1</v>
      </c>
      <c r="CZ102" s="93">
        <f>CU102*CY102*$G102*CX102</f>
        <v>-188.71138461538459</v>
      </c>
      <c r="DA102" s="93">
        <f t="shared" si="128"/>
        <v>8.4884724259161604E-13</v>
      </c>
      <c r="DB102" s="93">
        <f t="shared" si="114"/>
        <v>78292339.208809614</v>
      </c>
      <c r="DC102" s="93">
        <f t="shared" si="115"/>
        <v>231.21822961145162</v>
      </c>
      <c r="DD102" s="94">
        <f t="shared" si="116"/>
        <v>-4.4981241821825634E-15</v>
      </c>
      <c r="DE102" s="100"/>
    </row>
    <row r="103" spans="1:109">
      <c r="A103" s="84">
        <f t="shared" si="67"/>
        <v>7.2100037008866753</v>
      </c>
      <c r="B103" s="84">
        <f t="shared" si="68"/>
        <v>3.2333333333333334</v>
      </c>
      <c r="C103" s="112">
        <f t="shared" si="132"/>
        <v>4.55</v>
      </c>
      <c r="D103" s="116"/>
      <c r="E103" s="86">
        <f t="shared" si="117"/>
        <v>1.4849999999999999</v>
      </c>
      <c r="F103" s="86">
        <f t="shared" si="69"/>
        <v>1.4849999999999999</v>
      </c>
      <c r="G103" s="87">
        <f t="shared" si="70"/>
        <v>2.2052249999999995</v>
      </c>
      <c r="H103" s="88">
        <f t="shared" si="71"/>
        <v>691802.16352330381</v>
      </c>
      <c r="I103" s="84">
        <f t="shared" si="118"/>
        <v>19.400000000000009</v>
      </c>
      <c r="J103" s="89">
        <v>97</v>
      </c>
      <c r="K103" s="94">
        <f t="shared" si="72"/>
        <v>97</v>
      </c>
      <c r="L103" s="94">
        <f t="shared" si="73"/>
        <v>10</v>
      </c>
      <c r="M103" s="94">
        <v>1</v>
      </c>
      <c r="N103" s="94">
        <f>N$3/Q$3</f>
        <v>1</v>
      </c>
      <c r="O103" s="93">
        <f>O102*M103</f>
        <v>512</v>
      </c>
      <c r="P103" s="93">
        <f>K103*O103*$G103*N103</f>
        <v>109520.29439999998</v>
      </c>
      <c r="Q103" s="93">
        <f t="shared" si="74"/>
        <v>6918021.6352330381</v>
      </c>
      <c r="R103" s="93">
        <f t="shared" si="75"/>
        <v>34590108.176165193</v>
      </c>
      <c r="S103" s="93">
        <f t="shared" si="76"/>
        <v>239.61245632613384</v>
      </c>
      <c r="T103" s="94">
        <f t="shared" si="131"/>
        <v>63.166572671603767</v>
      </c>
      <c r="U103" s="100">
        <f>T103/(($C103/N$3))</f>
        <v>13.882763224528301</v>
      </c>
      <c r="V103" s="94">
        <f t="shared" si="77"/>
        <v>87</v>
      </c>
      <c r="W103" s="97">
        <f t="shared" si="78"/>
        <v>10.5</v>
      </c>
      <c r="X103" s="94">
        <v>1</v>
      </c>
      <c r="Y103" s="94">
        <f>Y$3/AB$3</f>
        <v>0.95238095238095244</v>
      </c>
      <c r="Z103" s="93">
        <f>Z102*X103</f>
        <v>384</v>
      </c>
      <c r="AA103" s="93">
        <f>V103*Z103*$G103*Y103</f>
        <v>70163.958857142847</v>
      </c>
      <c r="AB103" s="93">
        <f t="shared" si="119"/>
        <v>1815980.679248671</v>
      </c>
      <c r="AC103" s="93">
        <f t="shared" si="79"/>
        <v>36319613.584973447</v>
      </c>
      <c r="AD103" s="93">
        <f t="shared" si="80"/>
        <v>239.61245632613384</v>
      </c>
      <c r="AE103" s="94">
        <f t="shared" si="81"/>
        <v>25.881958612770042</v>
      </c>
      <c r="AF103" s="100">
        <f t="shared" si="120"/>
        <v>5.97275967987001</v>
      </c>
      <c r="AG103" s="94">
        <f t="shared" si="82"/>
        <v>62</v>
      </c>
      <c r="AH103" s="94">
        <f t="shared" si="83"/>
        <v>11.75</v>
      </c>
      <c r="AI103" s="94">
        <v>1</v>
      </c>
      <c r="AJ103" s="94">
        <f>AJ$3/AM$3</f>
        <v>0.85106382978723394</v>
      </c>
      <c r="AK103" s="93">
        <f>AK102*AI103</f>
        <v>48</v>
      </c>
      <c r="AL103" s="93">
        <f>AG103*AK103*$G103*AJ103</f>
        <v>5585.3188085106358</v>
      </c>
      <c r="AM103" s="93">
        <f t="shared" si="121"/>
        <v>63505.276729678109</v>
      </c>
      <c r="AN103" s="93">
        <f t="shared" si="84"/>
        <v>40643377.1069941</v>
      </c>
      <c r="AO103" s="93">
        <f t="shared" si="85"/>
        <v>239.61245632613384</v>
      </c>
      <c r="AP103" s="94">
        <f t="shared" si="86"/>
        <v>11.370036144205747</v>
      </c>
      <c r="AQ103" s="100">
        <f t="shared" si="129"/>
        <v>2.9362181251520338</v>
      </c>
      <c r="AR103" s="94">
        <f t="shared" si="87"/>
        <v>32</v>
      </c>
      <c r="AS103" s="94">
        <f t="shared" si="88"/>
        <v>13.25</v>
      </c>
      <c r="AT103" s="94">
        <v>1</v>
      </c>
      <c r="AU103" s="94">
        <f>AU$3/AX$3</f>
        <v>0.75471698113207542</v>
      </c>
      <c r="AV103" s="93">
        <f>AV102*AT103</f>
        <v>2</v>
      </c>
      <c r="AW103" s="93">
        <f>AR103*AV103*$G103*AU103</f>
        <v>106.51652830188677</v>
      </c>
      <c r="AX103" s="93">
        <f t="shared" si="122"/>
        <v>1118.9427083354167</v>
      </c>
      <c r="AY103" s="93">
        <f t="shared" si="89"/>
        <v>45831893.333418883</v>
      </c>
      <c r="AZ103" s="93">
        <f t="shared" si="90"/>
        <v>239.61245632613384</v>
      </c>
      <c r="BA103" s="94">
        <f t="shared" si="91"/>
        <v>10.504873996307261</v>
      </c>
      <c r="BB103" s="100">
        <f t="shared" si="130"/>
        <v>3.0591116582653011</v>
      </c>
      <c r="BC103" s="94">
        <f t="shared" si="92"/>
        <v>-5</v>
      </c>
      <c r="BD103" s="94">
        <f t="shared" si="93"/>
        <v>15.1</v>
      </c>
      <c r="BE103" s="94">
        <v>1</v>
      </c>
      <c r="BF103" s="94">
        <f>BF$3/BI$3</f>
        <v>0.66225165562913912</v>
      </c>
      <c r="BG103" s="93">
        <f>BG102*BE103</f>
        <v>1</v>
      </c>
      <c r="BH103" s="93">
        <f>BC103*BG103*$G103*BF103</f>
        <v>-7.3020695364238399</v>
      </c>
      <c r="BI103" s="93">
        <f t="shared" si="124"/>
        <v>7.549999999999998</v>
      </c>
      <c r="BJ103" s="93">
        <f t="shared" si="94"/>
        <v>52231063.346009441</v>
      </c>
      <c r="BK103" s="93">
        <f t="shared" si="95"/>
        <v>239.61245632613384</v>
      </c>
      <c r="BL103" s="94">
        <f t="shared" si="96"/>
        <v>-1.0339534514618689</v>
      </c>
      <c r="BN103" s="94">
        <f t="shared" si="97"/>
        <v>-55</v>
      </c>
      <c r="BO103" s="94">
        <f t="shared" si="98"/>
        <v>17.600000000000001</v>
      </c>
      <c r="BP103" s="94">
        <v>1</v>
      </c>
      <c r="BQ103" s="94">
        <f>BQ$3/BT$3</f>
        <v>0.56818181818181823</v>
      </c>
      <c r="BR103" s="93">
        <f>BR102*BP103</f>
        <v>1</v>
      </c>
      <c r="BS103" s="93">
        <f>BN103*BR103*$G103*BQ103</f>
        <v>-68.913281249999983</v>
      </c>
      <c r="BT103" s="93">
        <f t="shared" si="125"/>
        <v>8.5937499999999677E-3</v>
      </c>
      <c r="BU103" s="93">
        <f t="shared" si="99"/>
        <v>60878590.390050739</v>
      </c>
      <c r="BV103" s="93">
        <f t="shared" si="100"/>
        <v>239.61245632613384</v>
      </c>
      <c r="BW103" s="94">
        <f t="shared" si="101"/>
        <v>-1.2470382840753166E-4</v>
      </c>
      <c r="BY103" s="94">
        <f t="shared" si="102"/>
        <v>-110</v>
      </c>
      <c r="BZ103" s="94">
        <f t="shared" si="103"/>
        <v>20.350000000000001</v>
      </c>
      <c r="CA103" s="94">
        <v>1</v>
      </c>
      <c r="CB103" s="94">
        <f>CB$3/CE$3</f>
        <v>0.49140049140049141</v>
      </c>
      <c r="CC103" s="93">
        <f>CC102*CA103</f>
        <v>1</v>
      </c>
      <c r="CD103" s="93">
        <f>BY103*CC103*$G103*CB103</f>
        <v>-119.20135135135132</v>
      </c>
      <c r="CE103" s="93">
        <f t="shared" si="126"/>
        <v>4.8518180847167616E-6</v>
      </c>
      <c r="CF103" s="93">
        <f t="shared" si="104"/>
        <v>70390870.138496175</v>
      </c>
      <c r="CG103" s="93">
        <f t="shared" si="105"/>
        <v>239.61245632613384</v>
      </c>
      <c r="CH103" s="94">
        <f t="shared" si="106"/>
        <v>-4.0702710411527223E-8</v>
      </c>
      <c r="CI103" s="100"/>
      <c r="CJ103" s="94">
        <f t="shared" si="107"/>
        <v>-160</v>
      </c>
      <c r="CK103" s="94">
        <f t="shared" si="108"/>
        <v>22.85</v>
      </c>
      <c r="CL103" s="94">
        <v>1</v>
      </c>
      <c r="CM103" s="94">
        <f>CM$3/CP$3</f>
        <v>0.43763676148796499</v>
      </c>
      <c r="CN103" s="93">
        <f>CN102*CL103</f>
        <v>1</v>
      </c>
      <c r="CO103" s="93">
        <f>CJ103*CN103*$G103*CM103</f>
        <v>-154.41400437636756</v>
      </c>
      <c r="CP103" s="93">
        <f t="shared" si="127"/>
        <v>5.3201802074908643E-9</v>
      </c>
      <c r="CQ103" s="93">
        <f t="shared" si="109"/>
        <v>79038397.182537466</v>
      </c>
      <c r="CR103" s="93">
        <f t="shared" si="110"/>
        <v>239.61245632613384</v>
      </c>
      <c r="CS103" s="94">
        <f t="shared" si="111"/>
        <v>-3.4454000652191468E-11</v>
      </c>
      <c r="CT103" s="100"/>
      <c r="CU103" s="94">
        <f t="shared" si="112"/>
        <v>-223</v>
      </c>
      <c r="CV103" s="94">
        <f t="shared" si="113"/>
        <v>26</v>
      </c>
      <c r="CW103" s="94">
        <v>1</v>
      </c>
      <c r="CX103" s="94">
        <f>CX$3/DA$3</f>
        <v>0.38461538461538458</v>
      </c>
      <c r="CY103" s="93">
        <f>CY102*CW103</f>
        <v>1</v>
      </c>
      <c r="CZ103" s="93">
        <f>CU103*CY103*$G103*CX103</f>
        <v>-189.14045192307685</v>
      </c>
      <c r="DA103" s="93">
        <f t="shared" si="128"/>
        <v>9.7506943120875838E-13</v>
      </c>
      <c r="DB103" s="93">
        <f t="shared" si="114"/>
        <v>89934281.258029491</v>
      </c>
      <c r="DC103" s="93">
        <f t="shared" si="115"/>
        <v>239.61245632613384</v>
      </c>
      <c r="DD103" s="94">
        <f t="shared" si="116"/>
        <v>-5.155266476815429E-15</v>
      </c>
      <c r="DE103" s="100"/>
    </row>
    <row r="104" spans="1:109">
      <c r="A104" s="84">
        <f t="shared" si="67"/>
        <v>7.4642639322944948</v>
      </c>
      <c r="B104" s="84">
        <f t="shared" si="68"/>
        <v>3.2666666666666666</v>
      </c>
      <c r="C104" s="112">
        <f t="shared" si="132"/>
        <v>4.55</v>
      </c>
      <c r="D104" s="116"/>
      <c r="E104" s="86">
        <f t="shared" si="117"/>
        <v>1.49</v>
      </c>
      <c r="F104" s="86">
        <f t="shared" si="69"/>
        <v>1.49</v>
      </c>
      <c r="G104" s="87">
        <f t="shared" si="70"/>
        <v>2.2201</v>
      </c>
      <c r="H104" s="88">
        <f t="shared" si="71"/>
        <v>794672.00722260878</v>
      </c>
      <c r="I104" s="84">
        <f t="shared" si="118"/>
        <v>19.600000000000012</v>
      </c>
      <c r="J104" s="89">
        <v>98</v>
      </c>
      <c r="K104" s="94">
        <f t="shared" si="72"/>
        <v>98</v>
      </c>
      <c r="L104" s="94">
        <f t="shared" si="73"/>
        <v>10</v>
      </c>
      <c r="M104" s="94">
        <v>1</v>
      </c>
      <c r="N104" s="94">
        <f>N$3/Q$3</f>
        <v>1</v>
      </c>
      <c r="O104" s="93">
        <f>O103*M104</f>
        <v>512</v>
      </c>
      <c r="P104" s="93">
        <f>K104*O104*$G104*N104</f>
        <v>111395.73759999999</v>
      </c>
      <c r="Q104" s="93">
        <f t="shared" si="74"/>
        <v>7946720.0722260876</v>
      </c>
      <c r="R104" s="93">
        <f t="shared" si="75"/>
        <v>39733600.361130439</v>
      </c>
      <c r="S104" s="93">
        <f t="shared" si="76"/>
        <v>248.31118014766352</v>
      </c>
      <c r="T104" s="94">
        <f t="shared" si="131"/>
        <v>71.337739158038374</v>
      </c>
      <c r="U104" s="100">
        <f>T104/(($C104/N$3))</f>
        <v>15.678623990777666</v>
      </c>
      <c r="V104" s="94">
        <f t="shared" si="77"/>
        <v>88</v>
      </c>
      <c r="W104" s="97">
        <f t="shared" si="78"/>
        <v>10.5</v>
      </c>
      <c r="X104" s="94">
        <v>1</v>
      </c>
      <c r="Y104" s="94">
        <f>Y$3/AB$3</f>
        <v>0.95238095238095244</v>
      </c>
      <c r="Z104" s="93">
        <f>Z103*X104</f>
        <v>384</v>
      </c>
      <c r="AA104" s="93">
        <f>V104*Z104*$G104*Y104</f>
        <v>71449.161142857149</v>
      </c>
      <c r="AB104" s="93">
        <f t="shared" si="119"/>
        <v>2086014.0189593465</v>
      </c>
      <c r="AC104" s="93">
        <f t="shared" si="79"/>
        <v>41720280.379186958</v>
      </c>
      <c r="AD104" s="93">
        <f t="shared" si="80"/>
        <v>248.31118014766352</v>
      </c>
      <c r="AE104" s="94">
        <f t="shared" si="81"/>
        <v>29.195780406553975</v>
      </c>
      <c r="AF104" s="100">
        <f t="shared" si="120"/>
        <v>6.7374877861278408</v>
      </c>
      <c r="AG104" s="94">
        <f t="shared" si="82"/>
        <v>63</v>
      </c>
      <c r="AH104" s="94">
        <f t="shared" si="83"/>
        <v>11.75</v>
      </c>
      <c r="AI104" s="94">
        <v>1</v>
      </c>
      <c r="AJ104" s="94">
        <f>AJ$3/AM$3</f>
        <v>0.85106382978723394</v>
      </c>
      <c r="AK104" s="93">
        <f>AK103*AI104</f>
        <v>48</v>
      </c>
      <c r="AL104" s="93">
        <f>AG104*AK104*$G104*AJ104</f>
        <v>5713.6871489361702</v>
      </c>
      <c r="AM104" s="93">
        <f t="shared" si="121"/>
        <v>72948.406913012746</v>
      </c>
      <c r="AN104" s="93">
        <f t="shared" si="84"/>
        <v>46686980.424328268</v>
      </c>
      <c r="AO104" s="93">
        <f t="shared" si="85"/>
        <v>248.31118014766352</v>
      </c>
      <c r="AP104" s="94">
        <f t="shared" si="86"/>
        <v>12.767308571767881</v>
      </c>
      <c r="AQ104" s="100">
        <f t="shared" si="129"/>
        <v>3.2970522135884091</v>
      </c>
      <c r="AR104" s="94">
        <f t="shared" si="87"/>
        <v>33</v>
      </c>
      <c r="AS104" s="94">
        <f t="shared" si="88"/>
        <v>13.25</v>
      </c>
      <c r="AT104" s="94">
        <v>1</v>
      </c>
      <c r="AU104" s="94">
        <f>AU$3/AX$3</f>
        <v>0.75471698113207542</v>
      </c>
      <c r="AV104" s="93">
        <f>AV103*AT104</f>
        <v>2</v>
      </c>
      <c r="AW104" s="93">
        <f>AR104*AV104*$G104*AU104</f>
        <v>110.58611320754716</v>
      </c>
      <c r="AX104" s="93">
        <f t="shared" si="122"/>
        <v>1285.3276484008204</v>
      </c>
      <c r="AY104" s="93">
        <f t="shared" si="89"/>
        <v>52647020.478497826</v>
      </c>
      <c r="AZ104" s="93">
        <f t="shared" si="90"/>
        <v>248.31118014766352</v>
      </c>
      <c r="BA104" s="94">
        <f t="shared" si="91"/>
        <v>11.622866661282574</v>
      </c>
      <c r="BB104" s="100">
        <f t="shared" si="130"/>
        <v>3.3846809508130571</v>
      </c>
      <c r="BC104" s="94">
        <f t="shared" si="92"/>
        <v>-4</v>
      </c>
      <c r="BD104" s="94">
        <f t="shared" si="93"/>
        <v>15.1</v>
      </c>
      <c r="BE104" s="94">
        <v>1</v>
      </c>
      <c r="BF104" s="94">
        <f>BF$3/BI$3</f>
        <v>0.66225165562913912</v>
      </c>
      <c r="BG104" s="93">
        <f>BG103*BE104</f>
        <v>1</v>
      </c>
      <c r="BH104" s="93">
        <f>BC104*BG104*$G104*BF104</f>
        <v>-5.8810596026490067</v>
      </c>
      <c r="BI104" s="93">
        <f t="shared" si="124"/>
        <v>8.6726725802276121</v>
      </c>
      <c r="BJ104" s="93">
        <f t="shared" si="94"/>
        <v>59997736.545306966</v>
      </c>
      <c r="BK104" s="93">
        <f t="shared" si="95"/>
        <v>248.31118014766352</v>
      </c>
      <c r="BL104" s="94">
        <f t="shared" si="96"/>
        <v>-1.4746785726030014</v>
      </c>
      <c r="BN104" s="94">
        <f t="shared" si="97"/>
        <v>-54</v>
      </c>
      <c r="BO104" s="94">
        <f t="shared" si="98"/>
        <v>17.600000000000001</v>
      </c>
      <c r="BP104" s="94">
        <v>1</v>
      </c>
      <c r="BQ104" s="94">
        <f>BQ$3/BT$3</f>
        <v>0.56818181818181823</v>
      </c>
      <c r="BR104" s="93">
        <f>BR103*BP104</f>
        <v>1</v>
      </c>
      <c r="BS104" s="93">
        <f>BN104*BR104*$G104*BQ104</f>
        <v>-68.116704545454553</v>
      </c>
      <c r="BT104" s="93">
        <f t="shared" si="125"/>
        <v>9.8716264882557376E-3</v>
      </c>
      <c r="BU104" s="93">
        <f t="shared" si="99"/>
        <v>69931136.635589585</v>
      </c>
      <c r="BV104" s="93">
        <f t="shared" si="100"/>
        <v>248.31118014766352</v>
      </c>
      <c r="BW104" s="94">
        <f t="shared" si="101"/>
        <v>-1.4492225591548343E-4</v>
      </c>
      <c r="BY104" s="94">
        <f t="shared" si="102"/>
        <v>-109</v>
      </c>
      <c r="BZ104" s="94">
        <f t="shared" si="103"/>
        <v>20.350000000000001</v>
      </c>
      <c r="CA104" s="94">
        <v>1</v>
      </c>
      <c r="CB104" s="94">
        <f>CB$3/CE$3</f>
        <v>0.49140049140049141</v>
      </c>
      <c r="CC104" s="93">
        <f>CC103*CA104</f>
        <v>1</v>
      </c>
      <c r="CD104" s="93">
        <f>BY104*CC104*$G104*CB104</f>
        <v>-118.91444717444716</v>
      </c>
      <c r="CE104" s="93">
        <f t="shared" si="126"/>
        <v>5.5732754526590094E-6</v>
      </c>
      <c r="CF104" s="93">
        <f t="shared" si="104"/>
        <v>80857876.734900445</v>
      </c>
      <c r="CG104" s="93">
        <f t="shared" si="105"/>
        <v>248.31118014766352</v>
      </c>
      <c r="CH104" s="94">
        <f t="shared" si="106"/>
        <v>-4.6867942332381447E-8</v>
      </c>
      <c r="CI104" s="100"/>
      <c r="CJ104" s="94">
        <f t="shared" si="107"/>
        <v>-159</v>
      </c>
      <c r="CK104" s="94">
        <f t="shared" si="108"/>
        <v>22.85</v>
      </c>
      <c r="CL104" s="94">
        <v>1</v>
      </c>
      <c r="CM104" s="94">
        <f>CM$3/CP$3</f>
        <v>0.43763676148796499</v>
      </c>
      <c r="CN104" s="93">
        <f>CN103*CL104</f>
        <v>1</v>
      </c>
      <c r="CO104" s="93">
        <f>CJ104*CN104*$G104*CM104</f>
        <v>-154.48398249452956</v>
      </c>
      <c r="CP104" s="93">
        <f t="shared" si="127"/>
        <v>6.1112822526325411E-9</v>
      </c>
      <c r="CQ104" s="93">
        <f t="shared" si="109"/>
        <v>90791276.825183049</v>
      </c>
      <c r="CR104" s="93">
        <f t="shared" si="110"/>
        <v>248.31118014766352</v>
      </c>
      <c r="CS104" s="94">
        <f t="shared" si="111"/>
        <v>-3.9559326177061418E-11</v>
      </c>
      <c r="CT104" s="100"/>
      <c r="CU104" s="94">
        <f t="shared" si="112"/>
        <v>-222</v>
      </c>
      <c r="CV104" s="94">
        <f t="shared" si="113"/>
        <v>26</v>
      </c>
      <c r="CW104" s="94">
        <v>1</v>
      </c>
      <c r="CX104" s="94">
        <f>CX$3/DA$3</f>
        <v>0.38461538461538458</v>
      </c>
      <c r="CY104" s="93">
        <f>CY103*CW104</f>
        <v>1</v>
      </c>
      <c r="CZ104" s="93">
        <f>CU104*CY104*$G104*CX104</f>
        <v>-189.56238461538459</v>
      </c>
      <c r="DA104" s="93">
        <f t="shared" si="128"/>
        <v>1.1200606516373959E-12</v>
      </c>
      <c r="DB104" s="93">
        <f t="shared" si="114"/>
        <v>103307360.93893914</v>
      </c>
      <c r="DC104" s="93">
        <f t="shared" si="115"/>
        <v>248.31118014766352</v>
      </c>
      <c r="DD104" s="94">
        <f t="shared" si="116"/>
        <v>-5.9086651284217575E-15</v>
      </c>
      <c r="DE104" s="100"/>
    </row>
    <row r="105" spans="1:109">
      <c r="A105" s="84">
        <f t="shared" si="67"/>
        <v>7.7274906313988012</v>
      </c>
      <c r="B105" s="84">
        <f t="shared" si="68"/>
        <v>3.3</v>
      </c>
      <c r="C105" s="112">
        <f t="shared" si="132"/>
        <v>4.55</v>
      </c>
      <c r="D105" s="116"/>
      <c r="E105" s="86">
        <f t="shared" si="117"/>
        <v>1.4950000000000001</v>
      </c>
      <c r="F105" s="86">
        <f t="shared" si="69"/>
        <v>1.4950000000000001</v>
      </c>
      <c r="G105" s="87">
        <f t="shared" si="70"/>
        <v>2.2350250000000003</v>
      </c>
      <c r="H105" s="88">
        <f t="shared" si="71"/>
        <v>912838.42745880282</v>
      </c>
      <c r="I105" s="84">
        <f t="shared" si="118"/>
        <v>19.800000000000011</v>
      </c>
      <c r="J105" s="89">
        <v>99</v>
      </c>
      <c r="K105" s="94">
        <f t="shared" si="72"/>
        <v>99</v>
      </c>
      <c r="L105" s="94">
        <f t="shared" si="73"/>
        <v>10</v>
      </c>
      <c r="M105" s="94">
        <v>1</v>
      </c>
      <c r="N105" s="94">
        <f>N$3/Q$3</f>
        <v>1</v>
      </c>
      <c r="O105" s="93">
        <f>O104*M105</f>
        <v>512</v>
      </c>
      <c r="P105" s="93">
        <f>K105*O105*$G105*N105</f>
        <v>113288.94720000001</v>
      </c>
      <c r="Q105" s="93">
        <f t="shared" si="74"/>
        <v>9128384.274588028</v>
      </c>
      <c r="R105" s="93">
        <f t="shared" si="75"/>
        <v>45641921.372940138</v>
      </c>
      <c r="S105" s="93">
        <f t="shared" si="76"/>
        <v>257.32543802558007</v>
      </c>
      <c r="T105" s="94">
        <f t="shared" si="131"/>
        <v>80.576124151571491</v>
      </c>
      <c r="U105" s="100">
        <f>T105/(($C105/N$3))</f>
        <v>17.709038275070657</v>
      </c>
      <c r="V105" s="94">
        <f t="shared" si="77"/>
        <v>89</v>
      </c>
      <c r="W105" s="97">
        <f t="shared" si="78"/>
        <v>10.5</v>
      </c>
      <c r="X105" s="94">
        <v>1</v>
      </c>
      <c r="Y105" s="94">
        <f>Y$3/AB$3</f>
        <v>0.95238095238095244</v>
      </c>
      <c r="Z105" s="93">
        <f>Z104*X105</f>
        <v>384</v>
      </c>
      <c r="AA105" s="93">
        <f>V105*Z105*$G105*Y105</f>
        <v>72746.870857142872</v>
      </c>
      <c r="AB105" s="93">
        <f t="shared" si="119"/>
        <v>2396200.8720793556</v>
      </c>
      <c r="AC105" s="93">
        <f t="shared" si="79"/>
        <v>47924017.44158715</v>
      </c>
      <c r="AD105" s="93">
        <f t="shared" si="80"/>
        <v>257.32543802558007</v>
      </c>
      <c r="AE105" s="94">
        <f t="shared" si="81"/>
        <v>32.938885808365697</v>
      </c>
      <c r="AF105" s="100">
        <f t="shared" si="120"/>
        <v>7.6012813403920845</v>
      </c>
      <c r="AG105" s="94">
        <f t="shared" si="82"/>
        <v>64</v>
      </c>
      <c r="AH105" s="94">
        <f t="shared" si="83"/>
        <v>11.75</v>
      </c>
      <c r="AI105" s="94">
        <v>1</v>
      </c>
      <c r="AJ105" s="94">
        <f>AJ$3/AM$3</f>
        <v>0.85106382978723394</v>
      </c>
      <c r="AK105" s="93">
        <f>AK104*AI105</f>
        <v>48</v>
      </c>
      <c r="AL105" s="93">
        <f>AG105*AK105*$G105*AJ105</f>
        <v>5843.4015319148939</v>
      </c>
      <c r="AM105" s="93">
        <f t="shared" si="121"/>
        <v>83795.71502063208</v>
      </c>
      <c r="AN105" s="93">
        <f t="shared" si="84"/>
        <v>53629257.613204658</v>
      </c>
      <c r="AO105" s="93">
        <f t="shared" si="85"/>
        <v>257.32543802558007</v>
      </c>
      <c r="AP105" s="94">
        <f t="shared" si="86"/>
        <v>14.340228814153058</v>
      </c>
      <c r="AQ105" s="100">
        <f t="shared" si="129"/>
        <v>3.7032459025560098</v>
      </c>
      <c r="AR105" s="94">
        <f t="shared" si="87"/>
        <v>34</v>
      </c>
      <c r="AS105" s="94">
        <f t="shared" si="88"/>
        <v>13.25</v>
      </c>
      <c r="AT105" s="94">
        <v>1</v>
      </c>
      <c r="AU105" s="94">
        <f>AU$3/AX$3</f>
        <v>0.75471698113207542</v>
      </c>
      <c r="AV105" s="93">
        <f>AV104*AT105</f>
        <v>2</v>
      </c>
      <c r="AW105" s="93">
        <f>AR105*AV105*$G105*AU105</f>
        <v>114.70316981132076</v>
      </c>
      <c r="AX105" s="93">
        <f t="shared" si="122"/>
        <v>1476.4537553502298</v>
      </c>
      <c r="AY105" s="93">
        <f t="shared" si="89"/>
        <v>60475545.819145679</v>
      </c>
      <c r="AZ105" s="93">
        <f t="shared" si="90"/>
        <v>257.32543802558007</v>
      </c>
      <c r="BA105" s="94">
        <f t="shared" si="91"/>
        <v>12.871952516908644</v>
      </c>
      <c r="BB105" s="100">
        <f t="shared" si="130"/>
        <v>3.7484257329459236</v>
      </c>
      <c r="BC105" s="94">
        <f t="shared" si="92"/>
        <v>-3</v>
      </c>
      <c r="BD105" s="94">
        <f t="shared" si="93"/>
        <v>15.1</v>
      </c>
      <c r="BE105" s="94">
        <v>1</v>
      </c>
      <c r="BF105" s="94">
        <f>BF$3/BI$3</f>
        <v>0.66225165562913912</v>
      </c>
      <c r="BG105" s="93">
        <f>BG104*BE105</f>
        <v>1</v>
      </c>
      <c r="BH105" s="93">
        <f>BC105*BG105*$G105*BF105</f>
        <v>-4.440447019867551</v>
      </c>
      <c r="BI105" s="93">
        <f t="shared" si="124"/>
        <v>9.9622847263353496</v>
      </c>
      <c r="BJ105" s="93">
        <f t="shared" si="94"/>
        <v>68919301.273139611</v>
      </c>
      <c r="BK105" s="93">
        <f t="shared" si="95"/>
        <v>257.32543802558007</v>
      </c>
      <c r="BL105" s="94">
        <f t="shared" si="96"/>
        <v>-2.2435319421134547</v>
      </c>
      <c r="BN105" s="94">
        <f t="shared" si="97"/>
        <v>-53</v>
      </c>
      <c r="BO105" s="94">
        <f t="shared" si="98"/>
        <v>17.600000000000001</v>
      </c>
      <c r="BP105" s="94">
        <v>1</v>
      </c>
      <c r="BQ105" s="94">
        <f>BQ$3/BT$3</f>
        <v>0.56818181818181823</v>
      </c>
      <c r="BR105" s="93">
        <f>BR104*BP105</f>
        <v>1</v>
      </c>
      <c r="BS105" s="93">
        <f>BN105*BR105*$G105*BQ105</f>
        <v>-67.304730113636381</v>
      </c>
      <c r="BT105" s="93">
        <f t="shared" si="125"/>
        <v>1.1339521108204522E-2</v>
      </c>
      <c r="BU105" s="93">
        <f t="shared" si="99"/>
        <v>80329781.616374657</v>
      </c>
      <c r="BV105" s="93">
        <f t="shared" si="100"/>
        <v>257.32543802558007</v>
      </c>
      <c r="BW105" s="94">
        <f t="shared" si="101"/>
        <v>-1.6848029981041495E-4</v>
      </c>
      <c r="BY105" s="94">
        <f t="shared" si="102"/>
        <v>-108</v>
      </c>
      <c r="BZ105" s="94">
        <f t="shared" si="103"/>
        <v>20.350000000000001</v>
      </c>
      <c r="CA105" s="94">
        <v>1</v>
      </c>
      <c r="CB105" s="94">
        <f>CB$3/CE$3</f>
        <v>0.49140049140049141</v>
      </c>
      <c r="CC105" s="93">
        <f>CC104*CA105</f>
        <v>1</v>
      </c>
      <c r="CD105" s="93">
        <f>BY105*CC105*$G105*CB105</f>
        <v>-118.61557739557742</v>
      </c>
      <c r="CE105" s="93">
        <f t="shared" si="126"/>
        <v>6.4020123444147596E-6</v>
      </c>
      <c r="CF105" s="93">
        <f t="shared" si="104"/>
        <v>92881309.993933201</v>
      </c>
      <c r="CG105" s="93">
        <f t="shared" si="105"/>
        <v>257.32543802558007</v>
      </c>
      <c r="CH105" s="94">
        <f t="shared" si="106"/>
        <v>-5.3972778997351648E-8</v>
      </c>
      <c r="CI105" s="100"/>
      <c r="CJ105" s="94">
        <f t="shared" si="107"/>
        <v>-158</v>
      </c>
      <c r="CK105" s="94">
        <f t="shared" si="108"/>
        <v>22.85</v>
      </c>
      <c r="CL105" s="94">
        <v>1</v>
      </c>
      <c r="CM105" s="94">
        <f>CM$3/CP$3</f>
        <v>0.43763676148796499</v>
      </c>
      <c r="CN105" s="93">
        <f>CN104*CL105</f>
        <v>1</v>
      </c>
      <c r="CO105" s="93">
        <f>CJ105*CN105*$G105*CM105</f>
        <v>-154.54439824945297</v>
      </c>
      <c r="CP105" s="93">
        <f t="shared" si="127"/>
        <v>7.0200198705215766E-9</v>
      </c>
      <c r="CQ105" s="93">
        <f t="shared" si="109"/>
        <v>104291790.33716822</v>
      </c>
      <c r="CR105" s="93">
        <f t="shared" si="110"/>
        <v>257.32543802558007</v>
      </c>
      <c r="CS105" s="94">
        <f t="shared" si="111"/>
        <v>-4.5423968452033008E-11</v>
      </c>
      <c r="CT105" s="100"/>
      <c r="CU105" s="94">
        <f t="shared" si="112"/>
        <v>-221</v>
      </c>
      <c r="CV105" s="94">
        <f t="shared" si="113"/>
        <v>26</v>
      </c>
      <c r="CW105" s="94">
        <v>1</v>
      </c>
      <c r="CX105" s="94">
        <f>CX$3/DA$3</f>
        <v>0.38461538461538458</v>
      </c>
      <c r="CY105" s="93">
        <f>CY104*CW105</f>
        <v>1</v>
      </c>
      <c r="CZ105" s="93">
        <f>CU105*CY105*$G105*CX105</f>
        <v>-189.977125</v>
      </c>
      <c r="DA105" s="93">
        <f t="shared" si="128"/>
        <v>1.2866118280327836E-12</v>
      </c>
      <c r="DB105" s="93">
        <f t="shared" si="114"/>
        <v>118668995.56964436</v>
      </c>
      <c r="DC105" s="93">
        <f t="shared" si="115"/>
        <v>257.32543802558007</v>
      </c>
      <c r="DD105" s="94">
        <f t="shared" si="116"/>
        <v>-6.7724565682988596E-15</v>
      </c>
      <c r="DE105" s="100"/>
    </row>
    <row r="106" spans="1:109">
      <c r="A106" s="84">
        <f t="shared" si="67"/>
        <v>8.0000000000000373</v>
      </c>
      <c r="B106" s="84">
        <f t="shared" si="68"/>
        <v>3.3333333333333335</v>
      </c>
      <c r="C106" s="112">
        <f t="shared" si="132"/>
        <v>4.55</v>
      </c>
      <c r="D106" s="116"/>
      <c r="E106" s="86">
        <f t="shared" si="117"/>
        <v>1.5</v>
      </c>
      <c r="F106" s="86">
        <f t="shared" si="69"/>
        <v>1.5</v>
      </c>
      <c r="G106" s="87">
        <f t="shared" si="70"/>
        <v>2.25</v>
      </c>
      <c r="H106" s="88">
        <f t="shared" si="71"/>
        <v>1048576.000000007</v>
      </c>
      <c r="I106" s="84">
        <f t="shared" si="118"/>
        <v>20.000000000000011</v>
      </c>
      <c r="J106" s="89">
        <v>100</v>
      </c>
      <c r="K106" s="94">
        <f t="shared" si="72"/>
        <v>100</v>
      </c>
      <c r="L106" s="94">
        <f t="shared" si="73"/>
        <v>10</v>
      </c>
      <c r="M106" s="94">
        <v>10</v>
      </c>
      <c r="N106" s="94">
        <f>N$3/Q$3</f>
        <v>1</v>
      </c>
      <c r="O106" s="93">
        <f>O105*M106</f>
        <v>5120</v>
      </c>
      <c r="P106" s="93">
        <f>K106*O106*$G106*N106</f>
        <v>1152000</v>
      </c>
      <c r="Q106" s="93">
        <f t="shared" si="74"/>
        <v>10485760.000000071</v>
      </c>
      <c r="R106" s="93">
        <f t="shared" si="75"/>
        <v>52428800.000000358</v>
      </c>
      <c r="S106" s="93">
        <f t="shared" si="76"/>
        <v>266.66666666666794</v>
      </c>
      <c r="T106" s="94">
        <f t="shared" si="131"/>
        <v>9.1022222222222844</v>
      </c>
      <c r="U106" s="100">
        <f>T106/(($C106/N$3))</f>
        <v>2.0004884004884143</v>
      </c>
      <c r="V106" s="94">
        <f t="shared" si="77"/>
        <v>90</v>
      </c>
      <c r="W106" s="97">
        <f t="shared" si="78"/>
        <v>10.5</v>
      </c>
      <c r="X106" s="94">
        <v>1</v>
      </c>
      <c r="Y106" s="94">
        <f>Y$3/AB$3</f>
        <v>0.95238095238095244</v>
      </c>
      <c r="Z106" s="93">
        <f>Z105*X106</f>
        <v>384</v>
      </c>
      <c r="AA106" s="93">
        <f>V106*Z106*$G106*Y106</f>
        <v>74057.142857142855</v>
      </c>
      <c r="AB106" s="93">
        <f t="shared" si="119"/>
        <v>2752512.0000000163</v>
      </c>
      <c r="AC106" s="93">
        <f t="shared" si="79"/>
        <v>55050240.000000365</v>
      </c>
      <c r="AD106" s="93">
        <f t="shared" si="80"/>
        <v>266.66666666666794</v>
      </c>
      <c r="AE106" s="94">
        <f t="shared" si="81"/>
        <v>37.16740740740763</v>
      </c>
      <c r="AF106" s="100">
        <f t="shared" si="120"/>
        <v>8.577094017094069</v>
      </c>
      <c r="AG106" s="94">
        <f t="shared" si="82"/>
        <v>65</v>
      </c>
      <c r="AH106" s="94">
        <f t="shared" si="83"/>
        <v>11.75</v>
      </c>
      <c r="AI106" s="94">
        <v>1</v>
      </c>
      <c r="AJ106" s="94">
        <f>AJ$3/AM$3</f>
        <v>0.85106382978723394</v>
      </c>
      <c r="AK106" s="93">
        <f>AK105*AI106</f>
        <v>48</v>
      </c>
      <c r="AL106" s="93">
        <f>AG106*AK106*$G106*AJ106</f>
        <v>5974.4680851063822</v>
      </c>
      <c r="AM106" s="93">
        <f t="shared" si="121"/>
        <v>96256.000000000422</v>
      </c>
      <c r="AN106" s="93">
        <f t="shared" si="84"/>
        <v>61603840.00000041</v>
      </c>
      <c r="AO106" s="93">
        <f t="shared" si="85"/>
        <v>266.66666666666794</v>
      </c>
      <c r="AP106" s="94">
        <f t="shared" si="86"/>
        <v>16.111225071225142</v>
      </c>
      <c r="AQ106" s="100">
        <f t="shared" si="129"/>
        <v>4.1605910898218781</v>
      </c>
      <c r="AR106" s="94">
        <f t="shared" si="87"/>
        <v>35</v>
      </c>
      <c r="AS106" s="94">
        <f t="shared" si="88"/>
        <v>13.25</v>
      </c>
      <c r="AT106" s="94">
        <v>1</v>
      </c>
      <c r="AU106" s="94">
        <f>AU$3/AX$3</f>
        <v>0.75471698113207542</v>
      </c>
      <c r="AV106" s="93">
        <f>AV105*AT106</f>
        <v>2</v>
      </c>
      <c r="AW106" s="93">
        <f>AR106*AV106*$G106*AU106</f>
        <v>118.86792452830188</v>
      </c>
      <c r="AX106" s="93">
        <f t="shared" si="122"/>
        <v>1696.0000000000041</v>
      </c>
      <c r="AY106" s="93">
        <f t="shared" si="89"/>
        <v>69468160.000000462</v>
      </c>
      <c r="AZ106" s="93">
        <f t="shared" si="90"/>
        <v>266.66666666666794</v>
      </c>
      <c r="BA106" s="94">
        <f t="shared" si="91"/>
        <v>14.267936507936543</v>
      </c>
      <c r="BB106" s="100">
        <f t="shared" si="130"/>
        <v>4.154948543519982</v>
      </c>
      <c r="BC106" s="94">
        <f t="shared" si="92"/>
        <v>-2</v>
      </c>
      <c r="BD106" s="94">
        <f t="shared" si="93"/>
        <v>15.1</v>
      </c>
      <c r="BE106" s="94">
        <v>1</v>
      </c>
      <c r="BF106" s="94">
        <f>BF$3/BI$3</f>
        <v>0.66225165562913912</v>
      </c>
      <c r="BG106" s="93">
        <f>BG105*BE106</f>
        <v>1</v>
      </c>
      <c r="BH106" s="93">
        <f>BC106*BG106*$G106*BF106</f>
        <v>-2.9801324503311259</v>
      </c>
      <c r="BI106" s="93">
        <f t="shared" si="124"/>
        <v>11.443660077153504</v>
      </c>
      <c r="BJ106" s="93">
        <f t="shared" si="94"/>
        <v>79167488.000000536</v>
      </c>
      <c r="BK106" s="93">
        <f t="shared" si="95"/>
        <v>266.66666666666794</v>
      </c>
      <c r="BL106" s="94">
        <f t="shared" si="96"/>
        <v>-3.8399837147781759</v>
      </c>
      <c r="BN106" s="94">
        <f t="shared" si="97"/>
        <v>-52</v>
      </c>
      <c r="BO106" s="94">
        <f t="shared" si="98"/>
        <v>17.600000000000001</v>
      </c>
      <c r="BP106" s="94">
        <v>1</v>
      </c>
      <c r="BQ106" s="94">
        <f>BQ$3/BT$3</f>
        <v>0.56818181818181823</v>
      </c>
      <c r="BR106" s="93">
        <f>BR105*BP106</f>
        <v>1</v>
      </c>
      <c r="BS106" s="93">
        <f>BN106*BR106*$G106*BQ106</f>
        <v>-66.477272727272734</v>
      </c>
      <c r="BT106" s="93">
        <f t="shared" si="125"/>
        <v>1.302568924344869E-2</v>
      </c>
      <c r="BU106" s="93">
        <f t="shared" si="99"/>
        <v>92274688.000000626</v>
      </c>
      <c r="BV106" s="93">
        <f t="shared" si="100"/>
        <v>266.66666666666794</v>
      </c>
      <c r="BW106" s="94">
        <f t="shared" si="101"/>
        <v>-1.9594199203820249E-4</v>
      </c>
      <c r="BY106" s="94">
        <f t="shared" si="102"/>
        <v>-107</v>
      </c>
      <c r="BZ106" s="94">
        <f t="shared" si="103"/>
        <v>20.350000000000001</v>
      </c>
      <c r="CA106" s="94">
        <v>1</v>
      </c>
      <c r="CB106" s="94">
        <f>CB$3/CE$3</f>
        <v>0.49140049140049141</v>
      </c>
      <c r="CC106" s="93">
        <f>CC105*CA106</f>
        <v>1</v>
      </c>
      <c r="CD106" s="93">
        <f>BY106*CC106*$G106*CB106</f>
        <v>-118.30466830466831</v>
      </c>
      <c r="CE106" s="93">
        <f t="shared" si="126"/>
        <v>7.3539810486999466E-6</v>
      </c>
      <c r="CF106" s="93">
        <f t="shared" si="104"/>
        <v>106692608.00000072</v>
      </c>
      <c r="CG106" s="93">
        <f t="shared" si="105"/>
        <v>266.66666666666794</v>
      </c>
      <c r="CH106" s="94">
        <f t="shared" si="106"/>
        <v>-6.21613766733308E-8</v>
      </c>
      <c r="CI106" s="100"/>
      <c r="CJ106" s="94">
        <f t="shared" si="107"/>
        <v>-157</v>
      </c>
      <c r="CK106" s="94">
        <f t="shared" si="108"/>
        <v>22.85</v>
      </c>
      <c r="CL106" s="94">
        <v>1</v>
      </c>
      <c r="CM106" s="94">
        <f>CM$3/CP$3</f>
        <v>0.43763676148796499</v>
      </c>
      <c r="CN106" s="93">
        <f>CN105*CL106</f>
        <v>1</v>
      </c>
      <c r="CO106" s="93">
        <f>CJ106*CN106*$G106*CM106</f>
        <v>-154.59518599562364</v>
      </c>
      <c r="CP106" s="93">
        <f t="shared" si="127"/>
        <v>8.0638852773146314E-9</v>
      </c>
      <c r="CQ106" s="93">
        <f t="shared" si="109"/>
        <v>119799808.0000008</v>
      </c>
      <c r="CR106" s="93">
        <f t="shared" si="110"/>
        <v>266.66666666666794</v>
      </c>
      <c r="CS106" s="94">
        <f t="shared" si="111"/>
        <v>-5.2161296132098885E-11</v>
      </c>
      <c r="CT106" s="100"/>
      <c r="CU106" s="94">
        <f t="shared" si="112"/>
        <v>-220</v>
      </c>
      <c r="CV106" s="94">
        <f t="shared" si="113"/>
        <v>26</v>
      </c>
      <c r="CW106" s="94">
        <v>1</v>
      </c>
      <c r="CX106" s="94">
        <f>CX$3/DA$3</f>
        <v>0.38461538461538458</v>
      </c>
      <c r="CY106" s="93">
        <f>CY105*CW106</f>
        <v>1</v>
      </c>
      <c r="CZ106" s="93">
        <f>CU106*CY106*$G106*CX106</f>
        <v>-190.38461538461536</v>
      </c>
      <c r="DA106" s="93">
        <f t="shared" si="128"/>
        <v>1.4779288903809868E-12</v>
      </c>
      <c r="DB106" s="93">
        <f t="shared" si="114"/>
        <v>136314880.00000092</v>
      </c>
      <c r="DC106" s="93">
        <f t="shared" si="115"/>
        <v>266.66666666666794</v>
      </c>
      <c r="DD106" s="94">
        <f t="shared" si="116"/>
        <v>-7.7628588181627598E-15</v>
      </c>
      <c r="DE106" s="100"/>
    </row>
    <row r="107" spans="1:109">
      <c r="A107" s="84">
        <f t="shared" si="67"/>
        <v>8.2821193907310597</v>
      </c>
      <c r="B107" s="84">
        <f t="shared" si="68"/>
        <v>3.3666666666666667</v>
      </c>
      <c r="C107" s="112">
        <f t="shared" si="132"/>
        <v>4.55</v>
      </c>
      <c r="D107" s="116"/>
      <c r="E107" s="86">
        <f t="shared" si="117"/>
        <v>1.5049999999999999</v>
      </c>
      <c r="F107" s="86">
        <f t="shared" si="69"/>
        <v>1.5049999999999999</v>
      </c>
      <c r="G107" s="87">
        <f t="shared" si="70"/>
        <v>2.2650249999999996</v>
      </c>
      <c r="H107" s="88">
        <f t="shared" si="71"/>
        <v>1204497.526289379</v>
      </c>
      <c r="I107" s="84">
        <f t="shared" si="118"/>
        <v>20.20000000000001</v>
      </c>
      <c r="J107" s="89">
        <v>101</v>
      </c>
      <c r="K107" s="94">
        <f t="shared" si="72"/>
        <v>101</v>
      </c>
      <c r="L107" s="94">
        <f t="shared" si="73"/>
        <v>10</v>
      </c>
      <c r="M107" s="94">
        <v>1</v>
      </c>
      <c r="N107" s="94">
        <f>N$3/Q$3</f>
        <v>1</v>
      </c>
      <c r="O107" s="93">
        <f>O106*M107</f>
        <v>5120</v>
      </c>
      <c r="P107" s="93">
        <f>K107*O107*$G107*N107</f>
        <v>1171289.7279999999</v>
      </c>
      <c r="Q107" s="93">
        <f t="shared" si="74"/>
        <v>12044975.26289379</v>
      </c>
      <c r="R107" s="93">
        <f t="shared" si="75"/>
        <v>60224876.31446895</v>
      </c>
      <c r="S107" s="93">
        <f t="shared" si="76"/>
        <v>276.34671700405971</v>
      </c>
      <c r="T107" s="94">
        <f t="shared" si="131"/>
        <v>10.283514808467434</v>
      </c>
      <c r="U107" s="100">
        <f>T107/(($C107/N$3))</f>
        <v>2.2601131447181175</v>
      </c>
      <c r="V107" s="94">
        <f t="shared" si="77"/>
        <v>91</v>
      </c>
      <c r="W107" s="97">
        <f t="shared" si="78"/>
        <v>10.5</v>
      </c>
      <c r="X107" s="94">
        <v>1</v>
      </c>
      <c r="Y107" s="94">
        <f>Y$3/AB$3</f>
        <v>0.95238095238095244</v>
      </c>
      <c r="Z107" s="93">
        <f>Z106*X107</f>
        <v>384</v>
      </c>
      <c r="AA107" s="93">
        <f>V107*Z107*$G107*Y107</f>
        <v>75380.031999999992</v>
      </c>
      <c r="AB107" s="93">
        <f t="shared" si="119"/>
        <v>3161806.0065096174</v>
      </c>
      <c r="AC107" s="93">
        <f t="shared" si="79"/>
        <v>63236120.130192399</v>
      </c>
      <c r="AD107" s="93">
        <f t="shared" si="80"/>
        <v>276.34671700405971</v>
      </c>
      <c r="AE107" s="94">
        <f t="shared" si="81"/>
        <v>41.944874824537322</v>
      </c>
      <c r="AF107" s="100">
        <f t="shared" si="120"/>
        <v>9.6795864979701527</v>
      </c>
      <c r="AG107" s="94">
        <f t="shared" si="82"/>
        <v>66</v>
      </c>
      <c r="AH107" s="94">
        <f t="shared" si="83"/>
        <v>11.75</v>
      </c>
      <c r="AI107" s="94">
        <v>1</v>
      </c>
      <c r="AJ107" s="94">
        <f>AJ$3/AM$3</f>
        <v>0.85106382978723394</v>
      </c>
      <c r="AK107" s="93">
        <f>AK106*AI107</f>
        <v>48</v>
      </c>
      <c r="AL107" s="93">
        <f>AG107*AK107*$G107*AJ107</f>
        <v>6106.8929361702112</v>
      </c>
      <c r="AM107" s="93">
        <f t="shared" si="121"/>
        <v>110569.10885859511</v>
      </c>
      <c r="AN107" s="93">
        <f t="shared" si="84"/>
        <v>70764229.669501022</v>
      </c>
      <c r="AO107" s="93">
        <f t="shared" si="85"/>
        <v>276.34671700405971</v>
      </c>
      <c r="AP107" s="94">
        <f t="shared" si="86"/>
        <v>18.105624253490813</v>
      </c>
      <c r="AQ107" s="100">
        <f t="shared" si="129"/>
        <v>4.6756282412860894</v>
      </c>
      <c r="AR107" s="94">
        <f t="shared" si="87"/>
        <v>36</v>
      </c>
      <c r="AS107" s="94">
        <f t="shared" si="88"/>
        <v>13.25</v>
      </c>
      <c r="AT107" s="94">
        <v>1</v>
      </c>
      <c r="AU107" s="94">
        <f>AU$3/AX$3</f>
        <v>0.75471698113207542</v>
      </c>
      <c r="AV107" s="93">
        <f>AV106*AT107</f>
        <v>2</v>
      </c>
      <c r="AW107" s="93">
        <f>AR107*AV107*$G107*AU107</f>
        <v>123.08060377358488</v>
      </c>
      <c r="AX107" s="93">
        <f t="shared" si="122"/>
        <v>1948.1924100749761</v>
      </c>
      <c r="AY107" s="93">
        <f t="shared" si="89"/>
        <v>79797961.116671354</v>
      </c>
      <c r="AZ107" s="93">
        <f t="shared" si="90"/>
        <v>276.34671700405971</v>
      </c>
      <c r="BA107" s="94">
        <f t="shared" si="91"/>
        <v>15.828589967423365</v>
      </c>
      <c r="BB107" s="100">
        <f t="shared" si="130"/>
        <v>4.6094245509529577</v>
      </c>
      <c r="BC107" s="94">
        <f t="shared" si="92"/>
        <v>-1</v>
      </c>
      <c r="BD107" s="94">
        <f t="shared" si="93"/>
        <v>15.1</v>
      </c>
      <c r="BE107" s="94">
        <v>1</v>
      </c>
      <c r="BF107" s="94">
        <f>BF$3/BI$3</f>
        <v>0.66225165562913912</v>
      </c>
      <c r="BG107" s="93">
        <f>BG106*BE107</f>
        <v>1</v>
      </c>
      <c r="BH107" s="93">
        <f>BC107*BG107*$G107*BF107</f>
        <v>-1.5000165562913905</v>
      </c>
      <c r="BI107" s="93">
        <f t="shared" si="124"/>
        <v>13.145313505771474</v>
      </c>
      <c r="BJ107" s="93">
        <f t="shared" si="94"/>
        <v>90939563.234848112</v>
      </c>
      <c r="BK107" s="93">
        <f t="shared" si="95"/>
        <v>276.34671700405971</v>
      </c>
      <c r="BL107" s="94">
        <f t="shared" si="96"/>
        <v>-8.7634456104082421</v>
      </c>
      <c r="BN107" s="94">
        <f t="shared" si="97"/>
        <v>-51</v>
      </c>
      <c r="BO107" s="94">
        <f t="shared" si="98"/>
        <v>17.600000000000001</v>
      </c>
      <c r="BP107" s="94">
        <v>1</v>
      </c>
      <c r="BQ107" s="94">
        <f>BQ$3/BT$3</f>
        <v>0.56818181818181823</v>
      </c>
      <c r="BR107" s="93">
        <f>BR106*BP107</f>
        <v>1</v>
      </c>
      <c r="BS107" s="93">
        <f>BN107*BR107*$G107*BQ107</f>
        <v>-65.634247159090904</v>
      </c>
      <c r="BT107" s="93">
        <f t="shared" si="125"/>
        <v>1.4962587806652085E-2</v>
      </c>
      <c r="BU107" s="93">
        <f t="shared" si="99"/>
        <v>105995782.31346536</v>
      </c>
      <c r="BV107" s="93">
        <f t="shared" si="100"/>
        <v>276.34671700405971</v>
      </c>
      <c r="BW107" s="94">
        <f t="shared" si="101"/>
        <v>-2.2796921507127607E-4</v>
      </c>
      <c r="BY107" s="94">
        <f t="shared" si="102"/>
        <v>-106</v>
      </c>
      <c r="BZ107" s="94">
        <f t="shared" si="103"/>
        <v>20.350000000000001</v>
      </c>
      <c r="CA107" s="94">
        <v>1</v>
      </c>
      <c r="CB107" s="94">
        <f>CB$3/CE$3</f>
        <v>0.49140049140049141</v>
      </c>
      <c r="CC107" s="93">
        <f>CC106*CA107</f>
        <v>1</v>
      </c>
      <c r="CD107" s="93">
        <f>BY107*CC107*$G107*CB107</f>
        <v>-117.98164619164618</v>
      </c>
      <c r="CE107" s="93">
        <f t="shared" si="126"/>
        <v>8.4475059333210003E-6</v>
      </c>
      <c r="CF107" s="93">
        <f t="shared" si="104"/>
        <v>122557623.29994433</v>
      </c>
      <c r="CG107" s="93">
        <f t="shared" si="105"/>
        <v>276.34671700405971</v>
      </c>
      <c r="CH107" s="94">
        <f t="shared" si="106"/>
        <v>-7.1600170077294073E-8</v>
      </c>
      <c r="CI107" s="100"/>
      <c r="CJ107" s="94">
        <f t="shared" si="107"/>
        <v>-156</v>
      </c>
      <c r="CK107" s="94">
        <f t="shared" si="108"/>
        <v>22.85</v>
      </c>
      <c r="CL107" s="94">
        <v>1</v>
      </c>
      <c r="CM107" s="94">
        <f>CM$3/CP$3</f>
        <v>0.43763676148796499</v>
      </c>
      <c r="CN107" s="93">
        <f>CN106*CL107</f>
        <v>1</v>
      </c>
      <c r="CO107" s="93">
        <f>CJ107*CN107*$G107*CM107</f>
        <v>-154.63628008752733</v>
      </c>
      <c r="CP107" s="93">
        <f t="shared" si="127"/>
        <v>9.2629717529361273E-9</v>
      </c>
      <c r="CQ107" s="93">
        <f t="shared" si="109"/>
        <v>137613842.37856156</v>
      </c>
      <c r="CR107" s="93">
        <f t="shared" si="110"/>
        <v>276.34671700405971</v>
      </c>
      <c r="CS107" s="94">
        <f t="shared" si="111"/>
        <v>-5.9901672154122531E-11</v>
      </c>
      <c r="CT107" s="100"/>
      <c r="CU107" s="94">
        <f t="shared" si="112"/>
        <v>-219</v>
      </c>
      <c r="CV107" s="94">
        <f t="shared" si="113"/>
        <v>26</v>
      </c>
      <c r="CW107" s="94">
        <v>1</v>
      </c>
      <c r="CX107" s="94">
        <f>CX$3/DA$3</f>
        <v>0.38461538461538458</v>
      </c>
      <c r="CY107" s="93">
        <f>CY106*CW107</f>
        <v>1</v>
      </c>
      <c r="CZ107" s="93">
        <f>CU107*CY107*$G107*CX107</f>
        <v>-190.78479807692301</v>
      </c>
      <c r="DA107" s="93">
        <f t="shared" si="128"/>
        <v>1.6976944851832329E-12</v>
      </c>
      <c r="DB107" s="93">
        <f t="shared" si="114"/>
        <v>156584678.41761926</v>
      </c>
      <c r="DC107" s="93">
        <f t="shared" si="115"/>
        <v>276.34671700405971</v>
      </c>
      <c r="DD107" s="94">
        <f t="shared" si="116"/>
        <v>-8.8984788216655248E-15</v>
      </c>
      <c r="DE107" s="100"/>
    </row>
    <row r="108" spans="1:109">
      <c r="A108" s="84">
        <f t="shared" si="67"/>
        <v>8.5741877002903877</v>
      </c>
      <c r="B108" s="84">
        <f t="shared" si="68"/>
        <v>3.4</v>
      </c>
      <c r="C108" s="112">
        <f t="shared" si="132"/>
        <v>6.06</v>
      </c>
      <c r="D108" s="115">
        <f>1+J108/200</f>
        <v>1.51</v>
      </c>
      <c r="E108" s="86">
        <f t="shared" si="117"/>
        <v>1.51</v>
      </c>
      <c r="F108" s="86">
        <f t="shared" si="69"/>
        <v>1.51</v>
      </c>
      <c r="G108" s="87">
        <f t="shared" si="70"/>
        <v>2.2801</v>
      </c>
      <c r="H108" s="88">
        <f t="shared" si="71"/>
        <v>1383604.3270466076</v>
      </c>
      <c r="I108" s="84">
        <f t="shared" si="118"/>
        <v>20.400000000000009</v>
      </c>
      <c r="J108" s="89">
        <v>102</v>
      </c>
      <c r="K108" s="94">
        <f t="shared" si="72"/>
        <v>102</v>
      </c>
      <c r="L108" s="94">
        <f t="shared" si="73"/>
        <v>10</v>
      </c>
      <c r="M108" s="94">
        <v>1</v>
      </c>
      <c r="N108" s="94">
        <f>N$3/Q$3</f>
        <v>1</v>
      </c>
      <c r="O108" s="93">
        <f>O107*M108</f>
        <v>5120</v>
      </c>
      <c r="P108" s="93">
        <f>K108*O108*$G108*N108</f>
        <v>1190759.4240000001</v>
      </c>
      <c r="Q108" s="93">
        <f t="shared" si="74"/>
        <v>13836043.270466076</v>
      </c>
      <c r="R108" s="93">
        <f t="shared" si="75"/>
        <v>69180216.352330387</v>
      </c>
      <c r="S108" s="93">
        <f t="shared" si="76"/>
        <v>286.37786918969891</v>
      </c>
      <c r="T108" s="94">
        <f t="shared" si="131"/>
        <v>11.619511877544523</v>
      </c>
      <c r="U108" s="100">
        <f>T108/(($C108/N$3))</f>
        <v>1.917411200914938</v>
      </c>
      <c r="V108" s="94">
        <f t="shared" si="77"/>
        <v>92</v>
      </c>
      <c r="W108" s="97">
        <f t="shared" si="78"/>
        <v>10.5</v>
      </c>
      <c r="X108" s="94">
        <v>1</v>
      </c>
      <c r="Y108" s="94">
        <f>Y$3/AB$3</f>
        <v>0.95238095238095244</v>
      </c>
      <c r="Z108" s="93">
        <f>Z107*X108</f>
        <v>384</v>
      </c>
      <c r="AA108" s="93">
        <f>V108*Z108*$G108*Y108</f>
        <v>76715.593142857149</v>
      </c>
      <c r="AB108" s="93">
        <f t="shared" si="119"/>
        <v>3631961.358497343</v>
      </c>
      <c r="AC108" s="93">
        <f t="shared" si="79"/>
        <v>72639227.169946894</v>
      </c>
      <c r="AD108" s="93">
        <f t="shared" si="80"/>
        <v>286.37786918969891</v>
      </c>
      <c r="AE108" s="94">
        <f t="shared" si="81"/>
        <v>47.343195948886546</v>
      </c>
      <c r="AF108" s="100">
        <f t="shared" si="120"/>
        <v>8.2030290010446993</v>
      </c>
      <c r="AG108" s="94">
        <f t="shared" si="82"/>
        <v>67</v>
      </c>
      <c r="AH108" s="94">
        <f t="shared" si="83"/>
        <v>11.75</v>
      </c>
      <c r="AI108" s="94">
        <v>1</v>
      </c>
      <c r="AJ108" s="94">
        <f>AJ$3/AM$3</f>
        <v>0.85106382978723394</v>
      </c>
      <c r="AK108" s="93">
        <f>AK107*AI108</f>
        <v>48</v>
      </c>
      <c r="AL108" s="93">
        <f>AG108*AK108*$G108*AJ108</f>
        <v>6240.6822127659561</v>
      </c>
      <c r="AM108" s="93">
        <f t="shared" si="121"/>
        <v>127010.55345935628</v>
      </c>
      <c r="AN108" s="93">
        <f t="shared" si="84"/>
        <v>81286754.2139882</v>
      </c>
      <c r="AO108" s="93">
        <f t="shared" si="85"/>
        <v>286.37786918969891</v>
      </c>
      <c r="AP108" s="94">
        <f t="shared" si="86"/>
        <v>20.352030295589021</v>
      </c>
      <c r="AQ108" s="100">
        <f t="shared" si="129"/>
        <v>3.9461444880061221</v>
      </c>
      <c r="AR108" s="94">
        <f t="shared" si="87"/>
        <v>37</v>
      </c>
      <c r="AS108" s="94">
        <f t="shared" si="88"/>
        <v>13.25</v>
      </c>
      <c r="AT108" s="94">
        <v>1</v>
      </c>
      <c r="AU108" s="94">
        <f>AU$3/AX$3</f>
        <v>0.75471698113207542</v>
      </c>
      <c r="AV108" s="93">
        <f>AV107*AT108</f>
        <v>2</v>
      </c>
      <c r="AW108" s="93">
        <f>AR108*AV108*$G108*AU108</f>
        <v>127.34143396226413</v>
      </c>
      <c r="AX108" s="93">
        <f t="shared" si="122"/>
        <v>2237.8854166708338</v>
      </c>
      <c r="AY108" s="93">
        <f t="shared" si="89"/>
        <v>91663786.666837767</v>
      </c>
      <c r="AZ108" s="93">
        <f t="shared" si="90"/>
        <v>286.37786918969891</v>
      </c>
      <c r="BA108" s="94">
        <f t="shared" si="91"/>
        <v>17.573898353728293</v>
      </c>
      <c r="BB108" s="100">
        <f t="shared" si="130"/>
        <v>3.8424777753613841</v>
      </c>
      <c r="BC108" s="94">
        <f t="shared" si="92"/>
        <v>0</v>
      </c>
      <c r="BD108" s="94">
        <f t="shared" si="93"/>
        <v>15.1</v>
      </c>
      <c r="BE108" s="94">
        <v>1</v>
      </c>
      <c r="BF108" s="94">
        <f>BF$3/BI$3</f>
        <v>0.66225165562913912</v>
      </c>
      <c r="BG108" s="93">
        <f>BG107*BE108</f>
        <v>1</v>
      </c>
      <c r="BH108" s="93">
        <f>BC108*BG108*$G108*BF108</f>
        <v>0</v>
      </c>
      <c r="BI108" s="93">
        <f t="shared" si="124"/>
        <v>15.1</v>
      </c>
      <c r="BJ108" s="93">
        <f t="shared" si="94"/>
        <v>104462126.69201888</v>
      </c>
      <c r="BK108" s="93">
        <f t="shared" si="95"/>
        <v>286.37786918969891</v>
      </c>
      <c r="BL108" s="94" t="e">
        <f t="shared" si="96"/>
        <v>#DIV/0!</v>
      </c>
      <c r="BN108" s="94">
        <f t="shared" si="97"/>
        <v>-50</v>
      </c>
      <c r="BO108" s="94">
        <f t="shared" si="98"/>
        <v>17.600000000000001</v>
      </c>
      <c r="BP108" s="94">
        <v>1</v>
      </c>
      <c r="BQ108" s="94">
        <f>BQ$3/BT$3</f>
        <v>0.56818181818181823</v>
      </c>
      <c r="BR108" s="93">
        <f>BR107*BP108</f>
        <v>1</v>
      </c>
      <c r="BS108" s="93">
        <f>BN108*BR108*$G108*BQ108</f>
        <v>-64.775568181818187</v>
      </c>
      <c r="BT108" s="93">
        <f t="shared" si="125"/>
        <v>1.7187499999999946E-2</v>
      </c>
      <c r="BU108" s="93">
        <f t="shared" si="99"/>
        <v>121757180.78010148</v>
      </c>
      <c r="BV108" s="93">
        <f t="shared" si="100"/>
        <v>286.37786918969891</v>
      </c>
      <c r="BW108" s="94">
        <f t="shared" si="101"/>
        <v>-2.653392395070383E-4</v>
      </c>
      <c r="BY108" s="94">
        <f t="shared" si="102"/>
        <v>-105</v>
      </c>
      <c r="BZ108" s="94">
        <f t="shared" si="103"/>
        <v>20.350000000000001</v>
      </c>
      <c r="CA108" s="94">
        <v>1</v>
      </c>
      <c r="CB108" s="94">
        <f>CB$3/CE$3</f>
        <v>0.49140049140049141</v>
      </c>
      <c r="CC108" s="93">
        <f>CC107*CA108</f>
        <v>1</v>
      </c>
      <c r="CD108" s="93">
        <f>BY108*CC108*$G108*CB108</f>
        <v>-117.64643734643735</v>
      </c>
      <c r="CE108" s="93">
        <f t="shared" si="126"/>
        <v>9.703636169433525E-6</v>
      </c>
      <c r="CF108" s="93">
        <f t="shared" si="104"/>
        <v>140781740.27699235</v>
      </c>
      <c r="CG108" s="93">
        <f t="shared" si="105"/>
        <v>286.37786918969891</v>
      </c>
      <c r="CH108" s="94">
        <f t="shared" si="106"/>
        <v>-8.2481343152439946E-8</v>
      </c>
      <c r="CI108" s="100"/>
      <c r="CJ108" s="94">
        <f t="shared" si="107"/>
        <v>-155</v>
      </c>
      <c r="CK108" s="94">
        <f t="shared" si="108"/>
        <v>22.85</v>
      </c>
      <c r="CL108" s="94">
        <v>1</v>
      </c>
      <c r="CM108" s="94">
        <f>CM$3/CP$3</f>
        <v>0.43763676148796499</v>
      </c>
      <c r="CN108" s="93">
        <f>CN107*CL108</f>
        <v>1</v>
      </c>
      <c r="CO108" s="93">
        <f>CJ108*CN108*$G108*CM108</f>
        <v>-154.6676148796499</v>
      </c>
      <c r="CP108" s="93">
        <f t="shared" si="127"/>
        <v>1.0640360414981734E-8</v>
      </c>
      <c r="CQ108" s="93">
        <f t="shared" si="109"/>
        <v>158076794.36507493</v>
      </c>
      <c r="CR108" s="93">
        <f t="shared" si="110"/>
        <v>286.37786918969891</v>
      </c>
      <c r="CS108" s="94">
        <f t="shared" si="111"/>
        <v>-6.8795011956841904E-11</v>
      </c>
      <c r="CT108" s="100"/>
      <c r="CU108" s="94">
        <f t="shared" si="112"/>
        <v>-218</v>
      </c>
      <c r="CV108" s="94">
        <f t="shared" si="113"/>
        <v>26</v>
      </c>
      <c r="CW108" s="94">
        <v>1</v>
      </c>
      <c r="CX108" s="94">
        <f>CX$3/DA$3</f>
        <v>0.38461538461538458</v>
      </c>
      <c r="CY108" s="93">
        <f>CY107*CW108</f>
        <v>1</v>
      </c>
      <c r="CZ108" s="93">
        <f>CU108*CY108*$G108*CX108</f>
        <v>-191.17761538461536</v>
      </c>
      <c r="DA108" s="93">
        <f t="shared" si="128"/>
        <v>1.950138862417518E-12</v>
      </c>
      <c r="DB108" s="93">
        <f t="shared" si="114"/>
        <v>179868562.51605898</v>
      </c>
      <c r="DC108" s="93">
        <f t="shared" si="115"/>
        <v>286.37786918969891</v>
      </c>
      <c r="DD108" s="94">
        <f t="shared" si="116"/>
        <v>-1.0200665273987153E-14</v>
      </c>
      <c r="DE108" s="100"/>
    </row>
    <row r="109" spans="1:109">
      <c r="A109" s="84">
        <f t="shared" si="67"/>
        <v>8.8765557765428067</v>
      </c>
      <c r="B109" s="84">
        <f t="shared" si="68"/>
        <v>3.4333333333333331</v>
      </c>
      <c r="C109" s="112">
        <f t="shared" si="132"/>
        <v>6.06</v>
      </c>
      <c r="D109" s="116"/>
      <c r="E109" s="86">
        <f t="shared" si="117"/>
        <v>1.5150000000000001</v>
      </c>
      <c r="F109" s="86">
        <f t="shared" si="69"/>
        <v>1.5150000000000001</v>
      </c>
      <c r="G109" s="87">
        <f t="shared" si="70"/>
        <v>2.2952250000000003</v>
      </c>
      <c r="H109" s="88">
        <f t="shared" si="71"/>
        <v>1589344.0144452183</v>
      </c>
      <c r="I109" s="84">
        <f t="shared" si="118"/>
        <v>20.600000000000012</v>
      </c>
      <c r="J109" s="89">
        <v>103</v>
      </c>
      <c r="K109" s="94">
        <f t="shared" si="72"/>
        <v>103</v>
      </c>
      <c r="L109" s="94">
        <f t="shared" si="73"/>
        <v>10</v>
      </c>
      <c r="M109" s="94">
        <v>1</v>
      </c>
      <c r="N109" s="94">
        <f>N$3/Q$3</f>
        <v>1</v>
      </c>
      <c r="O109" s="93">
        <f>O108*M109</f>
        <v>5120</v>
      </c>
      <c r="P109" s="93">
        <f>K109*O109*$G109*N109</f>
        <v>1210409.8560000001</v>
      </c>
      <c r="Q109" s="93">
        <f t="shared" si="74"/>
        <v>15893440.144452183</v>
      </c>
      <c r="R109" s="93">
        <f t="shared" si="75"/>
        <v>79467200.722260907</v>
      </c>
      <c r="S109" s="93">
        <f t="shared" si="76"/>
        <v>296.77284812908113</v>
      </c>
      <c r="T109" s="94">
        <f t="shared" si="131"/>
        <v>13.130626841535054</v>
      </c>
      <c r="U109" s="100">
        <f>T109/(($C109/N$3))</f>
        <v>2.1667701058638706</v>
      </c>
      <c r="V109" s="94">
        <f t="shared" si="77"/>
        <v>93</v>
      </c>
      <c r="W109" s="97">
        <f t="shared" si="78"/>
        <v>10.5</v>
      </c>
      <c r="X109" s="94">
        <v>1</v>
      </c>
      <c r="Y109" s="94">
        <f>Y$3/AB$3</f>
        <v>0.95238095238095244</v>
      </c>
      <c r="Z109" s="93">
        <f>Z108*X109</f>
        <v>384</v>
      </c>
      <c r="AA109" s="93">
        <f>V109*Z109*$G109*Y109</f>
        <v>78063.88114285715</v>
      </c>
      <c r="AB109" s="93">
        <f t="shared" si="119"/>
        <v>4172028.0379186948</v>
      </c>
      <c r="AC109" s="93">
        <f t="shared" si="79"/>
        <v>83440560.758373961</v>
      </c>
      <c r="AD109" s="93">
        <f t="shared" si="80"/>
        <v>296.77284812908113</v>
      </c>
      <c r="AE109" s="94">
        <f t="shared" si="81"/>
        <v>53.44376908808659</v>
      </c>
      <c r="AF109" s="100">
        <f t="shared" si="120"/>
        <v>9.2600590004110437</v>
      </c>
      <c r="AG109" s="94">
        <f t="shared" si="82"/>
        <v>68</v>
      </c>
      <c r="AH109" s="94">
        <f t="shared" si="83"/>
        <v>11.75</v>
      </c>
      <c r="AI109" s="94">
        <v>1</v>
      </c>
      <c r="AJ109" s="94">
        <f>AJ$3/AM$3</f>
        <v>0.85106382978723394</v>
      </c>
      <c r="AK109" s="93">
        <f>AK108*AI109</f>
        <v>48</v>
      </c>
      <c r="AL109" s="93">
        <f>AG109*AK109*$G109*AJ109</f>
        <v>6375.8420425531922</v>
      </c>
      <c r="AM109" s="93">
        <f t="shared" si="121"/>
        <v>145896.81382602555</v>
      </c>
      <c r="AN109" s="93">
        <f t="shared" si="84"/>
        <v>93373960.84865658</v>
      </c>
      <c r="AO109" s="93">
        <f t="shared" si="85"/>
        <v>296.77284812908113</v>
      </c>
      <c r="AP109" s="94">
        <f t="shared" si="86"/>
        <v>22.88275224704304</v>
      </c>
      <c r="AQ109" s="100">
        <f t="shared" si="129"/>
        <v>4.4368372756230317</v>
      </c>
      <c r="AR109" s="94">
        <f t="shared" si="87"/>
        <v>38</v>
      </c>
      <c r="AS109" s="94">
        <f t="shared" si="88"/>
        <v>13.25</v>
      </c>
      <c r="AT109" s="94">
        <v>1</v>
      </c>
      <c r="AU109" s="94">
        <f>AU$3/AX$3</f>
        <v>0.75471698113207542</v>
      </c>
      <c r="AV109" s="93">
        <f>AV108*AT109</f>
        <v>2</v>
      </c>
      <c r="AW109" s="93">
        <f>AR109*AV109*$G109*AU109</f>
        <v>131.65064150943397</v>
      </c>
      <c r="AX109" s="93">
        <f t="shared" si="122"/>
        <v>2570.6552968016413</v>
      </c>
      <c r="AY109" s="93">
        <f t="shared" si="89"/>
        <v>105294040.95699571</v>
      </c>
      <c r="AZ109" s="93">
        <f t="shared" si="90"/>
        <v>296.77284812908113</v>
      </c>
      <c r="BA109" s="94">
        <f t="shared" si="91"/>
        <v>19.52634083152136</v>
      </c>
      <c r="BB109" s="100">
        <f t="shared" si="130"/>
        <v>4.2693732016115185</v>
      </c>
      <c r="BC109" s="94">
        <f t="shared" si="92"/>
        <v>1</v>
      </c>
      <c r="BD109" s="94">
        <f t="shared" si="93"/>
        <v>15.1</v>
      </c>
      <c r="BE109" s="94">
        <v>1</v>
      </c>
      <c r="BF109" s="94">
        <f>BF$3/BI$3</f>
        <v>0.66225165562913912</v>
      </c>
      <c r="BG109" s="93">
        <f>BG108*BE109</f>
        <v>1</v>
      </c>
      <c r="BH109" s="93">
        <f>BC109*BG109*$G109*BF109</f>
        <v>1.520016556291391</v>
      </c>
      <c r="BI109" s="93">
        <f t="shared" si="124"/>
        <v>17.345345160455231</v>
      </c>
      <c r="BJ109" s="93">
        <f t="shared" si="94"/>
        <v>119995473.09061396</v>
      </c>
      <c r="BK109" s="93">
        <f t="shared" si="95"/>
        <v>296.77284812908113</v>
      </c>
      <c r="BL109" s="94">
        <f t="shared" si="96"/>
        <v>11.411286994646449</v>
      </c>
      <c r="BM109" s="100">
        <f t="shared" ref="BM109:BM144" si="133">BL109/(($C109/BF$3))</f>
        <v>2.8434064953656994</v>
      </c>
      <c r="BN109" s="94">
        <f t="shared" si="97"/>
        <v>-49</v>
      </c>
      <c r="BO109" s="94">
        <f t="shared" si="98"/>
        <v>17.600000000000001</v>
      </c>
      <c r="BP109" s="94">
        <v>1</v>
      </c>
      <c r="BQ109" s="94">
        <f>BQ$3/BT$3</f>
        <v>0.56818181818181823</v>
      </c>
      <c r="BR109" s="93">
        <f>BR108*BP109</f>
        <v>1</v>
      </c>
      <c r="BS109" s="93">
        <f>BN109*BR109*$G109*BQ109</f>
        <v>-63.901150568181833</v>
      </c>
      <c r="BT109" s="93">
        <f t="shared" si="125"/>
        <v>1.9743252976511479E-2</v>
      </c>
      <c r="BU109" s="93">
        <f t="shared" si="99"/>
        <v>139862273.27117923</v>
      </c>
      <c r="BV109" s="93">
        <f t="shared" si="100"/>
        <v>296.77284812908113</v>
      </c>
      <c r="BW109" s="94">
        <f t="shared" si="101"/>
        <v>-3.0896553193429031E-4</v>
      </c>
      <c r="BY109" s="94">
        <f t="shared" si="102"/>
        <v>-104</v>
      </c>
      <c r="BZ109" s="94">
        <f t="shared" si="103"/>
        <v>20.350000000000001</v>
      </c>
      <c r="CA109" s="94">
        <v>1</v>
      </c>
      <c r="CB109" s="94">
        <f>CB$3/CE$3</f>
        <v>0.49140049140049141</v>
      </c>
      <c r="CC109" s="93">
        <f>CC108*CA109</f>
        <v>1</v>
      </c>
      <c r="CD109" s="93">
        <f>BY109*CC109*$G109*CB109</f>
        <v>-117.29896805896809</v>
      </c>
      <c r="CE109" s="93">
        <f t="shared" si="126"/>
        <v>1.114655090531802E-5</v>
      </c>
      <c r="CF109" s="93">
        <f t="shared" si="104"/>
        <v>161715753.46980098</v>
      </c>
      <c r="CG109" s="93">
        <f t="shared" si="105"/>
        <v>296.77284812908113</v>
      </c>
      <c r="CH109" s="94">
        <f t="shared" si="106"/>
        <v>-9.5026845417041252E-8</v>
      </c>
      <c r="CI109" s="100"/>
      <c r="CJ109" s="94">
        <f t="shared" si="107"/>
        <v>-154</v>
      </c>
      <c r="CK109" s="94">
        <f t="shared" si="108"/>
        <v>22.85</v>
      </c>
      <c r="CL109" s="94">
        <v>1</v>
      </c>
      <c r="CM109" s="94">
        <f>CM$3/CP$3</f>
        <v>0.43763676148796499</v>
      </c>
      <c r="CN109" s="93">
        <f>CN108*CL109</f>
        <v>1</v>
      </c>
      <c r="CO109" s="93">
        <f>CJ109*CN109*$G109*CM109</f>
        <v>-154.68912472647705</v>
      </c>
      <c r="CP109" s="93">
        <f t="shared" si="127"/>
        <v>1.2222564505265087E-8</v>
      </c>
      <c r="CQ109" s="93">
        <f t="shared" si="109"/>
        <v>181582553.65036619</v>
      </c>
      <c r="CR109" s="93">
        <f t="shared" si="110"/>
        <v>296.77284812908113</v>
      </c>
      <c r="CS109" s="94">
        <f t="shared" si="111"/>
        <v>-7.9013728514381062E-11</v>
      </c>
      <c r="CT109" s="100"/>
      <c r="CU109" s="94">
        <f t="shared" si="112"/>
        <v>-217</v>
      </c>
      <c r="CV109" s="94">
        <f t="shared" si="113"/>
        <v>26</v>
      </c>
      <c r="CW109" s="94">
        <v>1</v>
      </c>
      <c r="CX109" s="94">
        <f>CX$3/DA$3</f>
        <v>0.38461538461538458</v>
      </c>
      <c r="CY109" s="93">
        <f>CY108*CW109</f>
        <v>1</v>
      </c>
      <c r="CZ109" s="93">
        <f>CU109*CY109*$G109*CX109</f>
        <v>-191.56300961538463</v>
      </c>
      <c r="DA109" s="93">
        <f t="shared" si="128"/>
        <v>2.2401213032747918E-12</v>
      </c>
      <c r="DB109" s="93">
        <f t="shared" si="114"/>
        <v>206614721.87787837</v>
      </c>
      <c r="DC109" s="93">
        <f t="shared" si="115"/>
        <v>296.77284812908113</v>
      </c>
      <c r="DD109" s="94">
        <f t="shared" si="116"/>
        <v>-1.1693913703759671E-14</v>
      </c>
      <c r="DE109" s="100"/>
    </row>
    <row r="110" spans="1:109">
      <c r="A110" s="84">
        <f t="shared" si="67"/>
        <v>9.189586839976327</v>
      </c>
      <c r="B110" s="84">
        <f t="shared" si="68"/>
        <v>3.4666666666666668</v>
      </c>
      <c r="C110" s="112">
        <f t="shared" si="132"/>
        <v>6.06</v>
      </c>
      <c r="D110" s="116"/>
      <c r="E110" s="86">
        <f t="shared" si="117"/>
        <v>1.52</v>
      </c>
      <c r="F110" s="86">
        <f t="shared" si="69"/>
        <v>1.52</v>
      </c>
      <c r="G110" s="87">
        <f t="shared" si="70"/>
        <v>2.3104</v>
      </c>
      <c r="H110" s="88">
        <f t="shared" si="71"/>
        <v>1825676.8549176061</v>
      </c>
      <c r="I110" s="84">
        <f t="shared" si="118"/>
        <v>20.800000000000011</v>
      </c>
      <c r="J110" s="89">
        <v>104</v>
      </c>
      <c r="K110" s="94">
        <f t="shared" si="72"/>
        <v>104</v>
      </c>
      <c r="L110" s="94">
        <f t="shared" si="73"/>
        <v>10</v>
      </c>
      <c r="M110" s="94">
        <v>1</v>
      </c>
      <c r="N110" s="94">
        <f>N$3/Q$3</f>
        <v>1</v>
      </c>
      <c r="O110" s="93">
        <f>O109*M110</f>
        <v>5120</v>
      </c>
      <c r="P110" s="93">
        <f>K110*O110*$G110*N110</f>
        <v>1230241.7919999999</v>
      </c>
      <c r="Q110" s="93">
        <f t="shared" si="74"/>
        <v>18256768.54917606</v>
      </c>
      <c r="R110" s="93">
        <f t="shared" si="75"/>
        <v>91283842.745880306</v>
      </c>
      <c r="S110" s="93">
        <f t="shared" si="76"/>
        <v>307.54483957787443</v>
      </c>
      <c r="T110" s="94">
        <f t="shared" si="131"/>
        <v>14.839984032322697</v>
      </c>
      <c r="U110" s="100">
        <f>T110/(($C110/N$3))</f>
        <v>2.4488422495582007</v>
      </c>
      <c r="V110" s="94">
        <f t="shared" si="77"/>
        <v>94</v>
      </c>
      <c r="W110" s="97">
        <f t="shared" si="78"/>
        <v>10.5</v>
      </c>
      <c r="X110" s="94">
        <v>1</v>
      </c>
      <c r="Y110" s="94">
        <f>Y$3/AB$3</f>
        <v>0.95238095238095244</v>
      </c>
      <c r="Z110" s="93">
        <f>Z109*X110</f>
        <v>384</v>
      </c>
      <c r="AA110" s="93">
        <f>V110*Z110*$G110*Y110</f>
        <v>79424.95085714286</v>
      </c>
      <c r="AB110" s="93">
        <f t="shared" si="119"/>
        <v>4792401.7441587113</v>
      </c>
      <c r="AC110" s="93">
        <f t="shared" si="79"/>
        <v>95848034.883174315</v>
      </c>
      <c r="AD110" s="93">
        <f t="shared" si="80"/>
        <v>307.54483957787443</v>
      </c>
      <c r="AE110" s="94">
        <f t="shared" si="81"/>
        <v>60.338743586741799</v>
      </c>
      <c r="AF110" s="100">
        <f t="shared" si="120"/>
        <v>10.454732799682986</v>
      </c>
      <c r="AG110" s="94">
        <f t="shared" si="82"/>
        <v>69</v>
      </c>
      <c r="AH110" s="94">
        <f t="shared" si="83"/>
        <v>11.75</v>
      </c>
      <c r="AI110" s="94">
        <v>1</v>
      </c>
      <c r="AJ110" s="94">
        <f>AJ$3/AM$3</f>
        <v>0.85106382978723394</v>
      </c>
      <c r="AK110" s="93">
        <f>AK109*AI110</f>
        <v>48</v>
      </c>
      <c r="AL110" s="93">
        <f>AG110*AK110*$G110*AJ110</f>
        <v>6512.3785531914882</v>
      </c>
      <c r="AM110" s="93">
        <f t="shared" si="121"/>
        <v>167591.43004126422</v>
      </c>
      <c r="AN110" s="93">
        <f t="shared" si="84"/>
        <v>107258515.22640936</v>
      </c>
      <c r="AO110" s="93">
        <f t="shared" si="85"/>
        <v>307.54483957787443</v>
      </c>
      <c r="AP110" s="94">
        <f t="shared" si="86"/>
        <v>25.73428873527838</v>
      </c>
      <c r="AQ110" s="100">
        <f t="shared" si="129"/>
        <v>4.9897342019722934</v>
      </c>
      <c r="AR110" s="94">
        <f t="shared" si="87"/>
        <v>39</v>
      </c>
      <c r="AS110" s="94">
        <f t="shared" si="88"/>
        <v>13.25</v>
      </c>
      <c r="AT110" s="94">
        <v>1</v>
      </c>
      <c r="AU110" s="94">
        <f>AU$3/AX$3</f>
        <v>0.75471698113207542</v>
      </c>
      <c r="AV110" s="93">
        <f>AV109*AT110</f>
        <v>2</v>
      </c>
      <c r="AW110" s="93">
        <f>AR110*AV110*$G110*AU110</f>
        <v>136.00845283018867</v>
      </c>
      <c r="AX110" s="93">
        <f t="shared" si="122"/>
        <v>2952.907510700461</v>
      </c>
      <c r="AY110" s="93">
        <f t="shared" si="89"/>
        <v>120951091.6382914</v>
      </c>
      <c r="AZ110" s="93">
        <f t="shared" si="90"/>
        <v>307.54483957787443</v>
      </c>
      <c r="BA110" s="94">
        <f t="shared" si="91"/>
        <v>21.711205805622019</v>
      </c>
      <c r="BB110" s="100">
        <f t="shared" si="130"/>
        <v>4.7470870779619103</v>
      </c>
      <c r="BC110" s="94">
        <f t="shared" si="92"/>
        <v>2</v>
      </c>
      <c r="BD110" s="94">
        <f t="shared" si="93"/>
        <v>15.1</v>
      </c>
      <c r="BE110" s="94">
        <v>1</v>
      </c>
      <c r="BF110" s="94">
        <f>BF$3/BI$3</f>
        <v>0.66225165562913912</v>
      </c>
      <c r="BG110" s="93">
        <f>BG109*BE110</f>
        <v>1</v>
      </c>
      <c r="BH110" s="93">
        <f>BC110*BG110*$G110*BF110</f>
        <v>3.060132450331126</v>
      </c>
      <c r="BI110" s="93">
        <f t="shared" si="124"/>
        <v>19.924569452670706</v>
      </c>
      <c r="BJ110" s="93">
        <f t="shared" si="94"/>
        <v>137838602.54627925</v>
      </c>
      <c r="BK110" s="93">
        <f t="shared" si="95"/>
        <v>307.54483957787443</v>
      </c>
      <c r="BL110" s="94">
        <f t="shared" si="96"/>
        <v>6.5110153812181366</v>
      </c>
      <c r="BM110" s="100">
        <f t="shared" si="133"/>
        <v>1.6223817204025393</v>
      </c>
      <c r="BN110" s="94">
        <f t="shared" si="97"/>
        <v>-48</v>
      </c>
      <c r="BO110" s="94">
        <f t="shared" si="98"/>
        <v>17.600000000000001</v>
      </c>
      <c r="BP110" s="94">
        <v>1</v>
      </c>
      <c r="BQ110" s="94">
        <f>BQ$3/BT$3</f>
        <v>0.56818181818181823</v>
      </c>
      <c r="BR110" s="93">
        <f>BR109*BP110</f>
        <v>1</v>
      </c>
      <c r="BS110" s="93">
        <f>BN110*BR110*$G110*BQ110</f>
        <v>-63.010909090909102</v>
      </c>
      <c r="BT110" s="93">
        <f t="shared" si="125"/>
        <v>2.2679042216409047E-2</v>
      </c>
      <c r="BU110" s="93">
        <f t="shared" si="99"/>
        <v>160659563.23274934</v>
      </c>
      <c r="BV110" s="93">
        <f t="shared" si="100"/>
        <v>307.54483957787443</v>
      </c>
      <c r="BW110" s="94">
        <f t="shared" si="101"/>
        <v>-3.599224728481352E-4</v>
      </c>
      <c r="BY110" s="94">
        <f t="shared" si="102"/>
        <v>-103</v>
      </c>
      <c r="BZ110" s="94">
        <f t="shared" si="103"/>
        <v>20.350000000000001</v>
      </c>
      <c r="CA110" s="94">
        <v>1</v>
      </c>
      <c r="CB110" s="94">
        <f>CB$3/CE$3</f>
        <v>0.49140049140049141</v>
      </c>
      <c r="CC110" s="93">
        <f>CC109*CA110</f>
        <v>1</v>
      </c>
      <c r="CD110" s="93">
        <f>BY110*CC110*$G110*CB110</f>
        <v>-116.93916461916463</v>
      </c>
      <c r="CE110" s="93">
        <f t="shared" si="126"/>
        <v>1.2804024688829524E-5</v>
      </c>
      <c r="CF110" s="93">
        <f t="shared" si="104"/>
        <v>185762619.98786643</v>
      </c>
      <c r="CG110" s="93">
        <f t="shared" si="105"/>
        <v>307.54483957787443</v>
      </c>
      <c r="CH110" s="94">
        <f t="shared" si="106"/>
        <v>-1.0949304050980993E-7</v>
      </c>
      <c r="CI110" s="100"/>
      <c r="CJ110" s="94">
        <f t="shared" si="107"/>
        <v>-153</v>
      </c>
      <c r="CK110" s="94">
        <f t="shared" si="108"/>
        <v>22.85</v>
      </c>
      <c r="CL110" s="94">
        <v>1</v>
      </c>
      <c r="CM110" s="94">
        <f>CM$3/CP$3</f>
        <v>0.43763676148796499</v>
      </c>
      <c r="CN110" s="93">
        <f>CN109*CL110</f>
        <v>1</v>
      </c>
      <c r="CO110" s="93">
        <f>CJ110*CN110*$G110*CM110</f>
        <v>-154.70074398249452</v>
      </c>
      <c r="CP110" s="93">
        <f t="shared" si="127"/>
        <v>1.4040039741043153E-8</v>
      </c>
      <c r="CQ110" s="93">
        <f t="shared" si="109"/>
        <v>208583580.67433652</v>
      </c>
      <c r="CR110" s="93">
        <f t="shared" si="110"/>
        <v>307.54483957787443</v>
      </c>
      <c r="CS110" s="94">
        <f t="shared" si="111"/>
        <v>-9.0756122948134518E-11</v>
      </c>
      <c r="CT110" s="100"/>
      <c r="CU110" s="94">
        <f t="shared" si="112"/>
        <v>-216</v>
      </c>
      <c r="CV110" s="94">
        <f t="shared" si="113"/>
        <v>26</v>
      </c>
      <c r="CW110" s="94">
        <v>1</v>
      </c>
      <c r="CX110" s="94">
        <f>CX$3/DA$3</f>
        <v>0.38461538461538458</v>
      </c>
      <c r="CY110" s="93">
        <f>CY109*CW110</f>
        <v>1</v>
      </c>
      <c r="CZ110" s="93">
        <f>CU110*CY110*$G110*CX110</f>
        <v>-191.94092307692307</v>
      </c>
      <c r="DA110" s="93">
        <f t="shared" si="128"/>
        <v>2.5732236560655679E-12</v>
      </c>
      <c r="DB110" s="93">
        <f t="shared" si="114"/>
        <v>237337991.13928881</v>
      </c>
      <c r="DC110" s="93">
        <f t="shared" si="115"/>
        <v>307.54483957787443</v>
      </c>
      <c r="DD110" s="94">
        <f t="shared" si="116"/>
        <v>-1.3406331567105738E-14</v>
      </c>
      <c r="DE110" s="100"/>
    </row>
    <row r="111" spans="1:109">
      <c r="A111" s="84">
        <f t="shared" si="67"/>
        <v>9.513656920021818</v>
      </c>
      <c r="B111" s="84">
        <f t="shared" si="68"/>
        <v>3.5</v>
      </c>
      <c r="C111" s="112">
        <f t="shared" si="132"/>
        <v>6.06</v>
      </c>
      <c r="D111" s="116"/>
      <c r="E111" s="86">
        <f t="shared" si="117"/>
        <v>1.5249999999999999</v>
      </c>
      <c r="F111" s="86">
        <f t="shared" si="69"/>
        <v>1.5249999999999999</v>
      </c>
      <c r="G111" s="87">
        <f t="shared" si="70"/>
        <v>2.3256249999999996</v>
      </c>
      <c r="H111" s="88">
        <f t="shared" si="71"/>
        <v>2097152.0000000149</v>
      </c>
      <c r="I111" s="84">
        <f t="shared" si="118"/>
        <v>21.000000000000011</v>
      </c>
      <c r="J111" s="89">
        <v>105</v>
      </c>
      <c r="K111" s="94">
        <f t="shared" si="72"/>
        <v>105</v>
      </c>
      <c r="L111" s="94">
        <f t="shared" si="73"/>
        <v>10</v>
      </c>
      <c r="M111" s="94">
        <v>1</v>
      </c>
      <c r="N111" s="94">
        <f>N$3/Q$3</f>
        <v>1</v>
      </c>
      <c r="O111" s="93">
        <f>O110*M111</f>
        <v>5120</v>
      </c>
      <c r="P111" s="93">
        <f>K111*O111*$G111*N111</f>
        <v>1250255.9999999998</v>
      </c>
      <c r="Q111" s="93">
        <f t="shared" si="74"/>
        <v>20971520.000000149</v>
      </c>
      <c r="R111" s="93">
        <f t="shared" si="75"/>
        <v>104857600.00000075</v>
      </c>
      <c r="S111" s="93">
        <f t="shared" si="76"/>
        <v>318.70750682073088</v>
      </c>
      <c r="T111" s="94">
        <f t="shared" si="131"/>
        <v>16.773780729706679</v>
      </c>
      <c r="U111" s="100">
        <f>T111/(($C111/N$3))</f>
        <v>2.7679506154631488</v>
      </c>
      <c r="V111" s="94">
        <f t="shared" si="77"/>
        <v>95</v>
      </c>
      <c r="W111" s="97">
        <f t="shared" si="78"/>
        <v>10.5</v>
      </c>
      <c r="X111" s="94">
        <v>1</v>
      </c>
      <c r="Y111" s="94">
        <f>Y$3/AB$3</f>
        <v>0.95238095238095244</v>
      </c>
      <c r="Z111" s="93">
        <f>Z110*X111</f>
        <v>384</v>
      </c>
      <c r="AA111" s="93">
        <f>V111*Z111*$G111*Y111</f>
        <v>80798.85714285713</v>
      </c>
      <c r="AB111" s="93">
        <f t="shared" si="119"/>
        <v>5505024.0000000354</v>
      </c>
      <c r="AC111" s="93">
        <f t="shared" si="79"/>
        <v>110100480.00000077</v>
      </c>
      <c r="AD111" s="93">
        <f t="shared" si="80"/>
        <v>318.70750682073088</v>
      </c>
      <c r="AE111" s="94">
        <f t="shared" si="81"/>
        <v>68.132448832374308</v>
      </c>
      <c r="AF111" s="100">
        <f t="shared" si="120"/>
        <v>11.805127272936144</v>
      </c>
      <c r="AG111" s="94">
        <f t="shared" si="82"/>
        <v>70</v>
      </c>
      <c r="AH111" s="94">
        <f t="shared" si="83"/>
        <v>11.75</v>
      </c>
      <c r="AI111" s="94">
        <v>1</v>
      </c>
      <c r="AJ111" s="94">
        <f>AJ$3/AM$3</f>
        <v>0.85106382978723394</v>
      </c>
      <c r="AK111" s="93">
        <f>AK110*AI111</f>
        <v>48</v>
      </c>
      <c r="AL111" s="93">
        <f>AG111*AK111*$G111*AJ111</f>
        <v>6650.2978723404231</v>
      </c>
      <c r="AM111" s="93">
        <f t="shared" si="121"/>
        <v>192512.0000000009</v>
      </c>
      <c r="AN111" s="93">
        <f t="shared" si="84"/>
        <v>123207680.00000088</v>
      </c>
      <c r="AO111" s="93">
        <f t="shared" si="85"/>
        <v>318.70750682073088</v>
      </c>
      <c r="AP111" s="94">
        <f t="shared" si="86"/>
        <v>28.947876274939038</v>
      </c>
      <c r="AQ111" s="100">
        <f t="shared" si="129"/>
        <v>5.6128307958833945</v>
      </c>
      <c r="AR111" s="94">
        <f t="shared" si="87"/>
        <v>40</v>
      </c>
      <c r="AS111" s="94">
        <f t="shared" si="88"/>
        <v>13.25</v>
      </c>
      <c r="AT111" s="94">
        <v>4</v>
      </c>
      <c r="AU111" s="94">
        <f>AU$3/AX$3</f>
        <v>0.75471698113207542</v>
      </c>
      <c r="AV111" s="93">
        <f>AV110*AT111</f>
        <v>8</v>
      </c>
      <c r="AW111" s="93">
        <f>AR111*AV111*$G111*AU111</f>
        <v>561.66037735849034</v>
      </c>
      <c r="AX111" s="93">
        <f t="shared" si="122"/>
        <v>3392.0000000000091</v>
      </c>
      <c r="AY111" s="93">
        <f t="shared" si="89"/>
        <v>138936320.00000098</v>
      </c>
      <c r="AZ111" s="93">
        <f t="shared" si="90"/>
        <v>318.70750682073088</v>
      </c>
      <c r="BA111" s="94">
        <f t="shared" si="91"/>
        <v>6.0392367643106875</v>
      </c>
      <c r="BB111" s="100">
        <f t="shared" si="130"/>
        <v>1.3204601836157857</v>
      </c>
      <c r="BC111" s="94">
        <f t="shared" si="92"/>
        <v>3</v>
      </c>
      <c r="BD111" s="94">
        <f t="shared" si="93"/>
        <v>15.1</v>
      </c>
      <c r="BE111" s="94">
        <v>1</v>
      </c>
      <c r="BF111" s="94">
        <f>BF$3/BI$3</f>
        <v>0.66225165562913912</v>
      </c>
      <c r="BG111" s="93">
        <f>BG110*BE111</f>
        <v>1</v>
      </c>
      <c r="BH111" s="93">
        <f>BC111*BG111*$G111*BF111</f>
        <v>4.6204470198675489</v>
      </c>
      <c r="BI111" s="93">
        <f t="shared" si="124"/>
        <v>22.887320154307016</v>
      </c>
      <c r="BJ111" s="93">
        <f t="shared" si="94"/>
        <v>158334976.0000011</v>
      </c>
      <c r="BK111" s="93">
        <f t="shared" si="95"/>
        <v>318.70750682073088</v>
      </c>
      <c r="BL111" s="94">
        <f t="shared" si="96"/>
        <v>4.9534861141992081</v>
      </c>
      <c r="BM111" s="100">
        <f t="shared" si="133"/>
        <v>1.2342844938021131</v>
      </c>
      <c r="BN111" s="94">
        <f t="shared" si="97"/>
        <v>-47</v>
      </c>
      <c r="BO111" s="94">
        <f t="shared" si="98"/>
        <v>17.600000000000001</v>
      </c>
      <c r="BP111" s="94">
        <v>1</v>
      </c>
      <c r="BQ111" s="94">
        <f>BQ$3/BT$3</f>
        <v>0.56818181818181823</v>
      </c>
      <c r="BR111" s="93">
        <f>BR110*BP111</f>
        <v>1</v>
      </c>
      <c r="BS111" s="93">
        <f>BN111*BR111*$G111*BQ111</f>
        <v>-62.104758522727266</v>
      </c>
      <c r="BT111" s="93">
        <f t="shared" si="125"/>
        <v>2.605137848689739E-2</v>
      </c>
      <c r="BU111" s="93">
        <f t="shared" si="99"/>
        <v>184549376.00000131</v>
      </c>
      <c r="BV111" s="93">
        <f t="shared" si="100"/>
        <v>318.70750682073088</v>
      </c>
      <c r="BW111" s="94">
        <f t="shared" si="101"/>
        <v>-4.1947475695222093E-4</v>
      </c>
      <c r="BY111" s="94">
        <f t="shared" si="102"/>
        <v>-102</v>
      </c>
      <c r="BZ111" s="94">
        <f t="shared" si="103"/>
        <v>20.350000000000001</v>
      </c>
      <c r="CA111" s="94">
        <v>1</v>
      </c>
      <c r="CB111" s="94">
        <f>CB$3/CE$3</f>
        <v>0.49140049140049141</v>
      </c>
      <c r="CC111" s="93">
        <f>CC110*CA111</f>
        <v>1</v>
      </c>
      <c r="CD111" s="93">
        <f>BY111*CC111*$G111*CB111</f>
        <v>-116.56695331695329</v>
      </c>
      <c r="CE111" s="93">
        <f t="shared" si="126"/>
        <v>1.4707962097399902E-5</v>
      </c>
      <c r="CF111" s="93">
        <f t="shared" si="104"/>
        <v>213385216.00000155</v>
      </c>
      <c r="CG111" s="93">
        <f t="shared" si="105"/>
        <v>318.70750682073088</v>
      </c>
      <c r="CH111" s="94">
        <f t="shared" si="106"/>
        <v>-1.261760874662991E-7</v>
      </c>
      <c r="CI111" s="100"/>
      <c r="CJ111" s="94">
        <f t="shared" si="107"/>
        <v>-152</v>
      </c>
      <c r="CK111" s="94">
        <f t="shared" si="108"/>
        <v>22.85</v>
      </c>
      <c r="CL111" s="94">
        <v>1</v>
      </c>
      <c r="CM111" s="94">
        <f>CM$3/CP$3</f>
        <v>0.43763676148796499</v>
      </c>
      <c r="CN111" s="93">
        <f>CN110*CL111</f>
        <v>1</v>
      </c>
      <c r="CO111" s="93">
        <f>CJ111*CN111*$G111*CM111</f>
        <v>-154.70240700218815</v>
      </c>
      <c r="CP111" s="93">
        <f t="shared" si="127"/>
        <v>1.6127770554629273E-8</v>
      </c>
      <c r="CQ111" s="93">
        <f t="shared" si="109"/>
        <v>239599616.00000173</v>
      </c>
      <c r="CR111" s="93">
        <f t="shared" si="110"/>
        <v>318.70750682073088</v>
      </c>
      <c r="CS111" s="94">
        <f t="shared" si="111"/>
        <v>-1.0425028845479539E-10</v>
      </c>
      <c r="CT111" s="100"/>
      <c r="CU111" s="94">
        <f t="shared" si="112"/>
        <v>-215</v>
      </c>
      <c r="CV111" s="94">
        <f t="shared" si="113"/>
        <v>26</v>
      </c>
      <c r="CW111" s="94">
        <v>1</v>
      </c>
      <c r="CX111" s="94">
        <f>CX$3/DA$3</f>
        <v>0.38461538461538458</v>
      </c>
      <c r="CY111" s="93">
        <f>CY110*CW111</f>
        <v>1</v>
      </c>
      <c r="CZ111" s="93">
        <f>CU111*CY111*$G111*CX111</f>
        <v>-192.31129807692304</v>
      </c>
      <c r="DA111" s="93">
        <f t="shared" si="128"/>
        <v>2.955857780761974E-12</v>
      </c>
      <c r="DB111" s="93">
        <f t="shared" si="114"/>
        <v>272629760.00000191</v>
      </c>
      <c r="DC111" s="93">
        <f t="shared" si="115"/>
        <v>318.70750682073088</v>
      </c>
      <c r="DD111" s="94">
        <f t="shared" si="116"/>
        <v>-1.5370172269232218E-14</v>
      </c>
      <c r="DE111" s="100"/>
    </row>
    <row r="112" spans="1:109">
      <c r="A112" s="84">
        <f t="shared" si="67"/>
        <v>9.849155306759382</v>
      </c>
      <c r="B112" s="84">
        <f t="shared" si="68"/>
        <v>3.5333333333333332</v>
      </c>
      <c r="C112" s="112">
        <f t="shared" si="132"/>
        <v>6.06</v>
      </c>
      <c r="D112" s="116"/>
      <c r="E112" s="86">
        <f t="shared" si="117"/>
        <v>1.53</v>
      </c>
      <c r="F112" s="86">
        <f t="shared" si="69"/>
        <v>1.53</v>
      </c>
      <c r="G112" s="87">
        <f t="shared" si="70"/>
        <v>2.3409</v>
      </c>
      <c r="H112" s="88">
        <f t="shared" si="71"/>
        <v>2408995.0525787589</v>
      </c>
      <c r="I112" s="84">
        <f t="shared" si="118"/>
        <v>21.20000000000001</v>
      </c>
      <c r="J112" s="89">
        <v>106</v>
      </c>
      <c r="K112" s="94">
        <f t="shared" si="72"/>
        <v>106</v>
      </c>
      <c r="L112" s="94">
        <f t="shared" si="73"/>
        <v>10</v>
      </c>
      <c r="M112" s="94">
        <v>1</v>
      </c>
      <c r="N112" s="94">
        <f>N$3/Q$3</f>
        <v>1</v>
      </c>
      <c r="O112" s="93">
        <f>O111*M112</f>
        <v>5120</v>
      </c>
      <c r="P112" s="93">
        <f>K112*O112*$G112*N112</f>
        <v>1270453.2479999999</v>
      </c>
      <c r="Q112" s="93">
        <f t="shared" si="74"/>
        <v>24089950.525787588</v>
      </c>
      <c r="R112" s="93">
        <f t="shared" si="75"/>
        <v>120449752.62893794</v>
      </c>
      <c r="S112" s="93">
        <f t="shared" si="76"/>
        <v>330.27500795333128</v>
      </c>
      <c r="T112" s="94">
        <f t="shared" si="131"/>
        <v>18.961697774956288</v>
      </c>
      <c r="U112" s="100">
        <f>T112/(($C112/N$3))</f>
        <v>3.1289930321710049</v>
      </c>
      <c r="V112" s="94">
        <f t="shared" si="77"/>
        <v>96</v>
      </c>
      <c r="W112" s="97">
        <f t="shared" si="78"/>
        <v>10.5</v>
      </c>
      <c r="X112" s="94">
        <v>1</v>
      </c>
      <c r="Y112" s="94">
        <f>Y$3/AB$3</f>
        <v>0.95238095238095244</v>
      </c>
      <c r="Z112" s="93">
        <f>Z111*X112</f>
        <v>384</v>
      </c>
      <c r="AA112" s="93">
        <f>V112*Z112*$G112*Y112</f>
        <v>82185.654857142872</v>
      </c>
      <c r="AB112" s="93">
        <f t="shared" si="119"/>
        <v>6323612.0130192386</v>
      </c>
      <c r="AC112" s="93">
        <f t="shared" si="79"/>
        <v>126472240.26038484</v>
      </c>
      <c r="AD112" s="93">
        <f t="shared" si="80"/>
        <v>330.27500795333128</v>
      </c>
      <c r="AE112" s="94">
        <f t="shared" si="81"/>
        <v>76.943014252439752</v>
      </c>
      <c r="AF112" s="100">
        <f t="shared" si="120"/>
        <v>13.331710390274218</v>
      </c>
      <c r="AG112" s="94">
        <f t="shared" si="82"/>
        <v>71</v>
      </c>
      <c r="AH112" s="94">
        <f t="shared" si="83"/>
        <v>11.75</v>
      </c>
      <c r="AI112" s="94">
        <v>1</v>
      </c>
      <c r="AJ112" s="94">
        <f>AJ$3/AM$3</f>
        <v>0.85106382978723394</v>
      </c>
      <c r="AK112" s="93">
        <f>AK111*AI112</f>
        <v>48</v>
      </c>
      <c r="AL112" s="93">
        <f>AG112*AK112*$G112*AJ112</f>
        <v>6789.6061276595738</v>
      </c>
      <c r="AM112" s="93">
        <f t="shared" si="121"/>
        <v>221138.21771719024</v>
      </c>
      <c r="AN112" s="93">
        <f t="shared" si="84"/>
        <v>141528459.3390021</v>
      </c>
      <c r="AO112" s="93">
        <f t="shared" si="85"/>
        <v>330.27500795333128</v>
      </c>
      <c r="AP112" s="94">
        <f t="shared" si="86"/>
        <v>32.570109894344959</v>
      </c>
      <c r="AQ112" s="100">
        <f t="shared" si="129"/>
        <v>6.3151615719233218</v>
      </c>
      <c r="AR112" s="94">
        <f t="shared" si="87"/>
        <v>41</v>
      </c>
      <c r="AS112" s="94">
        <f t="shared" si="88"/>
        <v>13.25</v>
      </c>
      <c r="AT112" s="94">
        <v>1</v>
      </c>
      <c r="AU112" s="94">
        <f>AU$3/AX$3</f>
        <v>0.75471698113207542</v>
      </c>
      <c r="AV112" s="93">
        <f>AV111*AT112</f>
        <v>8</v>
      </c>
      <c r="AW112" s="93">
        <f>AR112*AV112*$G112*AU112</f>
        <v>579.48316981132075</v>
      </c>
      <c r="AX112" s="93">
        <f t="shared" si="122"/>
        <v>3896.3848201499536</v>
      </c>
      <c r="AY112" s="93">
        <f t="shared" si="89"/>
        <v>159595922.23334277</v>
      </c>
      <c r="AZ112" s="93">
        <f t="shared" si="90"/>
        <v>330.27500795333128</v>
      </c>
      <c r="BA112" s="94">
        <f t="shared" si="91"/>
        <v>6.7238964358854689</v>
      </c>
      <c r="BB112" s="100">
        <f t="shared" si="130"/>
        <v>1.470158874182879</v>
      </c>
      <c r="BC112" s="94">
        <f t="shared" si="92"/>
        <v>4</v>
      </c>
      <c r="BD112" s="94">
        <f t="shared" si="93"/>
        <v>15.1</v>
      </c>
      <c r="BE112" s="94">
        <v>1</v>
      </c>
      <c r="BF112" s="94">
        <f>BF$3/BI$3</f>
        <v>0.66225165562913912</v>
      </c>
      <c r="BG112" s="93">
        <f>BG111*BE112</f>
        <v>1</v>
      </c>
      <c r="BH112" s="93">
        <f>BC112*BG112*$G112*BF112</f>
        <v>6.201059602649007</v>
      </c>
      <c r="BI112" s="93">
        <f t="shared" si="124"/>
        <v>26.290627011542956</v>
      </c>
      <c r="BJ112" s="93">
        <f t="shared" si="94"/>
        <v>181879126.46969628</v>
      </c>
      <c r="BK112" s="93">
        <f t="shared" si="95"/>
        <v>330.27500795333128</v>
      </c>
      <c r="BL112" s="94">
        <f t="shared" si="96"/>
        <v>4.2396991314697186</v>
      </c>
      <c r="BM112" s="100">
        <f t="shared" si="133"/>
        <v>1.0564266812738079</v>
      </c>
      <c r="BN112" s="94">
        <f t="shared" si="97"/>
        <v>-46</v>
      </c>
      <c r="BO112" s="94">
        <f t="shared" si="98"/>
        <v>17.600000000000001</v>
      </c>
      <c r="BP112" s="94">
        <v>1</v>
      </c>
      <c r="BQ112" s="94">
        <f>BQ$3/BT$3</f>
        <v>0.56818181818181823</v>
      </c>
      <c r="BR112" s="93">
        <f>BR111*BP112</f>
        <v>1</v>
      </c>
      <c r="BS112" s="93">
        <f>BN112*BR112*$G112*BQ112</f>
        <v>-61.182613636363641</v>
      </c>
      <c r="BT112" s="93">
        <f t="shared" si="125"/>
        <v>2.992517561330418E-2</v>
      </c>
      <c r="BU112" s="93">
        <f t="shared" si="99"/>
        <v>211991564.6269308</v>
      </c>
      <c r="BV112" s="93">
        <f t="shared" si="100"/>
        <v>330.27500795333128</v>
      </c>
      <c r="BW112" s="94">
        <f t="shared" si="101"/>
        <v>-4.8911241012296791E-4</v>
      </c>
      <c r="BY112" s="94">
        <f t="shared" si="102"/>
        <v>-101</v>
      </c>
      <c r="BZ112" s="94">
        <f t="shared" si="103"/>
        <v>20.350000000000001</v>
      </c>
      <c r="CA112" s="94">
        <v>1</v>
      </c>
      <c r="CB112" s="94">
        <f>CB$3/CE$3</f>
        <v>0.49140049140049141</v>
      </c>
      <c r="CC112" s="93">
        <f>CC111*CA112</f>
        <v>1</v>
      </c>
      <c r="CD112" s="93">
        <f>BY112*CC112*$G112*CB112</f>
        <v>-116.18226044226044</v>
      </c>
      <c r="CE112" s="93">
        <f t="shared" si="126"/>
        <v>1.6895011866642007E-5</v>
      </c>
      <c r="CF112" s="93">
        <f t="shared" si="104"/>
        <v>245115246.59988874</v>
      </c>
      <c r="CG112" s="93">
        <f t="shared" si="105"/>
        <v>330.27500795333128</v>
      </c>
      <c r="CH112" s="94">
        <f t="shared" si="106"/>
        <v>-1.4541817143451421E-7</v>
      </c>
      <c r="CI112" s="100"/>
      <c r="CJ112" s="94">
        <f t="shared" si="107"/>
        <v>-151</v>
      </c>
      <c r="CK112" s="94">
        <f t="shared" si="108"/>
        <v>22.85</v>
      </c>
      <c r="CL112" s="94">
        <v>1</v>
      </c>
      <c r="CM112" s="94">
        <f>CM$3/CP$3</f>
        <v>0.43763676148796499</v>
      </c>
      <c r="CN112" s="93">
        <f>CN111*CL112</f>
        <v>1</v>
      </c>
      <c r="CO112" s="93">
        <f>CJ112*CN112*$G112*CM112</f>
        <v>-154.69404814004378</v>
      </c>
      <c r="CP112" s="93">
        <f t="shared" si="127"/>
        <v>1.8525943505872261E-8</v>
      </c>
      <c r="CQ112" s="93">
        <f t="shared" si="109"/>
        <v>275227684.75712323</v>
      </c>
      <c r="CR112" s="93">
        <f t="shared" si="110"/>
        <v>330.27500795333128</v>
      </c>
      <c r="CS112" s="94">
        <f t="shared" si="111"/>
        <v>-1.1975860563879493E-10</v>
      </c>
      <c r="CT112" s="100"/>
      <c r="CU112" s="94">
        <f t="shared" si="112"/>
        <v>-214</v>
      </c>
      <c r="CV112" s="94">
        <f t="shared" si="113"/>
        <v>26</v>
      </c>
      <c r="CW112" s="94">
        <v>1</v>
      </c>
      <c r="CX112" s="94">
        <f>CX$3/DA$3</f>
        <v>0.38461538461538458</v>
      </c>
      <c r="CY112" s="93">
        <f>CY111*CW112</f>
        <v>1</v>
      </c>
      <c r="CZ112" s="93">
        <f>CU112*CY112*$G112*CX112</f>
        <v>-192.67407692307691</v>
      </c>
      <c r="DA112" s="93">
        <f t="shared" si="128"/>
        <v>3.395388970366467E-12</v>
      </c>
      <c r="DB112" s="93">
        <f t="shared" si="114"/>
        <v>313169356.8352387</v>
      </c>
      <c r="DC112" s="93">
        <f t="shared" si="115"/>
        <v>330.27500795333128</v>
      </c>
      <c r="DD112" s="94">
        <f t="shared" si="116"/>
        <v>-1.7622448357295311E-14</v>
      </c>
      <c r="DE112" s="100"/>
    </row>
    <row r="113" spans="1:109">
      <c r="A113" s="84">
        <f t="shared" si="67"/>
        <v>10.196485018554151</v>
      </c>
      <c r="B113" s="84">
        <f t="shared" si="68"/>
        <v>3.5666666666666669</v>
      </c>
      <c r="C113" s="112">
        <f t="shared" si="132"/>
        <v>6.06</v>
      </c>
      <c r="D113" s="116"/>
      <c r="E113" s="86">
        <f t="shared" si="117"/>
        <v>1.5350000000000001</v>
      </c>
      <c r="F113" s="86">
        <f t="shared" si="69"/>
        <v>1.5350000000000001</v>
      </c>
      <c r="G113" s="87">
        <f t="shared" si="70"/>
        <v>2.3562250000000002</v>
      </c>
      <c r="H113" s="88">
        <f t="shared" si="71"/>
        <v>2767208.6540932166</v>
      </c>
      <c r="I113" s="84">
        <f t="shared" si="118"/>
        <v>21.400000000000013</v>
      </c>
      <c r="J113" s="89">
        <v>107</v>
      </c>
      <c r="K113" s="94">
        <f t="shared" si="72"/>
        <v>107</v>
      </c>
      <c r="L113" s="94">
        <f t="shared" si="73"/>
        <v>10</v>
      </c>
      <c r="M113" s="94">
        <v>1</v>
      </c>
      <c r="N113" s="94">
        <f>N$3/Q$3</f>
        <v>1</v>
      </c>
      <c r="O113" s="93">
        <f>O112*M113</f>
        <v>5120</v>
      </c>
      <c r="P113" s="93">
        <f>K113*O113*$G113*N113</f>
        <v>1290834.3040000002</v>
      </c>
      <c r="Q113" s="93">
        <f t="shared" si="74"/>
        <v>27672086.540932167</v>
      </c>
      <c r="R113" s="93">
        <f t="shared" si="75"/>
        <v>138360432.70466083</v>
      </c>
      <c r="S113" s="93">
        <f t="shared" si="76"/>
        <v>342.26201378946769</v>
      </c>
      <c r="T113" s="94">
        <f t="shared" si="131"/>
        <v>21.437365318835035</v>
      </c>
      <c r="U113" s="100">
        <f>T113/(($C113/N$3))</f>
        <v>3.5375190295107322</v>
      </c>
      <c r="V113" s="94">
        <f t="shared" si="77"/>
        <v>97</v>
      </c>
      <c r="W113" s="97">
        <f t="shared" si="78"/>
        <v>10.5</v>
      </c>
      <c r="X113" s="94">
        <v>1</v>
      </c>
      <c r="Y113" s="94">
        <f>Y$3/AB$3</f>
        <v>0.95238095238095244</v>
      </c>
      <c r="Z113" s="93">
        <f>Z112*X113</f>
        <v>384</v>
      </c>
      <c r="AA113" s="93">
        <f>V113*Z113*$G113*Y113</f>
        <v>83585.398857142878</v>
      </c>
      <c r="AB113" s="93">
        <f t="shared" si="119"/>
        <v>7263922.7169946898</v>
      </c>
      <c r="AC113" s="93">
        <f t="shared" si="79"/>
        <v>145278454.33989388</v>
      </c>
      <c r="AD113" s="93">
        <f t="shared" si="80"/>
        <v>342.26201378946769</v>
      </c>
      <c r="AE113" s="94">
        <f t="shared" si="81"/>
        <v>86.904205953596929</v>
      </c>
      <c r="AF113" s="100">
        <f t="shared" si="120"/>
        <v>15.057659447405412</v>
      </c>
      <c r="AG113" s="94">
        <f t="shared" si="82"/>
        <v>72</v>
      </c>
      <c r="AH113" s="94">
        <f t="shared" si="83"/>
        <v>11.75</v>
      </c>
      <c r="AI113" s="94">
        <v>1</v>
      </c>
      <c r="AJ113" s="94">
        <f>AJ$3/AM$3</f>
        <v>0.85106382978723394</v>
      </c>
      <c r="AK113" s="93">
        <f>AK112*AI113</f>
        <v>48</v>
      </c>
      <c r="AL113" s="93">
        <f>AG113*AK113*$G113*AJ113</f>
        <v>6930.3094468085101</v>
      </c>
      <c r="AM113" s="93">
        <f t="shared" si="121"/>
        <v>254021.10691871264</v>
      </c>
      <c r="AN113" s="93">
        <f t="shared" si="84"/>
        <v>162573508.42797649</v>
      </c>
      <c r="AO113" s="93">
        <f t="shared" si="85"/>
        <v>342.26201378946769</v>
      </c>
      <c r="AP113" s="94">
        <f t="shared" si="86"/>
        <v>36.653645680380457</v>
      </c>
      <c r="AQ113" s="100">
        <f t="shared" si="129"/>
        <v>7.1069362499087525</v>
      </c>
      <c r="AR113" s="94">
        <f t="shared" si="87"/>
        <v>42</v>
      </c>
      <c r="AS113" s="94">
        <f t="shared" si="88"/>
        <v>13.25</v>
      </c>
      <c r="AT113" s="94">
        <v>1</v>
      </c>
      <c r="AU113" s="94">
        <f>AU$3/AX$3</f>
        <v>0.75471698113207542</v>
      </c>
      <c r="AV113" s="93">
        <f>AV112*AT113</f>
        <v>8</v>
      </c>
      <c r="AW113" s="93">
        <f>AR113*AV113*$G113*AU113</f>
        <v>597.50309433962263</v>
      </c>
      <c r="AX113" s="93">
        <f t="shared" si="122"/>
        <v>4475.7708333416704</v>
      </c>
      <c r="AY113" s="93">
        <f t="shared" si="89"/>
        <v>183327573.33367559</v>
      </c>
      <c r="AZ113" s="93">
        <f t="shared" si="90"/>
        <v>342.26201378946769</v>
      </c>
      <c r="BA113" s="94">
        <f t="shared" si="91"/>
        <v>7.4907910532052044</v>
      </c>
      <c r="BB113" s="100">
        <f t="shared" si="130"/>
        <v>1.6378379778047683</v>
      </c>
      <c r="BC113" s="94">
        <f t="shared" si="92"/>
        <v>5</v>
      </c>
      <c r="BD113" s="94">
        <f t="shared" si="93"/>
        <v>15.1</v>
      </c>
      <c r="BE113" s="94">
        <v>1</v>
      </c>
      <c r="BF113" s="94">
        <f>BF$3/BI$3</f>
        <v>0.66225165562913912</v>
      </c>
      <c r="BG113" s="93">
        <f>BG112*BE113</f>
        <v>1</v>
      </c>
      <c r="BH113" s="93">
        <f>BC113*BG113*$G113*BF113</f>
        <v>7.8020695364238426</v>
      </c>
      <c r="BI113" s="93">
        <f t="shared" si="124"/>
        <v>30.200000000000006</v>
      </c>
      <c r="BJ113" s="93">
        <f t="shared" si="94"/>
        <v>208924253.38403785</v>
      </c>
      <c r="BK113" s="93">
        <f t="shared" si="95"/>
        <v>342.26201378946769</v>
      </c>
      <c r="BL113" s="94">
        <f t="shared" si="96"/>
        <v>3.8707678596059374</v>
      </c>
      <c r="BM113" s="100">
        <f t="shared" si="133"/>
        <v>0.96449826204702405</v>
      </c>
      <c r="BN113" s="94">
        <f t="shared" si="97"/>
        <v>-45</v>
      </c>
      <c r="BO113" s="94">
        <f t="shared" si="98"/>
        <v>17.600000000000001</v>
      </c>
      <c r="BP113" s="94">
        <v>1</v>
      </c>
      <c r="BQ113" s="94">
        <f>BQ$3/BT$3</f>
        <v>0.56818181818181823</v>
      </c>
      <c r="BR113" s="93">
        <f>BR112*BP113</f>
        <v>1</v>
      </c>
      <c r="BS113" s="93">
        <f>BN113*BR113*$G113*BQ113</f>
        <v>-60.24438920454547</v>
      </c>
      <c r="BT113" s="93">
        <f t="shared" si="125"/>
        <v>3.4374999999999906E-2</v>
      </c>
      <c r="BU113" s="93">
        <f t="shared" si="99"/>
        <v>243514361.56020311</v>
      </c>
      <c r="BV113" s="93">
        <f t="shared" si="100"/>
        <v>342.26201378946769</v>
      </c>
      <c r="BW113" s="94">
        <f t="shared" si="101"/>
        <v>-5.7059255565340336E-4</v>
      </c>
      <c r="BY113" s="94">
        <f t="shared" si="102"/>
        <v>-100</v>
      </c>
      <c r="BZ113" s="94">
        <f t="shared" si="103"/>
        <v>20.350000000000001</v>
      </c>
      <c r="CA113" s="94">
        <v>1</v>
      </c>
      <c r="CB113" s="94">
        <f>CB$3/CE$3</f>
        <v>0.49140049140049141</v>
      </c>
      <c r="CC113" s="93">
        <f>CC112*CA113</f>
        <v>1</v>
      </c>
      <c r="CD113" s="93">
        <f>BY113*CC113*$G113*CB113</f>
        <v>-115.7850122850123</v>
      </c>
      <c r="CE113" s="93">
        <f t="shared" si="126"/>
        <v>1.940727233886706E-5</v>
      </c>
      <c r="CF113" s="93">
        <f t="shared" si="104"/>
        <v>281563480.55398482</v>
      </c>
      <c r="CG113" s="93">
        <f t="shared" si="105"/>
        <v>342.26201378946769</v>
      </c>
      <c r="CH113" s="94">
        <f t="shared" si="106"/>
        <v>-1.6761471934808628E-7</v>
      </c>
      <c r="CI113" s="100"/>
      <c r="CJ113" s="94">
        <f t="shared" si="107"/>
        <v>-150</v>
      </c>
      <c r="CK113" s="94">
        <f t="shared" si="108"/>
        <v>22.85</v>
      </c>
      <c r="CL113" s="94">
        <v>1</v>
      </c>
      <c r="CM113" s="94">
        <f>CM$3/CP$3</f>
        <v>0.43763676148796499</v>
      </c>
      <c r="CN113" s="93">
        <f>CN112*CL113</f>
        <v>1</v>
      </c>
      <c r="CO113" s="93">
        <f>CJ113*CN113*$G113*CM113</f>
        <v>-154.67560175054706</v>
      </c>
      <c r="CP113" s="93">
        <f t="shared" si="127"/>
        <v>2.1280720829963474E-8</v>
      </c>
      <c r="CQ113" s="93">
        <f t="shared" si="109"/>
        <v>316153588.73014998</v>
      </c>
      <c r="CR113" s="93">
        <f t="shared" si="110"/>
        <v>342.26201378946769</v>
      </c>
      <c r="CS113" s="94">
        <f t="shared" si="111"/>
        <v>-1.3758291927827079E-10</v>
      </c>
      <c r="CT113" s="100"/>
      <c r="CU113" s="94">
        <f t="shared" si="112"/>
        <v>-213</v>
      </c>
      <c r="CV113" s="94">
        <f t="shared" si="113"/>
        <v>26</v>
      </c>
      <c r="CW113" s="94">
        <v>1</v>
      </c>
      <c r="CX113" s="94">
        <f>CX$3/DA$3</f>
        <v>0.38461538461538458</v>
      </c>
      <c r="CY113" s="93">
        <f>CY112*CW113</f>
        <v>1</v>
      </c>
      <c r="CZ113" s="93">
        <f>CU113*CY113*$G113*CX113</f>
        <v>-193.02920192307693</v>
      </c>
      <c r="DA113" s="93">
        <f t="shared" si="128"/>
        <v>3.9002777248350376E-12</v>
      </c>
      <c r="DB113" s="93">
        <f t="shared" si="114"/>
        <v>359737125.0321182</v>
      </c>
      <c r="DC113" s="93">
        <f t="shared" si="115"/>
        <v>342.26201378946769</v>
      </c>
      <c r="DD113" s="94">
        <f t="shared" si="116"/>
        <v>-2.0205635655009947E-14</v>
      </c>
      <c r="DE113" s="100"/>
    </row>
    <row r="114" spans="1:109">
      <c r="A114" s="84">
        <f t="shared" si="67"/>
        <v>10.55606328618321</v>
      </c>
      <c r="B114" s="84">
        <f t="shared" si="68"/>
        <v>3.6</v>
      </c>
      <c r="C114" s="112">
        <f t="shared" si="132"/>
        <v>6.06</v>
      </c>
      <c r="D114" s="116"/>
      <c r="E114" s="86">
        <f t="shared" si="117"/>
        <v>1.54</v>
      </c>
      <c r="F114" s="86">
        <f t="shared" si="69"/>
        <v>1.54</v>
      </c>
      <c r="G114" s="87">
        <f t="shared" si="70"/>
        <v>2.3715999999999999</v>
      </c>
      <c r="H114" s="88">
        <f t="shared" si="71"/>
        <v>3178688.0288904374</v>
      </c>
      <c r="I114" s="84">
        <f t="shared" si="118"/>
        <v>21.600000000000012</v>
      </c>
      <c r="J114" s="89">
        <v>108</v>
      </c>
      <c r="K114" s="94">
        <f t="shared" si="72"/>
        <v>108</v>
      </c>
      <c r="L114" s="94">
        <f t="shared" si="73"/>
        <v>10</v>
      </c>
      <c r="M114" s="94">
        <v>1</v>
      </c>
      <c r="N114" s="94">
        <f>N$3/Q$3</f>
        <v>1</v>
      </c>
      <c r="O114" s="93">
        <f>O113*M114</f>
        <v>5120</v>
      </c>
      <c r="P114" s="93">
        <f>K114*O114*$G114*N114</f>
        <v>1311399.936</v>
      </c>
      <c r="Q114" s="93">
        <f t="shared" si="74"/>
        <v>31786880.288904376</v>
      </c>
      <c r="R114" s="93">
        <f t="shared" si="75"/>
        <v>158934401.44452187</v>
      </c>
      <c r="S114" s="93">
        <f t="shared" si="76"/>
        <v>354.68372641575587</v>
      </c>
      <c r="T114" s="94">
        <f t="shared" si="131"/>
        <v>24.238891139387988</v>
      </c>
      <c r="U114" s="100">
        <f>T114/(($C114/N$3))</f>
        <v>3.9998170197009886</v>
      </c>
      <c r="V114" s="94">
        <f t="shared" si="77"/>
        <v>98</v>
      </c>
      <c r="W114" s="97">
        <f t="shared" si="78"/>
        <v>10.5</v>
      </c>
      <c r="X114" s="94">
        <v>1</v>
      </c>
      <c r="Y114" s="94">
        <f>Y$3/AB$3</f>
        <v>0.95238095238095244</v>
      </c>
      <c r="Z114" s="93">
        <f>Z113*X114</f>
        <v>384</v>
      </c>
      <c r="AA114" s="93">
        <f>V114*Z114*$G114*Y114</f>
        <v>84998.144</v>
      </c>
      <c r="AB114" s="93">
        <f t="shared" si="119"/>
        <v>8344056.0758373924</v>
      </c>
      <c r="AC114" s="93">
        <f t="shared" si="79"/>
        <v>166881121.51674795</v>
      </c>
      <c r="AD114" s="93">
        <f t="shared" si="80"/>
        <v>354.68372641575587</v>
      </c>
      <c r="AE114" s="94">
        <f t="shared" si="81"/>
        <v>98.16750911452128</v>
      </c>
      <c r="AF114" s="100">
        <f t="shared" si="120"/>
        <v>17.009221876278442</v>
      </c>
      <c r="AG114" s="94">
        <f t="shared" si="82"/>
        <v>73</v>
      </c>
      <c r="AH114" s="94">
        <f t="shared" si="83"/>
        <v>11.75</v>
      </c>
      <c r="AI114" s="94">
        <v>1</v>
      </c>
      <c r="AJ114" s="94">
        <f>AJ$3/AM$3</f>
        <v>0.85106382978723394</v>
      </c>
      <c r="AK114" s="93">
        <f>AK113*AI114</f>
        <v>48</v>
      </c>
      <c r="AL114" s="93">
        <f>AG114*AK114*$G114*AJ114</f>
        <v>7072.4139574468081</v>
      </c>
      <c r="AM114" s="93">
        <f t="shared" si="121"/>
        <v>291793.62765205122</v>
      </c>
      <c r="AN114" s="93">
        <f t="shared" si="84"/>
        <v>186747921.69731319</v>
      </c>
      <c r="AO114" s="93">
        <f t="shared" si="85"/>
        <v>354.68372641575587</v>
      </c>
      <c r="AP114" s="94">
        <f t="shared" si="86"/>
        <v>41.257996125185919</v>
      </c>
      <c r="AQ114" s="100">
        <f t="shared" si="129"/>
        <v>7.9996939681672368</v>
      </c>
      <c r="AR114" s="94">
        <f t="shared" si="87"/>
        <v>43</v>
      </c>
      <c r="AS114" s="94">
        <f t="shared" si="88"/>
        <v>13.25</v>
      </c>
      <c r="AT114" s="94">
        <v>1</v>
      </c>
      <c r="AU114" s="94">
        <f>AU$3/AX$3</f>
        <v>0.75471698113207542</v>
      </c>
      <c r="AV114" s="93">
        <f>AV113*AT114</f>
        <v>8</v>
      </c>
      <c r="AW114" s="93">
        <f>AR114*AV114*$G114*AU114</f>
        <v>615.72105660377349</v>
      </c>
      <c r="AX114" s="93">
        <f t="shared" si="122"/>
        <v>5141.3105936032853</v>
      </c>
      <c r="AY114" s="93">
        <f t="shared" si="89"/>
        <v>210588081.91399151</v>
      </c>
      <c r="AZ114" s="93">
        <f t="shared" si="90"/>
        <v>354.68372641575587</v>
      </c>
      <c r="BA114" s="94">
        <f t="shared" si="91"/>
        <v>8.3500645924990717</v>
      </c>
      <c r="BB114" s="100">
        <f t="shared" si="130"/>
        <v>1.8257154430794176</v>
      </c>
      <c r="BC114" s="94">
        <f t="shared" si="92"/>
        <v>6</v>
      </c>
      <c r="BD114" s="94">
        <f t="shared" si="93"/>
        <v>15.1</v>
      </c>
      <c r="BE114" s="94">
        <v>1</v>
      </c>
      <c r="BF114" s="94">
        <f>BF$3/BI$3</f>
        <v>0.66225165562913912</v>
      </c>
      <c r="BG114" s="93">
        <f>BG113*BE114</f>
        <v>1</v>
      </c>
      <c r="BH114" s="93">
        <f>BC114*BG114*$G114*BF114</f>
        <v>9.4235761589403975</v>
      </c>
      <c r="BI114" s="93">
        <f t="shared" si="124"/>
        <v>34.690690320910463</v>
      </c>
      <c r="BJ114" s="93">
        <f t="shared" si="94"/>
        <v>239990946.18122801</v>
      </c>
      <c r="BK114" s="93">
        <f t="shared" si="95"/>
        <v>354.68372641575587</v>
      </c>
      <c r="BL114" s="94">
        <f t="shared" si="96"/>
        <v>3.6812659796884519</v>
      </c>
      <c r="BM114" s="100">
        <f t="shared" si="133"/>
        <v>0.91727914675405331</v>
      </c>
      <c r="BN114" s="94">
        <f t="shared" si="97"/>
        <v>-44</v>
      </c>
      <c r="BO114" s="94">
        <f t="shared" si="98"/>
        <v>17.600000000000001</v>
      </c>
      <c r="BP114" s="94">
        <v>1</v>
      </c>
      <c r="BQ114" s="94">
        <f>BQ$3/BT$3</f>
        <v>0.56818181818181823</v>
      </c>
      <c r="BR114" s="93">
        <f>BR113*BP114</f>
        <v>1</v>
      </c>
      <c r="BS114" s="93">
        <f>BN114*BR114*$G114*BQ114</f>
        <v>-59.29</v>
      </c>
      <c r="BT114" s="93">
        <f t="shared" si="125"/>
        <v>3.9486505953022971E-2</v>
      </c>
      <c r="BU114" s="93">
        <f t="shared" si="99"/>
        <v>279724546.54235852</v>
      </c>
      <c r="BV114" s="93">
        <f t="shared" si="100"/>
        <v>354.68372641575587</v>
      </c>
      <c r="BW114" s="94">
        <f t="shared" si="101"/>
        <v>-6.6598930600477271E-4</v>
      </c>
      <c r="BY114" s="94">
        <f t="shared" si="102"/>
        <v>-99</v>
      </c>
      <c r="BZ114" s="94">
        <f t="shared" si="103"/>
        <v>20.350000000000001</v>
      </c>
      <c r="CA114" s="94">
        <v>1</v>
      </c>
      <c r="CB114" s="94">
        <f>CB$3/CE$3</f>
        <v>0.49140049140049141</v>
      </c>
      <c r="CC114" s="93">
        <f>CC113*CA114</f>
        <v>1</v>
      </c>
      <c r="CD114" s="93">
        <f>BY114*CC114*$G114*CB114</f>
        <v>-115.37513513513514</v>
      </c>
      <c r="CE114" s="93">
        <f t="shared" si="126"/>
        <v>2.2293101810636051E-5</v>
      </c>
      <c r="CF114" s="93">
        <f t="shared" si="104"/>
        <v>323431506.93960202</v>
      </c>
      <c r="CG114" s="93">
        <f t="shared" si="105"/>
        <v>354.68372641575587</v>
      </c>
      <c r="CH114" s="94">
        <f t="shared" si="106"/>
        <v>-1.9322275795841858E-7</v>
      </c>
      <c r="CI114" s="100"/>
      <c r="CJ114" s="94">
        <f t="shared" si="107"/>
        <v>-149</v>
      </c>
      <c r="CK114" s="94">
        <f t="shared" si="108"/>
        <v>22.85</v>
      </c>
      <c r="CL114" s="94">
        <v>1</v>
      </c>
      <c r="CM114" s="94">
        <f>CM$3/CP$3</f>
        <v>0.43763676148796499</v>
      </c>
      <c r="CN114" s="93">
        <f>CN113*CL114</f>
        <v>1</v>
      </c>
      <c r="CO114" s="93">
        <f>CJ114*CN114*$G114*CM114</f>
        <v>-154.64700218818382</v>
      </c>
      <c r="CP114" s="93">
        <f t="shared" si="127"/>
        <v>2.4445129010530184E-8</v>
      </c>
      <c r="CQ114" s="93">
        <f t="shared" si="109"/>
        <v>363165107.30073249</v>
      </c>
      <c r="CR114" s="93">
        <f t="shared" si="110"/>
        <v>354.68372641575587</v>
      </c>
      <c r="CS114" s="94">
        <f t="shared" si="111"/>
        <v>-1.5807050033070718E-10</v>
      </c>
      <c r="CT114" s="100"/>
      <c r="CU114" s="94">
        <f t="shared" si="112"/>
        <v>-212</v>
      </c>
      <c r="CV114" s="94">
        <f t="shared" si="113"/>
        <v>26</v>
      </c>
      <c r="CW114" s="94">
        <v>1</v>
      </c>
      <c r="CX114" s="94">
        <f>CX$3/DA$3</f>
        <v>0.38461538461538458</v>
      </c>
      <c r="CY114" s="93">
        <f>CY113*CW114</f>
        <v>1</v>
      </c>
      <c r="CZ114" s="93">
        <f>CU114*CY114*$G114*CX114</f>
        <v>-193.37661538461538</v>
      </c>
      <c r="DA114" s="93">
        <f t="shared" si="128"/>
        <v>4.4802426065495852E-12</v>
      </c>
      <c r="DB114" s="93">
        <f t="shared" si="114"/>
        <v>413229443.75575686</v>
      </c>
      <c r="DC114" s="93">
        <f t="shared" si="115"/>
        <v>354.68372641575587</v>
      </c>
      <c r="DD114" s="94">
        <f t="shared" si="116"/>
        <v>-2.3168481864462415E-14</v>
      </c>
      <c r="DE114" s="100"/>
    </row>
    <row r="115" spans="1:109">
      <c r="A115" s="84">
        <f t="shared" si="67"/>
        <v>10.928322054035224</v>
      </c>
      <c r="B115" s="84">
        <f t="shared" si="68"/>
        <v>3.6333333333333333</v>
      </c>
      <c r="C115" s="112">
        <f t="shared" si="132"/>
        <v>6.06</v>
      </c>
      <c r="D115" s="116"/>
      <c r="E115" s="86">
        <f t="shared" si="117"/>
        <v>1.5449999999999999</v>
      </c>
      <c r="F115" s="86">
        <f t="shared" si="69"/>
        <v>1.5449999999999999</v>
      </c>
      <c r="G115" s="87">
        <f t="shared" si="70"/>
        <v>2.387025</v>
      </c>
      <c r="H115" s="88">
        <f t="shared" si="71"/>
        <v>3651353.7098352131</v>
      </c>
      <c r="I115" s="84">
        <f t="shared" si="118"/>
        <v>21.800000000000011</v>
      </c>
      <c r="J115" s="89">
        <v>109</v>
      </c>
      <c r="K115" s="94">
        <f t="shared" si="72"/>
        <v>109</v>
      </c>
      <c r="L115" s="94">
        <f t="shared" si="73"/>
        <v>10</v>
      </c>
      <c r="M115" s="94">
        <v>1</v>
      </c>
      <c r="N115" s="94">
        <f>N$3/Q$3</f>
        <v>1</v>
      </c>
      <c r="O115" s="93">
        <f>O114*M115</f>
        <v>5120</v>
      </c>
      <c r="P115" s="93">
        <f>K115*O115*$G115*N115</f>
        <v>1332150.912</v>
      </c>
      <c r="Q115" s="93">
        <f t="shared" si="74"/>
        <v>36513537.098352134</v>
      </c>
      <c r="R115" s="93">
        <f t="shared" si="75"/>
        <v>182567685.49176067</v>
      </c>
      <c r="S115" s="93">
        <f t="shared" si="76"/>
        <v>367.5558984173847</v>
      </c>
      <c r="T115" s="94">
        <f t="shared" si="131"/>
        <v>27.409459971418112</v>
      </c>
      <c r="U115" s="100">
        <f>T115/(($C115/N$3))</f>
        <v>4.5230131966036495</v>
      </c>
      <c r="V115" s="94">
        <f t="shared" si="77"/>
        <v>99</v>
      </c>
      <c r="W115" s="97">
        <f t="shared" si="78"/>
        <v>10.5</v>
      </c>
      <c r="X115" s="94">
        <v>1</v>
      </c>
      <c r="Y115" s="94">
        <f>Y$3/AB$3</f>
        <v>0.95238095238095244</v>
      </c>
      <c r="Z115" s="93">
        <f>Z114*X115</f>
        <v>384</v>
      </c>
      <c r="AA115" s="93">
        <f>V115*Z115*$G115*Y115</f>
        <v>86423.945142857148</v>
      </c>
      <c r="AB115" s="93">
        <f t="shared" si="119"/>
        <v>9584803.48831743</v>
      </c>
      <c r="AC115" s="93">
        <f t="shared" si="79"/>
        <v>191696069.76634866</v>
      </c>
      <c r="AD115" s="93">
        <f t="shared" si="80"/>
        <v>367.5558984173847</v>
      </c>
      <c r="AE115" s="94">
        <f t="shared" si="81"/>
        <v>110.90448917223034</v>
      </c>
      <c r="AF115" s="100">
        <f t="shared" si="120"/>
        <v>19.216124361525061</v>
      </c>
      <c r="AG115" s="94">
        <f t="shared" si="82"/>
        <v>74</v>
      </c>
      <c r="AH115" s="94">
        <f t="shared" si="83"/>
        <v>11.75</v>
      </c>
      <c r="AI115" s="94">
        <v>1</v>
      </c>
      <c r="AJ115" s="94">
        <f>AJ$3/AM$3</f>
        <v>0.85106382978723394</v>
      </c>
      <c r="AK115" s="93">
        <f>AK114*AI115</f>
        <v>48</v>
      </c>
      <c r="AL115" s="93">
        <f>AG115*AK115*$G115*AJ115</f>
        <v>7215.9257872340413</v>
      </c>
      <c r="AM115" s="93">
        <f t="shared" si="121"/>
        <v>335182.86008252855</v>
      </c>
      <c r="AN115" s="93">
        <f t="shared" si="84"/>
        <v>214517030.45281875</v>
      </c>
      <c r="AO115" s="93">
        <f t="shared" si="85"/>
        <v>367.5558984173847</v>
      </c>
      <c r="AP115" s="94">
        <f t="shared" si="86"/>
        <v>46.450430612176312</v>
      </c>
      <c r="AQ115" s="100">
        <f t="shared" si="129"/>
        <v>9.0064778827239547</v>
      </c>
      <c r="AR115" s="94">
        <f t="shared" si="87"/>
        <v>44</v>
      </c>
      <c r="AS115" s="94">
        <f t="shared" si="88"/>
        <v>13.25</v>
      </c>
      <c r="AT115" s="94">
        <v>1</v>
      </c>
      <c r="AU115" s="94">
        <f>AU$3/AX$3</f>
        <v>0.75471698113207542</v>
      </c>
      <c r="AV115" s="93">
        <f>AV114*AT115</f>
        <v>8</v>
      </c>
      <c r="AW115" s="93">
        <f>AR115*AV115*$G115*AU115</f>
        <v>634.13796226415093</v>
      </c>
      <c r="AX115" s="93">
        <f t="shared" si="122"/>
        <v>5905.8150214009238</v>
      </c>
      <c r="AY115" s="93">
        <f t="shared" si="89"/>
        <v>241902183.2765829</v>
      </c>
      <c r="AZ115" s="93">
        <f t="shared" si="90"/>
        <v>367.5558984173847</v>
      </c>
      <c r="BA115" s="94">
        <f t="shared" si="91"/>
        <v>9.313139053076986</v>
      </c>
      <c r="BB115" s="100">
        <f t="shared" si="130"/>
        <v>2.0362886543443905</v>
      </c>
      <c r="BC115" s="94">
        <f t="shared" si="92"/>
        <v>7</v>
      </c>
      <c r="BD115" s="94">
        <f t="shared" si="93"/>
        <v>15.1</v>
      </c>
      <c r="BE115" s="94">
        <v>1</v>
      </c>
      <c r="BF115" s="94">
        <f>BF$3/BI$3</f>
        <v>0.66225165562913912</v>
      </c>
      <c r="BG115" s="93">
        <f>BG114*BE115</f>
        <v>1</v>
      </c>
      <c r="BH115" s="93">
        <f>BC115*BG115*$G115*BF115</f>
        <v>11.06567880794702</v>
      </c>
      <c r="BI115" s="93">
        <f t="shared" si="124"/>
        <v>39.849138905341427</v>
      </c>
      <c r="BJ115" s="93">
        <f t="shared" si="94"/>
        <v>275677205.09255862</v>
      </c>
      <c r="BK115" s="93">
        <f t="shared" si="95"/>
        <v>367.5558984173847</v>
      </c>
      <c r="BL115" s="94">
        <f t="shared" si="96"/>
        <v>3.6011472587405158</v>
      </c>
      <c r="BM115" s="100">
        <f t="shared" si="133"/>
        <v>0.89731557107230686</v>
      </c>
      <c r="BN115" s="94">
        <f t="shared" si="97"/>
        <v>-43</v>
      </c>
      <c r="BO115" s="94">
        <f t="shared" si="98"/>
        <v>17.600000000000001</v>
      </c>
      <c r="BP115" s="94">
        <v>1</v>
      </c>
      <c r="BQ115" s="94">
        <f>BQ$3/BT$3</f>
        <v>0.56818181818181823</v>
      </c>
      <c r="BR115" s="93">
        <f>BR114*BP115</f>
        <v>1</v>
      </c>
      <c r="BS115" s="93">
        <f>BN115*BR115*$G115*BQ115</f>
        <v>-58.319360795454543</v>
      </c>
      <c r="BT115" s="93">
        <f t="shared" si="125"/>
        <v>4.5358084432818115E-2</v>
      </c>
      <c r="BU115" s="93">
        <f t="shared" si="99"/>
        <v>321319126.46549875</v>
      </c>
      <c r="BV115" s="93">
        <f t="shared" si="100"/>
        <v>367.5558984173847</v>
      </c>
      <c r="BW115" s="94">
        <f t="shared" si="101"/>
        <v>-7.7775345638481964E-4</v>
      </c>
      <c r="BY115" s="94">
        <f t="shared" si="102"/>
        <v>-98</v>
      </c>
      <c r="BZ115" s="94">
        <f t="shared" si="103"/>
        <v>20.350000000000001</v>
      </c>
      <c r="CA115" s="94">
        <v>1</v>
      </c>
      <c r="CB115" s="94">
        <f>CB$3/CE$3</f>
        <v>0.49140049140049141</v>
      </c>
      <c r="CC115" s="93">
        <f>CC114*CA115</f>
        <v>1</v>
      </c>
      <c r="CD115" s="93">
        <f>BY115*CC115*$G115*CB115</f>
        <v>-114.95255528255528</v>
      </c>
      <c r="CE115" s="93">
        <f t="shared" si="126"/>
        <v>2.5608049377659055E-5</v>
      </c>
      <c r="CF115" s="93">
        <f t="shared" si="104"/>
        <v>371525239.97573292</v>
      </c>
      <c r="CG115" s="93">
        <f t="shared" si="105"/>
        <v>367.5558984173847</v>
      </c>
      <c r="CH115" s="94">
        <f t="shared" si="106"/>
        <v>-2.2277059709298367E-7</v>
      </c>
      <c r="CI115" s="100"/>
      <c r="CJ115" s="94">
        <f t="shared" si="107"/>
        <v>-148</v>
      </c>
      <c r="CK115" s="94">
        <f t="shared" si="108"/>
        <v>22.85</v>
      </c>
      <c r="CL115" s="94">
        <v>1</v>
      </c>
      <c r="CM115" s="94">
        <f>CM$3/CP$3</f>
        <v>0.43763676148796499</v>
      </c>
      <c r="CN115" s="93">
        <f>CN114*CL115</f>
        <v>1</v>
      </c>
      <c r="CO115" s="93">
        <f>CJ115*CN115*$G115*CM115</f>
        <v>-154.60818380743981</v>
      </c>
      <c r="CP115" s="93">
        <f t="shared" si="127"/>
        <v>2.8080079482086316E-8</v>
      </c>
      <c r="CQ115" s="93">
        <f t="shared" si="109"/>
        <v>417167161.34867311</v>
      </c>
      <c r="CR115" s="93">
        <f t="shared" si="110"/>
        <v>367.5558984173847</v>
      </c>
      <c r="CS115" s="94">
        <f t="shared" si="111"/>
        <v>-1.8162091288168336E-10</v>
      </c>
      <c r="CT115" s="100"/>
      <c r="CU115" s="94">
        <f t="shared" si="112"/>
        <v>-211</v>
      </c>
      <c r="CV115" s="94">
        <f t="shared" si="113"/>
        <v>26</v>
      </c>
      <c r="CW115" s="94">
        <v>1</v>
      </c>
      <c r="CX115" s="94">
        <f>CX$3/DA$3</f>
        <v>0.38461538461538458</v>
      </c>
      <c r="CY115" s="93">
        <f>CY114*CW115</f>
        <v>1</v>
      </c>
      <c r="CZ115" s="93">
        <f>CU115*CY115*$G115*CX115</f>
        <v>-193.71625961538459</v>
      </c>
      <c r="DA115" s="93">
        <f t="shared" si="128"/>
        <v>5.1464473121311382E-12</v>
      </c>
      <c r="DB115" s="93">
        <f t="shared" si="114"/>
        <v>474675982.27857769</v>
      </c>
      <c r="DC115" s="93">
        <f t="shared" si="115"/>
        <v>367.5558984173847</v>
      </c>
      <c r="DD115" s="94">
        <f t="shared" si="116"/>
        <v>-2.656693517802373E-14</v>
      </c>
      <c r="DE115" s="100"/>
    </row>
    <row r="116" spans="1:109">
      <c r="A116" s="84">
        <f t="shared" si="67"/>
        <v>11.313708498984823</v>
      </c>
      <c r="B116" s="84">
        <f t="shared" si="68"/>
        <v>3.6666666666666665</v>
      </c>
      <c r="C116" s="112">
        <f t="shared" si="132"/>
        <v>6.06</v>
      </c>
      <c r="D116" s="116"/>
      <c r="E116" s="86">
        <f t="shared" si="117"/>
        <v>1.55</v>
      </c>
      <c r="F116" s="86">
        <f t="shared" si="69"/>
        <v>1.55</v>
      </c>
      <c r="G116" s="87">
        <f t="shared" si="70"/>
        <v>2.4025000000000003</v>
      </c>
      <c r="H116" s="88">
        <f t="shared" si="71"/>
        <v>4194304.0000000307</v>
      </c>
      <c r="I116" s="84">
        <f t="shared" si="118"/>
        <v>22.000000000000011</v>
      </c>
      <c r="J116" s="89">
        <v>110</v>
      </c>
      <c r="K116" s="94">
        <f t="shared" si="72"/>
        <v>110</v>
      </c>
      <c r="L116" s="94">
        <f t="shared" si="73"/>
        <v>10</v>
      </c>
      <c r="M116" s="94">
        <v>1</v>
      </c>
      <c r="N116" s="94">
        <f>N$3/Q$3</f>
        <v>1</v>
      </c>
      <c r="O116" s="93">
        <f>O115*M116</f>
        <v>5120</v>
      </c>
      <c r="P116" s="93">
        <f>K116*O116*$G116*N116</f>
        <v>1353088.0000000002</v>
      </c>
      <c r="Q116" s="93">
        <f t="shared" si="74"/>
        <v>41943040.000000305</v>
      </c>
      <c r="R116" s="93">
        <f t="shared" si="75"/>
        <v>209715200.00000152</v>
      </c>
      <c r="S116" s="93">
        <f t="shared" si="76"/>
        <v>380.89485279915567</v>
      </c>
      <c r="T116" s="94">
        <f t="shared" si="131"/>
        <v>30.998013432977235</v>
      </c>
      <c r="U116" s="100">
        <f>T116/(($C116/N$3))</f>
        <v>5.1151837348147255</v>
      </c>
      <c r="V116" s="94">
        <f t="shared" si="77"/>
        <v>100</v>
      </c>
      <c r="W116" s="97">
        <f t="shared" si="78"/>
        <v>10.5</v>
      </c>
      <c r="X116" s="94">
        <v>10</v>
      </c>
      <c r="Y116" s="94">
        <f>Y$3/AB$3</f>
        <v>0.95238095238095244</v>
      </c>
      <c r="Z116" s="93">
        <f>Z115*X116</f>
        <v>3840</v>
      </c>
      <c r="AA116" s="93">
        <f>V116*Z116*$G116*Y116</f>
        <v>878628.57142857159</v>
      </c>
      <c r="AB116" s="93">
        <f t="shared" si="119"/>
        <v>11010048.000000073</v>
      </c>
      <c r="AC116" s="93">
        <f t="shared" si="79"/>
        <v>220200960.00000161</v>
      </c>
      <c r="AD116" s="93">
        <f t="shared" si="80"/>
        <v>380.89485279915567</v>
      </c>
      <c r="AE116" s="94">
        <f t="shared" si="81"/>
        <v>12.530946930281038</v>
      </c>
      <c r="AF116" s="100">
        <f t="shared" si="120"/>
        <v>2.1712036760387941</v>
      </c>
      <c r="AG116" s="94">
        <f t="shared" si="82"/>
        <v>75</v>
      </c>
      <c r="AH116" s="94">
        <f t="shared" si="83"/>
        <v>11.75</v>
      </c>
      <c r="AI116" s="94">
        <v>1</v>
      </c>
      <c r="AJ116" s="94">
        <f>AJ$3/AM$3</f>
        <v>0.85106382978723394</v>
      </c>
      <c r="AK116" s="93">
        <f>AK115*AI116</f>
        <v>48</v>
      </c>
      <c r="AL116" s="93">
        <f>AG116*AK116*$G116*AJ116</f>
        <v>7360.8510638297876</v>
      </c>
      <c r="AM116" s="93">
        <f t="shared" si="121"/>
        <v>385024.00000000186</v>
      </c>
      <c r="AN116" s="93">
        <f t="shared" si="84"/>
        <v>246415360.00000179</v>
      </c>
      <c r="AO116" s="93">
        <f t="shared" si="85"/>
        <v>380.89485279915567</v>
      </c>
      <c r="AP116" s="94">
        <f t="shared" si="86"/>
        <v>52.306995028327222</v>
      </c>
      <c r="AQ116" s="100">
        <f t="shared" si="129"/>
        <v>10.142032864403381</v>
      </c>
      <c r="AR116" s="94">
        <f t="shared" si="87"/>
        <v>45</v>
      </c>
      <c r="AS116" s="94">
        <f t="shared" si="88"/>
        <v>13.25</v>
      </c>
      <c r="AT116" s="94">
        <v>1</v>
      </c>
      <c r="AU116" s="94">
        <f>AU$3/AX$3</f>
        <v>0.75471698113207542</v>
      </c>
      <c r="AV116" s="93">
        <f>AV115*AT116</f>
        <v>8</v>
      </c>
      <c r="AW116" s="93">
        <f>AR116*AV116*$G116*AU116</f>
        <v>652.75471698113211</v>
      </c>
      <c r="AX116" s="93">
        <f t="shared" si="122"/>
        <v>6784.00000000002</v>
      </c>
      <c r="AY116" s="93">
        <f t="shared" si="89"/>
        <v>277872640.00000203</v>
      </c>
      <c r="AZ116" s="93">
        <f t="shared" si="90"/>
        <v>380.89485279915567</v>
      </c>
      <c r="BA116" s="94">
        <f t="shared" si="91"/>
        <v>10.392877789339838</v>
      </c>
      <c r="BB116" s="100">
        <f t="shared" si="130"/>
        <v>2.2723701437087933</v>
      </c>
      <c r="BC116" s="94">
        <f t="shared" si="92"/>
        <v>8</v>
      </c>
      <c r="BD116" s="94">
        <f t="shared" si="93"/>
        <v>15.1</v>
      </c>
      <c r="BE116" s="94">
        <v>1</v>
      </c>
      <c r="BF116" s="94">
        <f>BF$3/BI$3</f>
        <v>0.66225165562913912</v>
      </c>
      <c r="BG116" s="93">
        <f>BG115*BE116</f>
        <v>1</v>
      </c>
      <c r="BH116" s="93">
        <f>BC116*BG116*$G116*BF116</f>
        <v>12.728476821192055</v>
      </c>
      <c r="BI116" s="93">
        <f t="shared" si="124"/>
        <v>45.774640308614046</v>
      </c>
      <c r="BJ116" s="93">
        <f t="shared" si="94"/>
        <v>316669952.00000232</v>
      </c>
      <c r="BK116" s="93">
        <f t="shared" si="95"/>
        <v>380.89485279915567</v>
      </c>
      <c r="BL116" s="94">
        <f t="shared" si="96"/>
        <v>3.5962386506767534</v>
      </c>
      <c r="BM116" s="100">
        <f t="shared" si="133"/>
        <v>0.89609246906301954</v>
      </c>
      <c r="BN116" s="94">
        <f t="shared" si="97"/>
        <v>-42</v>
      </c>
      <c r="BO116" s="94">
        <f t="shared" si="98"/>
        <v>17.600000000000001</v>
      </c>
      <c r="BP116" s="94">
        <v>1</v>
      </c>
      <c r="BQ116" s="94">
        <f>BQ$3/BT$3</f>
        <v>0.56818181818181823</v>
      </c>
      <c r="BR116" s="93">
        <f>BR115*BP116</f>
        <v>1</v>
      </c>
      <c r="BS116" s="93">
        <f>BN116*BR116*$G116*BQ116</f>
        <v>-57.332386363636374</v>
      </c>
      <c r="BT116" s="93">
        <f t="shared" si="125"/>
        <v>5.2102756973794788E-2</v>
      </c>
      <c r="BU116" s="93">
        <f t="shared" si="99"/>
        <v>369098752.00000274</v>
      </c>
      <c r="BV116" s="93">
        <f t="shared" si="100"/>
        <v>380.89485279915567</v>
      </c>
      <c r="BW116" s="94">
        <f t="shared" si="101"/>
        <v>-9.0878402729179734E-4</v>
      </c>
      <c r="BY116" s="94">
        <f t="shared" si="102"/>
        <v>-97</v>
      </c>
      <c r="BZ116" s="94">
        <f t="shared" si="103"/>
        <v>20.350000000000001</v>
      </c>
      <c r="CA116" s="94">
        <v>1</v>
      </c>
      <c r="CB116" s="94">
        <f>CB$3/CE$3</f>
        <v>0.49140049140049141</v>
      </c>
      <c r="CC116" s="93">
        <f>CC115*CA116</f>
        <v>1</v>
      </c>
      <c r="CD116" s="93">
        <f>BY116*CC116*$G116*CB116</f>
        <v>-114.51719901719903</v>
      </c>
      <c r="CE116" s="93">
        <f t="shared" si="126"/>
        <v>2.9415924194799803E-5</v>
      </c>
      <c r="CF116" s="93">
        <f t="shared" si="104"/>
        <v>426770432.00000316</v>
      </c>
      <c r="CG116" s="93">
        <f t="shared" si="105"/>
        <v>380.89485279915567</v>
      </c>
      <c r="CH116" s="94">
        <f t="shared" si="106"/>
        <v>-2.5686905065135155E-7</v>
      </c>
      <c r="CI116" s="100"/>
      <c r="CJ116" s="94">
        <f t="shared" si="107"/>
        <v>-147</v>
      </c>
      <c r="CK116" s="94">
        <f t="shared" si="108"/>
        <v>22.85</v>
      </c>
      <c r="CL116" s="94">
        <v>1</v>
      </c>
      <c r="CM116" s="94">
        <f>CM$3/CP$3</f>
        <v>0.43763676148796499</v>
      </c>
      <c r="CN116" s="93">
        <f>CN115*CL116</f>
        <v>1</v>
      </c>
      <c r="CO116" s="93">
        <f>CJ116*CN116*$G116*CM116</f>
        <v>-154.55908096280089</v>
      </c>
      <c r="CP116" s="93">
        <f t="shared" si="127"/>
        <v>3.2255541109258545E-8</v>
      </c>
      <c r="CQ116" s="93">
        <f t="shared" si="109"/>
        <v>479199232.00000352</v>
      </c>
      <c r="CR116" s="93">
        <f t="shared" si="110"/>
        <v>380.89485279915567</v>
      </c>
      <c r="CS116" s="94">
        <f t="shared" si="111"/>
        <v>-2.0869392408603784E-10</v>
      </c>
      <c r="CT116" s="100"/>
      <c r="CU116" s="94">
        <f t="shared" si="112"/>
        <v>-210</v>
      </c>
      <c r="CV116" s="94">
        <f t="shared" si="113"/>
        <v>26</v>
      </c>
      <c r="CW116" s="94">
        <v>1</v>
      </c>
      <c r="CX116" s="94">
        <f>CX$3/DA$3</f>
        <v>0.38461538461538458</v>
      </c>
      <c r="CY116" s="93">
        <f>CY115*CW116</f>
        <v>1</v>
      </c>
      <c r="CZ116" s="93">
        <f>CU116*CY116*$G116*CX116</f>
        <v>-194.04807692307693</v>
      </c>
      <c r="DA116" s="93">
        <f t="shared" si="128"/>
        <v>5.9117155615239512E-12</v>
      </c>
      <c r="DB116" s="93">
        <f t="shared" si="114"/>
        <v>545259520.00000405</v>
      </c>
      <c r="DC116" s="93">
        <f t="shared" si="115"/>
        <v>380.89485279915567</v>
      </c>
      <c r="DD116" s="94">
        <f t="shared" si="116"/>
        <v>-3.0465210762523704E-14</v>
      </c>
      <c r="DE116" s="100"/>
    </row>
    <row r="117" spans="1:109">
      <c r="A117" s="84">
        <f t="shared" si="67"/>
        <v>11.712685567565071</v>
      </c>
      <c r="B117" s="84">
        <f t="shared" si="68"/>
        <v>3.7</v>
      </c>
      <c r="C117" s="112">
        <f t="shared" si="132"/>
        <v>6.06</v>
      </c>
      <c r="D117" s="116"/>
      <c r="E117" s="86">
        <f t="shared" si="117"/>
        <v>1.5550000000000002</v>
      </c>
      <c r="F117" s="86">
        <f t="shared" si="69"/>
        <v>1.5550000000000002</v>
      </c>
      <c r="G117" s="87">
        <f t="shared" si="70"/>
        <v>2.4180250000000005</v>
      </c>
      <c r="H117" s="88">
        <f t="shared" si="71"/>
        <v>4817990.1051575188</v>
      </c>
      <c r="I117" s="84">
        <f t="shared" si="118"/>
        <v>22.20000000000001</v>
      </c>
      <c r="J117" s="89">
        <v>111</v>
      </c>
      <c r="K117" s="94">
        <f t="shared" si="72"/>
        <v>111</v>
      </c>
      <c r="L117" s="94">
        <f t="shared" si="73"/>
        <v>10</v>
      </c>
      <c r="M117" s="94">
        <v>1</v>
      </c>
      <c r="N117" s="94">
        <f>N$3/Q$3</f>
        <v>1</v>
      </c>
      <c r="O117" s="93">
        <f>O116*M117</f>
        <v>5120</v>
      </c>
      <c r="P117" s="93">
        <f>K117*O117*$G117*N117</f>
        <v>1374211.9680000003</v>
      </c>
      <c r="Q117" s="93">
        <f t="shared" si="74"/>
        <v>48179901.051575184</v>
      </c>
      <c r="R117" s="93">
        <f t="shared" si="75"/>
        <v>240899505.25787592</v>
      </c>
      <c r="S117" s="93">
        <f t="shared" si="76"/>
        <v>394.71750362694291</v>
      </c>
      <c r="T117" s="94">
        <f t="shared" si="131"/>
        <v>35.060021433007321</v>
      </c>
      <c r="U117" s="100">
        <f>T117/(($C117/N$3))</f>
        <v>5.7854820846546735</v>
      </c>
      <c r="V117" s="94">
        <f t="shared" si="77"/>
        <v>101</v>
      </c>
      <c r="W117" s="97">
        <f t="shared" si="78"/>
        <v>10.5</v>
      </c>
      <c r="X117" s="94">
        <v>1</v>
      </c>
      <c r="Y117" s="94">
        <f>Y$3/AB$3</f>
        <v>0.95238095238095244</v>
      </c>
      <c r="Z117" s="93">
        <f>Z116*X117</f>
        <v>3840</v>
      </c>
      <c r="AA117" s="93">
        <f>V117*Z117*$G117*Y117</f>
        <v>893149.3485714288</v>
      </c>
      <c r="AB117" s="93">
        <f t="shared" si="119"/>
        <v>12647224.026038479</v>
      </c>
      <c r="AC117" s="93">
        <f t="shared" si="79"/>
        <v>252944480.52076972</v>
      </c>
      <c r="AD117" s="93">
        <f t="shared" si="80"/>
        <v>394.71750362694291</v>
      </c>
      <c r="AE117" s="94">
        <f t="shared" si="81"/>
        <v>14.160256676296539</v>
      </c>
      <c r="AF117" s="100">
        <f t="shared" si="120"/>
        <v>2.4535098201503907</v>
      </c>
      <c r="AG117" s="94">
        <f t="shared" si="82"/>
        <v>76</v>
      </c>
      <c r="AH117" s="94">
        <f t="shared" si="83"/>
        <v>11.75</v>
      </c>
      <c r="AI117" s="94">
        <v>1</v>
      </c>
      <c r="AJ117" s="94">
        <f>AJ$3/AM$3</f>
        <v>0.85106382978723394</v>
      </c>
      <c r="AK117" s="93">
        <f>AK116*AI117</f>
        <v>48</v>
      </c>
      <c r="AL117" s="93">
        <f>AG117*AK117*$G117*AJ117</f>
        <v>7507.1959148936176</v>
      </c>
      <c r="AM117" s="93">
        <f t="shared" si="121"/>
        <v>442276.43543438066</v>
      </c>
      <c r="AN117" s="93">
        <f t="shared" si="84"/>
        <v>283056918.67800421</v>
      </c>
      <c r="AO117" s="93">
        <f t="shared" si="85"/>
        <v>394.71750362694291</v>
      </c>
      <c r="AP117" s="94">
        <f t="shared" si="86"/>
        <v>58.913666360690421</v>
      </c>
      <c r="AQ117" s="100">
        <f t="shared" si="129"/>
        <v>11.423029368615717</v>
      </c>
      <c r="AR117" s="94">
        <f t="shared" si="87"/>
        <v>46</v>
      </c>
      <c r="AS117" s="94">
        <f t="shared" si="88"/>
        <v>13.25</v>
      </c>
      <c r="AT117" s="94">
        <v>1</v>
      </c>
      <c r="AU117" s="94">
        <f>AU$3/AX$3</f>
        <v>0.75471698113207542</v>
      </c>
      <c r="AV117" s="93">
        <f>AV116*AT117</f>
        <v>8</v>
      </c>
      <c r="AW117" s="93">
        <f>AR117*AV117*$G117*AU117</f>
        <v>671.57222641509441</v>
      </c>
      <c r="AX117" s="93">
        <f t="shared" si="122"/>
        <v>7792.769640299909</v>
      </c>
      <c r="AY117" s="93">
        <f t="shared" si="89"/>
        <v>319191844.46668559</v>
      </c>
      <c r="AZ117" s="93">
        <f t="shared" si="90"/>
        <v>394.71750362694291</v>
      </c>
      <c r="BA117" s="94">
        <f t="shared" si="91"/>
        <v>11.603769980033762</v>
      </c>
      <c r="BB117" s="100">
        <f t="shared" si="130"/>
        <v>2.5371279246773493</v>
      </c>
      <c r="BC117" s="94">
        <f t="shared" si="92"/>
        <v>9</v>
      </c>
      <c r="BD117" s="94">
        <f t="shared" si="93"/>
        <v>15.1</v>
      </c>
      <c r="BE117" s="94">
        <v>1</v>
      </c>
      <c r="BF117" s="94">
        <f>BF$3/BI$3</f>
        <v>0.66225165562913912</v>
      </c>
      <c r="BG117" s="93">
        <f>BG116*BE117</f>
        <v>1</v>
      </c>
      <c r="BH117" s="93">
        <f>BC117*BG117*$G117*BF117</f>
        <v>14.412069536423845</v>
      </c>
      <c r="BI117" s="93">
        <f t="shared" si="124"/>
        <v>52.581254023085933</v>
      </c>
      <c r="BJ117" s="93">
        <f t="shared" si="94"/>
        <v>363758252.93939263</v>
      </c>
      <c r="BK117" s="93">
        <f t="shared" si="95"/>
        <v>394.71750362694291</v>
      </c>
      <c r="BL117" s="94">
        <f t="shared" si="96"/>
        <v>3.6484180075732024</v>
      </c>
      <c r="BM117" s="100">
        <f t="shared" si="133"/>
        <v>0.90909425601246474</v>
      </c>
      <c r="BN117" s="94">
        <f t="shared" si="97"/>
        <v>-41</v>
      </c>
      <c r="BO117" s="94">
        <f t="shared" si="98"/>
        <v>17.600000000000001</v>
      </c>
      <c r="BP117" s="94">
        <v>1</v>
      </c>
      <c r="BQ117" s="94">
        <f>BQ$3/BT$3</f>
        <v>0.56818181818181823</v>
      </c>
      <c r="BR117" s="93">
        <f>BR116*BP117</f>
        <v>1</v>
      </c>
      <c r="BS117" s="93">
        <f>BN117*BR117*$G117*BQ117</f>
        <v>-56.328991477272744</v>
      </c>
      <c r="BT117" s="93">
        <f t="shared" si="125"/>
        <v>5.9850351226608367E-2</v>
      </c>
      <c r="BU117" s="93">
        <f t="shared" si="99"/>
        <v>423983129.25386167</v>
      </c>
      <c r="BV117" s="93">
        <f t="shared" si="100"/>
        <v>394.71750362694291</v>
      </c>
      <c r="BW117" s="94">
        <f t="shared" si="101"/>
        <v>-1.0625141629023555E-3</v>
      </c>
      <c r="BY117" s="94">
        <f t="shared" si="102"/>
        <v>-96</v>
      </c>
      <c r="BZ117" s="94">
        <f t="shared" si="103"/>
        <v>20.350000000000001</v>
      </c>
      <c r="CA117" s="94">
        <v>1</v>
      </c>
      <c r="CB117" s="94">
        <f>CB$3/CE$3</f>
        <v>0.49140049140049141</v>
      </c>
      <c r="CC117" s="93">
        <f>CC116*CA117</f>
        <v>1</v>
      </c>
      <c r="CD117" s="93">
        <f>BY117*CC117*$G117*CB117</f>
        <v>-114.06899262899266</v>
      </c>
      <c r="CE117" s="93">
        <f t="shared" si="126"/>
        <v>3.3790023733284022E-5</v>
      </c>
      <c r="CF117" s="93">
        <f t="shared" si="104"/>
        <v>490230493.1997776</v>
      </c>
      <c r="CG117" s="93">
        <f t="shared" si="105"/>
        <v>394.71750362694291</v>
      </c>
      <c r="CH117" s="94">
        <f t="shared" si="106"/>
        <v>-2.962244423704649E-7</v>
      </c>
      <c r="CI117" s="100"/>
      <c r="CJ117" s="94">
        <f t="shared" si="107"/>
        <v>-146</v>
      </c>
      <c r="CK117" s="94">
        <f t="shared" si="108"/>
        <v>22.85</v>
      </c>
      <c r="CL117" s="94">
        <v>1</v>
      </c>
      <c r="CM117" s="94">
        <f>CM$3/CP$3</f>
        <v>0.43763676148796499</v>
      </c>
      <c r="CN117" s="93">
        <f>CN116*CL117</f>
        <v>1</v>
      </c>
      <c r="CO117" s="93">
        <f>CJ117*CN117*$G117*CM117</f>
        <v>-154.49962800875278</v>
      </c>
      <c r="CP117" s="93">
        <f t="shared" si="127"/>
        <v>3.7051887011744536E-8</v>
      </c>
      <c r="CQ117" s="93">
        <f t="shared" si="109"/>
        <v>550455369.51424658</v>
      </c>
      <c r="CR117" s="93">
        <f t="shared" si="110"/>
        <v>394.71750362694291</v>
      </c>
      <c r="CS117" s="94">
        <f t="shared" si="111"/>
        <v>-2.3981861632472964E-10</v>
      </c>
      <c r="CT117" s="100"/>
      <c r="CU117" s="94">
        <f t="shared" si="112"/>
        <v>-209</v>
      </c>
      <c r="CV117" s="94">
        <f t="shared" si="113"/>
        <v>26</v>
      </c>
      <c r="CW117" s="94">
        <v>1</v>
      </c>
      <c r="CX117" s="94">
        <f>CX$3/DA$3</f>
        <v>0.38461538461538458</v>
      </c>
      <c r="CY117" s="93">
        <f>CY116*CW117</f>
        <v>1</v>
      </c>
      <c r="CZ117" s="93">
        <f>CU117*CY117*$G117*CX117</f>
        <v>-194.37200961538466</v>
      </c>
      <c r="DA117" s="93">
        <f t="shared" si="128"/>
        <v>6.7907779407329356E-12</v>
      </c>
      <c r="DB117" s="93">
        <f t="shared" si="114"/>
        <v>626338713.67047739</v>
      </c>
      <c r="DC117" s="93">
        <f t="shared" si="115"/>
        <v>394.71750362694291</v>
      </c>
      <c r="DD117" s="94">
        <f t="shared" si="116"/>
        <v>-3.4937015644229066E-14</v>
      </c>
      <c r="DE117" s="100"/>
    </row>
    <row r="118" spans="1:109">
      <c r="A118" s="84">
        <f t="shared" si="67"/>
        <v>12.125732532083255</v>
      </c>
      <c r="B118" s="84">
        <f t="shared" si="68"/>
        <v>3.7333333333333334</v>
      </c>
      <c r="C118" s="112">
        <f t="shared" si="132"/>
        <v>6.06</v>
      </c>
      <c r="D118" s="116"/>
      <c r="E118" s="86">
        <f t="shared" si="117"/>
        <v>1.56</v>
      </c>
      <c r="F118" s="86">
        <f t="shared" si="69"/>
        <v>1.56</v>
      </c>
      <c r="G118" s="87">
        <f t="shared" si="70"/>
        <v>2.4336000000000002</v>
      </c>
      <c r="H118" s="88">
        <f t="shared" si="71"/>
        <v>5534417.3081864351</v>
      </c>
      <c r="I118" s="84">
        <f t="shared" si="118"/>
        <v>22.400000000000013</v>
      </c>
      <c r="J118" s="89">
        <v>112</v>
      </c>
      <c r="K118" s="94">
        <f t="shared" si="72"/>
        <v>112</v>
      </c>
      <c r="L118" s="94">
        <f t="shared" si="73"/>
        <v>10</v>
      </c>
      <c r="M118" s="94">
        <v>1</v>
      </c>
      <c r="N118" s="94">
        <f>N$3/Q$3</f>
        <v>1</v>
      </c>
      <c r="O118" s="93">
        <f>O117*M118</f>
        <v>5120</v>
      </c>
      <c r="P118" s="93">
        <f>K118*O118*$G118*N118</f>
        <v>1395523.584</v>
      </c>
      <c r="Q118" s="93">
        <f t="shared" si="74"/>
        <v>55344173.08186435</v>
      </c>
      <c r="R118" s="93">
        <f t="shared" si="75"/>
        <v>276720865.40932173</v>
      </c>
      <c r="S118" s="93">
        <f t="shared" si="76"/>
        <v>409.04137741560845</v>
      </c>
      <c r="T118" s="94">
        <f t="shared" si="131"/>
        <v>39.65835741967966</v>
      </c>
      <c r="U118" s="100">
        <f>T118/(($C118/N$3))</f>
        <v>6.5442834025874035</v>
      </c>
      <c r="V118" s="94">
        <f t="shared" si="77"/>
        <v>102</v>
      </c>
      <c r="W118" s="97">
        <f t="shared" si="78"/>
        <v>10.5</v>
      </c>
      <c r="X118" s="94">
        <v>1</v>
      </c>
      <c r="Y118" s="94">
        <f>Y$3/AB$3</f>
        <v>0.95238095238095244</v>
      </c>
      <c r="Z118" s="93">
        <f>Z117*X118</f>
        <v>3840</v>
      </c>
      <c r="AA118" s="93">
        <f>V118*Z118*$G118*Y118</f>
        <v>907802.3314285716</v>
      </c>
      <c r="AB118" s="93">
        <f t="shared" si="119"/>
        <v>14527845.43398938</v>
      </c>
      <c r="AC118" s="93">
        <f t="shared" si="79"/>
        <v>290556908.67978787</v>
      </c>
      <c r="AD118" s="93">
        <f t="shared" si="80"/>
        <v>409.04137741560845</v>
      </c>
      <c r="AE118" s="94">
        <f t="shared" si="81"/>
        <v>16.003313641117774</v>
      </c>
      <c r="AF118" s="100">
        <f t="shared" si="120"/>
        <v>2.772851373461001</v>
      </c>
      <c r="AG118" s="94">
        <f t="shared" si="82"/>
        <v>77</v>
      </c>
      <c r="AH118" s="94">
        <f t="shared" si="83"/>
        <v>11.75</v>
      </c>
      <c r="AI118" s="94">
        <v>1</v>
      </c>
      <c r="AJ118" s="94">
        <f>AJ$3/AM$3</f>
        <v>0.85106382978723394</v>
      </c>
      <c r="AK118" s="93">
        <f>AK117*AI118</f>
        <v>48</v>
      </c>
      <c r="AL118" s="93">
        <f>AG118*AK118*$G118*AJ118</f>
        <v>7654.9664680851056</v>
      </c>
      <c r="AM118" s="93">
        <f t="shared" si="121"/>
        <v>508042.21383742546</v>
      </c>
      <c r="AN118" s="93">
        <f t="shared" si="84"/>
        <v>325147016.8559531</v>
      </c>
      <c r="AO118" s="93">
        <f t="shared" si="85"/>
        <v>409.04137741560845</v>
      </c>
      <c r="AP118" s="94">
        <f t="shared" si="86"/>
        <v>66.367660257630433</v>
      </c>
      <c r="AQ118" s="100">
        <f t="shared" si="129"/>
        <v>12.868316964144515</v>
      </c>
      <c r="AR118" s="94">
        <f t="shared" si="87"/>
        <v>47</v>
      </c>
      <c r="AS118" s="94">
        <f t="shared" si="88"/>
        <v>13.25</v>
      </c>
      <c r="AT118" s="94">
        <v>1</v>
      </c>
      <c r="AU118" s="94">
        <f>AU$3/AX$3</f>
        <v>0.75471698113207542</v>
      </c>
      <c r="AV118" s="93">
        <f>AV117*AT118</f>
        <v>8</v>
      </c>
      <c r="AW118" s="93">
        <f>AR118*AV118*$G118*AU118</f>
        <v>690.5913962264151</v>
      </c>
      <c r="AX118" s="93">
        <f t="shared" si="122"/>
        <v>8951.5416666833407</v>
      </c>
      <c r="AY118" s="93">
        <f t="shared" si="89"/>
        <v>366655146.66735137</v>
      </c>
      <c r="AZ118" s="93">
        <f t="shared" si="90"/>
        <v>409.04137741560845</v>
      </c>
      <c r="BA118" s="94">
        <f t="shared" si="91"/>
        <v>12.962138995065784</v>
      </c>
      <c r="BB118" s="100">
        <f t="shared" si="130"/>
        <v>2.8341310509013473</v>
      </c>
      <c r="BC118" s="94">
        <f t="shared" si="92"/>
        <v>10</v>
      </c>
      <c r="BD118" s="94">
        <f t="shared" si="93"/>
        <v>15.1</v>
      </c>
      <c r="BE118" s="94">
        <v>1</v>
      </c>
      <c r="BF118" s="94">
        <f>BF$3/BI$3</f>
        <v>0.66225165562913912</v>
      </c>
      <c r="BG118" s="93">
        <f>BG117*BE118</f>
        <v>1</v>
      </c>
      <c r="BH118" s="93">
        <f>BC118*BG118*$G118*BF118</f>
        <v>16.116556291390729</v>
      </c>
      <c r="BI118" s="93">
        <f t="shared" si="124"/>
        <v>60.400000000000041</v>
      </c>
      <c r="BJ118" s="93">
        <f t="shared" si="94"/>
        <v>417848506.76807582</v>
      </c>
      <c r="BK118" s="93">
        <f t="shared" si="95"/>
        <v>409.04137741560845</v>
      </c>
      <c r="BL118" s="94">
        <f t="shared" si="96"/>
        <v>3.7476988823142694</v>
      </c>
      <c r="BM118" s="100">
        <f t="shared" si="133"/>
        <v>0.9338325597845788</v>
      </c>
      <c r="BN118" s="94">
        <f t="shared" si="97"/>
        <v>-40</v>
      </c>
      <c r="BO118" s="94">
        <f t="shared" si="98"/>
        <v>17.600000000000001</v>
      </c>
      <c r="BP118" s="94">
        <v>1</v>
      </c>
      <c r="BQ118" s="94">
        <f>BQ$3/BT$3</f>
        <v>0.56818181818181823</v>
      </c>
      <c r="BR118" s="93">
        <f>BR117*BP118</f>
        <v>1</v>
      </c>
      <c r="BS118" s="93">
        <f>BN118*BR118*$G118*BQ118</f>
        <v>-55.309090909090919</v>
      </c>
      <c r="BT118" s="93">
        <f t="shared" si="125"/>
        <v>6.8749999999999825E-2</v>
      </c>
      <c r="BU118" s="93">
        <f t="shared" si="99"/>
        <v>487028723.12040633</v>
      </c>
      <c r="BV118" s="93">
        <f t="shared" si="100"/>
        <v>409.04137741560845</v>
      </c>
      <c r="BW118" s="94">
        <f t="shared" si="101"/>
        <v>-1.2430144641683068E-3</v>
      </c>
      <c r="BY118" s="94">
        <f t="shared" si="102"/>
        <v>-95</v>
      </c>
      <c r="BZ118" s="94">
        <f t="shared" si="103"/>
        <v>20.350000000000001</v>
      </c>
      <c r="CA118" s="94">
        <v>1</v>
      </c>
      <c r="CB118" s="94">
        <f>CB$3/CE$3</f>
        <v>0.49140049140049141</v>
      </c>
      <c r="CC118" s="93">
        <f>CC117*CA118</f>
        <v>1</v>
      </c>
      <c r="CD118" s="93">
        <f>BY118*CC118*$G118*CB118</f>
        <v>-113.60786240786241</v>
      </c>
      <c r="CE118" s="93">
        <f t="shared" si="126"/>
        <v>3.8814544677734127E-5</v>
      </c>
      <c r="CF118" s="93">
        <f t="shared" si="104"/>
        <v>563126961.10796976</v>
      </c>
      <c r="CG118" s="93">
        <f t="shared" si="105"/>
        <v>409.04137741560845</v>
      </c>
      <c r="CH118" s="94">
        <f t="shared" si="106"/>
        <v>-3.416536836014609E-7</v>
      </c>
      <c r="CI118" s="100"/>
      <c r="CJ118" s="94">
        <f t="shared" si="107"/>
        <v>-145</v>
      </c>
      <c r="CK118" s="94">
        <f t="shared" si="108"/>
        <v>22.85</v>
      </c>
      <c r="CL118" s="94">
        <v>1</v>
      </c>
      <c r="CM118" s="94">
        <f>CM$3/CP$3</f>
        <v>0.43763676148796499</v>
      </c>
      <c r="CN118" s="93">
        <f>CN117*CL118</f>
        <v>1</v>
      </c>
      <c r="CO118" s="93">
        <f>CJ118*CN118*$G118*CM118</f>
        <v>-154.42975929978118</v>
      </c>
      <c r="CP118" s="93">
        <f t="shared" si="127"/>
        <v>4.2561441659926954E-8</v>
      </c>
      <c r="CQ118" s="93">
        <f t="shared" si="109"/>
        <v>632307177.46030021</v>
      </c>
      <c r="CR118" s="93">
        <f t="shared" si="110"/>
        <v>409.04137741560845</v>
      </c>
      <c r="CS118" s="94">
        <f t="shared" si="111"/>
        <v>-2.7560388524148442E-10</v>
      </c>
      <c r="CT118" s="100"/>
      <c r="CU118" s="94">
        <f t="shared" si="112"/>
        <v>-208</v>
      </c>
      <c r="CV118" s="94">
        <f t="shared" si="113"/>
        <v>26</v>
      </c>
      <c r="CW118" s="94">
        <v>1</v>
      </c>
      <c r="CX118" s="94">
        <f>CX$3/DA$3</f>
        <v>0.38461538461538458</v>
      </c>
      <c r="CY118" s="93">
        <f>CY117*CW118</f>
        <v>1</v>
      </c>
      <c r="CZ118" s="93">
        <f>CU118*CY118*$G118*CX118</f>
        <v>-194.68799999999999</v>
      </c>
      <c r="DA118" s="93">
        <f t="shared" si="128"/>
        <v>7.8005554496700767E-12</v>
      </c>
      <c r="DB118" s="93">
        <f t="shared" si="114"/>
        <v>719474250.06423652</v>
      </c>
      <c r="DC118" s="93">
        <f t="shared" si="115"/>
        <v>409.04137741560845</v>
      </c>
      <c r="DD118" s="94">
        <f t="shared" si="116"/>
        <v>-4.0066955588788613E-14</v>
      </c>
      <c r="DE118" s="100"/>
    </row>
    <row r="119" spans="1:109">
      <c r="A119" s="84">
        <f t="shared" si="67"/>
        <v>12.553345566348085</v>
      </c>
      <c r="B119" s="84">
        <f t="shared" si="68"/>
        <v>3.7666666666666666</v>
      </c>
      <c r="C119" s="112">
        <f t="shared" si="132"/>
        <v>6.06</v>
      </c>
      <c r="D119" s="116"/>
      <c r="E119" s="86">
        <f t="shared" si="117"/>
        <v>1.5649999999999999</v>
      </c>
      <c r="F119" s="86">
        <f t="shared" si="69"/>
        <v>1.5649999999999999</v>
      </c>
      <c r="G119" s="87">
        <f t="shared" si="70"/>
        <v>2.4492249999999998</v>
      </c>
      <c r="H119" s="88">
        <f t="shared" si="71"/>
        <v>6357376.0577808768</v>
      </c>
      <c r="I119" s="84">
        <f t="shared" si="118"/>
        <v>22.600000000000012</v>
      </c>
      <c r="J119" s="89">
        <v>113</v>
      </c>
      <c r="K119" s="94">
        <f t="shared" si="72"/>
        <v>113</v>
      </c>
      <c r="L119" s="94">
        <f t="shared" si="73"/>
        <v>10</v>
      </c>
      <c r="M119" s="94">
        <v>1</v>
      </c>
      <c r="N119" s="94">
        <f>N$3/Q$3</f>
        <v>1</v>
      </c>
      <c r="O119" s="93">
        <f>O118*M119</f>
        <v>5120</v>
      </c>
      <c r="P119" s="93">
        <f>K119*O119*$G119*N119</f>
        <v>1417023.6159999999</v>
      </c>
      <c r="Q119" s="93">
        <f t="shared" si="74"/>
        <v>63573760.577808768</v>
      </c>
      <c r="R119" s="93">
        <f t="shared" si="75"/>
        <v>317868802.88904381</v>
      </c>
      <c r="S119" s="93">
        <f t="shared" si="76"/>
        <v>423.88463529035369</v>
      </c>
      <c r="T119" s="94">
        <f t="shared" si="131"/>
        <v>44.864291505081574</v>
      </c>
      <c r="U119" s="100">
        <f>T119/(($C119/N$3))</f>
        <v>7.4033484331817787</v>
      </c>
      <c r="V119" s="94">
        <f t="shared" si="77"/>
        <v>103</v>
      </c>
      <c r="W119" s="97">
        <f t="shared" si="78"/>
        <v>10.5</v>
      </c>
      <c r="X119" s="94">
        <v>1</v>
      </c>
      <c r="Y119" s="94">
        <f>Y$3/AB$3</f>
        <v>0.95238095238095244</v>
      </c>
      <c r="Z119" s="93">
        <f>Z118*X119</f>
        <v>3840</v>
      </c>
      <c r="AA119" s="93">
        <f>V119*Z119*$G119*Y119</f>
        <v>922588.06857142854</v>
      </c>
      <c r="AB119" s="93">
        <f t="shared" si="119"/>
        <v>16688112.151674792</v>
      </c>
      <c r="AC119" s="93">
        <f t="shared" si="79"/>
        <v>333762243.03349602</v>
      </c>
      <c r="AD119" s="93">
        <f t="shared" si="80"/>
        <v>423.88463529035369</v>
      </c>
      <c r="AE119" s="94">
        <f t="shared" si="81"/>
        <v>18.088367625992952</v>
      </c>
      <c r="AF119" s="100">
        <f t="shared" si="120"/>
        <v>3.1341231035136308</v>
      </c>
      <c r="AG119" s="94">
        <f t="shared" si="82"/>
        <v>78</v>
      </c>
      <c r="AH119" s="94">
        <f t="shared" si="83"/>
        <v>11.75</v>
      </c>
      <c r="AI119" s="94">
        <v>1</v>
      </c>
      <c r="AJ119" s="94">
        <f>AJ$3/AM$3</f>
        <v>0.85106382978723394</v>
      </c>
      <c r="AK119" s="93">
        <f>AK118*AI119</f>
        <v>48</v>
      </c>
      <c r="AL119" s="93">
        <f>AG119*AK119*$G119*AJ119</f>
        <v>7804.1688510638269</v>
      </c>
      <c r="AM119" s="93">
        <f t="shared" si="121"/>
        <v>583587.25530410244</v>
      </c>
      <c r="AN119" s="93">
        <f t="shared" si="84"/>
        <v>373495843.3946265</v>
      </c>
      <c r="AO119" s="93">
        <f t="shared" si="85"/>
        <v>423.88463529035369</v>
      </c>
      <c r="AP119" s="94">
        <f t="shared" si="86"/>
        <v>74.77891194326871</v>
      </c>
      <c r="AQ119" s="100">
        <f t="shared" si="129"/>
        <v>14.499211474148636</v>
      </c>
      <c r="AR119" s="94">
        <f t="shared" si="87"/>
        <v>48</v>
      </c>
      <c r="AS119" s="94">
        <f t="shared" si="88"/>
        <v>13.25</v>
      </c>
      <c r="AT119" s="94">
        <v>1</v>
      </c>
      <c r="AU119" s="94">
        <f>AU$3/AX$3</f>
        <v>0.75471698113207542</v>
      </c>
      <c r="AV119" s="93">
        <f>AV118*AT119</f>
        <v>8</v>
      </c>
      <c r="AW119" s="93">
        <f>AR119*AV119*$G119*AU119</f>
        <v>709.81313207547157</v>
      </c>
      <c r="AX119" s="93">
        <f t="shared" si="122"/>
        <v>10282.621187206572</v>
      </c>
      <c r="AY119" s="93">
        <f t="shared" si="89"/>
        <v>421176163.82798308</v>
      </c>
      <c r="AZ119" s="93">
        <f t="shared" si="90"/>
        <v>423.88463529035369</v>
      </c>
      <c r="BA119" s="94">
        <f t="shared" si="91"/>
        <v>14.486377783883071</v>
      </c>
      <c r="BB119" s="100">
        <f t="shared" si="130"/>
        <v>3.1674010831097474</v>
      </c>
      <c r="BC119" s="94">
        <f t="shared" si="92"/>
        <v>11</v>
      </c>
      <c r="BD119" s="94">
        <f t="shared" si="93"/>
        <v>15.1</v>
      </c>
      <c r="BE119" s="94">
        <v>1</v>
      </c>
      <c r="BF119" s="94">
        <f>BF$3/BI$3</f>
        <v>0.66225165562913912</v>
      </c>
      <c r="BG119" s="93">
        <f>BG118*BE119</f>
        <v>1</v>
      </c>
      <c r="BH119" s="93">
        <f>BC119*BG119*$G119*BF119</f>
        <v>17.842036423841058</v>
      </c>
      <c r="BI119" s="93">
        <f t="shared" si="124"/>
        <v>69.381380641820954</v>
      </c>
      <c r="BJ119" s="93">
        <f t="shared" si="94"/>
        <v>479981892.3624562</v>
      </c>
      <c r="BK119" s="93">
        <f t="shared" si="95"/>
        <v>423.88463529035369</v>
      </c>
      <c r="BL119" s="94">
        <f t="shared" si="96"/>
        <v>3.8886469567516122</v>
      </c>
      <c r="BM119" s="100">
        <f t="shared" si="133"/>
        <v>0.96895328460312458</v>
      </c>
      <c r="BN119" s="94">
        <f t="shared" si="97"/>
        <v>-39</v>
      </c>
      <c r="BO119" s="94">
        <f t="shared" si="98"/>
        <v>17.600000000000001</v>
      </c>
      <c r="BP119" s="94">
        <v>1</v>
      </c>
      <c r="BQ119" s="94">
        <f>BQ$3/BT$3</f>
        <v>0.56818181818181823</v>
      </c>
      <c r="BR119" s="93">
        <f>BR118*BP119</f>
        <v>1</v>
      </c>
      <c r="BS119" s="93">
        <f>BN119*BR119*$G119*BQ119</f>
        <v>-54.272599431818186</v>
      </c>
      <c r="BT119" s="93">
        <f t="shared" si="125"/>
        <v>7.8973011906045956E-2</v>
      </c>
      <c r="BU119" s="93">
        <f t="shared" si="99"/>
        <v>559449093.08471715</v>
      </c>
      <c r="BV119" s="93">
        <f t="shared" si="100"/>
        <v>423.88463529035369</v>
      </c>
      <c r="BW119" s="94">
        <f t="shared" si="101"/>
        <v>-1.4551175497915575E-3</v>
      </c>
      <c r="BY119" s="94">
        <f t="shared" si="102"/>
        <v>-94</v>
      </c>
      <c r="BZ119" s="94">
        <f t="shared" si="103"/>
        <v>20.350000000000001</v>
      </c>
      <c r="CA119" s="94">
        <v>1</v>
      </c>
      <c r="CB119" s="94">
        <f>CB$3/CE$3</f>
        <v>0.49140049140049141</v>
      </c>
      <c r="CC119" s="93">
        <f>CC118*CA119</f>
        <v>1</v>
      </c>
      <c r="CD119" s="93">
        <f>BY119*CC119*$G119*CB119</f>
        <v>-113.13373464373463</v>
      </c>
      <c r="CE119" s="93">
        <f t="shared" si="126"/>
        <v>4.4586203621272129E-5</v>
      </c>
      <c r="CF119" s="93">
        <f t="shared" si="104"/>
        <v>646863013.87920427</v>
      </c>
      <c r="CG119" s="93">
        <f t="shared" si="105"/>
        <v>423.88463529035369</v>
      </c>
      <c r="CH119" s="94">
        <f t="shared" si="106"/>
        <v>-3.941017571962681E-7</v>
      </c>
      <c r="CI119" s="100"/>
      <c r="CJ119" s="94">
        <f t="shared" si="107"/>
        <v>-144</v>
      </c>
      <c r="CK119" s="94">
        <f t="shared" si="108"/>
        <v>22.85</v>
      </c>
      <c r="CL119" s="94">
        <v>1</v>
      </c>
      <c r="CM119" s="94">
        <f>CM$3/CP$3</f>
        <v>0.43763676148796499</v>
      </c>
      <c r="CN119" s="93">
        <f>CN118*CL119</f>
        <v>1</v>
      </c>
      <c r="CO119" s="93">
        <f>CJ119*CN119*$G119*CM119</f>
        <v>-154.34940919037197</v>
      </c>
      <c r="CP119" s="93">
        <f t="shared" si="127"/>
        <v>4.8890258021060375E-8</v>
      </c>
      <c r="CQ119" s="93">
        <f t="shared" si="109"/>
        <v>726330214.60146523</v>
      </c>
      <c r="CR119" s="93">
        <f t="shared" si="110"/>
        <v>423.88463529035369</v>
      </c>
      <c r="CS119" s="94">
        <f t="shared" si="111"/>
        <v>-3.1675053553823425E-10</v>
      </c>
      <c r="CT119" s="100"/>
      <c r="CU119" s="94">
        <f t="shared" si="112"/>
        <v>-207</v>
      </c>
      <c r="CV119" s="94">
        <f t="shared" si="113"/>
        <v>26</v>
      </c>
      <c r="CW119" s="94">
        <v>1</v>
      </c>
      <c r="CX119" s="94">
        <f>CX$3/DA$3</f>
        <v>0.38461538461538458</v>
      </c>
      <c r="CY119" s="93">
        <f>CY118*CW119</f>
        <v>1</v>
      </c>
      <c r="CZ119" s="93">
        <f>CU119*CY119*$G119*CX119</f>
        <v>-194.99599038461534</v>
      </c>
      <c r="DA119" s="93">
        <f t="shared" si="128"/>
        <v>8.9604852130991752E-12</v>
      </c>
      <c r="DB119" s="93">
        <f t="shared" si="114"/>
        <v>826458887.51151395</v>
      </c>
      <c r="DC119" s="93">
        <f t="shared" si="115"/>
        <v>423.88463529035369</v>
      </c>
      <c r="DD119" s="94">
        <f t="shared" si="116"/>
        <v>-4.5952151095134177E-14</v>
      </c>
      <c r="DE119" s="100"/>
    </row>
    <row r="120" spans="1:109">
      <c r="A120" s="84">
        <f t="shared" si="67"/>
        <v>12.996038341699846</v>
      </c>
      <c r="B120" s="84">
        <f t="shared" si="68"/>
        <v>3.8</v>
      </c>
      <c r="C120" s="112">
        <f t="shared" si="132"/>
        <v>6.06</v>
      </c>
      <c r="D120" s="116"/>
      <c r="E120" s="86">
        <f t="shared" si="117"/>
        <v>1.57</v>
      </c>
      <c r="F120" s="86">
        <f t="shared" si="69"/>
        <v>1.57</v>
      </c>
      <c r="G120" s="87">
        <f t="shared" si="70"/>
        <v>2.4649000000000001</v>
      </c>
      <c r="H120" s="88">
        <f t="shared" si="71"/>
        <v>7302707.4196704291</v>
      </c>
      <c r="I120" s="84">
        <f t="shared" si="118"/>
        <v>22.800000000000011</v>
      </c>
      <c r="J120" s="89">
        <v>114</v>
      </c>
      <c r="K120" s="94">
        <f t="shared" si="72"/>
        <v>114</v>
      </c>
      <c r="L120" s="94">
        <f t="shared" si="73"/>
        <v>10</v>
      </c>
      <c r="M120" s="94">
        <v>1</v>
      </c>
      <c r="N120" s="94">
        <f>N$3/Q$3</f>
        <v>1</v>
      </c>
      <c r="O120" s="93">
        <f>O119*M120</f>
        <v>5120</v>
      </c>
      <c r="P120" s="93">
        <f>K120*O120*$G120*N120</f>
        <v>1438712.8319999999</v>
      </c>
      <c r="Q120" s="93">
        <f t="shared" si="74"/>
        <v>73027074.196704298</v>
      </c>
      <c r="R120" s="93">
        <f t="shared" si="75"/>
        <v>365135370.98352146</v>
      </c>
      <c r="S120" s="93">
        <f t="shared" si="76"/>
        <v>439.26609594945472</v>
      </c>
      <c r="T120" s="94">
        <f t="shared" si="131"/>
        <v>50.758617406078926</v>
      </c>
      <c r="U120" s="100">
        <f>T120/(($C120/N$3))</f>
        <v>8.3760094729503187</v>
      </c>
      <c r="V120" s="94">
        <f t="shared" si="77"/>
        <v>104</v>
      </c>
      <c r="W120" s="97">
        <f t="shared" si="78"/>
        <v>10.5</v>
      </c>
      <c r="X120" s="94">
        <v>1</v>
      </c>
      <c r="Y120" s="94">
        <f>Y$3/AB$3</f>
        <v>0.95238095238095244</v>
      </c>
      <c r="Z120" s="93">
        <f>Z119*X120</f>
        <v>3840</v>
      </c>
      <c r="AA120" s="93">
        <f>V120*Z120*$G120*Y120</f>
        <v>937507.10857142869</v>
      </c>
      <c r="AB120" s="93">
        <f t="shared" si="119"/>
        <v>19169606.976634864</v>
      </c>
      <c r="AC120" s="93">
        <f t="shared" si="79"/>
        <v>383392139.5326975</v>
      </c>
      <c r="AD120" s="93">
        <f t="shared" si="80"/>
        <v>439.26609594945472</v>
      </c>
      <c r="AE120" s="94">
        <f t="shared" si="81"/>
        <v>20.447425732958408</v>
      </c>
      <c r="AF120" s="100">
        <f t="shared" si="120"/>
        <v>3.5428707953145762</v>
      </c>
      <c r="AG120" s="94">
        <f t="shared" si="82"/>
        <v>79</v>
      </c>
      <c r="AH120" s="94">
        <f t="shared" si="83"/>
        <v>11.75</v>
      </c>
      <c r="AI120" s="94">
        <v>1</v>
      </c>
      <c r="AJ120" s="94">
        <f>AJ$3/AM$3</f>
        <v>0.85106382978723394</v>
      </c>
      <c r="AK120" s="93">
        <f>AK119*AI120</f>
        <v>48</v>
      </c>
      <c r="AL120" s="93">
        <f>AG120*AK120*$G120*AJ120</f>
        <v>7954.8091914893603</v>
      </c>
      <c r="AM120" s="93">
        <f t="shared" si="121"/>
        <v>670365.72016505734</v>
      </c>
      <c r="AN120" s="93">
        <f t="shared" si="84"/>
        <v>429034060.90563774</v>
      </c>
      <c r="AO120" s="93">
        <f t="shared" si="85"/>
        <v>439.26609594945472</v>
      </c>
      <c r="AP120" s="94">
        <f t="shared" si="86"/>
        <v>84.271753605638196</v>
      </c>
      <c r="AQ120" s="100">
        <f t="shared" si="129"/>
        <v>16.339820212314336</v>
      </c>
      <c r="AR120" s="94">
        <f t="shared" si="87"/>
        <v>49</v>
      </c>
      <c r="AS120" s="94">
        <f t="shared" si="88"/>
        <v>13.25</v>
      </c>
      <c r="AT120" s="94">
        <v>1</v>
      </c>
      <c r="AU120" s="94">
        <f>AU$3/AX$3</f>
        <v>0.75471698113207542</v>
      </c>
      <c r="AV120" s="93">
        <f>AV119*AT120</f>
        <v>8</v>
      </c>
      <c r="AW120" s="93">
        <f>AR120*AV120*$G120*AU120</f>
        <v>729.23833962264143</v>
      </c>
      <c r="AX120" s="93">
        <f t="shared" si="122"/>
        <v>11811.630042801851</v>
      </c>
      <c r="AY120" s="93">
        <f t="shared" si="89"/>
        <v>483804366.55316591</v>
      </c>
      <c r="AZ120" s="93">
        <f t="shared" si="90"/>
        <v>439.26609594945472</v>
      </c>
      <c r="BA120" s="94">
        <f t="shared" si="91"/>
        <v>16.197214821307956</v>
      </c>
      <c r="BB120" s="100">
        <f t="shared" si="130"/>
        <v>3.5414702373321849</v>
      </c>
      <c r="BC120" s="94">
        <f t="shared" si="92"/>
        <v>12</v>
      </c>
      <c r="BD120" s="94">
        <f t="shared" si="93"/>
        <v>15.1</v>
      </c>
      <c r="BE120" s="94">
        <v>1</v>
      </c>
      <c r="BF120" s="94">
        <f>BF$3/BI$3</f>
        <v>0.66225165562913912</v>
      </c>
      <c r="BG120" s="93">
        <f>BG119*BE120</f>
        <v>1</v>
      </c>
      <c r="BH120" s="93">
        <f>BC120*BG120*$G120*BF120</f>
        <v>19.588609271523183</v>
      </c>
      <c r="BI120" s="93">
        <f t="shared" si="124"/>
        <v>79.698277810682882</v>
      </c>
      <c r="BJ120" s="93">
        <f t="shared" si="94"/>
        <v>551354410.18511736</v>
      </c>
      <c r="BK120" s="93">
        <f t="shared" si="95"/>
        <v>439.26609594945472</v>
      </c>
      <c r="BL120" s="94">
        <f t="shared" si="96"/>
        <v>4.0686031716679221</v>
      </c>
      <c r="BM120" s="100">
        <f t="shared" si="133"/>
        <v>1.0137938596070235</v>
      </c>
      <c r="BN120" s="94">
        <f t="shared" si="97"/>
        <v>-38</v>
      </c>
      <c r="BO120" s="94">
        <f t="shared" si="98"/>
        <v>17.600000000000001</v>
      </c>
      <c r="BP120" s="94">
        <v>1</v>
      </c>
      <c r="BQ120" s="94">
        <f>BQ$3/BT$3</f>
        <v>0.56818181818181823</v>
      </c>
      <c r="BR120" s="93">
        <f>BR119*BP120</f>
        <v>1</v>
      </c>
      <c r="BS120" s="93">
        <f>BN120*BR120*$G120*BQ120</f>
        <v>-53.219431818181825</v>
      </c>
      <c r="BT120" s="93">
        <f t="shared" si="125"/>
        <v>9.0716168865636271E-2</v>
      </c>
      <c r="BU120" s="93">
        <f t="shared" si="99"/>
        <v>642638252.93099785</v>
      </c>
      <c r="BV120" s="93">
        <f t="shared" si="100"/>
        <v>439.26609594945472</v>
      </c>
      <c r="BW120" s="94">
        <f t="shared" si="101"/>
        <v>-1.7045685338309851E-3</v>
      </c>
      <c r="BY120" s="94">
        <f t="shared" si="102"/>
        <v>-93</v>
      </c>
      <c r="BZ120" s="94">
        <f t="shared" si="103"/>
        <v>20.350000000000001</v>
      </c>
      <c r="CA120" s="94">
        <v>1</v>
      </c>
      <c r="CB120" s="94">
        <f>CB$3/CE$3</f>
        <v>0.49140049140049141</v>
      </c>
      <c r="CC120" s="93">
        <f>CC119*CA120</f>
        <v>1</v>
      </c>
      <c r="CD120" s="93">
        <f>BY120*CC120*$G120*CB120</f>
        <v>-112.64653562653564</v>
      </c>
      <c r="CE120" s="93">
        <f t="shared" si="126"/>
        <v>5.1216098755318131E-5</v>
      </c>
      <c r="CF120" s="93">
        <f t="shared" si="104"/>
        <v>743050479.9514662</v>
      </c>
      <c r="CG120" s="93">
        <f t="shared" si="105"/>
        <v>439.26609594945472</v>
      </c>
      <c r="CH120" s="94">
        <f t="shared" si="106"/>
        <v>-4.5466199622079974E-7</v>
      </c>
      <c r="CI120" s="100"/>
      <c r="CJ120" s="94">
        <f t="shared" si="107"/>
        <v>-143</v>
      </c>
      <c r="CK120" s="94">
        <f t="shared" si="108"/>
        <v>22.85</v>
      </c>
      <c r="CL120" s="94">
        <v>1</v>
      </c>
      <c r="CM120" s="94">
        <f>CM$3/CP$3</f>
        <v>0.43763676148796499</v>
      </c>
      <c r="CN120" s="93">
        <f>CN119*CL120</f>
        <v>1</v>
      </c>
      <c r="CO120" s="93">
        <f>CJ120*CN120*$G120*CM120</f>
        <v>-154.25851203501094</v>
      </c>
      <c r="CP120" s="93">
        <f t="shared" si="127"/>
        <v>5.6160158964172659E-8</v>
      </c>
      <c r="CQ120" s="93">
        <f t="shared" si="109"/>
        <v>834334322.69734645</v>
      </c>
      <c r="CR120" s="93">
        <f t="shared" si="110"/>
        <v>439.26609594945472</v>
      </c>
      <c r="CS120" s="94">
        <f t="shared" si="111"/>
        <v>-3.6406521898400261E-10</v>
      </c>
      <c r="CT120" s="100"/>
      <c r="CU120" s="94">
        <f t="shared" si="112"/>
        <v>-206</v>
      </c>
      <c r="CV120" s="94">
        <f t="shared" si="113"/>
        <v>26</v>
      </c>
      <c r="CW120" s="94">
        <v>1</v>
      </c>
      <c r="CX120" s="94">
        <f>CX$3/DA$3</f>
        <v>0.38461538461538458</v>
      </c>
      <c r="CY120" s="93">
        <f>CY119*CW120</f>
        <v>1</v>
      </c>
      <c r="CZ120" s="93">
        <f>CU120*CY120*$G120*CX120</f>
        <v>-195.29592307692306</v>
      </c>
      <c r="DA120" s="93">
        <f t="shared" si="128"/>
        <v>1.029289462426228E-11</v>
      </c>
      <c r="DB120" s="93">
        <f t="shared" si="114"/>
        <v>949351964.55715585</v>
      </c>
      <c r="DC120" s="93">
        <f t="shared" si="115"/>
        <v>439.26609594945472</v>
      </c>
      <c r="DD120" s="94">
        <f t="shared" si="116"/>
        <v>-5.2704093675361157E-14</v>
      </c>
      <c r="DE120" s="100"/>
    </row>
    <row r="121" spans="1:109">
      <c r="A121" s="84">
        <f t="shared" si="67"/>
        <v>13.454342644059514</v>
      </c>
      <c r="B121" s="84">
        <f t="shared" si="68"/>
        <v>3.8333333333333335</v>
      </c>
      <c r="C121" s="112">
        <f t="shared" si="132"/>
        <v>6.06</v>
      </c>
      <c r="D121" s="116"/>
      <c r="E121" s="86">
        <f t="shared" si="117"/>
        <v>1.5750000000000002</v>
      </c>
      <c r="F121" s="86">
        <f t="shared" si="69"/>
        <v>1.5750000000000002</v>
      </c>
      <c r="G121" s="87">
        <f t="shared" si="70"/>
        <v>2.4806250000000007</v>
      </c>
      <c r="H121" s="88">
        <f t="shared" si="71"/>
        <v>8388608.0000000652</v>
      </c>
      <c r="I121" s="84">
        <f t="shared" si="118"/>
        <v>23.000000000000011</v>
      </c>
      <c r="J121" s="89">
        <v>115</v>
      </c>
      <c r="K121" s="94">
        <f t="shared" si="72"/>
        <v>115</v>
      </c>
      <c r="L121" s="94">
        <f t="shared" si="73"/>
        <v>10</v>
      </c>
      <c r="M121" s="94">
        <v>1</v>
      </c>
      <c r="N121" s="94">
        <f>N$3/Q$3</f>
        <v>1</v>
      </c>
      <c r="O121" s="93">
        <f>O120*M121</f>
        <v>5120</v>
      </c>
      <c r="P121" s="93">
        <f>K121*O121*$G121*N121</f>
        <v>1460592.0000000005</v>
      </c>
      <c r="Q121" s="93">
        <f t="shared" si="74"/>
        <v>83886080.000000656</v>
      </c>
      <c r="R121" s="93">
        <f t="shared" si="75"/>
        <v>419430400.00000328</v>
      </c>
      <c r="S121" s="93">
        <f t="shared" si="76"/>
        <v>455.20525945734693</v>
      </c>
      <c r="T121" s="94">
        <f t="shared" si="131"/>
        <v>57.432931304567347</v>
      </c>
      <c r="U121" s="100">
        <f>T121/(($C121/N$3))</f>
        <v>9.4773814033939523</v>
      </c>
      <c r="V121" s="94">
        <f t="shared" si="77"/>
        <v>105</v>
      </c>
      <c r="W121" s="97">
        <f t="shared" si="78"/>
        <v>10.5</v>
      </c>
      <c r="X121" s="94">
        <v>1</v>
      </c>
      <c r="Y121" s="94">
        <f>Y$3/AB$3</f>
        <v>0.95238095238095244</v>
      </c>
      <c r="Z121" s="93">
        <f>Z120*X121</f>
        <v>3840</v>
      </c>
      <c r="AA121" s="93">
        <f>V121*Z121*$G121*Y121</f>
        <v>952560.00000000035</v>
      </c>
      <c r="AB121" s="93">
        <f t="shared" si="119"/>
        <v>22020096.000000156</v>
      </c>
      <c r="AC121" s="93">
        <f t="shared" si="79"/>
        <v>440401920.00000346</v>
      </c>
      <c r="AD121" s="93">
        <f t="shared" si="80"/>
        <v>455.20525945734693</v>
      </c>
      <c r="AE121" s="94">
        <f t="shared" si="81"/>
        <v>23.116754850088338</v>
      </c>
      <c r="AF121" s="100">
        <f t="shared" si="120"/>
        <v>4.0053783156093665</v>
      </c>
      <c r="AG121" s="94">
        <f t="shared" si="82"/>
        <v>80</v>
      </c>
      <c r="AH121" s="94">
        <f t="shared" si="83"/>
        <v>11.75</v>
      </c>
      <c r="AI121" s="94">
        <v>9</v>
      </c>
      <c r="AJ121" s="94">
        <f>AJ$3/AM$3</f>
        <v>0.85106382978723394</v>
      </c>
      <c r="AK121" s="93">
        <f>AK120*AI121</f>
        <v>432</v>
      </c>
      <c r="AL121" s="93">
        <f>AG121*AK121*$G121*AJ121</f>
        <v>72962.042553191495</v>
      </c>
      <c r="AM121" s="93">
        <f t="shared" si="121"/>
        <v>770048.00000000407</v>
      </c>
      <c r="AN121" s="93">
        <f t="shared" si="84"/>
        <v>492830720.00000381</v>
      </c>
      <c r="AO121" s="93">
        <f t="shared" si="85"/>
        <v>455.20525945734693</v>
      </c>
      <c r="AP121" s="94">
        <f t="shared" si="86"/>
        <v>10.554090497653164</v>
      </c>
      <c r="AQ121" s="100">
        <f t="shared" si="129"/>
        <v>2.0463789331258195</v>
      </c>
      <c r="AR121" s="94">
        <f t="shared" si="87"/>
        <v>50</v>
      </c>
      <c r="AS121" s="94">
        <f t="shared" si="88"/>
        <v>13.25</v>
      </c>
      <c r="AT121" s="94">
        <v>1</v>
      </c>
      <c r="AU121" s="94">
        <f>AU$3/AX$3</f>
        <v>0.75471698113207542</v>
      </c>
      <c r="AV121" s="93">
        <f>AV120*AT121</f>
        <v>8</v>
      </c>
      <c r="AW121" s="93">
        <f>AR121*AV121*$G121*AU121</f>
        <v>748.86792452830207</v>
      </c>
      <c r="AX121" s="93">
        <f t="shared" si="122"/>
        <v>13568.000000000045</v>
      </c>
      <c r="AY121" s="93">
        <f t="shared" si="89"/>
        <v>555745280.00000429</v>
      </c>
      <c r="AZ121" s="93">
        <f t="shared" si="90"/>
        <v>455.20525945734693</v>
      </c>
      <c r="BA121" s="94">
        <f t="shared" si="91"/>
        <v>18.118014613252765</v>
      </c>
      <c r="BB121" s="100">
        <f t="shared" si="130"/>
        <v>3.9614470895313389</v>
      </c>
      <c r="BC121" s="94">
        <f t="shared" si="92"/>
        <v>13</v>
      </c>
      <c r="BD121" s="94">
        <f t="shared" si="93"/>
        <v>15.1</v>
      </c>
      <c r="BE121" s="94">
        <v>1</v>
      </c>
      <c r="BF121" s="94">
        <f>BF$3/BI$3</f>
        <v>0.66225165562913912</v>
      </c>
      <c r="BG121" s="93">
        <f>BG120*BE121</f>
        <v>1</v>
      </c>
      <c r="BH121" s="93">
        <f>BC121*BG121*$G121*BF121</f>
        <v>21.356374172185436</v>
      </c>
      <c r="BI121" s="93">
        <f t="shared" si="124"/>
        <v>91.549280617228121</v>
      </c>
      <c r="BJ121" s="93">
        <f t="shared" si="94"/>
        <v>633339904.00000489</v>
      </c>
      <c r="BK121" s="93">
        <f t="shared" si="95"/>
        <v>455.20525945734693</v>
      </c>
      <c r="BL121" s="94">
        <f t="shared" si="96"/>
        <v>4.2867426782801923</v>
      </c>
      <c r="BM121" s="100">
        <f t="shared" si="133"/>
        <v>1.068148753168827</v>
      </c>
      <c r="BN121" s="94">
        <f t="shared" si="97"/>
        <v>-37</v>
      </c>
      <c r="BO121" s="94">
        <f t="shared" si="98"/>
        <v>17.600000000000001</v>
      </c>
      <c r="BP121" s="94">
        <v>1</v>
      </c>
      <c r="BQ121" s="94">
        <f>BQ$3/BT$3</f>
        <v>0.56818181818181823</v>
      </c>
      <c r="BR121" s="93">
        <f>BR120*BP121</f>
        <v>1</v>
      </c>
      <c r="BS121" s="93">
        <f>BN121*BR121*$G121*BQ121</f>
        <v>-52.149502840909108</v>
      </c>
      <c r="BT121" s="93">
        <f t="shared" si="125"/>
        <v>0.10420551394758965</v>
      </c>
      <c r="BU121" s="93">
        <f t="shared" si="99"/>
        <v>738197504.00000572</v>
      </c>
      <c r="BV121" s="93">
        <f t="shared" si="100"/>
        <v>455.20525945734693</v>
      </c>
      <c r="BW121" s="94">
        <f t="shared" si="101"/>
        <v>-1.9982072363275679E-3</v>
      </c>
      <c r="BY121" s="94">
        <f t="shared" si="102"/>
        <v>-92</v>
      </c>
      <c r="BZ121" s="94">
        <f t="shared" si="103"/>
        <v>20.350000000000001</v>
      </c>
      <c r="CA121" s="94">
        <v>1</v>
      </c>
      <c r="CB121" s="94">
        <f>CB$3/CE$3</f>
        <v>0.49140049140049141</v>
      </c>
      <c r="CC121" s="93">
        <f>CC120*CA121</f>
        <v>1</v>
      </c>
      <c r="CD121" s="93">
        <f>BY121*CC121*$G121*CB121</f>
        <v>-112.14619164619168</v>
      </c>
      <c r="CE121" s="93">
        <f t="shared" si="126"/>
        <v>5.8831848389599634E-5</v>
      </c>
      <c r="CF121" s="93">
        <f t="shared" si="104"/>
        <v>853540864.00000679</v>
      </c>
      <c r="CG121" s="93">
        <f t="shared" si="105"/>
        <v>455.20525945734693</v>
      </c>
      <c r="CH121" s="94">
        <f t="shared" si="106"/>
        <v>-5.2459960990211188E-7</v>
      </c>
      <c r="CI121" s="100"/>
      <c r="CJ121" s="94">
        <f t="shared" si="107"/>
        <v>-142</v>
      </c>
      <c r="CK121" s="94">
        <f t="shared" si="108"/>
        <v>22.85</v>
      </c>
      <c r="CL121" s="94">
        <v>1</v>
      </c>
      <c r="CM121" s="94">
        <f>CM$3/CP$3</f>
        <v>0.43763676148796499</v>
      </c>
      <c r="CN121" s="93">
        <f>CN120*CL121</f>
        <v>1</v>
      </c>
      <c r="CO121" s="93">
        <f>CJ121*CN121*$G121*CM121</f>
        <v>-154.15700218818384</v>
      </c>
      <c r="CP121" s="93">
        <f t="shared" si="127"/>
        <v>6.4511082218517117E-8</v>
      </c>
      <c r="CQ121" s="93">
        <f t="shared" si="109"/>
        <v>958398464.00000751</v>
      </c>
      <c r="CR121" s="93">
        <f t="shared" si="110"/>
        <v>455.20525945734693</v>
      </c>
      <c r="CS121" s="94">
        <f t="shared" si="111"/>
        <v>-4.1847649670669259E-10</v>
      </c>
      <c r="CT121" s="100"/>
      <c r="CU121" s="94">
        <f t="shared" si="112"/>
        <v>-205</v>
      </c>
      <c r="CV121" s="94">
        <f t="shared" si="113"/>
        <v>26</v>
      </c>
      <c r="CW121" s="94">
        <v>1</v>
      </c>
      <c r="CX121" s="94">
        <f>CX$3/DA$3</f>
        <v>0.38461538461538458</v>
      </c>
      <c r="CY121" s="93">
        <f>CY120*CW121</f>
        <v>1</v>
      </c>
      <c r="CZ121" s="93">
        <f>CU121*CY121*$G121*CX121</f>
        <v>-195.58774038461542</v>
      </c>
      <c r="DA121" s="93">
        <f t="shared" si="128"/>
        <v>1.1823431123047904E-11</v>
      </c>
      <c r="DB121" s="93">
        <f t="shared" si="114"/>
        <v>1090519040.0000086</v>
      </c>
      <c r="DC121" s="93">
        <f t="shared" si="115"/>
        <v>455.20525945734693</v>
      </c>
      <c r="DD121" s="94">
        <f t="shared" si="116"/>
        <v>-6.0450778253266806E-14</v>
      </c>
      <c r="DE121" s="100"/>
    </row>
    <row r="122" spans="1:109">
      <c r="A122" s="84">
        <f t="shared" si="67"/>
        <v>13.928809012738071</v>
      </c>
      <c r="B122" s="84">
        <f t="shared" si="68"/>
        <v>3.8666666666666667</v>
      </c>
      <c r="C122" s="112">
        <f t="shared" si="132"/>
        <v>6.06</v>
      </c>
      <c r="D122" s="116"/>
      <c r="E122" s="86">
        <f t="shared" si="117"/>
        <v>1.58</v>
      </c>
      <c r="F122" s="86">
        <f t="shared" si="69"/>
        <v>1.58</v>
      </c>
      <c r="G122" s="87">
        <f t="shared" si="70"/>
        <v>2.4964000000000004</v>
      </c>
      <c r="H122" s="88">
        <f t="shared" si="71"/>
        <v>9635980.2103150431</v>
      </c>
      <c r="I122" s="84">
        <f t="shared" si="118"/>
        <v>23.200000000000014</v>
      </c>
      <c r="J122" s="89">
        <v>116</v>
      </c>
      <c r="K122" s="94">
        <f t="shared" si="72"/>
        <v>116</v>
      </c>
      <c r="L122" s="94">
        <f t="shared" si="73"/>
        <v>10</v>
      </c>
      <c r="M122" s="94">
        <v>1</v>
      </c>
      <c r="N122" s="94">
        <f>N$3/Q$3</f>
        <v>1</v>
      </c>
      <c r="O122" s="93">
        <f>O121*M122</f>
        <v>5120</v>
      </c>
      <c r="P122" s="93">
        <f>K122*O122*$G122*N122</f>
        <v>1482661.8880000003</v>
      </c>
      <c r="Q122" s="93">
        <f t="shared" si="74"/>
        <v>96359802.103150427</v>
      </c>
      <c r="R122" s="93">
        <f t="shared" si="75"/>
        <v>481799010.51575214</v>
      </c>
      <c r="S122" s="93">
        <f t="shared" si="76"/>
        <v>471.72233189806269</v>
      </c>
      <c r="T122" s="94">
        <f t="shared" si="131"/>
        <v>64.991083188313809</v>
      </c>
      <c r="U122" s="100">
        <f>T122/(($C122/N$3))</f>
        <v>10.724601186190398</v>
      </c>
      <c r="V122" s="94">
        <f t="shared" si="77"/>
        <v>106</v>
      </c>
      <c r="W122" s="97">
        <f t="shared" si="78"/>
        <v>10.5</v>
      </c>
      <c r="X122" s="94">
        <v>1</v>
      </c>
      <c r="Y122" s="94">
        <f>Y$3/AB$3</f>
        <v>0.95238095238095244</v>
      </c>
      <c r="Z122" s="93">
        <f>Z121*X122</f>
        <v>3840</v>
      </c>
      <c r="AA122" s="93">
        <f>V122*Z122*$G122*Y122</f>
        <v>967747.29142857168</v>
      </c>
      <c r="AB122" s="93">
        <f t="shared" si="119"/>
        <v>25294448.052076969</v>
      </c>
      <c r="AC122" s="93">
        <f t="shared" si="79"/>
        <v>505888961.04153979</v>
      </c>
      <c r="AD122" s="93">
        <f t="shared" si="80"/>
        <v>471.72233189806269</v>
      </c>
      <c r="AE122" s="94">
        <f t="shared" si="81"/>
        <v>26.137451663375618</v>
      </c>
      <c r="AF122" s="100">
        <f t="shared" si="120"/>
        <v>4.5287663773175586</v>
      </c>
      <c r="AG122" s="94">
        <f t="shared" si="82"/>
        <v>81</v>
      </c>
      <c r="AH122" s="94">
        <f t="shared" si="83"/>
        <v>11.75</v>
      </c>
      <c r="AI122" s="94">
        <v>1</v>
      </c>
      <c r="AJ122" s="94">
        <f>AJ$3/AM$3</f>
        <v>0.85106382978723394</v>
      </c>
      <c r="AK122" s="93">
        <f>AK121*AI122</f>
        <v>432</v>
      </c>
      <c r="AL122" s="93">
        <f>AG122*AK122*$G122*AJ122</f>
        <v>74343.854297872342</v>
      </c>
      <c r="AM122" s="93">
        <f t="shared" si="121"/>
        <v>884552.87086876167</v>
      </c>
      <c r="AN122" s="93">
        <f t="shared" si="84"/>
        <v>566113837.35600877</v>
      </c>
      <c r="AO122" s="93">
        <f t="shared" si="85"/>
        <v>471.72233189806269</v>
      </c>
      <c r="AP122" s="94">
        <f t="shared" si="86"/>
        <v>11.898130373018295</v>
      </c>
      <c r="AQ122" s="100">
        <f t="shared" si="129"/>
        <v>2.306980724141336</v>
      </c>
      <c r="AR122" s="94">
        <f t="shared" si="87"/>
        <v>51</v>
      </c>
      <c r="AS122" s="94">
        <f t="shared" si="88"/>
        <v>13.25</v>
      </c>
      <c r="AT122" s="94">
        <v>1</v>
      </c>
      <c r="AU122" s="94">
        <f>AU$3/AX$3</f>
        <v>0.75471698113207542</v>
      </c>
      <c r="AV122" s="93">
        <f>AV121*AT122</f>
        <v>8</v>
      </c>
      <c r="AW122" s="93">
        <f>AR122*AV122*$G122*AU122</f>
        <v>768.70279245283018</v>
      </c>
      <c r="AX122" s="93">
        <f t="shared" si="122"/>
        <v>15585.539280599824</v>
      </c>
      <c r="AY122" s="93">
        <f t="shared" si="89"/>
        <v>638383688.93337154</v>
      </c>
      <c r="AZ122" s="93">
        <f t="shared" si="90"/>
        <v>471.72233189806269</v>
      </c>
      <c r="BA122" s="94">
        <f t="shared" si="91"/>
        <v>20.275117293210819</v>
      </c>
      <c r="BB122" s="100">
        <f t="shared" si="130"/>
        <v>4.4330908273109468</v>
      </c>
      <c r="BC122" s="94">
        <f t="shared" si="92"/>
        <v>14</v>
      </c>
      <c r="BD122" s="94">
        <f t="shared" si="93"/>
        <v>15.1</v>
      </c>
      <c r="BE122" s="94">
        <v>1</v>
      </c>
      <c r="BF122" s="94">
        <f>BF$3/BI$3</f>
        <v>0.66225165562913912</v>
      </c>
      <c r="BG122" s="93">
        <f>BG121*BE122</f>
        <v>1</v>
      </c>
      <c r="BH122" s="93">
        <f>BC122*BG122*$G122*BF122</f>
        <v>23.145430463576162</v>
      </c>
      <c r="BI122" s="93">
        <f t="shared" si="124"/>
        <v>105.16250804617187</v>
      </c>
      <c r="BJ122" s="93">
        <f t="shared" si="94"/>
        <v>727516505.87878573</v>
      </c>
      <c r="BK122" s="93">
        <f t="shared" si="95"/>
        <v>471.72233189806269</v>
      </c>
      <c r="BL122" s="94">
        <f t="shared" si="96"/>
        <v>4.543553778862119</v>
      </c>
      <c r="BM122" s="100">
        <f t="shared" si="133"/>
        <v>1.1321396379672939</v>
      </c>
      <c r="BN122" s="94">
        <f t="shared" si="97"/>
        <v>-36</v>
      </c>
      <c r="BO122" s="94">
        <f t="shared" si="98"/>
        <v>17.600000000000001</v>
      </c>
      <c r="BP122" s="94">
        <v>1</v>
      </c>
      <c r="BQ122" s="94">
        <f>BQ$3/BT$3</f>
        <v>0.56818181818181823</v>
      </c>
      <c r="BR122" s="93">
        <f>BR121*BP122</f>
        <v>1</v>
      </c>
      <c r="BS122" s="93">
        <f>BN122*BR122*$G122*BQ122</f>
        <v>-51.062727272727287</v>
      </c>
      <c r="BT122" s="93">
        <f t="shared" si="125"/>
        <v>0.11970070245321679</v>
      </c>
      <c r="BU122" s="93">
        <f t="shared" si="99"/>
        <v>847966258.50772381</v>
      </c>
      <c r="BV122" s="93">
        <f t="shared" si="100"/>
        <v>471.72233189806269</v>
      </c>
      <c r="BW122" s="94">
        <f t="shared" si="101"/>
        <v>-2.3441893695550649E-3</v>
      </c>
      <c r="BY122" s="94">
        <f t="shared" si="102"/>
        <v>-91</v>
      </c>
      <c r="BZ122" s="94">
        <f t="shared" si="103"/>
        <v>20.350000000000001</v>
      </c>
      <c r="CA122" s="94">
        <v>1</v>
      </c>
      <c r="CB122" s="94">
        <f>CB$3/CE$3</f>
        <v>0.49140049140049141</v>
      </c>
      <c r="CC122" s="93">
        <f>CC121*CA122</f>
        <v>1</v>
      </c>
      <c r="CD122" s="93">
        <f>BY122*CC122*$G122*CB122</f>
        <v>-111.63262899262901</v>
      </c>
      <c r="CE122" s="93">
        <f t="shared" si="126"/>
        <v>6.7580047466568084E-5</v>
      </c>
      <c r="CF122" s="93">
        <f t="shared" si="104"/>
        <v>980460986.39955568</v>
      </c>
      <c r="CG122" s="93">
        <f t="shared" si="105"/>
        <v>471.72233189806269</v>
      </c>
      <c r="CH122" s="94">
        <f t="shared" si="106"/>
        <v>-6.0537898351413307E-7</v>
      </c>
      <c r="CI122" s="100"/>
      <c r="CJ122" s="94">
        <f t="shared" si="107"/>
        <v>-141</v>
      </c>
      <c r="CK122" s="94">
        <f t="shared" si="108"/>
        <v>22.85</v>
      </c>
      <c r="CL122" s="94">
        <v>1</v>
      </c>
      <c r="CM122" s="94">
        <f>CM$3/CP$3</f>
        <v>0.43763676148796499</v>
      </c>
      <c r="CN122" s="93">
        <f>CN121*CL122</f>
        <v>1</v>
      </c>
      <c r="CO122" s="93">
        <f>CJ122*CN122*$G122*CM122</f>
        <v>-154.04481400437638</v>
      </c>
      <c r="CP122" s="93">
        <f t="shared" si="127"/>
        <v>7.4103774023489098E-8</v>
      </c>
      <c r="CQ122" s="93">
        <f t="shared" si="109"/>
        <v>1100910739.0284939</v>
      </c>
      <c r="CR122" s="93">
        <f t="shared" si="110"/>
        <v>471.72233189806269</v>
      </c>
      <c r="CS122" s="94">
        <f t="shared" si="111"/>
        <v>-4.8105335127597236E-10</v>
      </c>
      <c r="CT122" s="100"/>
      <c r="CU122" s="94">
        <f t="shared" si="112"/>
        <v>-204</v>
      </c>
      <c r="CV122" s="94">
        <f t="shared" si="113"/>
        <v>26</v>
      </c>
      <c r="CW122" s="94">
        <v>1</v>
      </c>
      <c r="CX122" s="94">
        <f>CX$3/DA$3</f>
        <v>0.38461538461538458</v>
      </c>
      <c r="CY122" s="93">
        <f>CY121*CW122</f>
        <v>1</v>
      </c>
      <c r="CZ122" s="93">
        <f>CU122*CY122*$G122*CX122</f>
        <v>-195.87138461538461</v>
      </c>
      <c r="DA122" s="93">
        <f t="shared" si="128"/>
        <v>1.3581555881465876E-11</v>
      </c>
      <c r="DB122" s="93">
        <f t="shared" si="114"/>
        <v>1252677427.3409555</v>
      </c>
      <c r="DC122" s="93">
        <f t="shared" si="115"/>
        <v>471.72233189806269</v>
      </c>
      <c r="DD122" s="94">
        <f t="shared" si="116"/>
        <v>-6.9339152873885999E-14</v>
      </c>
      <c r="DE122" s="100"/>
    </row>
    <row r="123" spans="1:109">
      <c r="A123" s="84">
        <f t="shared" si="67"/>
        <v>14.420007401773372</v>
      </c>
      <c r="B123" s="84">
        <f t="shared" si="68"/>
        <v>3.9</v>
      </c>
      <c r="C123" s="112">
        <f t="shared" si="132"/>
        <v>6.06</v>
      </c>
      <c r="D123" s="116"/>
      <c r="E123" s="86">
        <f t="shared" si="117"/>
        <v>1.585</v>
      </c>
      <c r="F123" s="86">
        <f t="shared" si="69"/>
        <v>1.585</v>
      </c>
      <c r="G123" s="87">
        <f t="shared" si="70"/>
        <v>2.5122249999999999</v>
      </c>
      <c r="H123" s="88">
        <f t="shared" si="71"/>
        <v>11068834.616372872</v>
      </c>
      <c r="I123" s="84">
        <f t="shared" si="118"/>
        <v>23.400000000000013</v>
      </c>
      <c r="J123" s="89">
        <v>117</v>
      </c>
      <c r="K123" s="94">
        <f t="shared" si="72"/>
        <v>117</v>
      </c>
      <c r="L123" s="94">
        <f t="shared" si="73"/>
        <v>10</v>
      </c>
      <c r="M123" s="94">
        <v>1</v>
      </c>
      <c r="N123" s="94">
        <f>N$3/Q$3</f>
        <v>1</v>
      </c>
      <c r="O123" s="93">
        <f>O122*M123</f>
        <v>5120</v>
      </c>
      <c r="P123" s="93">
        <f>K123*O123*$G123*N123</f>
        <v>1504923.264</v>
      </c>
      <c r="Q123" s="93">
        <f t="shared" si="74"/>
        <v>110688346.16372871</v>
      </c>
      <c r="R123" s="93">
        <f t="shared" si="75"/>
        <v>553441730.81864357</v>
      </c>
      <c r="S123" s="93">
        <f t="shared" si="76"/>
        <v>488.83825092011728</v>
      </c>
      <c r="T123" s="94">
        <f t="shared" si="131"/>
        <v>73.550824026419406</v>
      </c>
      <c r="U123" s="100">
        <f>T123/(($C123/N$3))</f>
        <v>12.137099674326635</v>
      </c>
      <c r="V123" s="94">
        <f t="shared" si="77"/>
        <v>107</v>
      </c>
      <c r="W123" s="97">
        <f t="shared" si="78"/>
        <v>10.5</v>
      </c>
      <c r="X123" s="94">
        <v>1</v>
      </c>
      <c r="Y123" s="94">
        <f>Y$3/AB$3</f>
        <v>0.95238095238095244</v>
      </c>
      <c r="Z123" s="93">
        <f>Z122*X123</f>
        <v>3840</v>
      </c>
      <c r="AA123" s="93">
        <f>V123*Z123*$G123*Y123</f>
        <v>983069.53142857144</v>
      </c>
      <c r="AB123" s="93">
        <f t="shared" si="119"/>
        <v>29055690.867978774</v>
      </c>
      <c r="AC123" s="93">
        <f t="shared" si="79"/>
        <v>581113817.35957575</v>
      </c>
      <c r="AD123" s="93">
        <f t="shared" si="80"/>
        <v>488.83825092011728</v>
      </c>
      <c r="AE123" s="94">
        <f t="shared" si="81"/>
        <v>29.556089309121187</v>
      </c>
      <c r="AF123" s="100">
        <f t="shared" si="120"/>
        <v>5.1211045832635733</v>
      </c>
      <c r="AG123" s="94">
        <f t="shared" si="82"/>
        <v>82</v>
      </c>
      <c r="AH123" s="94">
        <f t="shared" si="83"/>
        <v>11.75</v>
      </c>
      <c r="AI123" s="94">
        <v>1</v>
      </c>
      <c r="AJ123" s="94">
        <f>AJ$3/AM$3</f>
        <v>0.85106382978723394</v>
      </c>
      <c r="AK123" s="93">
        <f>AK122*AI123</f>
        <v>432</v>
      </c>
      <c r="AL123" s="93">
        <f>AG123*AK123*$G123*AJ123</f>
        <v>75738.773106382971</v>
      </c>
      <c r="AM123" s="93">
        <f t="shared" si="121"/>
        <v>1016084.4276748513</v>
      </c>
      <c r="AN123" s="93">
        <f t="shared" si="84"/>
        <v>650294033.71190619</v>
      </c>
      <c r="AO123" s="93">
        <f t="shared" si="85"/>
        <v>488.83825092011728</v>
      </c>
      <c r="AP123" s="94">
        <f t="shared" si="86"/>
        <v>13.415644141048539</v>
      </c>
      <c r="AQ123" s="100">
        <f t="shared" si="129"/>
        <v>2.6012181296587515</v>
      </c>
      <c r="AR123" s="94">
        <f t="shared" si="87"/>
        <v>52</v>
      </c>
      <c r="AS123" s="94">
        <f t="shared" si="88"/>
        <v>13.25</v>
      </c>
      <c r="AT123" s="94">
        <v>1</v>
      </c>
      <c r="AU123" s="94">
        <f>AU$3/AX$3</f>
        <v>0.75471698113207542</v>
      </c>
      <c r="AV123" s="93">
        <f>AV122*AT123</f>
        <v>8</v>
      </c>
      <c r="AW123" s="93">
        <f>AR123*AV123*$G123*AU123</f>
        <v>788.74384905660361</v>
      </c>
      <c r="AX123" s="93">
        <f t="shared" si="122"/>
        <v>17903.083333366692</v>
      </c>
      <c r="AY123" s="93">
        <f t="shared" si="89"/>
        <v>733310293.33470285</v>
      </c>
      <c r="AZ123" s="93">
        <f t="shared" si="90"/>
        <v>488.83825092011728</v>
      </c>
      <c r="BA123" s="94">
        <f t="shared" si="91"/>
        <v>22.698222439110129</v>
      </c>
      <c r="BB123" s="100">
        <f t="shared" si="130"/>
        <v>4.9628951702674788</v>
      </c>
      <c r="BC123" s="94">
        <f t="shared" si="92"/>
        <v>15</v>
      </c>
      <c r="BD123" s="94">
        <f t="shared" si="93"/>
        <v>15.1</v>
      </c>
      <c r="BE123" s="94">
        <v>1</v>
      </c>
      <c r="BF123" s="94">
        <f>BF$3/BI$3</f>
        <v>0.66225165562913912</v>
      </c>
      <c r="BG123" s="93">
        <f>BG122*BE123</f>
        <v>1</v>
      </c>
      <c r="BH123" s="93">
        <f>BC123*BG123*$G123*BF123</f>
        <v>24.955877483443711</v>
      </c>
      <c r="BI123" s="93">
        <f t="shared" si="124"/>
        <v>120.80000000000011</v>
      </c>
      <c r="BJ123" s="93">
        <f t="shared" si="94"/>
        <v>835697013.53615177</v>
      </c>
      <c r="BK123" s="93">
        <f t="shared" si="95"/>
        <v>488.83825092011728</v>
      </c>
      <c r="BL123" s="94">
        <f t="shared" si="96"/>
        <v>4.8405430776834653</v>
      </c>
      <c r="BM123" s="100">
        <f t="shared" si="133"/>
        <v>1.2061419219970353</v>
      </c>
      <c r="BN123" s="94">
        <f t="shared" si="97"/>
        <v>-35</v>
      </c>
      <c r="BO123" s="94">
        <f t="shared" si="98"/>
        <v>17.600000000000001</v>
      </c>
      <c r="BP123" s="94">
        <v>1</v>
      </c>
      <c r="BQ123" s="94">
        <f>BQ$3/BT$3</f>
        <v>0.56818181818181823</v>
      </c>
      <c r="BR123" s="93">
        <f>BR122*BP123</f>
        <v>1</v>
      </c>
      <c r="BS123" s="93">
        <f>BN123*BR123*$G123*BQ123</f>
        <v>-49.959019886363642</v>
      </c>
      <c r="BT123" s="93">
        <f t="shared" si="125"/>
        <v>0.13749999999999968</v>
      </c>
      <c r="BU123" s="93">
        <f t="shared" si="99"/>
        <v>974057446.24081278</v>
      </c>
      <c r="BV123" s="93">
        <f t="shared" si="100"/>
        <v>488.83825092011728</v>
      </c>
      <c r="BW123" s="94">
        <f t="shared" si="101"/>
        <v>-2.7522557550719771E-3</v>
      </c>
      <c r="BY123" s="94">
        <f t="shared" si="102"/>
        <v>-90</v>
      </c>
      <c r="BZ123" s="94">
        <f t="shared" si="103"/>
        <v>20.350000000000001</v>
      </c>
      <c r="CA123" s="94">
        <v>1</v>
      </c>
      <c r="CB123" s="94">
        <f>CB$3/CE$3</f>
        <v>0.49140049140049141</v>
      </c>
      <c r="CC123" s="93">
        <f>CC122*CA123</f>
        <v>1</v>
      </c>
      <c r="CD123" s="93">
        <f>BY123*CC123*$G123*CB123</f>
        <v>-111.10577395577396</v>
      </c>
      <c r="CE123" s="93">
        <f t="shared" si="126"/>
        <v>7.7629089355468295E-5</v>
      </c>
      <c r="CF123" s="93">
        <f t="shared" si="104"/>
        <v>1126253922.2159398</v>
      </c>
      <c r="CG123" s="93">
        <f t="shared" si="105"/>
        <v>488.83825092011728</v>
      </c>
      <c r="CH123" s="94">
        <f t="shared" si="106"/>
        <v>-6.9869536561051117E-7</v>
      </c>
      <c r="CI123" s="100"/>
      <c r="CJ123" s="94">
        <f t="shared" si="107"/>
        <v>-140</v>
      </c>
      <c r="CK123" s="94">
        <f t="shared" si="108"/>
        <v>22.85</v>
      </c>
      <c r="CL123" s="94">
        <v>1</v>
      </c>
      <c r="CM123" s="94">
        <f>CM$3/CP$3</f>
        <v>0.43763676148796499</v>
      </c>
      <c r="CN123" s="93">
        <f>CN122*CL123</f>
        <v>1</v>
      </c>
      <c r="CO123" s="93">
        <f>CJ123*CN123*$G123*CM123</f>
        <v>-153.9218818380744</v>
      </c>
      <c r="CP123" s="93">
        <f t="shared" si="127"/>
        <v>8.5122883319853948E-8</v>
      </c>
      <c r="CQ123" s="93">
        <f t="shared" si="109"/>
        <v>1264614354.9206007</v>
      </c>
      <c r="CR123" s="93">
        <f t="shared" si="110"/>
        <v>488.83825092011728</v>
      </c>
      <c r="CS123" s="94">
        <f t="shared" si="111"/>
        <v>-5.5302652425600608E-10</v>
      </c>
      <c r="CT123" s="100"/>
      <c r="CU123" s="94">
        <f t="shared" si="112"/>
        <v>-203</v>
      </c>
      <c r="CV123" s="94">
        <f t="shared" si="113"/>
        <v>26</v>
      </c>
      <c r="CW123" s="94">
        <v>1</v>
      </c>
      <c r="CX123" s="94">
        <f>CX$3/DA$3</f>
        <v>0.38461538461538458</v>
      </c>
      <c r="CY123" s="93">
        <f>CY122*CW123</f>
        <v>1</v>
      </c>
      <c r="CZ123" s="93">
        <f>CU123*CY123*$G123*CX123</f>
        <v>-196.14679807692306</v>
      </c>
      <c r="DA123" s="93">
        <f t="shared" si="128"/>
        <v>1.5601110899340163E-11</v>
      </c>
      <c r="DB123" s="93">
        <f t="shared" si="114"/>
        <v>1438948500.1284733</v>
      </c>
      <c r="DC123" s="93">
        <f t="shared" si="115"/>
        <v>488.83825092011728</v>
      </c>
      <c r="DD123" s="94">
        <f t="shared" si="116"/>
        <v>-7.9537933080212003E-14</v>
      </c>
      <c r="DE123" s="100"/>
    </row>
    <row r="124" spans="1:109">
      <c r="A124" s="84">
        <f t="shared" si="67"/>
        <v>14.928527864589011</v>
      </c>
      <c r="B124" s="84">
        <f t="shared" si="68"/>
        <v>3.9333333333333331</v>
      </c>
      <c r="C124" s="112">
        <f t="shared" si="132"/>
        <v>6.06</v>
      </c>
      <c r="D124" s="116"/>
      <c r="E124" s="86">
        <f t="shared" si="117"/>
        <v>1.5899999999999999</v>
      </c>
      <c r="F124" s="86">
        <f t="shared" si="69"/>
        <v>1.5899999999999999</v>
      </c>
      <c r="G124" s="87">
        <f t="shared" si="70"/>
        <v>2.5280999999999993</v>
      </c>
      <c r="H124" s="88">
        <f t="shared" si="71"/>
        <v>12714752.115561755</v>
      </c>
      <c r="I124" s="84">
        <f t="shared" si="118"/>
        <v>23.600000000000016</v>
      </c>
      <c r="J124" s="89">
        <v>118</v>
      </c>
      <c r="K124" s="94">
        <f t="shared" si="72"/>
        <v>118</v>
      </c>
      <c r="L124" s="94">
        <f t="shared" si="73"/>
        <v>10</v>
      </c>
      <c r="M124" s="94">
        <v>1</v>
      </c>
      <c r="N124" s="94">
        <f>N$3/Q$3</f>
        <v>1</v>
      </c>
      <c r="O124" s="93">
        <f>O123*M124</f>
        <v>5120</v>
      </c>
      <c r="P124" s="93">
        <f>K124*O124*$G124*N124</f>
        <v>1527376.8959999997</v>
      </c>
      <c r="Q124" s="93">
        <f t="shared" si="74"/>
        <v>127147521.15561755</v>
      </c>
      <c r="R124" s="93">
        <f t="shared" si="75"/>
        <v>635737605.77808774</v>
      </c>
      <c r="S124" s="93">
        <f t="shared" si="76"/>
        <v>506.57471220505374</v>
      </c>
      <c r="T124" s="94">
        <f t="shared" si="131"/>
        <v>83.245675306861244</v>
      </c>
      <c r="U124" s="100">
        <f>T124/(($C124/N$3))</f>
        <v>13.73691011664377</v>
      </c>
      <c r="V124" s="94">
        <f t="shared" si="77"/>
        <v>108</v>
      </c>
      <c r="W124" s="97">
        <f t="shared" si="78"/>
        <v>10.5</v>
      </c>
      <c r="X124" s="94">
        <v>1</v>
      </c>
      <c r="Y124" s="94">
        <f>Y$3/AB$3</f>
        <v>0.95238095238095244</v>
      </c>
      <c r="Z124" s="93">
        <f>Z123*X124</f>
        <v>3840</v>
      </c>
      <c r="AA124" s="93">
        <f>V124*Z124*$G124*Y124</f>
        <v>998527.26857142837</v>
      </c>
      <c r="AB124" s="93">
        <f t="shared" si="119"/>
        <v>33376224.303349592</v>
      </c>
      <c r="AC124" s="93">
        <f t="shared" si="79"/>
        <v>667524486.06699216</v>
      </c>
      <c r="AD124" s="93">
        <f t="shared" si="80"/>
        <v>506.57471220505374</v>
      </c>
      <c r="AE124" s="94">
        <f t="shared" si="81"/>
        <v>33.42545101557441</v>
      </c>
      <c r="AF124" s="100">
        <f t="shared" si="120"/>
        <v>5.7915385423024981</v>
      </c>
      <c r="AG124" s="94">
        <f t="shared" si="82"/>
        <v>83</v>
      </c>
      <c r="AH124" s="94">
        <f t="shared" si="83"/>
        <v>11.75</v>
      </c>
      <c r="AI124" s="94">
        <v>1</v>
      </c>
      <c r="AJ124" s="94">
        <f>AJ$3/AM$3</f>
        <v>0.85106382978723394</v>
      </c>
      <c r="AK124" s="93">
        <f>AK123*AI124</f>
        <v>432</v>
      </c>
      <c r="AL124" s="93">
        <f>AG124*AK124*$G124*AJ124</f>
        <v>77146.854127659535</v>
      </c>
      <c r="AM124" s="93">
        <f t="shared" si="121"/>
        <v>1167174.5106082053</v>
      </c>
      <c r="AN124" s="93">
        <f t="shared" si="84"/>
        <v>746991686.789253</v>
      </c>
      <c r="AO124" s="93">
        <f t="shared" si="85"/>
        <v>506.57471220505374</v>
      </c>
      <c r="AP124" s="94">
        <f t="shared" si="86"/>
        <v>15.129256063725055</v>
      </c>
      <c r="AQ124" s="100">
        <f t="shared" si="129"/>
        <v>2.9334778671414092</v>
      </c>
      <c r="AR124" s="94">
        <f t="shared" si="87"/>
        <v>53</v>
      </c>
      <c r="AS124" s="94">
        <f t="shared" si="88"/>
        <v>13.25</v>
      </c>
      <c r="AT124" s="94">
        <v>1</v>
      </c>
      <c r="AU124" s="94">
        <f>AU$3/AX$3</f>
        <v>0.75471698113207542</v>
      </c>
      <c r="AV124" s="93">
        <f>AV123*AT124</f>
        <v>8</v>
      </c>
      <c r="AW124" s="93">
        <f>AR124*AV124*$G124*AU124</f>
        <v>808.99199999999973</v>
      </c>
      <c r="AX124" s="93">
        <f t="shared" si="122"/>
        <v>20565.242374413152</v>
      </c>
      <c r="AY124" s="93">
        <f t="shared" si="89"/>
        <v>842352327.65596628</v>
      </c>
      <c r="AZ124" s="93">
        <f t="shared" si="90"/>
        <v>506.57471220505374</v>
      </c>
      <c r="BA124" s="94">
        <f t="shared" si="91"/>
        <v>25.420822918413482</v>
      </c>
      <c r="BB124" s="100">
        <f t="shared" si="130"/>
        <v>5.5581832288610338</v>
      </c>
      <c r="BC124" s="94">
        <f t="shared" si="92"/>
        <v>16</v>
      </c>
      <c r="BD124" s="94">
        <f t="shared" si="93"/>
        <v>15.1</v>
      </c>
      <c r="BE124" s="94">
        <v>1</v>
      </c>
      <c r="BF124" s="94">
        <f>BF$3/BI$3</f>
        <v>0.66225165562913912</v>
      </c>
      <c r="BG124" s="93">
        <f>BG123*BE124</f>
        <v>1</v>
      </c>
      <c r="BH124" s="93">
        <f>BC124*BG124*$G124*BF124</f>
        <v>26.787814569536419</v>
      </c>
      <c r="BI124" s="93">
        <f t="shared" si="124"/>
        <v>138.76276128364196</v>
      </c>
      <c r="BJ124" s="93">
        <f t="shared" si="94"/>
        <v>959963784.72491252</v>
      </c>
      <c r="BK124" s="93">
        <f t="shared" si="95"/>
        <v>506.57471220505374</v>
      </c>
      <c r="BL124" s="94">
        <f t="shared" si="96"/>
        <v>5.1800702488602957</v>
      </c>
      <c r="BM124" s="100">
        <f t="shared" si="133"/>
        <v>1.290743576861229</v>
      </c>
      <c r="BN124" s="94">
        <f t="shared" si="97"/>
        <v>-34</v>
      </c>
      <c r="BO124" s="94">
        <f t="shared" si="98"/>
        <v>17.600000000000001</v>
      </c>
      <c r="BP124" s="94">
        <v>1</v>
      </c>
      <c r="BQ124" s="94">
        <f>BQ$3/BT$3</f>
        <v>0.56818181818181823</v>
      </c>
      <c r="BR124" s="93">
        <f>BR123*BP124</f>
        <v>1</v>
      </c>
      <c r="BS124" s="93">
        <f>BN124*BR124*$G124*BQ124</f>
        <v>-48.838295454545452</v>
      </c>
      <c r="BT124" s="93">
        <f t="shared" si="125"/>
        <v>0.15794602381209197</v>
      </c>
      <c r="BU124" s="93">
        <f t="shared" si="99"/>
        <v>1118898186.1694345</v>
      </c>
      <c r="BV124" s="93">
        <f t="shared" si="100"/>
        <v>506.57471220505374</v>
      </c>
      <c r="BW124" s="94">
        <f t="shared" si="101"/>
        <v>-3.234060942177942E-3</v>
      </c>
      <c r="BY124" s="94">
        <f t="shared" si="102"/>
        <v>-89</v>
      </c>
      <c r="BZ124" s="94">
        <f t="shared" si="103"/>
        <v>20.350000000000001</v>
      </c>
      <c r="CA124" s="94">
        <v>1</v>
      </c>
      <c r="CB124" s="94">
        <f>CB$3/CE$3</f>
        <v>0.49140049140049141</v>
      </c>
      <c r="CC124" s="93">
        <f>CC123*CA124</f>
        <v>1</v>
      </c>
      <c r="CD124" s="93">
        <f>BY124*CC124*$G124*CB124</f>
        <v>-110.5655528255528</v>
      </c>
      <c r="CE124" s="93">
        <f t="shared" si="126"/>
        <v>8.9172407242544259E-5</v>
      </c>
      <c r="CF124" s="93">
        <f t="shared" si="104"/>
        <v>1293726027.7584085</v>
      </c>
      <c r="CG124" s="93">
        <f t="shared" si="105"/>
        <v>506.57471220505374</v>
      </c>
      <c r="CH124" s="94">
        <f t="shared" si="106"/>
        <v>-8.0651165723593824E-7</v>
      </c>
      <c r="CI124" s="100"/>
      <c r="CJ124" s="94">
        <f t="shared" si="107"/>
        <v>-139</v>
      </c>
      <c r="CK124" s="94">
        <f t="shared" si="108"/>
        <v>22.85</v>
      </c>
      <c r="CL124" s="94">
        <v>1</v>
      </c>
      <c r="CM124" s="94">
        <f>CM$3/CP$3</f>
        <v>0.43763676148796499</v>
      </c>
      <c r="CN124" s="93">
        <f>CN123*CL124</f>
        <v>1</v>
      </c>
      <c r="CO124" s="93">
        <f>CJ124*CN124*$G124*CM124</f>
        <v>-153.78814004376363</v>
      </c>
      <c r="CP124" s="93">
        <f t="shared" si="127"/>
        <v>9.778051604212079E-8</v>
      </c>
      <c r="CQ124" s="93">
        <f t="shared" si="109"/>
        <v>1452660429.2029307</v>
      </c>
      <c r="CR124" s="93">
        <f t="shared" si="110"/>
        <v>506.57471220505374</v>
      </c>
      <c r="CS124" s="94">
        <f t="shared" si="111"/>
        <v>-6.3581311285964764E-10</v>
      </c>
      <c r="CT124" s="100"/>
      <c r="CU124" s="94">
        <f t="shared" si="112"/>
        <v>-202</v>
      </c>
      <c r="CV124" s="94">
        <f t="shared" si="113"/>
        <v>26</v>
      </c>
      <c r="CW124" s="94">
        <v>1</v>
      </c>
      <c r="CX124" s="94">
        <f>CX$3/DA$3</f>
        <v>0.38461538461538458</v>
      </c>
      <c r="CY124" s="93">
        <f>CY123*CW124</f>
        <v>1</v>
      </c>
      <c r="CZ124" s="93">
        <f>CU124*CY124*$G124*CX124</f>
        <v>-196.41392307692303</v>
      </c>
      <c r="DA124" s="93">
        <f t="shared" si="128"/>
        <v>1.7920970426198354E-11</v>
      </c>
      <c r="DB124" s="93">
        <f t="shared" si="114"/>
        <v>1652917775.0230284</v>
      </c>
      <c r="DC124" s="93">
        <f t="shared" si="115"/>
        <v>506.57471220505374</v>
      </c>
      <c r="DD124" s="94">
        <f t="shared" si="116"/>
        <v>-9.1240835402385571E-14</v>
      </c>
      <c r="DE124" s="100"/>
    </row>
    <row r="125" spans="1:109">
      <c r="A125" s="84">
        <f t="shared" si="67"/>
        <v>15.454981262797627</v>
      </c>
      <c r="B125" s="84">
        <f t="shared" si="68"/>
        <v>3.9666666666666668</v>
      </c>
      <c r="C125" s="112">
        <f t="shared" si="132"/>
        <v>6.06</v>
      </c>
      <c r="D125" s="116"/>
      <c r="E125" s="86">
        <f t="shared" si="117"/>
        <v>1.595</v>
      </c>
      <c r="F125" s="86">
        <f t="shared" si="69"/>
        <v>1.595</v>
      </c>
      <c r="G125" s="87">
        <f t="shared" si="70"/>
        <v>2.544025</v>
      </c>
      <c r="H125" s="88">
        <f t="shared" si="71"/>
        <v>14605414.839340866</v>
      </c>
      <c r="I125" s="84">
        <f t="shared" si="118"/>
        <v>23.800000000000011</v>
      </c>
      <c r="J125" s="89">
        <v>119</v>
      </c>
      <c r="K125" s="94">
        <f t="shared" si="72"/>
        <v>119</v>
      </c>
      <c r="L125" s="94">
        <f t="shared" si="73"/>
        <v>10</v>
      </c>
      <c r="M125" s="94">
        <v>1</v>
      </c>
      <c r="N125" s="94">
        <f>N$3/Q$3</f>
        <v>1</v>
      </c>
      <c r="O125" s="93">
        <f>O124*M125</f>
        <v>5120</v>
      </c>
      <c r="P125" s="93">
        <f>K125*O125*$G125*N125</f>
        <v>1550023.5519999999</v>
      </c>
      <c r="Q125" s="93">
        <f t="shared" si="74"/>
        <v>146054148.39340866</v>
      </c>
      <c r="R125" s="93">
        <f t="shared" si="75"/>
        <v>730270741.96704328</v>
      </c>
      <c r="S125" s="93">
        <f t="shared" si="76"/>
        <v>524.95419689302605</v>
      </c>
      <c r="T125" s="94">
        <f t="shared" si="131"/>
        <v>94.227051069614106</v>
      </c>
      <c r="U125" s="100">
        <f>T125/(($C125/N$3))</f>
        <v>15.549018328319161</v>
      </c>
      <c r="V125" s="94">
        <f t="shared" si="77"/>
        <v>109</v>
      </c>
      <c r="W125" s="97">
        <f t="shared" si="78"/>
        <v>10.5</v>
      </c>
      <c r="X125" s="94">
        <v>1</v>
      </c>
      <c r="Y125" s="94">
        <f>Y$3/AB$3</f>
        <v>0.95238095238095244</v>
      </c>
      <c r="Z125" s="93">
        <f>Z124*X125</f>
        <v>3840</v>
      </c>
      <c r="AA125" s="93">
        <f>V125*Z125*$G125*Y125</f>
        <v>1014121.0514285716</v>
      </c>
      <c r="AB125" s="93">
        <f t="shared" si="119"/>
        <v>38339213.953269735</v>
      </c>
      <c r="AC125" s="93">
        <f t="shared" si="79"/>
        <v>766784279.06539547</v>
      </c>
      <c r="AD125" s="93">
        <f t="shared" si="80"/>
        <v>524.95419689302605</v>
      </c>
      <c r="AE125" s="94">
        <f t="shared" si="81"/>
        <v>37.805362485338478</v>
      </c>
      <c r="AF125" s="100">
        <f t="shared" si="120"/>
        <v>6.5504340939942916</v>
      </c>
      <c r="AG125" s="94">
        <f t="shared" si="82"/>
        <v>84</v>
      </c>
      <c r="AH125" s="94">
        <f t="shared" si="83"/>
        <v>11.75</v>
      </c>
      <c r="AI125" s="94">
        <v>1</v>
      </c>
      <c r="AJ125" s="94">
        <f>AJ$3/AM$3</f>
        <v>0.85106382978723394</v>
      </c>
      <c r="AK125" s="93">
        <f>AK124*AI125</f>
        <v>432</v>
      </c>
      <c r="AL125" s="93">
        <f>AG125*AK125*$G125*AJ125</f>
        <v>78568.152510638276</v>
      </c>
      <c r="AM125" s="93">
        <f t="shared" si="121"/>
        <v>1340731.4403301151</v>
      </c>
      <c r="AN125" s="93">
        <f t="shared" si="84"/>
        <v>858068121.81127572</v>
      </c>
      <c r="AO125" s="93">
        <f t="shared" si="85"/>
        <v>524.95419689302605</v>
      </c>
      <c r="AP125" s="94">
        <f t="shared" si="86"/>
        <v>17.064566207644727</v>
      </c>
      <c r="AQ125" s="100">
        <f t="shared" si="129"/>
        <v>3.3087236458717086</v>
      </c>
      <c r="AR125" s="94">
        <f t="shared" si="87"/>
        <v>54</v>
      </c>
      <c r="AS125" s="94">
        <f t="shared" si="88"/>
        <v>13.25</v>
      </c>
      <c r="AT125" s="94">
        <v>1</v>
      </c>
      <c r="AU125" s="94">
        <f>AU$3/AX$3</f>
        <v>0.75471698113207542</v>
      </c>
      <c r="AV125" s="93">
        <f>AV124*AT125</f>
        <v>8</v>
      </c>
      <c r="AW125" s="93">
        <f>AR125*AV125*$G125*AU125</f>
        <v>829.44815094339617</v>
      </c>
      <c r="AX125" s="93">
        <f t="shared" si="122"/>
        <v>23623.260085603706</v>
      </c>
      <c r="AY125" s="93">
        <f t="shared" si="89"/>
        <v>967608733.10633242</v>
      </c>
      <c r="AZ125" s="93">
        <f t="shared" si="90"/>
        <v>524.95419689302605</v>
      </c>
      <c r="BA125" s="94">
        <f t="shared" si="91"/>
        <v>28.480695337900418</v>
      </c>
      <c r="BB125" s="100">
        <f t="shared" si="130"/>
        <v>6.2272147397224513</v>
      </c>
      <c r="BC125" s="94">
        <f t="shared" si="92"/>
        <v>17</v>
      </c>
      <c r="BD125" s="94">
        <f t="shared" si="93"/>
        <v>15.1</v>
      </c>
      <c r="BE125" s="94">
        <v>1</v>
      </c>
      <c r="BF125" s="94">
        <f>BF$3/BI$3</f>
        <v>0.66225165562913912</v>
      </c>
      <c r="BG125" s="93">
        <f>BG124*BE125</f>
        <v>1</v>
      </c>
      <c r="BH125" s="93">
        <f>BC125*BG125*$G125*BF125</f>
        <v>28.641341059602649</v>
      </c>
      <c r="BI125" s="93">
        <f t="shared" si="124"/>
        <v>159.39655562136579</v>
      </c>
      <c r="BJ125" s="93">
        <f t="shared" si="94"/>
        <v>1102708820.3702352</v>
      </c>
      <c r="BK125" s="93">
        <f t="shared" si="95"/>
        <v>524.95419689302605</v>
      </c>
      <c r="BL125" s="94">
        <f t="shared" si="96"/>
        <v>5.565261601740696</v>
      </c>
      <c r="BM125" s="100">
        <f t="shared" si="133"/>
        <v>1.386723600433738</v>
      </c>
      <c r="BN125" s="94">
        <f t="shared" si="97"/>
        <v>-33</v>
      </c>
      <c r="BO125" s="94">
        <f t="shared" si="98"/>
        <v>17.600000000000001</v>
      </c>
      <c r="BP125" s="94">
        <v>1</v>
      </c>
      <c r="BQ125" s="94">
        <f>BQ$3/BT$3</f>
        <v>0.56818181818181823</v>
      </c>
      <c r="BR125" s="93">
        <f>BR124*BP125</f>
        <v>1</v>
      </c>
      <c r="BS125" s="93">
        <f>BN125*BR125*$G125*BQ125</f>
        <v>-47.700468750000006</v>
      </c>
      <c r="BT125" s="93">
        <f t="shared" si="125"/>
        <v>0.18143233773127257</v>
      </c>
      <c r="BU125" s="93">
        <f t="shared" si="99"/>
        <v>1285276505.8619962</v>
      </c>
      <c r="BV125" s="93">
        <f t="shared" si="100"/>
        <v>524.95419689302605</v>
      </c>
      <c r="BW125" s="94">
        <f t="shared" si="101"/>
        <v>-3.80357557243654E-3</v>
      </c>
      <c r="BY125" s="94">
        <f t="shared" si="102"/>
        <v>-88</v>
      </c>
      <c r="BZ125" s="94">
        <f t="shared" si="103"/>
        <v>20.350000000000001</v>
      </c>
      <c r="CA125" s="94">
        <v>1</v>
      </c>
      <c r="CB125" s="94">
        <f>CB$3/CE$3</f>
        <v>0.49140049140049141</v>
      </c>
      <c r="CC125" s="93">
        <f>CC124*CA125</f>
        <v>1</v>
      </c>
      <c r="CD125" s="93">
        <f>BY125*CC125*$G125*CB125</f>
        <v>-110.01189189189189</v>
      </c>
      <c r="CE125" s="93">
        <f t="shared" si="126"/>
        <v>1.0243219751063632E-4</v>
      </c>
      <c r="CF125" s="93">
        <f t="shared" si="104"/>
        <v>1486100959.9029331</v>
      </c>
      <c r="CG125" s="93">
        <f t="shared" si="105"/>
        <v>524.95419689302605</v>
      </c>
      <c r="CH125" s="94">
        <f t="shared" si="106"/>
        <v>-9.3110113596897229E-7</v>
      </c>
      <c r="CI125" s="100"/>
      <c r="CJ125" s="94">
        <f t="shared" si="107"/>
        <v>-138</v>
      </c>
      <c r="CK125" s="94">
        <f t="shared" si="108"/>
        <v>22.85</v>
      </c>
      <c r="CL125" s="94">
        <v>1</v>
      </c>
      <c r="CM125" s="94">
        <f>CM$3/CP$3</f>
        <v>0.43763676148796499</v>
      </c>
      <c r="CN125" s="93">
        <f>CN124*CL125</f>
        <v>1</v>
      </c>
      <c r="CO125" s="93">
        <f>CJ125*CN125*$G125*CM125</f>
        <v>-153.64352297592998</v>
      </c>
      <c r="CP125" s="93">
        <f t="shared" si="127"/>
        <v>1.1232031792834533E-7</v>
      </c>
      <c r="CQ125" s="93">
        <f t="shared" si="109"/>
        <v>1668668645.3946939</v>
      </c>
      <c r="CR125" s="93">
        <f t="shared" si="110"/>
        <v>524.95419689302605</v>
      </c>
      <c r="CS125" s="94">
        <f t="shared" si="111"/>
        <v>-7.3104492628655486E-10</v>
      </c>
      <c r="CT125" s="100"/>
      <c r="CU125" s="94">
        <f t="shared" si="112"/>
        <v>-201</v>
      </c>
      <c r="CV125" s="94">
        <f t="shared" si="113"/>
        <v>26</v>
      </c>
      <c r="CW125" s="94">
        <v>1</v>
      </c>
      <c r="CX125" s="94">
        <f>CX$3/DA$3</f>
        <v>0.38461538461538458</v>
      </c>
      <c r="CY125" s="93">
        <f>CY124*CW125</f>
        <v>1</v>
      </c>
      <c r="CZ125" s="93">
        <f>CU125*CY125*$G125*CX125</f>
        <v>-196.67270192307689</v>
      </c>
      <c r="DA125" s="93">
        <f t="shared" si="128"/>
        <v>2.0585789248524566E-11</v>
      </c>
      <c r="DB125" s="93">
        <f t="shared" si="114"/>
        <v>1898703929.1143126</v>
      </c>
      <c r="DC125" s="93">
        <f t="shared" si="115"/>
        <v>524.95419689302605</v>
      </c>
      <c r="DD125" s="94">
        <f t="shared" si="116"/>
        <v>-1.0467029255832429E-13</v>
      </c>
      <c r="DE125" s="100"/>
    </row>
    <row r="126" spans="1:109">
      <c r="A126" s="84">
        <f t="shared" si="67"/>
        <v>16.000000000000103</v>
      </c>
      <c r="B126" s="84">
        <f t="shared" si="68"/>
        <v>4</v>
      </c>
      <c r="C126" s="112">
        <f t="shared" si="132"/>
        <v>6.06</v>
      </c>
      <c r="D126" s="116"/>
      <c r="E126" s="86">
        <f t="shared" si="117"/>
        <v>1.6</v>
      </c>
      <c r="F126" s="86">
        <f t="shared" si="69"/>
        <v>1.6</v>
      </c>
      <c r="G126" s="87">
        <f t="shared" si="70"/>
        <v>2.5600000000000005</v>
      </c>
      <c r="H126" s="88">
        <f t="shared" si="71"/>
        <v>16777216.000000134</v>
      </c>
      <c r="I126" s="84">
        <f t="shared" si="118"/>
        <v>24.000000000000014</v>
      </c>
      <c r="J126" s="89">
        <v>120</v>
      </c>
      <c r="K126" s="94">
        <f t="shared" si="72"/>
        <v>120</v>
      </c>
      <c r="L126" s="94">
        <f t="shared" si="73"/>
        <v>10</v>
      </c>
      <c r="M126" s="94">
        <v>10</v>
      </c>
      <c r="N126" s="94">
        <f>N$3/Q$3</f>
        <v>1</v>
      </c>
      <c r="O126" s="93">
        <f>O125*M126</f>
        <v>51200</v>
      </c>
      <c r="P126" s="93">
        <f>K126*O126*$G126*N126</f>
        <v>15728640.000000004</v>
      </c>
      <c r="Q126" s="93">
        <f t="shared" si="74"/>
        <v>167772160.00000134</v>
      </c>
      <c r="R126" s="93">
        <f t="shared" si="75"/>
        <v>838860800.00000668</v>
      </c>
      <c r="S126" s="93">
        <f t="shared" si="76"/>
        <v>544.00000000000352</v>
      </c>
      <c r="T126" s="94">
        <f t="shared" si="131"/>
        <v>10.66666666666675</v>
      </c>
      <c r="U126" s="100">
        <f>T126/(($C126/N$3))</f>
        <v>1.760176017601774</v>
      </c>
      <c r="V126" s="94">
        <f t="shared" si="77"/>
        <v>110</v>
      </c>
      <c r="W126" s="97">
        <f t="shared" si="78"/>
        <v>10.5</v>
      </c>
      <c r="X126" s="94">
        <v>1</v>
      </c>
      <c r="Y126" s="94">
        <f>Y$3/AB$3</f>
        <v>0.95238095238095244</v>
      </c>
      <c r="Z126" s="93">
        <f>Z125*X126</f>
        <v>3840</v>
      </c>
      <c r="AA126" s="93">
        <f>V126*Z126*$G126*Y126</f>
        <v>1029851.4285714289</v>
      </c>
      <c r="AB126" s="93">
        <f t="shared" si="119"/>
        <v>44040192.00000032</v>
      </c>
      <c r="AC126" s="93">
        <f t="shared" si="79"/>
        <v>880803840.00000703</v>
      </c>
      <c r="AD126" s="93">
        <f t="shared" si="80"/>
        <v>544.00000000000352</v>
      </c>
      <c r="AE126" s="94">
        <f t="shared" si="81"/>
        <v>42.763636363636664</v>
      </c>
      <c r="AF126" s="100">
        <f t="shared" si="120"/>
        <v>7.4095409540954629</v>
      </c>
      <c r="AG126" s="94">
        <f t="shared" si="82"/>
        <v>85</v>
      </c>
      <c r="AH126" s="94">
        <f t="shared" si="83"/>
        <v>11.75</v>
      </c>
      <c r="AI126" s="94">
        <v>1</v>
      </c>
      <c r="AJ126" s="94">
        <f>AJ$3/AM$3</f>
        <v>0.85106382978723394</v>
      </c>
      <c r="AK126" s="93">
        <f>AK125*AI126</f>
        <v>432</v>
      </c>
      <c r="AL126" s="93">
        <f>AG126*AK126*$G126*AJ126</f>
        <v>80002.723404255317</v>
      </c>
      <c r="AM126" s="93">
        <f t="shared" si="121"/>
        <v>1540096.0000000086</v>
      </c>
      <c r="AN126" s="93">
        <f t="shared" si="84"/>
        <v>985661440.00000787</v>
      </c>
      <c r="AO126" s="93">
        <f t="shared" si="85"/>
        <v>544.00000000000352</v>
      </c>
      <c r="AP126" s="94">
        <f t="shared" si="86"/>
        <v>19.250544662309476</v>
      </c>
      <c r="AQ126" s="100">
        <f t="shared" si="129"/>
        <v>3.7325726036656164</v>
      </c>
      <c r="AR126" s="94">
        <f t="shared" si="87"/>
        <v>55</v>
      </c>
      <c r="AS126" s="94">
        <f t="shared" si="88"/>
        <v>13.25</v>
      </c>
      <c r="AT126" s="94">
        <v>1</v>
      </c>
      <c r="AU126" s="94">
        <f>AU$3/AX$3</f>
        <v>0.75471698113207542</v>
      </c>
      <c r="AV126" s="93">
        <f>AV125*AT126</f>
        <v>8</v>
      </c>
      <c r="AW126" s="93">
        <f>AR126*AV126*$G126*AU126</f>
        <v>850.11320754716996</v>
      </c>
      <c r="AX126" s="93">
        <f t="shared" si="122"/>
        <v>27136.000000000102</v>
      </c>
      <c r="AY126" s="93">
        <f t="shared" si="89"/>
        <v>1111490560.0000091</v>
      </c>
      <c r="AZ126" s="93">
        <f t="shared" si="90"/>
        <v>544.00000000000352</v>
      </c>
      <c r="BA126" s="94">
        <f t="shared" si="91"/>
        <v>31.92045454545466</v>
      </c>
      <c r="BB126" s="100">
        <f t="shared" si="130"/>
        <v>6.9793073057305985</v>
      </c>
      <c r="BC126" s="94">
        <f t="shared" si="92"/>
        <v>18</v>
      </c>
      <c r="BD126" s="94">
        <f t="shared" si="93"/>
        <v>15.1</v>
      </c>
      <c r="BE126" s="94">
        <v>1</v>
      </c>
      <c r="BF126" s="94">
        <f>BF$3/BI$3</f>
        <v>0.66225165562913912</v>
      </c>
      <c r="BG126" s="93">
        <f>BG125*BE126</f>
        <v>1</v>
      </c>
      <c r="BH126" s="93">
        <f>BC126*BG126*$G126*BF126</f>
        <v>30.516556291390739</v>
      </c>
      <c r="BI126" s="93">
        <f t="shared" si="124"/>
        <v>183.0985612344563</v>
      </c>
      <c r="BJ126" s="93">
        <f t="shared" si="94"/>
        <v>1266679808.00001</v>
      </c>
      <c r="BK126" s="93">
        <f t="shared" si="95"/>
        <v>544.00000000000352</v>
      </c>
      <c r="BL126" s="94">
        <f t="shared" si="96"/>
        <v>5.9999745543409055</v>
      </c>
      <c r="BM126" s="100">
        <f t="shared" si="133"/>
        <v>1.4950431645304898</v>
      </c>
      <c r="BN126" s="94">
        <f t="shared" si="97"/>
        <v>-32</v>
      </c>
      <c r="BO126" s="94">
        <f t="shared" si="98"/>
        <v>17.600000000000001</v>
      </c>
      <c r="BP126" s="94">
        <v>1</v>
      </c>
      <c r="BQ126" s="94">
        <f>BQ$3/BT$3</f>
        <v>0.56818181818181823</v>
      </c>
      <c r="BR126" s="93">
        <f>BR125*BP126</f>
        <v>1</v>
      </c>
      <c r="BS126" s="93">
        <f>BN126*BR126*$G126*BQ126</f>
        <v>-46.545454545454561</v>
      </c>
      <c r="BT126" s="93">
        <f t="shared" si="125"/>
        <v>0.20841102789517932</v>
      </c>
      <c r="BU126" s="93">
        <f t="shared" si="99"/>
        <v>1476395008.0000119</v>
      </c>
      <c r="BV126" s="93">
        <f t="shared" si="100"/>
        <v>544.00000000000352</v>
      </c>
      <c r="BW126" s="94">
        <f t="shared" si="101"/>
        <v>-4.4775806774354915E-3</v>
      </c>
      <c r="BY126" s="94">
        <f t="shared" si="102"/>
        <v>-87</v>
      </c>
      <c r="BZ126" s="94">
        <f t="shared" si="103"/>
        <v>20.350000000000001</v>
      </c>
      <c r="CA126" s="94">
        <v>1</v>
      </c>
      <c r="CB126" s="94">
        <f>CB$3/CE$3</f>
        <v>0.49140049140049141</v>
      </c>
      <c r="CC126" s="93">
        <f>CC125*CA126</f>
        <v>1</v>
      </c>
      <c r="CD126" s="93">
        <f>BY126*CC126*$G126*CB126</f>
        <v>-109.44471744471747</v>
      </c>
      <c r="CE126" s="93">
        <f t="shared" si="126"/>
        <v>1.1766369677919931E-4</v>
      </c>
      <c r="CF126" s="93">
        <f t="shared" si="104"/>
        <v>1707081728.0000138</v>
      </c>
      <c r="CG126" s="93">
        <f t="shared" si="105"/>
        <v>544.00000000000352</v>
      </c>
      <c r="CH126" s="94">
        <f t="shared" si="106"/>
        <v>-1.0750970857833628E-6</v>
      </c>
      <c r="CI126" s="100"/>
      <c r="CJ126" s="94">
        <f t="shared" si="107"/>
        <v>-137</v>
      </c>
      <c r="CK126" s="94">
        <f t="shared" si="108"/>
        <v>22.85</v>
      </c>
      <c r="CL126" s="94">
        <v>1</v>
      </c>
      <c r="CM126" s="94">
        <f>CM$3/CP$3</f>
        <v>0.43763676148796499</v>
      </c>
      <c r="CN126" s="93">
        <f>CN125*CL126</f>
        <v>1</v>
      </c>
      <c r="CO126" s="93">
        <f>CJ126*CN126*$G126*CM126</f>
        <v>-153.48796498905912</v>
      </c>
      <c r="CP126" s="93">
        <f t="shared" si="127"/>
        <v>1.2902216443703429E-7</v>
      </c>
      <c r="CQ126" s="93">
        <f t="shared" si="109"/>
        <v>1916796928.0000153</v>
      </c>
      <c r="CR126" s="93">
        <f t="shared" si="110"/>
        <v>544.00000000000352</v>
      </c>
      <c r="CS126" s="94">
        <f t="shared" si="111"/>
        <v>-8.4060117968357452E-10</v>
      </c>
      <c r="CT126" s="100"/>
      <c r="CU126" s="94">
        <f t="shared" si="112"/>
        <v>-200</v>
      </c>
      <c r="CV126" s="94">
        <f t="shared" si="113"/>
        <v>26</v>
      </c>
      <c r="CW126" s="94">
        <v>1</v>
      </c>
      <c r="CX126" s="94">
        <f>CX$3/DA$3</f>
        <v>0.38461538461538458</v>
      </c>
      <c r="CY126" s="93">
        <f>CY125*CW126</f>
        <v>1</v>
      </c>
      <c r="CZ126" s="93">
        <f>CU126*CY126*$G126*CX126</f>
        <v>-196.92307692307696</v>
      </c>
      <c r="DA126" s="93">
        <f t="shared" si="128"/>
        <v>2.3646862246095818E-11</v>
      </c>
      <c r="DB126" s="93">
        <f t="shared" si="114"/>
        <v>2181038080.0000172</v>
      </c>
      <c r="DC126" s="93">
        <f t="shared" si="115"/>
        <v>544.00000000000352</v>
      </c>
      <c r="DD126" s="94">
        <f t="shared" si="116"/>
        <v>-1.2008172234345531E-13</v>
      </c>
      <c r="DE126" s="100"/>
    </row>
    <row r="127" spans="1:109">
      <c r="A127" s="84">
        <f t="shared" si="67"/>
        <v>16.564238781462148</v>
      </c>
      <c r="B127" s="84">
        <f t="shared" si="68"/>
        <v>4.0333333333333332</v>
      </c>
      <c r="C127" s="112">
        <f t="shared" si="132"/>
        <v>6.06</v>
      </c>
      <c r="D127" s="116"/>
      <c r="E127" s="86">
        <f t="shared" si="117"/>
        <v>1.605</v>
      </c>
      <c r="F127" s="86">
        <f t="shared" si="69"/>
        <v>1.605</v>
      </c>
      <c r="G127" s="87">
        <f t="shared" si="70"/>
        <v>2.576025</v>
      </c>
      <c r="H127" s="88">
        <f t="shared" si="71"/>
        <v>19271960.420630097</v>
      </c>
      <c r="I127" s="84">
        <f t="shared" si="118"/>
        <v>24.20000000000001</v>
      </c>
      <c r="J127" s="89">
        <v>121</v>
      </c>
      <c r="K127" s="94">
        <f t="shared" si="72"/>
        <v>121</v>
      </c>
      <c r="L127" s="94">
        <f t="shared" si="73"/>
        <v>10</v>
      </c>
      <c r="M127" s="94">
        <v>1</v>
      </c>
      <c r="N127" s="94">
        <f>N$3/Q$3</f>
        <v>1</v>
      </c>
      <c r="O127" s="93">
        <f>O126*M127</f>
        <v>51200</v>
      </c>
      <c r="P127" s="93">
        <f>K127*O127*$G127*N127</f>
        <v>15958990.08</v>
      </c>
      <c r="Q127" s="93">
        <f t="shared" si="74"/>
        <v>192719604.20630097</v>
      </c>
      <c r="R127" s="93">
        <f t="shared" si="75"/>
        <v>963598021.03150487</v>
      </c>
      <c r="S127" s="93">
        <f t="shared" si="76"/>
        <v>563.73625986242837</v>
      </c>
      <c r="T127" s="94">
        <f t="shared" si="131"/>
        <v>12.075927313710128</v>
      </c>
      <c r="U127" s="100">
        <f>T127/(($C127/N$3))</f>
        <v>1.9927272794901203</v>
      </c>
      <c r="V127" s="94">
        <f t="shared" si="77"/>
        <v>111</v>
      </c>
      <c r="W127" s="97">
        <f t="shared" si="78"/>
        <v>10.5</v>
      </c>
      <c r="X127" s="94">
        <v>1</v>
      </c>
      <c r="Y127" s="94">
        <f>Y$3/AB$3</f>
        <v>0.95238095238095244</v>
      </c>
      <c r="Z127" s="93">
        <f>Z126*X127</f>
        <v>3840</v>
      </c>
      <c r="AA127" s="93">
        <f>V127*Z127*$G127*Y127</f>
        <v>1045718.9485714285</v>
      </c>
      <c r="AB127" s="93">
        <f t="shared" si="119"/>
        <v>50588896.104153946</v>
      </c>
      <c r="AC127" s="93">
        <f t="shared" si="79"/>
        <v>1011777922.0830801</v>
      </c>
      <c r="AD127" s="93">
        <f t="shared" si="80"/>
        <v>563.73625986242837</v>
      </c>
      <c r="AE127" s="94">
        <f t="shared" si="81"/>
        <v>48.37714394796437</v>
      </c>
      <c r="AF127" s="100">
        <f t="shared" si="120"/>
        <v>8.3821784068255116</v>
      </c>
      <c r="AG127" s="94">
        <f t="shared" si="82"/>
        <v>86</v>
      </c>
      <c r="AH127" s="94">
        <f t="shared" si="83"/>
        <v>11.75</v>
      </c>
      <c r="AI127" s="94">
        <v>1</v>
      </c>
      <c r="AJ127" s="94">
        <f>AJ$3/AM$3</f>
        <v>0.85106382978723394</v>
      </c>
      <c r="AK127" s="93">
        <f>AK126*AI127</f>
        <v>432</v>
      </c>
      <c r="AL127" s="93">
        <f>AG127*AK127*$G127*AJ127</f>
        <v>81450.621957446798</v>
      </c>
      <c r="AM127" s="93">
        <f t="shared" si="121"/>
        <v>1769105.7417375236</v>
      </c>
      <c r="AN127" s="93">
        <f t="shared" si="84"/>
        <v>1132227674.7120183</v>
      </c>
      <c r="AO127" s="93">
        <f t="shared" si="85"/>
        <v>563.73625986242837</v>
      </c>
      <c r="AP127" s="94">
        <f t="shared" si="86"/>
        <v>21.719978303686595</v>
      </c>
      <c r="AQ127" s="100">
        <f t="shared" si="129"/>
        <v>4.2113819318204211</v>
      </c>
      <c r="AR127" s="94">
        <f t="shared" si="87"/>
        <v>56</v>
      </c>
      <c r="AS127" s="94">
        <f t="shared" si="88"/>
        <v>13.25</v>
      </c>
      <c r="AT127" s="94">
        <v>1</v>
      </c>
      <c r="AU127" s="94">
        <f>AU$3/AX$3</f>
        <v>0.75471698113207542</v>
      </c>
      <c r="AV127" s="93">
        <f>AV126*AT127</f>
        <v>8</v>
      </c>
      <c r="AW127" s="93">
        <f>AR127*AV127*$G127*AU127</f>
        <v>870.98807547169804</v>
      </c>
      <c r="AX127" s="93">
        <f t="shared" si="122"/>
        <v>31171.078561199658</v>
      </c>
      <c r="AY127" s="93">
        <f t="shared" si="89"/>
        <v>1276767377.866744</v>
      </c>
      <c r="AZ127" s="93">
        <f t="shared" si="90"/>
        <v>563.73625986242837</v>
      </c>
      <c r="BA127" s="94">
        <f t="shared" si="91"/>
        <v>35.788180618108285</v>
      </c>
      <c r="BB127" s="100">
        <f t="shared" si="130"/>
        <v>7.8249734849824222</v>
      </c>
      <c r="BC127" s="94">
        <f t="shared" si="92"/>
        <v>19</v>
      </c>
      <c r="BD127" s="94">
        <f t="shared" si="93"/>
        <v>15.1</v>
      </c>
      <c r="BE127" s="94">
        <v>1</v>
      </c>
      <c r="BF127" s="94">
        <f>BF$3/BI$3</f>
        <v>0.66225165562913912</v>
      </c>
      <c r="BG127" s="93">
        <f>BG126*BE127</f>
        <v>1</v>
      </c>
      <c r="BH127" s="93">
        <f>BC127*BG127*$G127*BF127</f>
        <v>32.413559602649009</v>
      </c>
      <c r="BI127" s="93">
        <f t="shared" si="124"/>
        <v>210.32501609234384</v>
      </c>
      <c r="BJ127" s="93">
        <f t="shared" si="94"/>
        <v>1455033011.7575722</v>
      </c>
      <c r="BK127" s="93">
        <f t="shared" si="95"/>
        <v>563.73625986242837</v>
      </c>
      <c r="BL127" s="94">
        <f t="shared" si="96"/>
        <v>6.4887972401264733</v>
      </c>
      <c r="BM127" s="100">
        <f t="shared" si="133"/>
        <v>1.616845516929204</v>
      </c>
      <c r="BN127" s="94">
        <f t="shared" si="97"/>
        <v>-31</v>
      </c>
      <c r="BO127" s="94">
        <f t="shared" si="98"/>
        <v>17.600000000000001</v>
      </c>
      <c r="BP127" s="94">
        <v>1</v>
      </c>
      <c r="BQ127" s="94">
        <f>BQ$3/BT$3</f>
        <v>0.56818181818181823</v>
      </c>
      <c r="BR127" s="93">
        <f>BR126*BP127</f>
        <v>1</v>
      </c>
      <c r="BS127" s="93">
        <f>BN127*BR127*$G127*BQ127</f>
        <v>-45.373167613636369</v>
      </c>
      <c r="BT127" s="93">
        <f t="shared" si="125"/>
        <v>0.23940140490643366</v>
      </c>
      <c r="BU127" s="93">
        <f t="shared" si="99"/>
        <v>1695932517.0154488</v>
      </c>
      <c r="BV127" s="93">
        <f t="shared" si="100"/>
        <v>563.73625986242837</v>
      </c>
      <c r="BW127" s="94">
        <f t="shared" si="101"/>
        <v>-5.2762770927741974E-3</v>
      </c>
      <c r="BY127" s="94">
        <f t="shared" si="102"/>
        <v>-86</v>
      </c>
      <c r="BZ127" s="94">
        <f t="shared" si="103"/>
        <v>20.350000000000001</v>
      </c>
      <c r="CA127" s="94">
        <v>1</v>
      </c>
      <c r="CB127" s="94">
        <f>CB$3/CE$3</f>
        <v>0.49140049140049141</v>
      </c>
      <c r="CC127" s="93">
        <f>CC126*CA127</f>
        <v>1</v>
      </c>
      <c r="CD127" s="93">
        <f>BY127*CC127*$G127*CB127</f>
        <v>-108.86395577395578</v>
      </c>
      <c r="CE127" s="93">
        <f t="shared" si="126"/>
        <v>1.3516009493313619E-4</v>
      </c>
      <c r="CF127" s="93">
        <f t="shared" si="104"/>
        <v>1960921972.7991126</v>
      </c>
      <c r="CG127" s="93">
        <f t="shared" si="105"/>
        <v>563.73625986242837</v>
      </c>
      <c r="CH127" s="94">
        <f t="shared" si="106"/>
        <v>-1.2415504651859382E-6</v>
      </c>
      <c r="CI127" s="100"/>
      <c r="CJ127" s="94">
        <f t="shared" si="107"/>
        <v>-136</v>
      </c>
      <c r="CK127" s="94">
        <f t="shared" si="108"/>
        <v>22.85</v>
      </c>
      <c r="CL127" s="94">
        <v>1</v>
      </c>
      <c r="CM127" s="94">
        <f>CM$3/CP$3</f>
        <v>0.43763676148796499</v>
      </c>
      <c r="CN127" s="93">
        <f>CN126*CL127</f>
        <v>1</v>
      </c>
      <c r="CO127" s="93">
        <f>CJ127*CN127*$G127*CM127</f>
        <v>-153.32140043763675</v>
      </c>
      <c r="CP127" s="93">
        <f t="shared" si="127"/>
        <v>1.4820754804697822E-7</v>
      </c>
      <c r="CQ127" s="93">
        <f t="shared" si="109"/>
        <v>2201821478.0569887</v>
      </c>
      <c r="CR127" s="93">
        <f t="shared" si="110"/>
        <v>563.73625986242837</v>
      </c>
      <c r="CS127" s="94">
        <f t="shared" si="111"/>
        <v>-9.6664619305549202E-10</v>
      </c>
      <c r="CT127" s="100"/>
      <c r="CU127" s="94">
        <f t="shared" si="112"/>
        <v>-199</v>
      </c>
      <c r="CV127" s="94">
        <f t="shared" si="113"/>
        <v>26</v>
      </c>
      <c r="CW127" s="94">
        <v>1</v>
      </c>
      <c r="CX127" s="94">
        <f>CX$3/DA$3</f>
        <v>0.38461538461538458</v>
      </c>
      <c r="CY127" s="93">
        <f>CY126*CW127</f>
        <v>1</v>
      </c>
      <c r="CZ127" s="93">
        <f>CU127*CY127*$G127*CX127</f>
        <v>-197.16499038461535</v>
      </c>
      <c r="DA127" s="93">
        <f t="shared" si="128"/>
        <v>2.7163111762931762E-11</v>
      </c>
      <c r="DB127" s="93">
        <f t="shared" si="114"/>
        <v>2505354854.6819124</v>
      </c>
      <c r="DC127" s="93">
        <f t="shared" si="115"/>
        <v>563.73625986242837</v>
      </c>
      <c r="DD127" s="94">
        <f t="shared" si="116"/>
        <v>-1.377684329755699E-13</v>
      </c>
      <c r="DE127" s="100"/>
    </row>
    <row r="128" spans="1:109">
      <c r="A128" s="84">
        <f t="shared" si="67"/>
        <v>17.148375400580804</v>
      </c>
      <c r="B128" s="84">
        <f t="shared" si="68"/>
        <v>4.0666666666666664</v>
      </c>
      <c r="C128" s="112">
        <f t="shared" si="132"/>
        <v>6.06</v>
      </c>
      <c r="D128" s="116"/>
      <c r="E128" s="86">
        <f t="shared" si="117"/>
        <v>1.6099999999999999</v>
      </c>
      <c r="F128" s="86">
        <f t="shared" si="69"/>
        <v>1.6099999999999999</v>
      </c>
      <c r="G128" s="87">
        <f t="shared" si="70"/>
        <v>2.5920999999999994</v>
      </c>
      <c r="H128" s="88">
        <f t="shared" si="71"/>
        <v>22137669.232745752</v>
      </c>
      <c r="I128" s="84">
        <f t="shared" si="118"/>
        <v>24.400000000000013</v>
      </c>
      <c r="J128" s="89">
        <v>122</v>
      </c>
      <c r="K128" s="94">
        <f t="shared" si="72"/>
        <v>122</v>
      </c>
      <c r="L128" s="94">
        <f t="shared" si="73"/>
        <v>10</v>
      </c>
      <c r="M128" s="94">
        <v>1</v>
      </c>
      <c r="N128" s="94">
        <f>N$3/Q$3</f>
        <v>1</v>
      </c>
      <c r="O128" s="93">
        <f>O127*M128</f>
        <v>51200</v>
      </c>
      <c r="P128" s="93">
        <f>K128*O128*$G128*N128</f>
        <v>16191293.439999996</v>
      </c>
      <c r="Q128" s="93">
        <f t="shared" si="74"/>
        <v>221376692.32745752</v>
      </c>
      <c r="R128" s="93">
        <f t="shared" si="75"/>
        <v>1106883461.6372876</v>
      </c>
      <c r="S128" s="93">
        <f t="shared" si="76"/>
        <v>584.1879886464526</v>
      </c>
      <c r="T128" s="94">
        <f t="shared" si="131"/>
        <v>13.672576137775042</v>
      </c>
      <c r="U128" s="100">
        <f>T128/(($C128/N$3))</f>
        <v>2.256200682801162</v>
      </c>
      <c r="V128" s="94">
        <f t="shared" si="77"/>
        <v>112</v>
      </c>
      <c r="W128" s="97">
        <f t="shared" si="78"/>
        <v>10.5</v>
      </c>
      <c r="X128" s="94">
        <v>1</v>
      </c>
      <c r="Y128" s="94">
        <f>Y$3/AB$3</f>
        <v>0.95238095238095244</v>
      </c>
      <c r="Z128" s="93">
        <f>Z127*X128</f>
        <v>3840</v>
      </c>
      <c r="AA128" s="93">
        <f>V128*Z128*$G128*Y128</f>
        <v>1061724.1599999999</v>
      </c>
      <c r="AB128" s="93">
        <f t="shared" si="119"/>
        <v>58111381.73595757</v>
      </c>
      <c r="AC128" s="93">
        <f t="shared" si="79"/>
        <v>1162227634.719152</v>
      </c>
      <c r="AD128" s="93">
        <f t="shared" si="80"/>
        <v>584.1879886464526</v>
      </c>
      <c r="AE128" s="94">
        <f t="shared" si="81"/>
        <v>54.733031351530677</v>
      </c>
      <c r="AF128" s="100">
        <f t="shared" si="120"/>
        <v>9.4834460262553169</v>
      </c>
      <c r="AG128" s="94">
        <f t="shared" si="82"/>
        <v>87</v>
      </c>
      <c r="AH128" s="94">
        <f t="shared" si="83"/>
        <v>11.75</v>
      </c>
      <c r="AI128" s="94">
        <v>1</v>
      </c>
      <c r="AJ128" s="94">
        <f>AJ$3/AM$3</f>
        <v>0.85106382978723394</v>
      </c>
      <c r="AK128" s="93">
        <f>AK127*AI128</f>
        <v>432</v>
      </c>
      <c r="AL128" s="93">
        <f>AG128*AK128*$G128*AJ128</f>
        <v>82911.903319148914</v>
      </c>
      <c r="AM128" s="93">
        <f t="shared" si="121"/>
        <v>2032168.8553497032</v>
      </c>
      <c r="AN128" s="93">
        <f t="shared" si="84"/>
        <v>1300588067.4238129</v>
      </c>
      <c r="AO128" s="93">
        <f t="shared" si="85"/>
        <v>584.1879886464526</v>
      </c>
      <c r="AP128" s="94">
        <f t="shared" si="86"/>
        <v>24.50997714438385</v>
      </c>
      <c r="AQ128" s="100">
        <f t="shared" si="129"/>
        <v>4.7523470535727759</v>
      </c>
      <c r="AR128" s="94">
        <f t="shared" si="87"/>
        <v>57</v>
      </c>
      <c r="AS128" s="94">
        <f t="shared" si="88"/>
        <v>13.25</v>
      </c>
      <c r="AT128" s="94">
        <v>1</v>
      </c>
      <c r="AU128" s="94">
        <f>AU$3/AX$3</f>
        <v>0.75471698113207542</v>
      </c>
      <c r="AV128" s="93">
        <f>AV127*AT128</f>
        <v>8</v>
      </c>
      <c r="AW128" s="93">
        <f>AR128*AV128*$G128*AU128</f>
        <v>892.07366037735824</v>
      </c>
      <c r="AX128" s="93">
        <f t="shared" si="122"/>
        <v>35806.166666733399</v>
      </c>
      <c r="AY128" s="93">
        <f t="shared" si="89"/>
        <v>1466620586.6694059</v>
      </c>
      <c r="AZ128" s="93">
        <f t="shared" si="90"/>
        <v>584.1879886464526</v>
      </c>
      <c r="BA128" s="94">
        <f t="shared" si="91"/>
        <v>40.138127889110578</v>
      </c>
      <c r="BB128" s="100">
        <f t="shared" si="130"/>
        <v>8.7760758173385334</v>
      </c>
      <c r="BC128" s="94">
        <f t="shared" si="92"/>
        <v>20</v>
      </c>
      <c r="BD128" s="94">
        <f t="shared" si="93"/>
        <v>15.1</v>
      </c>
      <c r="BE128" s="94">
        <v>2</v>
      </c>
      <c r="BF128" s="94">
        <f>BF$3/BI$3</f>
        <v>0.66225165562913912</v>
      </c>
      <c r="BG128" s="93">
        <f>BG127*BE128</f>
        <v>2</v>
      </c>
      <c r="BH128" s="93">
        <f>BC128*BG128*$G128*BF128</f>
        <v>68.66490066225164</v>
      </c>
      <c r="BI128" s="93">
        <f t="shared" si="124"/>
        <v>241.60000000000031</v>
      </c>
      <c r="BJ128" s="93">
        <f t="shared" si="94"/>
        <v>1671394027.0723042</v>
      </c>
      <c r="BK128" s="93">
        <f t="shared" si="95"/>
        <v>584.1879886464526</v>
      </c>
      <c r="BL128" s="94">
        <f t="shared" si="96"/>
        <v>3.5185370934763371</v>
      </c>
      <c r="BM128" s="100">
        <f t="shared" si="133"/>
        <v>0.87673118995862531</v>
      </c>
      <c r="BN128" s="94">
        <f t="shared" si="97"/>
        <v>-30</v>
      </c>
      <c r="BO128" s="94">
        <f t="shared" si="98"/>
        <v>17.600000000000001</v>
      </c>
      <c r="BP128" s="94">
        <v>1</v>
      </c>
      <c r="BQ128" s="94">
        <f>BQ$3/BT$3</f>
        <v>0.56818181818181823</v>
      </c>
      <c r="BR128" s="93">
        <f>BR127*BP128</f>
        <v>1</v>
      </c>
      <c r="BS128" s="93">
        <f>BN128*BR128*$G128*BQ128</f>
        <v>-44.183522727272717</v>
      </c>
      <c r="BT128" s="93">
        <f t="shared" si="125"/>
        <v>0.27499999999999952</v>
      </c>
      <c r="BU128" s="93">
        <f t="shared" si="99"/>
        <v>1948114892.4816263</v>
      </c>
      <c r="BV128" s="93">
        <f t="shared" si="100"/>
        <v>584.1879886464526</v>
      </c>
      <c r="BW128" s="94">
        <f t="shared" si="101"/>
        <v>-6.2240397104021102E-3</v>
      </c>
      <c r="BY128" s="94">
        <f t="shared" si="102"/>
        <v>-85</v>
      </c>
      <c r="BZ128" s="94">
        <f t="shared" si="103"/>
        <v>20.350000000000001</v>
      </c>
      <c r="CA128" s="94">
        <v>1</v>
      </c>
      <c r="CB128" s="94">
        <f>CB$3/CE$3</f>
        <v>0.49140049140049141</v>
      </c>
      <c r="CC128" s="93">
        <f>CC127*CA128</f>
        <v>1</v>
      </c>
      <c r="CD128" s="93">
        <f>BY128*CC128*$G128*CB128</f>
        <v>-108.26953316953315</v>
      </c>
      <c r="CE128" s="93">
        <f t="shared" si="126"/>
        <v>1.5525817871093664E-4</v>
      </c>
      <c r="CF128" s="93">
        <f t="shared" si="104"/>
        <v>2252507844.4318805</v>
      </c>
      <c r="CG128" s="93">
        <f t="shared" si="105"/>
        <v>584.1879886464526</v>
      </c>
      <c r="CH128" s="94">
        <f t="shared" si="106"/>
        <v>-1.4339969349256048E-6</v>
      </c>
      <c r="CI128" s="100"/>
      <c r="CJ128" s="94">
        <f t="shared" si="107"/>
        <v>-135</v>
      </c>
      <c r="CK128" s="94">
        <f t="shared" si="108"/>
        <v>22.85</v>
      </c>
      <c r="CL128" s="94">
        <v>1</v>
      </c>
      <c r="CM128" s="94">
        <f>CM$3/CP$3</f>
        <v>0.43763676148796499</v>
      </c>
      <c r="CN128" s="93">
        <f>CN127*CL128</f>
        <v>1</v>
      </c>
      <c r="CO128" s="93">
        <f>CJ128*CN128*$G128*CM128</f>
        <v>-153.14376367614875</v>
      </c>
      <c r="CP128" s="93">
        <f t="shared" si="127"/>
        <v>1.7024576663970792E-7</v>
      </c>
      <c r="CQ128" s="93">
        <f t="shared" si="109"/>
        <v>2529228709.8412023</v>
      </c>
      <c r="CR128" s="93">
        <f t="shared" si="110"/>
        <v>584.1879886464526</v>
      </c>
      <c r="CS128" s="94">
        <f t="shared" si="111"/>
        <v>-1.1116728657637315E-9</v>
      </c>
      <c r="CT128" s="100"/>
      <c r="CU128" s="94">
        <f t="shared" si="112"/>
        <v>-198</v>
      </c>
      <c r="CV128" s="94">
        <f t="shared" si="113"/>
        <v>26</v>
      </c>
      <c r="CW128" s="94">
        <v>1</v>
      </c>
      <c r="CX128" s="94">
        <f>CX$3/DA$3</f>
        <v>0.38461538461538458</v>
      </c>
      <c r="CY128" s="93">
        <f>CY127*CW128</f>
        <v>1</v>
      </c>
      <c r="CZ128" s="93">
        <f>CU128*CY128*$G128*CX128</f>
        <v>-197.39838461538457</v>
      </c>
      <c r="DA128" s="93">
        <f t="shared" si="128"/>
        <v>3.1202221798680326E-11</v>
      </c>
      <c r="DB128" s="93">
        <f t="shared" si="114"/>
        <v>2877897000.256948</v>
      </c>
      <c r="DC128" s="93">
        <f t="shared" si="115"/>
        <v>584.1879886464526</v>
      </c>
      <c r="DD128" s="94">
        <f t="shared" si="116"/>
        <v>-1.5806726007143085E-13</v>
      </c>
      <c r="DE128" s="100"/>
    </row>
    <row r="129" spans="1:109">
      <c r="A129" s="84">
        <f t="shared" si="67"/>
        <v>17.753111553085638</v>
      </c>
      <c r="B129" s="84">
        <f t="shared" si="68"/>
        <v>4.0999999999999996</v>
      </c>
      <c r="C129" s="112">
        <f t="shared" si="132"/>
        <v>6.06</v>
      </c>
      <c r="D129" s="116"/>
      <c r="E129" s="86">
        <f t="shared" si="117"/>
        <v>1.615</v>
      </c>
      <c r="F129" s="86">
        <f t="shared" si="69"/>
        <v>1.615</v>
      </c>
      <c r="G129" s="87">
        <f t="shared" si="70"/>
        <v>2.608225</v>
      </c>
      <c r="H129" s="88">
        <f t="shared" si="71"/>
        <v>25429504.231123522</v>
      </c>
      <c r="I129" s="84">
        <f t="shared" si="118"/>
        <v>24.600000000000012</v>
      </c>
      <c r="J129" s="89">
        <v>123</v>
      </c>
      <c r="K129" s="94">
        <f t="shared" si="72"/>
        <v>123</v>
      </c>
      <c r="L129" s="94">
        <f t="shared" si="73"/>
        <v>10</v>
      </c>
      <c r="M129" s="94">
        <v>1</v>
      </c>
      <c r="N129" s="94">
        <f>N$3/Q$3</f>
        <v>1</v>
      </c>
      <c r="O129" s="93">
        <f>O128*M129</f>
        <v>51200</v>
      </c>
      <c r="P129" s="93">
        <f>K129*O129*$G129*N129</f>
        <v>16425557.76</v>
      </c>
      <c r="Q129" s="93">
        <f t="shared" si="74"/>
        <v>254295042.31123522</v>
      </c>
      <c r="R129" s="93">
        <f t="shared" si="75"/>
        <v>1271475211.5561762</v>
      </c>
      <c r="S129" s="93">
        <f t="shared" si="76"/>
        <v>605.38110396022034</v>
      </c>
      <c r="T129" s="94">
        <f t="shared" si="131"/>
        <v>15.481668630486446</v>
      </c>
      <c r="U129" s="100">
        <f>T129/(($C129/N$3))</f>
        <v>2.5547307971099746</v>
      </c>
      <c r="V129" s="94">
        <f t="shared" si="77"/>
        <v>113</v>
      </c>
      <c r="W129" s="97">
        <f t="shared" si="78"/>
        <v>10.5</v>
      </c>
      <c r="X129" s="94">
        <v>1</v>
      </c>
      <c r="Y129" s="94">
        <f>Y$3/AB$3</f>
        <v>0.95238095238095244</v>
      </c>
      <c r="Z129" s="93">
        <f>Z128*X129</f>
        <v>3840</v>
      </c>
      <c r="AA129" s="93">
        <f>V129*Z129*$G129*Y129</f>
        <v>1077867.6114285716</v>
      </c>
      <c r="AB129" s="93">
        <f t="shared" si="119"/>
        <v>66752448.606699206</v>
      </c>
      <c r="AC129" s="93">
        <f t="shared" si="79"/>
        <v>1335048972.1339848</v>
      </c>
      <c r="AD129" s="93">
        <f t="shared" si="80"/>
        <v>605.38110396022034</v>
      </c>
      <c r="AE129" s="94">
        <f t="shared" si="81"/>
        <v>61.930099669872838</v>
      </c>
      <c r="AF129" s="100">
        <f t="shared" si="120"/>
        <v>10.730462814086879</v>
      </c>
      <c r="AG129" s="94">
        <f t="shared" si="82"/>
        <v>88</v>
      </c>
      <c r="AH129" s="94">
        <f t="shared" si="83"/>
        <v>11.75</v>
      </c>
      <c r="AI129" s="94">
        <v>1</v>
      </c>
      <c r="AJ129" s="94">
        <f>AJ$3/AM$3</f>
        <v>0.85106382978723394</v>
      </c>
      <c r="AK129" s="93">
        <f>AK128*AI129</f>
        <v>432</v>
      </c>
      <c r="AL129" s="93">
        <f>AG129*AK129*$G129*AJ129</f>
        <v>84386.622638297864</v>
      </c>
      <c r="AM129" s="93">
        <f t="shared" si="121"/>
        <v>2334349.0212164116</v>
      </c>
      <c r="AN129" s="93">
        <f t="shared" si="84"/>
        <v>1493983373.5785069</v>
      </c>
      <c r="AO129" s="93">
        <f t="shared" si="85"/>
        <v>605.38110396022034</v>
      </c>
      <c r="AP129" s="94">
        <f t="shared" si="86"/>
        <v>27.662548259835145</v>
      </c>
      <c r="AQ129" s="100">
        <f t="shared" si="129"/>
        <v>5.3636129051660557</v>
      </c>
      <c r="AR129" s="94">
        <f t="shared" si="87"/>
        <v>58</v>
      </c>
      <c r="AS129" s="94">
        <f t="shared" si="88"/>
        <v>13.25</v>
      </c>
      <c r="AT129" s="94">
        <v>1</v>
      </c>
      <c r="AU129" s="94">
        <f>AU$3/AX$3</f>
        <v>0.75471698113207542</v>
      </c>
      <c r="AV129" s="93">
        <f>AV128*AT129</f>
        <v>8</v>
      </c>
      <c r="AW129" s="93">
        <f>AR129*AV129*$G129*AU129</f>
        <v>913.37086792452828</v>
      </c>
      <c r="AX129" s="93">
        <f t="shared" si="122"/>
        <v>41130.484748826319</v>
      </c>
      <c r="AY129" s="93">
        <f t="shared" si="89"/>
        <v>1684704655.3119335</v>
      </c>
      <c r="AZ129" s="93">
        <f t="shared" si="90"/>
        <v>605.38110396022034</v>
      </c>
      <c r="BA129" s="94">
        <f t="shared" si="91"/>
        <v>45.031526834535441</v>
      </c>
      <c r="BB129" s="100">
        <f t="shared" si="130"/>
        <v>9.8460021544157534</v>
      </c>
      <c r="BC129" s="94">
        <f t="shared" si="92"/>
        <v>21</v>
      </c>
      <c r="BD129" s="94">
        <f t="shared" si="93"/>
        <v>15.1</v>
      </c>
      <c r="BE129" s="94">
        <v>1</v>
      </c>
      <c r="BF129" s="94">
        <f>BF$3/BI$3</f>
        <v>0.66225165562913912</v>
      </c>
      <c r="BG129" s="93">
        <f>BG128*BE129</f>
        <v>2</v>
      </c>
      <c r="BH129" s="93">
        <f>BC129*BG129*$G129*BF129</f>
        <v>72.546655629139082</v>
      </c>
      <c r="BI129" s="93">
        <f t="shared" si="124"/>
        <v>277.52552256728399</v>
      </c>
      <c r="BJ129" s="93">
        <f t="shared" si="94"/>
        <v>1919927569.4498258</v>
      </c>
      <c r="BK129" s="93">
        <f t="shared" si="95"/>
        <v>605.38110396022034</v>
      </c>
      <c r="BL129" s="94">
        <f t="shared" si="96"/>
        <v>3.8254764490592605</v>
      </c>
      <c r="BM129" s="100">
        <f t="shared" si="133"/>
        <v>0.95321277856097097</v>
      </c>
      <c r="BN129" s="94">
        <f t="shared" si="97"/>
        <v>-29</v>
      </c>
      <c r="BO129" s="94">
        <f t="shared" si="98"/>
        <v>17.600000000000001</v>
      </c>
      <c r="BP129" s="94">
        <v>1</v>
      </c>
      <c r="BQ129" s="94">
        <f>BQ$3/BT$3</f>
        <v>0.56818181818181823</v>
      </c>
      <c r="BR129" s="93">
        <f>BR128*BP129</f>
        <v>1</v>
      </c>
      <c r="BS129" s="93">
        <f>BN129*BR129*$G129*BQ129</f>
        <v>-42.976434659090913</v>
      </c>
      <c r="BT129" s="93">
        <f t="shared" si="125"/>
        <v>0.31589204762418405</v>
      </c>
      <c r="BU129" s="93">
        <f t="shared" si="99"/>
        <v>2237796372.33887</v>
      </c>
      <c r="BV129" s="93">
        <f t="shared" si="100"/>
        <v>605.38110396022034</v>
      </c>
      <c r="BW129" s="94">
        <f t="shared" si="101"/>
        <v>-7.3503549126396088E-3</v>
      </c>
      <c r="BY129" s="94">
        <f t="shared" si="102"/>
        <v>-84</v>
      </c>
      <c r="BZ129" s="94">
        <f t="shared" si="103"/>
        <v>20.350000000000001</v>
      </c>
      <c r="CA129" s="94">
        <v>1</v>
      </c>
      <c r="CB129" s="94">
        <f>CB$3/CE$3</f>
        <v>0.49140049140049141</v>
      </c>
      <c r="CC129" s="93">
        <f>CC128*CA129</f>
        <v>1</v>
      </c>
      <c r="CD129" s="93">
        <f>BY129*CC129*$G129*CB129</f>
        <v>-107.66137592137592</v>
      </c>
      <c r="CE129" s="93">
        <f t="shared" si="126"/>
        <v>1.7834481448508863E-4</v>
      </c>
      <c r="CF129" s="93">
        <f t="shared" si="104"/>
        <v>2587452055.5168185</v>
      </c>
      <c r="CG129" s="93">
        <f t="shared" si="105"/>
        <v>605.38110396022034</v>
      </c>
      <c r="CH129" s="94">
        <f t="shared" si="106"/>
        <v>-1.6565347875112812E-6</v>
      </c>
      <c r="CI129" s="100"/>
      <c r="CJ129" s="94">
        <f t="shared" si="107"/>
        <v>-134</v>
      </c>
      <c r="CK129" s="94">
        <f t="shared" si="108"/>
        <v>22.85</v>
      </c>
      <c r="CL129" s="94">
        <v>1</v>
      </c>
      <c r="CM129" s="94">
        <f>CM$3/CP$3</f>
        <v>0.43763676148796499</v>
      </c>
      <c r="CN129" s="93">
        <f>CN128*CL129</f>
        <v>1</v>
      </c>
      <c r="CO129" s="93">
        <f>CJ129*CN129*$G129*CM129</f>
        <v>-152.95498905908099</v>
      </c>
      <c r="CP129" s="93">
        <f t="shared" si="127"/>
        <v>1.9556103208424163E-7</v>
      </c>
      <c r="CQ129" s="93">
        <f t="shared" si="109"/>
        <v>2905320858.4058623</v>
      </c>
      <c r="CR129" s="93">
        <f t="shared" si="110"/>
        <v>605.38110396022034</v>
      </c>
      <c r="CS129" s="94">
        <f t="shared" si="111"/>
        <v>-1.2785528166636231E-9</v>
      </c>
      <c r="CT129" s="100"/>
      <c r="CU129" s="94">
        <f t="shared" si="112"/>
        <v>-197</v>
      </c>
      <c r="CV129" s="94">
        <f t="shared" si="113"/>
        <v>26</v>
      </c>
      <c r="CW129" s="94">
        <v>1</v>
      </c>
      <c r="CX129" s="94">
        <f>CX$3/DA$3</f>
        <v>0.38461538461538458</v>
      </c>
      <c r="CY129" s="93">
        <f>CY128*CW129</f>
        <v>1</v>
      </c>
      <c r="CZ129" s="93">
        <f>CU129*CY129*$G129*CX129</f>
        <v>-197.62320192307692</v>
      </c>
      <c r="DA129" s="93">
        <f t="shared" si="128"/>
        <v>3.584194085239672E-11</v>
      </c>
      <c r="DB129" s="93">
        <f t="shared" si="114"/>
        <v>3305835550.0460577</v>
      </c>
      <c r="DC129" s="93">
        <f t="shared" si="115"/>
        <v>605.38110396022034</v>
      </c>
      <c r="DD129" s="94">
        <f t="shared" si="116"/>
        <v>-1.8136504470941564E-13</v>
      </c>
      <c r="DE129" s="100"/>
    </row>
    <row r="130" spans="1:109">
      <c r="A130" s="84">
        <f t="shared" si="67"/>
        <v>18.379173679952682</v>
      </c>
      <c r="B130" s="84">
        <f t="shared" si="68"/>
        <v>4.1333333333333337</v>
      </c>
      <c r="C130" s="112">
        <f t="shared" si="132"/>
        <v>6.06</v>
      </c>
      <c r="D130" s="116"/>
      <c r="E130" s="86">
        <f t="shared" si="117"/>
        <v>1.62</v>
      </c>
      <c r="F130" s="86">
        <f t="shared" si="69"/>
        <v>1.62</v>
      </c>
      <c r="G130" s="87">
        <f t="shared" si="70"/>
        <v>2.6244000000000005</v>
      </c>
      <c r="H130" s="88">
        <f t="shared" si="71"/>
        <v>29210829.678681735</v>
      </c>
      <c r="I130" s="84">
        <f t="shared" si="118"/>
        <v>24.800000000000015</v>
      </c>
      <c r="J130" s="89">
        <v>124</v>
      </c>
      <c r="K130" s="94">
        <f t="shared" si="72"/>
        <v>124</v>
      </c>
      <c r="L130" s="94">
        <f t="shared" si="73"/>
        <v>10</v>
      </c>
      <c r="M130" s="94">
        <v>1</v>
      </c>
      <c r="N130" s="94">
        <f>N$3/Q$3</f>
        <v>1</v>
      </c>
      <c r="O130" s="93">
        <f>O129*M130</f>
        <v>51200</v>
      </c>
      <c r="P130" s="93">
        <f>K130*O130*$G130*N130</f>
        <v>16661790.720000003</v>
      </c>
      <c r="Q130" s="93">
        <f t="shared" si="74"/>
        <v>292108296.78681737</v>
      </c>
      <c r="R130" s="93">
        <f t="shared" si="75"/>
        <v>1460541483.9340868</v>
      </c>
      <c r="S130" s="93">
        <f t="shared" si="76"/>
        <v>627.3424616090515</v>
      </c>
      <c r="T130" s="94">
        <f t="shared" si="131"/>
        <v>17.531626803845565</v>
      </c>
      <c r="U130" s="100">
        <f>T130/(($C130/N$3))</f>
        <v>2.8930077234068592</v>
      </c>
      <c r="V130" s="94">
        <f t="shared" si="77"/>
        <v>114</v>
      </c>
      <c r="W130" s="97">
        <f t="shared" si="78"/>
        <v>10.5</v>
      </c>
      <c r="X130" s="94">
        <v>1</v>
      </c>
      <c r="Y130" s="94">
        <f>Y$3/AB$3</f>
        <v>0.95238095238095244</v>
      </c>
      <c r="Z130" s="93">
        <f>Z129*X130</f>
        <v>3840</v>
      </c>
      <c r="AA130" s="93">
        <f>V130*Z130*$G130*Y130</f>
        <v>1094149.8514285719</v>
      </c>
      <c r="AB130" s="93">
        <f t="shared" si="119"/>
        <v>76678427.9065395</v>
      </c>
      <c r="AC130" s="93">
        <f t="shared" si="79"/>
        <v>1533568558.1307912</v>
      </c>
      <c r="AD130" s="93">
        <f t="shared" si="80"/>
        <v>627.3424616090515</v>
      </c>
      <c r="AE130" s="94">
        <f t="shared" si="81"/>
        <v>70.08037135537208</v>
      </c>
      <c r="AF130" s="100">
        <f t="shared" si="120"/>
        <v>12.142638601178332</v>
      </c>
      <c r="AG130" s="94">
        <f t="shared" si="82"/>
        <v>89</v>
      </c>
      <c r="AH130" s="94">
        <f t="shared" si="83"/>
        <v>11.75</v>
      </c>
      <c r="AI130" s="94">
        <v>1</v>
      </c>
      <c r="AJ130" s="94">
        <f>AJ$3/AM$3</f>
        <v>0.85106382978723394</v>
      </c>
      <c r="AK130" s="93">
        <f>AK129*AI130</f>
        <v>432</v>
      </c>
      <c r="AL130" s="93">
        <f>AG130*AK130*$G130*AJ130</f>
        <v>85874.8350638298</v>
      </c>
      <c r="AM130" s="93">
        <f t="shared" si="121"/>
        <v>2681462.8806602317</v>
      </c>
      <c r="AN130" s="93">
        <f t="shared" si="84"/>
        <v>1716136243.6225519</v>
      </c>
      <c r="AO130" s="93">
        <f t="shared" si="85"/>
        <v>627.3424616090515</v>
      </c>
      <c r="AP130" s="94">
        <f t="shared" si="86"/>
        <v>31.225246356131343</v>
      </c>
      <c r="AQ130" s="100">
        <f t="shared" si="129"/>
        <v>6.0544000773026942</v>
      </c>
      <c r="AR130" s="94">
        <f t="shared" si="87"/>
        <v>59</v>
      </c>
      <c r="AS130" s="94">
        <f t="shared" si="88"/>
        <v>13.25</v>
      </c>
      <c r="AT130" s="94">
        <v>1</v>
      </c>
      <c r="AU130" s="94">
        <f>AU$3/AX$3</f>
        <v>0.75471698113207542</v>
      </c>
      <c r="AV130" s="93">
        <f>AV129*AT130</f>
        <v>8</v>
      </c>
      <c r="AW130" s="93">
        <f>AR130*AV130*$G130*AU130</f>
        <v>934.88060377358499</v>
      </c>
      <c r="AX130" s="93">
        <f t="shared" si="122"/>
        <v>47246.520171207427</v>
      </c>
      <c r="AY130" s="93">
        <f t="shared" si="89"/>
        <v>1935217466.2126648</v>
      </c>
      <c r="AZ130" s="93">
        <f t="shared" si="90"/>
        <v>627.3424616090515</v>
      </c>
      <c r="BA130" s="94">
        <f t="shared" si="91"/>
        <v>50.537491076935289</v>
      </c>
      <c r="BB130" s="100">
        <f t="shared" si="130"/>
        <v>11.049863973092288</v>
      </c>
      <c r="BC130" s="94">
        <f t="shared" si="92"/>
        <v>22</v>
      </c>
      <c r="BD130" s="94">
        <f t="shared" si="93"/>
        <v>15.1</v>
      </c>
      <c r="BE130" s="94">
        <v>1</v>
      </c>
      <c r="BF130" s="94">
        <f>BF$3/BI$3</f>
        <v>0.66225165562913912</v>
      </c>
      <c r="BG130" s="93">
        <f>BG129*BE130</f>
        <v>2</v>
      </c>
      <c r="BH130" s="93">
        <f>BC130*BG130*$G130*BF130</f>
        <v>76.472582781456978</v>
      </c>
      <c r="BI130" s="93">
        <f t="shared" si="124"/>
        <v>318.79311124273164</v>
      </c>
      <c r="BJ130" s="93">
        <f t="shared" si="94"/>
        <v>2205417640.7404709</v>
      </c>
      <c r="BK130" s="93">
        <f t="shared" si="95"/>
        <v>627.3424616090515</v>
      </c>
      <c r="BL130" s="94">
        <f t="shared" si="96"/>
        <v>4.1687242623121179</v>
      </c>
      <c r="BM130" s="100">
        <f t="shared" si="133"/>
        <v>1.0387415241074751</v>
      </c>
      <c r="BN130" s="94">
        <f t="shared" si="97"/>
        <v>-28</v>
      </c>
      <c r="BO130" s="94">
        <f t="shared" si="98"/>
        <v>17.600000000000001</v>
      </c>
      <c r="BP130" s="94">
        <v>1</v>
      </c>
      <c r="BQ130" s="94">
        <f>BQ$3/BT$3</f>
        <v>0.56818181818181823</v>
      </c>
      <c r="BR130" s="93">
        <f>BR129*BP130</f>
        <v>1</v>
      </c>
      <c r="BS130" s="93">
        <f>BN130*BR130*$G130*BQ130</f>
        <v>-41.751818181818194</v>
      </c>
      <c r="BT130" s="93">
        <f t="shared" si="125"/>
        <v>0.36286467546254525</v>
      </c>
      <c r="BU130" s="93">
        <f t="shared" si="99"/>
        <v>2570553011.7239928</v>
      </c>
      <c r="BV130" s="93">
        <f t="shared" si="100"/>
        <v>627.3424616090515</v>
      </c>
      <c r="BW130" s="94">
        <f t="shared" si="101"/>
        <v>-8.6909909858862901E-3</v>
      </c>
      <c r="BY130" s="94">
        <f t="shared" si="102"/>
        <v>-83</v>
      </c>
      <c r="BZ130" s="94">
        <f t="shared" si="103"/>
        <v>20.350000000000001</v>
      </c>
      <c r="CA130" s="94">
        <v>1</v>
      </c>
      <c r="CB130" s="94">
        <f>CB$3/CE$3</f>
        <v>0.49140049140049141</v>
      </c>
      <c r="CC130" s="93">
        <f>CC129*CA130</f>
        <v>1</v>
      </c>
      <c r="CD130" s="93">
        <f>BY130*CC130*$G130*CB130</f>
        <v>-107.03941031941035</v>
      </c>
      <c r="CE130" s="93">
        <f t="shared" si="126"/>
        <v>2.0486439502127269E-4</v>
      </c>
      <c r="CF130" s="93">
        <f t="shared" si="104"/>
        <v>2972201919.8058662</v>
      </c>
      <c r="CG130" s="93">
        <f t="shared" si="105"/>
        <v>627.3424616090515</v>
      </c>
      <c r="CH130" s="94">
        <f t="shared" si="106"/>
        <v>-1.9139155794108752E-6</v>
      </c>
      <c r="CI130" s="100"/>
      <c r="CJ130" s="94">
        <f t="shared" si="107"/>
        <v>-133</v>
      </c>
      <c r="CK130" s="94">
        <f t="shared" si="108"/>
        <v>22.85</v>
      </c>
      <c r="CL130" s="94">
        <v>1</v>
      </c>
      <c r="CM130" s="94">
        <f>CM$3/CP$3</f>
        <v>0.43763676148796499</v>
      </c>
      <c r="CN130" s="93">
        <f>CN129*CL130</f>
        <v>1</v>
      </c>
      <c r="CO130" s="93">
        <f>CJ130*CN130*$G130*CM130</f>
        <v>-152.75501094091908</v>
      </c>
      <c r="CP130" s="93">
        <f t="shared" si="127"/>
        <v>2.246406358566908E-7</v>
      </c>
      <c r="CQ130" s="93">
        <f t="shared" si="109"/>
        <v>3337337290.7893887</v>
      </c>
      <c r="CR130" s="93">
        <f t="shared" si="110"/>
        <v>627.3424616090515</v>
      </c>
      <c r="CS130" s="94">
        <f t="shared" si="111"/>
        <v>-1.4705942179767501E-9</v>
      </c>
      <c r="CT130" s="100"/>
      <c r="CU130" s="94">
        <f t="shared" si="112"/>
        <v>-196</v>
      </c>
      <c r="CV130" s="94">
        <f t="shared" si="113"/>
        <v>26</v>
      </c>
      <c r="CW130" s="94">
        <v>1</v>
      </c>
      <c r="CX130" s="94">
        <f>CX$3/DA$3</f>
        <v>0.38461538461538458</v>
      </c>
      <c r="CY130" s="93">
        <f>CY129*CW130</f>
        <v>1</v>
      </c>
      <c r="CZ130" s="93">
        <f>CU130*CY130*$G130*CX130</f>
        <v>-197.83938461538463</v>
      </c>
      <c r="DA130" s="93">
        <f t="shared" si="128"/>
        <v>4.1171578497049138E-11</v>
      </c>
      <c r="DB130" s="93">
        <f t="shared" si="114"/>
        <v>3797407858.2286258</v>
      </c>
      <c r="DC130" s="93">
        <f t="shared" si="115"/>
        <v>627.3424616090515</v>
      </c>
      <c r="DD130" s="94">
        <f t="shared" si="116"/>
        <v>-2.0810607845899812E-13</v>
      </c>
      <c r="DE130" s="100"/>
    </row>
    <row r="131" spans="1:109">
      <c r="A131" s="84">
        <f t="shared" si="67"/>
        <v>19.027313840043664</v>
      </c>
      <c r="B131" s="84">
        <f t="shared" si="68"/>
        <v>4.166666666666667</v>
      </c>
      <c r="C131" s="112">
        <f t="shared" si="132"/>
        <v>6.06</v>
      </c>
      <c r="D131" s="116"/>
      <c r="E131" s="86">
        <f t="shared" si="117"/>
        <v>1.625</v>
      </c>
      <c r="F131" s="86">
        <f t="shared" si="69"/>
        <v>1.625</v>
      </c>
      <c r="G131" s="87">
        <f t="shared" si="70"/>
        <v>2.640625</v>
      </c>
      <c r="H131" s="88">
        <f t="shared" si="71"/>
        <v>33554432.000000276</v>
      </c>
      <c r="I131" s="84">
        <f t="shared" si="118"/>
        <v>25.000000000000011</v>
      </c>
      <c r="J131" s="89">
        <v>125</v>
      </c>
      <c r="K131" s="94">
        <f t="shared" si="72"/>
        <v>125</v>
      </c>
      <c r="L131" s="94">
        <f t="shared" si="73"/>
        <v>10</v>
      </c>
      <c r="M131" s="94">
        <v>1</v>
      </c>
      <c r="N131" s="94">
        <f>N$3/Q$3</f>
        <v>1</v>
      </c>
      <c r="O131" s="93">
        <f>O130*M131</f>
        <v>51200</v>
      </c>
      <c r="P131" s="93">
        <f>K131*O131*$G131*N131</f>
        <v>16900000</v>
      </c>
      <c r="Q131" s="93">
        <f t="shared" si="74"/>
        <v>335544320.00000274</v>
      </c>
      <c r="R131" s="93">
        <f t="shared" si="75"/>
        <v>1677721600.0000138</v>
      </c>
      <c r="S131" s="93">
        <f t="shared" si="76"/>
        <v>650.09988953482514</v>
      </c>
      <c r="T131" s="94">
        <f t="shared" si="131"/>
        <v>19.854693491124422</v>
      </c>
      <c r="U131" s="100">
        <f>T131/(($C131/N$3))</f>
        <v>3.2763520612416541</v>
      </c>
      <c r="V131" s="94">
        <f t="shared" si="77"/>
        <v>115</v>
      </c>
      <c r="W131" s="97">
        <f t="shared" si="78"/>
        <v>10.5</v>
      </c>
      <c r="X131" s="94">
        <v>1</v>
      </c>
      <c r="Y131" s="94">
        <f>Y$3/AB$3</f>
        <v>0.95238095238095244</v>
      </c>
      <c r="Z131" s="93">
        <f>Z130*X131</f>
        <v>3840</v>
      </c>
      <c r="AA131" s="93">
        <f>V131*Z131*$G131*Y131</f>
        <v>1110571.4285714286</v>
      </c>
      <c r="AB131" s="93">
        <f t="shared" si="119"/>
        <v>88080384.000000685</v>
      </c>
      <c r="AC131" s="93">
        <f t="shared" si="79"/>
        <v>1761607680.0000145</v>
      </c>
      <c r="AD131" s="93">
        <f t="shared" si="80"/>
        <v>650.09988953482514</v>
      </c>
      <c r="AE131" s="94">
        <f t="shared" si="81"/>
        <v>79.310868021611114</v>
      </c>
      <c r="AF131" s="100">
        <f t="shared" si="120"/>
        <v>13.741982082952424</v>
      </c>
      <c r="AG131" s="94">
        <f t="shared" si="82"/>
        <v>90</v>
      </c>
      <c r="AH131" s="94">
        <f t="shared" si="83"/>
        <v>11.75</v>
      </c>
      <c r="AI131" s="94">
        <v>1</v>
      </c>
      <c r="AJ131" s="94">
        <f>AJ$3/AM$3</f>
        <v>0.85106382978723394</v>
      </c>
      <c r="AK131" s="93">
        <f>AK130*AI131</f>
        <v>432</v>
      </c>
      <c r="AL131" s="93">
        <f>AG131*AK131*$G131*AJ131</f>
        <v>87376.595744680846</v>
      </c>
      <c r="AM131" s="93">
        <f t="shared" si="121"/>
        <v>3080192.0000000186</v>
      </c>
      <c r="AN131" s="93">
        <f t="shared" si="84"/>
        <v>1971322880.0000162</v>
      </c>
      <c r="AO131" s="93">
        <f t="shared" si="85"/>
        <v>650.09988953482514</v>
      </c>
      <c r="AP131" s="94">
        <f t="shared" si="86"/>
        <v>35.251911266954217</v>
      </c>
      <c r="AQ131" s="100">
        <f t="shared" si="129"/>
        <v>6.8351478116619155</v>
      </c>
      <c r="AR131" s="94">
        <f t="shared" si="87"/>
        <v>60</v>
      </c>
      <c r="AS131" s="94">
        <f t="shared" si="88"/>
        <v>13.25</v>
      </c>
      <c r="AT131" s="94">
        <v>8</v>
      </c>
      <c r="AU131" s="94">
        <f>AU$3/AX$3</f>
        <v>0.75471698113207542</v>
      </c>
      <c r="AV131" s="93">
        <f>AV130*AT131</f>
        <v>64</v>
      </c>
      <c r="AW131" s="93">
        <f>AR131*AV131*$G131*AU131</f>
        <v>7652.8301886792451</v>
      </c>
      <c r="AX131" s="93">
        <f t="shared" si="122"/>
        <v>54272.000000000218</v>
      </c>
      <c r="AY131" s="93">
        <f t="shared" si="89"/>
        <v>2222981120.0000181</v>
      </c>
      <c r="AZ131" s="93">
        <f t="shared" si="90"/>
        <v>650.09988953482514</v>
      </c>
      <c r="BA131" s="94">
        <f t="shared" si="91"/>
        <v>7.0917554240631446</v>
      </c>
      <c r="BB131" s="100">
        <f t="shared" si="130"/>
        <v>1.5505900885946644</v>
      </c>
      <c r="BC131" s="94">
        <f t="shared" si="92"/>
        <v>23</v>
      </c>
      <c r="BD131" s="94">
        <f t="shared" si="93"/>
        <v>15.1</v>
      </c>
      <c r="BE131" s="94">
        <v>1</v>
      </c>
      <c r="BF131" s="94">
        <f>BF$3/BI$3</f>
        <v>0.66225165562913912</v>
      </c>
      <c r="BG131" s="93">
        <f>BG130*BE131</f>
        <v>2</v>
      </c>
      <c r="BH131" s="93">
        <f>BC131*BG131*$G131*BF131</f>
        <v>80.442880794701992</v>
      </c>
      <c r="BI131" s="93">
        <f t="shared" si="124"/>
        <v>366.19712246891271</v>
      </c>
      <c r="BJ131" s="93">
        <f t="shared" si="94"/>
        <v>2533359616.000021</v>
      </c>
      <c r="BK131" s="93">
        <f t="shared" si="95"/>
        <v>650.09988953482514</v>
      </c>
      <c r="BL131" s="94">
        <f t="shared" si="96"/>
        <v>4.5522626595569493</v>
      </c>
      <c r="BM131" s="100">
        <f t="shared" si="133"/>
        <v>1.1343096725958737</v>
      </c>
      <c r="BN131" s="94">
        <f t="shared" si="97"/>
        <v>-27</v>
      </c>
      <c r="BO131" s="94">
        <f t="shared" si="98"/>
        <v>17.600000000000001</v>
      </c>
      <c r="BP131" s="94">
        <v>1</v>
      </c>
      <c r="BQ131" s="94">
        <f>BQ$3/BT$3</f>
        <v>0.56818181818181823</v>
      </c>
      <c r="BR131" s="93">
        <f>BR130*BP131</f>
        <v>1</v>
      </c>
      <c r="BS131" s="93">
        <f>BN131*BR131*$G131*BQ131</f>
        <v>-40.50958806818182</v>
      </c>
      <c r="BT131" s="93">
        <f t="shared" si="125"/>
        <v>0.4168220557903588</v>
      </c>
      <c r="BU131" s="93">
        <f t="shared" si="99"/>
        <v>2952790016.0000248</v>
      </c>
      <c r="BV131" s="93">
        <f t="shared" si="100"/>
        <v>650.09988953482514</v>
      </c>
      <c r="BW131" s="94">
        <f t="shared" si="101"/>
        <v>-1.0289466658826652E-2</v>
      </c>
      <c r="BY131" s="94">
        <f t="shared" si="102"/>
        <v>-82</v>
      </c>
      <c r="BZ131" s="94">
        <f t="shared" si="103"/>
        <v>20.350000000000001</v>
      </c>
      <c r="CA131" s="94">
        <v>1</v>
      </c>
      <c r="CB131" s="94">
        <f>CB$3/CE$3</f>
        <v>0.49140049140049141</v>
      </c>
      <c r="CC131" s="93">
        <f>CC130*CA131</f>
        <v>1</v>
      </c>
      <c r="CD131" s="93">
        <f>BY131*CC131*$G131*CB131</f>
        <v>-106.40356265356266</v>
      </c>
      <c r="CE131" s="93">
        <f t="shared" si="126"/>
        <v>2.353273935583987E-4</v>
      </c>
      <c r="CF131" s="93">
        <f t="shared" si="104"/>
        <v>3414163456.0000281</v>
      </c>
      <c r="CG131" s="93">
        <f t="shared" si="105"/>
        <v>650.09988953482514</v>
      </c>
      <c r="CH131" s="94">
        <f t="shared" si="106"/>
        <v>-2.2116495697103365E-6</v>
      </c>
      <c r="CI131" s="100"/>
      <c r="CJ131" s="94">
        <f t="shared" si="107"/>
        <v>-132</v>
      </c>
      <c r="CK131" s="94">
        <f t="shared" si="108"/>
        <v>22.85</v>
      </c>
      <c r="CL131" s="94">
        <v>1</v>
      </c>
      <c r="CM131" s="94">
        <f>CM$3/CP$3</f>
        <v>0.43763676148796499</v>
      </c>
      <c r="CN131" s="93">
        <f>CN130*CL131</f>
        <v>1</v>
      </c>
      <c r="CO131" s="93">
        <f>CJ131*CN131*$G131*CM131</f>
        <v>-152.54376367614879</v>
      </c>
      <c r="CP131" s="93">
        <f t="shared" si="127"/>
        <v>2.5804432887406863E-7</v>
      </c>
      <c r="CQ131" s="93">
        <f t="shared" si="109"/>
        <v>3833593856.0000319</v>
      </c>
      <c r="CR131" s="93">
        <f t="shared" si="110"/>
        <v>650.09988953482514</v>
      </c>
      <c r="CS131" s="94">
        <f t="shared" si="111"/>
        <v>-1.6916085106035413E-9</v>
      </c>
      <c r="CT131" s="100"/>
      <c r="CU131" s="94">
        <f t="shared" si="112"/>
        <v>-195</v>
      </c>
      <c r="CV131" s="94">
        <f t="shared" si="113"/>
        <v>26</v>
      </c>
      <c r="CW131" s="94">
        <v>1</v>
      </c>
      <c r="CX131" s="94">
        <f>CX$3/DA$3</f>
        <v>0.38461538461538458</v>
      </c>
      <c r="CY131" s="93">
        <f>CY130*CW131</f>
        <v>1</v>
      </c>
      <c r="CZ131" s="93">
        <f>CU131*CY131*$G131*CX131</f>
        <v>-198.04687499999997</v>
      </c>
      <c r="DA131" s="93">
        <f t="shared" si="128"/>
        <v>4.7293724492191648E-11</v>
      </c>
      <c r="DB131" s="93">
        <f t="shared" si="114"/>
        <v>4362076160.0000362</v>
      </c>
      <c r="DC131" s="93">
        <f t="shared" si="115"/>
        <v>650.09988953482514</v>
      </c>
      <c r="DD131" s="94">
        <f t="shared" si="116"/>
        <v>-2.3880066015781192E-13</v>
      </c>
      <c r="DE131" s="100"/>
    </row>
    <row r="132" spans="1:109">
      <c r="A132" s="84">
        <f t="shared" si="67"/>
        <v>19.698310613518792</v>
      </c>
      <c r="B132" s="84">
        <f t="shared" si="68"/>
        <v>4.2</v>
      </c>
      <c r="C132" s="112">
        <f t="shared" si="132"/>
        <v>6.06</v>
      </c>
      <c r="D132" s="116"/>
      <c r="E132" s="86">
        <f t="shared" si="117"/>
        <v>1.63</v>
      </c>
      <c r="F132" s="86">
        <f t="shared" si="69"/>
        <v>1.63</v>
      </c>
      <c r="G132" s="87">
        <f t="shared" si="70"/>
        <v>2.6568999999999998</v>
      </c>
      <c r="H132" s="88">
        <f t="shared" si="71"/>
        <v>38543920.841260195</v>
      </c>
      <c r="I132" s="84">
        <f t="shared" si="118"/>
        <v>25.200000000000014</v>
      </c>
      <c r="J132" s="89">
        <v>126</v>
      </c>
      <c r="K132" s="94">
        <f t="shared" si="72"/>
        <v>126</v>
      </c>
      <c r="L132" s="94">
        <f t="shared" si="73"/>
        <v>10</v>
      </c>
      <c r="M132" s="94">
        <v>1</v>
      </c>
      <c r="N132" s="94">
        <f>N$3/Q$3</f>
        <v>1</v>
      </c>
      <c r="O132" s="93">
        <f>O131*M132</f>
        <v>51200</v>
      </c>
      <c r="P132" s="93">
        <f>K132*O132*$G132*N132</f>
        <v>17140193.279999997</v>
      </c>
      <c r="Q132" s="93">
        <f t="shared" si="74"/>
        <v>385439208.41260195</v>
      </c>
      <c r="R132" s="93">
        <f t="shared" si="75"/>
        <v>1927196042.0630097</v>
      </c>
      <c r="S132" s="93">
        <f t="shared" si="76"/>
        <v>673.68222298234275</v>
      </c>
      <c r="T132" s="94">
        <f t="shared" si="131"/>
        <v>22.487448193618153</v>
      </c>
      <c r="U132" s="100">
        <f>T132/(($C132/N$3))</f>
        <v>3.7108000319501904</v>
      </c>
      <c r="V132" s="94">
        <f t="shared" si="77"/>
        <v>116</v>
      </c>
      <c r="W132" s="97">
        <f t="shared" si="78"/>
        <v>10.5</v>
      </c>
      <c r="X132" s="94">
        <v>1</v>
      </c>
      <c r="Y132" s="94">
        <f>Y$3/AB$3</f>
        <v>0.95238095238095244</v>
      </c>
      <c r="Z132" s="93">
        <f>Z131*X132</f>
        <v>3840</v>
      </c>
      <c r="AA132" s="93">
        <f>V132*Z132*$G132*Y132</f>
        <v>1127132.8914285714</v>
      </c>
      <c r="AB132" s="93">
        <f t="shared" si="119"/>
        <v>101177792.20830795</v>
      </c>
      <c r="AC132" s="93">
        <f t="shared" si="79"/>
        <v>2023555844.1661601</v>
      </c>
      <c r="AD132" s="93">
        <f t="shared" si="80"/>
        <v>673.68222298234275</v>
      </c>
      <c r="AE132" s="94">
        <f t="shared" si="81"/>
        <v>89.765628328059293</v>
      </c>
      <c r="AF132" s="100">
        <f t="shared" si="120"/>
        <v>15.553450452881563</v>
      </c>
      <c r="AG132" s="94">
        <f t="shared" si="82"/>
        <v>91</v>
      </c>
      <c r="AH132" s="94">
        <f t="shared" si="83"/>
        <v>11.75</v>
      </c>
      <c r="AI132" s="94">
        <v>1</v>
      </c>
      <c r="AJ132" s="94">
        <f>AJ$3/AM$3</f>
        <v>0.85106382978723394</v>
      </c>
      <c r="AK132" s="93">
        <f>AK131*AI132</f>
        <v>432</v>
      </c>
      <c r="AL132" s="93">
        <f>AG132*AK132*$G132*AJ132</f>
        <v>88891.959829787214</v>
      </c>
      <c r="AM132" s="93">
        <f t="shared" si="121"/>
        <v>3538211.4834750481</v>
      </c>
      <c r="AN132" s="93">
        <f t="shared" si="84"/>
        <v>2264455349.4240365</v>
      </c>
      <c r="AO132" s="93">
        <f t="shared" si="85"/>
        <v>673.68222298234275</v>
      </c>
      <c r="AP132" s="94">
        <f t="shared" si="86"/>
        <v>39.803504054248698</v>
      </c>
      <c r="AQ132" s="100">
        <f t="shared" si="129"/>
        <v>7.7176761161290797</v>
      </c>
      <c r="AR132" s="94">
        <f t="shared" si="87"/>
        <v>61</v>
      </c>
      <c r="AS132" s="94">
        <f t="shared" si="88"/>
        <v>13.25</v>
      </c>
      <c r="AT132" s="94">
        <v>1</v>
      </c>
      <c r="AU132" s="94">
        <f>AU$3/AX$3</f>
        <v>0.75471698113207542</v>
      </c>
      <c r="AV132" s="93">
        <f>AV131*AT132</f>
        <v>64</v>
      </c>
      <c r="AW132" s="93">
        <f>AR132*AV132*$G132*AU132</f>
        <v>7828.3302641509426</v>
      </c>
      <c r="AX132" s="93">
        <f t="shared" si="122"/>
        <v>62342.157122399331</v>
      </c>
      <c r="AY132" s="93">
        <f t="shared" si="89"/>
        <v>2553534755.7334881</v>
      </c>
      <c r="AZ132" s="93">
        <f t="shared" si="90"/>
        <v>673.68222298234275</v>
      </c>
      <c r="BA132" s="94">
        <f t="shared" si="91"/>
        <v>7.9636595568647657</v>
      </c>
      <c r="BB132" s="100">
        <f t="shared" si="130"/>
        <v>1.7412291935389133</v>
      </c>
      <c r="BC132" s="94">
        <f t="shared" si="92"/>
        <v>24</v>
      </c>
      <c r="BD132" s="94">
        <f t="shared" si="93"/>
        <v>15.1</v>
      </c>
      <c r="BE132" s="94">
        <v>1</v>
      </c>
      <c r="BF132" s="94">
        <f>BF$3/BI$3</f>
        <v>0.66225165562913912</v>
      </c>
      <c r="BG132" s="93">
        <f>BG131*BE132</f>
        <v>2</v>
      </c>
      <c r="BH132" s="93">
        <f>BC132*BG132*$G132*BF132</f>
        <v>84.457748344370856</v>
      </c>
      <c r="BI132" s="93">
        <f t="shared" si="124"/>
        <v>420.6500321846878</v>
      </c>
      <c r="BJ132" s="93">
        <f t="shared" si="94"/>
        <v>2910066023.5151443</v>
      </c>
      <c r="BK132" s="93">
        <f t="shared" si="95"/>
        <v>673.68222298234275</v>
      </c>
      <c r="BL132" s="94">
        <f t="shared" si="96"/>
        <v>4.9805972859886731</v>
      </c>
      <c r="BM132" s="100">
        <f t="shared" si="133"/>
        <v>1.2410399177958575</v>
      </c>
      <c r="BN132" s="94">
        <f t="shared" si="97"/>
        <v>-26</v>
      </c>
      <c r="BO132" s="94">
        <f t="shared" si="98"/>
        <v>17.600000000000001</v>
      </c>
      <c r="BP132" s="94">
        <v>1</v>
      </c>
      <c r="BQ132" s="94">
        <f>BQ$3/BT$3</f>
        <v>0.56818181818181823</v>
      </c>
      <c r="BR132" s="93">
        <f>BR131*BP132</f>
        <v>1</v>
      </c>
      <c r="BS132" s="93">
        <f>BN132*BR132*$G132*BQ132</f>
        <v>-39.249659090909091</v>
      </c>
      <c r="BT132" s="93">
        <f t="shared" si="125"/>
        <v>0.47880280981286749</v>
      </c>
      <c r="BU132" s="93">
        <f t="shared" si="99"/>
        <v>3391865034.0308976</v>
      </c>
      <c r="BV132" s="93">
        <f t="shared" si="100"/>
        <v>673.68222298234275</v>
      </c>
      <c r="BW132" s="94">
        <f t="shared" si="101"/>
        <v>-1.2198903656815878E-2</v>
      </c>
      <c r="BY132" s="94">
        <f t="shared" si="102"/>
        <v>-81</v>
      </c>
      <c r="BZ132" s="94">
        <f t="shared" si="103"/>
        <v>20.350000000000001</v>
      </c>
      <c r="CA132" s="94">
        <v>1</v>
      </c>
      <c r="CB132" s="94">
        <f>CB$3/CE$3</f>
        <v>0.49140049140049141</v>
      </c>
      <c r="CC132" s="93">
        <f>CC131*CA132</f>
        <v>1</v>
      </c>
      <c r="CD132" s="93">
        <f>BY132*CC132*$G132*CB132</f>
        <v>-105.7537592137592</v>
      </c>
      <c r="CE132" s="93">
        <f t="shared" si="126"/>
        <v>2.7032018986627244E-4</v>
      </c>
      <c r="CF132" s="93">
        <f t="shared" si="104"/>
        <v>3921843945.5982251</v>
      </c>
      <c r="CG132" s="93">
        <f t="shared" si="105"/>
        <v>673.68222298234275</v>
      </c>
      <c r="CH132" s="94">
        <f t="shared" si="106"/>
        <v>-2.5561284239539559E-6</v>
      </c>
      <c r="CI132" s="100"/>
      <c r="CJ132" s="94">
        <f t="shared" si="107"/>
        <v>-131</v>
      </c>
      <c r="CK132" s="94">
        <f t="shared" si="108"/>
        <v>22.85</v>
      </c>
      <c r="CL132" s="94">
        <v>1</v>
      </c>
      <c r="CM132" s="94">
        <f>CM$3/CP$3</f>
        <v>0.43763676148796499</v>
      </c>
      <c r="CN132" s="93">
        <f>CN131*CL132</f>
        <v>1</v>
      </c>
      <c r="CO132" s="93">
        <f>CJ132*CN132*$G132*CM132</f>
        <v>-152.32118161925601</v>
      </c>
      <c r="CP132" s="93">
        <f t="shared" si="127"/>
        <v>2.9641509609395655E-7</v>
      </c>
      <c r="CQ132" s="93">
        <f t="shared" si="109"/>
        <v>4403642956.1139774</v>
      </c>
      <c r="CR132" s="93">
        <f t="shared" si="110"/>
        <v>673.68222298234275</v>
      </c>
      <c r="CS132" s="94">
        <f t="shared" si="111"/>
        <v>-1.945987373147351E-9</v>
      </c>
      <c r="CT132" s="100"/>
      <c r="CU132" s="94">
        <f t="shared" si="112"/>
        <v>-194</v>
      </c>
      <c r="CV132" s="94">
        <f t="shared" si="113"/>
        <v>26</v>
      </c>
      <c r="CW132" s="94">
        <v>1</v>
      </c>
      <c r="CX132" s="94">
        <f>CX$3/DA$3</f>
        <v>0.38461538461538458</v>
      </c>
      <c r="CY132" s="93">
        <f>CY131*CW132</f>
        <v>1</v>
      </c>
      <c r="CZ132" s="93">
        <f>CU132*CY132*$G132*CX132</f>
        <v>-198.24561538461535</v>
      </c>
      <c r="DA132" s="93">
        <f t="shared" si="128"/>
        <v>5.4326223525863536E-11</v>
      </c>
      <c r="DB132" s="93">
        <f t="shared" si="114"/>
        <v>5010709709.3638248</v>
      </c>
      <c r="DC132" s="93">
        <f t="shared" si="115"/>
        <v>673.68222298234275</v>
      </c>
      <c r="DD132" s="94">
        <f t="shared" si="116"/>
        <v>-2.7403493096412495E-13</v>
      </c>
      <c r="DE132" s="100"/>
    </row>
    <row r="133" spans="1:109">
      <c r="A133" s="84">
        <f t="shared" si="67"/>
        <v>20.392970037108338</v>
      </c>
      <c r="B133" s="84">
        <f t="shared" si="68"/>
        <v>4.2333333333333334</v>
      </c>
      <c r="C133" s="112">
        <f t="shared" si="132"/>
        <v>6.06</v>
      </c>
      <c r="D133" s="116"/>
      <c r="E133" s="86">
        <f t="shared" si="117"/>
        <v>1.635</v>
      </c>
      <c r="F133" s="86">
        <f t="shared" si="69"/>
        <v>1.635</v>
      </c>
      <c r="G133" s="87">
        <f t="shared" si="70"/>
        <v>2.673225</v>
      </c>
      <c r="H133" s="88">
        <f t="shared" si="71"/>
        <v>44275338.465491526</v>
      </c>
      <c r="I133" s="84">
        <f t="shared" si="118"/>
        <v>25.400000000000013</v>
      </c>
      <c r="J133" s="89">
        <v>127</v>
      </c>
      <c r="K133" s="94">
        <f t="shared" si="72"/>
        <v>127</v>
      </c>
      <c r="L133" s="94">
        <f t="shared" si="73"/>
        <v>10</v>
      </c>
      <c r="M133" s="94">
        <v>1</v>
      </c>
      <c r="N133" s="94">
        <f>N$3/Q$3</f>
        <v>1</v>
      </c>
      <c r="O133" s="93">
        <f>O132*M133</f>
        <v>51200</v>
      </c>
      <c r="P133" s="93">
        <f>K133*O133*$G133*N133</f>
        <v>17382378.239999998</v>
      </c>
      <c r="Q133" s="93">
        <f t="shared" si="74"/>
        <v>442753384.65491527</v>
      </c>
      <c r="R133" s="93">
        <f t="shared" si="75"/>
        <v>2213766923.2745762</v>
      </c>
      <c r="S133" s="93">
        <f t="shared" si="76"/>
        <v>698.11934093700881</v>
      </c>
      <c r="T133" s="94">
        <f t="shared" si="131"/>
        <v>25.471392840598739</v>
      </c>
      <c r="U133" s="100">
        <f>T133/(($C133/N$3))</f>
        <v>4.2032001387126634</v>
      </c>
      <c r="V133" s="94">
        <f t="shared" si="77"/>
        <v>117</v>
      </c>
      <c r="W133" s="97">
        <f t="shared" si="78"/>
        <v>10.5</v>
      </c>
      <c r="X133" s="94">
        <v>1</v>
      </c>
      <c r="Y133" s="94">
        <f>Y$3/AB$3</f>
        <v>0.95238095238095244</v>
      </c>
      <c r="Z133" s="93">
        <f>Z132*X133</f>
        <v>3840</v>
      </c>
      <c r="AA133" s="93">
        <f>V133*Z133*$G133*Y133</f>
        <v>1143834.7885714285</v>
      </c>
      <c r="AB133" s="93">
        <f t="shared" si="119"/>
        <v>116222763.47191516</v>
      </c>
      <c r="AC133" s="93">
        <f t="shared" si="79"/>
        <v>2324455269.4383054</v>
      </c>
      <c r="AD133" s="93">
        <f t="shared" si="80"/>
        <v>698.11934093700881</v>
      </c>
      <c r="AE133" s="94">
        <f t="shared" si="81"/>
        <v>101.60799849169604</v>
      </c>
      <c r="AF133" s="100">
        <f t="shared" si="120"/>
        <v>17.605346273313671</v>
      </c>
      <c r="AG133" s="94">
        <f t="shared" si="82"/>
        <v>92</v>
      </c>
      <c r="AH133" s="94">
        <f t="shared" si="83"/>
        <v>11.75</v>
      </c>
      <c r="AI133" s="94">
        <v>1</v>
      </c>
      <c r="AJ133" s="94">
        <f>AJ$3/AM$3</f>
        <v>0.85106382978723394</v>
      </c>
      <c r="AK133" s="93">
        <f>AK132*AI133</f>
        <v>432</v>
      </c>
      <c r="AL133" s="93">
        <f>AG133*AK133*$G133*AJ133</f>
        <v>90420.982468085102</v>
      </c>
      <c r="AM133" s="93">
        <f t="shared" si="121"/>
        <v>4064337.7106994078</v>
      </c>
      <c r="AN133" s="93">
        <f t="shared" si="84"/>
        <v>2601176134.8476272</v>
      </c>
      <c r="AO133" s="93">
        <f t="shared" si="85"/>
        <v>698.11934093700881</v>
      </c>
      <c r="AP133" s="94">
        <f t="shared" si="86"/>
        <v>44.949054962258927</v>
      </c>
      <c r="AQ133" s="100">
        <f t="shared" si="129"/>
        <v>8.7153695677647267</v>
      </c>
      <c r="AR133" s="94">
        <f t="shared" si="87"/>
        <v>62</v>
      </c>
      <c r="AS133" s="94">
        <f t="shared" si="88"/>
        <v>13.25</v>
      </c>
      <c r="AT133" s="94">
        <v>1</v>
      </c>
      <c r="AU133" s="94">
        <f>AU$3/AX$3</f>
        <v>0.75471698113207542</v>
      </c>
      <c r="AV133" s="93">
        <f>AV132*AT133</f>
        <v>64</v>
      </c>
      <c r="AW133" s="93">
        <f>AR133*AV133*$G133*AU133</f>
        <v>8005.5523018867916</v>
      </c>
      <c r="AX133" s="93">
        <f t="shared" si="122"/>
        <v>71612.333333466799</v>
      </c>
      <c r="AY133" s="93">
        <f t="shared" si="89"/>
        <v>2933241173.3388138</v>
      </c>
      <c r="AZ133" s="93">
        <f t="shared" si="90"/>
        <v>698.11934093700881</v>
      </c>
      <c r="BA133" s="94">
        <f t="shared" si="91"/>
        <v>8.9453332678357267</v>
      </c>
      <c r="BB133" s="100">
        <f t="shared" si="130"/>
        <v>1.9558690725878445</v>
      </c>
      <c r="BC133" s="94">
        <f t="shared" si="92"/>
        <v>25</v>
      </c>
      <c r="BD133" s="94">
        <f t="shared" si="93"/>
        <v>15.1</v>
      </c>
      <c r="BE133" s="94">
        <v>1</v>
      </c>
      <c r="BF133" s="94">
        <f>BF$3/BI$3</f>
        <v>0.66225165562913912</v>
      </c>
      <c r="BG133" s="93">
        <f>BG132*BE133</f>
        <v>2</v>
      </c>
      <c r="BH133" s="93">
        <f>BC133*BG133*$G133*BF133</f>
        <v>88.517384105960275</v>
      </c>
      <c r="BI133" s="93">
        <f t="shared" si="124"/>
        <v>483.20000000000084</v>
      </c>
      <c r="BJ133" s="93">
        <f t="shared" si="94"/>
        <v>3342788054.1446104</v>
      </c>
      <c r="BK133" s="93">
        <f t="shared" si="95"/>
        <v>698.11934093700881</v>
      </c>
      <c r="BL133" s="94">
        <f t="shared" si="96"/>
        <v>5.4588147275294912</v>
      </c>
      <c r="BM133" s="100">
        <f t="shared" si="133"/>
        <v>1.3601997093349063</v>
      </c>
      <c r="BN133" s="94">
        <f t="shared" si="97"/>
        <v>-25</v>
      </c>
      <c r="BO133" s="94">
        <f t="shared" si="98"/>
        <v>17.600000000000001</v>
      </c>
      <c r="BP133" s="94">
        <v>1</v>
      </c>
      <c r="BQ133" s="94">
        <f>BQ$3/BT$3</f>
        <v>0.56818181818181823</v>
      </c>
      <c r="BR133" s="93">
        <f>BR132*BP133</f>
        <v>1</v>
      </c>
      <c r="BS133" s="93">
        <f>BN133*BR133*$G133*BQ133</f>
        <v>-37.971946022727273</v>
      </c>
      <c r="BT133" s="93">
        <f t="shared" si="125"/>
        <v>0.54999999999999905</v>
      </c>
      <c r="BU133" s="93">
        <f t="shared" si="99"/>
        <v>3896229784.9632545</v>
      </c>
      <c r="BV133" s="93">
        <f t="shared" si="100"/>
        <v>698.11934093700881</v>
      </c>
      <c r="BW133" s="94">
        <f t="shared" si="101"/>
        <v>-1.4484377484124955E-2</v>
      </c>
      <c r="BY133" s="94">
        <f t="shared" si="102"/>
        <v>-80</v>
      </c>
      <c r="BZ133" s="94">
        <f t="shared" si="103"/>
        <v>20.350000000000001</v>
      </c>
      <c r="CA133" s="94">
        <v>1</v>
      </c>
      <c r="CB133" s="94">
        <f>CB$3/CE$3</f>
        <v>0.49140049140049141</v>
      </c>
      <c r="CC133" s="93">
        <f>CC132*CA133</f>
        <v>1</v>
      </c>
      <c r="CD133" s="93">
        <f>BY133*CC133*$G133*CB133</f>
        <v>-105.0899262899263</v>
      </c>
      <c r="CE133" s="93">
        <f t="shared" si="126"/>
        <v>3.1051635742187334E-4</v>
      </c>
      <c r="CF133" s="93">
        <f t="shared" si="104"/>
        <v>4505015688.8637629</v>
      </c>
      <c r="CG133" s="93">
        <f t="shared" si="105"/>
        <v>698.11934093700881</v>
      </c>
      <c r="CH133" s="94">
        <f t="shared" si="106"/>
        <v>-2.9547680580268785E-6</v>
      </c>
      <c r="CI133" s="100"/>
      <c r="CJ133" s="94">
        <f t="shared" si="107"/>
        <v>-130</v>
      </c>
      <c r="CK133" s="94">
        <f t="shared" si="108"/>
        <v>22.85</v>
      </c>
      <c r="CL133" s="94">
        <v>1</v>
      </c>
      <c r="CM133" s="94">
        <f>CM$3/CP$3</f>
        <v>0.43763676148796499</v>
      </c>
      <c r="CN133" s="93">
        <f>CN132*CL133</f>
        <v>1</v>
      </c>
      <c r="CO133" s="93">
        <f>CJ133*CN133*$G133*CM133</f>
        <v>-152.08719912472648</v>
      </c>
      <c r="CP133" s="93">
        <f t="shared" si="127"/>
        <v>3.40491533279416E-7</v>
      </c>
      <c r="CQ133" s="93">
        <f t="shared" si="109"/>
        <v>5058457419.6824074</v>
      </c>
      <c r="CR133" s="93">
        <f t="shared" si="110"/>
        <v>698.11934093700881</v>
      </c>
      <c r="CS133" s="94">
        <f t="shared" si="111"/>
        <v>-2.2387915303784338E-9</v>
      </c>
      <c r="CT133" s="100"/>
      <c r="CU133" s="94">
        <f t="shared" si="112"/>
        <v>-193</v>
      </c>
      <c r="CV133" s="94">
        <f t="shared" si="113"/>
        <v>26</v>
      </c>
      <c r="CW133" s="94">
        <v>1</v>
      </c>
      <c r="CX133" s="94">
        <f>CX$3/DA$3</f>
        <v>0.38461538461538458</v>
      </c>
      <c r="CY133" s="93">
        <f>CY132*CW133</f>
        <v>1</v>
      </c>
      <c r="CZ133" s="93">
        <f>CU133*CY133*$G133*CX133</f>
        <v>-198.43554807692306</v>
      </c>
      <c r="DA133" s="93">
        <f t="shared" si="128"/>
        <v>6.2404443597360666E-11</v>
      </c>
      <c r="DB133" s="93">
        <f t="shared" si="114"/>
        <v>5755794000.5138979</v>
      </c>
      <c r="DC133" s="93">
        <f t="shared" si="115"/>
        <v>698.11934093700881</v>
      </c>
      <c r="DD133" s="94">
        <f t="shared" si="116"/>
        <v>-3.1448217923720874E-13</v>
      </c>
      <c r="DE133" s="100"/>
    </row>
    <row r="134" spans="1:109">
      <c r="A134" s="84">
        <f t="shared" si="67"/>
        <v>21.112126572366453</v>
      </c>
      <c r="B134" s="84">
        <f t="shared" si="68"/>
        <v>4.2666666666666666</v>
      </c>
      <c r="C134" s="112">
        <f t="shared" si="132"/>
        <v>6.06</v>
      </c>
      <c r="D134" s="116"/>
      <c r="E134" s="86">
        <f t="shared" si="117"/>
        <v>1.6400000000000001</v>
      </c>
      <c r="F134" s="86">
        <f t="shared" si="69"/>
        <v>1.6400000000000001</v>
      </c>
      <c r="G134" s="87">
        <f t="shared" si="70"/>
        <v>2.6896000000000004</v>
      </c>
      <c r="H134" s="88">
        <f t="shared" si="71"/>
        <v>50859008.462247066</v>
      </c>
      <c r="I134" s="84">
        <f t="shared" si="118"/>
        <v>25.600000000000016</v>
      </c>
      <c r="J134" s="89">
        <v>128</v>
      </c>
      <c r="K134" s="94">
        <f t="shared" si="72"/>
        <v>128</v>
      </c>
      <c r="L134" s="94">
        <f t="shared" si="73"/>
        <v>10</v>
      </c>
      <c r="M134" s="94">
        <v>1</v>
      </c>
      <c r="N134" s="94">
        <f>N$3/Q$3</f>
        <v>1</v>
      </c>
      <c r="O134" s="93">
        <f>O133*M134</f>
        <v>51200</v>
      </c>
      <c r="P134" s="93">
        <f>K134*O134*$G134*N134</f>
        <v>17626562.560000002</v>
      </c>
      <c r="Q134" s="93">
        <f t="shared" si="74"/>
        <v>508590084.62247068</v>
      </c>
      <c r="R134" s="93">
        <f t="shared" si="75"/>
        <v>2542950423.1123533</v>
      </c>
      <c r="S134" s="93">
        <f t="shared" si="76"/>
        <v>723.44220387975713</v>
      </c>
      <c r="T134" s="94">
        <f t="shared" si="131"/>
        <v>28.853616971048869</v>
      </c>
      <c r="U134" s="100">
        <f>T134/(($C134/N$3))</f>
        <v>4.7613229325163156</v>
      </c>
      <c r="V134" s="94">
        <f t="shared" si="77"/>
        <v>118</v>
      </c>
      <c r="W134" s="97">
        <f t="shared" si="78"/>
        <v>10.5</v>
      </c>
      <c r="X134" s="94">
        <v>1</v>
      </c>
      <c r="Y134" s="94">
        <f>Y$3/AB$3</f>
        <v>0.95238095238095244</v>
      </c>
      <c r="Z134" s="93">
        <f>Z133*X134</f>
        <v>3840</v>
      </c>
      <c r="AA134" s="93">
        <f>V134*Z134*$G134*Y134</f>
        <v>1160677.6685714289</v>
      </c>
      <c r="AB134" s="93">
        <f t="shared" si="119"/>
        <v>133504897.21339843</v>
      </c>
      <c r="AC134" s="93">
        <f t="shared" si="79"/>
        <v>2670097944.267971</v>
      </c>
      <c r="AD134" s="93">
        <f t="shared" si="80"/>
        <v>723.44220387975713</v>
      </c>
      <c r="AE134" s="94">
        <f t="shared" si="81"/>
        <v>115.02323239984216</v>
      </c>
      <c r="AF134" s="100">
        <f t="shared" si="120"/>
        <v>19.929767990071664</v>
      </c>
      <c r="AG134" s="94">
        <f t="shared" si="82"/>
        <v>93</v>
      </c>
      <c r="AH134" s="94">
        <f t="shared" si="83"/>
        <v>11.75</v>
      </c>
      <c r="AI134" s="94">
        <v>1</v>
      </c>
      <c r="AJ134" s="94">
        <f>AJ$3/AM$3</f>
        <v>0.85106382978723394</v>
      </c>
      <c r="AK134" s="93">
        <f>AK133*AI134</f>
        <v>432</v>
      </c>
      <c r="AL134" s="93">
        <f>AG134*AK134*$G134*AJ134</f>
        <v>91963.718808510646</v>
      </c>
      <c r="AM134" s="93">
        <f t="shared" si="121"/>
        <v>4668698.0424328251</v>
      </c>
      <c r="AN134" s="93">
        <f t="shared" si="84"/>
        <v>2987966747.1570153</v>
      </c>
      <c r="AO134" s="93">
        <f t="shared" si="85"/>
        <v>723.44220387975713</v>
      </c>
      <c r="AP134" s="94">
        <f t="shared" si="86"/>
        <v>50.766738262880764</v>
      </c>
      <c r="AQ134" s="100">
        <f t="shared" si="129"/>
        <v>9.8433857192879373</v>
      </c>
      <c r="AR134" s="94">
        <f t="shared" si="87"/>
        <v>63</v>
      </c>
      <c r="AS134" s="94">
        <f t="shared" si="88"/>
        <v>13.25</v>
      </c>
      <c r="AT134" s="94">
        <v>1</v>
      </c>
      <c r="AU134" s="94">
        <f>AU$3/AX$3</f>
        <v>0.75471698113207542</v>
      </c>
      <c r="AV134" s="93">
        <f>AV133*AT134</f>
        <v>64</v>
      </c>
      <c r="AW134" s="93">
        <f>AR134*AV134*$G134*AU134</f>
        <v>8184.5035471698111</v>
      </c>
      <c r="AX134" s="93">
        <f t="shared" si="122"/>
        <v>82260.969497652666</v>
      </c>
      <c r="AY134" s="93">
        <f t="shared" si="89"/>
        <v>3369409310.623868</v>
      </c>
      <c r="AZ134" s="93">
        <f t="shared" si="90"/>
        <v>723.44220387975713</v>
      </c>
      <c r="BA134" s="94">
        <f t="shared" si="91"/>
        <v>10.050819701348701</v>
      </c>
      <c r="BB134" s="100">
        <f t="shared" si="130"/>
        <v>2.1975802152288826</v>
      </c>
      <c r="BC134" s="94">
        <f t="shared" si="92"/>
        <v>26</v>
      </c>
      <c r="BD134" s="94">
        <f t="shared" si="93"/>
        <v>15.1</v>
      </c>
      <c r="BE134" s="94">
        <v>1</v>
      </c>
      <c r="BF134" s="94">
        <f>BF$3/BI$3</f>
        <v>0.66225165562913912</v>
      </c>
      <c r="BG134" s="93">
        <f>BG133*BE134</f>
        <v>2</v>
      </c>
      <c r="BH134" s="93">
        <f>BC134*BG134*$G134*BF134</f>
        <v>92.621986754966912</v>
      </c>
      <c r="BI134" s="93">
        <f t="shared" si="124"/>
        <v>555.0510451345682</v>
      </c>
      <c r="BJ134" s="93">
        <f t="shared" si="94"/>
        <v>3839855138.8996534</v>
      </c>
      <c r="BK134" s="93">
        <f t="shared" si="95"/>
        <v>723.44220387975713</v>
      </c>
      <c r="BL134" s="94">
        <f t="shared" si="96"/>
        <v>5.9926488793958335</v>
      </c>
      <c r="BM134" s="100">
        <f t="shared" si="133"/>
        <v>1.4932177900804802</v>
      </c>
      <c r="BN134" s="94">
        <f t="shared" si="97"/>
        <v>-24</v>
      </c>
      <c r="BO134" s="94">
        <f t="shared" si="98"/>
        <v>17.600000000000001</v>
      </c>
      <c r="BP134" s="94">
        <v>1</v>
      </c>
      <c r="BQ134" s="94">
        <f>BQ$3/BT$3</f>
        <v>0.56818181818181823</v>
      </c>
      <c r="BR134" s="93">
        <f>BR133*BP134</f>
        <v>1</v>
      </c>
      <c r="BS134" s="93">
        <f>BN134*BR134*$G134*BQ134</f>
        <v>-36.676363636363646</v>
      </c>
      <c r="BT134" s="93">
        <f t="shared" si="125"/>
        <v>0.63178409524836843</v>
      </c>
      <c r="BU134" s="93">
        <f t="shared" si="99"/>
        <v>4475592744.677742</v>
      </c>
      <c r="BV134" s="93">
        <f t="shared" si="100"/>
        <v>723.44220387975713</v>
      </c>
      <c r="BW134" s="94">
        <f t="shared" si="101"/>
        <v>-1.7225919709825628E-2</v>
      </c>
      <c r="BY134" s="94">
        <f t="shared" si="102"/>
        <v>-79</v>
      </c>
      <c r="BZ134" s="94">
        <f t="shared" si="103"/>
        <v>20.350000000000001</v>
      </c>
      <c r="CA134" s="94">
        <v>1</v>
      </c>
      <c r="CB134" s="94">
        <f>CB$3/CE$3</f>
        <v>0.49140049140049141</v>
      </c>
      <c r="CC134" s="93">
        <f>CC133*CA134</f>
        <v>1</v>
      </c>
      <c r="CD134" s="93">
        <f>BY134*CC134*$G134*CB134</f>
        <v>-104.41199017199018</v>
      </c>
      <c r="CE134" s="93">
        <f t="shared" si="126"/>
        <v>3.5668962897017736E-4</v>
      </c>
      <c r="CF134" s="93">
        <f t="shared" si="104"/>
        <v>5174904111.033639</v>
      </c>
      <c r="CG134" s="93">
        <f t="shared" si="105"/>
        <v>723.44220387975713</v>
      </c>
      <c r="CH134" s="94">
        <f t="shared" si="106"/>
        <v>-3.4161749851011249E-6</v>
      </c>
      <c r="CI134" s="100"/>
      <c r="CJ134" s="94">
        <f t="shared" si="107"/>
        <v>-129</v>
      </c>
      <c r="CK134" s="94">
        <f t="shared" si="108"/>
        <v>22.85</v>
      </c>
      <c r="CL134" s="94">
        <v>1</v>
      </c>
      <c r="CM134" s="94">
        <f>CM$3/CP$3</f>
        <v>0.43763676148796499</v>
      </c>
      <c r="CN134" s="93">
        <f>CN133*CL134</f>
        <v>1</v>
      </c>
      <c r="CO134" s="93">
        <f>CJ134*CN134*$G134*CM134</f>
        <v>-151.84175054704596</v>
      </c>
      <c r="CP134" s="93">
        <f t="shared" si="127"/>
        <v>3.9112206416848337E-7</v>
      </c>
      <c r="CQ134" s="93">
        <f t="shared" si="109"/>
        <v>5810641716.8117275</v>
      </c>
      <c r="CR134" s="93">
        <f t="shared" si="110"/>
        <v>723.44220387975713</v>
      </c>
      <c r="CS134" s="94">
        <f t="shared" si="111"/>
        <v>-2.5758532337738023E-9</v>
      </c>
      <c r="CT134" s="100"/>
      <c r="CU134" s="94">
        <f t="shared" si="112"/>
        <v>-192</v>
      </c>
      <c r="CV134" s="94">
        <f t="shared" si="113"/>
        <v>26</v>
      </c>
      <c r="CW134" s="94">
        <v>1</v>
      </c>
      <c r="CX134" s="94">
        <f>CX$3/DA$3</f>
        <v>0.38461538461538458</v>
      </c>
      <c r="CY134" s="93">
        <f>CY133*CW134</f>
        <v>1</v>
      </c>
      <c r="CZ134" s="93">
        <f>CU134*CY134*$G134*CX134</f>
        <v>-198.61661538461539</v>
      </c>
      <c r="DA134" s="93">
        <f t="shared" si="128"/>
        <v>7.1683881704793453E-11</v>
      </c>
      <c r="DB134" s="93">
        <f t="shared" si="114"/>
        <v>6611671100.0921192</v>
      </c>
      <c r="DC134" s="93">
        <f t="shared" si="115"/>
        <v>723.44220387975713</v>
      </c>
      <c r="DD134" s="94">
        <f t="shared" si="116"/>
        <v>-3.609158355960284E-13</v>
      </c>
      <c r="DE134" s="100"/>
    </row>
    <row r="135" spans="1:109">
      <c r="A135" s="84">
        <f t="shared" ref="A135:A198" si="134">POWER(POWER(2,0.05),J135-40)</f>
        <v>21.856644108070483</v>
      </c>
      <c r="B135" s="84">
        <f t="shared" ref="B135:B198" si="135">J135/30</f>
        <v>4.3</v>
      </c>
      <c r="C135" s="112">
        <f t="shared" si="132"/>
        <v>6.06</v>
      </c>
      <c r="D135" s="116"/>
      <c r="E135" s="86">
        <f t="shared" si="117"/>
        <v>1.645</v>
      </c>
      <c r="F135" s="86">
        <f t="shared" ref="F135:F198" si="136">(100%+J135*0.5%)</f>
        <v>1.645</v>
      </c>
      <c r="G135" s="87">
        <f t="shared" ref="G135:G198" si="137">E135*F135</f>
        <v>2.7060249999999999</v>
      </c>
      <c r="H135" s="88">
        <f t="shared" ref="H135:H198" si="138">POWER($I$1,J135)</f>
        <v>58421659.357363492</v>
      </c>
      <c r="I135" s="84">
        <f t="shared" si="118"/>
        <v>25.800000000000011</v>
      </c>
      <c r="J135" s="89">
        <v>129</v>
      </c>
      <c r="K135" s="94">
        <f t="shared" ref="K135:K198" si="139">$J135-L$3</f>
        <v>129</v>
      </c>
      <c r="L135" s="94">
        <f t="shared" ref="L135:L198" si="140">M$3</f>
        <v>10</v>
      </c>
      <c r="M135" s="94">
        <v>1</v>
      </c>
      <c r="N135" s="94">
        <f>N$3/Q$3</f>
        <v>1</v>
      </c>
      <c r="O135" s="93">
        <f>O134*M135</f>
        <v>51200</v>
      </c>
      <c r="P135" s="93">
        <f>K135*O135*$G135*N135</f>
        <v>17872753.919999998</v>
      </c>
      <c r="Q135" s="93">
        <f t="shared" ref="Q135:Q198" si="141">L135*POWER($I$1,K135)</f>
        <v>584216593.57363486</v>
      </c>
      <c r="R135" s="93">
        <f t="shared" ref="R135:R198" si="142">$H135*L135*5</f>
        <v>2921082967.8681746</v>
      </c>
      <c r="S135" s="93">
        <f t="shared" ref="S135:S198" si="143">$A135*(30+$B135)</f>
        <v>749.68289290681753</v>
      </c>
      <c r="T135" s="94">
        <f t="shared" si="131"/>
        <v>32.687553143104815</v>
      </c>
      <c r="U135" s="100">
        <f>T135/(($C135/N$3))</f>
        <v>5.3939856671790123</v>
      </c>
      <c r="V135" s="94">
        <f t="shared" ref="V135:V198" si="144">$J135-W$3</f>
        <v>119</v>
      </c>
      <c r="W135" s="97">
        <f t="shared" ref="W135:W198" si="145">X$3</f>
        <v>10.5</v>
      </c>
      <c r="X135" s="94">
        <v>1</v>
      </c>
      <c r="Y135" s="94">
        <f>Y$3/AB$3</f>
        <v>0.95238095238095244</v>
      </c>
      <c r="Z135" s="93">
        <f>Z134*X135</f>
        <v>3840</v>
      </c>
      <c r="AA135" s="93">
        <f>V135*Z135*$G135*Y135</f>
        <v>1177662.08</v>
      </c>
      <c r="AB135" s="93">
        <f t="shared" si="119"/>
        <v>153356855.81307909</v>
      </c>
      <c r="AC135" s="93">
        <f t="shared" ref="AC135:AC198" si="146">$H135*W135*5</f>
        <v>3067137116.2615833</v>
      </c>
      <c r="AD135" s="93">
        <f t="shared" ref="AD135:AD198" si="147">$A135*(30+$B135)</f>
        <v>749.68289290681753</v>
      </c>
      <c r="AE135" s="94">
        <f t="shared" ref="AE135:AE198" si="148">AB135/AA135</f>
        <v>130.22144333039839</v>
      </c>
      <c r="AF135" s="100">
        <f t="shared" si="120"/>
        <v>22.563121369128439</v>
      </c>
      <c r="AG135" s="94">
        <f t="shared" ref="AG135:AG198" si="149">$J135-AH$3</f>
        <v>94</v>
      </c>
      <c r="AH135" s="94">
        <f t="shared" ref="AH135:AH198" si="150">AI$3</f>
        <v>11.75</v>
      </c>
      <c r="AI135" s="94">
        <v>1</v>
      </c>
      <c r="AJ135" s="94">
        <f>AJ$3/AM$3</f>
        <v>0.85106382978723394</v>
      </c>
      <c r="AK135" s="93">
        <f>AK134*AI135</f>
        <v>432</v>
      </c>
      <c r="AL135" s="93">
        <f>AG135*AK135*$G135*AJ135</f>
        <v>93520.223999999987</v>
      </c>
      <c r="AM135" s="93">
        <f t="shared" si="121"/>
        <v>5362925.7613204634</v>
      </c>
      <c r="AN135" s="93">
        <f t="shared" ref="AN135:AN198" si="151">$H135*AH135*5</f>
        <v>3432272487.2451048</v>
      </c>
      <c r="AO135" s="93">
        <f t="shared" ref="AO135:AO198" si="152">$A135*(30+$B135)</f>
        <v>749.68289290681753</v>
      </c>
      <c r="AP135" s="94">
        <f t="shared" ref="AP135:AP198" si="153">AM135/AL135</f>
        <v>57.345091060950239</v>
      </c>
      <c r="AQ135" s="100">
        <f t="shared" si="129"/>
        <v>11.118891418583587</v>
      </c>
      <c r="AR135" s="94">
        <f t="shared" ref="AR135:AR198" si="154">$J135-AS$3</f>
        <v>64</v>
      </c>
      <c r="AS135" s="94">
        <f t="shared" ref="AS135:AS198" si="155">AT$3</f>
        <v>13.25</v>
      </c>
      <c r="AT135" s="94">
        <v>1</v>
      </c>
      <c r="AU135" s="94">
        <f>AU$3/AX$3</f>
        <v>0.75471698113207542</v>
      </c>
      <c r="AV135" s="93">
        <f>AV134*AT135</f>
        <v>64</v>
      </c>
      <c r="AW135" s="93">
        <f>AR135*AV135*$G135*AU135</f>
        <v>8365.1912452830184</v>
      </c>
      <c r="AX135" s="93">
        <f t="shared" si="122"/>
        <v>94493.040342414912</v>
      </c>
      <c r="AY135" s="93">
        <f t="shared" ref="AY135:AY198" si="156">$H135*AS135*5</f>
        <v>3870434932.4253316</v>
      </c>
      <c r="AZ135" s="93">
        <f t="shared" ref="AZ135:AZ198" si="157">$A135*(30+$B135)</f>
        <v>749.68289290681753</v>
      </c>
      <c r="BA135" s="94">
        <f t="shared" ref="BA135:BA198" si="158">AX135/AW135</f>
        <v>11.295980877388528</v>
      </c>
      <c r="BB135" s="100">
        <f t="shared" si="130"/>
        <v>2.469830802399307</v>
      </c>
      <c r="BC135" s="94">
        <f t="shared" ref="BC135:BC198" si="159">$J135-BD$3</f>
        <v>27</v>
      </c>
      <c r="BD135" s="94">
        <f t="shared" ref="BD135:BD198" si="160">BE$3</f>
        <v>15.1</v>
      </c>
      <c r="BE135" s="94">
        <v>1</v>
      </c>
      <c r="BF135" s="94">
        <f>BF$3/BI$3</f>
        <v>0.66225165562913912</v>
      </c>
      <c r="BG135" s="93">
        <f>BG134*BE135</f>
        <v>2</v>
      </c>
      <c r="BH135" s="93">
        <f>BC135*BG135*$G135*BF135</f>
        <v>96.771754966887428</v>
      </c>
      <c r="BI135" s="93">
        <f t="shared" si="124"/>
        <v>637.58622248546351</v>
      </c>
      <c r="BJ135" s="93">
        <f t="shared" ref="BJ135:BJ198" si="161">$H135*BD135*5</f>
        <v>4410835281.4809437</v>
      </c>
      <c r="BK135" s="93">
        <f t="shared" ref="BK135:BK198" si="162">$A135*(30+$B135)</f>
        <v>749.68289290681753</v>
      </c>
      <c r="BL135" s="94">
        <f t="shared" ref="BL135:BL198" si="163">BI135/BH135</f>
        <v>6.5885569885926696</v>
      </c>
      <c r="BM135" s="100">
        <f t="shared" si="133"/>
        <v>1.641703144022266</v>
      </c>
      <c r="BN135" s="94">
        <f t="shared" ref="BN135:BN198" si="164">$J135-BO$3</f>
        <v>-23</v>
      </c>
      <c r="BO135" s="94">
        <f t="shared" ref="BO135:BO198" si="165">BP$3</f>
        <v>17.600000000000001</v>
      </c>
      <c r="BP135" s="94">
        <v>1</v>
      </c>
      <c r="BQ135" s="94">
        <f>BQ$3/BT$3</f>
        <v>0.56818181818181823</v>
      </c>
      <c r="BR135" s="93">
        <f>BR134*BP135</f>
        <v>1</v>
      </c>
      <c r="BS135" s="93">
        <f>BN135*BR135*$G135*BQ135</f>
        <v>-35.362826704545455</v>
      </c>
      <c r="BT135" s="93">
        <f t="shared" si="125"/>
        <v>0.72572935092509072</v>
      </c>
      <c r="BU135" s="93">
        <f t="shared" ref="BU135:BU198" si="166">$H135*BO135*5</f>
        <v>5141106023.4479876</v>
      </c>
      <c r="BV135" s="93">
        <f t="shared" ref="BV135:BV198" si="167">$A135*(30+$B135)</f>
        <v>749.68289290681753</v>
      </c>
      <c r="BW135" s="94">
        <f t="shared" ref="BW135:BW198" si="168">BT135/BS135</f>
        <v>-2.0522379531153462E-2</v>
      </c>
      <c r="BY135" s="94">
        <f t="shared" ref="BY135:BY198" si="169">$J135-BZ$3</f>
        <v>-78</v>
      </c>
      <c r="BZ135" s="94">
        <f t="shared" ref="BZ135:BZ198" si="170">CA$3</f>
        <v>20.350000000000001</v>
      </c>
      <c r="CA135" s="94">
        <v>1</v>
      </c>
      <c r="CB135" s="94">
        <f>CB$3/CE$3</f>
        <v>0.49140049140049141</v>
      </c>
      <c r="CC135" s="93">
        <f>CC134*CA135</f>
        <v>1</v>
      </c>
      <c r="CD135" s="93">
        <f>BY135*CC135*$G135*CB135</f>
        <v>-103.71987714987715</v>
      </c>
      <c r="CE135" s="93">
        <f t="shared" si="126"/>
        <v>4.0972879004254554E-4</v>
      </c>
      <c r="CF135" s="93">
        <f t="shared" ref="CF135:CF198" si="171">$H135*BZ135*5</f>
        <v>5944403839.6117353</v>
      </c>
      <c r="CG135" s="93">
        <f t="shared" ref="CG135:CG198" si="172">$A135*(30+$B135)</f>
        <v>749.68289290681753</v>
      </c>
      <c r="CH135" s="94">
        <f t="shared" ref="CH135:CH198" si="173">CE135/CD135</f>
        <v>-3.9503401016420397E-6</v>
      </c>
      <c r="CI135" s="100"/>
      <c r="CJ135" s="94">
        <f t="shared" ref="CJ135:CJ198" si="174">$J135-CK$3</f>
        <v>-128</v>
      </c>
      <c r="CK135" s="94">
        <f t="shared" ref="CK135:CK198" si="175">CL$3</f>
        <v>22.85</v>
      </c>
      <c r="CL135" s="94">
        <v>1</v>
      </c>
      <c r="CM135" s="94">
        <f>CM$3/CP$3</f>
        <v>0.43763676148796499</v>
      </c>
      <c r="CN135" s="93">
        <f>CN134*CL135</f>
        <v>1</v>
      </c>
      <c r="CO135" s="93">
        <f>CJ135*CN135*$G135*CM135</f>
        <v>-151.58477024070021</v>
      </c>
      <c r="CP135" s="93">
        <f t="shared" si="127"/>
        <v>4.4928127171338165E-7</v>
      </c>
      <c r="CQ135" s="93">
        <f t="shared" ref="CQ135:CQ198" si="176">$H135*CK135*5</f>
        <v>6674674581.5787792</v>
      </c>
      <c r="CR135" s="93">
        <f t="shared" ref="CR135:CR198" si="177">$A135*(30+$B135)</f>
        <v>749.68289290681753</v>
      </c>
      <c r="CS135" s="94">
        <f t="shared" ref="CS135:CS198" si="178">CP135/CO135</f>
        <v>-2.9638945324122707E-9</v>
      </c>
      <c r="CT135" s="100"/>
      <c r="CU135" s="94">
        <f t="shared" ref="CU135:CU198" si="179">$J135-CV$3</f>
        <v>-191</v>
      </c>
      <c r="CV135" s="94">
        <f t="shared" ref="CV135:CV198" si="180">CW$3</f>
        <v>26</v>
      </c>
      <c r="CW135" s="94">
        <v>1</v>
      </c>
      <c r="CX135" s="94">
        <f>CX$3/DA$3</f>
        <v>0.38461538461538458</v>
      </c>
      <c r="CY135" s="93">
        <f>CY134*CW135</f>
        <v>1</v>
      </c>
      <c r="CZ135" s="93">
        <f>CU135*CY135*$G135*CX135</f>
        <v>-198.78875961538461</v>
      </c>
      <c r="DA135" s="93">
        <f t="shared" si="128"/>
        <v>8.2343156994098302E-11</v>
      </c>
      <c r="DB135" s="93">
        <f t="shared" ref="DB135:DB198" si="181">$H135*CV135*5</f>
        <v>7594815716.4572535</v>
      </c>
      <c r="DC135" s="93">
        <f t="shared" ref="DC135:DC198" si="182">$A135*(30+$B135)</f>
        <v>749.68289290681753</v>
      </c>
      <c r="DD135" s="94">
        <f t="shared" ref="DD135:DD198" si="183">DA135/CZ135</f>
        <v>-4.1422441164890506E-13</v>
      </c>
      <c r="DE135" s="100"/>
    </row>
    <row r="136" spans="1:109">
      <c r="A136" s="84">
        <f t="shared" si="134"/>
        <v>22.627416997969686</v>
      </c>
      <c r="B136" s="84">
        <f t="shared" si="135"/>
        <v>4.333333333333333</v>
      </c>
      <c r="C136" s="112">
        <f t="shared" si="132"/>
        <v>6.06</v>
      </c>
      <c r="D136" s="116"/>
      <c r="E136" s="86">
        <f t="shared" ref="E136:E199" si="184">(100%+J136*0.5%)</f>
        <v>1.65</v>
      </c>
      <c r="F136" s="86">
        <f t="shared" si="136"/>
        <v>1.65</v>
      </c>
      <c r="G136" s="87">
        <f t="shared" si="137"/>
        <v>2.7224999999999997</v>
      </c>
      <c r="H136" s="88">
        <f t="shared" si="138"/>
        <v>67108864.000000581</v>
      </c>
      <c r="I136" s="84">
        <f t="shared" ref="I136:I199" si="185">LOG(H136,2)</f>
        <v>26.000000000000014</v>
      </c>
      <c r="J136" s="89">
        <v>130</v>
      </c>
      <c r="K136" s="94">
        <f t="shared" si="139"/>
        <v>130</v>
      </c>
      <c r="L136" s="94">
        <f t="shared" si="140"/>
        <v>10</v>
      </c>
      <c r="M136" s="94">
        <v>1</v>
      </c>
      <c r="N136" s="94">
        <f>N$3/Q$3</f>
        <v>1</v>
      </c>
      <c r="O136" s="93">
        <f>O135*M136</f>
        <v>51200</v>
      </c>
      <c r="P136" s="93">
        <f>K136*O136*$G136*N136</f>
        <v>18120959.999999996</v>
      </c>
      <c r="Q136" s="93">
        <f t="shared" si="141"/>
        <v>671088640.00000584</v>
      </c>
      <c r="R136" s="93">
        <f t="shared" si="142"/>
        <v>3355443200.0000291</v>
      </c>
      <c r="S136" s="93">
        <f t="shared" si="143"/>
        <v>776.87465026362588</v>
      </c>
      <c r="T136" s="94">
        <f t="shared" si="131"/>
        <v>37.033834852017002</v>
      </c>
      <c r="U136" s="100">
        <f>T136/(($C136/N$3))</f>
        <v>6.111193869969803</v>
      </c>
      <c r="V136" s="94">
        <f t="shared" si="144"/>
        <v>120</v>
      </c>
      <c r="W136" s="97">
        <f t="shared" si="145"/>
        <v>10.5</v>
      </c>
      <c r="X136" s="94">
        <v>10</v>
      </c>
      <c r="Y136" s="94">
        <f>Y$3/AB$3</f>
        <v>0.95238095238095244</v>
      </c>
      <c r="Z136" s="93">
        <f>Z135*X136</f>
        <v>38400</v>
      </c>
      <c r="AA136" s="93">
        <f>V136*Z136*$G136*Y136</f>
        <v>11947885.714285713</v>
      </c>
      <c r="AB136" s="93">
        <f t="shared" ref="AB136:AB199" si="186">W136*POWER($I$1,V136)</f>
        <v>176160768.0000014</v>
      </c>
      <c r="AC136" s="93">
        <f t="shared" si="146"/>
        <v>3523215360.0000305</v>
      </c>
      <c r="AD136" s="93">
        <f t="shared" si="147"/>
        <v>776.87465026362588</v>
      </c>
      <c r="AE136" s="94">
        <f t="shared" si="148"/>
        <v>14.744095500459256</v>
      </c>
      <c r="AF136" s="100">
        <f t="shared" ref="AF136:AF199" si="187">AE136/(($C136/Y$3))</f>
        <v>2.5546700124558122</v>
      </c>
      <c r="AG136" s="94">
        <f t="shared" si="149"/>
        <v>95</v>
      </c>
      <c r="AH136" s="94">
        <f t="shared" si="150"/>
        <v>11.75</v>
      </c>
      <c r="AI136" s="94">
        <v>1</v>
      </c>
      <c r="AJ136" s="94">
        <f>AJ$3/AM$3</f>
        <v>0.85106382978723394</v>
      </c>
      <c r="AK136" s="93">
        <f>AK135*AI136</f>
        <v>432</v>
      </c>
      <c r="AL136" s="93">
        <f>AG136*AK136*$G136*AJ136</f>
        <v>95090.553191489351</v>
      </c>
      <c r="AM136" s="93">
        <f t="shared" ref="AM136:AM199" si="188">AH136*POWER($I$1,AG136)</f>
        <v>6160384.00000004</v>
      </c>
      <c r="AN136" s="93">
        <f t="shared" si="151"/>
        <v>3942645760.0000339</v>
      </c>
      <c r="AO136" s="93">
        <f t="shared" si="152"/>
        <v>776.87465026362588</v>
      </c>
      <c r="AP136" s="94">
        <f t="shared" si="153"/>
        <v>64.784395434050296</v>
      </c>
      <c r="AQ136" s="100">
        <f t="shared" si="129"/>
        <v>12.561330797856288</v>
      </c>
      <c r="AR136" s="94">
        <f t="shared" si="154"/>
        <v>65</v>
      </c>
      <c r="AS136" s="94">
        <f t="shared" si="155"/>
        <v>13.25</v>
      </c>
      <c r="AT136" s="94">
        <v>1</v>
      </c>
      <c r="AU136" s="94">
        <f>AU$3/AX$3</f>
        <v>0.75471698113207542</v>
      </c>
      <c r="AV136" s="93">
        <f>AV135*AT136</f>
        <v>64</v>
      </c>
      <c r="AW136" s="93">
        <f>AR136*AV136*$G136*AU136</f>
        <v>8547.6226415094316</v>
      </c>
      <c r="AX136" s="93">
        <f t="shared" ref="AX136:AX199" si="189">AS136*POWER($I$1,AR136)</f>
        <v>108544.00000000048</v>
      </c>
      <c r="AY136" s="93">
        <f t="shared" si="156"/>
        <v>4445962240.0000391</v>
      </c>
      <c r="AZ136" s="93">
        <f t="shared" si="157"/>
        <v>776.87465026362588</v>
      </c>
      <c r="BA136" s="94">
        <f t="shared" si="158"/>
        <v>12.698735607826576</v>
      </c>
      <c r="BB136" s="100">
        <f t="shared" si="130"/>
        <v>2.7765387261336985</v>
      </c>
      <c r="BC136" s="94">
        <f t="shared" si="159"/>
        <v>28</v>
      </c>
      <c r="BD136" s="94">
        <f t="shared" si="160"/>
        <v>15.1</v>
      </c>
      <c r="BE136" s="94">
        <v>1</v>
      </c>
      <c r="BF136" s="94">
        <f>BF$3/BI$3</f>
        <v>0.66225165562913912</v>
      </c>
      <c r="BG136" s="93">
        <f>BG135*BE136</f>
        <v>2</v>
      </c>
      <c r="BH136" s="93">
        <f>BC136*BG136*$G136*BF136</f>
        <v>100.96688741721854</v>
      </c>
      <c r="BI136" s="93">
        <f t="shared" ref="BI136:BI199" si="190">BD136*POWER($I$1,BC136)</f>
        <v>732.39424493782565</v>
      </c>
      <c r="BJ136" s="93">
        <f t="shared" si="161"/>
        <v>5066719232.0000439</v>
      </c>
      <c r="BK136" s="93">
        <f t="shared" si="162"/>
        <v>776.87465026362588</v>
      </c>
      <c r="BL136" s="94">
        <f t="shared" si="163"/>
        <v>7.25380630890802</v>
      </c>
      <c r="BM136" s="100">
        <f t="shared" si="133"/>
        <v>1.8074665885232857</v>
      </c>
      <c r="BN136" s="94">
        <f t="shared" si="164"/>
        <v>-22</v>
      </c>
      <c r="BO136" s="94">
        <f t="shared" si="165"/>
        <v>17.600000000000001</v>
      </c>
      <c r="BP136" s="94">
        <v>1</v>
      </c>
      <c r="BQ136" s="94">
        <f>BQ$3/BT$3</f>
        <v>0.56818181818181823</v>
      </c>
      <c r="BR136" s="93">
        <f>BR135*BP136</f>
        <v>1</v>
      </c>
      <c r="BS136" s="93">
        <f>BN136*BR136*$G136*BQ136</f>
        <v>-34.03125</v>
      </c>
      <c r="BT136" s="93">
        <f t="shared" ref="BT136:BT199" si="191">BO136*POWER($I$1,BN136)</f>
        <v>0.83364411158071794</v>
      </c>
      <c r="BU136" s="93">
        <f t="shared" si="166"/>
        <v>5905580032.0000515</v>
      </c>
      <c r="BV136" s="93">
        <f t="shared" si="167"/>
        <v>776.87465026362588</v>
      </c>
      <c r="BW136" s="94">
        <f t="shared" si="168"/>
        <v>-2.4496429357743779E-2</v>
      </c>
      <c r="BY136" s="94">
        <f t="shared" si="169"/>
        <v>-77</v>
      </c>
      <c r="BZ136" s="94">
        <f t="shared" si="170"/>
        <v>20.350000000000001</v>
      </c>
      <c r="CA136" s="94">
        <v>1</v>
      </c>
      <c r="CB136" s="94">
        <f>CB$3/CE$3</f>
        <v>0.49140049140049141</v>
      </c>
      <c r="CC136" s="93">
        <f>CC135*CA136</f>
        <v>1</v>
      </c>
      <c r="CD136" s="93">
        <f>BY136*CC136*$G136*CB136</f>
        <v>-103.0135135135135</v>
      </c>
      <c r="CE136" s="93">
        <f t="shared" ref="CE136:CE199" si="192">BZ136*POWER($I$1,BY136)</f>
        <v>4.7065478711679756E-4</v>
      </c>
      <c r="CF136" s="93">
        <f t="shared" si="171"/>
        <v>6828326912.0000601</v>
      </c>
      <c r="CG136" s="93">
        <f t="shared" si="172"/>
        <v>776.87465026362588</v>
      </c>
      <c r="CH136" s="94">
        <f t="shared" si="173"/>
        <v>-4.5688645214014199E-6</v>
      </c>
      <c r="CI136" s="100"/>
      <c r="CJ136" s="94">
        <f t="shared" si="174"/>
        <v>-127</v>
      </c>
      <c r="CK136" s="94">
        <f t="shared" si="175"/>
        <v>22.85</v>
      </c>
      <c r="CL136" s="94">
        <v>1</v>
      </c>
      <c r="CM136" s="94">
        <f>CM$3/CP$3</f>
        <v>0.43763676148796499</v>
      </c>
      <c r="CN136" s="93">
        <f>CN135*CL136</f>
        <v>1</v>
      </c>
      <c r="CO136" s="93">
        <f>CJ136*CN136*$G136*CM136</f>
        <v>-151.31619256017504</v>
      </c>
      <c r="CP136" s="93">
        <f t="shared" ref="CP136:CP199" si="193">CK136*POWER($I$1,CJ136)</f>
        <v>5.1608865774813747E-7</v>
      </c>
      <c r="CQ136" s="93">
        <f t="shared" si="176"/>
        <v>7667187712.0000668</v>
      </c>
      <c r="CR136" s="93">
        <f t="shared" si="177"/>
        <v>776.87465026362588</v>
      </c>
      <c r="CS136" s="94">
        <f t="shared" si="178"/>
        <v>-3.4106637830111978E-9</v>
      </c>
      <c r="CT136" s="100"/>
      <c r="CU136" s="94">
        <f t="shared" si="179"/>
        <v>-190</v>
      </c>
      <c r="CV136" s="94">
        <f t="shared" si="180"/>
        <v>26</v>
      </c>
      <c r="CW136" s="94">
        <v>1</v>
      </c>
      <c r="CX136" s="94">
        <f>CX$3/DA$3</f>
        <v>0.38461538461538458</v>
      </c>
      <c r="CY136" s="93">
        <f>CY135*CW136</f>
        <v>1</v>
      </c>
      <c r="CZ136" s="93">
        <f>CU136*CY136*$G136*CX136</f>
        <v>-198.95192307692304</v>
      </c>
      <c r="DA136" s="93">
        <f t="shared" ref="DA136:DA199" si="194">CV136*POWER($I$1,CU136)</f>
        <v>9.4587448984383335E-11</v>
      </c>
      <c r="DB136" s="93">
        <f t="shared" si="181"/>
        <v>8724152320.0000744</v>
      </c>
      <c r="DC136" s="93">
        <f t="shared" si="182"/>
        <v>776.87465026362588</v>
      </c>
      <c r="DD136" s="94">
        <f t="shared" si="183"/>
        <v>-4.7542867403102159E-13</v>
      </c>
      <c r="DE136" s="100"/>
    </row>
    <row r="137" spans="1:109">
      <c r="A137" s="84">
        <f t="shared" si="134"/>
        <v>23.425371135130177</v>
      </c>
      <c r="B137" s="84">
        <f t="shared" si="135"/>
        <v>4.3666666666666663</v>
      </c>
      <c r="C137" s="112">
        <f t="shared" si="132"/>
        <v>6.06</v>
      </c>
      <c r="D137" s="116"/>
      <c r="E137" s="86">
        <f t="shared" si="184"/>
        <v>1.655</v>
      </c>
      <c r="F137" s="86">
        <f t="shared" si="136"/>
        <v>1.655</v>
      </c>
      <c r="G137" s="87">
        <f t="shared" si="137"/>
        <v>2.7390250000000003</v>
      </c>
      <c r="H137" s="88">
        <f t="shared" si="138"/>
        <v>77087841.682520419</v>
      </c>
      <c r="I137" s="84">
        <f t="shared" si="185"/>
        <v>26.200000000000014</v>
      </c>
      <c r="J137" s="89">
        <v>131</v>
      </c>
      <c r="K137" s="94">
        <f t="shared" si="139"/>
        <v>131</v>
      </c>
      <c r="L137" s="94">
        <f t="shared" si="140"/>
        <v>10</v>
      </c>
      <c r="M137" s="94">
        <v>1</v>
      </c>
      <c r="N137" s="94">
        <f>N$3/Q$3</f>
        <v>1</v>
      </c>
      <c r="O137" s="93">
        <f>O136*M137</f>
        <v>51200</v>
      </c>
      <c r="P137" s="93">
        <f>K137*O137*$G137*N137</f>
        <v>18371188.48</v>
      </c>
      <c r="Q137" s="93">
        <f t="shared" si="141"/>
        <v>770878416.82520413</v>
      </c>
      <c r="R137" s="93">
        <f t="shared" si="142"/>
        <v>3854392084.1260204</v>
      </c>
      <c r="S137" s="93">
        <f t="shared" si="143"/>
        <v>805.05192134397373</v>
      </c>
      <c r="T137" s="94">
        <f t="shared" si="131"/>
        <v>41.961270914205116</v>
      </c>
      <c r="U137" s="100">
        <f>T137/(($C137/N$3))</f>
        <v>6.9243021310569501</v>
      </c>
      <c r="V137" s="94">
        <f t="shared" si="144"/>
        <v>121</v>
      </c>
      <c r="W137" s="97">
        <f t="shared" si="145"/>
        <v>10.5</v>
      </c>
      <c r="X137" s="94">
        <v>1</v>
      </c>
      <c r="Y137" s="94">
        <f>Y$3/AB$3</f>
        <v>0.95238095238095244</v>
      </c>
      <c r="Z137" s="93">
        <f>Z136*X137</f>
        <v>38400</v>
      </c>
      <c r="AA137" s="93">
        <f>V137*Z137*$G137*Y137</f>
        <v>12120576.914285716</v>
      </c>
      <c r="AB137" s="93">
        <f t="shared" si="186"/>
        <v>202355584.41661602</v>
      </c>
      <c r="AC137" s="93">
        <f t="shared" si="146"/>
        <v>4047111688.3323221</v>
      </c>
      <c r="AD137" s="93">
        <f t="shared" si="147"/>
        <v>805.05192134397373</v>
      </c>
      <c r="AE137" s="94">
        <f t="shared" si="148"/>
        <v>16.695210619728257</v>
      </c>
      <c r="AF137" s="100">
        <f t="shared" si="187"/>
        <v>2.8927345133192528</v>
      </c>
      <c r="AG137" s="94">
        <f t="shared" si="149"/>
        <v>96</v>
      </c>
      <c r="AH137" s="94">
        <f t="shared" si="150"/>
        <v>11.75</v>
      </c>
      <c r="AI137" s="94">
        <v>1</v>
      </c>
      <c r="AJ137" s="94">
        <f>AJ$3/AM$3</f>
        <v>0.85106382978723394</v>
      </c>
      <c r="AK137" s="93">
        <f>AK136*AI137</f>
        <v>432</v>
      </c>
      <c r="AL137" s="93">
        <f>AG137*AK137*$G137*AJ137</f>
        <v>96674.76153191489</v>
      </c>
      <c r="AM137" s="93">
        <f t="shared" si="188"/>
        <v>7076422.9669500999</v>
      </c>
      <c r="AN137" s="93">
        <f t="shared" si="151"/>
        <v>4528910698.8480749</v>
      </c>
      <c r="AO137" s="93">
        <f t="shared" si="152"/>
        <v>805.05192134397373</v>
      </c>
      <c r="AP137" s="94">
        <f t="shared" si="153"/>
        <v>73.198245900135845</v>
      </c>
      <c r="AQ137" s="100">
        <f t="shared" si="129"/>
        <v>14.192729196808518</v>
      </c>
      <c r="AR137" s="94">
        <f t="shared" si="154"/>
        <v>66</v>
      </c>
      <c r="AS137" s="94">
        <f t="shared" si="155"/>
        <v>13.25</v>
      </c>
      <c r="AT137" s="94">
        <v>1</v>
      </c>
      <c r="AU137" s="94">
        <f>AU$3/AX$3</f>
        <v>0.75471698113207542</v>
      </c>
      <c r="AV137" s="93">
        <f>AV136*AT137</f>
        <v>64</v>
      </c>
      <c r="AW137" s="93">
        <f>AR137*AV137*$G137*AU137</f>
        <v>8731.8049811320761</v>
      </c>
      <c r="AX137" s="93">
        <f t="shared" si="189"/>
        <v>124684.31424479873</v>
      </c>
      <c r="AY137" s="93">
        <f t="shared" si="156"/>
        <v>5107069511.4669781</v>
      </c>
      <c r="AZ137" s="93">
        <f t="shared" si="157"/>
        <v>805.05192134397373</v>
      </c>
      <c r="BA137" s="94">
        <f t="shared" si="158"/>
        <v>14.27932878874643</v>
      </c>
      <c r="BB137" s="100">
        <f t="shared" si="130"/>
        <v>3.122130469486637</v>
      </c>
      <c r="BC137" s="94">
        <f t="shared" si="159"/>
        <v>29</v>
      </c>
      <c r="BD137" s="94">
        <f t="shared" si="160"/>
        <v>15.1</v>
      </c>
      <c r="BE137" s="94">
        <v>1</v>
      </c>
      <c r="BF137" s="94">
        <f>BF$3/BI$3</f>
        <v>0.66225165562913912</v>
      </c>
      <c r="BG137" s="93">
        <f>BG136*BE137</f>
        <v>2</v>
      </c>
      <c r="BH137" s="93">
        <f>BC137*BG137*$G137*BF137</f>
        <v>105.20758278145698</v>
      </c>
      <c r="BI137" s="93">
        <f t="shared" si="190"/>
        <v>841.30006436937595</v>
      </c>
      <c r="BJ137" s="93">
        <f t="shared" si="161"/>
        <v>5820132047.0302916</v>
      </c>
      <c r="BK137" s="93">
        <f t="shared" si="162"/>
        <v>805.05192134397373</v>
      </c>
      <c r="BL137" s="94">
        <f t="shared" si="163"/>
        <v>7.9965725105287424</v>
      </c>
      <c r="BM137" s="100">
        <f t="shared" si="133"/>
        <v>1.9925452955277891</v>
      </c>
      <c r="BN137" s="94">
        <f t="shared" si="164"/>
        <v>-21</v>
      </c>
      <c r="BO137" s="94">
        <f t="shared" si="165"/>
        <v>17.600000000000001</v>
      </c>
      <c r="BP137" s="94">
        <v>1</v>
      </c>
      <c r="BQ137" s="94">
        <f>BQ$3/BT$3</f>
        <v>0.56818181818181823</v>
      </c>
      <c r="BR137" s="93">
        <f>BR136*BP137</f>
        <v>1</v>
      </c>
      <c r="BS137" s="93">
        <f>BN137*BR137*$G137*BQ137</f>
        <v>-32.681548295454554</v>
      </c>
      <c r="BT137" s="93">
        <f t="shared" si="191"/>
        <v>0.95760561962573543</v>
      </c>
      <c r="BU137" s="93">
        <f t="shared" si="166"/>
        <v>6783730068.0617981</v>
      </c>
      <c r="BV137" s="93">
        <f t="shared" si="167"/>
        <v>805.05192134397373</v>
      </c>
      <c r="BW137" s="94">
        <f t="shared" si="168"/>
        <v>-2.9301109328376648E-2</v>
      </c>
      <c r="BY137" s="94">
        <f t="shared" si="169"/>
        <v>-76</v>
      </c>
      <c r="BZ137" s="94">
        <f t="shared" si="170"/>
        <v>20.350000000000001</v>
      </c>
      <c r="CA137" s="94">
        <v>1</v>
      </c>
      <c r="CB137" s="94">
        <f>CB$3/CE$3</f>
        <v>0.49140049140049141</v>
      </c>
      <c r="CC137" s="93">
        <f>CC136*CA137</f>
        <v>1</v>
      </c>
      <c r="CD137" s="93">
        <f>BY137*CC137*$G137*CB137</f>
        <v>-102.29282555282556</v>
      </c>
      <c r="CE137" s="93">
        <f t="shared" si="192"/>
        <v>5.4064037973254511E-4</v>
      </c>
      <c r="CF137" s="93">
        <f t="shared" si="171"/>
        <v>7843687891.1964531</v>
      </c>
      <c r="CG137" s="93">
        <f t="shared" si="172"/>
        <v>805.05192134397373</v>
      </c>
      <c r="CH137" s="94">
        <f t="shared" si="173"/>
        <v>-5.2852228571333213E-6</v>
      </c>
      <c r="CI137" s="100"/>
      <c r="CJ137" s="94">
        <f t="shared" si="174"/>
        <v>-126</v>
      </c>
      <c r="CK137" s="94">
        <f t="shared" si="175"/>
        <v>22.85</v>
      </c>
      <c r="CL137" s="94">
        <v>1</v>
      </c>
      <c r="CM137" s="94">
        <f>CM$3/CP$3</f>
        <v>0.43763676148796499</v>
      </c>
      <c r="CN137" s="93">
        <f>CN136*CL137</f>
        <v>1</v>
      </c>
      <c r="CO137" s="93">
        <f>CJ137*CN137*$G137*CM137</f>
        <v>-151.03595185995624</v>
      </c>
      <c r="CP137" s="93">
        <f t="shared" si="193"/>
        <v>5.9283019218791331E-7</v>
      </c>
      <c r="CQ137" s="93">
        <f t="shared" si="176"/>
        <v>8807285912.2279587</v>
      </c>
      <c r="CR137" s="93">
        <f t="shared" si="177"/>
        <v>805.05192134397373</v>
      </c>
      <c r="CS137" s="94">
        <f t="shared" si="178"/>
        <v>-3.925093230369403E-9</v>
      </c>
      <c r="CT137" s="100"/>
      <c r="CU137" s="94">
        <f t="shared" si="179"/>
        <v>-189</v>
      </c>
      <c r="CV137" s="94">
        <f t="shared" si="180"/>
        <v>26</v>
      </c>
      <c r="CW137" s="94">
        <v>1</v>
      </c>
      <c r="CX137" s="94">
        <f>CX$3/DA$3</f>
        <v>0.38461538461538458</v>
      </c>
      <c r="CY137" s="93">
        <f>CY136*CW137</f>
        <v>1</v>
      </c>
      <c r="CZ137" s="93">
        <f>CU137*CY137*$G137*CX137</f>
        <v>-199.10604807692309</v>
      </c>
      <c r="DA137" s="93">
        <f t="shared" si="194"/>
        <v>1.0865244705172712E-10</v>
      </c>
      <c r="DB137" s="93">
        <f t="shared" si="181"/>
        <v>10021419418.727654</v>
      </c>
      <c r="DC137" s="93">
        <f t="shared" si="182"/>
        <v>805.05192134397373</v>
      </c>
      <c r="DD137" s="94">
        <f t="shared" si="183"/>
        <v>-5.4570138929054571E-13</v>
      </c>
      <c r="DE137" s="100"/>
    </row>
    <row r="138" spans="1:109">
      <c r="A138" s="84">
        <f t="shared" si="134"/>
        <v>24.251465064166545</v>
      </c>
      <c r="B138" s="84">
        <f t="shared" si="135"/>
        <v>4.4000000000000004</v>
      </c>
      <c r="C138" s="112">
        <f t="shared" si="132"/>
        <v>6.06</v>
      </c>
      <c r="D138" s="116"/>
      <c r="E138" s="86">
        <f t="shared" si="184"/>
        <v>1.6600000000000001</v>
      </c>
      <c r="F138" s="86">
        <f t="shared" si="136"/>
        <v>1.6600000000000001</v>
      </c>
      <c r="G138" s="87">
        <f t="shared" si="137"/>
        <v>2.7556000000000003</v>
      </c>
      <c r="H138" s="88">
        <f t="shared" si="138"/>
        <v>88550676.930983081</v>
      </c>
      <c r="I138" s="84">
        <f t="shared" si="185"/>
        <v>26.400000000000013</v>
      </c>
      <c r="J138" s="89">
        <v>132</v>
      </c>
      <c r="K138" s="94">
        <f t="shared" si="139"/>
        <v>132</v>
      </c>
      <c r="L138" s="94">
        <f t="shared" si="140"/>
        <v>10</v>
      </c>
      <c r="M138" s="94">
        <v>1</v>
      </c>
      <c r="N138" s="94">
        <f>N$3/Q$3</f>
        <v>1</v>
      </c>
      <c r="O138" s="93">
        <f>O137*M138</f>
        <v>51200</v>
      </c>
      <c r="P138" s="93">
        <f>K138*O138*$G138*N138</f>
        <v>18623447.040000003</v>
      </c>
      <c r="Q138" s="93">
        <f t="shared" si="141"/>
        <v>885506769.30983078</v>
      </c>
      <c r="R138" s="93">
        <f t="shared" si="142"/>
        <v>4427533846.5491543</v>
      </c>
      <c r="S138" s="93">
        <f t="shared" si="143"/>
        <v>834.25039820732911</v>
      </c>
      <c r="T138" s="94">
        <f t="shared" si="131"/>
        <v>47.547952181350347</v>
      </c>
      <c r="U138" s="100">
        <f>T138/(($C138/N$3))</f>
        <v>7.8461967295957669</v>
      </c>
      <c r="V138" s="94">
        <f t="shared" si="144"/>
        <v>122</v>
      </c>
      <c r="W138" s="97">
        <f t="shared" si="145"/>
        <v>10.5</v>
      </c>
      <c r="X138" s="94">
        <v>1</v>
      </c>
      <c r="Y138" s="94">
        <f>Y$3/AB$3</f>
        <v>0.95238095238095244</v>
      </c>
      <c r="Z138" s="93">
        <f>Z137*X138</f>
        <v>38400</v>
      </c>
      <c r="AA138" s="93">
        <f>V138*Z138*$G138*Y138</f>
        <v>12294699.885714287</v>
      </c>
      <c r="AB138" s="93">
        <f t="shared" si="186"/>
        <v>232445526.9438304</v>
      </c>
      <c r="AC138" s="93">
        <f t="shared" si="146"/>
        <v>4648910538.8766117</v>
      </c>
      <c r="AD138" s="93">
        <f t="shared" si="147"/>
        <v>834.25039820732911</v>
      </c>
      <c r="AE138" s="94">
        <f t="shared" si="148"/>
        <v>18.906157051781179</v>
      </c>
      <c r="AF138" s="100">
        <f t="shared" si="187"/>
        <v>3.2758192911502046</v>
      </c>
      <c r="AG138" s="94">
        <f t="shared" si="149"/>
        <v>97</v>
      </c>
      <c r="AH138" s="94">
        <f t="shared" si="150"/>
        <v>11.75</v>
      </c>
      <c r="AI138" s="94">
        <v>1</v>
      </c>
      <c r="AJ138" s="94">
        <f>AJ$3/AM$3</f>
        <v>0.85106382978723394</v>
      </c>
      <c r="AK138" s="93">
        <f>AK137*AI138</f>
        <v>432</v>
      </c>
      <c r="AL138" s="93">
        <f>AG138*AK138*$G138*AJ138</f>
        <v>98272.904170212772</v>
      </c>
      <c r="AM138" s="93">
        <f t="shared" si="188"/>
        <v>8128675.4213988194</v>
      </c>
      <c r="AN138" s="93">
        <f t="shared" si="151"/>
        <v>5202352269.6952553</v>
      </c>
      <c r="AO138" s="93">
        <f t="shared" si="152"/>
        <v>834.25039820732911</v>
      </c>
      <c r="AP138" s="94">
        <f t="shared" si="153"/>
        <v>82.715327180314262</v>
      </c>
      <c r="AQ138" s="100">
        <f t="shared" si="129"/>
        <v>16.038037860869515</v>
      </c>
      <c r="AR138" s="94">
        <f t="shared" si="154"/>
        <v>67</v>
      </c>
      <c r="AS138" s="94">
        <f t="shared" si="155"/>
        <v>13.25</v>
      </c>
      <c r="AT138" s="94">
        <v>1</v>
      </c>
      <c r="AU138" s="94">
        <f>AU$3/AX$3</f>
        <v>0.75471698113207542</v>
      </c>
      <c r="AV138" s="93">
        <f>AV137*AT138</f>
        <v>64</v>
      </c>
      <c r="AW138" s="93">
        <f>AR138*AV138*$G138*AU138</f>
        <v>8917.7455094339621</v>
      </c>
      <c r="AX138" s="93">
        <f t="shared" si="189"/>
        <v>143224.66666693368</v>
      </c>
      <c r="AY138" s="93">
        <f t="shared" si="156"/>
        <v>5866482346.6776285</v>
      </c>
      <c r="AZ138" s="93">
        <f t="shared" si="157"/>
        <v>834.25039820732911</v>
      </c>
      <c r="BA138" s="94">
        <f t="shared" si="158"/>
        <v>16.060636235404818</v>
      </c>
      <c r="BB138" s="100">
        <f t="shared" si="130"/>
        <v>3.5116077577411526</v>
      </c>
      <c r="BC138" s="94">
        <f t="shared" si="159"/>
        <v>30</v>
      </c>
      <c r="BD138" s="94">
        <f t="shared" si="160"/>
        <v>15.1</v>
      </c>
      <c r="BE138" s="94">
        <v>1</v>
      </c>
      <c r="BF138" s="94">
        <f>BF$3/BI$3</f>
        <v>0.66225165562913912</v>
      </c>
      <c r="BG138" s="93">
        <f>BG137*BE138</f>
        <v>2</v>
      </c>
      <c r="BH138" s="93">
        <f>BC138*BG138*$G138*BF138</f>
        <v>109.49403973509935</v>
      </c>
      <c r="BI138" s="93">
        <f t="shared" si="190"/>
        <v>966.40000000000168</v>
      </c>
      <c r="BJ138" s="93">
        <f t="shared" si="161"/>
        <v>6685576108.2892227</v>
      </c>
      <c r="BK138" s="93">
        <f t="shared" si="162"/>
        <v>834.25039820732911</v>
      </c>
      <c r="BL138" s="94">
        <f t="shared" si="163"/>
        <v>8.8260511927227121</v>
      </c>
      <c r="BM138" s="100">
        <f t="shared" si="133"/>
        <v>2.1992305777246366</v>
      </c>
      <c r="BN138" s="94">
        <f t="shared" si="164"/>
        <v>-20</v>
      </c>
      <c r="BO138" s="94">
        <f t="shared" si="165"/>
        <v>17.600000000000001</v>
      </c>
      <c r="BP138" s="94">
        <v>1</v>
      </c>
      <c r="BQ138" s="94">
        <f>BQ$3/BT$3</f>
        <v>0.56818181818181823</v>
      </c>
      <c r="BR138" s="93">
        <f>BR137*BP138</f>
        <v>1</v>
      </c>
      <c r="BS138" s="93">
        <f>BN138*BR138*$G138*BQ138</f>
        <v>-31.313636363636373</v>
      </c>
      <c r="BT138" s="93">
        <f t="shared" si="191"/>
        <v>1.0999999999999985</v>
      </c>
      <c r="BU138" s="93">
        <f t="shared" si="166"/>
        <v>7792459569.9265118</v>
      </c>
      <c r="BV138" s="93">
        <f t="shared" si="167"/>
        <v>834.25039820732911</v>
      </c>
      <c r="BW138" s="94">
        <f t="shared" si="168"/>
        <v>-3.5128465669908494E-2</v>
      </c>
      <c r="BY138" s="94">
        <f t="shared" si="169"/>
        <v>-75</v>
      </c>
      <c r="BZ138" s="94">
        <f t="shared" si="170"/>
        <v>20.350000000000001</v>
      </c>
      <c r="CA138" s="94">
        <v>1</v>
      </c>
      <c r="CB138" s="94">
        <f>CB$3/CE$3</f>
        <v>0.49140049140049141</v>
      </c>
      <c r="CC138" s="93">
        <f>CC137*CA138</f>
        <v>1</v>
      </c>
      <c r="CD138" s="93">
        <f>BY138*CC138*$G138*CB138</f>
        <v>-101.55773955773957</v>
      </c>
      <c r="CE138" s="93">
        <f t="shared" si="192"/>
        <v>6.2103271484374701E-4</v>
      </c>
      <c r="CF138" s="93">
        <f t="shared" si="171"/>
        <v>9010031377.7275295</v>
      </c>
      <c r="CG138" s="93">
        <f t="shared" si="172"/>
        <v>834.25039820732911</v>
      </c>
      <c r="CH138" s="94">
        <f t="shared" si="173"/>
        <v>-6.1150702797069002E-6</v>
      </c>
      <c r="CI138" s="100"/>
      <c r="CJ138" s="94">
        <f t="shared" si="174"/>
        <v>-125</v>
      </c>
      <c r="CK138" s="94">
        <f t="shared" si="175"/>
        <v>22.85</v>
      </c>
      <c r="CL138" s="94">
        <v>1</v>
      </c>
      <c r="CM138" s="94">
        <f>CM$3/CP$3</f>
        <v>0.43763676148796499</v>
      </c>
      <c r="CN138" s="93">
        <f>CN137*CL138</f>
        <v>1</v>
      </c>
      <c r="CO138" s="93">
        <f>CJ138*CN138*$G138*CM138</f>
        <v>-150.74398249452955</v>
      </c>
      <c r="CP138" s="93">
        <f t="shared" si="193"/>
        <v>6.8098306655883232E-7</v>
      </c>
      <c r="CQ138" s="93">
        <f t="shared" si="176"/>
        <v>10116914839.364817</v>
      </c>
      <c r="CR138" s="93">
        <f t="shared" si="177"/>
        <v>834.25039820732911</v>
      </c>
      <c r="CS138" s="94">
        <f t="shared" si="178"/>
        <v>-4.5174809321728312E-9</v>
      </c>
      <c r="CT138" s="100"/>
      <c r="CU138" s="94">
        <f t="shared" si="179"/>
        <v>-188</v>
      </c>
      <c r="CV138" s="94">
        <f t="shared" si="180"/>
        <v>26</v>
      </c>
      <c r="CW138" s="94">
        <v>1</v>
      </c>
      <c r="CX138" s="94">
        <f>CX$3/DA$3</f>
        <v>0.38461538461538458</v>
      </c>
      <c r="CY138" s="93">
        <f>CY137*CW138</f>
        <v>1</v>
      </c>
      <c r="CZ138" s="93">
        <f>CU138*CY138*$G138*CX138</f>
        <v>-199.25107692307694</v>
      </c>
      <c r="DA138" s="93">
        <f t="shared" si="194"/>
        <v>1.2480888719472141E-10</v>
      </c>
      <c r="DB138" s="93">
        <f t="shared" si="181"/>
        <v>11511588001.027802</v>
      </c>
      <c r="DC138" s="93">
        <f t="shared" si="182"/>
        <v>834.25039820732911</v>
      </c>
      <c r="DD138" s="94">
        <f t="shared" si="183"/>
        <v>-6.2639002570061515E-13</v>
      </c>
      <c r="DE138" s="100"/>
    </row>
    <row r="139" spans="1:109">
      <c r="A139" s="84">
        <f t="shared" si="134"/>
        <v>25.106691132696209</v>
      </c>
      <c r="B139" s="84">
        <f t="shared" si="135"/>
        <v>4.4333333333333336</v>
      </c>
      <c r="C139" s="112">
        <f t="shared" si="132"/>
        <v>6.06</v>
      </c>
      <c r="D139" s="116"/>
      <c r="E139" s="86">
        <f t="shared" si="184"/>
        <v>1.665</v>
      </c>
      <c r="F139" s="86">
        <f t="shared" si="136"/>
        <v>1.665</v>
      </c>
      <c r="G139" s="87">
        <f t="shared" si="137"/>
        <v>2.7722250000000002</v>
      </c>
      <c r="H139" s="88">
        <f t="shared" si="138"/>
        <v>101718016.92449416</v>
      </c>
      <c r="I139" s="84">
        <f t="shared" si="185"/>
        <v>26.600000000000012</v>
      </c>
      <c r="J139" s="89">
        <v>133</v>
      </c>
      <c r="K139" s="94">
        <f t="shared" si="139"/>
        <v>133</v>
      </c>
      <c r="L139" s="94">
        <f t="shared" si="140"/>
        <v>10</v>
      </c>
      <c r="M139" s="94">
        <v>1</v>
      </c>
      <c r="N139" s="94">
        <f>N$3/Q$3</f>
        <v>1</v>
      </c>
      <c r="O139" s="93">
        <f>O138*M139</f>
        <v>51200</v>
      </c>
      <c r="P139" s="93">
        <f>K139*O139*$G139*N139</f>
        <v>18877743.359999999</v>
      </c>
      <c r="Q139" s="93">
        <f t="shared" si="141"/>
        <v>1017180169.2449416</v>
      </c>
      <c r="R139" s="93">
        <f t="shared" si="142"/>
        <v>5085900846.2247076</v>
      </c>
      <c r="S139" s="93">
        <f t="shared" si="143"/>
        <v>864.50706466917291</v>
      </c>
      <c r="T139" s="94">
        <f t="shared" si="131"/>
        <v>53.882508615952581</v>
      </c>
      <c r="U139" s="100">
        <f>T139/(($C139/N$3))</f>
        <v>8.8915030719393702</v>
      </c>
      <c r="V139" s="94">
        <f t="shared" si="144"/>
        <v>123</v>
      </c>
      <c r="W139" s="97">
        <f t="shared" si="145"/>
        <v>10.5</v>
      </c>
      <c r="X139" s="94">
        <v>1</v>
      </c>
      <c r="Y139" s="94">
        <f>Y$3/AB$3</f>
        <v>0.95238095238095244</v>
      </c>
      <c r="Z139" s="93">
        <f>Z138*X139</f>
        <v>38400</v>
      </c>
      <c r="AA139" s="93">
        <f>V139*Z139*$G139*Y139</f>
        <v>12470260.114285717</v>
      </c>
      <c r="AB139" s="93">
        <f t="shared" si="186"/>
        <v>267009794.42679697</v>
      </c>
      <c r="AC139" s="93">
        <f t="shared" si="146"/>
        <v>5340195888.535944</v>
      </c>
      <c r="AD139" s="93">
        <f t="shared" si="147"/>
        <v>864.50706466917291</v>
      </c>
      <c r="AE139" s="94">
        <f t="shared" si="148"/>
        <v>21.41172613720504</v>
      </c>
      <c r="AF139" s="100">
        <f t="shared" si="187"/>
        <v>3.7099525485256262</v>
      </c>
      <c r="AG139" s="94">
        <f t="shared" si="149"/>
        <v>98</v>
      </c>
      <c r="AH139" s="94">
        <f t="shared" si="150"/>
        <v>11.75</v>
      </c>
      <c r="AI139" s="94">
        <v>1</v>
      </c>
      <c r="AJ139" s="94">
        <f>AJ$3/AM$3</f>
        <v>0.85106382978723394</v>
      </c>
      <c r="AK139" s="93">
        <f>AK138*AI139</f>
        <v>432</v>
      </c>
      <c r="AL139" s="93">
        <f>AG139*AK139*$G139*AJ139</f>
        <v>99885.036255319137</v>
      </c>
      <c r="AM139" s="93">
        <f t="shared" si="188"/>
        <v>9337396.0848656539</v>
      </c>
      <c r="AN139" s="93">
        <f t="shared" si="151"/>
        <v>5975933494.3140316</v>
      </c>
      <c r="AO139" s="93">
        <f t="shared" si="152"/>
        <v>864.50706466917291</v>
      </c>
      <c r="AP139" s="94">
        <f t="shared" si="153"/>
        <v>93.481430601857681</v>
      </c>
      <c r="AQ139" s="100">
        <f t="shared" si="129"/>
        <v>18.125524910426201</v>
      </c>
      <c r="AR139" s="94">
        <f t="shared" si="154"/>
        <v>68</v>
      </c>
      <c r="AS139" s="94">
        <f t="shared" si="155"/>
        <v>13.25</v>
      </c>
      <c r="AT139" s="94">
        <v>1</v>
      </c>
      <c r="AU139" s="94">
        <f>AU$3/AX$3</f>
        <v>0.75471698113207542</v>
      </c>
      <c r="AV139" s="93">
        <f>AV138*AT139</f>
        <v>64</v>
      </c>
      <c r="AW139" s="93">
        <f>AR139*AV139*$G139*AU139</f>
        <v>9105.4514716981121</v>
      </c>
      <c r="AX139" s="93">
        <f t="shared" si="189"/>
        <v>164521.93899530542</v>
      </c>
      <c r="AY139" s="93">
        <f t="shared" si="156"/>
        <v>6738818621.2477388</v>
      </c>
      <c r="AZ139" s="93">
        <f t="shared" si="157"/>
        <v>864.50706466917291</v>
      </c>
      <c r="BA139" s="94">
        <f t="shared" si="158"/>
        <v>18.068509783032546</v>
      </c>
      <c r="BB139" s="100">
        <f t="shared" si="130"/>
        <v>3.9506230136168523</v>
      </c>
      <c r="BC139" s="94">
        <f t="shared" si="159"/>
        <v>31</v>
      </c>
      <c r="BD139" s="94">
        <f t="shared" si="160"/>
        <v>15.1</v>
      </c>
      <c r="BE139" s="94">
        <v>1</v>
      </c>
      <c r="BF139" s="94">
        <f>BF$3/BI$3</f>
        <v>0.66225165562913912</v>
      </c>
      <c r="BG139" s="93">
        <f>BG138*BE139</f>
        <v>2</v>
      </c>
      <c r="BH139" s="93">
        <f>BC139*BG139*$G139*BF139</f>
        <v>113.82645695364239</v>
      </c>
      <c r="BI139" s="93">
        <f t="shared" si="190"/>
        <v>1110.1020902691369</v>
      </c>
      <c r="BJ139" s="93">
        <f t="shared" si="161"/>
        <v>7679710277.7993097</v>
      </c>
      <c r="BK139" s="93">
        <f t="shared" si="162"/>
        <v>864.50706466917291</v>
      </c>
      <c r="BL139" s="94">
        <f t="shared" si="163"/>
        <v>9.7525840650670812</v>
      </c>
      <c r="BM139" s="100">
        <f t="shared" si="133"/>
        <v>2.4300993297444378</v>
      </c>
      <c r="BN139" s="94">
        <f t="shared" si="164"/>
        <v>-19</v>
      </c>
      <c r="BO139" s="94">
        <f t="shared" si="165"/>
        <v>17.600000000000001</v>
      </c>
      <c r="BP139" s="94">
        <v>1</v>
      </c>
      <c r="BQ139" s="94">
        <f>BQ$3/BT$3</f>
        <v>0.56818181818181823</v>
      </c>
      <c r="BR139" s="93">
        <f>BR138*BP139</f>
        <v>1</v>
      </c>
      <c r="BS139" s="93">
        <f>BN139*BR139*$G139*BQ139</f>
        <v>-29.927428977272733</v>
      </c>
      <c r="BT139" s="93">
        <f t="shared" si="191"/>
        <v>1.2635681904967371</v>
      </c>
      <c r="BU139" s="93">
        <f t="shared" si="166"/>
        <v>8951185489.3554859</v>
      </c>
      <c r="BV139" s="93">
        <f t="shared" si="167"/>
        <v>864.50706466917291</v>
      </c>
      <c r="BW139" s="94">
        <f t="shared" si="168"/>
        <v>-4.2221073900344283E-2</v>
      </c>
      <c r="BY139" s="94">
        <f t="shared" si="169"/>
        <v>-74</v>
      </c>
      <c r="BZ139" s="94">
        <f t="shared" si="170"/>
        <v>20.350000000000001</v>
      </c>
      <c r="CA139" s="94">
        <v>1</v>
      </c>
      <c r="CB139" s="94">
        <f>CB$3/CE$3</f>
        <v>0.49140049140049141</v>
      </c>
      <c r="CC139" s="93">
        <f>CC138*CA139</f>
        <v>1</v>
      </c>
      <c r="CD139" s="93">
        <f>BY139*CC139*$G139*CB139</f>
        <v>-100.80818181818182</v>
      </c>
      <c r="CE139" s="93">
        <f t="shared" si="192"/>
        <v>7.1337925794035483E-4</v>
      </c>
      <c r="CF139" s="93">
        <f t="shared" si="171"/>
        <v>10349808222.067282</v>
      </c>
      <c r="CG139" s="93">
        <f t="shared" si="172"/>
        <v>864.50706466917291</v>
      </c>
      <c r="CH139" s="94">
        <f t="shared" si="173"/>
        <v>-7.0766007785658657E-6</v>
      </c>
      <c r="CI139" s="100"/>
      <c r="CJ139" s="94">
        <f t="shared" si="174"/>
        <v>-124</v>
      </c>
      <c r="CK139" s="94">
        <f t="shared" si="175"/>
        <v>22.85</v>
      </c>
      <c r="CL139" s="94">
        <v>1</v>
      </c>
      <c r="CM139" s="94">
        <f>CM$3/CP$3</f>
        <v>0.43763676148796499</v>
      </c>
      <c r="CN139" s="93">
        <f>CN138*CL139</f>
        <v>1</v>
      </c>
      <c r="CO139" s="93">
        <f>CJ139*CN139*$G139*CM139</f>
        <v>-150.44021881838074</v>
      </c>
      <c r="CP139" s="93">
        <f t="shared" si="193"/>
        <v>7.8224412833696706E-7</v>
      </c>
      <c r="CQ139" s="93">
        <f t="shared" si="176"/>
        <v>11621283433.623459</v>
      </c>
      <c r="CR139" s="93">
        <f t="shared" si="177"/>
        <v>864.50706466917291</v>
      </c>
      <c r="CS139" s="94">
        <f t="shared" si="178"/>
        <v>-5.1997008145895668E-9</v>
      </c>
      <c r="CT139" s="100"/>
      <c r="CU139" s="94">
        <f t="shared" si="179"/>
        <v>-187</v>
      </c>
      <c r="CV139" s="94">
        <f t="shared" si="180"/>
        <v>26</v>
      </c>
      <c r="CW139" s="94">
        <v>1</v>
      </c>
      <c r="CX139" s="94">
        <f>CX$3/DA$3</f>
        <v>0.38461538461538458</v>
      </c>
      <c r="CY139" s="93">
        <f>CY138*CW139</f>
        <v>1</v>
      </c>
      <c r="CZ139" s="93">
        <f>CU139*CY139*$G139*CX139</f>
        <v>-199.38695192307691</v>
      </c>
      <c r="DA139" s="93">
        <f t="shared" si="194"/>
        <v>1.4336776340958698E-10</v>
      </c>
      <c r="DB139" s="93">
        <f t="shared" si="181"/>
        <v>13223342200.18424</v>
      </c>
      <c r="DC139" s="93">
        <f t="shared" si="182"/>
        <v>864.50706466917291</v>
      </c>
      <c r="DD139" s="94">
        <f t="shared" si="183"/>
        <v>-7.1904285624917915E-13</v>
      </c>
      <c r="DE139" s="100"/>
    </row>
    <row r="140" spans="1:109">
      <c r="A140" s="84">
        <f t="shared" si="134"/>
        <v>25.992076683399727</v>
      </c>
      <c r="B140" s="84">
        <f t="shared" si="135"/>
        <v>4.4666666666666668</v>
      </c>
      <c r="C140" s="112">
        <f t="shared" si="132"/>
        <v>6.06</v>
      </c>
      <c r="D140" s="116"/>
      <c r="E140" s="86">
        <f t="shared" si="184"/>
        <v>1.67</v>
      </c>
      <c r="F140" s="86">
        <f t="shared" si="136"/>
        <v>1.67</v>
      </c>
      <c r="G140" s="87">
        <f t="shared" si="137"/>
        <v>2.7888999999999999</v>
      </c>
      <c r="H140" s="88">
        <f t="shared" si="138"/>
        <v>116843318.71472701</v>
      </c>
      <c r="I140" s="84">
        <f t="shared" si="185"/>
        <v>26.800000000000015</v>
      </c>
      <c r="J140" s="89">
        <v>134</v>
      </c>
      <c r="K140" s="94">
        <f t="shared" si="139"/>
        <v>134</v>
      </c>
      <c r="L140" s="94">
        <f t="shared" si="140"/>
        <v>10</v>
      </c>
      <c r="M140" s="94">
        <v>1</v>
      </c>
      <c r="N140" s="94">
        <f>N$3/Q$3</f>
        <v>1</v>
      </c>
      <c r="O140" s="93">
        <f>O139*M140</f>
        <v>51200</v>
      </c>
      <c r="P140" s="93">
        <f>K140*O140*$G140*N140</f>
        <v>19134085.120000001</v>
      </c>
      <c r="Q140" s="93">
        <f t="shared" si="141"/>
        <v>1168433187.1472702</v>
      </c>
      <c r="R140" s="93">
        <f t="shared" si="142"/>
        <v>5842165935.736351</v>
      </c>
      <c r="S140" s="93">
        <f t="shared" si="143"/>
        <v>895.86024302117733</v>
      </c>
      <c r="T140" s="94">
        <f t="shared" si="131"/>
        <v>61.065537224246974</v>
      </c>
      <c r="U140" s="100">
        <f>T140/(($C140/N$3))</f>
        <v>10.076821324133165</v>
      </c>
      <c r="V140" s="94">
        <f t="shared" si="144"/>
        <v>124</v>
      </c>
      <c r="W140" s="97">
        <f t="shared" si="145"/>
        <v>10.5</v>
      </c>
      <c r="X140" s="94">
        <v>1</v>
      </c>
      <c r="Y140" s="94">
        <f>Y$3/AB$3</f>
        <v>0.95238095238095244</v>
      </c>
      <c r="Z140" s="93">
        <f>Z139*X140</f>
        <v>38400</v>
      </c>
      <c r="AA140" s="93">
        <f>V140*Z140*$G140*Y140</f>
        <v>12647263.085714286</v>
      </c>
      <c r="AB140" s="93">
        <f t="shared" si="186"/>
        <v>306713711.62615824</v>
      </c>
      <c r="AC140" s="93">
        <f t="shared" si="146"/>
        <v>6134274232.5231686</v>
      </c>
      <c r="AD140" s="93">
        <f t="shared" si="147"/>
        <v>895.86024302117733</v>
      </c>
      <c r="AE140" s="94">
        <f t="shared" si="148"/>
        <v>24.251390166193875</v>
      </c>
      <c r="AF140" s="100">
        <f t="shared" si="187"/>
        <v>4.2019735436474548</v>
      </c>
      <c r="AG140" s="94">
        <f t="shared" si="149"/>
        <v>99</v>
      </c>
      <c r="AH140" s="94">
        <f t="shared" si="150"/>
        <v>11.75</v>
      </c>
      <c r="AI140" s="94">
        <v>1</v>
      </c>
      <c r="AJ140" s="94">
        <f>AJ$3/AM$3</f>
        <v>0.85106382978723394</v>
      </c>
      <c r="AK140" s="93">
        <f>AK139*AI140</f>
        <v>432</v>
      </c>
      <c r="AL140" s="93">
        <f>AG140*AK140*$G140*AJ140</f>
        <v>101511.2129361702</v>
      </c>
      <c r="AM140" s="93">
        <f t="shared" si="188"/>
        <v>10725851.522640932</v>
      </c>
      <c r="AN140" s="93">
        <f t="shared" si="151"/>
        <v>6864544974.4902124</v>
      </c>
      <c r="AO140" s="93">
        <f t="shared" si="152"/>
        <v>895.86024302117733</v>
      </c>
      <c r="AP140" s="94">
        <f t="shared" si="153"/>
        <v>105.66174132295416</v>
      </c>
      <c r="AQ140" s="100">
        <f t="shared" si="129"/>
        <v>20.487218820869824</v>
      </c>
      <c r="AR140" s="94">
        <f t="shared" si="154"/>
        <v>69</v>
      </c>
      <c r="AS140" s="94">
        <f t="shared" si="155"/>
        <v>13.25</v>
      </c>
      <c r="AT140" s="94">
        <v>1</v>
      </c>
      <c r="AU140" s="94">
        <f>AU$3/AX$3</f>
        <v>0.75471698113207542</v>
      </c>
      <c r="AV140" s="93">
        <f>AV139*AT140</f>
        <v>64</v>
      </c>
      <c r="AW140" s="93">
        <f>AR140*AV140*$G140*AU140</f>
        <v>9294.930113207547</v>
      </c>
      <c r="AX140" s="93">
        <f t="shared" si="189"/>
        <v>188986.08068482985</v>
      </c>
      <c r="AY140" s="93">
        <f t="shared" si="156"/>
        <v>7740869864.8506641</v>
      </c>
      <c r="AZ140" s="93">
        <f t="shared" si="157"/>
        <v>895.86024302117733</v>
      </c>
      <c r="BA140" s="94">
        <f t="shared" si="158"/>
        <v>20.332168008051163</v>
      </c>
      <c r="BB140" s="100">
        <f t="shared" si="130"/>
        <v>4.4455647872389097</v>
      </c>
      <c r="BC140" s="94">
        <f t="shared" si="159"/>
        <v>32</v>
      </c>
      <c r="BD140" s="94">
        <f t="shared" si="160"/>
        <v>15.1</v>
      </c>
      <c r="BE140" s="94">
        <v>1</v>
      </c>
      <c r="BF140" s="94">
        <f>BF$3/BI$3</f>
        <v>0.66225165562913912</v>
      </c>
      <c r="BG140" s="93">
        <f>BG139*BE140</f>
        <v>2</v>
      </c>
      <c r="BH140" s="93">
        <f>BC140*BG140*$G140*BF140</f>
        <v>118.20503311258278</v>
      </c>
      <c r="BI140" s="93">
        <f t="shared" si="190"/>
        <v>1275.1724449709277</v>
      </c>
      <c r="BJ140" s="93">
        <f t="shared" si="161"/>
        <v>8821670562.9618893</v>
      </c>
      <c r="BK140" s="93">
        <f t="shared" si="162"/>
        <v>895.86024302117733</v>
      </c>
      <c r="BL140" s="94">
        <f t="shared" si="163"/>
        <v>10.787801596877918</v>
      </c>
      <c r="BM140" s="100">
        <f t="shared" si="133"/>
        <v>2.6880495728194154</v>
      </c>
      <c r="BN140" s="94">
        <f t="shared" si="164"/>
        <v>-18</v>
      </c>
      <c r="BO140" s="94">
        <f t="shared" si="165"/>
        <v>17.600000000000001</v>
      </c>
      <c r="BP140" s="94">
        <v>1</v>
      </c>
      <c r="BQ140" s="94">
        <f>BQ$3/BT$3</f>
        <v>0.56818181818181823</v>
      </c>
      <c r="BR140" s="93">
        <f>BR139*BP140</f>
        <v>1</v>
      </c>
      <c r="BS140" s="93">
        <f>BN140*BR140*$G140*BQ140</f>
        <v>-28.52284090909091</v>
      </c>
      <c r="BT140" s="93">
        <f t="shared" si="191"/>
        <v>1.4514587018501823</v>
      </c>
      <c r="BU140" s="93">
        <f t="shared" si="166"/>
        <v>10282212046.895979</v>
      </c>
      <c r="BV140" s="93">
        <f t="shared" si="167"/>
        <v>895.86024302117733</v>
      </c>
      <c r="BW140" s="94">
        <f t="shared" si="168"/>
        <v>-5.0887592385216014E-2</v>
      </c>
      <c r="BY140" s="94">
        <f t="shared" si="169"/>
        <v>-73</v>
      </c>
      <c r="BZ140" s="94">
        <f t="shared" si="170"/>
        <v>20.350000000000001</v>
      </c>
      <c r="CA140" s="94">
        <v>1</v>
      </c>
      <c r="CB140" s="94">
        <f>CB$3/CE$3</f>
        <v>0.49140049140049141</v>
      </c>
      <c r="CC140" s="93">
        <f>CC139*CA140</f>
        <v>1</v>
      </c>
      <c r="CD140" s="93">
        <f>BY140*CC140*$G140*CB140</f>
        <v>-100.04407862407862</v>
      </c>
      <c r="CE140" s="93">
        <f t="shared" si="192"/>
        <v>8.1945758008509118E-4</v>
      </c>
      <c r="CF140" s="93">
        <f t="shared" si="171"/>
        <v>11888807679.223476</v>
      </c>
      <c r="CG140" s="93">
        <f t="shared" si="172"/>
        <v>895.86024302117733</v>
      </c>
      <c r="CH140" s="94">
        <f t="shared" si="173"/>
        <v>-8.1909653360320319E-6</v>
      </c>
      <c r="CI140" s="100"/>
      <c r="CJ140" s="94">
        <f t="shared" si="174"/>
        <v>-123</v>
      </c>
      <c r="CK140" s="94">
        <f t="shared" si="175"/>
        <v>22.85</v>
      </c>
      <c r="CL140" s="94">
        <v>1</v>
      </c>
      <c r="CM140" s="94">
        <f>CM$3/CP$3</f>
        <v>0.43763676148796499</v>
      </c>
      <c r="CN140" s="93">
        <f>CN139*CL140</f>
        <v>1</v>
      </c>
      <c r="CO140" s="93">
        <f>CJ140*CN140*$G140*CM140</f>
        <v>-150.12459518599562</v>
      </c>
      <c r="CP140" s="93">
        <f t="shared" si="193"/>
        <v>8.9856254342676371E-7</v>
      </c>
      <c r="CQ140" s="93">
        <f t="shared" si="176"/>
        <v>13349349163.157562</v>
      </c>
      <c r="CR140" s="93">
        <f t="shared" si="177"/>
        <v>895.86024302117733</v>
      </c>
      <c r="CS140" s="94">
        <f t="shared" si="178"/>
        <v>-5.9854452384267688E-9</v>
      </c>
      <c r="CT140" s="100"/>
      <c r="CU140" s="94">
        <f t="shared" si="179"/>
        <v>-186</v>
      </c>
      <c r="CV140" s="94">
        <f t="shared" si="180"/>
        <v>26</v>
      </c>
      <c r="CW140" s="94">
        <v>1</v>
      </c>
      <c r="CX140" s="94">
        <f>CX$3/DA$3</f>
        <v>0.38461538461538458</v>
      </c>
      <c r="CY140" s="93">
        <f>CY139*CW140</f>
        <v>1</v>
      </c>
      <c r="CZ140" s="93">
        <f>CU140*CY140*$G140*CX140</f>
        <v>-199.51361538461538</v>
      </c>
      <c r="DA140" s="93">
        <f t="shared" si="194"/>
        <v>1.6468631398819671E-10</v>
      </c>
      <c r="DB140" s="93">
        <f t="shared" si="181"/>
        <v>15189631432.914513</v>
      </c>
      <c r="DC140" s="93">
        <f t="shared" si="182"/>
        <v>895.86024302117733</v>
      </c>
      <c r="DD140" s="94">
        <f t="shared" si="183"/>
        <v>-8.2543897403052007E-13</v>
      </c>
      <c r="DE140" s="100"/>
    </row>
    <row r="141" spans="1:109">
      <c r="A141" s="84">
        <f t="shared" si="134"/>
        <v>26.908685288119074</v>
      </c>
      <c r="B141" s="84">
        <f t="shared" si="135"/>
        <v>4.5</v>
      </c>
      <c r="C141" s="112">
        <f t="shared" si="132"/>
        <v>6.06</v>
      </c>
      <c r="D141" s="116"/>
      <c r="E141" s="86">
        <f t="shared" si="184"/>
        <v>1.675</v>
      </c>
      <c r="F141" s="86">
        <f t="shared" si="136"/>
        <v>1.675</v>
      </c>
      <c r="G141" s="87">
        <f t="shared" si="137"/>
        <v>2.805625</v>
      </c>
      <c r="H141" s="88">
        <f t="shared" si="138"/>
        <v>134217728.00000122</v>
      </c>
      <c r="I141" s="84">
        <f t="shared" si="185"/>
        <v>27.000000000000011</v>
      </c>
      <c r="J141" s="89">
        <v>135</v>
      </c>
      <c r="K141" s="94">
        <f t="shared" si="139"/>
        <v>135</v>
      </c>
      <c r="L141" s="94">
        <f t="shared" si="140"/>
        <v>10</v>
      </c>
      <c r="M141" s="94">
        <v>1</v>
      </c>
      <c r="N141" s="94">
        <f>N$3/Q$3</f>
        <v>1</v>
      </c>
      <c r="O141" s="93">
        <f>O140*M141</f>
        <v>51200</v>
      </c>
      <c r="P141" s="93">
        <f>K141*O141*$G141*N141</f>
        <v>19392480</v>
      </c>
      <c r="Q141" s="93">
        <f t="shared" si="141"/>
        <v>1342177280.0000122</v>
      </c>
      <c r="R141" s="93">
        <f t="shared" si="142"/>
        <v>6710886400.000061</v>
      </c>
      <c r="S141" s="93">
        <f t="shared" si="143"/>
        <v>928.34964244010803</v>
      </c>
      <c r="T141" s="94">
        <f t="shared" si="131"/>
        <v>69.211224144617503</v>
      </c>
      <c r="U141" s="100">
        <f>T141/(($C141/N$3))</f>
        <v>11.420994083270216</v>
      </c>
      <c r="V141" s="94">
        <f t="shared" si="144"/>
        <v>125</v>
      </c>
      <c r="W141" s="97">
        <f t="shared" si="145"/>
        <v>10.5</v>
      </c>
      <c r="X141" s="94">
        <v>1</v>
      </c>
      <c r="Y141" s="94">
        <f>Y$3/AB$3</f>
        <v>0.95238095238095244</v>
      </c>
      <c r="Z141" s="93">
        <f>Z140*X141</f>
        <v>38400</v>
      </c>
      <c r="AA141" s="93">
        <f>V141*Z141*$G141*Y141</f>
        <v>12825714.285714287</v>
      </c>
      <c r="AB141" s="93">
        <f t="shared" si="186"/>
        <v>352321536.00000292</v>
      </c>
      <c r="AC141" s="93">
        <f t="shared" si="146"/>
        <v>7046430720.0000648</v>
      </c>
      <c r="AD141" s="93">
        <f t="shared" si="147"/>
        <v>928.34964244010803</v>
      </c>
      <c r="AE141" s="94">
        <f t="shared" si="148"/>
        <v>27.469934862998667</v>
      </c>
      <c r="AF141" s="100">
        <f t="shared" si="187"/>
        <v>4.7596421792324426</v>
      </c>
      <c r="AG141" s="94">
        <f t="shared" si="149"/>
        <v>100</v>
      </c>
      <c r="AH141" s="94">
        <f t="shared" si="150"/>
        <v>11.75</v>
      </c>
      <c r="AI141" s="94">
        <v>10</v>
      </c>
      <c r="AJ141" s="94">
        <f>AJ$3/AM$3</f>
        <v>0.85106382978723394</v>
      </c>
      <c r="AK141" s="93">
        <f>AK140*AI141</f>
        <v>4320</v>
      </c>
      <c r="AL141" s="93">
        <f>AG141*AK141*$G141*AJ141</f>
        <v>1031514.8936170212</v>
      </c>
      <c r="AM141" s="93">
        <f t="shared" si="188"/>
        <v>12320768.000000082</v>
      </c>
      <c r="AN141" s="93">
        <f t="shared" si="151"/>
        <v>7885291520.0000715</v>
      </c>
      <c r="AO141" s="93">
        <f t="shared" si="152"/>
        <v>928.34964244010803</v>
      </c>
      <c r="AP141" s="94">
        <f t="shared" si="153"/>
        <v>11.944343291832791</v>
      </c>
      <c r="AQ141" s="100">
        <f t="shared" si="129"/>
        <v>2.3159411498190643</v>
      </c>
      <c r="AR141" s="94">
        <f t="shared" si="154"/>
        <v>70</v>
      </c>
      <c r="AS141" s="94">
        <f t="shared" si="155"/>
        <v>13.25</v>
      </c>
      <c r="AT141" s="94">
        <v>1</v>
      </c>
      <c r="AU141" s="94">
        <f>AU$3/AX$3</f>
        <v>0.75471698113207542</v>
      </c>
      <c r="AV141" s="93">
        <f>AV140*AT141</f>
        <v>64</v>
      </c>
      <c r="AW141" s="93">
        <f>AR141*AV141*$G141*AU141</f>
        <v>9486.1886792452824</v>
      </c>
      <c r="AX141" s="93">
        <f t="shared" si="189"/>
        <v>217088.00000000102</v>
      </c>
      <c r="AY141" s="93">
        <f t="shared" si="156"/>
        <v>8891924480.0000801</v>
      </c>
      <c r="AZ141" s="93">
        <f t="shared" si="157"/>
        <v>928.34964244010803</v>
      </c>
      <c r="BA141" s="94">
        <f t="shared" si="158"/>
        <v>22.884638640486376</v>
      </c>
      <c r="BB141" s="100">
        <f t="shared" si="130"/>
        <v>5.0036544882251563</v>
      </c>
      <c r="BC141" s="94">
        <f t="shared" si="159"/>
        <v>33</v>
      </c>
      <c r="BD141" s="94">
        <f t="shared" si="160"/>
        <v>15.1</v>
      </c>
      <c r="BE141" s="94">
        <v>1</v>
      </c>
      <c r="BF141" s="94">
        <f>BF$3/BI$3</f>
        <v>0.66225165562913912</v>
      </c>
      <c r="BG141" s="93">
        <f>BG140*BE141</f>
        <v>2</v>
      </c>
      <c r="BH141" s="93">
        <f>BC141*BG141*$G141*BF141</f>
        <v>122.62996688741724</v>
      </c>
      <c r="BI141" s="93">
        <f t="shared" si="190"/>
        <v>1464.788489875652</v>
      </c>
      <c r="BJ141" s="93">
        <f t="shared" si="161"/>
        <v>10133438464.000092</v>
      </c>
      <c r="BK141" s="93">
        <f t="shared" si="162"/>
        <v>928.34964244010803</v>
      </c>
      <c r="BL141" s="94">
        <f t="shared" si="163"/>
        <v>11.944784191456471</v>
      </c>
      <c r="BM141" s="100">
        <f t="shared" si="133"/>
        <v>2.9763406153629162</v>
      </c>
      <c r="BN141" s="94">
        <f t="shared" si="164"/>
        <v>-17</v>
      </c>
      <c r="BO141" s="94">
        <f t="shared" si="165"/>
        <v>17.600000000000001</v>
      </c>
      <c r="BP141" s="94">
        <v>1</v>
      </c>
      <c r="BQ141" s="94">
        <f>BQ$3/BT$3</f>
        <v>0.56818181818181823</v>
      </c>
      <c r="BR141" s="93">
        <f>BR140*BP141</f>
        <v>1</v>
      </c>
      <c r="BS141" s="93">
        <f>BN141*BR141*$G141*BQ141</f>
        <v>-27.099786931818183</v>
      </c>
      <c r="BT141" s="93">
        <f t="shared" si="191"/>
        <v>1.6672882231614363</v>
      </c>
      <c r="BU141" s="93">
        <f t="shared" si="166"/>
        <v>11811160064.000109</v>
      </c>
      <c r="BV141" s="93">
        <f t="shared" si="167"/>
        <v>928.34964244010803</v>
      </c>
      <c r="BW141" s="94">
        <f t="shared" si="168"/>
        <v>-6.1524034390242871E-2</v>
      </c>
      <c r="BY141" s="94">
        <f t="shared" si="169"/>
        <v>-72</v>
      </c>
      <c r="BZ141" s="94">
        <f t="shared" si="170"/>
        <v>20.350000000000001</v>
      </c>
      <c r="CA141" s="94">
        <v>1</v>
      </c>
      <c r="CB141" s="94">
        <f>CB$3/CE$3</f>
        <v>0.49140049140049141</v>
      </c>
      <c r="CC141" s="93">
        <f>CC140*CA141</f>
        <v>1</v>
      </c>
      <c r="CD141" s="93">
        <f>BY141*CC141*$G141*CB141</f>
        <v>-99.26535626535626</v>
      </c>
      <c r="CE141" s="93">
        <f t="shared" si="192"/>
        <v>9.4130957423359534E-4</v>
      </c>
      <c r="CF141" s="93">
        <f t="shared" si="171"/>
        <v>13656653824.000126</v>
      </c>
      <c r="CG141" s="93">
        <f t="shared" si="172"/>
        <v>928.34964244010803</v>
      </c>
      <c r="CH141" s="94">
        <f t="shared" si="173"/>
        <v>-9.4827602463571024E-6</v>
      </c>
      <c r="CI141" s="100"/>
      <c r="CJ141" s="94">
        <f t="shared" si="174"/>
        <v>-122</v>
      </c>
      <c r="CK141" s="94">
        <f t="shared" si="175"/>
        <v>22.85</v>
      </c>
      <c r="CL141" s="94">
        <v>1</v>
      </c>
      <c r="CM141" s="94">
        <f>CM$3/CP$3</f>
        <v>0.43763676148796499</v>
      </c>
      <c r="CN141" s="93">
        <f>CN140*CL141</f>
        <v>1</v>
      </c>
      <c r="CO141" s="93">
        <f>CJ141*CN141*$G141*CM141</f>
        <v>-149.79704595185996</v>
      </c>
      <c r="CP141" s="93">
        <f t="shared" si="193"/>
        <v>1.0321773154962756E-6</v>
      </c>
      <c r="CQ141" s="93">
        <f t="shared" si="176"/>
        <v>15334375424.000141</v>
      </c>
      <c r="CR141" s="93">
        <f t="shared" si="177"/>
        <v>928.34964244010803</v>
      </c>
      <c r="CS141" s="94">
        <f t="shared" si="178"/>
        <v>-6.8905051427248089E-9</v>
      </c>
      <c r="CT141" s="100"/>
      <c r="CU141" s="94">
        <f t="shared" si="179"/>
        <v>-185</v>
      </c>
      <c r="CV141" s="94">
        <f t="shared" si="180"/>
        <v>26</v>
      </c>
      <c r="CW141" s="94">
        <v>1</v>
      </c>
      <c r="CX141" s="94">
        <f>CX$3/DA$3</f>
        <v>0.38461538461538458</v>
      </c>
      <c r="CY141" s="93">
        <f>CY140*CW141</f>
        <v>1</v>
      </c>
      <c r="CZ141" s="93">
        <f>CU141*CY141*$G141*CX141</f>
        <v>-199.63100961538458</v>
      </c>
      <c r="DA141" s="93">
        <f t="shared" si="194"/>
        <v>1.8917489796876667E-10</v>
      </c>
      <c r="DB141" s="93">
        <f t="shared" si="181"/>
        <v>17448304640.00016</v>
      </c>
      <c r="DC141" s="93">
        <f t="shared" si="182"/>
        <v>928.34964244010803</v>
      </c>
      <c r="DD141" s="94">
        <f t="shared" si="183"/>
        <v>-9.476228083664807E-13</v>
      </c>
      <c r="DE141" s="100"/>
    </row>
    <row r="142" spans="1:109">
      <c r="A142" s="84">
        <f t="shared" si="134"/>
        <v>27.857618025476185</v>
      </c>
      <c r="B142" s="84">
        <f t="shared" si="135"/>
        <v>4.5333333333333332</v>
      </c>
      <c r="C142" s="112">
        <f t="shared" si="132"/>
        <v>6.06</v>
      </c>
      <c r="D142" s="116"/>
      <c r="E142" s="86">
        <f t="shared" si="184"/>
        <v>1.6800000000000002</v>
      </c>
      <c r="F142" s="86">
        <f t="shared" si="136"/>
        <v>1.6800000000000002</v>
      </c>
      <c r="G142" s="87">
        <f t="shared" si="137"/>
        <v>2.8224000000000005</v>
      </c>
      <c r="H142" s="88">
        <f t="shared" si="138"/>
        <v>154175683.3650409</v>
      </c>
      <c r="I142" s="84">
        <f t="shared" si="185"/>
        <v>27.200000000000014</v>
      </c>
      <c r="J142" s="89">
        <v>136</v>
      </c>
      <c r="K142" s="94">
        <f t="shared" si="139"/>
        <v>136</v>
      </c>
      <c r="L142" s="94">
        <f t="shared" si="140"/>
        <v>10</v>
      </c>
      <c r="M142" s="94">
        <v>1</v>
      </c>
      <c r="N142" s="94">
        <f>N$3/Q$3</f>
        <v>1</v>
      </c>
      <c r="O142" s="93">
        <f>O141*M142</f>
        <v>51200</v>
      </c>
      <c r="P142" s="93">
        <f>K142*O142*$G142*N142</f>
        <v>19652935.680000003</v>
      </c>
      <c r="Q142" s="93">
        <f t="shared" si="141"/>
        <v>1541756833.650409</v>
      </c>
      <c r="R142" s="93">
        <f t="shared" si="142"/>
        <v>7708784168.2520447</v>
      </c>
      <c r="S142" s="93">
        <f t="shared" si="143"/>
        <v>962.01640914644418</v>
      </c>
      <c r="T142" s="94">
        <f t="shared" si="131"/>
        <v>78.449187376082065</v>
      </c>
      <c r="U142" s="100">
        <f>T142/(($C142/N$3))</f>
        <v>12.945410458099351</v>
      </c>
      <c r="V142" s="94">
        <f t="shared" si="144"/>
        <v>126</v>
      </c>
      <c r="W142" s="97">
        <f t="shared" si="145"/>
        <v>10.5</v>
      </c>
      <c r="X142" s="94">
        <v>1</v>
      </c>
      <c r="Y142" s="94">
        <f>Y$3/AB$3</f>
        <v>0.95238095238095244</v>
      </c>
      <c r="Z142" s="93">
        <f>Z141*X142</f>
        <v>38400</v>
      </c>
      <c r="AA142" s="93">
        <f>V142*Z142*$G142*Y142</f>
        <v>13005619.200000003</v>
      </c>
      <c r="AB142" s="93">
        <f t="shared" si="186"/>
        <v>404711168.83323205</v>
      </c>
      <c r="AC142" s="93">
        <f t="shared" si="146"/>
        <v>8094223376.6646471</v>
      </c>
      <c r="AD142" s="93">
        <f t="shared" si="147"/>
        <v>962.01640914644418</v>
      </c>
      <c r="AE142" s="94">
        <f t="shared" si="148"/>
        <v>31.118177659179192</v>
      </c>
      <c r="AF142" s="100">
        <f t="shared" si="187"/>
        <v>5.391763455798376</v>
      </c>
      <c r="AG142" s="94">
        <f t="shared" si="149"/>
        <v>101</v>
      </c>
      <c r="AH142" s="94">
        <f t="shared" si="150"/>
        <v>11.75</v>
      </c>
      <c r="AI142" s="94">
        <v>1</v>
      </c>
      <c r="AJ142" s="94">
        <f>AJ$3/AM$3</f>
        <v>0.85106382978723394</v>
      </c>
      <c r="AK142" s="93">
        <f>AK141*AI142</f>
        <v>4320</v>
      </c>
      <c r="AL142" s="93">
        <f>AG142*AK142*$G142*AJ142</f>
        <v>1048059.2068085107</v>
      </c>
      <c r="AM142" s="93">
        <f t="shared" si="188"/>
        <v>14152845.933900204</v>
      </c>
      <c r="AN142" s="93">
        <f t="shared" si="151"/>
        <v>9057821397.6961536</v>
      </c>
      <c r="AO142" s="93">
        <f t="shared" si="152"/>
        <v>962.01640914644418</v>
      </c>
      <c r="AP142" s="94">
        <f t="shared" si="153"/>
        <v>13.503861081472326</v>
      </c>
      <c r="AQ142" s="100">
        <f t="shared" si="129"/>
        <v>2.6183228994603933</v>
      </c>
      <c r="AR142" s="94">
        <f t="shared" si="154"/>
        <v>71</v>
      </c>
      <c r="AS142" s="94">
        <f t="shared" si="155"/>
        <v>13.25</v>
      </c>
      <c r="AT142" s="94">
        <v>1</v>
      </c>
      <c r="AU142" s="94">
        <f>AU$3/AX$3</f>
        <v>0.75471698113207542</v>
      </c>
      <c r="AV142" s="93">
        <f>AV141*AT142</f>
        <v>64</v>
      </c>
      <c r="AW142" s="93">
        <f>AR142*AV142*$G142*AU142</f>
        <v>9679.2344150943409</v>
      </c>
      <c r="AX142" s="93">
        <f t="shared" si="189"/>
        <v>249368.62848959753</v>
      </c>
      <c r="AY142" s="93">
        <f t="shared" si="156"/>
        <v>10214139022.93396</v>
      </c>
      <c r="AZ142" s="93">
        <f t="shared" si="157"/>
        <v>962.01640914644418</v>
      </c>
      <c r="BA142" s="94">
        <f t="shared" si="158"/>
        <v>25.763259550850233</v>
      </c>
      <c r="BB142" s="100">
        <f t="shared" si="130"/>
        <v>5.6330559248971221</v>
      </c>
      <c r="BC142" s="94">
        <f t="shared" si="159"/>
        <v>34</v>
      </c>
      <c r="BD142" s="94">
        <f t="shared" si="160"/>
        <v>15.1</v>
      </c>
      <c r="BE142" s="94">
        <v>1</v>
      </c>
      <c r="BF142" s="94">
        <f>BF$3/BI$3</f>
        <v>0.66225165562913912</v>
      </c>
      <c r="BG142" s="93">
        <f>BG141*BE142</f>
        <v>2</v>
      </c>
      <c r="BH142" s="93">
        <f>BC142*BG142*$G142*BF142</f>
        <v>127.10145695364241</v>
      </c>
      <c r="BI142" s="93">
        <f t="shared" si="190"/>
        <v>1682.6001287387526</v>
      </c>
      <c r="BJ142" s="93">
        <f t="shared" si="161"/>
        <v>11640264094.060589</v>
      </c>
      <c r="BK142" s="93">
        <f t="shared" si="162"/>
        <v>962.01640914644418</v>
      </c>
      <c r="BL142" s="94">
        <f t="shared" si="163"/>
        <v>13.238244226834045</v>
      </c>
      <c r="BM142" s="100">
        <f t="shared" si="133"/>
        <v>3.2986384129569983</v>
      </c>
      <c r="BN142" s="94">
        <f t="shared" si="164"/>
        <v>-16</v>
      </c>
      <c r="BO142" s="94">
        <f t="shared" si="165"/>
        <v>17.600000000000001</v>
      </c>
      <c r="BP142" s="94">
        <v>1</v>
      </c>
      <c r="BQ142" s="94">
        <f>BQ$3/BT$3</f>
        <v>0.56818181818181823</v>
      </c>
      <c r="BR142" s="93">
        <f>BR141*BP142</f>
        <v>1</v>
      </c>
      <c r="BS142" s="93">
        <f>BN142*BR142*$G142*BQ142</f>
        <v>-25.658181818181824</v>
      </c>
      <c r="BT142" s="93">
        <f t="shared" si="191"/>
        <v>1.9152112392514713</v>
      </c>
      <c r="BU142" s="93">
        <f t="shared" si="166"/>
        <v>13567460136.1236</v>
      </c>
      <c r="BV142" s="93">
        <f t="shared" si="167"/>
        <v>962.01640914644418</v>
      </c>
      <c r="BW142" s="94">
        <f t="shared" si="168"/>
        <v>-7.4643295180577454E-2</v>
      </c>
      <c r="BY142" s="94">
        <f t="shared" si="169"/>
        <v>-71</v>
      </c>
      <c r="BZ142" s="94">
        <f t="shared" si="170"/>
        <v>20.350000000000001</v>
      </c>
      <c r="CA142" s="94">
        <v>1</v>
      </c>
      <c r="CB142" s="94">
        <f>CB$3/CE$3</f>
        <v>0.49140049140049141</v>
      </c>
      <c r="CC142" s="93">
        <f>CC141*CA142</f>
        <v>1</v>
      </c>
      <c r="CD142" s="93">
        <f>BY142*CC142*$G142*CB142</f>
        <v>-98.471941031941043</v>
      </c>
      <c r="CE142" s="93">
        <f t="shared" si="192"/>
        <v>1.0812807594650906E-3</v>
      </c>
      <c r="CF142" s="93">
        <f t="shared" si="171"/>
        <v>15687375782.392912</v>
      </c>
      <c r="CG142" s="93">
        <f t="shared" si="172"/>
        <v>962.01640914644418</v>
      </c>
      <c r="CH142" s="94">
        <f t="shared" si="173"/>
        <v>-1.0980597601040066E-5</v>
      </c>
      <c r="CI142" s="100"/>
      <c r="CJ142" s="94">
        <f t="shared" si="174"/>
        <v>-121</v>
      </c>
      <c r="CK142" s="94">
        <f t="shared" si="175"/>
        <v>22.85</v>
      </c>
      <c r="CL142" s="94">
        <v>1</v>
      </c>
      <c r="CM142" s="94">
        <f>CM$3/CP$3</f>
        <v>0.43763676148796499</v>
      </c>
      <c r="CN142" s="93">
        <f>CN141*CL142</f>
        <v>1</v>
      </c>
      <c r="CO142" s="93">
        <f>CJ142*CN142*$G142*CM142</f>
        <v>-149.45750547045955</v>
      </c>
      <c r="CP142" s="93">
        <f t="shared" si="193"/>
        <v>1.1856603843758266E-6</v>
      </c>
      <c r="CQ142" s="93">
        <f t="shared" si="176"/>
        <v>17614571824.455925</v>
      </c>
      <c r="CR142" s="93">
        <f t="shared" si="177"/>
        <v>962.01640914644418</v>
      </c>
      <c r="CS142" s="94">
        <f t="shared" si="178"/>
        <v>-7.9330936284773857E-9</v>
      </c>
      <c r="CT142" s="100"/>
      <c r="CU142" s="94">
        <f t="shared" si="179"/>
        <v>-184</v>
      </c>
      <c r="CV142" s="94">
        <f t="shared" si="180"/>
        <v>26</v>
      </c>
      <c r="CW142" s="94">
        <v>1</v>
      </c>
      <c r="CX142" s="94">
        <f>CX$3/DA$3</f>
        <v>0.38461538461538458</v>
      </c>
      <c r="CY142" s="93">
        <f>CY141*CW142</f>
        <v>1</v>
      </c>
      <c r="CZ142" s="93">
        <f>CU142*CY142*$G142*CX142</f>
        <v>-199.73907692307694</v>
      </c>
      <c r="DA142" s="93">
        <f t="shared" si="194"/>
        <v>2.173048941034543E-10</v>
      </c>
      <c r="DB142" s="93">
        <f t="shared" si="181"/>
        <v>20042838837.455315</v>
      </c>
      <c r="DC142" s="93">
        <f t="shared" si="182"/>
        <v>962.01640914644418</v>
      </c>
      <c r="DD142" s="94">
        <f t="shared" si="183"/>
        <v>-1.0879438187608239E-12</v>
      </c>
      <c r="DE142" s="100"/>
    </row>
    <row r="143" spans="1:109">
      <c r="A143" s="84">
        <f t="shared" si="134"/>
        <v>28.84001480354679</v>
      </c>
      <c r="B143" s="84">
        <f t="shared" si="135"/>
        <v>4.5666666666666664</v>
      </c>
      <c r="C143" s="112">
        <f t="shared" si="132"/>
        <v>6.06</v>
      </c>
      <c r="D143" s="116"/>
      <c r="E143" s="86">
        <f t="shared" si="184"/>
        <v>1.6850000000000001</v>
      </c>
      <c r="F143" s="86">
        <f t="shared" si="136"/>
        <v>1.6850000000000001</v>
      </c>
      <c r="G143" s="87">
        <f t="shared" si="137"/>
        <v>2.8392250000000003</v>
      </c>
      <c r="H143" s="88">
        <f t="shared" si="138"/>
        <v>177101353.86196622</v>
      </c>
      <c r="I143" s="84">
        <f t="shared" si="185"/>
        <v>27.400000000000013</v>
      </c>
      <c r="J143" s="89">
        <v>137</v>
      </c>
      <c r="K143" s="94">
        <f t="shared" si="139"/>
        <v>137</v>
      </c>
      <c r="L143" s="94">
        <f t="shared" si="140"/>
        <v>10</v>
      </c>
      <c r="M143" s="94">
        <v>1</v>
      </c>
      <c r="N143" s="94">
        <f>N$3/Q$3</f>
        <v>1</v>
      </c>
      <c r="O143" s="93">
        <f>O142*M143</f>
        <v>51200</v>
      </c>
      <c r="P143" s="93">
        <f>K143*O143*$G143*N143</f>
        <v>19915459.840000004</v>
      </c>
      <c r="Q143" s="93">
        <f t="shared" si="141"/>
        <v>1771013538.6196623</v>
      </c>
      <c r="R143" s="93">
        <f t="shared" si="142"/>
        <v>8855067693.0983124</v>
      </c>
      <c r="S143" s="93">
        <f t="shared" si="143"/>
        <v>996.90317837593398</v>
      </c>
      <c r="T143" s="94">
        <f t="shared" si="131"/>
        <v>88.926570254862966</v>
      </c>
      <c r="U143" s="100">
        <f>T143/(($C143/N$3))</f>
        <v>14.674351527205111</v>
      </c>
      <c r="V143" s="94">
        <f t="shared" si="144"/>
        <v>127</v>
      </c>
      <c r="W143" s="97">
        <f t="shared" si="145"/>
        <v>10.5</v>
      </c>
      <c r="X143" s="94">
        <v>1</v>
      </c>
      <c r="Y143" s="94">
        <f>Y$3/AB$3</f>
        <v>0.95238095238095244</v>
      </c>
      <c r="Z143" s="93">
        <f>Z142*X143</f>
        <v>38400</v>
      </c>
      <c r="AA143" s="93">
        <f>V143*Z143*$G143*Y143</f>
        <v>13186983.314285718</v>
      </c>
      <c r="AB143" s="93">
        <f t="shared" si="186"/>
        <v>464891053.88766104</v>
      </c>
      <c r="AC143" s="93">
        <f t="shared" si="146"/>
        <v>9297821077.7532272</v>
      </c>
      <c r="AD143" s="93">
        <f t="shared" si="147"/>
        <v>996.90317837593398</v>
      </c>
      <c r="AE143" s="94">
        <f t="shared" si="148"/>
        <v>35.253783432336299</v>
      </c>
      <c r="AF143" s="100">
        <f t="shared" si="187"/>
        <v>6.108328812533518</v>
      </c>
      <c r="AG143" s="94">
        <f t="shared" si="149"/>
        <v>102</v>
      </c>
      <c r="AH143" s="94">
        <f t="shared" si="150"/>
        <v>11.75</v>
      </c>
      <c r="AI143" s="94">
        <v>1</v>
      </c>
      <c r="AJ143" s="94">
        <f>AJ$3/AM$3</f>
        <v>0.85106382978723394</v>
      </c>
      <c r="AK143" s="93">
        <f>AK142*AI143</f>
        <v>4320</v>
      </c>
      <c r="AL143" s="93">
        <f>AG143*AK143*$G143*AJ143</f>
        <v>1064745.6204255319</v>
      </c>
      <c r="AM143" s="93">
        <f t="shared" si="188"/>
        <v>16257350.842797639</v>
      </c>
      <c r="AN143" s="93">
        <f t="shared" si="151"/>
        <v>10404704539.390514</v>
      </c>
      <c r="AO143" s="93">
        <f t="shared" si="152"/>
        <v>996.90317837593398</v>
      </c>
      <c r="AP143" s="94">
        <f t="shared" si="153"/>
        <v>15.268765168811207</v>
      </c>
      <c r="AQ143" s="100">
        <f t="shared" si="129"/>
        <v>2.960527899893262</v>
      </c>
      <c r="AR143" s="94">
        <f t="shared" si="154"/>
        <v>72</v>
      </c>
      <c r="AS143" s="94">
        <f t="shared" si="155"/>
        <v>13.25</v>
      </c>
      <c r="AT143" s="94">
        <v>1</v>
      </c>
      <c r="AU143" s="94">
        <f>AU$3/AX$3</f>
        <v>0.75471698113207542</v>
      </c>
      <c r="AV143" s="93">
        <f>AV142*AT143</f>
        <v>64</v>
      </c>
      <c r="AW143" s="93">
        <f>AR143*AV143*$G143*AU143</f>
        <v>9874.0745660377361</v>
      </c>
      <c r="AX143" s="93">
        <f t="shared" si="189"/>
        <v>286449.33333386743</v>
      </c>
      <c r="AY143" s="93">
        <f t="shared" si="156"/>
        <v>11732964693.355263</v>
      </c>
      <c r="AZ143" s="93">
        <f t="shared" si="157"/>
        <v>996.90317837593398</v>
      </c>
      <c r="BA143" s="94">
        <f t="shared" si="158"/>
        <v>29.01024611654454</v>
      </c>
      <c r="BB143" s="100">
        <f t="shared" si="130"/>
        <v>6.342999357165267</v>
      </c>
      <c r="BC143" s="94">
        <f t="shared" si="159"/>
        <v>35</v>
      </c>
      <c r="BD143" s="94">
        <f t="shared" si="160"/>
        <v>15.1</v>
      </c>
      <c r="BE143" s="94">
        <v>1</v>
      </c>
      <c r="BF143" s="94">
        <f>BF$3/BI$3</f>
        <v>0.66225165562913912</v>
      </c>
      <c r="BG143" s="93">
        <f>BG142*BE143</f>
        <v>2</v>
      </c>
      <c r="BH143" s="93">
        <f>BC143*BG143*$G143*BF143</f>
        <v>131.61970198675499</v>
      </c>
      <c r="BI143" s="93">
        <f t="shared" si="190"/>
        <v>1932.8000000000047</v>
      </c>
      <c r="BJ143" s="93">
        <f t="shared" si="161"/>
        <v>13371152216.578449</v>
      </c>
      <c r="BK143" s="93">
        <f t="shared" si="162"/>
        <v>996.90317837593398</v>
      </c>
      <c r="BL143" s="94">
        <f t="shared" si="163"/>
        <v>14.684731623191976</v>
      </c>
      <c r="BM143" s="100">
        <f t="shared" si="133"/>
        <v>3.6590667905973406</v>
      </c>
      <c r="BN143" s="94">
        <f t="shared" si="164"/>
        <v>-15</v>
      </c>
      <c r="BO143" s="94">
        <f t="shared" si="165"/>
        <v>17.600000000000001</v>
      </c>
      <c r="BP143" s="94">
        <v>1</v>
      </c>
      <c r="BQ143" s="94">
        <f>BQ$3/BT$3</f>
        <v>0.56818181818181823</v>
      </c>
      <c r="BR143" s="93">
        <f>BR142*BP143</f>
        <v>1</v>
      </c>
      <c r="BS143" s="93">
        <f>BN143*BR143*$G143*BQ143</f>
        <v>-24.197940340909096</v>
      </c>
      <c r="BT143" s="93">
        <f t="shared" si="191"/>
        <v>2.1999999999999984</v>
      </c>
      <c r="BU143" s="93">
        <f t="shared" si="166"/>
        <v>15584919139.853029</v>
      </c>
      <c r="BV143" s="93">
        <f t="shared" si="167"/>
        <v>996.90317837593398</v>
      </c>
      <c r="BW143" s="94">
        <f t="shared" si="168"/>
        <v>-9.091682882946335E-2</v>
      </c>
      <c r="BY143" s="94">
        <f t="shared" si="169"/>
        <v>-70</v>
      </c>
      <c r="BZ143" s="94">
        <f t="shared" si="170"/>
        <v>20.350000000000001</v>
      </c>
      <c r="CA143" s="94">
        <v>1</v>
      </c>
      <c r="CB143" s="94">
        <f>CB$3/CE$3</f>
        <v>0.49140049140049141</v>
      </c>
      <c r="CC143" s="93">
        <f>CC142*CA143</f>
        <v>1</v>
      </c>
      <c r="CD143" s="93">
        <f>BY143*CC143*$G143*CB143</f>
        <v>-97.663759213759221</v>
      </c>
      <c r="CE143" s="93">
        <f t="shared" si="192"/>
        <v>1.2420654296874942E-3</v>
      </c>
      <c r="CF143" s="93">
        <f t="shared" si="171"/>
        <v>18020062755.455063</v>
      </c>
      <c r="CG143" s="93">
        <f t="shared" si="172"/>
        <v>996.90317837593398</v>
      </c>
      <c r="CH143" s="94">
        <f t="shared" si="173"/>
        <v>-1.2717772075196831E-5</v>
      </c>
      <c r="CI143" s="100"/>
      <c r="CJ143" s="94">
        <f t="shared" si="174"/>
        <v>-120</v>
      </c>
      <c r="CK143" s="94">
        <f t="shared" si="175"/>
        <v>22.85</v>
      </c>
      <c r="CL143" s="94">
        <v>1</v>
      </c>
      <c r="CM143" s="94">
        <f>CM$3/CP$3</f>
        <v>0.43763676148796499</v>
      </c>
      <c r="CN143" s="93">
        <f>CN142*CL143</f>
        <v>1</v>
      </c>
      <c r="CO143" s="93">
        <f>CJ143*CN143*$G143*CM143</f>
        <v>-149.1059080962801</v>
      </c>
      <c r="CP143" s="93">
        <f t="shared" si="193"/>
        <v>1.3619661331176651E-6</v>
      </c>
      <c r="CQ143" s="93">
        <f t="shared" si="176"/>
        <v>20233829678.729641</v>
      </c>
      <c r="CR143" s="93">
        <f t="shared" si="177"/>
        <v>996.90317837593398</v>
      </c>
      <c r="CS143" s="94">
        <f t="shared" si="178"/>
        <v>-9.1342197670545789E-9</v>
      </c>
      <c r="CT143" s="100"/>
      <c r="CU143" s="94">
        <f t="shared" si="179"/>
        <v>-183</v>
      </c>
      <c r="CV143" s="94">
        <f t="shared" si="180"/>
        <v>26</v>
      </c>
      <c r="CW143" s="94">
        <v>1</v>
      </c>
      <c r="CX143" s="94">
        <f>CX$3/DA$3</f>
        <v>0.38461538461538458</v>
      </c>
      <c r="CY143" s="93">
        <f>CY142*CW143</f>
        <v>1</v>
      </c>
      <c r="CZ143" s="93">
        <f>CU143*CY143*$G143*CX143</f>
        <v>-199.83775961538464</v>
      </c>
      <c r="DA143" s="93">
        <f t="shared" si="194"/>
        <v>2.4961777438944282E-10</v>
      </c>
      <c r="DB143" s="93">
        <f t="shared" si="181"/>
        <v>23023176002.055607</v>
      </c>
      <c r="DC143" s="93">
        <f t="shared" si="182"/>
        <v>996.90317837593398</v>
      </c>
      <c r="DD143" s="94">
        <f t="shared" si="183"/>
        <v>-1.2491021460101769E-12</v>
      </c>
      <c r="DE143" s="100"/>
    </row>
    <row r="144" spans="1:109">
      <c r="A144" s="84">
        <f t="shared" si="134"/>
        <v>29.857055729178075</v>
      </c>
      <c r="B144" s="84">
        <f t="shared" si="135"/>
        <v>4.5999999999999996</v>
      </c>
      <c r="C144" s="112">
        <f t="shared" si="132"/>
        <v>6.06</v>
      </c>
      <c r="D144" s="116"/>
      <c r="E144" s="86">
        <f t="shared" si="184"/>
        <v>1.69</v>
      </c>
      <c r="F144" s="86">
        <f t="shared" si="136"/>
        <v>1.69</v>
      </c>
      <c r="G144" s="87">
        <f t="shared" si="137"/>
        <v>2.8560999999999996</v>
      </c>
      <c r="H144" s="88">
        <f t="shared" si="138"/>
        <v>203436033.84898841</v>
      </c>
      <c r="I144" s="84">
        <f t="shared" si="185"/>
        <v>27.600000000000016</v>
      </c>
      <c r="J144" s="89">
        <v>138</v>
      </c>
      <c r="K144" s="94">
        <f t="shared" si="139"/>
        <v>138</v>
      </c>
      <c r="L144" s="94">
        <f t="shared" si="140"/>
        <v>10</v>
      </c>
      <c r="M144" s="94">
        <v>1</v>
      </c>
      <c r="N144" s="94">
        <f>N$3/Q$3</f>
        <v>1</v>
      </c>
      <c r="O144" s="93">
        <f>O143*M144</f>
        <v>51200</v>
      </c>
      <c r="P144" s="93">
        <f>K144*O144*$G144*N144</f>
        <v>20180060.159999996</v>
      </c>
      <c r="Q144" s="93">
        <f t="shared" si="141"/>
        <v>2034360338.4898841</v>
      </c>
      <c r="R144" s="93">
        <f t="shared" si="142"/>
        <v>10171801692.449421</v>
      </c>
      <c r="S144" s="93">
        <f t="shared" si="143"/>
        <v>1033.0541282295615</v>
      </c>
      <c r="T144" s="94">
        <f t="shared" si="131"/>
        <v>100.8104199075829</v>
      </c>
      <c r="U144" s="100">
        <f>T144/(($C144/N$3))</f>
        <v>16.635382823033481</v>
      </c>
      <c r="V144" s="94">
        <f t="shared" si="144"/>
        <v>128</v>
      </c>
      <c r="W144" s="97">
        <f t="shared" si="145"/>
        <v>10.5</v>
      </c>
      <c r="X144" s="94">
        <v>1</v>
      </c>
      <c r="Y144" s="94">
        <f>Y$3/AB$3</f>
        <v>0.95238095238095244</v>
      </c>
      <c r="Z144" s="93">
        <f>Z143*X144</f>
        <v>38400</v>
      </c>
      <c r="AA144" s="93">
        <f>V144*Z144*$G144*Y144</f>
        <v>13369812.114285713</v>
      </c>
      <c r="AB144" s="93">
        <f t="shared" si="186"/>
        <v>534019588.85359418</v>
      </c>
      <c r="AC144" s="93">
        <f t="shared" si="146"/>
        <v>10680391777.071892</v>
      </c>
      <c r="AD144" s="93">
        <f t="shared" si="147"/>
        <v>1033.0541282295615</v>
      </c>
      <c r="AE144" s="94">
        <f t="shared" si="148"/>
        <v>39.942190981352049</v>
      </c>
      <c r="AF144" s="100">
        <f t="shared" si="187"/>
        <v>6.9206766551847618</v>
      </c>
      <c r="AG144" s="94">
        <f t="shared" si="149"/>
        <v>103</v>
      </c>
      <c r="AH144" s="94">
        <f t="shared" si="150"/>
        <v>11.75</v>
      </c>
      <c r="AI144" s="94">
        <v>1</v>
      </c>
      <c r="AJ144" s="94">
        <f>AJ$3/AM$3</f>
        <v>0.85106382978723394</v>
      </c>
      <c r="AK144" s="93">
        <f>AK143*AI144</f>
        <v>4320</v>
      </c>
      <c r="AL144" s="93">
        <f>AG144*AK144*$G144*AJ144</f>
        <v>1081574.6859574465</v>
      </c>
      <c r="AM144" s="93">
        <f t="shared" si="188"/>
        <v>18674792.169731315</v>
      </c>
      <c r="AN144" s="93">
        <f t="shared" si="151"/>
        <v>11951866988.628071</v>
      </c>
      <c r="AO144" s="93">
        <f t="shared" si="152"/>
        <v>1033.0541282295615</v>
      </c>
      <c r="AP144" s="94">
        <f t="shared" si="153"/>
        <v>17.266299232215996</v>
      </c>
      <c r="AQ144" s="100">
        <f t="shared" si="129"/>
        <v>3.3478385475006265</v>
      </c>
      <c r="AR144" s="94">
        <f t="shared" si="154"/>
        <v>73</v>
      </c>
      <c r="AS144" s="94">
        <f t="shared" si="155"/>
        <v>13.25</v>
      </c>
      <c r="AT144" s="94">
        <v>1</v>
      </c>
      <c r="AU144" s="94">
        <f>AU$3/AX$3</f>
        <v>0.75471698113207542</v>
      </c>
      <c r="AV144" s="93">
        <f>AV143*AT144</f>
        <v>64</v>
      </c>
      <c r="AW144" s="93">
        <f>AR144*AV144*$G144*AU144</f>
        <v>10070.716377358489</v>
      </c>
      <c r="AX144" s="93">
        <f t="shared" si="189"/>
        <v>329043.8779906109</v>
      </c>
      <c r="AY144" s="93">
        <f t="shared" si="156"/>
        <v>13477637242.495481</v>
      </c>
      <c r="AZ144" s="93">
        <f t="shared" si="157"/>
        <v>1033.0541282295615</v>
      </c>
      <c r="BA144" s="94">
        <f t="shared" si="158"/>
        <v>32.673333818672972</v>
      </c>
      <c r="BB144" s="100">
        <f t="shared" si="130"/>
        <v>7.1439219983072091</v>
      </c>
      <c r="BC144" s="94">
        <f t="shared" si="159"/>
        <v>36</v>
      </c>
      <c r="BD144" s="94">
        <f t="shared" si="160"/>
        <v>15.1</v>
      </c>
      <c r="BE144" s="94">
        <v>1</v>
      </c>
      <c r="BF144" s="94">
        <f>BF$3/BI$3</f>
        <v>0.66225165562913912</v>
      </c>
      <c r="BG144" s="93">
        <f>BG143*BE144</f>
        <v>2</v>
      </c>
      <c r="BH144" s="93">
        <f>BC144*BG144*$G144*BF144</f>
        <v>136.18490066225164</v>
      </c>
      <c r="BI144" s="93">
        <f t="shared" si="190"/>
        <v>2220.2041805382746</v>
      </c>
      <c r="BJ144" s="93">
        <f t="shared" si="161"/>
        <v>15359420555.598623</v>
      </c>
      <c r="BK144" s="93">
        <f t="shared" si="162"/>
        <v>1033.0541282295615</v>
      </c>
      <c r="BL144" s="94">
        <f t="shared" si="163"/>
        <v>16.302865954607853</v>
      </c>
      <c r="BM144" s="100">
        <f t="shared" si="133"/>
        <v>4.062265279118459</v>
      </c>
      <c r="BN144" s="94">
        <f t="shared" si="164"/>
        <v>-14</v>
      </c>
      <c r="BO144" s="94">
        <f t="shared" si="165"/>
        <v>17.600000000000001</v>
      </c>
      <c r="BP144" s="94">
        <v>1</v>
      </c>
      <c r="BQ144" s="94">
        <f>BQ$3/BT$3</f>
        <v>0.56818181818181823</v>
      </c>
      <c r="BR144" s="93">
        <f>BR143*BP144</f>
        <v>1</v>
      </c>
      <c r="BS144" s="93">
        <f>BN144*BR144*$G144*BQ144</f>
        <v>-22.718977272727273</v>
      </c>
      <c r="BT144" s="93">
        <f t="shared" si="191"/>
        <v>2.5271363809934755</v>
      </c>
      <c r="BU144" s="93">
        <f t="shared" si="166"/>
        <v>17902370978.710983</v>
      </c>
      <c r="BV144" s="93">
        <f t="shared" si="167"/>
        <v>1033.0541282295615</v>
      </c>
      <c r="BW144" s="94">
        <f t="shared" si="168"/>
        <v>-0.11123460139322144</v>
      </c>
      <c r="BY144" s="94">
        <f t="shared" si="169"/>
        <v>-69</v>
      </c>
      <c r="BZ144" s="94">
        <f t="shared" si="170"/>
        <v>20.350000000000001</v>
      </c>
      <c r="CA144" s="94">
        <v>1</v>
      </c>
      <c r="CB144" s="94">
        <f>CB$3/CE$3</f>
        <v>0.49140049140049141</v>
      </c>
      <c r="CC144" s="93">
        <f>CC143*CA144</f>
        <v>1</v>
      </c>
      <c r="CD144" s="93">
        <f>BY144*CC144*$G144*CB144</f>
        <v>-96.840737100737087</v>
      </c>
      <c r="CE144" s="93">
        <f t="shared" si="192"/>
        <v>1.4267585158807103E-3</v>
      </c>
      <c r="CF144" s="93">
        <f t="shared" si="171"/>
        <v>20699616444.134571</v>
      </c>
      <c r="CG144" s="93">
        <f t="shared" si="172"/>
        <v>1033.0541282295615</v>
      </c>
      <c r="CH144" s="94">
        <f t="shared" si="173"/>
        <v>-1.4733040645865249E-5</v>
      </c>
      <c r="CI144" s="100"/>
      <c r="CJ144" s="94">
        <f t="shared" si="174"/>
        <v>-119</v>
      </c>
      <c r="CK144" s="94">
        <f t="shared" si="175"/>
        <v>22.85</v>
      </c>
      <c r="CL144" s="94">
        <v>1</v>
      </c>
      <c r="CM144" s="94">
        <f>CM$3/CP$3</f>
        <v>0.43763676148796499</v>
      </c>
      <c r="CN144" s="93">
        <f>CN143*CL144</f>
        <v>1</v>
      </c>
      <c r="CO144" s="93">
        <f>CJ144*CN144*$G144*CM144</f>
        <v>-148.74218818380743</v>
      </c>
      <c r="CP144" s="93">
        <f t="shared" si="193"/>
        <v>1.5644882566739341E-6</v>
      </c>
      <c r="CQ144" s="93">
        <f t="shared" si="176"/>
        <v>23242566867.246929</v>
      </c>
      <c r="CR144" s="93">
        <f t="shared" si="177"/>
        <v>1033.0541282295615</v>
      </c>
      <c r="CS144" s="94">
        <f t="shared" si="178"/>
        <v>-1.0518120486036049E-8</v>
      </c>
      <c r="CT144" s="100"/>
      <c r="CU144" s="94">
        <f t="shared" si="179"/>
        <v>-182</v>
      </c>
      <c r="CV144" s="94">
        <f t="shared" si="180"/>
        <v>26</v>
      </c>
      <c r="CW144" s="94">
        <v>1</v>
      </c>
      <c r="CX144" s="94">
        <f>CX$3/DA$3</f>
        <v>0.38461538461538458</v>
      </c>
      <c r="CY144" s="93">
        <f>CY143*CW144</f>
        <v>1</v>
      </c>
      <c r="CZ144" s="93">
        <f>CU144*CY144*$G144*CX144</f>
        <v>-199.92699999999994</v>
      </c>
      <c r="DA144" s="93">
        <f t="shared" si="194"/>
        <v>2.8673552681917407E-10</v>
      </c>
      <c r="DB144" s="93">
        <f t="shared" si="181"/>
        <v>26446684400.368496</v>
      </c>
      <c r="DC144" s="93">
        <f t="shared" si="182"/>
        <v>1033.0541282295615</v>
      </c>
      <c r="DD144" s="94">
        <f t="shared" si="183"/>
        <v>-1.4342011175037596E-12</v>
      </c>
      <c r="DE144" s="100"/>
    </row>
    <row r="145" spans="1:109">
      <c r="A145" s="84">
        <f t="shared" si="134"/>
        <v>30.909962525595304</v>
      </c>
      <c r="B145" s="84">
        <f t="shared" si="135"/>
        <v>4.6333333333333337</v>
      </c>
      <c r="C145" s="112">
        <f t="shared" si="132"/>
        <v>6.06</v>
      </c>
      <c r="D145" s="116"/>
      <c r="E145" s="86">
        <f t="shared" si="184"/>
        <v>1.6950000000000001</v>
      </c>
      <c r="F145" s="86">
        <f t="shared" si="136"/>
        <v>1.6950000000000001</v>
      </c>
      <c r="G145" s="87">
        <f t="shared" si="137"/>
        <v>2.8730250000000002</v>
      </c>
      <c r="H145" s="88">
        <f t="shared" si="138"/>
        <v>233686637.42945412</v>
      </c>
      <c r="I145" s="84">
        <f t="shared" si="185"/>
        <v>27.800000000000011</v>
      </c>
      <c r="J145" s="89">
        <v>139</v>
      </c>
      <c r="K145" s="94">
        <f t="shared" si="139"/>
        <v>139</v>
      </c>
      <c r="L145" s="94">
        <f t="shared" si="140"/>
        <v>10</v>
      </c>
      <c r="M145" s="94">
        <v>1</v>
      </c>
      <c r="N145" s="94">
        <f>N$3/Q$3</f>
        <v>1</v>
      </c>
      <c r="O145" s="93">
        <f>O144*M145</f>
        <v>51200</v>
      </c>
      <c r="P145" s="93">
        <f>K145*O145*$G145*N145</f>
        <v>20446744.32</v>
      </c>
      <c r="Q145" s="93">
        <f t="shared" si="141"/>
        <v>2336866374.2945414</v>
      </c>
      <c r="R145" s="93">
        <f t="shared" si="142"/>
        <v>11684331871.472706</v>
      </c>
      <c r="S145" s="93">
        <f t="shared" si="143"/>
        <v>1070.5150354697839</v>
      </c>
      <c r="T145" s="94">
        <f t="shared" si="131"/>
        <v>114.29038959560586</v>
      </c>
      <c r="U145" s="100">
        <f>T145/(($C145/N$3))</f>
        <v>18.859800263301299</v>
      </c>
      <c r="V145" s="94">
        <f t="shared" si="144"/>
        <v>129</v>
      </c>
      <c r="W145" s="97">
        <f t="shared" si="145"/>
        <v>10.5</v>
      </c>
      <c r="X145" s="94">
        <v>1</v>
      </c>
      <c r="Y145" s="94">
        <f>Y$3/AB$3</f>
        <v>0.95238095238095244</v>
      </c>
      <c r="Z145" s="93">
        <f>Z144*X145</f>
        <v>38400</v>
      </c>
      <c r="AA145" s="93">
        <f>V145*Z145*$G145*Y145</f>
        <v>13554111.085714286</v>
      </c>
      <c r="AB145" s="93">
        <f t="shared" si="186"/>
        <v>613427423.25231671</v>
      </c>
      <c r="AC145" s="93">
        <f t="shared" si="146"/>
        <v>12268548465.046341</v>
      </c>
      <c r="AD145" s="93">
        <f t="shared" si="147"/>
        <v>1070.5150354697839</v>
      </c>
      <c r="AE145" s="94">
        <f t="shared" si="148"/>
        <v>45.257665321841337</v>
      </c>
      <c r="AF145" s="100">
        <f t="shared" si="187"/>
        <v>7.8416746844774607</v>
      </c>
      <c r="AG145" s="94">
        <f t="shared" si="149"/>
        <v>104</v>
      </c>
      <c r="AH145" s="94">
        <f t="shared" si="150"/>
        <v>11.75</v>
      </c>
      <c r="AI145" s="94">
        <v>1</v>
      </c>
      <c r="AJ145" s="94">
        <f>AJ$3/AM$3</f>
        <v>0.85106382978723394</v>
      </c>
      <c r="AK145" s="93">
        <f>AK144*AI145</f>
        <v>4320</v>
      </c>
      <c r="AL145" s="93">
        <f>AG145*AK145*$G145*AJ145</f>
        <v>1098546.954893617</v>
      </c>
      <c r="AM145" s="93">
        <f t="shared" si="188"/>
        <v>21451703.045281872</v>
      </c>
      <c r="AN145" s="93">
        <f t="shared" si="151"/>
        <v>13729089948.980429</v>
      </c>
      <c r="AO145" s="93">
        <f t="shared" si="152"/>
        <v>1070.5150354697839</v>
      </c>
      <c r="AP145" s="94">
        <f t="shared" si="153"/>
        <v>19.527342868434104</v>
      </c>
      <c r="AQ145" s="100">
        <f t="shared" ref="AQ145:AQ208" si="195">AP145/(($C145/AJ$3))</f>
        <v>3.7862422228399462</v>
      </c>
      <c r="AR145" s="94">
        <f t="shared" si="154"/>
        <v>74</v>
      </c>
      <c r="AS145" s="94">
        <f t="shared" si="155"/>
        <v>13.25</v>
      </c>
      <c r="AT145" s="94">
        <v>1</v>
      </c>
      <c r="AU145" s="94">
        <f>AU$3/AX$3</f>
        <v>0.75471698113207542</v>
      </c>
      <c r="AV145" s="93">
        <f>AV144*AT145</f>
        <v>64</v>
      </c>
      <c r="AW145" s="93">
        <f>AR145*AV145*$G145*AU145</f>
        <v>10269.167094339624</v>
      </c>
      <c r="AX145" s="93">
        <f t="shared" si="189"/>
        <v>377972.16136965988</v>
      </c>
      <c r="AY145" s="93">
        <f t="shared" si="156"/>
        <v>15481739729.701336</v>
      </c>
      <c r="AZ145" s="93">
        <f t="shared" si="157"/>
        <v>1070.5150354697839</v>
      </c>
      <c r="BA145" s="94">
        <f t="shared" si="158"/>
        <v>36.806506106809628</v>
      </c>
      <c r="BB145" s="100">
        <f t="shared" ref="BB145:BB208" si="196">BA145/(($C145/AU$3))</f>
        <v>8.0476271603172869</v>
      </c>
      <c r="BC145" s="94">
        <f t="shared" si="159"/>
        <v>37</v>
      </c>
      <c r="BD145" s="94">
        <f t="shared" si="160"/>
        <v>15.1</v>
      </c>
      <c r="BE145" s="94">
        <v>1</v>
      </c>
      <c r="BF145" s="94">
        <f>BF$3/BI$3</f>
        <v>0.66225165562913912</v>
      </c>
      <c r="BG145" s="93">
        <f>BG144*BE145</f>
        <v>2</v>
      </c>
      <c r="BH145" s="93">
        <f>BC145*BG145*$G145*BF145</f>
        <v>140.79725165562917</v>
      </c>
      <c r="BI145" s="93">
        <f t="shared" si="190"/>
        <v>2550.3448899418559</v>
      </c>
      <c r="BJ145" s="93">
        <f t="shared" si="161"/>
        <v>17643341125.923786</v>
      </c>
      <c r="BK145" s="93">
        <f t="shared" si="162"/>
        <v>1070.5150354697839</v>
      </c>
      <c r="BL145" s="94">
        <f t="shared" si="163"/>
        <v>18.113598525201692</v>
      </c>
      <c r="BM145" s="100">
        <f t="shared" ref="BM145:BM208" si="197">BL145/(($C145/BF$3))</f>
        <v>4.5134544179958018</v>
      </c>
      <c r="BN145" s="94">
        <f t="shared" si="164"/>
        <v>-13</v>
      </c>
      <c r="BO145" s="94">
        <f t="shared" si="165"/>
        <v>17.600000000000001</v>
      </c>
      <c r="BP145" s="94">
        <v>1</v>
      </c>
      <c r="BQ145" s="94">
        <f>BQ$3/BT$3</f>
        <v>0.56818181818181823</v>
      </c>
      <c r="BR145" s="93">
        <f>BR144*BP145</f>
        <v>1</v>
      </c>
      <c r="BS145" s="93">
        <f>BN145*BR145*$G145*BQ145</f>
        <v>-21.221207386363638</v>
      </c>
      <c r="BT145" s="93">
        <f t="shared" si="191"/>
        <v>2.9029174037003651</v>
      </c>
      <c r="BU145" s="93">
        <f t="shared" si="166"/>
        <v>20564424093.791965</v>
      </c>
      <c r="BV145" s="93">
        <f t="shared" si="167"/>
        <v>1070.5150354697839</v>
      </c>
      <c r="BW145" s="94">
        <f t="shared" si="168"/>
        <v>-0.13679322532636512</v>
      </c>
      <c r="BY145" s="94">
        <f t="shared" si="169"/>
        <v>-68</v>
      </c>
      <c r="BZ145" s="94">
        <f t="shared" si="170"/>
        <v>20.350000000000001</v>
      </c>
      <c r="CA145" s="94">
        <v>1</v>
      </c>
      <c r="CB145" s="94">
        <f>CB$3/CE$3</f>
        <v>0.49140049140049141</v>
      </c>
      <c r="CC145" s="93">
        <f>CC144*CA145</f>
        <v>1</v>
      </c>
      <c r="CD145" s="93">
        <f>BY145*CC145*$G145*CB145</f>
        <v>-96.002800982800991</v>
      </c>
      <c r="CE145" s="93">
        <f t="shared" si="192"/>
        <v>1.638915160170183E-3</v>
      </c>
      <c r="CF145" s="93">
        <f t="shared" si="171"/>
        <v>23777615358.44696</v>
      </c>
      <c r="CG145" s="93">
        <f t="shared" si="172"/>
        <v>1070.5150354697839</v>
      </c>
      <c r="CH145" s="94">
        <f t="shared" si="173"/>
        <v>-1.7071534823903697E-5</v>
      </c>
      <c r="CI145" s="100"/>
      <c r="CJ145" s="94">
        <f t="shared" si="174"/>
        <v>-118</v>
      </c>
      <c r="CK145" s="94">
        <f t="shared" si="175"/>
        <v>22.85</v>
      </c>
      <c r="CL145" s="94">
        <v>1</v>
      </c>
      <c r="CM145" s="94">
        <f>CM$3/CP$3</f>
        <v>0.43763676148796499</v>
      </c>
      <c r="CN145" s="93">
        <f>CN144*CL145</f>
        <v>1</v>
      </c>
      <c r="CO145" s="93">
        <f>CJ145*CN145*$G145*CM145</f>
        <v>-148.36628008752734</v>
      </c>
      <c r="CP145" s="93">
        <f t="shared" si="193"/>
        <v>1.7971250868535281E-6</v>
      </c>
      <c r="CQ145" s="93">
        <f t="shared" si="176"/>
        <v>26698698326.315136</v>
      </c>
      <c r="CR145" s="93">
        <f t="shared" si="177"/>
        <v>1070.5150354697839</v>
      </c>
      <c r="CS145" s="94">
        <f t="shared" si="178"/>
        <v>-1.2112759622963725E-8</v>
      </c>
      <c r="CT145" s="100"/>
      <c r="CU145" s="94">
        <f t="shared" si="179"/>
        <v>-181</v>
      </c>
      <c r="CV145" s="94">
        <f t="shared" si="180"/>
        <v>26</v>
      </c>
      <c r="CW145" s="94">
        <v>1</v>
      </c>
      <c r="CX145" s="94">
        <f>CX$3/DA$3</f>
        <v>0.38461538461538458</v>
      </c>
      <c r="CY145" s="93">
        <f>CY144*CW145</f>
        <v>1</v>
      </c>
      <c r="CZ145" s="93">
        <f>CU145*CY145*$G145*CX145</f>
        <v>-200.00674038461537</v>
      </c>
      <c r="DA145" s="93">
        <f t="shared" si="194"/>
        <v>3.2937262797639352E-10</v>
      </c>
      <c r="DB145" s="93">
        <f t="shared" si="181"/>
        <v>30379262865.829033</v>
      </c>
      <c r="DC145" s="93">
        <f t="shared" si="182"/>
        <v>1070.5150354697839</v>
      </c>
      <c r="DD145" s="94">
        <f t="shared" si="183"/>
        <v>-1.6468076392975856E-12</v>
      </c>
      <c r="DE145" s="100"/>
    </row>
    <row r="146" spans="1:109">
      <c r="A146" s="84">
        <f t="shared" si="134"/>
        <v>32.000000000000256</v>
      </c>
      <c r="B146" s="84">
        <f t="shared" si="135"/>
        <v>4.666666666666667</v>
      </c>
      <c r="C146" s="112">
        <f t="shared" si="132"/>
        <v>6.06</v>
      </c>
      <c r="D146" s="116"/>
      <c r="E146" s="86">
        <f t="shared" si="184"/>
        <v>1.7000000000000002</v>
      </c>
      <c r="F146" s="86">
        <f t="shared" si="136"/>
        <v>1.7000000000000002</v>
      </c>
      <c r="G146" s="87">
        <f t="shared" si="137"/>
        <v>2.8900000000000006</v>
      </c>
      <c r="H146" s="88">
        <f t="shared" si="138"/>
        <v>268435456.0000025</v>
      </c>
      <c r="I146" s="84">
        <f t="shared" si="185"/>
        <v>28.000000000000014</v>
      </c>
      <c r="J146" s="89">
        <v>140</v>
      </c>
      <c r="K146" s="94">
        <f t="shared" si="139"/>
        <v>140</v>
      </c>
      <c r="L146" s="94">
        <f t="shared" si="140"/>
        <v>10</v>
      </c>
      <c r="M146" s="94">
        <v>10</v>
      </c>
      <c r="N146" s="94">
        <f>N$3/Q$3</f>
        <v>1</v>
      </c>
      <c r="O146" s="93">
        <f>O145*M146</f>
        <v>512000</v>
      </c>
      <c r="P146" s="93">
        <f>K146*O146*$G146*N146</f>
        <v>207155200.00000003</v>
      </c>
      <c r="Q146" s="93">
        <f t="shared" si="141"/>
        <v>2684354560.0000248</v>
      </c>
      <c r="R146" s="93">
        <f t="shared" si="142"/>
        <v>13421772800.000124</v>
      </c>
      <c r="S146" s="93">
        <f t="shared" si="143"/>
        <v>1109.3333333333421</v>
      </c>
      <c r="T146" s="94">
        <f t="shared" si="131"/>
        <v>12.958180919426711</v>
      </c>
      <c r="U146" s="100">
        <f>T146/(($C146/N$3))</f>
        <v>2.1383136830737151</v>
      </c>
      <c r="V146" s="94">
        <f t="shared" si="144"/>
        <v>130</v>
      </c>
      <c r="W146" s="97">
        <f t="shared" si="145"/>
        <v>10.5</v>
      </c>
      <c r="X146" s="94">
        <v>1</v>
      </c>
      <c r="Y146" s="94">
        <f>Y$3/AB$3</f>
        <v>0.95238095238095244</v>
      </c>
      <c r="Z146" s="93">
        <f>Z145*X146</f>
        <v>38400</v>
      </c>
      <c r="AA146" s="93">
        <f>V146*Z146*$G146*Y146</f>
        <v>13739885.714285718</v>
      </c>
      <c r="AB146" s="93">
        <f t="shared" si="186"/>
        <v>704643072.00000608</v>
      </c>
      <c r="AC146" s="93">
        <f t="shared" si="146"/>
        <v>14092861440.000132</v>
      </c>
      <c r="AD146" s="93">
        <f t="shared" si="147"/>
        <v>1109.3333333333421</v>
      </c>
      <c r="AE146" s="94">
        <f t="shared" si="148"/>
        <v>51.284492946500293</v>
      </c>
      <c r="AF146" s="100">
        <f t="shared" si="187"/>
        <v>8.8859269956807445</v>
      </c>
      <c r="AG146" s="94">
        <f t="shared" si="149"/>
        <v>105</v>
      </c>
      <c r="AH146" s="94">
        <f t="shared" si="150"/>
        <v>11.75</v>
      </c>
      <c r="AI146" s="94">
        <v>1</v>
      </c>
      <c r="AJ146" s="94">
        <f>AJ$3/AM$3</f>
        <v>0.85106382978723394</v>
      </c>
      <c r="AK146" s="93">
        <f>AK145*AI146</f>
        <v>4320</v>
      </c>
      <c r="AL146" s="93">
        <f>AG146*AK146*$G146*AJ146</f>
        <v>1115662.9787234042</v>
      </c>
      <c r="AM146" s="93">
        <f t="shared" si="188"/>
        <v>24641536.000000175</v>
      </c>
      <c r="AN146" s="93">
        <f t="shared" si="151"/>
        <v>15770583040.000149</v>
      </c>
      <c r="AO146" s="93">
        <f t="shared" si="152"/>
        <v>1109.3333333333421</v>
      </c>
      <c r="AP146" s="94">
        <f t="shared" si="153"/>
        <v>22.086899422078357</v>
      </c>
      <c r="AQ146" s="100">
        <f t="shared" si="195"/>
        <v>4.2825258780432458</v>
      </c>
      <c r="AR146" s="94">
        <f t="shared" si="154"/>
        <v>75</v>
      </c>
      <c r="AS146" s="94">
        <f t="shared" si="155"/>
        <v>13.25</v>
      </c>
      <c r="AT146" s="94">
        <v>1</v>
      </c>
      <c r="AU146" s="94">
        <f>AU$3/AX$3</f>
        <v>0.75471698113207542</v>
      </c>
      <c r="AV146" s="93">
        <f>AV145*AT146</f>
        <v>64</v>
      </c>
      <c r="AW146" s="93">
        <f>AR146*AV146*$G146*AU146</f>
        <v>10469.433962264153</v>
      </c>
      <c r="AX146" s="93">
        <f t="shared" si="189"/>
        <v>434176.0000000021</v>
      </c>
      <c r="AY146" s="93">
        <f t="shared" si="156"/>
        <v>17783848960.000168</v>
      </c>
      <c r="AZ146" s="93">
        <f t="shared" si="157"/>
        <v>1109.3333333333421</v>
      </c>
      <c r="BA146" s="94">
        <f t="shared" si="158"/>
        <v>41.470818915801807</v>
      </c>
      <c r="BB146" s="100">
        <f t="shared" si="196"/>
        <v>9.0674645319203631</v>
      </c>
      <c r="BC146" s="94">
        <f t="shared" si="159"/>
        <v>38</v>
      </c>
      <c r="BD146" s="94">
        <f t="shared" si="160"/>
        <v>15.1</v>
      </c>
      <c r="BE146" s="94">
        <v>1</v>
      </c>
      <c r="BF146" s="94">
        <f>BF$3/BI$3</f>
        <v>0.66225165562913912</v>
      </c>
      <c r="BG146" s="93">
        <f>BG145*BE146</f>
        <v>2</v>
      </c>
      <c r="BH146" s="93">
        <f>BC146*BG146*$G146*BF146</f>
        <v>145.45695364238415</v>
      </c>
      <c r="BI146" s="93">
        <f t="shared" si="190"/>
        <v>2929.5769797513044</v>
      </c>
      <c r="BJ146" s="93">
        <f t="shared" si="161"/>
        <v>20266876928.000187</v>
      </c>
      <c r="BK146" s="93">
        <f t="shared" si="162"/>
        <v>1109.3333333333421</v>
      </c>
      <c r="BL146" s="94">
        <f t="shared" si="163"/>
        <v>20.140508283666311</v>
      </c>
      <c r="BM146" s="100">
        <f t="shared" si="197"/>
        <v>5.018509489824444</v>
      </c>
      <c r="BN146" s="94">
        <f t="shared" si="164"/>
        <v>-12</v>
      </c>
      <c r="BO146" s="94">
        <f t="shared" si="165"/>
        <v>17.600000000000001</v>
      </c>
      <c r="BP146" s="94">
        <v>1</v>
      </c>
      <c r="BQ146" s="94">
        <f>BQ$3/BT$3</f>
        <v>0.56818181818181823</v>
      </c>
      <c r="BR146" s="93">
        <f>BR145*BP146</f>
        <v>1</v>
      </c>
      <c r="BS146" s="93">
        <f>BN146*BR146*$G146*BQ146</f>
        <v>-19.70454545454546</v>
      </c>
      <c r="BT146" s="93">
        <f t="shared" si="191"/>
        <v>3.3345764463228735</v>
      </c>
      <c r="BU146" s="93">
        <f t="shared" si="166"/>
        <v>23622320128.000221</v>
      </c>
      <c r="BV146" s="93">
        <f t="shared" si="167"/>
        <v>1109.3333333333421</v>
      </c>
      <c r="BW146" s="94">
        <f t="shared" si="168"/>
        <v>-0.16922879312365213</v>
      </c>
      <c r="BY146" s="94">
        <f t="shared" si="169"/>
        <v>-67</v>
      </c>
      <c r="BZ146" s="94">
        <f t="shared" si="170"/>
        <v>20.350000000000001</v>
      </c>
      <c r="CA146" s="94">
        <v>1</v>
      </c>
      <c r="CB146" s="94">
        <f>CB$3/CE$3</f>
        <v>0.49140049140049141</v>
      </c>
      <c r="CC146" s="93">
        <f>CC145*CA146</f>
        <v>1</v>
      </c>
      <c r="CD146" s="93">
        <f>BY146*CC146*$G146*CB146</f>
        <v>-95.149877149877184</v>
      </c>
      <c r="CE146" s="93">
        <f t="shared" si="192"/>
        <v>1.8826191484671915E-3</v>
      </c>
      <c r="CF146" s="93">
        <f t="shared" si="171"/>
        <v>27313307648.000256</v>
      </c>
      <c r="CG146" s="93">
        <f t="shared" si="172"/>
        <v>1109.3333333333421</v>
      </c>
      <c r="CH146" s="94">
        <f t="shared" si="173"/>
        <v>-1.9785828472502885E-5</v>
      </c>
      <c r="CI146" s="100"/>
      <c r="CJ146" s="94">
        <f t="shared" si="174"/>
        <v>-117</v>
      </c>
      <c r="CK146" s="94">
        <f t="shared" si="175"/>
        <v>22.85</v>
      </c>
      <c r="CL146" s="94">
        <v>1</v>
      </c>
      <c r="CM146" s="94">
        <f>CM$3/CP$3</f>
        <v>0.43763676148796499</v>
      </c>
      <c r="CN146" s="93">
        <f>CN145*CL146</f>
        <v>1</v>
      </c>
      <c r="CO146" s="93">
        <f>CJ146*CN146*$G146*CM146</f>
        <v>-147.97811816192564</v>
      </c>
      <c r="CP146" s="93">
        <f t="shared" si="193"/>
        <v>2.0643546309925516E-6</v>
      </c>
      <c r="CQ146" s="93">
        <f t="shared" si="176"/>
        <v>30668750848.00029</v>
      </c>
      <c r="CR146" s="93">
        <f t="shared" si="177"/>
        <v>1109.3333333333421</v>
      </c>
      <c r="CS146" s="94">
        <f t="shared" si="178"/>
        <v>-1.3950404672220682E-8</v>
      </c>
      <c r="CT146" s="100"/>
      <c r="CU146" s="94">
        <f t="shared" si="179"/>
        <v>-180</v>
      </c>
      <c r="CV146" s="94">
        <f t="shared" si="180"/>
        <v>26</v>
      </c>
      <c r="CW146" s="94">
        <v>1</v>
      </c>
      <c r="CX146" s="94">
        <f>CX$3/DA$3</f>
        <v>0.38461538461538458</v>
      </c>
      <c r="CY146" s="93">
        <f>CY145*CW146</f>
        <v>1</v>
      </c>
      <c r="CZ146" s="93">
        <f>CU146*CY146*$G146*CX146</f>
        <v>-200.07692307692307</v>
      </c>
      <c r="DA146" s="93">
        <f t="shared" si="194"/>
        <v>3.783497959375336E-10</v>
      </c>
      <c r="DB146" s="93">
        <f t="shared" si="181"/>
        <v>34896609280.00032</v>
      </c>
      <c r="DC146" s="93">
        <f t="shared" si="182"/>
        <v>1109.3333333333421</v>
      </c>
      <c r="DD146" s="94">
        <f t="shared" si="183"/>
        <v>-1.8910216636631823E-12</v>
      </c>
      <c r="DE146" s="100"/>
    </row>
    <row r="147" spans="1:109">
      <c r="A147" s="84">
        <f t="shared" si="134"/>
        <v>33.128477562924346</v>
      </c>
      <c r="B147" s="84">
        <f t="shared" si="135"/>
        <v>4.7</v>
      </c>
      <c r="C147" s="112">
        <f t="shared" si="132"/>
        <v>6.06</v>
      </c>
      <c r="D147" s="116"/>
      <c r="E147" s="86">
        <f t="shared" si="184"/>
        <v>1.7050000000000001</v>
      </c>
      <c r="F147" s="86">
        <f t="shared" si="136"/>
        <v>1.7050000000000001</v>
      </c>
      <c r="G147" s="87">
        <f t="shared" si="137"/>
        <v>2.9070250000000004</v>
      </c>
      <c r="H147" s="88">
        <f t="shared" si="138"/>
        <v>308351366.73008186</v>
      </c>
      <c r="I147" s="84">
        <f t="shared" si="185"/>
        <v>28.200000000000014</v>
      </c>
      <c r="J147" s="89">
        <v>141</v>
      </c>
      <c r="K147" s="94">
        <f t="shared" si="139"/>
        <v>141</v>
      </c>
      <c r="L147" s="94">
        <f t="shared" si="140"/>
        <v>10</v>
      </c>
      <c r="M147" s="94">
        <v>1</v>
      </c>
      <c r="N147" s="94">
        <f>N$3/Q$3</f>
        <v>1</v>
      </c>
      <c r="O147" s="93">
        <f>O146*M147</f>
        <v>512000</v>
      </c>
      <c r="P147" s="93">
        <f>K147*O147*$G147*N147</f>
        <v>209863948.80000004</v>
      </c>
      <c r="Q147" s="93">
        <f t="shared" si="141"/>
        <v>3083513667.3008184</v>
      </c>
      <c r="R147" s="93">
        <f t="shared" si="142"/>
        <v>15417568336.504093</v>
      </c>
      <c r="S147" s="93">
        <f t="shared" si="143"/>
        <v>1149.5581714334749</v>
      </c>
      <c r="T147" s="94">
        <f t="shared" si="131"/>
        <v>14.692917411171946</v>
      </c>
      <c r="U147" s="100">
        <f>T147/(($C147/N$3))</f>
        <v>2.4245738302263939</v>
      </c>
      <c r="V147" s="94">
        <f t="shared" si="144"/>
        <v>131</v>
      </c>
      <c r="W147" s="97">
        <f t="shared" si="145"/>
        <v>10.5</v>
      </c>
      <c r="X147" s="94">
        <v>1</v>
      </c>
      <c r="Y147" s="94">
        <f>Y$3/AB$3</f>
        <v>0.95238095238095244</v>
      </c>
      <c r="Z147" s="93">
        <f>Z146*X147</f>
        <v>38400</v>
      </c>
      <c r="AA147" s="93">
        <f>V147*Z147*$G147*Y147</f>
        <v>13927141.485714288</v>
      </c>
      <c r="AB147" s="93">
        <f t="shared" si="186"/>
        <v>809422337.66646445</v>
      </c>
      <c r="AC147" s="93">
        <f t="shared" si="146"/>
        <v>16188446753.329298</v>
      </c>
      <c r="AD147" s="93">
        <f t="shared" si="147"/>
        <v>1149.5581714334749</v>
      </c>
      <c r="AE147" s="94">
        <f t="shared" si="148"/>
        <v>58.118339538427627</v>
      </c>
      <c r="AF147" s="100">
        <f t="shared" si="187"/>
        <v>10.070009325965184</v>
      </c>
      <c r="AG147" s="94">
        <f t="shared" si="149"/>
        <v>106</v>
      </c>
      <c r="AH147" s="94">
        <f t="shared" si="150"/>
        <v>11.75</v>
      </c>
      <c r="AI147" s="94">
        <v>1</v>
      </c>
      <c r="AJ147" s="94">
        <f>AJ$3/AM$3</f>
        <v>0.85106382978723394</v>
      </c>
      <c r="AK147" s="93">
        <f>AK146*AI147</f>
        <v>4320</v>
      </c>
      <c r="AL147" s="93">
        <f>AG147*AK147*$G147*AJ147</f>
        <v>1132923.3089361703</v>
      </c>
      <c r="AM147" s="93">
        <f t="shared" si="188"/>
        <v>28305691.867800418</v>
      </c>
      <c r="AN147" s="93">
        <f t="shared" si="151"/>
        <v>18115642795.392307</v>
      </c>
      <c r="AO147" s="93">
        <f t="shared" si="152"/>
        <v>1149.5581714334749</v>
      </c>
      <c r="AP147" s="94">
        <f t="shared" si="153"/>
        <v>24.984649573835522</v>
      </c>
      <c r="AQ147" s="100">
        <f t="shared" si="195"/>
        <v>4.8443833744648082</v>
      </c>
      <c r="AR147" s="94">
        <f t="shared" si="154"/>
        <v>76</v>
      </c>
      <c r="AS147" s="94">
        <f t="shared" si="155"/>
        <v>13.25</v>
      </c>
      <c r="AT147" s="94">
        <v>1</v>
      </c>
      <c r="AU147" s="94">
        <f>AU$3/AX$3</f>
        <v>0.75471698113207542</v>
      </c>
      <c r="AV147" s="93">
        <f>AV146*AT147</f>
        <v>64</v>
      </c>
      <c r="AW147" s="93">
        <f>AR147*AV147*$G147*AU147</f>
        <v>10671.524226415095</v>
      </c>
      <c r="AX147" s="93">
        <f t="shared" si="189"/>
        <v>498737.25697919523</v>
      </c>
      <c r="AY147" s="93">
        <f t="shared" si="156"/>
        <v>20428278045.867924</v>
      </c>
      <c r="AZ147" s="93">
        <f t="shared" si="157"/>
        <v>1149.5581714334749</v>
      </c>
      <c r="BA147" s="94">
        <f t="shared" si="158"/>
        <v>46.735334746715651</v>
      </c>
      <c r="BB147" s="100">
        <f t="shared" si="196"/>
        <v>10.218534412441954</v>
      </c>
      <c r="BC147" s="94">
        <f t="shared" si="159"/>
        <v>39</v>
      </c>
      <c r="BD147" s="94">
        <f t="shared" si="160"/>
        <v>15.1</v>
      </c>
      <c r="BE147" s="94">
        <v>1</v>
      </c>
      <c r="BF147" s="94">
        <f>BF$3/BI$3</f>
        <v>0.66225165562913912</v>
      </c>
      <c r="BG147" s="93">
        <f>BG146*BE147</f>
        <v>2</v>
      </c>
      <c r="BH147" s="93">
        <f>BC147*BG147*$G147*BF147</f>
        <v>150.16420529801329</v>
      </c>
      <c r="BI147" s="93">
        <f t="shared" si="190"/>
        <v>3365.2002574775065</v>
      </c>
      <c r="BJ147" s="93">
        <f t="shared" si="161"/>
        <v>23280528188.121181</v>
      </c>
      <c r="BK147" s="93">
        <f t="shared" si="162"/>
        <v>1149.5581714334749</v>
      </c>
      <c r="BL147" s="94">
        <f t="shared" si="163"/>
        <v>22.410135962821421</v>
      </c>
      <c r="BM147" s="100">
        <f t="shared" si="197"/>
        <v>5.5840437795149089</v>
      </c>
      <c r="BN147" s="94">
        <f t="shared" si="164"/>
        <v>-11</v>
      </c>
      <c r="BO147" s="94">
        <f t="shared" si="165"/>
        <v>17.600000000000001</v>
      </c>
      <c r="BP147" s="94">
        <v>1</v>
      </c>
      <c r="BQ147" s="94">
        <f>BQ$3/BT$3</f>
        <v>0.56818181818181823</v>
      </c>
      <c r="BR147" s="93">
        <f>BR146*BP147</f>
        <v>1</v>
      </c>
      <c r="BS147" s="93">
        <f>BN147*BR147*$G147*BQ147</f>
        <v>-18.168906250000006</v>
      </c>
      <c r="BT147" s="93">
        <f t="shared" si="191"/>
        <v>3.8304224785029439</v>
      </c>
      <c r="BU147" s="93">
        <f t="shared" si="166"/>
        <v>27134920272.247204</v>
      </c>
      <c r="BV147" s="93">
        <f t="shared" si="167"/>
        <v>1149.5581714334749</v>
      </c>
      <c r="BW147" s="94">
        <f t="shared" si="168"/>
        <v>-0.21082295355577294</v>
      </c>
      <c r="BY147" s="94">
        <f t="shared" si="169"/>
        <v>-66</v>
      </c>
      <c r="BZ147" s="94">
        <f t="shared" si="170"/>
        <v>20.350000000000001</v>
      </c>
      <c r="CA147" s="94">
        <v>1</v>
      </c>
      <c r="CB147" s="94">
        <f>CB$3/CE$3</f>
        <v>0.49140049140049141</v>
      </c>
      <c r="CC147" s="93">
        <f>CC146*CA147</f>
        <v>1</v>
      </c>
      <c r="CD147" s="93">
        <f>BY147*CC147*$G147*CB147</f>
        <v>-94.281891891891917</v>
      </c>
      <c r="CE147" s="93">
        <f t="shared" si="192"/>
        <v>2.1625615189301817E-3</v>
      </c>
      <c r="CF147" s="93">
        <f t="shared" si="171"/>
        <v>31374751564.785835</v>
      </c>
      <c r="CG147" s="93">
        <f t="shared" si="172"/>
        <v>1149.5581714334749</v>
      </c>
      <c r="CH147" s="94">
        <f t="shared" si="173"/>
        <v>-2.2937188420125013E-5</v>
      </c>
      <c r="CI147" s="100"/>
      <c r="CJ147" s="94">
        <f t="shared" si="174"/>
        <v>-116</v>
      </c>
      <c r="CK147" s="94">
        <f t="shared" si="175"/>
        <v>22.85</v>
      </c>
      <c r="CL147" s="94">
        <v>1</v>
      </c>
      <c r="CM147" s="94">
        <f>CM$3/CP$3</f>
        <v>0.43763676148796499</v>
      </c>
      <c r="CN147" s="93">
        <f>CN146*CL147</f>
        <v>1</v>
      </c>
      <c r="CO147" s="93">
        <f>CJ147*CN147*$G147*CM147</f>
        <v>-147.57763676148798</v>
      </c>
      <c r="CP147" s="93">
        <f t="shared" si="193"/>
        <v>2.3713207687516549E-6</v>
      </c>
      <c r="CQ147" s="93">
        <f t="shared" si="176"/>
        <v>35229143648.91185</v>
      </c>
      <c r="CR147" s="93">
        <f t="shared" si="177"/>
        <v>1149.5581714334749</v>
      </c>
      <c r="CS147" s="94">
        <f t="shared" si="178"/>
        <v>-1.6068293413480635E-8</v>
      </c>
      <c r="CT147" s="100"/>
      <c r="CU147" s="94">
        <f t="shared" si="179"/>
        <v>-179</v>
      </c>
      <c r="CV147" s="94">
        <f t="shared" si="180"/>
        <v>26</v>
      </c>
      <c r="CW147" s="94">
        <v>1</v>
      </c>
      <c r="CX147" s="94">
        <f>CX$3/DA$3</f>
        <v>0.38461538461538458</v>
      </c>
      <c r="CY147" s="93">
        <f>CY146*CW147</f>
        <v>1</v>
      </c>
      <c r="CZ147" s="93">
        <f>CU147*CY147*$G147*CX147</f>
        <v>-200.13749038461538</v>
      </c>
      <c r="DA147" s="93">
        <f t="shared" si="194"/>
        <v>4.3460978820690875E-10</v>
      </c>
      <c r="DB147" s="93">
        <f t="shared" si="181"/>
        <v>40085677674.910645</v>
      </c>
      <c r="DC147" s="93">
        <f t="shared" si="182"/>
        <v>1149.5581714334749</v>
      </c>
      <c r="DD147" s="94">
        <f t="shared" si="183"/>
        <v>-2.1715561006171053E-12</v>
      </c>
      <c r="DE147" s="100"/>
    </row>
    <row r="148" spans="1:109">
      <c r="A148" s="84">
        <f t="shared" si="134"/>
        <v>34.296750801161657</v>
      </c>
      <c r="B148" s="84">
        <f t="shared" si="135"/>
        <v>4.7333333333333334</v>
      </c>
      <c r="C148" s="112">
        <f t="shared" si="132"/>
        <v>6.06</v>
      </c>
      <c r="D148" s="116"/>
      <c r="E148" s="86">
        <f t="shared" si="184"/>
        <v>1.71</v>
      </c>
      <c r="F148" s="86">
        <f t="shared" si="136"/>
        <v>1.71</v>
      </c>
      <c r="G148" s="87">
        <f t="shared" si="137"/>
        <v>2.9240999999999997</v>
      </c>
      <c r="H148" s="88">
        <f t="shared" si="138"/>
        <v>354202707.7239325</v>
      </c>
      <c r="I148" s="84">
        <f t="shared" si="185"/>
        <v>28.400000000000016</v>
      </c>
      <c r="J148" s="89">
        <v>142</v>
      </c>
      <c r="K148" s="94">
        <f t="shared" si="139"/>
        <v>142</v>
      </c>
      <c r="L148" s="94">
        <f t="shared" si="140"/>
        <v>10</v>
      </c>
      <c r="M148" s="94">
        <v>1</v>
      </c>
      <c r="N148" s="94">
        <f>N$3/Q$3</f>
        <v>1</v>
      </c>
      <c r="O148" s="93">
        <f>O147*M148</f>
        <v>512000</v>
      </c>
      <c r="P148" s="93">
        <f>K148*O148*$G148*N148</f>
        <v>212593766.39999998</v>
      </c>
      <c r="Q148" s="93">
        <f t="shared" si="141"/>
        <v>3542027077.239325</v>
      </c>
      <c r="R148" s="93">
        <f t="shared" si="142"/>
        <v>17710135386.196625</v>
      </c>
      <c r="S148" s="93">
        <f t="shared" si="143"/>
        <v>1191.240477827015</v>
      </c>
      <c r="T148" s="94">
        <f t="shared" ref="T148:T211" si="198">Q148/P148</f>
        <v>16.661010984559731</v>
      </c>
      <c r="U148" s="100">
        <f>T148/(($C148/N$3))</f>
        <v>2.7493417466270182</v>
      </c>
      <c r="V148" s="94">
        <f t="shared" si="144"/>
        <v>132</v>
      </c>
      <c r="W148" s="97">
        <f t="shared" si="145"/>
        <v>10.5</v>
      </c>
      <c r="X148" s="94">
        <v>1</v>
      </c>
      <c r="Y148" s="94">
        <f>Y$3/AB$3</f>
        <v>0.95238095238095244</v>
      </c>
      <c r="Z148" s="93">
        <f>Z147*X148</f>
        <v>38400</v>
      </c>
      <c r="AA148" s="93">
        <f>V148*Z148*$G148*Y148</f>
        <v>14115883.885714285</v>
      </c>
      <c r="AB148" s="93">
        <f t="shared" si="186"/>
        <v>929782107.77532232</v>
      </c>
      <c r="AC148" s="93">
        <f t="shared" si="146"/>
        <v>18595642155.506454</v>
      </c>
      <c r="AD148" s="93">
        <f t="shared" si="147"/>
        <v>1191.240477827015</v>
      </c>
      <c r="AE148" s="94">
        <f t="shared" si="148"/>
        <v>65.867792290094627</v>
      </c>
      <c r="AF148" s="100">
        <f t="shared" si="187"/>
        <v>11.412736287887684</v>
      </c>
      <c r="AG148" s="94">
        <f t="shared" si="149"/>
        <v>107</v>
      </c>
      <c r="AH148" s="94">
        <f t="shared" si="150"/>
        <v>11.75</v>
      </c>
      <c r="AI148" s="94">
        <v>1</v>
      </c>
      <c r="AJ148" s="94">
        <f>AJ$3/AM$3</f>
        <v>0.85106382978723394</v>
      </c>
      <c r="AK148" s="93">
        <f>AK147*AI148</f>
        <v>4320</v>
      </c>
      <c r="AL148" s="93">
        <f>AG148*AK148*$G148*AJ148</f>
        <v>1150328.4970212765</v>
      </c>
      <c r="AM148" s="93">
        <f t="shared" si="188"/>
        <v>32514701.685595296</v>
      </c>
      <c r="AN148" s="93">
        <f t="shared" si="151"/>
        <v>20809409078.781036</v>
      </c>
      <c r="AO148" s="93">
        <f t="shared" si="152"/>
        <v>1191.240477827015</v>
      </c>
      <c r="AP148" s="94">
        <f t="shared" si="153"/>
        <v>28.265579588605032</v>
      </c>
      <c r="AQ148" s="100">
        <f t="shared" si="195"/>
        <v>5.4805372964704482</v>
      </c>
      <c r="AR148" s="94">
        <f t="shared" si="154"/>
        <v>77</v>
      </c>
      <c r="AS148" s="94">
        <f t="shared" si="155"/>
        <v>13.25</v>
      </c>
      <c r="AT148" s="94">
        <v>1</v>
      </c>
      <c r="AU148" s="94">
        <f>AU$3/AX$3</f>
        <v>0.75471698113207542</v>
      </c>
      <c r="AV148" s="93">
        <f>AV147*AT148</f>
        <v>64</v>
      </c>
      <c r="AW148" s="93">
        <f>AR148*AV148*$G148*AU148</f>
        <v>10875.445132075469</v>
      </c>
      <c r="AX148" s="93">
        <f t="shared" si="189"/>
        <v>572898.66666773509</v>
      </c>
      <c r="AY148" s="93">
        <f t="shared" si="156"/>
        <v>23465929386.710529</v>
      </c>
      <c r="AZ148" s="93">
        <f t="shared" si="157"/>
        <v>1191.240477827015</v>
      </c>
      <c r="BA148" s="94">
        <f t="shared" si="158"/>
        <v>52.678180958134554</v>
      </c>
      <c r="BB148" s="100">
        <f t="shared" si="196"/>
        <v>11.517919103882555</v>
      </c>
      <c r="BC148" s="94">
        <f t="shared" si="159"/>
        <v>40</v>
      </c>
      <c r="BD148" s="94">
        <f t="shared" si="160"/>
        <v>15.1</v>
      </c>
      <c r="BE148" s="94">
        <v>4</v>
      </c>
      <c r="BF148" s="94">
        <f>BF$3/BI$3</f>
        <v>0.66225165562913912</v>
      </c>
      <c r="BG148" s="93">
        <f>BG147*BE148</f>
        <v>8</v>
      </c>
      <c r="BH148" s="93">
        <f>BC148*BG148*$G148*BF148</f>
        <v>619.6768211920529</v>
      </c>
      <c r="BI148" s="93">
        <f t="shared" si="190"/>
        <v>3865.6000000000104</v>
      </c>
      <c r="BJ148" s="93">
        <f t="shared" si="161"/>
        <v>26742304433.156906</v>
      </c>
      <c r="BK148" s="93">
        <f t="shared" si="162"/>
        <v>1191.240477827015</v>
      </c>
      <c r="BL148" s="94">
        <f t="shared" si="163"/>
        <v>6.2380903525871387</v>
      </c>
      <c r="BM148" s="100">
        <f t="shared" si="197"/>
        <v>1.5543756489119769</v>
      </c>
      <c r="BN148" s="94">
        <f t="shared" si="164"/>
        <v>-10</v>
      </c>
      <c r="BO148" s="94">
        <f t="shared" si="165"/>
        <v>17.600000000000001</v>
      </c>
      <c r="BP148" s="97">
        <v>1</v>
      </c>
      <c r="BQ148" s="94">
        <f>BQ$3/BT$3</f>
        <v>0.56818181818181823</v>
      </c>
      <c r="BR148" s="93">
        <f>BR147*BP148</f>
        <v>1</v>
      </c>
      <c r="BS148" s="93">
        <f>BN148*BR148*$G148*BQ148</f>
        <v>-16.614204545454545</v>
      </c>
      <c r="BT148" s="93">
        <f t="shared" si="191"/>
        <v>4.3999999999999977</v>
      </c>
      <c r="BU148" s="93">
        <f t="shared" si="166"/>
        <v>31169838279.706062</v>
      </c>
      <c r="BV148" s="93">
        <f t="shared" si="167"/>
        <v>1191.240477827015</v>
      </c>
      <c r="BW148" s="94">
        <f t="shared" si="168"/>
        <v>-0.26483362402106619</v>
      </c>
      <c r="BY148" s="94">
        <f t="shared" si="169"/>
        <v>-65</v>
      </c>
      <c r="BZ148" s="94">
        <f t="shared" si="170"/>
        <v>20.350000000000001</v>
      </c>
      <c r="CA148" s="94">
        <v>1</v>
      </c>
      <c r="CB148" s="94">
        <f>CB$3/CE$3</f>
        <v>0.49140049140049141</v>
      </c>
      <c r="CC148" s="93">
        <f>CC147*CA148</f>
        <v>1</v>
      </c>
      <c r="CD148" s="93">
        <f>BY148*CC148*$G148*CB148</f>
        <v>-93.398771498771495</v>
      </c>
      <c r="CE148" s="93">
        <f t="shared" si="192"/>
        <v>2.4841308593749893E-3</v>
      </c>
      <c r="CF148" s="93">
        <f t="shared" si="171"/>
        <v>36040125510.910133</v>
      </c>
      <c r="CG148" s="93">
        <f t="shared" si="172"/>
        <v>1191.240477827015</v>
      </c>
      <c r="CH148" s="94">
        <f t="shared" si="173"/>
        <v>-2.6597039977208521E-5</v>
      </c>
      <c r="CI148" s="100"/>
      <c r="CJ148" s="94">
        <f t="shared" si="174"/>
        <v>-115</v>
      </c>
      <c r="CK148" s="94">
        <f t="shared" si="175"/>
        <v>22.85</v>
      </c>
      <c r="CL148" s="94">
        <v>1</v>
      </c>
      <c r="CM148" s="94">
        <f>CM$3/CP$3</f>
        <v>0.43763676148796499</v>
      </c>
      <c r="CN148" s="93">
        <f>CN147*CL148</f>
        <v>1</v>
      </c>
      <c r="CO148" s="93">
        <f>CJ148*CN148*$G148*CM148</f>
        <v>-147.16477024070019</v>
      </c>
      <c r="CP148" s="93">
        <f t="shared" si="193"/>
        <v>2.7239322662353306E-6</v>
      </c>
      <c r="CQ148" s="93">
        <f t="shared" si="176"/>
        <v>40467659357.45929</v>
      </c>
      <c r="CR148" s="93">
        <f t="shared" si="177"/>
        <v>1191.240477827015</v>
      </c>
      <c r="CS148" s="94">
        <f t="shared" si="178"/>
        <v>-1.8509404538736503E-8</v>
      </c>
      <c r="CT148" s="100"/>
      <c r="CU148" s="94">
        <f t="shared" si="179"/>
        <v>-178</v>
      </c>
      <c r="CV148" s="94">
        <f t="shared" si="180"/>
        <v>26</v>
      </c>
      <c r="CW148" s="94">
        <v>1</v>
      </c>
      <c r="CX148" s="94">
        <f>CX$3/DA$3</f>
        <v>0.38461538461538458</v>
      </c>
      <c r="CY148" s="93">
        <f>CY147*CW148</f>
        <v>1</v>
      </c>
      <c r="CZ148" s="93">
        <f>CU148*CY148*$G148*CX148</f>
        <v>-200.18838461538456</v>
      </c>
      <c r="DA148" s="93">
        <f t="shared" si="194"/>
        <v>4.9923554877888584E-10</v>
      </c>
      <c r="DB148" s="93">
        <f t="shared" si="181"/>
        <v>46046352004.111221</v>
      </c>
      <c r="DC148" s="93">
        <f t="shared" si="182"/>
        <v>1191.240477827015</v>
      </c>
      <c r="DD148" s="94">
        <f t="shared" si="183"/>
        <v>-2.4938287490458094E-12</v>
      </c>
      <c r="DE148" s="100"/>
    </row>
    <row r="149" spans="1:109">
      <c r="A149" s="84">
        <f t="shared" si="134"/>
        <v>35.506223106171333</v>
      </c>
      <c r="B149" s="84">
        <f t="shared" si="135"/>
        <v>4.7666666666666666</v>
      </c>
      <c r="C149" s="112">
        <f t="shared" si="132"/>
        <v>6.06</v>
      </c>
      <c r="D149" s="116"/>
      <c r="E149" s="86">
        <f t="shared" si="184"/>
        <v>1.7149999999999999</v>
      </c>
      <c r="F149" s="86">
        <f t="shared" si="136"/>
        <v>1.7149999999999999</v>
      </c>
      <c r="G149" s="87">
        <f t="shared" si="137"/>
        <v>2.9412249999999993</v>
      </c>
      <c r="H149" s="88">
        <f t="shared" si="138"/>
        <v>406872067.69797689</v>
      </c>
      <c r="I149" s="84">
        <f t="shared" si="185"/>
        <v>28.600000000000012</v>
      </c>
      <c r="J149" s="89">
        <v>143</v>
      </c>
      <c r="K149" s="94">
        <f t="shared" si="139"/>
        <v>143</v>
      </c>
      <c r="L149" s="94">
        <f t="shared" si="140"/>
        <v>10</v>
      </c>
      <c r="M149" s="94">
        <v>1</v>
      </c>
      <c r="N149" s="94">
        <f>N$3/Q$3</f>
        <v>1</v>
      </c>
      <c r="O149" s="93">
        <f>O148*M149</f>
        <v>512000</v>
      </c>
      <c r="P149" s="93">
        <f>K149*O149*$G149*N149</f>
        <v>215344729.59999996</v>
      </c>
      <c r="Q149" s="93">
        <f t="shared" si="141"/>
        <v>4068720676.9797688</v>
      </c>
      <c r="R149" s="93">
        <f t="shared" si="142"/>
        <v>20343603384.898842</v>
      </c>
      <c r="S149" s="93">
        <f t="shared" si="143"/>
        <v>1234.4330233245566</v>
      </c>
      <c r="T149" s="94">
        <f t="shared" si="198"/>
        <v>18.893987721628314</v>
      </c>
      <c r="U149" s="100">
        <f>T149/(($C149/N$3))</f>
        <v>3.1178197560442764</v>
      </c>
      <c r="V149" s="94">
        <f t="shared" si="144"/>
        <v>133</v>
      </c>
      <c r="W149" s="97">
        <f t="shared" si="145"/>
        <v>10.5</v>
      </c>
      <c r="X149" s="94">
        <v>1</v>
      </c>
      <c r="Y149" s="94">
        <f>Y$3/AB$3</f>
        <v>0.95238095238095244</v>
      </c>
      <c r="Z149" s="93">
        <f>Z148*X149</f>
        <v>38400</v>
      </c>
      <c r="AA149" s="93">
        <f>V149*Z149*$G149*Y149</f>
        <v>14306118.399999999</v>
      </c>
      <c r="AB149" s="93">
        <f t="shared" si="186"/>
        <v>1068039177.7071887</v>
      </c>
      <c r="AC149" s="93">
        <f t="shared" si="146"/>
        <v>21360783554.143787</v>
      </c>
      <c r="AD149" s="93">
        <f t="shared" si="147"/>
        <v>1234.4330233245566</v>
      </c>
      <c r="AE149" s="94">
        <f t="shared" si="148"/>
        <v>74.656112010591841</v>
      </c>
      <c r="AF149" s="100">
        <f t="shared" si="187"/>
        <v>12.935464952330271</v>
      </c>
      <c r="AG149" s="94">
        <f t="shared" si="149"/>
        <v>108</v>
      </c>
      <c r="AH149" s="94">
        <f t="shared" si="150"/>
        <v>11.75</v>
      </c>
      <c r="AI149" s="94">
        <v>1</v>
      </c>
      <c r="AJ149" s="94">
        <f>AJ$3/AM$3</f>
        <v>0.85106382978723394</v>
      </c>
      <c r="AK149" s="93">
        <f>AK148*AI149</f>
        <v>4320</v>
      </c>
      <c r="AL149" s="93">
        <f>AG149*AK149*$G149*AJ149</f>
        <v>1167879.0944680849</v>
      </c>
      <c r="AM149" s="93">
        <f t="shared" si="188"/>
        <v>37349584.339462638</v>
      </c>
      <c r="AN149" s="93">
        <f t="shared" si="151"/>
        <v>23903733977.256142</v>
      </c>
      <c r="AO149" s="93">
        <f t="shared" si="152"/>
        <v>1234.4330233245566</v>
      </c>
      <c r="AP149" s="94">
        <f t="shared" si="153"/>
        <v>31.980694334179905</v>
      </c>
      <c r="AQ149" s="100">
        <f t="shared" si="195"/>
        <v>6.2008772017593055</v>
      </c>
      <c r="AR149" s="94">
        <f t="shared" si="154"/>
        <v>78</v>
      </c>
      <c r="AS149" s="94">
        <f t="shared" si="155"/>
        <v>13.25</v>
      </c>
      <c r="AT149" s="94">
        <v>1</v>
      </c>
      <c r="AU149" s="94">
        <f>AU$3/AX$3</f>
        <v>0.75471698113207542</v>
      </c>
      <c r="AV149" s="93">
        <f>AV148*AT149</f>
        <v>64</v>
      </c>
      <c r="AW149" s="93">
        <f>AR149*AV149*$G149*AU149</f>
        <v>11081.203924528298</v>
      </c>
      <c r="AX149" s="93">
        <f t="shared" si="189"/>
        <v>658087.75598122191</v>
      </c>
      <c r="AY149" s="93">
        <f t="shared" si="156"/>
        <v>26955274484.990967</v>
      </c>
      <c r="AZ149" s="93">
        <f t="shared" si="157"/>
        <v>1234.4330233245566</v>
      </c>
      <c r="BA149" s="94">
        <f t="shared" si="158"/>
        <v>59.387748882099494</v>
      </c>
      <c r="BB149" s="100">
        <f t="shared" si="196"/>
        <v>12.984945093858387</v>
      </c>
      <c r="BC149" s="94">
        <f t="shared" si="159"/>
        <v>41</v>
      </c>
      <c r="BD149" s="94">
        <f t="shared" si="160"/>
        <v>15.1</v>
      </c>
      <c r="BE149" s="94">
        <v>1</v>
      </c>
      <c r="BF149" s="94">
        <f>BF$3/BI$3</f>
        <v>0.66225165562913912</v>
      </c>
      <c r="BG149" s="93">
        <f>BG148*BE149</f>
        <v>8</v>
      </c>
      <c r="BH149" s="93">
        <f>BC149*BG149*$G149*BF149</f>
        <v>638.88860927152314</v>
      </c>
      <c r="BI149" s="93">
        <f t="shared" si="190"/>
        <v>4440.408361076551</v>
      </c>
      <c r="BJ149" s="93">
        <f t="shared" si="161"/>
        <v>30718841111.19725</v>
      </c>
      <c r="BK149" s="93">
        <f t="shared" si="162"/>
        <v>1234.4330233245566</v>
      </c>
      <c r="BL149" s="94">
        <f t="shared" si="163"/>
        <v>6.9502074330916876</v>
      </c>
      <c r="BM149" s="100">
        <f t="shared" si="197"/>
        <v>1.7318173636911633</v>
      </c>
      <c r="BN149" s="94">
        <f t="shared" si="164"/>
        <v>-9</v>
      </c>
      <c r="BO149" s="94">
        <f t="shared" si="165"/>
        <v>17.600000000000001</v>
      </c>
      <c r="BP149" s="94">
        <v>1</v>
      </c>
      <c r="BQ149" s="94">
        <f>BQ$3/BT$3</f>
        <v>0.56818181818181823</v>
      </c>
      <c r="BR149" s="93">
        <f>BR148*BP149</f>
        <v>1</v>
      </c>
      <c r="BS149" s="93">
        <f>BN149*BR149*$G149*BQ149</f>
        <v>-15.040355113636361</v>
      </c>
      <c r="BT149" s="93">
        <f t="shared" si="191"/>
        <v>5.054272761986951</v>
      </c>
      <c r="BU149" s="93">
        <f t="shared" si="166"/>
        <v>35804741957.421967</v>
      </c>
      <c r="BV149" s="93">
        <f t="shared" si="167"/>
        <v>1234.4330233245566</v>
      </c>
      <c r="BW149" s="94">
        <f t="shared" si="168"/>
        <v>-0.33604743530320552</v>
      </c>
      <c r="BY149" s="94">
        <f t="shared" si="169"/>
        <v>-64</v>
      </c>
      <c r="BZ149" s="94">
        <f t="shared" si="170"/>
        <v>20.350000000000001</v>
      </c>
      <c r="CA149" s="94">
        <v>1</v>
      </c>
      <c r="CB149" s="94">
        <f>CB$3/CE$3</f>
        <v>0.49140049140049141</v>
      </c>
      <c r="CC149" s="93">
        <f>CC148*CA149</f>
        <v>1</v>
      </c>
      <c r="CD149" s="93">
        <f>BY149*CC149*$G149*CB149</f>
        <v>-92.500442260442242</v>
      </c>
      <c r="CE149" s="93">
        <f t="shared" si="192"/>
        <v>2.853517031761421E-3</v>
      </c>
      <c r="CF149" s="93">
        <f t="shared" si="171"/>
        <v>41399232888.26915</v>
      </c>
      <c r="CG149" s="93">
        <f t="shared" si="172"/>
        <v>1234.4330233245566</v>
      </c>
      <c r="CH149" s="94">
        <f t="shared" si="173"/>
        <v>-3.0848685282251084E-5</v>
      </c>
      <c r="CI149" s="100"/>
      <c r="CJ149" s="94">
        <f t="shared" si="174"/>
        <v>-114</v>
      </c>
      <c r="CK149" s="94">
        <f t="shared" si="175"/>
        <v>22.85</v>
      </c>
      <c r="CL149" s="94">
        <v>1</v>
      </c>
      <c r="CM149" s="94">
        <f>CM$3/CP$3</f>
        <v>0.43763676148796499</v>
      </c>
      <c r="CN149" s="93">
        <f>CN148*CL149</f>
        <v>1</v>
      </c>
      <c r="CO149" s="93">
        <f>CJ149*CN149*$G149*CM149</f>
        <v>-146.73945295404812</v>
      </c>
      <c r="CP149" s="93">
        <f t="shared" si="193"/>
        <v>3.1289765133478704E-6</v>
      </c>
      <c r="CQ149" s="93">
        <f t="shared" si="176"/>
        <v>46485133734.493866</v>
      </c>
      <c r="CR149" s="93">
        <f t="shared" si="177"/>
        <v>1234.4330233245566</v>
      </c>
      <c r="CS149" s="94">
        <f t="shared" si="178"/>
        <v>-2.132334863158934E-8</v>
      </c>
      <c r="CT149" s="100"/>
      <c r="CU149" s="94">
        <f t="shared" si="179"/>
        <v>-177</v>
      </c>
      <c r="CV149" s="94">
        <f t="shared" si="180"/>
        <v>26</v>
      </c>
      <c r="CW149" s="94">
        <v>1</v>
      </c>
      <c r="CX149" s="94">
        <f>CX$3/DA$3</f>
        <v>0.38461538461538458</v>
      </c>
      <c r="CY149" s="93">
        <f>CY148*CW149</f>
        <v>1</v>
      </c>
      <c r="CZ149" s="93">
        <f>CU149*CY149*$G149*CX149</f>
        <v>-200.22954807692301</v>
      </c>
      <c r="DA149" s="93">
        <f t="shared" si="194"/>
        <v>5.7347105363834825E-10</v>
      </c>
      <c r="DB149" s="93">
        <f t="shared" si="181"/>
        <v>52893368800.737</v>
      </c>
      <c r="DC149" s="93">
        <f t="shared" si="182"/>
        <v>1234.4330233245566</v>
      </c>
      <c r="DD149" s="94">
        <f t="shared" si="183"/>
        <v>-2.8640680616131416E-12</v>
      </c>
      <c r="DE149" s="100"/>
    </row>
    <row r="150" spans="1:109">
      <c r="A150" s="84">
        <f t="shared" si="134"/>
        <v>36.758347359905422</v>
      </c>
      <c r="B150" s="84">
        <f t="shared" si="135"/>
        <v>4.8</v>
      </c>
      <c r="C150" s="112">
        <f t="shared" ref="C150:C213" si="199">IF(D150&gt;0,C149+D150,C149)</f>
        <v>6.06</v>
      </c>
      <c r="D150" s="116"/>
      <c r="E150" s="86">
        <f t="shared" si="184"/>
        <v>1.72</v>
      </c>
      <c r="F150" s="86">
        <f t="shared" si="136"/>
        <v>1.72</v>
      </c>
      <c r="G150" s="87">
        <f t="shared" si="137"/>
        <v>2.9583999999999997</v>
      </c>
      <c r="H150" s="88">
        <f t="shared" si="138"/>
        <v>467373274.85890841</v>
      </c>
      <c r="I150" s="84">
        <f t="shared" si="185"/>
        <v>28.800000000000015</v>
      </c>
      <c r="J150" s="89">
        <v>144</v>
      </c>
      <c r="K150" s="94">
        <f t="shared" si="139"/>
        <v>144</v>
      </c>
      <c r="L150" s="94">
        <f t="shared" si="140"/>
        <v>10</v>
      </c>
      <c r="M150" s="94">
        <v>1</v>
      </c>
      <c r="N150" s="94">
        <f>N$3/Q$3</f>
        <v>1</v>
      </c>
      <c r="O150" s="93">
        <f>O149*M150</f>
        <v>512000</v>
      </c>
      <c r="P150" s="93">
        <f>K150*O150*$G150*N150</f>
        <v>218116915.19999999</v>
      </c>
      <c r="Q150" s="93">
        <f t="shared" si="141"/>
        <v>4673732748.5890846</v>
      </c>
      <c r="R150" s="93">
        <f t="shared" si="142"/>
        <v>23368663742.945423</v>
      </c>
      <c r="S150" s="93">
        <f t="shared" si="143"/>
        <v>1279.1904881247085</v>
      </c>
      <c r="T150" s="94">
        <f t="shared" si="198"/>
        <v>21.427649223369748</v>
      </c>
      <c r="U150" s="100">
        <f>T150/(($C150/N$3))</f>
        <v>3.5359157134273516</v>
      </c>
      <c r="V150" s="94">
        <f t="shared" si="144"/>
        <v>134</v>
      </c>
      <c r="W150" s="97">
        <f t="shared" si="145"/>
        <v>10.5</v>
      </c>
      <c r="X150" s="94">
        <v>1</v>
      </c>
      <c r="Y150" s="94">
        <f>Y$3/AB$3</f>
        <v>0.95238095238095244</v>
      </c>
      <c r="Z150" s="93">
        <f>Z149*X150</f>
        <v>38400</v>
      </c>
      <c r="AA150" s="93">
        <f>V150*Z150*$G150*Y150</f>
        <v>14497850.514285713</v>
      </c>
      <c r="AB150" s="93">
        <f t="shared" si="186"/>
        <v>1226854846.5046337</v>
      </c>
      <c r="AC150" s="93">
        <f t="shared" si="146"/>
        <v>24537096930.092693</v>
      </c>
      <c r="AD150" s="93">
        <f t="shared" si="147"/>
        <v>1279.1904881247085</v>
      </c>
      <c r="AE150" s="94">
        <f t="shared" si="148"/>
        <v>84.623223649307917</v>
      </c>
      <c r="AF150" s="100">
        <f t="shared" si="187"/>
        <v>14.662439741216721</v>
      </c>
      <c r="AG150" s="94">
        <f t="shared" si="149"/>
        <v>109</v>
      </c>
      <c r="AH150" s="94">
        <f t="shared" si="150"/>
        <v>11.75</v>
      </c>
      <c r="AI150" s="94">
        <v>1</v>
      </c>
      <c r="AJ150" s="94">
        <f>AJ$3/AM$3</f>
        <v>0.85106382978723394</v>
      </c>
      <c r="AK150" s="93">
        <f>AK149*AI150</f>
        <v>4320</v>
      </c>
      <c r="AL150" s="93">
        <f>AG150*AK150*$G150*AJ150</f>
        <v>1185575.6527659572</v>
      </c>
      <c r="AM150" s="93">
        <f t="shared" si="188"/>
        <v>42903406.090563752</v>
      </c>
      <c r="AN150" s="93">
        <f t="shared" si="151"/>
        <v>27458179897.960869</v>
      </c>
      <c r="AO150" s="93">
        <f t="shared" si="152"/>
        <v>1279.1904881247085</v>
      </c>
      <c r="AP150" s="94">
        <f t="shared" si="153"/>
        <v>36.187826555369767</v>
      </c>
      <c r="AQ150" s="100">
        <f t="shared" si="195"/>
        <v>7.0166165350758209</v>
      </c>
      <c r="AR150" s="94">
        <f t="shared" si="154"/>
        <v>79</v>
      </c>
      <c r="AS150" s="94">
        <f t="shared" si="155"/>
        <v>13.25</v>
      </c>
      <c r="AT150" s="94">
        <v>1</v>
      </c>
      <c r="AU150" s="94">
        <f>AU$3/AX$3</f>
        <v>0.75471698113207542</v>
      </c>
      <c r="AV150" s="93">
        <f>AV149*AT150</f>
        <v>64</v>
      </c>
      <c r="AW150" s="93">
        <f>AR150*AV150*$G150*AU150</f>
        <v>11288.807849056602</v>
      </c>
      <c r="AX150" s="93">
        <f t="shared" si="189"/>
        <v>755944.32273931988</v>
      </c>
      <c r="AY150" s="93">
        <f t="shared" si="156"/>
        <v>30963479459.402679</v>
      </c>
      <c r="AZ150" s="93">
        <f t="shared" si="157"/>
        <v>1279.1904881247085</v>
      </c>
      <c r="BA150" s="94">
        <f t="shared" si="158"/>
        <v>66.964052612738342</v>
      </c>
      <c r="BB150" s="100">
        <f t="shared" si="196"/>
        <v>14.641480150474967</v>
      </c>
      <c r="BC150" s="94">
        <f t="shared" si="159"/>
        <v>42</v>
      </c>
      <c r="BD150" s="94">
        <f t="shared" si="160"/>
        <v>15.1</v>
      </c>
      <c r="BE150" s="94">
        <v>1</v>
      </c>
      <c r="BF150" s="94">
        <f>BF$3/BI$3</f>
        <v>0.66225165562913912</v>
      </c>
      <c r="BG150" s="93">
        <f>BG149*BE150</f>
        <v>8</v>
      </c>
      <c r="BH150" s="93">
        <f>BC150*BG150*$G150*BF150</f>
        <v>658.29298013245034</v>
      </c>
      <c r="BI150" s="93">
        <f t="shared" si="190"/>
        <v>5100.6897798837144</v>
      </c>
      <c r="BJ150" s="93">
        <f t="shared" si="161"/>
        <v>35286682251.847588</v>
      </c>
      <c r="BK150" s="93">
        <f t="shared" si="162"/>
        <v>1279.1904881247085</v>
      </c>
      <c r="BL150" s="94">
        <f t="shared" si="163"/>
        <v>7.7483581533217043</v>
      </c>
      <c r="BM150" s="100">
        <f t="shared" si="197"/>
        <v>1.9306965035504577</v>
      </c>
      <c r="BN150" s="94">
        <f t="shared" si="164"/>
        <v>-8</v>
      </c>
      <c r="BO150" s="94">
        <f t="shared" si="165"/>
        <v>17.600000000000001</v>
      </c>
      <c r="BP150" s="94">
        <v>1</v>
      </c>
      <c r="BQ150" s="94">
        <f>BQ$3/BT$3</f>
        <v>0.56818181818181823</v>
      </c>
      <c r="BR150" s="93">
        <f>BR149*BP150</f>
        <v>1</v>
      </c>
      <c r="BS150" s="93">
        <f>BN150*BR150*$G150*BQ150</f>
        <v>-13.447272727272727</v>
      </c>
      <c r="BT150" s="93">
        <f t="shared" si="191"/>
        <v>5.805834807400732</v>
      </c>
      <c r="BU150" s="93">
        <f t="shared" si="166"/>
        <v>41128848187.583939</v>
      </c>
      <c r="BV150" s="93">
        <f t="shared" si="167"/>
        <v>1279.1904881247085</v>
      </c>
      <c r="BW150" s="94">
        <f t="shared" si="168"/>
        <v>-0.43174812656441353</v>
      </c>
      <c r="BY150" s="94">
        <f t="shared" si="169"/>
        <v>-63</v>
      </c>
      <c r="BZ150" s="94">
        <f t="shared" si="170"/>
        <v>20.350000000000001</v>
      </c>
      <c r="CA150" s="94">
        <v>1</v>
      </c>
      <c r="CB150" s="94">
        <f>CB$3/CE$3</f>
        <v>0.49140049140049141</v>
      </c>
      <c r="CC150" s="93">
        <f>CC149*CA150</f>
        <v>1</v>
      </c>
      <c r="CD150" s="93">
        <f>BY150*CC150*$G150*CB150</f>
        <v>-91.586830466830449</v>
      </c>
      <c r="CE150" s="93">
        <f t="shared" si="192"/>
        <v>3.2778303203403669E-3</v>
      </c>
      <c r="CF150" s="93">
        <f t="shared" si="171"/>
        <v>47555230716.893929</v>
      </c>
      <c r="CG150" s="93">
        <f t="shared" si="172"/>
        <v>1279.1904881247085</v>
      </c>
      <c r="CH150" s="94">
        <f t="shared" si="173"/>
        <v>-3.5789319311879481E-5</v>
      </c>
      <c r="CI150" s="100"/>
      <c r="CJ150" s="94">
        <f t="shared" si="174"/>
        <v>-113</v>
      </c>
      <c r="CK150" s="94">
        <f t="shared" si="175"/>
        <v>22.85</v>
      </c>
      <c r="CL150" s="94">
        <v>1</v>
      </c>
      <c r="CM150" s="94">
        <f>CM$3/CP$3</f>
        <v>0.43763676148796499</v>
      </c>
      <c r="CN150" s="93">
        <f>CN149*CL150</f>
        <v>1</v>
      </c>
      <c r="CO150" s="93">
        <f>CJ150*CN150*$G150*CM150</f>
        <v>-146.30161925601749</v>
      </c>
      <c r="CP150" s="93">
        <f t="shared" si="193"/>
        <v>3.5942501737070566E-6</v>
      </c>
      <c r="CQ150" s="93">
        <f t="shared" si="176"/>
        <v>53397396652.630295</v>
      </c>
      <c r="CR150" s="93">
        <f t="shared" si="177"/>
        <v>1279.1904881247085</v>
      </c>
      <c r="CS150" s="94">
        <f t="shared" si="178"/>
        <v>-2.4567398447021786E-8</v>
      </c>
      <c r="CT150" s="100"/>
      <c r="CU150" s="94">
        <f t="shared" si="179"/>
        <v>-176</v>
      </c>
      <c r="CV150" s="94">
        <f t="shared" si="180"/>
        <v>26</v>
      </c>
      <c r="CW150" s="94">
        <v>1</v>
      </c>
      <c r="CX150" s="94">
        <f>CX$3/DA$3</f>
        <v>0.38461538461538458</v>
      </c>
      <c r="CY150" s="93">
        <f>CY149*CW150</f>
        <v>1</v>
      </c>
      <c r="CZ150" s="93">
        <f>CU150*CY150*$G150*CX150</f>
        <v>-200.26092307692301</v>
      </c>
      <c r="DA150" s="93">
        <f t="shared" si="194"/>
        <v>6.5874525595278725E-10</v>
      </c>
      <c r="DB150" s="93">
        <f t="shared" si="181"/>
        <v>60758525731.658096</v>
      </c>
      <c r="DC150" s="93">
        <f t="shared" si="182"/>
        <v>1279.1904881247085</v>
      </c>
      <c r="DD150" s="94">
        <f t="shared" si="183"/>
        <v>-3.2894348324748011E-12</v>
      </c>
      <c r="DE150" s="100"/>
    </row>
    <row r="151" spans="1:109">
      <c r="A151" s="84">
        <f t="shared" si="134"/>
        <v>38.054627680087393</v>
      </c>
      <c r="B151" s="84">
        <f t="shared" si="135"/>
        <v>4.833333333333333</v>
      </c>
      <c r="C151" s="112">
        <f t="shared" si="199"/>
        <v>6.06</v>
      </c>
      <c r="D151" s="116"/>
      <c r="E151" s="86">
        <f t="shared" si="184"/>
        <v>1.7250000000000001</v>
      </c>
      <c r="F151" s="86">
        <f t="shared" si="136"/>
        <v>1.7250000000000001</v>
      </c>
      <c r="G151" s="87">
        <f t="shared" si="137"/>
        <v>2.9756250000000004</v>
      </c>
      <c r="H151" s="88">
        <f t="shared" si="138"/>
        <v>536870912.00000525</v>
      </c>
      <c r="I151" s="84">
        <f t="shared" si="185"/>
        <v>29.000000000000018</v>
      </c>
      <c r="J151" s="89">
        <v>145</v>
      </c>
      <c r="K151" s="94">
        <f t="shared" si="139"/>
        <v>145</v>
      </c>
      <c r="L151" s="94">
        <f t="shared" si="140"/>
        <v>10</v>
      </c>
      <c r="M151" s="94">
        <v>1</v>
      </c>
      <c r="N151" s="94">
        <f>N$3/Q$3</f>
        <v>1</v>
      </c>
      <c r="O151" s="93">
        <f>O150*M151</f>
        <v>512000</v>
      </c>
      <c r="P151" s="93">
        <f>K151*O151*$G151*N151</f>
        <v>220910400.00000003</v>
      </c>
      <c r="Q151" s="93">
        <f t="shared" si="141"/>
        <v>5368709120.0000525</v>
      </c>
      <c r="R151" s="93">
        <f t="shared" si="142"/>
        <v>26843545600.000263</v>
      </c>
      <c r="S151" s="93">
        <f t="shared" si="143"/>
        <v>1325.5695308563777</v>
      </c>
      <c r="T151" s="94">
        <f t="shared" si="198"/>
        <v>24.302654469866749</v>
      </c>
      <c r="U151" s="100">
        <f>T151/(($C151/N$3))</f>
        <v>4.0103390214301564</v>
      </c>
      <c r="V151" s="94">
        <f t="shared" si="144"/>
        <v>135</v>
      </c>
      <c r="W151" s="97">
        <f t="shared" si="145"/>
        <v>10.5</v>
      </c>
      <c r="X151" s="94">
        <v>1</v>
      </c>
      <c r="Y151" s="94">
        <f>Y$3/AB$3</f>
        <v>0.95238095238095244</v>
      </c>
      <c r="Z151" s="93">
        <f>Z150*X151</f>
        <v>38400</v>
      </c>
      <c r="AA151" s="93">
        <f>V151*Z151*$G151*Y151</f>
        <v>14691085.714285716</v>
      </c>
      <c r="AB151" s="93">
        <f t="shared" si="186"/>
        <v>1409286144.0000129</v>
      </c>
      <c r="AC151" s="93">
        <f t="shared" si="146"/>
        <v>28185722880.000275</v>
      </c>
      <c r="AD151" s="93">
        <f t="shared" si="147"/>
        <v>1325.5695308563777</v>
      </c>
      <c r="AE151" s="94">
        <f t="shared" si="148"/>
        <v>95.927977782446192</v>
      </c>
      <c r="AF151" s="100">
        <f t="shared" si="187"/>
        <v>16.62118426923573</v>
      </c>
      <c r="AG151" s="94">
        <f t="shared" si="149"/>
        <v>110</v>
      </c>
      <c r="AH151" s="94">
        <f t="shared" si="150"/>
        <v>11.75</v>
      </c>
      <c r="AI151" s="94">
        <v>1</v>
      </c>
      <c r="AJ151" s="94">
        <f>AJ$3/AM$3</f>
        <v>0.85106382978723394</v>
      </c>
      <c r="AK151" s="93">
        <f>AK150*AI151</f>
        <v>4320</v>
      </c>
      <c r="AL151" s="93">
        <f>AG151*AK151*$G151*AJ151</f>
        <v>1203418.7234042555</v>
      </c>
      <c r="AM151" s="93">
        <f t="shared" si="188"/>
        <v>49283072.000000358</v>
      </c>
      <c r="AN151" s="93">
        <f t="shared" si="151"/>
        <v>31541166080.000309</v>
      </c>
      <c r="AO151" s="93">
        <f t="shared" si="152"/>
        <v>1325.5695308563777</v>
      </c>
      <c r="AP151" s="94">
        <f t="shared" si="153"/>
        <v>40.952555450182288</v>
      </c>
      <c r="AQ151" s="100">
        <f t="shared" si="195"/>
        <v>7.9404707349775894</v>
      </c>
      <c r="AR151" s="94">
        <f t="shared" si="154"/>
        <v>80</v>
      </c>
      <c r="AS151" s="94">
        <f t="shared" si="155"/>
        <v>13.25</v>
      </c>
      <c r="AT151" s="94">
        <v>8</v>
      </c>
      <c r="AU151" s="94">
        <f>AU$3/AX$3</f>
        <v>0.75471698113207542</v>
      </c>
      <c r="AV151" s="93">
        <f>AV150*AT151</f>
        <v>512</v>
      </c>
      <c r="AW151" s="93">
        <f>AR151*AV151*$G151*AU151</f>
        <v>91986.113207547183</v>
      </c>
      <c r="AX151" s="93">
        <f t="shared" si="189"/>
        <v>868352.00000000466</v>
      </c>
      <c r="AY151" s="93">
        <f t="shared" si="156"/>
        <v>35567697920.000351</v>
      </c>
      <c r="AZ151" s="93">
        <f t="shared" si="157"/>
        <v>1325.5695308563777</v>
      </c>
      <c r="BA151" s="94">
        <f t="shared" si="158"/>
        <v>9.4400336063852617</v>
      </c>
      <c r="BB151" s="100">
        <f t="shared" si="196"/>
        <v>2.0640337505710349</v>
      </c>
      <c r="BC151" s="94">
        <f t="shared" si="159"/>
        <v>43</v>
      </c>
      <c r="BD151" s="94">
        <f t="shared" si="160"/>
        <v>15.1</v>
      </c>
      <c r="BE151" s="94">
        <v>1</v>
      </c>
      <c r="BF151" s="94">
        <f>BF$3/BI$3</f>
        <v>0.66225165562913912</v>
      </c>
      <c r="BG151" s="93">
        <f>BG150*BE151</f>
        <v>8</v>
      </c>
      <c r="BH151" s="93">
        <f>BC151*BG151*$G151*BF151</f>
        <v>677.89072847682132</v>
      </c>
      <c r="BI151" s="93">
        <f t="shared" si="190"/>
        <v>5859.1539595026115</v>
      </c>
      <c r="BJ151" s="93">
        <f t="shared" si="161"/>
        <v>40533753856.000397</v>
      </c>
      <c r="BK151" s="93">
        <f t="shared" si="162"/>
        <v>1325.5695308563777</v>
      </c>
      <c r="BL151" s="94">
        <f t="shared" si="163"/>
        <v>8.6432130037650303</v>
      </c>
      <c r="BM151" s="100">
        <f t="shared" si="197"/>
        <v>2.153671887076765</v>
      </c>
      <c r="BN151" s="94">
        <f t="shared" si="164"/>
        <v>-7</v>
      </c>
      <c r="BO151" s="94">
        <f t="shared" si="165"/>
        <v>17.600000000000001</v>
      </c>
      <c r="BP151" s="94">
        <v>1</v>
      </c>
      <c r="BQ151" s="94">
        <f>BQ$3/BT$3</f>
        <v>0.56818181818181823</v>
      </c>
      <c r="BR151" s="93">
        <f>BR150*BP151</f>
        <v>1</v>
      </c>
      <c r="BS151" s="93">
        <f>BN151*BR151*$G151*BQ151</f>
        <v>-11.834872159090912</v>
      </c>
      <c r="BT151" s="93">
        <f t="shared" si="191"/>
        <v>6.6691528926457488</v>
      </c>
      <c r="BU151" s="93">
        <f t="shared" si="166"/>
        <v>47244640256.000458</v>
      </c>
      <c r="BV151" s="93">
        <f t="shared" si="167"/>
        <v>1325.5695308563777</v>
      </c>
      <c r="BW151" s="94">
        <f t="shared" si="168"/>
        <v>-0.56351710462059068</v>
      </c>
      <c r="BY151" s="94">
        <f t="shared" si="169"/>
        <v>-62</v>
      </c>
      <c r="BZ151" s="94">
        <f t="shared" si="170"/>
        <v>20.350000000000001</v>
      </c>
      <c r="CA151" s="94">
        <v>1</v>
      </c>
      <c r="CB151" s="94">
        <f>CB$3/CE$3</f>
        <v>0.49140049140049141</v>
      </c>
      <c r="CC151" s="93">
        <f>CC150*CA151</f>
        <v>1</v>
      </c>
      <c r="CD151" s="93">
        <f>BY151*CC151*$G151*CB151</f>
        <v>-90.657862407862424</v>
      </c>
      <c r="CE151" s="93">
        <f t="shared" si="192"/>
        <v>3.7652382969343848E-3</v>
      </c>
      <c r="CF151" s="93">
        <f t="shared" si="171"/>
        <v>54626615296.000534</v>
      </c>
      <c r="CG151" s="93">
        <f t="shared" si="172"/>
        <v>1325.5695308563777</v>
      </c>
      <c r="CH151" s="94">
        <f t="shared" si="173"/>
        <v>-4.1532396605546258E-5</v>
      </c>
      <c r="CI151" s="100"/>
      <c r="CJ151" s="94">
        <f t="shared" si="174"/>
        <v>-112</v>
      </c>
      <c r="CK151" s="94">
        <f t="shared" si="175"/>
        <v>22.85</v>
      </c>
      <c r="CL151" s="94">
        <v>1</v>
      </c>
      <c r="CM151" s="94">
        <f>CM$3/CP$3</f>
        <v>0.43763676148796499</v>
      </c>
      <c r="CN151" s="93">
        <f>CN150*CL151</f>
        <v>1</v>
      </c>
      <c r="CO151" s="93">
        <f>CJ151*CN151*$G151*CM151</f>
        <v>-145.85120350109412</v>
      </c>
      <c r="CP151" s="93">
        <f t="shared" si="193"/>
        <v>4.128709261985104E-6</v>
      </c>
      <c r="CQ151" s="93">
        <f t="shared" si="176"/>
        <v>61337501696.000603</v>
      </c>
      <c r="CR151" s="93">
        <f t="shared" si="177"/>
        <v>1325.5695308563777</v>
      </c>
      <c r="CS151" s="94">
        <f t="shared" si="178"/>
        <v>-2.8307680450193421E-8</v>
      </c>
      <c r="CT151" s="100"/>
      <c r="CU151" s="94">
        <f t="shared" si="179"/>
        <v>-175</v>
      </c>
      <c r="CV151" s="94">
        <f t="shared" si="180"/>
        <v>26</v>
      </c>
      <c r="CW151" s="94">
        <v>1</v>
      </c>
      <c r="CX151" s="94">
        <f>CX$3/DA$3</f>
        <v>0.38461538461538458</v>
      </c>
      <c r="CY151" s="93">
        <f>CY150*CW151</f>
        <v>1</v>
      </c>
      <c r="CZ151" s="93">
        <f>CU151*CY151*$G151*CX151</f>
        <v>-200.28245192307696</v>
      </c>
      <c r="DA151" s="93">
        <f t="shared" si="194"/>
        <v>7.5669959187506761E-10</v>
      </c>
      <c r="DB151" s="93">
        <f t="shared" si="181"/>
        <v>69793218560.000687</v>
      </c>
      <c r="DC151" s="93">
        <f t="shared" si="182"/>
        <v>1325.5695308563777</v>
      </c>
      <c r="DD151" s="94">
        <f t="shared" si="183"/>
        <v>-3.7781622134608945E-12</v>
      </c>
      <c r="DE151" s="100"/>
    </row>
    <row r="152" spans="1:109">
      <c r="A152" s="84">
        <f t="shared" si="134"/>
        <v>39.396621227037663</v>
      </c>
      <c r="B152" s="84">
        <f t="shared" si="135"/>
        <v>4.8666666666666663</v>
      </c>
      <c r="C152" s="112">
        <f t="shared" si="199"/>
        <v>6.06</v>
      </c>
      <c r="D152" s="116"/>
      <c r="E152" s="86">
        <f t="shared" si="184"/>
        <v>1.73</v>
      </c>
      <c r="F152" s="86">
        <f t="shared" si="136"/>
        <v>1.73</v>
      </c>
      <c r="G152" s="87">
        <f t="shared" si="137"/>
        <v>2.9929000000000001</v>
      </c>
      <c r="H152" s="88">
        <f t="shared" si="138"/>
        <v>616702733.46016395</v>
      </c>
      <c r="I152" s="84">
        <f t="shared" si="185"/>
        <v>29.200000000000014</v>
      </c>
      <c r="J152" s="89">
        <v>146</v>
      </c>
      <c r="K152" s="94">
        <f t="shared" si="139"/>
        <v>146</v>
      </c>
      <c r="L152" s="94">
        <f t="shared" si="140"/>
        <v>10</v>
      </c>
      <c r="M152" s="94">
        <v>1</v>
      </c>
      <c r="N152" s="94">
        <f>N$3/Q$3</f>
        <v>1</v>
      </c>
      <c r="O152" s="93">
        <f>O151*M152</f>
        <v>512000</v>
      </c>
      <c r="P152" s="93">
        <f>K152*O152*$G152*N152</f>
        <v>223725260.80000001</v>
      </c>
      <c r="Q152" s="93">
        <f t="shared" si="141"/>
        <v>6167027334.6016397</v>
      </c>
      <c r="R152" s="93">
        <f t="shared" si="142"/>
        <v>30835136673.008198</v>
      </c>
      <c r="S152" s="93">
        <f t="shared" si="143"/>
        <v>1373.6288601160466</v>
      </c>
      <c r="T152" s="94">
        <f t="shared" si="198"/>
        <v>27.565181117901012</v>
      </c>
      <c r="U152" s="100">
        <f>T152/(($C152/N$3))</f>
        <v>4.5487097554292104</v>
      </c>
      <c r="V152" s="94">
        <f t="shared" si="144"/>
        <v>136</v>
      </c>
      <c r="W152" s="97">
        <f t="shared" si="145"/>
        <v>10.5</v>
      </c>
      <c r="X152" s="94">
        <v>1</v>
      </c>
      <c r="Y152" s="94">
        <f>Y$3/AB$3</f>
        <v>0.95238095238095244</v>
      </c>
      <c r="Z152" s="93">
        <f>Z151*X152</f>
        <v>38400</v>
      </c>
      <c r="AA152" s="93">
        <f>V152*Z152*$G152*Y152</f>
        <v>14885829.485714287</v>
      </c>
      <c r="AB152" s="93">
        <f t="shared" si="186"/>
        <v>1618844675.3329294</v>
      </c>
      <c r="AC152" s="93">
        <f t="shared" si="146"/>
        <v>32376893506.658607</v>
      </c>
      <c r="AD152" s="93">
        <f t="shared" si="147"/>
        <v>1373.6288601160466</v>
      </c>
      <c r="AE152" s="94">
        <f t="shared" si="148"/>
        <v>108.75072006477778</v>
      </c>
      <c r="AF152" s="100">
        <f t="shared" si="187"/>
        <v>18.842946545877343</v>
      </c>
      <c r="AG152" s="94">
        <f t="shared" si="149"/>
        <v>111</v>
      </c>
      <c r="AH152" s="94">
        <f t="shared" si="150"/>
        <v>11.75</v>
      </c>
      <c r="AI152" s="94">
        <v>1</v>
      </c>
      <c r="AJ152" s="94">
        <f>AJ$3/AM$3</f>
        <v>0.85106382978723394</v>
      </c>
      <c r="AK152" s="93">
        <f>AK151*AI152</f>
        <v>4320</v>
      </c>
      <c r="AL152" s="93">
        <f>AG152*AK152*$G152*AJ152</f>
        <v>1221408.8578723404</v>
      </c>
      <c r="AM152" s="93">
        <f t="shared" si="188"/>
        <v>56611383.735600844</v>
      </c>
      <c r="AN152" s="93">
        <f t="shared" si="151"/>
        <v>36231285590.78463</v>
      </c>
      <c r="AO152" s="93">
        <f t="shared" si="152"/>
        <v>1373.6288601160466</v>
      </c>
      <c r="AP152" s="94">
        <f t="shared" si="153"/>
        <v>46.349249369466889</v>
      </c>
      <c r="AQ152" s="100">
        <f t="shared" si="195"/>
        <v>8.9868594074461381</v>
      </c>
      <c r="AR152" s="94">
        <f t="shared" si="154"/>
        <v>81</v>
      </c>
      <c r="AS152" s="94">
        <f t="shared" si="155"/>
        <v>13.25</v>
      </c>
      <c r="AT152" s="94">
        <v>1</v>
      </c>
      <c r="AU152" s="94">
        <f>AU$3/AX$3</f>
        <v>0.75471698113207542</v>
      </c>
      <c r="AV152" s="93">
        <f>AV151*AT152</f>
        <v>512</v>
      </c>
      <c r="AW152" s="93">
        <f>AR152*AV152*$G152*AU152</f>
        <v>93676.640603773587</v>
      </c>
      <c r="AX152" s="93">
        <f t="shared" si="189"/>
        <v>997474.5139583908</v>
      </c>
      <c r="AY152" s="93">
        <f t="shared" si="156"/>
        <v>40856556091.735863</v>
      </c>
      <c r="AZ152" s="93">
        <f t="shared" si="157"/>
        <v>1373.6288601160466</v>
      </c>
      <c r="BA152" s="94">
        <f t="shared" si="158"/>
        <v>10.648060258452622</v>
      </c>
      <c r="BB152" s="100">
        <f t="shared" si="196"/>
        <v>2.3281649905032551</v>
      </c>
      <c r="BC152" s="94">
        <f t="shared" si="159"/>
        <v>44</v>
      </c>
      <c r="BD152" s="94">
        <f t="shared" si="160"/>
        <v>15.1</v>
      </c>
      <c r="BE152" s="94">
        <v>1</v>
      </c>
      <c r="BF152" s="94">
        <f>BF$3/BI$3</f>
        <v>0.66225165562913912</v>
      </c>
      <c r="BG152" s="93">
        <f>BG151*BE152</f>
        <v>8</v>
      </c>
      <c r="BH152" s="93">
        <f>BC152*BG152*$G152*BF152</f>
        <v>697.68264900662257</v>
      </c>
      <c r="BI152" s="93">
        <f t="shared" si="190"/>
        <v>6730.4005149550148</v>
      </c>
      <c r="BJ152" s="93">
        <f t="shared" si="161"/>
        <v>46561056376.242378</v>
      </c>
      <c r="BK152" s="93">
        <f t="shared" si="162"/>
        <v>1373.6288601160466</v>
      </c>
      <c r="BL152" s="94">
        <f t="shared" si="163"/>
        <v>9.6467936024178353</v>
      </c>
      <c r="BM152" s="100">
        <f t="shared" si="197"/>
        <v>2.4037389999423979</v>
      </c>
      <c r="BN152" s="94">
        <f t="shared" si="164"/>
        <v>-6</v>
      </c>
      <c r="BO152" s="94">
        <f t="shared" si="165"/>
        <v>17.600000000000001</v>
      </c>
      <c r="BP152" s="94">
        <v>1</v>
      </c>
      <c r="BQ152" s="94">
        <f>BQ$3/BT$3</f>
        <v>0.56818181818181823</v>
      </c>
      <c r="BR152" s="93">
        <f>BR151*BP152</f>
        <v>1</v>
      </c>
      <c r="BS152" s="93">
        <f>BN152*BR152*$G152*BQ152</f>
        <v>-10.203068181818182</v>
      </c>
      <c r="BT152" s="93">
        <f t="shared" si="191"/>
        <v>7.6608449570058905</v>
      </c>
      <c r="BU152" s="93">
        <f t="shared" si="166"/>
        <v>54269840544.494431</v>
      </c>
      <c r="BV152" s="93">
        <f t="shared" si="167"/>
        <v>1373.6288601160466</v>
      </c>
      <c r="BW152" s="94">
        <f t="shared" si="168"/>
        <v>-0.75083737758976066</v>
      </c>
      <c r="BY152" s="94">
        <f t="shared" si="169"/>
        <v>-61</v>
      </c>
      <c r="BZ152" s="94">
        <f t="shared" si="170"/>
        <v>20.350000000000001</v>
      </c>
      <c r="CA152" s="94">
        <v>1</v>
      </c>
      <c r="CB152" s="94">
        <f>CB$3/CE$3</f>
        <v>0.49140049140049141</v>
      </c>
      <c r="CC152" s="93">
        <f>CC151*CA152</f>
        <v>1</v>
      </c>
      <c r="CD152" s="93">
        <f>BY152*CC152*$G152*CB152</f>
        <v>-89.713464373464376</v>
      </c>
      <c r="CE152" s="93">
        <f t="shared" si="192"/>
        <v>4.3251230378603652E-3</v>
      </c>
      <c r="CF152" s="93">
        <f t="shared" si="171"/>
        <v>62749503129.571686</v>
      </c>
      <c r="CG152" s="93">
        <f t="shared" si="172"/>
        <v>1373.6288601160466</v>
      </c>
      <c r="CH152" s="94">
        <f t="shared" si="173"/>
        <v>-4.8210411537063089E-5</v>
      </c>
      <c r="CI152" s="100"/>
      <c r="CJ152" s="94">
        <f t="shared" si="174"/>
        <v>-111</v>
      </c>
      <c r="CK152" s="94">
        <f t="shared" si="175"/>
        <v>22.85</v>
      </c>
      <c r="CL152" s="94">
        <v>1</v>
      </c>
      <c r="CM152" s="94">
        <f>CM$3/CP$3</f>
        <v>0.43763676148796499</v>
      </c>
      <c r="CN152" s="93">
        <f>CN151*CL152</f>
        <v>1</v>
      </c>
      <c r="CO152" s="93">
        <f>CJ152*CN152*$G152*CM152</f>
        <v>-145.38814004376368</v>
      </c>
      <c r="CP152" s="93">
        <f t="shared" si="193"/>
        <v>4.7426415375033124E-6</v>
      </c>
      <c r="CQ152" s="93">
        <f t="shared" si="176"/>
        <v>70458287297.82373</v>
      </c>
      <c r="CR152" s="93">
        <f t="shared" si="177"/>
        <v>1373.6288601160466</v>
      </c>
      <c r="CS152" s="94">
        <f t="shared" si="178"/>
        <v>-3.2620553066266046E-8</v>
      </c>
      <c r="CT152" s="100"/>
      <c r="CU152" s="94">
        <f t="shared" si="179"/>
        <v>-174</v>
      </c>
      <c r="CV152" s="94">
        <f t="shared" si="180"/>
        <v>26</v>
      </c>
      <c r="CW152" s="94">
        <v>1</v>
      </c>
      <c r="CX152" s="94">
        <f>CX$3/DA$3</f>
        <v>0.38461538461538458</v>
      </c>
      <c r="CY152" s="93">
        <f>CY151*CW152</f>
        <v>1</v>
      </c>
      <c r="CZ152" s="93">
        <f>CU152*CY152*$G152*CX152</f>
        <v>-200.29407692307689</v>
      </c>
      <c r="DA152" s="93">
        <f t="shared" si="194"/>
        <v>8.6921957641381792E-10</v>
      </c>
      <c r="DB152" s="93">
        <f t="shared" si="181"/>
        <v>80171355349.821304</v>
      </c>
      <c r="DC152" s="93">
        <f t="shared" si="182"/>
        <v>1373.6288601160466</v>
      </c>
      <c r="DD152" s="94">
        <f t="shared" si="183"/>
        <v>-4.3397168292082969E-12</v>
      </c>
      <c r="DE152" s="100"/>
    </row>
    <row r="153" spans="1:109">
      <c r="A153" s="84">
        <f t="shared" si="134"/>
        <v>40.78594007421674</v>
      </c>
      <c r="B153" s="84">
        <f t="shared" si="135"/>
        <v>4.9000000000000004</v>
      </c>
      <c r="C153" s="112">
        <f t="shared" si="199"/>
        <v>6.06</v>
      </c>
      <c r="D153" s="116"/>
      <c r="E153" s="86">
        <f t="shared" si="184"/>
        <v>1.7349999999999999</v>
      </c>
      <c r="F153" s="86">
        <f t="shared" si="136"/>
        <v>1.7349999999999999</v>
      </c>
      <c r="G153" s="87">
        <f t="shared" si="137"/>
        <v>3.0102249999999997</v>
      </c>
      <c r="H153" s="88">
        <f t="shared" si="138"/>
        <v>708405415.44786537</v>
      </c>
      <c r="I153" s="84">
        <f t="shared" si="185"/>
        <v>29.400000000000016</v>
      </c>
      <c r="J153" s="89">
        <v>147</v>
      </c>
      <c r="K153" s="94">
        <f t="shared" si="139"/>
        <v>147</v>
      </c>
      <c r="L153" s="94">
        <f t="shared" si="140"/>
        <v>10</v>
      </c>
      <c r="M153" s="94">
        <v>1</v>
      </c>
      <c r="N153" s="94">
        <f>N$3/Q$3</f>
        <v>1</v>
      </c>
      <c r="O153" s="93">
        <f>O152*M153</f>
        <v>512000</v>
      </c>
      <c r="P153" s="93">
        <f>K153*O153*$G153*N153</f>
        <v>226561574.39999998</v>
      </c>
      <c r="Q153" s="93">
        <f t="shared" si="141"/>
        <v>7084054154.4786539</v>
      </c>
      <c r="R153" s="93">
        <f t="shared" si="142"/>
        <v>35420270772.393272</v>
      </c>
      <c r="S153" s="93">
        <f t="shared" si="143"/>
        <v>1423.4293085901641</v>
      </c>
      <c r="T153" s="94">
        <f t="shared" si="198"/>
        <v>31.26767711267571</v>
      </c>
      <c r="U153" s="100">
        <f>T153/(($C153/N$3))</f>
        <v>5.1596826918606782</v>
      </c>
      <c r="V153" s="94">
        <f t="shared" si="144"/>
        <v>137</v>
      </c>
      <c r="W153" s="97">
        <f t="shared" si="145"/>
        <v>10.5</v>
      </c>
      <c r="X153" s="94">
        <v>1</v>
      </c>
      <c r="Y153" s="94">
        <f>Y$3/AB$3</f>
        <v>0.95238095238095244</v>
      </c>
      <c r="Z153" s="93">
        <f>Z152*X153</f>
        <v>38400</v>
      </c>
      <c r="AA153" s="93">
        <f>V153*Z153*$G153*Y153</f>
        <v>15082087.314285712</v>
      </c>
      <c r="AB153" s="93">
        <f t="shared" si="186"/>
        <v>1859564215.5506454</v>
      </c>
      <c r="AC153" s="93">
        <f t="shared" si="146"/>
        <v>37191284311.012932</v>
      </c>
      <c r="AD153" s="93">
        <f t="shared" si="147"/>
        <v>1423.4293085901641</v>
      </c>
      <c r="AE153" s="94">
        <f t="shared" si="148"/>
        <v>123.29621071675345</v>
      </c>
      <c r="AF153" s="100">
        <f t="shared" si="187"/>
        <v>21.363204827160256</v>
      </c>
      <c r="AG153" s="94">
        <f t="shared" si="149"/>
        <v>112</v>
      </c>
      <c r="AH153" s="94">
        <f t="shared" si="150"/>
        <v>11.75</v>
      </c>
      <c r="AI153" s="94">
        <v>1</v>
      </c>
      <c r="AJ153" s="94">
        <f>AJ$3/AM$3</f>
        <v>0.85106382978723394</v>
      </c>
      <c r="AK153" s="93">
        <f>AK152*AI153</f>
        <v>4320</v>
      </c>
      <c r="AL153" s="93">
        <f>AG153*AK153*$G153*AJ153</f>
        <v>1239546.6076595744</v>
      </c>
      <c r="AM153" s="93">
        <f t="shared" si="188"/>
        <v>65029403.371190615</v>
      </c>
      <c r="AN153" s="93">
        <f t="shared" si="151"/>
        <v>41618818157.562088</v>
      </c>
      <c r="AO153" s="93">
        <f t="shared" si="152"/>
        <v>1423.4293085901641</v>
      </c>
      <c r="AP153" s="94">
        <f t="shared" si="153"/>
        <v>52.462249478440029</v>
      </c>
      <c r="AQ153" s="100">
        <f t="shared" si="195"/>
        <v>10.172135831215682</v>
      </c>
      <c r="AR153" s="94">
        <f t="shared" si="154"/>
        <v>82</v>
      </c>
      <c r="AS153" s="94">
        <f t="shared" si="155"/>
        <v>13.25</v>
      </c>
      <c r="AT153" s="94">
        <v>1</v>
      </c>
      <c r="AU153" s="94">
        <f>AU$3/AX$3</f>
        <v>0.75471698113207542</v>
      </c>
      <c r="AV153" s="93">
        <f>AV152*AT153</f>
        <v>512</v>
      </c>
      <c r="AW153" s="93">
        <f>AR153*AV153*$G153*AU153</f>
        <v>95382.10294339621</v>
      </c>
      <c r="AX153" s="93">
        <f t="shared" si="189"/>
        <v>1145797.3333354706</v>
      </c>
      <c r="AY153" s="93">
        <f t="shared" si="156"/>
        <v>46931858773.421082</v>
      </c>
      <c r="AZ153" s="93">
        <f t="shared" si="157"/>
        <v>1423.4293085901641</v>
      </c>
      <c r="BA153" s="94">
        <f t="shared" si="158"/>
        <v>12.012707813911751</v>
      </c>
      <c r="BB153" s="100">
        <f t="shared" si="196"/>
        <v>2.6265408999064475</v>
      </c>
      <c r="BC153" s="94">
        <f t="shared" si="159"/>
        <v>45</v>
      </c>
      <c r="BD153" s="94">
        <f t="shared" si="160"/>
        <v>15.1</v>
      </c>
      <c r="BE153" s="94">
        <v>1</v>
      </c>
      <c r="BF153" s="94">
        <f>BF$3/BI$3</f>
        <v>0.66225165562913912</v>
      </c>
      <c r="BG153" s="93">
        <f>BG152*BE153</f>
        <v>8</v>
      </c>
      <c r="BH153" s="93">
        <f>BC153*BG153*$G153*BF153</f>
        <v>717.66953642384101</v>
      </c>
      <c r="BI153" s="93">
        <f t="shared" si="190"/>
        <v>7731.2000000000226</v>
      </c>
      <c r="BJ153" s="93">
        <f t="shared" si="161"/>
        <v>53484608866.313828</v>
      </c>
      <c r="BK153" s="93">
        <f t="shared" si="162"/>
        <v>1423.4293085901641</v>
      </c>
      <c r="BL153" s="94">
        <f t="shared" si="163"/>
        <v>10.772646193852282</v>
      </c>
      <c r="BM153" s="100">
        <f t="shared" si="197"/>
        <v>2.6842732265209484</v>
      </c>
      <c r="BN153" s="94">
        <f t="shared" si="164"/>
        <v>-5</v>
      </c>
      <c r="BO153" s="94">
        <f t="shared" si="165"/>
        <v>17.600000000000001</v>
      </c>
      <c r="BP153" s="94">
        <v>1</v>
      </c>
      <c r="BQ153" s="94">
        <f>BQ$3/BT$3</f>
        <v>0.56818181818181823</v>
      </c>
      <c r="BR153" s="93">
        <f>BR152*BP153</f>
        <v>1</v>
      </c>
      <c r="BS153" s="93">
        <f>BN153*BR153*$G153*BQ153</f>
        <v>-8.5517755681818191</v>
      </c>
      <c r="BT153" s="93">
        <f t="shared" si="191"/>
        <v>8.7999999999999989</v>
      </c>
      <c r="BU153" s="93">
        <f t="shared" si="166"/>
        <v>62339676559.412155</v>
      </c>
      <c r="BV153" s="93">
        <f t="shared" si="167"/>
        <v>1423.4293085901641</v>
      </c>
      <c r="BW153" s="94">
        <f t="shared" si="168"/>
        <v>-1.0290260694798559</v>
      </c>
      <c r="BY153" s="94">
        <f t="shared" si="169"/>
        <v>-60</v>
      </c>
      <c r="BZ153" s="94">
        <f t="shared" si="170"/>
        <v>20.350000000000001</v>
      </c>
      <c r="CA153" s="94">
        <v>1</v>
      </c>
      <c r="CB153" s="94">
        <f>CB$3/CE$3</f>
        <v>0.49140049140049141</v>
      </c>
      <c r="CC153" s="93">
        <f>CC152*CA153</f>
        <v>1</v>
      </c>
      <c r="CD153" s="93">
        <f>BY153*CC153*$G153*CB153</f>
        <v>-88.753562653562653</v>
      </c>
      <c r="CE153" s="93">
        <f t="shared" si="192"/>
        <v>4.9682617187499804E-3</v>
      </c>
      <c r="CF153" s="93">
        <f t="shared" si="171"/>
        <v>72080251021.820312</v>
      </c>
      <c r="CG153" s="93">
        <f t="shared" si="172"/>
        <v>1423.4293085901641</v>
      </c>
      <c r="CH153" s="94">
        <f t="shared" si="173"/>
        <v>-5.5978166624622247E-5</v>
      </c>
      <c r="CI153" s="100"/>
      <c r="CJ153" s="94">
        <f t="shared" si="174"/>
        <v>-110</v>
      </c>
      <c r="CK153" s="94">
        <f t="shared" si="175"/>
        <v>22.85</v>
      </c>
      <c r="CL153" s="94">
        <v>1</v>
      </c>
      <c r="CM153" s="94">
        <f>CM$3/CP$3</f>
        <v>0.43763676148796499</v>
      </c>
      <c r="CN153" s="93">
        <f>CN152*CL153</f>
        <v>1</v>
      </c>
      <c r="CO153" s="93">
        <f>CJ153*CN153*$G153*CM153</f>
        <v>-144.912363238512</v>
      </c>
      <c r="CP153" s="93">
        <f t="shared" si="193"/>
        <v>5.4478645324706637E-6</v>
      </c>
      <c r="CQ153" s="93">
        <f t="shared" si="176"/>
        <v>80935318714.918625</v>
      </c>
      <c r="CR153" s="93">
        <f t="shared" si="177"/>
        <v>1423.4293085901641</v>
      </c>
      <c r="CS153" s="94">
        <f t="shared" si="178"/>
        <v>-3.7594201148345056E-8</v>
      </c>
      <c r="CT153" s="100"/>
      <c r="CU153" s="94">
        <f t="shared" si="179"/>
        <v>-173</v>
      </c>
      <c r="CV153" s="94">
        <f t="shared" si="180"/>
        <v>26</v>
      </c>
      <c r="CW153" s="94">
        <v>1</v>
      </c>
      <c r="CX153" s="94">
        <f>CX$3/DA$3</f>
        <v>0.38461538461538458</v>
      </c>
      <c r="CY153" s="93">
        <f>CY152*CW153</f>
        <v>1</v>
      </c>
      <c r="CZ153" s="93">
        <f>CU153*CY153*$G153*CX153</f>
        <v>-200.29574038461536</v>
      </c>
      <c r="DA153" s="93">
        <f t="shared" si="194"/>
        <v>9.984710975577721E-10</v>
      </c>
      <c r="DB153" s="93">
        <f t="shared" si="181"/>
        <v>92092704008.222504</v>
      </c>
      <c r="DC153" s="93">
        <f t="shared" si="182"/>
        <v>1423.4293085901641</v>
      </c>
      <c r="DD153" s="94">
        <f t="shared" si="183"/>
        <v>-4.9849841820922934E-12</v>
      </c>
      <c r="DE153" s="100"/>
    </row>
    <row r="154" spans="1:109">
      <c r="A154" s="84">
        <f t="shared" si="134"/>
        <v>42.224253144732984</v>
      </c>
      <c r="B154" s="84">
        <f t="shared" si="135"/>
        <v>4.9333333333333336</v>
      </c>
      <c r="C154" s="112">
        <f t="shared" si="199"/>
        <v>6.06</v>
      </c>
      <c r="D154" s="116"/>
      <c r="E154" s="86">
        <f t="shared" si="184"/>
        <v>1.74</v>
      </c>
      <c r="F154" s="86">
        <f t="shared" si="136"/>
        <v>1.74</v>
      </c>
      <c r="G154" s="87">
        <f t="shared" si="137"/>
        <v>3.0276000000000001</v>
      </c>
      <c r="H154" s="88">
        <f t="shared" si="138"/>
        <v>813744135.39595413</v>
      </c>
      <c r="I154" s="84">
        <f t="shared" si="185"/>
        <v>29.600000000000016</v>
      </c>
      <c r="J154" s="89">
        <v>148</v>
      </c>
      <c r="K154" s="94">
        <f t="shared" si="139"/>
        <v>148</v>
      </c>
      <c r="L154" s="94">
        <f t="shared" si="140"/>
        <v>10</v>
      </c>
      <c r="M154" s="94">
        <v>1</v>
      </c>
      <c r="N154" s="94">
        <f>N$3/Q$3</f>
        <v>1</v>
      </c>
      <c r="O154" s="93">
        <f>O153*M154</f>
        <v>512000</v>
      </c>
      <c r="P154" s="93">
        <f>K154*O154*$G154*N154</f>
        <v>229419417.59999999</v>
      </c>
      <c r="Q154" s="93">
        <f t="shared" si="141"/>
        <v>8137441353.9595413</v>
      </c>
      <c r="R154" s="93">
        <f t="shared" si="142"/>
        <v>40687206769.797707</v>
      </c>
      <c r="S154" s="93">
        <f t="shared" si="143"/>
        <v>1475.0339098560057</v>
      </c>
      <c r="T154" s="94">
        <f t="shared" si="198"/>
        <v>35.469714983530416</v>
      </c>
      <c r="U154" s="100">
        <f>T154/(($C154/N$3))</f>
        <v>5.8530882811106304</v>
      </c>
      <c r="V154" s="94">
        <f t="shared" si="144"/>
        <v>138</v>
      </c>
      <c r="W154" s="97">
        <f t="shared" si="145"/>
        <v>10.5</v>
      </c>
      <c r="X154" s="94">
        <v>1</v>
      </c>
      <c r="Y154" s="94">
        <f>Y$3/AB$3</f>
        <v>0.95238095238095244</v>
      </c>
      <c r="Z154" s="93">
        <f>Z153*X154</f>
        <v>38400</v>
      </c>
      <c r="AA154" s="93">
        <f>V154*Z154*$G154*Y154</f>
        <v>15279864.685714286</v>
      </c>
      <c r="AB154" s="93">
        <f t="shared" si="186"/>
        <v>2136078355.4143784</v>
      </c>
      <c r="AC154" s="93">
        <f t="shared" si="146"/>
        <v>42721567108.28759</v>
      </c>
      <c r="AD154" s="93">
        <f t="shared" si="147"/>
        <v>1475.0339098560057</v>
      </c>
      <c r="AE154" s="94">
        <f t="shared" si="148"/>
        <v>139.79694188074043</v>
      </c>
      <c r="AF154" s="100">
        <f t="shared" si="187"/>
        <v>24.222242405078791</v>
      </c>
      <c r="AG154" s="94">
        <f t="shared" si="149"/>
        <v>113</v>
      </c>
      <c r="AH154" s="94">
        <f t="shared" si="150"/>
        <v>11.75</v>
      </c>
      <c r="AI154" s="94">
        <v>1</v>
      </c>
      <c r="AJ154" s="94">
        <f>AJ$3/AM$3</f>
        <v>0.85106382978723394</v>
      </c>
      <c r="AK154" s="93">
        <f>AK153*AI154</f>
        <v>4320</v>
      </c>
      <c r="AL154" s="93">
        <f>AG154*AK154*$G154*AJ154</f>
        <v>1257832.524255319</v>
      </c>
      <c r="AM154" s="93">
        <f t="shared" si="188"/>
        <v>74699168.678925306</v>
      </c>
      <c r="AN154" s="93">
        <f t="shared" si="151"/>
        <v>47807467954.512314</v>
      </c>
      <c r="AO154" s="93">
        <f t="shared" si="152"/>
        <v>1475.0339098560057</v>
      </c>
      <c r="AP154" s="94">
        <f t="shared" si="153"/>
        <v>59.387213510916197</v>
      </c>
      <c r="AQ154" s="100">
        <f t="shared" si="195"/>
        <v>11.514847504179295</v>
      </c>
      <c r="AR154" s="94">
        <f t="shared" si="154"/>
        <v>83</v>
      </c>
      <c r="AS154" s="94">
        <f t="shared" si="155"/>
        <v>13.25</v>
      </c>
      <c r="AT154" s="94">
        <v>1</v>
      </c>
      <c r="AU154" s="94">
        <f>AU$3/AX$3</f>
        <v>0.75471698113207542</v>
      </c>
      <c r="AV154" s="93">
        <f>AV153*AT154</f>
        <v>512</v>
      </c>
      <c r="AW154" s="93">
        <f>AR154*AV154*$G154*AU154</f>
        <v>97102.55818867925</v>
      </c>
      <c r="AX154" s="93">
        <f t="shared" si="189"/>
        <v>1316175.5119624445</v>
      </c>
      <c r="AY154" s="93">
        <f t="shared" si="156"/>
        <v>53910548969.981956</v>
      </c>
      <c r="AZ154" s="93">
        <f t="shared" si="157"/>
        <v>1475.0339098560057</v>
      </c>
      <c r="BA154" s="94">
        <f t="shared" si="158"/>
        <v>13.554488537830217</v>
      </c>
      <c r="BB154" s="100">
        <f t="shared" si="196"/>
        <v>2.9636464212252536</v>
      </c>
      <c r="BC154" s="94">
        <f t="shared" si="159"/>
        <v>46</v>
      </c>
      <c r="BD154" s="94">
        <f t="shared" si="160"/>
        <v>15.1</v>
      </c>
      <c r="BE154" s="94">
        <v>1</v>
      </c>
      <c r="BF154" s="94">
        <f>BF$3/BI$3</f>
        <v>0.66225165562913912</v>
      </c>
      <c r="BG154" s="93">
        <f>BG153*BE154</f>
        <v>8</v>
      </c>
      <c r="BH154" s="93">
        <f>BC154*BG154*$G154*BF154</f>
        <v>737.85218543046358</v>
      </c>
      <c r="BI154" s="93">
        <f t="shared" si="190"/>
        <v>8880.8167221531039</v>
      </c>
      <c r="BJ154" s="93">
        <f t="shared" si="161"/>
        <v>61437682222.394531</v>
      </c>
      <c r="BK154" s="93">
        <f t="shared" si="162"/>
        <v>1475.0339098560057</v>
      </c>
      <c r="BL154" s="94">
        <f t="shared" si="163"/>
        <v>12.036037701741071</v>
      </c>
      <c r="BM154" s="100">
        <f t="shared" si="197"/>
        <v>2.999078701258914</v>
      </c>
      <c r="BN154" s="94">
        <f t="shared" si="164"/>
        <v>-4</v>
      </c>
      <c r="BO154" s="94">
        <f t="shared" si="165"/>
        <v>17.600000000000001</v>
      </c>
      <c r="BP154" s="94">
        <v>1</v>
      </c>
      <c r="BQ154" s="94">
        <f>BQ$3/BT$3</f>
        <v>0.56818181818181823</v>
      </c>
      <c r="BR154" s="93">
        <f>BR153*BP154</f>
        <v>1</v>
      </c>
      <c r="BS154" s="93">
        <f>BN154*BR154*$G154*BQ154</f>
        <v>-6.8809090909090918</v>
      </c>
      <c r="BT154" s="93">
        <f t="shared" si="191"/>
        <v>10.108545523973905</v>
      </c>
      <c r="BU154" s="93">
        <f t="shared" si="166"/>
        <v>71609483914.843964</v>
      </c>
      <c r="BV154" s="93">
        <f t="shared" si="167"/>
        <v>1475.0339098560057</v>
      </c>
      <c r="BW154" s="94">
        <f t="shared" si="168"/>
        <v>-1.4690712216106876</v>
      </c>
      <c r="BY154" s="94">
        <f t="shared" si="169"/>
        <v>-59</v>
      </c>
      <c r="BZ154" s="94">
        <f t="shared" si="170"/>
        <v>20.350000000000001</v>
      </c>
      <c r="CA154" s="94">
        <v>1</v>
      </c>
      <c r="CB154" s="94">
        <f>CB$3/CE$3</f>
        <v>0.49140049140049141</v>
      </c>
      <c r="CC154" s="93">
        <f>CC153*CA154</f>
        <v>1</v>
      </c>
      <c r="CD154" s="93">
        <f>BY154*CC154*$G154*CB154</f>
        <v>-87.778083538083536</v>
      </c>
      <c r="CE154" s="93">
        <f t="shared" si="192"/>
        <v>5.7070340635228456E-3</v>
      </c>
      <c r="CF154" s="93">
        <f t="shared" si="171"/>
        <v>82798465776.538345</v>
      </c>
      <c r="CG154" s="93">
        <f t="shared" si="172"/>
        <v>1475.0339098560057</v>
      </c>
      <c r="CH154" s="94">
        <f t="shared" si="173"/>
        <v>-6.5016617286327321E-5</v>
      </c>
      <c r="CI154" s="100"/>
      <c r="CJ154" s="94">
        <f t="shared" si="174"/>
        <v>-109</v>
      </c>
      <c r="CK154" s="94">
        <f t="shared" si="175"/>
        <v>22.85</v>
      </c>
      <c r="CL154" s="94">
        <v>1</v>
      </c>
      <c r="CM154" s="94">
        <f>CM$3/CP$3</f>
        <v>0.43763676148796499</v>
      </c>
      <c r="CN154" s="93">
        <f>CN153*CL154</f>
        <v>1</v>
      </c>
      <c r="CO154" s="93">
        <f>CJ154*CN154*$G154*CM154</f>
        <v>-144.42380743982494</v>
      </c>
      <c r="CP154" s="93">
        <f t="shared" si="193"/>
        <v>6.2579530266957424E-6</v>
      </c>
      <c r="CQ154" s="93">
        <f t="shared" si="176"/>
        <v>92970267468.987762</v>
      </c>
      <c r="CR154" s="93">
        <f t="shared" si="177"/>
        <v>1475.0339098560057</v>
      </c>
      <c r="CS154" s="94">
        <f t="shared" si="178"/>
        <v>-4.3330480878667853E-8</v>
      </c>
      <c r="CT154" s="100"/>
      <c r="CU154" s="94">
        <f t="shared" si="179"/>
        <v>-172</v>
      </c>
      <c r="CV154" s="94">
        <f t="shared" si="180"/>
        <v>26</v>
      </c>
      <c r="CW154" s="94">
        <v>1</v>
      </c>
      <c r="CX154" s="94">
        <f>CX$3/DA$3</f>
        <v>0.38461538461538458</v>
      </c>
      <c r="CY154" s="93">
        <f>CY153*CW154</f>
        <v>1</v>
      </c>
      <c r="CZ154" s="93">
        <f>CU154*CY154*$G154*CX154</f>
        <v>-200.28738461538461</v>
      </c>
      <c r="DA154" s="93">
        <f t="shared" si="194"/>
        <v>1.1469421072766969E-9</v>
      </c>
      <c r="DB154" s="93">
        <f t="shared" si="181"/>
        <v>105786737601.47403</v>
      </c>
      <c r="DC154" s="93">
        <f t="shared" si="182"/>
        <v>1475.0339098560057</v>
      </c>
      <c r="DD154" s="94">
        <f t="shared" si="183"/>
        <v>-5.726482022216177E-12</v>
      </c>
      <c r="DE154" s="100"/>
    </row>
    <row r="155" spans="1:109">
      <c r="A155" s="84">
        <f t="shared" si="134"/>
        <v>43.713288216141031</v>
      </c>
      <c r="B155" s="84">
        <f t="shared" si="135"/>
        <v>4.9666666666666668</v>
      </c>
      <c r="C155" s="112">
        <f t="shared" si="199"/>
        <v>6.06</v>
      </c>
      <c r="D155" s="116"/>
      <c r="E155" s="86">
        <f t="shared" si="184"/>
        <v>1.7450000000000001</v>
      </c>
      <c r="F155" s="86">
        <f t="shared" si="136"/>
        <v>1.7450000000000001</v>
      </c>
      <c r="G155" s="87">
        <f t="shared" si="137"/>
        <v>3.0450250000000003</v>
      </c>
      <c r="H155" s="88">
        <f t="shared" si="138"/>
        <v>934746549.71781695</v>
      </c>
      <c r="I155" s="84">
        <f t="shared" si="185"/>
        <v>29.800000000000018</v>
      </c>
      <c r="J155" s="89">
        <v>149</v>
      </c>
      <c r="K155" s="94">
        <f t="shared" si="139"/>
        <v>149</v>
      </c>
      <c r="L155" s="94">
        <f t="shared" si="140"/>
        <v>10</v>
      </c>
      <c r="M155" s="94">
        <v>1</v>
      </c>
      <c r="N155" s="94">
        <f>N$3/Q$3</f>
        <v>1</v>
      </c>
      <c r="O155" s="93">
        <f>O154*M155</f>
        <v>512000</v>
      </c>
      <c r="P155" s="93">
        <f>K155*O155*$G155*N155</f>
        <v>232298867.20000002</v>
      </c>
      <c r="Q155" s="93">
        <f t="shared" si="141"/>
        <v>9347465497.1781693</v>
      </c>
      <c r="R155" s="93">
        <f t="shared" si="142"/>
        <v>46737327485.890846</v>
      </c>
      <c r="S155" s="93">
        <f t="shared" si="143"/>
        <v>1528.5079779577316</v>
      </c>
      <c r="T155" s="94">
        <f t="shared" si="198"/>
        <v>40.238962892274358</v>
      </c>
      <c r="U155" s="100">
        <f>T155/(($C155/N$3))</f>
        <v>6.640092886513921</v>
      </c>
      <c r="V155" s="94">
        <f t="shared" si="144"/>
        <v>139</v>
      </c>
      <c r="W155" s="97">
        <f t="shared" si="145"/>
        <v>10.5</v>
      </c>
      <c r="X155" s="94">
        <v>1</v>
      </c>
      <c r="Y155" s="94">
        <f>Y$3/AB$3</f>
        <v>0.95238095238095244</v>
      </c>
      <c r="Z155" s="93">
        <f>Z154*X155</f>
        <v>38400</v>
      </c>
      <c r="AA155" s="93">
        <f>V155*Z155*$G155*Y155</f>
        <v>15479167.085714288</v>
      </c>
      <c r="AB155" s="93">
        <f t="shared" si="186"/>
        <v>2453709693.0092683</v>
      </c>
      <c r="AC155" s="93">
        <f t="shared" si="146"/>
        <v>49074193860.185394</v>
      </c>
      <c r="AD155" s="93">
        <f t="shared" si="147"/>
        <v>1528.5079779577316</v>
      </c>
      <c r="AE155" s="94">
        <f t="shared" si="148"/>
        <v>158.51690723551883</v>
      </c>
      <c r="AF155" s="100">
        <f t="shared" si="187"/>
        <v>27.465800758629506</v>
      </c>
      <c r="AG155" s="94">
        <f t="shared" si="149"/>
        <v>114</v>
      </c>
      <c r="AH155" s="94">
        <f t="shared" si="150"/>
        <v>11.75</v>
      </c>
      <c r="AI155" s="94">
        <v>1</v>
      </c>
      <c r="AJ155" s="94">
        <f>AJ$3/AM$3</f>
        <v>0.85106382978723394</v>
      </c>
      <c r="AK155" s="93">
        <f>AK154*AI155</f>
        <v>4320</v>
      </c>
      <c r="AL155" s="93">
        <f>AG155*AK155*$G155*AJ155</f>
        <v>1276267.1591489362</v>
      </c>
      <c r="AM155" s="93">
        <f t="shared" si="188"/>
        <v>85806812.181127548</v>
      </c>
      <c r="AN155" s="93">
        <f t="shared" si="151"/>
        <v>54916359795.921745</v>
      </c>
      <c r="AO155" s="93">
        <f t="shared" si="152"/>
        <v>1528.5079779577316</v>
      </c>
      <c r="AP155" s="94">
        <f t="shared" si="153"/>
        <v>67.232641352572941</v>
      </c>
      <c r="AQ155" s="100">
        <f t="shared" si="195"/>
        <v>13.036031945424622</v>
      </c>
      <c r="AR155" s="94">
        <f t="shared" si="154"/>
        <v>84</v>
      </c>
      <c r="AS155" s="94">
        <f t="shared" si="155"/>
        <v>13.25</v>
      </c>
      <c r="AT155" s="94">
        <v>1</v>
      </c>
      <c r="AU155" s="94">
        <f>AU$3/AX$3</f>
        <v>0.75471698113207542</v>
      </c>
      <c r="AV155" s="93">
        <f>AV154*AT155</f>
        <v>512</v>
      </c>
      <c r="AW155" s="93">
        <f>AR155*AV155*$G155*AU155</f>
        <v>98838.064301886785</v>
      </c>
      <c r="AX155" s="93">
        <f t="shared" si="189"/>
        <v>1511888.6454786405</v>
      </c>
      <c r="AY155" s="93">
        <f t="shared" si="156"/>
        <v>61926958918.805374</v>
      </c>
      <c r="AZ155" s="93">
        <f t="shared" si="157"/>
        <v>1528.5079779577316</v>
      </c>
      <c r="BA155" s="94">
        <f t="shared" si="158"/>
        <v>15.296623382473294</v>
      </c>
      <c r="BB155" s="100">
        <f t="shared" si="196"/>
        <v>3.3445587428675108</v>
      </c>
      <c r="BC155" s="94">
        <f t="shared" si="159"/>
        <v>47</v>
      </c>
      <c r="BD155" s="94">
        <f t="shared" si="160"/>
        <v>15.1</v>
      </c>
      <c r="BE155" s="94">
        <v>1</v>
      </c>
      <c r="BF155" s="94">
        <f>BF$3/BI$3</f>
        <v>0.66225165562913912</v>
      </c>
      <c r="BG155" s="93">
        <f>BG154*BE155</f>
        <v>8</v>
      </c>
      <c r="BH155" s="93">
        <f>BC155*BG155*$G155*BF155</f>
        <v>758.23139072847698</v>
      </c>
      <c r="BI155" s="93">
        <f t="shared" si="190"/>
        <v>10201.379559767431</v>
      </c>
      <c r="BJ155" s="93">
        <f t="shared" si="161"/>
        <v>70573364503.695175</v>
      </c>
      <c r="BK155" s="93">
        <f t="shared" si="162"/>
        <v>1528.5079779577316</v>
      </c>
      <c r="BL155" s="94">
        <f t="shared" si="163"/>
        <v>13.45417729272112</v>
      </c>
      <c r="BM155" s="100">
        <f t="shared" si="197"/>
        <v>3.3524435168331506</v>
      </c>
      <c r="BN155" s="94">
        <f t="shared" si="164"/>
        <v>-3</v>
      </c>
      <c r="BO155" s="94">
        <f t="shared" si="165"/>
        <v>17.600000000000001</v>
      </c>
      <c r="BP155" s="94">
        <v>1</v>
      </c>
      <c r="BQ155" s="94">
        <f>BQ$3/BT$3</f>
        <v>0.56818181818181823</v>
      </c>
      <c r="BR155" s="93">
        <f>BR154*BP155</f>
        <v>1</v>
      </c>
      <c r="BS155" s="93">
        <f>BN155*BR155*$G155*BQ155</f>
        <v>-5.1903835227272737</v>
      </c>
      <c r="BT155" s="93">
        <f t="shared" si="191"/>
        <v>11.611669614801468</v>
      </c>
      <c r="BU155" s="93">
        <f t="shared" si="166"/>
        <v>82257696375.167892</v>
      </c>
      <c r="BV155" s="93">
        <f t="shared" si="167"/>
        <v>1528.5079779577316</v>
      </c>
      <c r="BW155" s="94">
        <f t="shared" si="168"/>
        <v>-2.2371506005205846</v>
      </c>
      <c r="BY155" s="94">
        <f t="shared" si="169"/>
        <v>-58</v>
      </c>
      <c r="BZ155" s="94">
        <f t="shared" si="170"/>
        <v>20.350000000000001</v>
      </c>
      <c r="CA155" s="94">
        <v>1</v>
      </c>
      <c r="CB155" s="94">
        <f>CB$3/CE$3</f>
        <v>0.49140049140049141</v>
      </c>
      <c r="CC155" s="93">
        <f>CC154*CA155</f>
        <v>1</v>
      </c>
      <c r="CD155" s="93">
        <f>BY155*CC155*$G155*CB155</f>
        <v>-86.78695331695333</v>
      </c>
      <c r="CE155" s="93">
        <f t="shared" si="192"/>
        <v>6.5556606406807372E-3</v>
      </c>
      <c r="CF155" s="93">
        <f t="shared" si="171"/>
        <v>95110461433.787872</v>
      </c>
      <c r="CG155" s="93">
        <f t="shared" si="172"/>
        <v>1528.5079779577316</v>
      </c>
      <c r="CH155" s="94">
        <f t="shared" si="173"/>
        <v>-7.5537398078014188E-5</v>
      </c>
      <c r="CI155" s="100"/>
      <c r="CJ155" s="94">
        <f t="shared" si="174"/>
        <v>-108</v>
      </c>
      <c r="CK155" s="94">
        <f t="shared" si="175"/>
        <v>22.85</v>
      </c>
      <c r="CL155" s="94">
        <v>1</v>
      </c>
      <c r="CM155" s="94">
        <f>CM$3/CP$3</f>
        <v>0.43763676148796499</v>
      </c>
      <c r="CN155" s="93">
        <f>CN154*CL155</f>
        <v>1</v>
      </c>
      <c r="CO155" s="93">
        <f>CJ155*CN155*$G155*CM155</f>
        <v>-143.92240700218818</v>
      </c>
      <c r="CP155" s="93">
        <f t="shared" si="193"/>
        <v>7.1885003474141156E-6</v>
      </c>
      <c r="CQ155" s="93">
        <f t="shared" si="176"/>
        <v>106794793305.2606</v>
      </c>
      <c r="CR155" s="93">
        <f t="shared" si="177"/>
        <v>1528.5079779577316</v>
      </c>
      <c r="CS155" s="94">
        <f t="shared" si="178"/>
        <v>-4.9947054785602791E-8</v>
      </c>
      <c r="CT155" s="100"/>
      <c r="CU155" s="94">
        <f t="shared" si="179"/>
        <v>-171</v>
      </c>
      <c r="CV155" s="94">
        <f t="shared" si="180"/>
        <v>26</v>
      </c>
      <c r="CW155" s="94">
        <v>1</v>
      </c>
      <c r="CX155" s="94">
        <f>CX$3/DA$3</f>
        <v>0.38461538461538458</v>
      </c>
      <c r="CY155" s="93">
        <f>CY154*CW155</f>
        <v>1</v>
      </c>
      <c r="CZ155" s="93">
        <f>CU155*CY155*$G155*CX155</f>
        <v>-200.26895192307694</v>
      </c>
      <c r="DA155" s="93">
        <f t="shared" si="194"/>
        <v>1.3174905119055747E-9</v>
      </c>
      <c r="DB155" s="93">
        <f t="shared" si="181"/>
        <v>121517051463.31621</v>
      </c>
      <c r="DC155" s="93">
        <f t="shared" si="182"/>
        <v>1528.5079779577316</v>
      </c>
      <c r="DD155" s="94">
        <f t="shared" si="183"/>
        <v>-6.5786059159665508E-12</v>
      </c>
      <c r="DE155" s="100"/>
    </row>
    <row r="156" spans="1:109">
      <c r="A156" s="84">
        <f t="shared" si="134"/>
        <v>45.254833995939435</v>
      </c>
      <c r="B156" s="84">
        <f t="shared" si="135"/>
        <v>5</v>
      </c>
      <c r="C156" s="112">
        <f t="shared" si="199"/>
        <v>6.06</v>
      </c>
      <c r="D156" s="116"/>
      <c r="E156" s="86">
        <f t="shared" si="184"/>
        <v>1.75</v>
      </c>
      <c r="F156" s="86">
        <f t="shared" si="136"/>
        <v>1.75</v>
      </c>
      <c r="G156" s="87">
        <f t="shared" si="137"/>
        <v>3.0625</v>
      </c>
      <c r="H156" s="88">
        <f t="shared" si="138"/>
        <v>1073741824.0000107</v>
      </c>
      <c r="I156" s="84">
        <f t="shared" si="185"/>
        <v>30.000000000000014</v>
      </c>
      <c r="J156" s="89">
        <v>150</v>
      </c>
      <c r="K156" s="94">
        <f t="shared" si="139"/>
        <v>150</v>
      </c>
      <c r="L156" s="94">
        <f t="shared" si="140"/>
        <v>10</v>
      </c>
      <c r="M156" s="94">
        <v>1</v>
      </c>
      <c r="N156" s="94">
        <f>N$3/Q$3</f>
        <v>1</v>
      </c>
      <c r="O156" s="93">
        <f>O155*M156</f>
        <v>512000</v>
      </c>
      <c r="P156" s="93">
        <f>K156*O156*$G156*N156</f>
        <v>235200000</v>
      </c>
      <c r="Q156" s="93">
        <f t="shared" si="141"/>
        <v>10737418240.000107</v>
      </c>
      <c r="R156" s="93">
        <f t="shared" si="142"/>
        <v>53687091200.000534</v>
      </c>
      <c r="S156" s="93">
        <f t="shared" si="143"/>
        <v>1583.9191898578802</v>
      </c>
      <c r="T156" s="94">
        <f t="shared" si="198"/>
        <v>45.652288435374601</v>
      </c>
      <c r="U156" s="100">
        <f>T156/(($C156/N$3))</f>
        <v>7.5333809299298027</v>
      </c>
      <c r="V156" s="94">
        <f t="shared" si="144"/>
        <v>140</v>
      </c>
      <c r="W156" s="97">
        <f t="shared" si="145"/>
        <v>10.5</v>
      </c>
      <c r="X156" s="94">
        <v>12</v>
      </c>
      <c r="Y156" s="94">
        <f>Y$3/AB$3</f>
        <v>0.95238095238095244</v>
      </c>
      <c r="Z156" s="93">
        <f>Z155*X156</f>
        <v>460800</v>
      </c>
      <c r="AA156" s="93">
        <f>V156*Z156*$G156*Y156</f>
        <v>188160000</v>
      </c>
      <c r="AB156" s="93">
        <f t="shared" si="186"/>
        <v>2818572288.0000262</v>
      </c>
      <c r="AC156" s="93">
        <f t="shared" si="146"/>
        <v>56371445760.000565</v>
      </c>
      <c r="AD156" s="93">
        <f t="shared" si="147"/>
        <v>1583.9191898578802</v>
      </c>
      <c r="AE156" s="94">
        <f t="shared" si="148"/>
        <v>14.979657142857283</v>
      </c>
      <c r="AF156" s="100">
        <f t="shared" si="187"/>
        <v>2.595485148514876</v>
      </c>
      <c r="AG156" s="94">
        <f t="shared" si="149"/>
        <v>115</v>
      </c>
      <c r="AH156" s="94">
        <f t="shared" si="150"/>
        <v>11.75</v>
      </c>
      <c r="AI156" s="94">
        <v>1</v>
      </c>
      <c r="AJ156" s="94">
        <f>AJ$3/AM$3</f>
        <v>0.85106382978723394</v>
      </c>
      <c r="AK156" s="93">
        <f>AK155*AI156</f>
        <v>4320</v>
      </c>
      <c r="AL156" s="93">
        <f>AG156*AK156*$G156*AJ156</f>
        <v>1294851.0638297871</v>
      </c>
      <c r="AM156" s="93">
        <f t="shared" si="188"/>
        <v>98566144.00000076</v>
      </c>
      <c r="AN156" s="93">
        <f t="shared" si="151"/>
        <v>63082332160.000626</v>
      </c>
      <c r="AO156" s="93">
        <f t="shared" si="152"/>
        <v>1583.9191898578802</v>
      </c>
      <c r="AP156" s="94">
        <f t="shared" si="153"/>
        <v>76.12160715107359</v>
      </c>
      <c r="AQ156" s="100">
        <f t="shared" si="195"/>
        <v>14.75955254166856</v>
      </c>
      <c r="AR156" s="94">
        <f t="shared" si="154"/>
        <v>85</v>
      </c>
      <c r="AS156" s="94">
        <f t="shared" si="155"/>
        <v>13.25</v>
      </c>
      <c r="AT156" s="94">
        <v>1</v>
      </c>
      <c r="AU156" s="94">
        <f>AU$3/AX$3</f>
        <v>0.75471698113207542</v>
      </c>
      <c r="AV156" s="93">
        <f>AV155*AT156</f>
        <v>512</v>
      </c>
      <c r="AW156" s="93">
        <f>AR156*AV156*$G156*AU156</f>
        <v>100588.67924528301</v>
      </c>
      <c r="AX156" s="93">
        <f t="shared" si="189"/>
        <v>1736704.0000000095</v>
      </c>
      <c r="AY156" s="93">
        <f t="shared" si="156"/>
        <v>71135395840.000717</v>
      </c>
      <c r="AZ156" s="93">
        <f t="shared" si="157"/>
        <v>1583.9191898578802</v>
      </c>
      <c r="BA156" s="94">
        <f t="shared" si="158"/>
        <v>17.265402160864443</v>
      </c>
      <c r="BB156" s="100">
        <f t="shared" si="196"/>
        <v>3.7750260500239916</v>
      </c>
      <c r="BC156" s="94">
        <f t="shared" si="159"/>
        <v>48</v>
      </c>
      <c r="BD156" s="94">
        <f t="shared" si="160"/>
        <v>15.1</v>
      </c>
      <c r="BE156" s="94">
        <v>1</v>
      </c>
      <c r="BF156" s="94">
        <f>BF$3/BI$3</f>
        <v>0.66225165562913912</v>
      </c>
      <c r="BG156" s="93">
        <f>BG155*BE156</f>
        <v>8</v>
      </c>
      <c r="BH156" s="93">
        <f>BC156*BG156*$G156*BF156</f>
        <v>778.80794701986758</v>
      </c>
      <c r="BI156" s="93">
        <f t="shared" si="190"/>
        <v>11718.307919005227</v>
      </c>
      <c r="BJ156" s="93">
        <f t="shared" si="161"/>
        <v>81067507712.000809</v>
      </c>
      <c r="BK156" s="93">
        <f t="shared" si="162"/>
        <v>1583.9191898578802</v>
      </c>
      <c r="BL156" s="94">
        <f t="shared" si="163"/>
        <v>15.046466800763513</v>
      </c>
      <c r="BM156" s="100">
        <f t="shared" si="197"/>
        <v>3.7492021236225916</v>
      </c>
      <c r="BN156" s="94">
        <f t="shared" si="164"/>
        <v>-2</v>
      </c>
      <c r="BO156" s="94">
        <f t="shared" si="165"/>
        <v>17.600000000000001</v>
      </c>
      <c r="BP156" s="94">
        <v>1</v>
      </c>
      <c r="BQ156" s="94">
        <f>BQ$3/BT$3</f>
        <v>0.56818181818181823</v>
      </c>
      <c r="BR156" s="93">
        <f>BR155*BP156</f>
        <v>1</v>
      </c>
      <c r="BS156" s="93">
        <f>BN156*BR156*$G156*BQ156</f>
        <v>-3.4801136363636367</v>
      </c>
      <c r="BT156" s="93">
        <f t="shared" si="191"/>
        <v>13.338305785291503</v>
      </c>
      <c r="BU156" s="93">
        <f t="shared" si="166"/>
        <v>94489280512.000961</v>
      </c>
      <c r="BV156" s="93">
        <f t="shared" si="167"/>
        <v>1583.9191898578802</v>
      </c>
      <c r="BW156" s="94">
        <f t="shared" si="168"/>
        <v>-3.8327213358551906</v>
      </c>
      <c r="BY156" s="94">
        <f t="shared" si="169"/>
        <v>-57</v>
      </c>
      <c r="BZ156" s="94">
        <f t="shared" si="170"/>
        <v>20.350000000000001</v>
      </c>
      <c r="CA156" s="94">
        <v>1</v>
      </c>
      <c r="CB156" s="94">
        <f>CB$3/CE$3</f>
        <v>0.49140049140049141</v>
      </c>
      <c r="CC156" s="93">
        <f>CC155*CA156</f>
        <v>1</v>
      </c>
      <c r="CD156" s="93">
        <f>BY156*CC156*$G156*CB156</f>
        <v>-85.780098280098287</v>
      </c>
      <c r="CE156" s="93">
        <f t="shared" si="192"/>
        <v>7.5304765938687696E-3</v>
      </c>
      <c r="CF156" s="93">
        <f t="shared" si="171"/>
        <v>109253230592.0011</v>
      </c>
      <c r="CG156" s="93">
        <f t="shared" si="172"/>
        <v>1583.9191898578802</v>
      </c>
      <c r="CH156" s="94">
        <f t="shared" si="173"/>
        <v>-8.7788155351366679E-5</v>
      </c>
      <c r="CI156" s="100"/>
      <c r="CJ156" s="94">
        <f t="shared" si="174"/>
        <v>-107</v>
      </c>
      <c r="CK156" s="94">
        <f t="shared" si="175"/>
        <v>22.85</v>
      </c>
      <c r="CL156" s="94">
        <v>1</v>
      </c>
      <c r="CM156" s="94">
        <f>CM$3/CP$3</f>
        <v>0.43763676148796499</v>
      </c>
      <c r="CN156" s="93">
        <f>CN155*CL156</f>
        <v>1</v>
      </c>
      <c r="CO156" s="93">
        <f>CJ156*CN156*$G156*CM156</f>
        <v>-143.40809628008753</v>
      </c>
      <c r="CP156" s="93">
        <f t="shared" si="193"/>
        <v>8.2574185239702096E-6</v>
      </c>
      <c r="CQ156" s="93">
        <f t="shared" si="176"/>
        <v>122675003392.00122</v>
      </c>
      <c r="CR156" s="93">
        <f t="shared" si="177"/>
        <v>1583.9191898578802</v>
      </c>
      <c r="CS156" s="94">
        <f t="shared" si="178"/>
        <v>-5.7579862909851391E-8</v>
      </c>
      <c r="CT156" s="100"/>
      <c r="CU156" s="94">
        <f t="shared" si="179"/>
        <v>-170</v>
      </c>
      <c r="CV156" s="94">
        <f t="shared" si="180"/>
        <v>26</v>
      </c>
      <c r="CW156" s="94">
        <v>1</v>
      </c>
      <c r="CX156" s="94">
        <f>CX$3/DA$3</f>
        <v>0.38461538461538458</v>
      </c>
      <c r="CY156" s="93">
        <f>CY155*CW156</f>
        <v>1</v>
      </c>
      <c r="CZ156" s="93">
        <f>CU156*CY156*$G156*CX156</f>
        <v>-200.24038461538458</v>
      </c>
      <c r="DA156" s="93">
        <f t="shared" si="194"/>
        <v>1.5133991837501354E-9</v>
      </c>
      <c r="DB156" s="93">
        <f t="shared" si="181"/>
        <v>139586437120.0014</v>
      </c>
      <c r="DC156" s="93">
        <f t="shared" si="182"/>
        <v>1583.9191898578802</v>
      </c>
      <c r="DD156" s="94">
        <f t="shared" si="183"/>
        <v>-7.5579118900366927E-12</v>
      </c>
      <c r="DE156" s="100"/>
    </row>
    <row r="157" spans="1:109">
      <c r="A157" s="84">
        <f t="shared" si="134"/>
        <v>46.850742270260433</v>
      </c>
      <c r="B157" s="84">
        <f t="shared" si="135"/>
        <v>5.0333333333333332</v>
      </c>
      <c r="C157" s="112">
        <f t="shared" si="199"/>
        <v>6.06</v>
      </c>
      <c r="D157" s="116"/>
      <c r="E157" s="86">
        <f t="shared" si="184"/>
        <v>1.7549999999999999</v>
      </c>
      <c r="F157" s="86">
        <f t="shared" si="136"/>
        <v>1.7549999999999999</v>
      </c>
      <c r="G157" s="87">
        <f t="shared" si="137"/>
        <v>3.0800249999999996</v>
      </c>
      <c r="H157" s="88">
        <f t="shared" si="138"/>
        <v>1233405466.9203284</v>
      </c>
      <c r="I157" s="84">
        <f t="shared" si="185"/>
        <v>30.200000000000017</v>
      </c>
      <c r="J157" s="89">
        <v>151</v>
      </c>
      <c r="K157" s="94">
        <f t="shared" si="139"/>
        <v>151</v>
      </c>
      <c r="L157" s="94">
        <f t="shared" si="140"/>
        <v>10</v>
      </c>
      <c r="M157" s="94">
        <v>1</v>
      </c>
      <c r="N157" s="94">
        <f>N$3/Q$3</f>
        <v>1</v>
      </c>
      <c r="O157" s="93">
        <f>O156*M157</f>
        <v>512000</v>
      </c>
      <c r="P157" s="93">
        <f>K157*O157*$G157*N157</f>
        <v>238122892.79999995</v>
      </c>
      <c r="Q157" s="93">
        <f t="shared" si="141"/>
        <v>12334054669.203283</v>
      </c>
      <c r="R157" s="93">
        <f t="shared" si="142"/>
        <v>61670273346.016418</v>
      </c>
      <c r="S157" s="93">
        <f t="shared" si="143"/>
        <v>1641.3376708681237</v>
      </c>
      <c r="T157" s="94">
        <f t="shared" si="198"/>
        <v>51.797013399978674</v>
      </c>
      <c r="U157" s="100">
        <f>T157/(($C157/N$3))</f>
        <v>8.5473619471912006</v>
      </c>
      <c r="V157" s="94">
        <f t="shared" si="144"/>
        <v>141</v>
      </c>
      <c r="W157" s="97">
        <f t="shared" si="145"/>
        <v>10.5</v>
      </c>
      <c r="X157" s="94">
        <v>1</v>
      </c>
      <c r="Y157" s="94">
        <f>Y$3/AB$3</f>
        <v>0.95238095238095244</v>
      </c>
      <c r="Z157" s="93">
        <f>Z156*X157</f>
        <v>460800</v>
      </c>
      <c r="AA157" s="93">
        <f>V157*Z157*$G157*Y157</f>
        <v>190588426.97142854</v>
      </c>
      <c r="AB157" s="93">
        <f t="shared" si="186"/>
        <v>3237689350.6658597</v>
      </c>
      <c r="AC157" s="93">
        <f t="shared" si="146"/>
        <v>64753787013.317245</v>
      </c>
      <c r="AD157" s="93">
        <f t="shared" si="147"/>
        <v>1641.3376708681237</v>
      </c>
      <c r="AE157" s="94">
        <f t="shared" si="148"/>
        <v>16.987859137696894</v>
      </c>
      <c r="AF157" s="100">
        <f t="shared" si="187"/>
        <v>2.9434409396999572</v>
      </c>
      <c r="AG157" s="94">
        <f t="shared" si="149"/>
        <v>116</v>
      </c>
      <c r="AH157" s="94">
        <f t="shared" si="150"/>
        <v>11.75</v>
      </c>
      <c r="AI157" s="94">
        <v>1</v>
      </c>
      <c r="AJ157" s="94">
        <f>AJ$3/AM$3</f>
        <v>0.85106382978723394</v>
      </c>
      <c r="AK157" s="93">
        <f>AK156*AI157</f>
        <v>4320</v>
      </c>
      <c r="AL157" s="93">
        <f>AG157*AK157*$G157*AJ157</f>
        <v>1313584.7897872338</v>
      </c>
      <c r="AM157" s="93">
        <f t="shared" si="188"/>
        <v>113222767.47120176</v>
      </c>
      <c r="AN157" s="93">
        <f t="shared" si="151"/>
        <v>72462571181.56929</v>
      </c>
      <c r="AO157" s="93">
        <f t="shared" si="152"/>
        <v>1641.3376708681237</v>
      </c>
      <c r="AP157" s="94">
        <f t="shared" si="153"/>
        <v>86.193726017138857</v>
      </c>
      <c r="AQ157" s="100">
        <f t="shared" si="195"/>
        <v>16.712479879560753</v>
      </c>
      <c r="AR157" s="94">
        <f t="shared" si="154"/>
        <v>86</v>
      </c>
      <c r="AS157" s="94">
        <f t="shared" si="155"/>
        <v>13.25</v>
      </c>
      <c r="AT157" s="94">
        <v>1</v>
      </c>
      <c r="AU157" s="94">
        <f>AU$3/AX$3</f>
        <v>0.75471698113207542</v>
      </c>
      <c r="AV157" s="93">
        <f>AV156*AT157</f>
        <v>512</v>
      </c>
      <c r="AW157" s="93">
        <f>AR157*AV157*$G157*AU157</f>
        <v>102354.46098113206</v>
      </c>
      <c r="AX157" s="93">
        <f t="shared" si="189"/>
        <v>1994949.0279167821</v>
      </c>
      <c r="AY157" s="93">
        <f t="shared" si="156"/>
        <v>81713112183.471756</v>
      </c>
      <c r="AZ157" s="93">
        <f t="shared" si="157"/>
        <v>1641.3376708681237</v>
      </c>
      <c r="BA157" s="94">
        <f t="shared" si="158"/>
        <v>19.490591897939158</v>
      </c>
      <c r="BB157" s="100">
        <f t="shared" si="196"/>
        <v>4.2615568093678853</v>
      </c>
      <c r="BC157" s="94">
        <f t="shared" si="159"/>
        <v>49</v>
      </c>
      <c r="BD157" s="94">
        <f t="shared" si="160"/>
        <v>15.1</v>
      </c>
      <c r="BE157" s="94">
        <v>1</v>
      </c>
      <c r="BF157" s="94">
        <f>BF$3/BI$3</f>
        <v>0.66225165562913912</v>
      </c>
      <c r="BG157" s="93">
        <f>BG156*BE157</f>
        <v>8</v>
      </c>
      <c r="BH157" s="93">
        <f>BC157*BG157*$G157*BF157</f>
        <v>799.58264900662255</v>
      </c>
      <c r="BI157" s="93">
        <f t="shared" si="190"/>
        <v>13460.801029910033</v>
      </c>
      <c r="BJ157" s="93">
        <f t="shared" si="161"/>
        <v>93122112752.484802</v>
      </c>
      <c r="BK157" s="93">
        <f t="shared" si="162"/>
        <v>1641.3376708681237</v>
      </c>
      <c r="BL157" s="94">
        <f t="shared" si="163"/>
        <v>16.834783804567707</v>
      </c>
      <c r="BM157" s="100">
        <f t="shared" si="197"/>
        <v>4.1948058654945939</v>
      </c>
      <c r="BN157" s="94">
        <f t="shared" si="164"/>
        <v>-1</v>
      </c>
      <c r="BO157" s="94">
        <f t="shared" si="165"/>
        <v>17.600000000000001</v>
      </c>
      <c r="BP157" s="94">
        <v>1</v>
      </c>
      <c r="BQ157" s="94">
        <f>BQ$3/BT$3</f>
        <v>0.56818181818181823</v>
      </c>
      <c r="BR157" s="93">
        <f>BR156*BP157</f>
        <v>1</v>
      </c>
      <c r="BS157" s="93">
        <f>BN157*BR157*$G157*BQ157</f>
        <v>-1.7500142045454545</v>
      </c>
      <c r="BT157" s="93">
        <f t="shared" si="191"/>
        <v>15.321689914011786</v>
      </c>
      <c r="BU157" s="93">
        <f t="shared" si="166"/>
        <v>108539681088.98892</v>
      </c>
      <c r="BV157" s="93">
        <f t="shared" si="167"/>
        <v>1641.3376708681237</v>
      </c>
      <c r="BW157" s="94">
        <f t="shared" si="168"/>
        <v>-8.7551803146600253</v>
      </c>
      <c r="BY157" s="94">
        <f t="shared" si="169"/>
        <v>-56</v>
      </c>
      <c r="BZ157" s="94">
        <f t="shared" si="170"/>
        <v>20.350000000000001</v>
      </c>
      <c r="CA157" s="94">
        <v>1</v>
      </c>
      <c r="CB157" s="94">
        <f>CB$3/CE$3</f>
        <v>0.49140049140049141</v>
      </c>
      <c r="CC157" s="93">
        <f>CC156*CA157</f>
        <v>1</v>
      </c>
      <c r="CD157" s="93">
        <f>BY157*CC157*$G157*CB157</f>
        <v>-84.757444717444713</v>
      </c>
      <c r="CE157" s="93">
        <f t="shared" si="192"/>
        <v>8.6502460757207338E-3</v>
      </c>
      <c r="CF157" s="93">
        <f t="shared" si="171"/>
        <v>125499006259.14343</v>
      </c>
      <c r="CG157" s="93">
        <f t="shared" si="172"/>
        <v>1641.3376708681237</v>
      </c>
      <c r="CH157" s="94">
        <f t="shared" si="173"/>
        <v>-1.0205883512130406E-4</v>
      </c>
      <c r="CI157" s="100"/>
      <c r="CJ157" s="94">
        <f t="shared" si="174"/>
        <v>-106</v>
      </c>
      <c r="CK157" s="94">
        <f t="shared" si="175"/>
        <v>22.85</v>
      </c>
      <c r="CL157" s="94">
        <v>1</v>
      </c>
      <c r="CM157" s="94">
        <f>CM$3/CP$3</f>
        <v>0.43763676148796499</v>
      </c>
      <c r="CN157" s="93">
        <f>CN156*CL157</f>
        <v>1</v>
      </c>
      <c r="CO157" s="93">
        <f>CJ157*CN157*$G157*CM157</f>
        <v>-142.88080962800873</v>
      </c>
      <c r="CP157" s="93">
        <f t="shared" si="193"/>
        <v>9.4852830750066265E-6</v>
      </c>
      <c r="CQ157" s="93">
        <f t="shared" si="176"/>
        <v>140916574595.64752</v>
      </c>
      <c r="CR157" s="93">
        <f t="shared" si="177"/>
        <v>1641.3376708681237</v>
      </c>
      <c r="CS157" s="94">
        <f t="shared" si="178"/>
        <v>-6.6385983532019675E-8</v>
      </c>
      <c r="CT157" s="100"/>
      <c r="CU157" s="94">
        <f t="shared" si="179"/>
        <v>-169</v>
      </c>
      <c r="CV157" s="94">
        <f t="shared" si="180"/>
        <v>26</v>
      </c>
      <c r="CW157" s="94">
        <v>1</v>
      </c>
      <c r="CX157" s="94">
        <f>CX$3/DA$3</f>
        <v>0.38461538461538458</v>
      </c>
      <c r="CY157" s="93">
        <f>CY156*CW157</f>
        <v>1</v>
      </c>
      <c r="CZ157" s="93">
        <f>CU157*CY157*$G157*CX157</f>
        <v>-200.20162499999995</v>
      </c>
      <c r="DA157" s="93">
        <f t="shared" si="194"/>
        <v>1.7384391528276361E-9</v>
      </c>
      <c r="DB157" s="93">
        <f t="shared" si="181"/>
        <v>160342710699.6427</v>
      </c>
      <c r="DC157" s="93">
        <f t="shared" si="182"/>
        <v>1641.3376708681237</v>
      </c>
      <c r="DD157" s="94">
        <f t="shared" si="183"/>
        <v>-8.6834417694044009E-12</v>
      </c>
      <c r="DE157" s="100"/>
    </row>
    <row r="158" spans="1:109">
      <c r="A158" s="84">
        <f t="shared" si="134"/>
        <v>48.502930128333169</v>
      </c>
      <c r="B158" s="84">
        <f t="shared" si="135"/>
        <v>5.0666666666666664</v>
      </c>
      <c r="C158" s="112">
        <f t="shared" si="199"/>
        <v>7.8199999999999994</v>
      </c>
      <c r="D158" s="115">
        <f>1+J158/200</f>
        <v>1.76</v>
      </c>
      <c r="E158" s="86">
        <f t="shared" si="184"/>
        <v>1.76</v>
      </c>
      <c r="F158" s="86">
        <f t="shared" si="136"/>
        <v>1.76</v>
      </c>
      <c r="G158" s="87">
        <f t="shared" si="137"/>
        <v>3.0975999999999999</v>
      </c>
      <c r="H158" s="88">
        <f t="shared" si="138"/>
        <v>1416810830.895731</v>
      </c>
      <c r="I158" s="84">
        <f t="shared" si="185"/>
        <v>30.400000000000016</v>
      </c>
      <c r="J158" s="89">
        <v>152</v>
      </c>
      <c r="K158" s="94">
        <f t="shared" si="139"/>
        <v>152</v>
      </c>
      <c r="L158" s="94">
        <f t="shared" si="140"/>
        <v>10</v>
      </c>
      <c r="M158" s="94">
        <v>1</v>
      </c>
      <c r="N158" s="94">
        <f>N$3/Q$3</f>
        <v>1</v>
      </c>
      <c r="O158" s="93">
        <f>O157*M158</f>
        <v>512000</v>
      </c>
      <c r="P158" s="93">
        <f>K158*O158*$G158*N158</f>
        <v>241067622.40000001</v>
      </c>
      <c r="Q158" s="93">
        <f t="shared" si="141"/>
        <v>14168108308.95731</v>
      </c>
      <c r="R158" s="93">
        <f t="shared" si="142"/>
        <v>70840541544.786545</v>
      </c>
      <c r="S158" s="93">
        <f t="shared" si="143"/>
        <v>1700.8360831668829</v>
      </c>
      <c r="T158" s="94">
        <f t="shared" si="198"/>
        <v>58.772340175356995</v>
      </c>
      <c r="U158" s="100">
        <f>T158/(($C158/N$3))</f>
        <v>7.5156445237029414</v>
      </c>
      <c r="V158" s="94">
        <f t="shared" si="144"/>
        <v>142</v>
      </c>
      <c r="W158" s="97">
        <f t="shared" si="145"/>
        <v>10.5</v>
      </c>
      <c r="X158" s="94">
        <v>1</v>
      </c>
      <c r="Y158" s="94">
        <f>Y$3/AB$3</f>
        <v>0.95238095238095244</v>
      </c>
      <c r="Z158" s="93">
        <f>Z157*X158</f>
        <v>460800</v>
      </c>
      <c r="AA158" s="93">
        <f>V158*Z158*$G158*Y158</f>
        <v>193035351.77142856</v>
      </c>
      <c r="AB158" s="93">
        <f t="shared" si="186"/>
        <v>3719128431.1012912</v>
      </c>
      <c r="AC158" s="93">
        <f t="shared" si="146"/>
        <v>74382568622.025879</v>
      </c>
      <c r="AD158" s="93">
        <f t="shared" si="147"/>
        <v>1700.8360831668829</v>
      </c>
      <c r="AE158" s="94">
        <f t="shared" si="148"/>
        <v>19.26656644480892</v>
      </c>
      <c r="AF158" s="100">
        <f t="shared" si="187"/>
        <v>2.5869430648400726</v>
      </c>
      <c r="AG158" s="94">
        <f t="shared" si="149"/>
        <v>117</v>
      </c>
      <c r="AH158" s="94">
        <f t="shared" si="150"/>
        <v>11.75</v>
      </c>
      <c r="AI158" s="94">
        <v>1</v>
      </c>
      <c r="AJ158" s="94">
        <f>AJ$3/AM$3</f>
        <v>0.85106382978723394</v>
      </c>
      <c r="AK158" s="93">
        <f>AK157*AI158</f>
        <v>4320</v>
      </c>
      <c r="AL158" s="93">
        <f>AG158*AK158*$G158*AJ158</f>
        <v>1332468.8885106381</v>
      </c>
      <c r="AM158" s="93">
        <f t="shared" si="188"/>
        <v>130058806.74238124</v>
      </c>
      <c r="AN158" s="93">
        <f t="shared" si="151"/>
        <v>83237636315.124191</v>
      </c>
      <c r="AO158" s="93">
        <f t="shared" si="152"/>
        <v>1700.8360831668829</v>
      </c>
      <c r="AP158" s="94">
        <f t="shared" si="153"/>
        <v>97.607387207181972</v>
      </c>
      <c r="AQ158" s="100">
        <f t="shared" si="195"/>
        <v>14.666071607217241</v>
      </c>
      <c r="AR158" s="94">
        <f t="shared" si="154"/>
        <v>87</v>
      </c>
      <c r="AS158" s="94">
        <f t="shared" si="155"/>
        <v>13.25</v>
      </c>
      <c r="AT158" s="94">
        <v>1</v>
      </c>
      <c r="AU158" s="94">
        <f>AU$3/AX$3</f>
        <v>0.75471698113207542</v>
      </c>
      <c r="AV158" s="93">
        <f>AV157*AT158</f>
        <v>512</v>
      </c>
      <c r="AW158" s="93">
        <f>AR158*AV158*$G158*AU158</f>
        <v>104135.4674716981</v>
      </c>
      <c r="AX158" s="93">
        <f t="shared" si="189"/>
        <v>2291594.6666709417</v>
      </c>
      <c r="AY158" s="93">
        <f t="shared" si="156"/>
        <v>93863717546.842178</v>
      </c>
      <c r="AZ158" s="93">
        <f t="shared" si="157"/>
        <v>1700.8360831668829</v>
      </c>
      <c r="BA158" s="94">
        <f t="shared" si="158"/>
        <v>22.005899837092013</v>
      </c>
      <c r="BB158" s="100">
        <f t="shared" si="196"/>
        <v>3.7286211360801689</v>
      </c>
      <c r="BC158" s="94">
        <f t="shared" si="159"/>
        <v>50</v>
      </c>
      <c r="BD158" s="94">
        <f t="shared" si="160"/>
        <v>15.1</v>
      </c>
      <c r="BE158" s="94">
        <v>1</v>
      </c>
      <c r="BF158" s="94">
        <f>BF$3/BI$3</f>
        <v>0.66225165562913912</v>
      </c>
      <c r="BG158" s="93">
        <f>BG157*BE158</f>
        <v>8</v>
      </c>
      <c r="BH158" s="93">
        <f>BC158*BG158*$G158*BF158</f>
        <v>820.55629139072846</v>
      </c>
      <c r="BI158" s="93">
        <f t="shared" si="190"/>
        <v>15462.400000000051</v>
      </c>
      <c r="BJ158" s="93">
        <f t="shared" si="161"/>
        <v>106969217732.62769</v>
      </c>
      <c r="BK158" s="93">
        <f t="shared" si="162"/>
        <v>1700.8360831668829</v>
      </c>
      <c r="BL158" s="94">
        <f t="shared" si="163"/>
        <v>18.843801652892623</v>
      </c>
      <c r="BM158" s="100">
        <f t="shared" si="197"/>
        <v>3.6386368920547141</v>
      </c>
      <c r="BN158" s="94">
        <f t="shared" si="164"/>
        <v>0</v>
      </c>
      <c r="BO158" s="94">
        <f t="shared" si="165"/>
        <v>17.600000000000001</v>
      </c>
      <c r="BP158" s="94">
        <v>1</v>
      </c>
      <c r="BQ158" s="94">
        <f>BQ$3/BT$3</f>
        <v>0.56818181818181823</v>
      </c>
      <c r="BR158" s="93">
        <f>BR157*BP158</f>
        <v>1</v>
      </c>
      <c r="BS158" s="93">
        <f>BN158*BR158*$G158*BQ158</f>
        <v>0</v>
      </c>
      <c r="BT158" s="93">
        <f t="shared" si="191"/>
        <v>17.600000000000001</v>
      </c>
      <c r="BU158" s="93">
        <f t="shared" si="166"/>
        <v>124679353118.82433</v>
      </c>
      <c r="BV158" s="93">
        <f t="shared" si="167"/>
        <v>1700.8360831668829</v>
      </c>
      <c r="BW158" s="94" t="e">
        <f t="shared" si="168"/>
        <v>#DIV/0!</v>
      </c>
      <c r="BY158" s="94">
        <f t="shared" si="169"/>
        <v>-55</v>
      </c>
      <c r="BZ158" s="94">
        <f t="shared" si="170"/>
        <v>20.350000000000001</v>
      </c>
      <c r="CA158" s="94">
        <v>1</v>
      </c>
      <c r="CB158" s="94">
        <f>CB$3/CE$3</f>
        <v>0.49140049140049141</v>
      </c>
      <c r="CC158" s="93">
        <f>CC157*CA158</f>
        <v>1</v>
      </c>
      <c r="CD158" s="93">
        <f>BY158*CC158*$G158*CB158</f>
        <v>-83.718918918918916</v>
      </c>
      <c r="CE158" s="93">
        <f t="shared" si="192"/>
        <v>9.9365234374999625E-3</v>
      </c>
      <c r="CF158" s="93">
        <f t="shared" si="171"/>
        <v>144160502043.64062</v>
      </c>
      <c r="CG158" s="93">
        <f t="shared" si="172"/>
        <v>1700.8360831668829</v>
      </c>
      <c r="CH158" s="94">
        <f t="shared" si="173"/>
        <v>-1.1868910356001376E-4</v>
      </c>
      <c r="CI158" s="100"/>
      <c r="CJ158" s="94">
        <f t="shared" si="174"/>
        <v>-105</v>
      </c>
      <c r="CK158" s="94">
        <f t="shared" si="175"/>
        <v>22.85</v>
      </c>
      <c r="CL158" s="94">
        <v>1</v>
      </c>
      <c r="CM158" s="94">
        <f>CM$3/CP$3</f>
        <v>0.43763676148796499</v>
      </c>
      <c r="CN158" s="93">
        <f>CN157*CL158</f>
        <v>1</v>
      </c>
      <c r="CO158" s="93">
        <f>CJ158*CN158*$G158*CM158</f>
        <v>-142.34048140043762</v>
      </c>
      <c r="CP158" s="93">
        <f t="shared" si="193"/>
        <v>1.0895729064941329E-5</v>
      </c>
      <c r="CQ158" s="93">
        <f t="shared" si="176"/>
        <v>161870637429.83728</v>
      </c>
      <c r="CR158" s="93">
        <f t="shared" si="177"/>
        <v>1700.8360831668829</v>
      </c>
      <c r="CS158" s="94">
        <f t="shared" si="178"/>
        <v>-7.6546945448983356E-8</v>
      </c>
      <c r="CT158" s="100"/>
      <c r="CU158" s="94">
        <f t="shared" si="179"/>
        <v>-168</v>
      </c>
      <c r="CV158" s="94">
        <f t="shared" si="180"/>
        <v>26</v>
      </c>
      <c r="CW158" s="94">
        <v>1</v>
      </c>
      <c r="CX158" s="94">
        <f>CX$3/DA$3</f>
        <v>0.38461538461538458</v>
      </c>
      <c r="CY158" s="93">
        <f>CY157*CW158</f>
        <v>1</v>
      </c>
      <c r="CZ158" s="93">
        <f>CU158*CY158*$G158*CX158</f>
        <v>-200.15261538461536</v>
      </c>
      <c r="DA158" s="93">
        <f t="shared" si="194"/>
        <v>1.996942195115545E-9</v>
      </c>
      <c r="DB158" s="93">
        <f t="shared" si="181"/>
        <v>184185408016.44501</v>
      </c>
      <c r="DC158" s="93">
        <f t="shared" si="182"/>
        <v>1700.8360831668829</v>
      </c>
      <c r="DD158" s="94">
        <f t="shared" si="183"/>
        <v>-9.9770976825768676E-12</v>
      </c>
      <c r="DE158" s="100"/>
    </row>
    <row r="159" spans="1:109">
      <c r="A159" s="84">
        <f t="shared" si="134"/>
        <v>50.213382265392497</v>
      </c>
      <c r="B159" s="84">
        <f t="shared" si="135"/>
        <v>5.0999999999999996</v>
      </c>
      <c r="C159" s="112">
        <f t="shared" si="199"/>
        <v>7.8199999999999994</v>
      </c>
      <c r="D159" s="116"/>
      <c r="E159" s="86">
        <f t="shared" si="184"/>
        <v>1.7650000000000001</v>
      </c>
      <c r="F159" s="86">
        <f t="shared" si="136"/>
        <v>1.7650000000000001</v>
      </c>
      <c r="G159" s="87">
        <f t="shared" si="137"/>
        <v>3.1152250000000006</v>
      </c>
      <c r="H159" s="88">
        <f t="shared" si="138"/>
        <v>1627488270.791909</v>
      </c>
      <c r="I159" s="84">
        <f t="shared" si="185"/>
        <v>30.600000000000019</v>
      </c>
      <c r="J159" s="89">
        <v>153</v>
      </c>
      <c r="K159" s="94">
        <f t="shared" si="139"/>
        <v>153</v>
      </c>
      <c r="L159" s="94">
        <f t="shared" si="140"/>
        <v>10</v>
      </c>
      <c r="M159" s="94">
        <v>1</v>
      </c>
      <c r="N159" s="94">
        <f>N$3/Q$3</f>
        <v>1</v>
      </c>
      <c r="O159" s="93">
        <f>O158*M159</f>
        <v>512000</v>
      </c>
      <c r="P159" s="93">
        <f>K159*O159*$G159*N159</f>
        <v>244034265.60000005</v>
      </c>
      <c r="Q159" s="93">
        <f t="shared" si="141"/>
        <v>16274882707.91909</v>
      </c>
      <c r="R159" s="93">
        <f t="shared" si="142"/>
        <v>81374413539.595459</v>
      </c>
      <c r="S159" s="93">
        <f t="shared" si="143"/>
        <v>1762.4897175152767</v>
      </c>
      <c r="T159" s="94">
        <f t="shared" si="198"/>
        <v>66.6909733676314</v>
      </c>
      <c r="U159" s="100">
        <f>T159/(($C159/N$3))</f>
        <v>8.5282574638914834</v>
      </c>
      <c r="V159" s="94">
        <f t="shared" si="144"/>
        <v>143</v>
      </c>
      <c r="W159" s="97">
        <f t="shared" si="145"/>
        <v>10.5</v>
      </c>
      <c r="X159" s="94">
        <v>1</v>
      </c>
      <c r="Y159" s="94">
        <f>Y$3/AB$3</f>
        <v>0.95238095238095244</v>
      </c>
      <c r="Z159" s="93">
        <f>Z158*X159</f>
        <v>460800</v>
      </c>
      <c r="AA159" s="93">
        <f>V159*Z159*$G159*Y159</f>
        <v>195500840.22857147</v>
      </c>
      <c r="AB159" s="93">
        <f t="shared" si="186"/>
        <v>4272156710.8287573</v>
      </c>
      <c r="AC159" s="93">
        <f t="shared" si="146"/>
        <v>85443134216.575226</v>
      </c>
      <c r="AD159" s="93">
        <f t="shared" si="147"/>
        <v>1762.4897175152767</v>
      </c>
      <c r="AE159" s="94">
        <f t="shared" si="148"/>
        <v>21.852370075923606</v>
      </c>
      <c r="AF159" s="100">
        <f t="shared" si="187"/>
        <v>2.934141762112505</v>
      </c>
      <c r="AG159" s="94">
        <f t="shared" si="149"/>
        <v>118</v>
      </c>
      <c r="AH159" s="94">
        <f t="shared" si="150"/>
        <v>11.75</v>
      </c>
      <c r="AI159" s="94">
        <v>1</v>
      </c>
      <c r="AJ159" s="94">
        <f>AJ$3/AM$3</f>
        <v>0.85106382978723394</v>
      </c>
      <c r="AK159" s="93">
        <f>AK158*AI159</f>
        <v>4320</v>
      </c>
      <c r="AL159" s="93">
        <f>AG159*AK159*$G159*AJ159</f>
        <v>1351503.9114893619</v>
      </c>
      <c r="AM159" s="93">
        <f t="shared" si="188"/>
        <v>149398337.35785061</v>
      </c>
      <c r="AN159" s="93">
        <f t="shared" si="151"/>
        <v>95614935909.024658</v>
      </c>
      <c r="AO159" s="93">
        <f t="shared" si="152"/>
        <v>1762.4897175152767</v>
      </c>
      <c r="AP159" s="94">
        <f t="shared" si="153"/>
        <v>110.54229002801267</v>
      </c>
      <c r="AQ159" s="100">
        <f t="shared" si="195"/>
        <v>16.609615189631061</v>
      </c>
      <c r="AR159" s="94">
        <f t="shared" si="154"/>
        <v>88</v>
      </c>
      <c r="AS159" s="94">
        <f t="shared" si="155"/>
        <v>13.25</v>
      </c>
      <c r="AT159" s="94">
        <v>1</v>
      </c>
      <c r="AU159" s="94">
        <f>AU$3/AX$3</f>
        <v>0.75471698113207542</v>
      </c>
      <c r="AV159" s="93">
        <f>AV158*AT159</f>
        <v>512</v>
      </c>
      <c r="AW159" s="93">
        <f>AR159*AV159*$G159*AU159</f>
        <v>105931.75667924529</v>
      </c>
      <c r="AX159" s="93">
        <f t="shared" si="189"/>
        <v>2632351.0239248895</v>
      </c>
      <c r="AY159" s="93">
        <f t="shared" si="156"/>
        <v>107821097939.96397</v>
      </c>
      <c r="AZ159" s="93">
        <f t="shared" si="157"/>
        <v>1762.4897175152767</v>
      </c>
      <c r="BA159" s="94">
        <f t="shared" si="158"/>
        <v>24.84949845489189</v>
      </c>
      <c r="BB159" s="100">
        <f t="shared" si="196"/>
        <v>4.2104329223442143</v>
      </c>
      <c r="BC159" s="94">
        <f t="shared" si="159"/>
        <v>51</v>
      </c>
      <c r="BD159" s="94">
        <f t="shared" si="160"/>
        <v>15.1</v>
      </c>
      <c r="BE159" s="94">
        <v>1</v>
      </c>
      <c r="BF159" s="94">
        <f>BF$3/BI$3</f>
        <v>0.66225165562913912</v>
      </c>
      <c r="BG159" s="93">
        <f>BG158*BE159</f>
        <v>8</v>
      </c>
      <c r="BH159" s="93">
        <f>BC159*BG159*$G159*BF159</f>
        <v>841.72966887417238</v>
      </c>
      <c r="BI159" s="93">
        <f t="shared" si="190"/>
        <v>17761.633444306215</v>
      </c>
      <c r="BJ159" s="93">
        <f t="shared" si="161"/>
        <v>122875364444.78912</v>
      </c>
      <c r="BK159" s="93">
        <f t="shared" si="162"/>
        <v>1762.4897175152767</v>
      </c>
      <c r="BL159" s="94">
        <f t="shared" si="163"/>
        <v>21.101351302090492</v>
      </c>
      <c r="BM159" s="100">
        <f t="shared" si="197"/>
        <v>4.0745576043678575</v>
      </c>
      <c r="BN159" s="94">
        <f t="shared" si="164"/>
        <v>1</v>
      </c>
      <c r="BO159" s="94">
        <f t="shared" si="165"/>
        <v>17.600000000000001</v>
      </c>
      <c r="BP159" s="94">
        <v>1</v>
      </c>
      <c r="BQ159" s="94">
        <f>BQ$3/BT$3</f>
        <v>0.56818181818181823</v>
      </c>
      <c r="BR159" s="93">
        <f>BR158*BP159</f>
        <v>1</v>
      </c>
      <c r="BS159" s="93">
        <f>BN159*BR159*$G159*BQ159</f>
        <v>1.770014204545455</v>
      </c>
      <c r="BT159" s="93">
        <f t="shared" si="191"/>
        <v>20.217091047947818</v>
      </c>
      <c r="BU159" s="93">
        <f t="shared" si="166"/>
        <v>143218967829.68799</v>
      </c>
      <c r="BV159" s="93">
        <f t="shared" si="167"/>
        <v>1762.4897175152767</v>
      </c>
      <c r="BW159" s="94">
        <f t="shared" si="168"/>
        <v>11.421993674417788</v>
      </c>
      <c r="BX159" s="100">
        <f t="shared" ref="BX159:BX208" si="200">BW159/(($C159/BQ$3))</f>
        <v>2.5706788832449248</v>
      </c>
      <c r="BY159" s="94">
        <f t="shared" si="169"/>
        <v>-54</v>
      </c>
      <c r="BZ159" s="94">
        <f t="shared" si="170"/>
        <v>20.350000000000001</v>
      </c>
      <c r="CA159" s="94">
        <v>1</v>
      </c>
      <c r="CB159" s="94">
        <f>CB$3/CE$3</f>
        <v>0.49140049140049141</v>
      </c>
      <c r="CC159" s="93">
        <f>CC158*CA159</f>
        <v>1</v>
      </c>
      <c r="CD159" s="93">
        <f>BY159*CC159*$G159*CB159</f>
        <v>-82.66444717444719</v>
      </c>
      <c r="CE159" s="93">
        <f t="shared" si="192"/>
        <v>1.1414068127045696E-2</v>
      </c>
      <c r="CF159" s="93">
        <f t="shared" si="171"/>
        <v>165596931553.07675</v>
      </c>
      <c r="CG159" s="93">
        <f t="shared" si="172"/>
        <v>1762.4897175152767</v>
      </c>
      <c r="CH159" s="94">
        <f t="shared" si="173"/>
        <v>-1.3807711195308101E-4</v>
      </c>
      <c r="CI159" s="100"/>
      <c r="CJ159" s="94">
        <f t="shared" si="174"/>
        <v>-104</v>
      </c>
      <c r="CK159" s="94">
        <f t="shared" si="175"/>
        <v>22.85</v>
      </c>
      <c r="CL159" s="94">
        <v>1</v>
      </c>
      <c r="CM159" s="94">
        <f>CM$3/CP$3</f>
        <v>0.43763676148796499</v>
      </c>
      <c r="CN159" s="93">
        <f>CN158*CL159</f>
        <v>1</v>
      </c>
      <c r="CO159" s="93">
        <f>CJ159*CN159*$G159*CM159</f>
        <v>-141.78704595185999</v>
      </c>
      <c r="CP159" s="93">
        <f t="shared" si="193"/>
        <v>1.2515906053391488E-5</v>
      </c>
      <c r="CQ159" s="93">
        <f t="shared" si="176"/>
        <v>185940534937.97562</v>
      </c>
      <c r="CR159" s="93">
        <f t="shared" si="177"/>
        <v>1762.4897175152767</v>
      </c>
      <c r="CS159" s="94">
        <f t="shared" si="178"/>
        <v>-8.8272563754808253E-8</v>
      </c>
      <c r="CT159" s="100"/>
      <c r="CU159" s="94">
        <f t="shared" si="179"/>
        <v>-167</v>
      </c>
      <c r="CV159" s="94">
        <f t="shared" si="180"/>
        <v>26</v>
      </c>
      <c r="CW159" s="94">
        <v>1</v>
      </c>
      <c r="CX159" s="94">
        <f>CX$3/DA$3</f>
        <v>0.38461538461538458</v>
      </c>
      <c r="CY159" s="93">
        <f>CY158*CW159</f>
        <v>1</v>
      </c>
      <c r="CZ159" s="93">
        <f>CU159*CY159*$G159*CX159</f>
        <v>-200.09329807692311</v>
      </c>
      <c r="DA159" s="93">
        <f t="shared" si="194"/>
        <v>2.2938842145533946E-9</v>
      </c>
      <c r="DB159" s="93">
        <f t="shared" si="181"/>
        <v>211573475202.94815</v>
      </c>
      <c r="DC159" s="93">
        <f t="shared" si="182"/>
        <v>1762.4897175152767</v>
      </c>
      <c r="DD159" s="94">
        <f t="shared" si="183"/>
        <v>-1.1464073192853978E-11</v>
      </c>
      <c r="DE159" s="100"/>
    </row>
    <row r="160" spans="1:109">
      <c r="A160" s="84">
        <f t="shared" si="134"/>
        <v>51.984153366799546</v>
      </c>
      <c r="B160" s="84">
        <f t="shared" si="135"/>
        <v>5.1333333333333337</v>
      </c>
      <c r="C160" s="112">
        <f t="shared" si="199"/>
        <v>7.8199999999999994</v>
      </c>
      <c r="D160" s="116"/>
      <c r="E160" s="86">
        <f t="shared" si="184"/>
        <v>1.77</v>
      </c>
      <c r="F160" s="86">
        <f t="shared" si="136"/>
        <v>1.77</v>
      </c>
      <c r="G160" s="87">
        <f t="shared" si="137"/>
        <v>3.1329000000000002</v>
      </c>
      <c r="H160" s="88">
        <f t="shared" si="138"/>
        <v>1869493099.4356346</v>
      </c>
      <c r="I160" s="84">
        <f t="shared" si="185"/>
        <v>30.800000000000015</v>
      </c>
      <c r="J160" s="89">
        <v>154</v>
      </c>
      <c r="K160" s="94">
        <f t="shared" si="139"/>
        <v>154</v>
      </c>
      <c r="L160" s="94">
        <f t="shared" si="140"/>
        <v>10</v>
      </c>
      <c r="M160" s="94">
        <v>1</v>
      </c>
      <c r="N160" s="94">
        <f>N$3/Q$3</f>
        <v>1</v>
      </c>
      <c r="O160" s="93">
        <f>O159*M160</f>
        <v>512000</v>
      </c>
      <c r="P160" s="93">
        <f>K160*O160*$G160*N160</f>
        <v>247022899.20000002</v>
      </c>
      <c r="Q160" s="93">
        <f t="shared" si="141"/>
        <v>18694930994.356346</v>
      </c>
      <c r="R160" s="93">
        <f t="shared" si="142"/>
        <v>93474654971.781738</v>
      </c>
      <c r="S160" s="93">
        <f t="shared" si="143"/>
        <v>1826.3765882868906</v>
      </c>
      <c r="T160" s="94">
        <f t="shared" si="198"/>
        <v>75.68096340420712</v>
      </c>
      <c r="U160" s="100">
        <f>T160/(($C160/N$3))</f>
        <v>9.6778725580827523</v>
      </c>
      <c r="V160" s="94">
        <f t="shared" si="144"/>
        <v>144</v>
      </c>
      <c r="W160" s="97">
        <f t="shared" si="145"/>
        <v>10.5</v>
      </c>
      <c r="X160" s="94">
        <v>1</v>
      </c>
      <c r="Y160" s="94">
        <f>Y$3/AB$3</f>
        <v>0.95238095238095244</v>
      </c>
      <c r="Z160" s="93">
        <f>Z159*X160</f>
        <v>460800</v>
      </c>
      <c r="AA160" s="93">
        <f>V160*Z160*$G160*Y160</f>
        <v>197984958.17142859</v>
      </c>
      <c r="AB160" s="93">
        <f t="shared" si="186"/>
        <v>4907419386.0185385</v>
      </c>
      <c r="AC160" s="93">
        <f t="shared" si="146"/>
        <v>98148387720.370819</v>
      </c>
      <c r="AD160" s="93">
        <f t="shared" si="147"/>
        <v>1826.3765882868906</v>
      </c>
      <c r="AE160" s="94">
        <f t="shared" si="148"/>
        <v>24.786829420492477</v>
      </c>
      <c r="AF160" s="100">
        <f t="shared" si="187"/>
        <v>3.3281548454625454</v>
      </c>
      <c r="AG160" s="94">
        <f t="shared" si="149"/>
        <v>119</v>
      </c>
      <c r="AH160" s="94">
        <f t="shared" si="150"/>
        <v>11.75</v>
      </c>
      <c r="AI160" s="94">
        <v>1</v>
      </c>
      <c r="AJ160" s="94">
        <f>AJ$3/AM$3</f>
        <v>0.85106382978723394</v>
      </c>
      <c r="AK160" s="93">
        <f>AK159*AI160</f>
        <v>4320</v>
      </c>
      <c r="AL160" s="93">
        <f>AG160*AK160*$G160*AJ160</f>
        <v>1370690.4102127659</v>
      </c>
      <c r="AM160" s="93">
        <f t="shared" si="188"/>
        <v>171613624.36225516</v>
      </c>
      <c r="AN160" s="93">
        <f t="shared" si="151"/>
        <v>109832719591.84354</v>
      </c>
      <c r="AO160" s="93">
        <f t="shared" si="152"/>
        <v>1826.3765882868906</v>
      </c>
      <c r="AP160" s="94">
        <f t="shared" si="153"/>
        <v>125.20232364915749</v>
      </c>
      <c r="AQ160" s="100">
        <f t="shared" si="195"/>
        <v>18.812369602015355</v>
      </c>
      <c r="AR160" s="94">
        <f t="shared" si="154"/>
        <v>89</v>
      </c>
      <c r="AS160" s="94">
        <f t="shared" si="155"/>
        <v>13.25</v>
      </c>
      <c r="AT160" s="94">
        <v>1</v>
      </c>
      <c r="AU160" s="94">
        <f>AU$3/AX$3</f>
        <v>0.75471698113207542</v>
      </c>
      <c r="AV160" s="93">
        <f>AV159*AT160</f>
        <v>512</v>
      </c>
      <c r="AW160" s="93">
        <f>AR160*AV160*$G160*AU160</f>
        <v>107743.38656603773</v>
      </c>
      <c r="AX160" s="93">
        <f t="shared" si="189"/>
        <v>3023777.2909572823</v>
      </c>
      <c r="AY160" s="93">
        <f t="shared" si="156"/>
        <v>123853917837.61079</v>
      </c>
      <c r="AZ160" s="93">
        <f t="shared" si="157"/>
        <v>1826.3765882868906</v>
      </c>
      <c r="BA160" s="94">
        <f t="shared" si="158"/>
        <v>28.064620830383483</v>
      </c>
      <c r="BB160" s="100">
        <f t="shared" si="196"/>
        <v>4.7551947059153603</v>
      </c>
      <c r="BC160" s="94">
        <f t="shared" si="159"/>
        <v>52</v>
      </c>
      <c r="BD160" s="94">
        <f t="shared" si="160"/>
        <v>15.1</v>
      </c>
      <c r="BE160" s="94">
        <v>1</v>
      </c>
      <c r="BF160" s="94">
        <f>BF$3/BI$3</f>
        <v>0.66225165562913912</v>
      </c>
      <c r="BG160" s="93">
        <f>BG159*BE160</f>
        <v>8</v>
      </c>
      <c r="BH160" s="93">
        <f>BC160*BG160*$G160*BF160</f>
        <v>863.10357615894054</v>
      </c>
      <c r="BI160" s="93">
        <f t="shared" si="190"/>
        <v>20402.759119534872</v>
      </c>
      <c r="BJ160" s="93">
        <f t="shared" si="161"/>
        <v>141146729007.39041</v>
      </c>
      <c r="BK160" s="93">
        <f t="shared" si="162"/>
        <v>1826.3765882868906</v>
      </c>
      <c r="BL160" s="94">
        <f t="shared" si="163"/>
        <v>23.638830475402528</v>
      </c>
      <c r="BM160" s="100">
        <f t="shared" si="197"/>
        <v>4.5645312043296444</v>
      </c>
      <c r="BN160" s="94">
        <f t="shared" si="164"/>
        <v>2</v>
      </c>
      <c r="BO160" s="94">
        <f t="shared" si="165"/>
        <v>17.600000000000001</v>
      </c>
      <c r="BP160" s="94">
        <v>1</v>
      </c>
      <c r="BQ160" s="94">
        <f>BQ$3/BT$3</f>
        <v>0.56818181818181823</v>
      </c>
      <c r="BR160" s="93">
        <f>BR159*BP160</f>
        <v>1</v>
      </c>
      <c r="BS160" s="93">
        <f>BN160*BR160*$G160*BQ160</f>
        <v>3.5601136363636368</v>
      </c>
      <c r="BT160" s="93">
        <f t="shared" si="191"/>
        <v>23.223339229602942</v>
      </c>
      <c r="BU160" s="93">
        <f t="shared" si="166"/>
        <v>164515392750.33588</v>
      </c>
      <c r="BV160" s="93">
        <f t="shared" si="167"/>
        <v>1826.3765882868906</v>
      </c>
      <c r="BW160" s="94">
        <f t="shared" si="168"/>
        <v>6.5232016732262714</v>
      </c>
      <c r="BX160" s="100">
        <f t="shared" si="200"/>
        <v>1.468137460981872</v>
      </c>
      <c r="BY160" s="94">
        <f t="shared" si="169"/>
        <v>-53</v>
      </c>
      <c r="BZ160" s="94">
        <f t="shared" si="170"/>
        <v>20.350000000000001</v>
      </c>
      <c r="CA160" s="94">
        <v>1</v>
      </c>
      <c r="CB160" s="94">
        <f>CB$3/CE$3</f>
        <v>0.49140049140049141</v>
      </c>
      <c r="CC160" s="93">
        <f>CC159*CA160</f>
        <v>1</v>
      </c>
      <c r="CD160" s="93">
        <f>BY160*CC160*$G160*CB160</f>
        <v>-81.59395577395577</v>
      </c>
      <c r="CE160" s="93">
        <f t="shared" si="192"/>
        <v>1.3111321281361478E-2</v>
      </c>
      <c r="CF160" s="93">
        <f t="shared" si="171"/>
        <v>190220922867.57584</v>
      </c>
      <c r="CG160" s="93">
        <f t="shared" si="172"/>
        <v>1826.3765882868906</v>
      </c>
      <c r="CH160" s="94">
        <f t="shared" si="173"/>
        <v>-1.6068985940189605E-4</v>
      </c>
      <c r="CI160" s="100"/>
      <c r="CJ160" s="94">
        <f t="shared" si="174"/>
        <v>-103</v>
      </c>
      <c r="CK160" s="94">
        <f t="shared" si="175"/>
        <v>22.85</v>
      </c>
      <c r="CL160" s="94">
        <v>1</v>
      </c>
      <c r="CM160" s="94">
        <f>CM$3/CP$3</f>
        <v>0.43763676148796499</v>
      </c>
      <c r="CN160" s="93">
        <f>CN159*CL160</f>
        <v>1</v>
      </c>
      <c r="CO160" s="93">
        <f>CJ160*CN160*$G160*CM160</f>
        <v>-141.22043763676152</v>
      </c>
      <c r="CP160" s="93">
        <f t="shared" si="193"/>
        <v>1.4377000694828236E-5</v>
      </c>
      <c r="CQ160" s="93">
        <f t="shared" si="176"/>
        <v>213589586610.52127</v>
      </c>
      <c r="CR160" s="93">
        <f t="shared" si="177"/>
        <v>1826.3765882868906</v>
      </c>
      <c r="CS160" s="94">
        <f t="shared" si="178"/>
        <v>-1.0180538267278189E-7</v>
      </c>
      <c r="CT160" s="100"/>
      <c r="CU160" s="94">
        <f t="shared" si="179"/>
        <v>-166</v>
      </c>
      <c r="CV160" s="94">
        <f t="shared" si="180"/>
        <v>26</v>
      </c>
      <c r="CW160" s="94">
        <v>1</v>
      </c>
      <c r="CX160" s="94">
        <f>CX$3/DA$3</f>
        <v>0.38461538461538458</v>
      </c>
      <c r="CY160" s="93">
        <f>CY159*CW160</f>
        <v>1</v>
      </c>
      <c r="CZ160" s="93">
        <f>CU160*CY160*$G160*CX160</f>
        <v>-200.0236153846154</v>
      </c>
      <c r="DA160" s="93">
        <f t="shared" si="194"/>
        <v>2.6349810238111502E-9</v>
      </c>
      <c r="DB160" s="93">
        <f t="shared" si="181"/>
        <v>243034102926.63251</v>
      </c>
      <c r="DC160" s="93">
        <f t="shared" si="182"/>
        <v>1826.3765882868906</v>
      </c>
      <c r="DD160" s="94">
        <f t="shared" si="183"/>
        <v>-1.3173349650462406E-11</v>
      </c>
      <c r="DE160" s="100"/>
    </row>
    <row r="161" spans="1:109">
      <c r="A161" s="84">
        <f t="shared" si="134"/>
        <v>53.817370576238226</v>
      </c>
      <c r="B161" s="84">
        <f t="shared" si="135"/>
        <v>5.166666666666667</v>
      </c>
      <c r="C161" s="112">
        <f t="shared" si="199"/>
        <v>7.8199999999999994</v>
      </c>
      <c r="D161" s="116"/>
      <c r="E161" s="86">
        <f t="shared" si="184"/>
        <v>1.7749999999999999</v>
      </c>
      <c r="F161" s="86">
        <f t="shared" si="136"/>
        <v>1.7749999999999999</v>
      </c>
      <c r="G161" s="87">
        <f t="shared" si="137"/>
        <v>3.1506249999999998</v>
      </c>
      <c r="H161" s="88">
        <f t="shared" si="138"/>
        <v>2147483648.0000219</v>
      </c>
      <c r="I161" s="84">
        <f t="shared" si="185"/>
        <v>31.000000000000018</v>
      </c>
      <c r="J161" s="89">
        <v>155</v>
      </c>
      <c r="K161" s="94">
        <f t="shared" si="139"/>
        <v>155</v>
      </c>
      <c r="L161" s="94">
        <f t="shared" si="140"/>
        <v>10</v>
      </c>
      <c r="M161" s="94">
        <v>1</v>
      </c>
      <c r="N161" s="94">
        <f>N$3/Q$3</f>
        <v>1</v>
      </c>
      <c r="O161" s="93">
        <f>O160*M161</f>
        <v>512000</v>
      </c>
      <c r="P161" s="93">
        <f>K161*O161*$G161*N161</f>
        <v>250033599.99999997</v>
      </c>
      <c r="Q161" s="93">
        <f t="shared" si="141"/>
        <v>21474836480.000221</v>
      </c>
      <c r="R161" s="93">
        <f t="shared" si="142"/>
        <v>107374182400.0011</v>
      </c>
      <c r="S161" s="93">
        <f t="shared" si="143"/>
        <v>1892.5775319310442</v>
      </c>
      <c r="T161" s="94">
        <f t="shared" si="198"/>
        <v>85.88780259933155</v>
      </c>
      <c r="U161" s="100">
        <f>T161/(($C161/N$3))</f>
        <v>10.98309496155135</v>
      </c>
      <c r="V161" s="94">
        <f t="shared" si="144"/>
        <v>145</v>
      </c>
      <c r="W161" s="97">
        <f t="shared" si="145"/>
        <v>10.5</v>
      </c>
      <c r="X161" s="94">
        <v>1</v>
      </c>
      <c r="Y161" s="94">
        <f>Y$3/AB$3</f>
        <v>0.95238095238095244</v>
      </c>
      <c r="Z161" s="93">
        <f>Z160*X161</f>
        <v>460800</v>
      </c>
      <c r="AA161" s="93">
        <f>V161*Z161*$G161*Y161</f>
        <v>200487771.42857143</v>
      </c>
      <c r="AB161" s="93">
        <f t="shared" si="186"/>
        <v>5637144576.0000553</v>
      </c>
      <c r="AC161" s="93">
        <f t="shared" si="146"/>
        <v>112742891520.00114</v>
      </c>
      <c r="AD161" s="93">
        <f t="shared" si="147"/>
        <v>1892.5775319310442</v>
      </c>
      <c r="AE161" s="94">
        <f t="shared" si="148"/>
        <v>28.117149169910459</v>
      </c>
      <c r="AF161" s="100">
        <f t="shared" si="187"/>
        <v>3.7753205407168777</v>
      </c>
      <c r="AG161" s="94">
        <f t="shared" si="149"/>
        <v>120</v>
      </c>
      <c r="AH161" s="94">
        <f t="shared" si="150"/>
        <v>11.75</v>
      </c>
      <c r="AI161" s="94">
        <v>10</v>
      </c>
      <c r="AJ161" s="94">
        <f>AJ$3/AM$3</f>
        <v>0.85106382978723394</v>
      </c>
      <c r="AK161" s="93">
        <f>AK160*AI161</f>
        <v>43200</v>
      </c>
      <c r="AL161" s="93">
        <f>AG161*AK161*$G161*AJ161</f>
        <v>13900289.361702124</v>
      </c>
      <c r="AM161" s="93">
        <f t="shared" si="188"/>
        <v>197132288.00000158</v>
      </c>
      <c r="AN161" s="93">
        <f t="shared" si="151"/>
        <v>126164664320.0013</v>
      </c>
      <c r="AO161" s="93">
        <f t="shared" si="152"/>
        <v>1892.5775319310442</v>
      </c>
      <c r="AP161" s="94">
        <f t="shared" si="153"/>
        <v>14.181883763019899</v>
      </c>
      <c r="AQ161" s="100">
        <f t="shared" si="195"/>
        <v>2.1309096446992815</v>
      </c>
      <c r="AR161" s="94">
        <f t="shared" si="154"/>
        <v>90</v>
      </c>
      <c r="AS161" s="94">
        <f t="shared" si="155"/>
        <v>13.25</v>
      </c>
      <c r="AT161" s="94">
        <v>1</v>
      </c>
      <c r="AU161" s="94">
        <f>AU$3/AX$3</f>
        <v>0.75471698113207542</v>
      </c>
      <c r="AV161" s="93">
        <f>AV160*AT161</f>
        <v>512</v>
      </c>
      <c r="AW161" s="93">
        <f>AR161*AV161*$G161*AU161</f>
        <v>109570.41509433961</v>
      </c>
      <c r="AX161" s="93">
        <f t="shared" si="189"/>
        <v>3473408.000000021</v>
      </c>
      <c r="AY161" s="93">
        <f t="shared" si="156"/>
        <v>142270791680.00146</v>
      </c>
      <c r="AZ161" s="93">
        <f t="shared" si="157"/>
        <v>1892.5775319310442</v>
      </c>
      <c r="BA161" s="94">
        <f t="shared" si="158"/>
        <v>31.700235843858337</v>
      </c>
      <c r="BB161" s="100">
        <f t="shared" si="196"/>
        <v>5.3712036436204986</v>
      </c>
      <c r="BC161" s="94">
        <f t="shared" si="159"/>
        <v>53</v>
      </c>
      <c r="BD161" s="94">
        <f t="shared" si="160"/>
        <v>15.1</v>
      </c>
      <c r="BE161" s="94">
        <v>1</v>
      </c>
      <c r="BF161" s="94">
        <f>BF$3/BI$3</f>
        <v>0.66225165562913912</v>
      </c>
      <c r="BG161" s="93">
        <f>BG160*BE161</f>
        <v>8</v>
      </c>
      <c r="BH161" s="93">
        <f>BC161*BG161*$G161*BF161</f>
        <v>884.67880794701989</v>
      </c>
      <c r="BI161" s="93">
        <f t="shared" si="190"/>
        <v>23436.615838010461</v>
      </c>
      <c r="BJ161" s="93">
        <f t="shared" si="161"/>
        <v>162135015424.00165</v>
      </c>
      <c r="BK161" s="93">
        <f t="shared" si="162"/>
        <v>1892.5775319310442</v>
      </c>
      <c r="BL161" s="94">
        <f t="shared" si="163"/>
        <v>26.491666384998332</v>
      </c>
      <c r="BM161" s="100">
        <f t="shared" si="197"/>
        <v>5.1153984963359953</v>
      </c>
      <c r="BN161" s="94">
        <f t="shared" si="164"/>
        <v>3</v>
      </c>
      <c r="BO161" s="94">
        <f t="shared" si="165"/>
        <v>17.600000000000001</v>
      </c>
      <c r="BP161" s="94">
        <v>1</v>
      </c>
      <c r="BQ161" s="94">
        <f>BQ$3/BT$3</f>
        <v>0.56818181818181823</v>
      </c>
      <c r="BR161" s="93">
        <f>BR160*BP161</f>
        <v>1</v>
      </c>
      <c r="BS161" s="93">
        <f>BN161*BR161*$G161*BQ161</f>
        <v>5.3703835227272725</v>
      </c>
      <c r="BT161" s="93">
        <f t="shared" si="191"/>
        <v>26.676611570583013</v>
      </c>
      <c r="BU161" s="93">
        <f t="shared" si="166"/>
        <v>188978561024.00195</v>
      </c>
      <c r="BV161" s="93">
        <f t="shared" si="167"/>
        <v>1892.5775319310442</v>
      </c>
      <c r="BW161" s="94">
        <f t="shared" si="168"/>
        <v>4.9673568857212036</v>
      </c>
      <c r="BX161" s="100">
        <f t="shared" si="200"/>
        <v>1.1179729052262557</v>
      </c>
      <c r="BY161" s="94">
        <f t="shared" si="169"/>
        <v>-52</v>
      </c>
      <c r="BZ161" s="94">
        <f t="shared" si="170"/>
        <v>20.350000000000001</v>
      </c>
      <c r="CA161" s="94">
        <v>1</v>
      </c>
      <c r="CB161" s="94">
        <f>CB$3/CE$3</f>
        <v>0.49140049140049141</v>
      </c>
      <c r="CC161" s="93">
        <f>CC160*CA161</f>
        <v>1</v>
      </c>
      <c r="CD161" s="93">
        <f>BY161*CC161*$G161*CB161</f>
        <v>-80.507371007371006</v>
      </c>
      <c r="CE161" s="93">
        <f t="shared" si="192"/>
        <v>1.5060953187737548E-2</v>
      </c>
      <c r="CF161" s="93">
        <f t="shared" si="171"/>
        <v>218506461184.00226</v>
      </c>
      <c r="CG161" s="93">
        <f t="shared" si="172"/>
        <v>1892.5775319310442</v>
      </c>
      <c r="CH161" s="94">
        <f t="shared" si="173"/>
        <v>-1.8707545656109691E-4</v>
      </c>
      <c r="CI161" s="100"/>
      <c r="CJ161" s="94">
        <f t="shared" si="174"/>
        <v>-102</v>
      </c>
      <c r="CK161" s="94">
        <f t="shared" si="175"/>
        <v>22.85</v>
      </c>
      <c r="CL161" s="94">
        <v>1</v>
      </c>
      <c r="CM161" s="94">
        <f>CM$3/CP$3</f>
        <v>0.43763676148796499</v>
      </c>
      <c r="CN161" s="93">
        <f>CN160*CL161</f>
        <v>1</v>
      </c>
      <c r="CO161" s="93">
        <f>CJ161*CN161*$G161*CM161</f>
        <v>-140.64059080962801</v>
      </c>
      <c r="CP161" s="93">
        <f t="shared" si="193"/>
        <v>1.6514837047940429E-5</v>
      </c>
      <c r="CQ161" s="93">
        <f t="shared" si="176"/>
        <v>245350006784.00253</v>
      </c>
      <c r="CR161" s="93">
        <f t="shared" si="177"/>
        <v>1892.5775319310442</v>
      </c>
      <c r="CS161" s="94">
        <f t="shared" si="178"/>
        <v>-1.1742582246611163E-7</v>
      </c>
      <c r="CT161" s="100"/>
      <c r="CU161" s="94">
        <f t="shared" si="179"/>
        <v>-165</v>
      </c>
      <c r="CV161" s="94">
        <f t="shared" si="180"/>
        <v>26</v>
      </c>
      <c r="CW161" s="94">
        <v>1</v>
      </c>
      <c r="CX161" s="94">
        <f>CX$3/DA$3</f>
        <v>0.38461538461538458</v>
      </c>
      <c r="CY161" s="93">
        <f>CY160*CW161</f>
        <v>1</v>
      </c>
      <c r="CZ161" s="93">
        <f>CU161*CY161*$G161*CX161</f>
        <v>-199.94350961538458</v>
      </c>
      <c r="DA161" s="93">
        <f t="shared" si="194"/>
        <v>3.0267983675002721E-9</v>
      </c>
      <c r="DB161" s="93">
        <f t="shared" si="181"/>
        <v>279172874240.00287</v>
      </c>
      <c r="DC161" s="93">
        <f t="shared" si="182"/>
        <v>1892.5775319310442</v>
      </c>
      <c r="DD161" s="94">
        <f t="shared" si="183"/>
        <v>-1.5138267670316896E-11</v>
      </c>
      <c r="DE161" s="100"/>
    </row>
    <row r="162" spans="1:109">
      <c r="A162" s="84">
        <f t="shared" si="134"/>
        <v>55.715236050952463</v>
      </c>
      <c r="B162" s="84">
        <f t="shared" si="135"/>
        <v>5.2</v>
      </c>
      <c r="C162" s="112">
        <f t="shared" si="199"/>
        <v>7.8199999999999994</v>
      </c>
      <c r="D162" s="116"/>
      <c r="E162" s="86">
        <f t="shared" si="184"/>
        <v>1.78</v>
      </c>
      <c r="F162" s="86">
        <f t="shared" si="136"/>
        <v>1.78</v>
      </c>
      <c r="G162" s="87">
        <f t="shared" si="137"/>
        <v>3.1684000000000001</v>
      </c>
      <c r="H162" s="88">
        <f t="shared" si="138"/>
        <v>2466810933.8406577</v>
      </c>
      <c r="I162" s="84">
        <f t="shared" si="185"/>
        <v>31.200000000000014</v>
      </c>
      <c r="J162" s="89">
        <v>156</v>
      </c>
      <c r="K162" s="94">
        <f t="shared" si="139"/>
        <v>156</v>
      </c>
      <c r="L162" s="94">
        <f t="shared" si="140"/>
        <v>10</v>
      </c>
      <c r="M162" s="94">
        <v>1</v>
      </c>
      <c r="N162" s="94">
        <f>N$3/Q$3</f>
        <v>1</v>
      </c>
      <c r="O162" s="93">
        <f>O161*M162</f>
        <v>512000</v>
      </c>
      <c r="P162" s="93">
        <f>K162*O162*$G162*N162</f>
        <v>253066444.80000001</v>
      </c>
      <c r="Q162" s="93">
        <f t="shared" si="141"/>
        <v>24668109338.406578</v>
      </c>
      <c r="R162" s="93">
        <f t="shared" si="142"/>
        <v>123340546692.0329</v>
      </c>
      <c r="S162" s="93">
        <f t="shared" si="143"/>
        <v>1961.1763089935268</v>
      </c>
      <c r="T162" s="94">
        <f t="shared" si="198"/>
        <v>97.476808345341624</v>
      </c>
      <c r="U162" s="100">
        <f>T162/(($C162/N$3))</f>
        <v>12.465065005798163</v>
      </c>
      <c r="V162" s="94">
        <f t="shared" si="144"/>
        <v>146</v>
      </c>
      <c r="W162" s="97">
        <f t="shared" si="145"/>
        <v>10.5</v>
      </c>
      <c r="X162" s="94">
        <v>1</v>
      </c>
      <c r="Y162" s="94">
        <f>Y$3/AB$3</f>
        <v>0.95238095238095244</v>
      </c>
      <c r="Z162" s="93">
        <f>Z161*X162</f>
        <v>460800</v>
      </c>
      <c r="AA162" s="93">
        <f>V162*Z162*$G162*Y162</f>
        <v>203009345.82857144</v>
      </c>
      <c r="AB162" s="93">
        <f t="shared" si="186"/>
        <v>6475378701.3317213</v>
      </c>
      <c r="AC162" s="93">
        <f t="shared" si="146"/>
        <v>129507574026.63452</v>
      </c>
      <c r="AD162" s="93">
        <f t="shared" si="147"/>
        <v>1961.1763089935268</v>
      </c>
      <c r="AE162" s="94">
        <f t="shared" si="148"/>
        <v>31.896948758210222</v>
      </c>
      <c r="AF162" s="100">
        <f t="shared" si="187"/>
        <v>4.2828383882507337</v>
      </c>
      <c r="AG162" s="94">
        <f t="shared" si="149"/>
        <v>121</v>
      </c>
      <c r="AH162" s="94">
        <f t="shared" si="150"/>
        <v>11.75</v>
      </c>
      <c r="AI162" s="94">
        <v>1</v>
      </c>
      <c r="AJ162" s="94">
        <f>AJ$3/AM$3</f>
        <v>0.85106382978723394</v>
      </c>
      <c r="AK162" s="93">
        <f>AK161*AI162</f>
        <v>43200</v>
      </c>
      <c r="AL162" s="93">
        <f>AG162*AK162*$G162*AJ162</f>
        <v>14095200.408510637</v>
      </c>
      <c r="AM162" s="93">
        <f t="shared" si="188"/>
        <v>226445534.94240364</v>
      </c>
      <c r="AN162" s="93">
        <f t="shared" si="151"/>
        <v>144925142363.13864</v>
      </c>
      <c r="AO162" s="93">
        <f t="shared" si="152"/>
        <v>1961.1763089935268</v>
      </c>
      <c r="AP162" s="94">
        <f t="shared" si="153"/>
        <v>16.065435636209653</v>
      </c>
      <c r="AQ162" s="100">
        <f t="shared" si="195"/>
        <v>2.4139241524995323</v>
      </c>
      <c r="AR162" s="94">
        <f t="shared" si="154"/>
        <v>91</v>
      </c>
      <c r="AS162" s="94">
        <f t="shared" si="155"/>
        <v>13.25</v>
      </c>
      <c r="AT162" s="94">
        <v>1</v>
      </c>
      <c r="AU162" s="94">
        <f>AU$3/AX$3</f>
        <v>0.75471698113207542</v>
      </c>
      <c r="AV162" s="93">
        <f>AV161*AT162</f>
        <v>512</v>
      </c>
      <c r="AW162" s="93">
        <f>AR162*AV162*$G162*AU162</f>
        <v>111412.90022641509</v>
      </c>
      <c r="AX162" s="93">
        <f t="shared" si="189"/>
        <v>3989898.0558335646</v>
      </c>
      <c r="AY162" s="93">
        <f t="shared" si="156"/>
        <v>163426224366.94357</v>
      </c>
      <c r="AZ162" s="93">
        <f t="shared" si="157"/>
        <v>1961.1763089935268</v>
      </c>
      <c r="BA162" s="94">
        <f t="shared" si="158"/>
        <v>35.811813961625894</v>
      </c>
      <c r="BB162" s="100">
        <f t="shared" si="196"/>
        <v>6.0678585037281731</v>
      </c>
      <c r="BC162" s="94">
        <f t="shared" si="159"/>
        <v>54</v>
      </c>
      <c r="BD162" s="94">
        <f t="shared" si="160"/>
        <v>15.1</v>
      </c>
      <c r="BE162" s="94">
        <v>1</v>
      </c>
      <c r="BF162" s="94">
        <f>BF$3/BI$3</f>
        <v>0.66225165562913912</v>
      </c>
      <c r="BG162" s="93">
        <f>BG161*BE162</f>
        <v>8</v>
      </c>
      <c r="BH162" s="93">
        <f>BC162*BG162*$G162*BF162</f>
        <v>906.45615894039747</v>
      </c>
      <c r="BI162" s="93">
        <f t="shared" si="190"/>
        <v>26921.60205982007</v>
      </c>
      <c r="BJ162" s="93">
        <f t="shared" si="161"/>
        <v>186244225504.96964</v>
      </c>
      <c r="BK162" s="93">
        <f t="shared" si="162"/>
        <v>1961.1763089935268</v>
      </c>
      <c r="BL162" s="94">
        <f t="shared" si="163"/>
        <v>29.69983908685677</v>
      </c>
      <c r="BM162" s="100">
        <f t="shared" si="197"/>
        <v>5.7348794144697859</v>
      </c>
      <c r="BN162" s="94">
        <f t="shared" si="164"/>
        <v>4</v>
      </c>
      <c r="BO162" s="94">
        <f t="shared" si="165"/>
        <v>17.600000000000001</v>
      </c>
      <c r="BP162" s="94">
        <v>1</v>
      </c>
      <c r="BQ162" s="94">
        <f>BQ$3/BT$3</f>
        <v>0.56818181818181823</v>
      </c>
      <c r="BR162" s="93">
        <f>BR161*BP162</f>
        <v>1</v>
      </c>
      <c r="BS162" s="93">
        <f>BN162*BR162*$G162*BQ162</f>
        <v>7.200909090909092</v>
      </c>
      <c r="BT162" s="93">
        <f t="shared" si="191"/>
        <v>30.64337982802358</v>
      </c>
      <c r="BU162" s="93">
        <f t="shared" si="166"/>
        <v>217079362177.97791</v>
      </c>
      <c r="BV162" s="93">
        <f t="shared" si="167"/>
        <v>1961.1763089935268</v>
      </c>
      <c r="BW162" s="94">
        <f t="shared" si="168"/>
        <v>4.2554876670655135</v>
      </c>
      <c r="BX162" s="100">
        <f t="shared" si="200"/>
        <v>0.95775681509402877</v>
      </c>
      <c r="BY162" s="94">
        <f t="shared" si="169"/>
        <v>-51</v>
      </c>
      <c r="BZ162" s="94">
        <f t="shared" si="170"/>
        <v>20.350000000000001</v>
      </c>
      <c r="CA162" s="94">
        <v>1</v>
      </c>
      <c r="CB162" s="94">
        <f>CB$3/CE$3</f>
        <v>0.49140049140049141</v>
      </c>
      <c r="CC162" s="93">
        <f>CC161*CA162</f>
        <v>1</v>
      </c>
      <c r="CD162" s="93">
        <f>BY162*CC162*$G162*CB162</f>
        <v>-79.404619164619163</v>
      </c>
      <c r="CE162" s="93">
        <f t="shared" si="192"/>
        <v>1.7300492151441475E-2</v>
      </c>
      <c r="CF162" s="93">
        <f t="shared" si="171"/>
        <v>250998012518.28693</v>
      </c>
      <c r="CG162" s="93">
        <f t="shared" si="172"/>
        <v>1961.1763089935268</v>
      </c>
      <c r="CH162" s="94">
        <f t="shared" si="173"/>
        <v>-2.1787765413967464E-4</v>
      </c>
      <c r="CI162" s="100"/>
      <c r="CJ162" s="94">
        <f t="shared" si="174"/>
        <v>-101</v>
      </c>
      <c r="CK162" s="94">
        <f t="shared" si="175"/>
        <v>22.85</v>
      </c>
      <c r="CL162" s="94">
        <v>1</v>
      </c>
      <c r="CM162" s="94">
        <f>CM$3/CP$3</f>
        <v>0.43763676148796499</v>
      </c>
      <c r="CN162" s="93">
        <f>CN161*CL162</f>
        <v>1</v>
      </c>
      <c r="CO162" s="93">
        <f>CJ162*CN162*$G162*CM162</f>
        <v>-140.04743982494529</v>
      </c>
      <c r="CP162" s="93">
        <f t="shared" si="193"/>
        <v>1.897056615001326E-5</v>
      </c>
      <c r="CQ162" s="93">
        <f t="shared" si="176"/>
        <v>281833149191.29517</v>
      </c>
      <c r="CR162" s="93">
        <f t="shared" si="177"/>
        <v>1961.1763089935268</v>
      </c>
      <c r="CS162" s="94">
        <f t="shared" si="178"/>
        <v>-1.3545814313868106E-7</v>
      </c>
      <c r="CT162" s="100"/>
      <c r="CU162" s="94">
        <f t="shared" si="179"/>
        <v>-164</v>
      </c>
      <c r="CV162" s="94">
        <f t="shared" si="180"/>
        <v>26</v>
      </c>
      <c r="CW162" s="94">
        <v>1</v>
      </c>
      <c r="CX162" s="94">
        <f>CX$3/DA$3</f>
        <v>0.38461538461538458</v>
      </c>
      <c r="CY162" s="93">
        <f>CY161*CW162</f>
        <v>1</v>
      </c>
      <c r="CZ162" s="93">
        <f>CU162*CY162*$G162*CX162</f>
        <v>-199.85292307692308</v>
      </c>
      <c r="DA162" s="93">
        <f t="shared" si="194"/>
        <v>3.4768783056552738E-9</v>
      </c>
      <c r="DB162" s="93">
        <f t="shared" si="181"/>
        <v>320685421399.28552</v>
      </c>
      <c r="DC162" s="93">
        <f t="shared" si="182"/>
        <v>1961.1763089935268</v>
      </c>
      <c r="DD162" s="94">
        <f t="shared" si="183"/>
        <v>-1.7397185150587109E-11</v>
      </c>
      <c r="DE162" s="100"/>
    </row>
    <row r="163" spans="1:109">
      <c r="A163" s="84">
        <f t="shared" si="134"/>
        <v>57.680029607093672</v>
      </c>
      <c r="B163" s="84">
        <f t="shared" si="135"/>
        <v>5.2333333333333334</v>
      </c>
      <c r="C163" s="112">
        <f t="shared" si="199"/>
        <v>7.8199999999999994</v>
      </c>
      <c r="D163" s="116"/>
      <c r="E163" s="86">
        <f t="shared" si="184"/>
        <v>1.7850000000000001</v>
      </c>
      <c r="F163" s="86">
        <f t="shared" si="136"/>
        <v>1.7850000000000001</v>
      </c>
      <c r="G163" s="87">
        <f t="shared" si="137"/>
        <v>3.1862250000000003</v>
      </c>
      <c r="H163" s="88">
        <f t="shared" si="138"/>
        <v>2833621661.7914634</v>
      </c>
      <c r="I163" s="84">
        <f t="shared" si="185"/>
        <v>31.400000000000016</v>
      </c>
      <c r="J163" s="89">
        <v>157</v>
      </c>
      <c r="K163" s="94">
        <f t="shared" si="139"/>
        <v>157</v>
      </c>
      <c r="L163" s="94">
        <f t="shared" si="140"/>
        <v>10</v>
      </c>
      <c r="M163" s="94">
        <v>1</v>
      </c>
      <c r="N163" s="94">
        <f>N$3/Q$3</f>
        <v>1</v>
      </c>
      <c r="O163" s="93">
        <f>O162*M163</f>
        <v>512000</v>
      </c>
      <c r="P163" s="93">
        <f>K163*O163*$G163*N163</f>
        <v>256121510.40000004</v>
      </c>
      <c r="Q163" s="93">
        <f t="shared" si="141"/>
        <v>28336216617.914635</v>
      </c>
      <c r="R163" s="93">
        <f t="shared" si="142"/>
        <v>141681083089.57318</v>
      </c>
      <c r="S163" s="93">
        <f t="shared" si="143"/>
        <v>2032.259709823267</v>
      </c>
      <c r="T163" s="94">
        <f t="shared" si="198"/>
        <v>110.63583286565934</v>
      </c>
      <c r="U163" s="100">
        <f>T163/(($C163/N$3))</f>
        <v>14.147804714278688</v>
      </c>
      <c r="V163" s="94">
        <f t="shared" si="144"/>
        <v>147</v>
      </c>
      <c r="W163" s="97">
        <f t="shared" si="145"/>
        <v>10.5</v>
      </c>
      <c r="X163" s="94">
        <v>1</v>
      </c>
      <c r="Y163" s="94">
        <f>Y$3/AB$3</f>
        <v>0.95238095238095244</v>
      </c>
      <c r="Z163" s="93">
        <f>Z162*X163</f>
        <v>460800</v>
      </c>
      <c r="AA163" s="93">
        <f>V163*Z163*$G163*Y163</f>
        <v>205549747.20000005</v>
      </c>
      <c r="AB163" s="93">
        <f t="shared" si="186"/>
        <v>7438256862.2025862</v>
      </c>
      <c r="AC163" s="93">
        <f t="shared" si="146"/>
        <v>148765137244.05182</v>
      </c>
      <c r="AD163" s="93">
        <f t="shared" si="147"/>
        <v>2032.259709823267</v>
      </c>
      <c r="AE163" s="94">
        <f t="shared" si="148"/>
        <v>36.187136999809383</v>
      </c>
      <c r="AF163" s="100">
        <f t="shared" si="187"/>
        <v>4.858886681560084</v>
      </c>
      <c r="AG163" s="94">
        <f t="shared" si="149"/>
        <v>122</v>
      </c>
      <c r="AH163" s="94">
        <f t="shared" si="150"/>
        <v>11.75</v>
      </c>
      <c r="AI163" s="94">
        <v>1</v>
      </c>
      <c r="AJ163" s="94">
        <f>AJ$3/AM$3</f>
        <v>0.85106382978723394</v>
      </c>
      <c r="AK163" s="93">
        <f>AK162*AI163</f>
        <v>43200</v>
      </c>
      <c r="AL163" s="93">
        <f>AG163*AK163*$G163*AJ163</f>
        <v>14291642.757446809</v>
      </c>
      <c r="AM163" s="93">
        <f t="shared" si="188"/>
        <v>260117613.48476258</v>
      </c>
      <c r="AN163" s="93">
        <f t="shared" si="151"/>
        <v>166475272630.24847</v>
      </c>
      <c r="AO163" s="93">
        <f t="shared" si="152"/>
        <v>2032.259709823267</v>
      </c>
      <c r="AP163" s="94">
        <f t="shared" si="153"/>
        <v>18.200679788838521</v>
      </c>
      <c r="AQ163" s="100">
        <f t="shared" si="195"/>
        <v>2.7347568736426169</v>
      </c>
      <c r="AR163" s="94">
        <f t="shared" si="154"/>
        <v>92</v>
      </c>
      <c r="AS163" s="94">
        <f t="shared" si="155"/>
        <v>13.25</v>
      </c>
      <c r="AT163" s="94">
        <v>1</v>
      </c>
      <c r="AU163" s="94">
        <f>AU$3/AX$3</f>
        <v>0.75471698113207542</v>
      </c>
      <c r="AV163" s="93">
        <f>AV162*AT163</f>
        <v>512</v>
      </c>
      <c r="AW163" s="93">
        <f>AR163*AV163*$G163*AU163</f>
        <v>113270.89992452829</v>
      </c>
      <c r="AX163" s="93">
        <f t="shared" si="189"/>
        <v>4583189.3333418854</v>
      </c>
      <c r="AY163" s="93">
        <f t="shared" si="156"/>
        <v>187727435093.68445</v>
      </c>
      <c r="AZ163" s="93">
        <f t="shared" si="157"/>
        <v>2032.259709823267</v>
      </c>
      <c r="BA163" s="94">
        <f t="shared" si="158"/>
        <v>40.462195819011207</v>
      </c>
      <c r="BB163" s="100">
        <f t="shared" si="196"/>
        <v>6.8558068363414133</v>
      </c>
      <c r="BC163" s="94">
        <f t="shared" si="159"/>
        <v>55</v>
      </c>
      <c r="BD163" s="94">
        <f t="shared" si="160"/>
        <v>15.1</v>
      </c>
      <c r="BE163" s="94">
        <v>1</v>
      </c>
      <c r="BF163" s="94">
        <f>BF$3/BI$3</f>
        <v>0.66225165562913912</v>
      </c>
      <c r="BG163" s="93">
        <f>BG162*BE163</f>
        <v>8</v>
      </c>
      <c r="BH163" s="93">
        <f>BC163*BG163*$G163*BF163</f>
        <v>928.43642384105976</v>
      </c>
      <c r="BI163" s="93">
        <f t="shared" si="190"/>
        <v>30924.800000000116</v>
      </c>
      <c r="BJ163" s="93">
        <f t="shared" si="161"/>
        <v>213938435465.25546</v>
      </c>
      <c r="BK163" s="93">
        <f t="shared" si="162"/>
        <v>2032.259709823267</v>
      </c>
      <c r="BL163" s="94">
        <f t="shared" si="163"/>
        <v>33.308473478518088</v>
      </c>
      <c r="BM163" s="100">
        <f t="shared" si="197"/>
        <v>6.4316873340872531</v>
      </c>
      <c r="BN163" s="94">
        <f t="shared" si="164"/>
        <v>5</v>
      </c>
      <c r="BO163" s="94">
        <f t="shared" si="165"/>
        <v>17.600000000000001</v>
      </c>
      <c r="BP163" s="94">
        <v>1</v>
      </c>
      <c r="BQ163" s="94">
        <f>BQ$3/BT$3</f>
        <v>0.56818181818181823</v>
      </c>
      <c r="BR163" s="93">
        <f>BR162*BP163</f>
        <v>1</v>
      </c>
      <c r="BS163" s="93">
        <f>BN163*BR163*$G163*BQ163</f>
        <v>9.0517755681818191</v>
      </c>
      <c r="BT163" s="93">
        <f t="shared" si="191"/>
        <v>35.20000000000001</v>
      </c>
      <c r="BU163" s="93">
        <f t="shared" si="166"/>
        <v>249358706237.6488</v>
      </c>
      <c r="BV163" s="93">
        <f t="shared" si="167"/>
        <v>2032.259709823267</v>
      </c>
      <c r="BW163" s="94">
        <f t="shared" si="168"/>
        <v>3.8887398096493508</v>
      </c>
      <c r="BX163" s="100">
        <f t="shared" si="200"/>
        <v>0.87521509782389495</v>
      </c>
      <c r="BY163" s="94">
        <f t="shared" si="169"/>
        <v>-50</v>
      </c>
      <c r="BZ163" s="94">
        <f t="shared" si="170"/>
        <v>20.350000000000001</v>
      </c>
      <c r="CA163" s="94">
        <v>1</v>
      </c>
      <c r="CB163" s="94">
        <f>CB$3/CE$3</f>
        <v>0.49140049140049141</v>
      </c>
      <c r="CC163" s="93">
        <f>CC162*CA163</f>
        <v>1</v>
      </c>
      <c r="CD163" s="93">
        <f>BY163*CC163*$G163*CB163</f>
        <v>-78.285626535626548</v>
      </c>
      <c r="CE163" s="93">
        <f t="shared" si="192"/>
        <v>1.9873046874999935E-2</v>
      </c>
      <c r="CF163" s="93">
        <f t="shared" si="171"/>
        <v>288321004087.28143</v>
      </c>
      <c r="CG163" s="93">
        <f t="shared" si="172"/>
        <v>2032.259709823267</v>
      </c>
      <c r="CH163" s="94">
        <f t="shared" si="173"/>
        <v>-2.5385307309198105E-4</v>
      </c>
      <c r="CI163" s="100"/>
      <c r="CJ163" s="94">
        <f t="shared" si="174"/>
        <v>-100</v>
      </c>
      <c r="CK163" s="94">
        <f t="shared" si="175"/>
        <v>22.85</v>
      </c>
      <c r="CL163" s="94">
        <v>1</v>
      </c>
      <c r="CM163" s="94">
        <f>CM$3/CP$3</f>
        <v>0.43763676148796499</v>
      </c>
      <c r="CN163" s="93">
        <f>CN162*CL163</f>
        <v>1</v>
      </c>
      <c r="CO163" s="93">
        <f>CJ163*CN163*$G163*CM163</f>
        <v>-139.44091903719914</v>
      </c>
      <c r="CP163" s="93">
        <f t="shared" si="193"/>
        <v>2.1791458129882668E-5</v>
      </c>
      <c r="CQ163" s="93">
        <f t="shared" si="176"/>
        <v>323741274859.67474</v>
      </c>
      <c r="CR163" s="93">
        <f t="shared" si="177"/>
        <v>2032.259709823267</v>
      </c>
      <c r="CS163" s="94">
        <f t="shared" si="178"/>
        <v>-1.5627735588912237E-7</v>
      </c>
      <c r="CT163" s="100"/>
      <c r="CU163" s="94">
        <f t="shared" si="179"/>
        <v>-163</v>
      </c>
      <c r="CV163" s="94">
        <f t="shared" si="180"/>
        <v>26</v>
      </c>
      <c r="CW163" s="94">
        <v>1</v>
      </c>
      <c r="CX163" s="94">
        <f>CX$3/DA$3</f>
        <v>0.38461538461538458</v>
      </c>
      <c r="CY163" s="93">
        <f>CY162*CW163</f>
        <v>1</v>
      </c>
      <c r="CZ163" s="93">
        <f>CU163*CY163*$G163*CX163</f>
        <v>-199.75179807692308</v>
      </c>
      <c r="DA163" s="93">
        <f t="shared" si="194"/>
        <v>3.99388439023109E-9</v>
      </c>
      <c r="DB163" s="93">
        <f t="shared" si="181"/>
        <v>368370816032.89026</v>
      </c>
      <c r="DC163" s="93">
        <f t="shared" si="182"/>
        <v>2032.259709823267</v>
      </c>
      <c r="DD163" s="94">
        <f t="shared" si="183"/>
        <v>-1.9994234989029096E-11</v>
      </c>
      <c r="DE163" s="100"/>
    </row>
    <row r="164" spans="1:109">
      <c r="A164" s="84">
        <f t="shared" si="134"/>
        <v>59.714111458356228</v>
      </c>
      <c r="B164" s="84">
        <f t="shared" si="135"/>
        <v>5.2666666666666666</v>
      </c>
      <c r="C164" s="112">
        <f t="shared" si="199"/>
        <v>7.8199999999999994</v>
      </c>
      <c r="D164" s="116"/>
      <c r="E164" s="86">
        <f t="shared" si="184"/>
        <v>1.79</v>
      </c>
      <c r="F164" s="86">
        <f t="shared" si="136"/>
        <v>1.79</v>
      </c>
      <c r="G164" s="87">
        <f t="shared" si="137"/>
        <v>3.2040999999999999</v>
      </c>
      <c r="H164" s="88">
        <f t="shared" si="138"/>
        <v>3254976541.583818</v>
      </c>
      <c r="I164" s="84">
        <f t="shared" si="185"/>
        <v>31.600000000000016</v>
      </c>
      <c r="J164" s="89">
        <v>158</v>
      </c>
      <c r="K164" s="94">
        <f t="shared" si="139"/>
        <v>158</v>
      </c>
      <c r="L164" s="94">
        <f t="shared" si="140"/>
        <v>10</v>
      </c>
      <c r="M164" s="94">
        <v>1</v>
      </c>
      <c r="N164" s="94">
        <f>N$3/Q$3</f>
        <v>1</v>
      </c>
      <c r="O164" s="93">
        <f>O163*M164</f>
        <v>512000</v>
      </c>
      <c r="P164" s="93">
        <f>K164*O164*$G164*N164</f>
        <v>259198873.59999999</v>
      </c>
      <c r="Q164" s="93">
        <f t="shared" si="141"/>
        <v>32549765415.838181</v>
      </c>
      <c r="R164" s="93">
        <f t="shared" si="142"/>
        <v>162748827079.19092</v>
      </c>
      <c r="S164" s="93">
        <f t="shared" si="143"/>
        <v>2105.9176640980295</v>
      </c>
      <c r="T164" s="94">
        <f t="shared" si="198"/>
        <v>125.57834439539084</v>
      </c>
      <c r="U164" s="100">
        <f>T164/(($C164/N$3))</f>
        <v>16.058611815267373</v>
      </c>
      <c r="V164" s="94">
        <f t="shared" si="144"/>
        <v>148</v>
      </c>
      <c r="W164" s="97">
        <f t="shared" si="145"/>
        <v>10.5</v>
      </c>
      <c r="X164" s="94">
        <v>1</v>
      </c>
      <c r="Y164" s="94">
        <f>Y$3/AB$3</f>
        <v>0.95238095238095244</v>
      </c>
      <c r="Z164" s="93">
        <f>Z163*X164</f>
        <v>460800</v>
      </c>
      <c r="AA164" s="93">
        <f>V164*Z164*$G164*Y164</f>
        <v>208109041.37142858</v>
      </c>
      <c r="AB164" s="93">
        <f t="shared" si="186"/>
        <v>8544313421.6575184</v>
      </c>
      <c r="AC164" s="93">
        <f t="shared" si="146"/>
        <v>170886268433.15045</v>
      </c>
      <c r="AD164" s="93">
        <f t="shared" si="147"/>
        <v>2105.9176640980295</v>
      </c>
      <c r="AE164" s="94">
        <f t="shared" si="148"/>
        <v>41.056906347513319</v>
      </c>
      <c r="AF164" s="100">
        <f t="shared" si="187"/>
        <v>5.5127559673771085</v>
      </c>
      <c r="AG164" s="94">
        <f t="shared" si="149"/>
        <v>123</v>
      </c>
      <c r="AH164" s="94">
        <f t="shared" si="150"/>
        <v>11.75</v>
      </c>
      <c r="AI164" s="94">
        <v>1</v>
      </c>
      <c r="AJ164" s="94">
        <f>AJ$3/AM$3</f>
        <v>0.85106382978723394</v>
      </c>
      <c r="AK164" s="93">
        <f>AK163*AI164</f>
        <v>43200</v>
      </c>
      <c r="AL164" s="93">
        <f>AG164*AK164*$G164*AJ164</f>
        <v>14489621.923404252</v>
      </c>
      <c r="AM164" s="93">
        <f t="shared" si="188"/>
        <v>298796674.7157014</v>
      </c>
      <c r="AN164" s="93">
        <f t="shared" si="151"/>
        <v>191229871818.04932</v>
      </c>
      <c r="AO164" s="93">
        <f t="shared" si="152"/>
        <v>2105.9176640980295</v>
      </c>
      <c r="AP164" s="94">
        <f t="shared" si="153"/>
        <v>20.621426583468843</v>
      </c>
      <c r="AQ164" s="100">
        <f t="shared" si="195"/>
        <v>3.0984880096644365</v>
      </c>
      <c r="AR164" s="94">
        <f t="shared" si="154"/>
        <v>93</v>
      </c>
      <c r="AS164" s="94">
        <f t="shared" si="155"/>
        <v>13.25</v>
      </c>
      <c r="AT164" s="94">
        <v>1</v>
      </c>
      <c r="AU164" s="94">
        <f>AU$3/AX$3</f>
        <v>0.75471698113207542</v>
      </c>
      <c r="AV164" s="93">
        <f>AV163*AT164</f>
        <v>512</v>
      </c>
      <c r="AW164" s="93">
        <f>AR164*AV164*$G164*AU164</f>
        <v>115144.47215094337</v>
      </c>
      <c r="AX164" s="93">
        <f t="shared" si="189"/>
        <v>5264702.0478497818</v>
      </c>
      <c r="AY164" s="93">
        <f t="shared" si="156"/>
        <v>215642195879.92795</v>
      </c>
      <c r="AZ164" s="93">
        <f t="shared" si="157"/>
        <v>2105.9176640980295</v>
      </c>
      <c r="BA164" s="94">
        <f t="shared" si="158"/>
        <v>45.722577467273126</v>
      </c>
      <c r="BB164" s="100">
        <f t="shared" si="196"/>
        <v>7.7471119110149482</v>
      </c>
      <c r="BC164" s="94">
        <f t="shared" si="159"/>
        <v>56</v>
      </c>
      <c r="BD164" s="94">
        <f t="shared" si="160"/>
        <v>15.1</v>
      </c>
      <c r="BE164" s="94">
        <v>1</v>
      </c>
      <c r="BF164" s="94">
        <f>BF$3/BI$3</f>
        <v>0.66225165562913912</v>
      </c>
      <c r="BG164" s="93">
        <f>BG163*BE164</f>
        <v>8</v>
      </c>
      <c r="BH164" s="93">
        <f>BC164*BG164*$G164*BF164</f>
        <v>950.62039735099347</v>
      </c>
      <c r="BI164" s="93">
        <f t="shared" si="190"/>
        <v>35523.266888612437</v>
      </c>
      <c r="BJ164" s="93">
        <f t="shared" si="161"/>
        <v>245750728889.57825</v>
      </c>
      <c r="BK164" s="93">
        <f t="shared" si="162"/>
        <v>2105.9176640980295</v>
      </c>
      <c r="BL164" s="94">
        <f t="shared" si="163"/>
        <v>37.368509015377604</v>
      </c>
      <c r="BM164" s="100">
        <f t="shared" si="197"/>
        <v>7.2156583904373646</v>
      </c>
      <c r="BN164" s="94">
        <f t="shared" si="164"/>
        <v>6</v>
      </c>
      <c r="BO164" s="94">
        <f t="shared" si="165"/>
        <v>17.600000000000001</v>
      </c>
      <c r="BP164" s="94">
        <v>1</v>
      </c>
      <c r="BQ164" s="94">
        <f>BQ$3/BT$3</f>
        <v>0.56818181818181823</v>
      </c>
      <c r="BR164" s="93">
        <f>BR163*BP164</f>
        <v>1</v>
      </c>
      <c r="BS164" s="93">
        <f>BN164*BR164*$G164*BQ164</f>
        <v>10.923068181818183</v>
      </c>
      <c r="BT164" s="93">
        <f t="shared" si="191"/>
        <v>40.434182095895643</v>
      </c>
      <c r="BU164" s="93">
        <f t="shared" si="166"/>
        <v>286437935659.37598</v>
      </c>
      <c r="BV164" s="93">
        <f t="shared" si="167"/>
        <v>2105.9176640980295</v>
      </c>
      <c r="BW164" s="94">
        <f t="shared" si="168"/>
        <v>3.7017238584301535</v>
      </c>
      <c r="BX164" s="100">
        <f t="shared" si="200"/>
        <v>0.8331245512579375</v>
      </c>
      <c r="BY164" s="94">
        <f t="shared" si="169"/>
        <v>-49</v>
      </c>
      <c r="BZ164" s="94">
        <f t="shared" si="170"/>
        <v>20.350000000000001</v>
      </c>
      <c r="CA164" s="94">
        <v>1</v>
      </c>
      <c r="CB164" s="94">
        <f>CB$3/CE$3</f>
        <v>0.49140049140049141</v>
      </c>
      <c r="CC164" s="93">
        <f>CC163*CA164</f>
        <v>1</v>
      </c>
      <c r="CD164" s="93">
        <f>BY164*CC164*$G164*CB164</f>
        <v>-77.150319410319412</v>
      </c>
      <c r="CE164" s="93">
        <f t="shared" si="192"/>
        <v>2.2828136254091396E-2</v>
      </c>
      <c r="CF164" s="93">
        <f t="shared" si="171"/>
        <v>331193863106.1535</v>
      </c>
      <c r="CG164" s="93">
        <f t="shared" si="172"/>
        <v>2105.9176640980295</v>
      </c>
      <c r="CH164" s="94">
        <f t="shared" si="173"/>
        <v>-2.9589166225847105E-4</v>
      </c>
      <c r="CI164" s="100"/>
      <c r="CJ164" s="94">
        <f t="shared" si="174"/>
        <v>-99</v>
      </c>
      <c r="CK164" s="94">
        <f t="shared" si="175"/>
        <v>22.85</v>
      </c>
      <c r="CL164" s="94">
        <v>1</v>
      </c>
      <c r="CM164" s="94">
        <f>CM$3/CP$3</f>
        <v>0.43763676148796499</v>
      </c>
      <c r="CN164" s="93">
        <f>CN163*CL164</f>
        <v>1</v>
      </c>
      <c r="CO164" s="93">
        <f>CJ164*CN164*$G164*CM164</f>
        <v>-138.82096280087526</v>
      </c>
      <c r="CP164" s="93">
        <f t="shared" si="193"/>
        <v>2.5031812106782987E-5</v>
      </c>
      <c r="CQ164" s="93">
        <f t="shared" si="176"/>
        <v>371881069875.95123</v>
      </c>
      <c r="CR164" s="93">
        <f t="shared" si="177"/>
        <v>2105.9176640980295</v>
      </c>
      <c r="CS164" s="94">
        <f t="shared" si="178"/>
        <v>-1.8031723452810661E-7</v>
      </c>
      <c r="CT164" s="100"/>
      <c r="CU164" s="94">
        <f t="shared" si="179"/>
        <v>-162</v>
      </c>
      <c r="CV164" s="94">
        <f t="shared" si="180"/>
        <v>26</v>
      </c>
      <c r="CW164" s="94">
        <v>1</v>
      </c>
      <c r="CX164" s="94">
        <f>CX$3/DA$3</f>
        <v>0.38461538461538458</v>
      </c>
      <c r="CY164" s="93">
        <f>CY163*CW164</f>
        <v>1</v>
      </c>
      <c r="CZ164" s="93">
        <f>CU164*CY164*$G164*CX164</f>
        <v>-199.64007692307692</v>
      </c>
      <c r="DA164" s="93">
        <f t="shared" si="194"/>
        <v>4.5877684291067909E-9</v>
      </c>
      <c r="DB164" s="93">
        <f t="shared" si="181"/>
        <v>423146950405.8963</v>
      </c>
      <c r="DC164" s="93">
        <f t="shared" si="182"/>
        <v>2105.9176640980295</v>
      </c>
      <c r="DD164" s="94">
        <f t="shared" si="183"/>
        <v>-2.2980197662789415E-11</v>
      </c>
      <c r="DE164" s="100"/>
    </row>
    <row r="165" spans="1:109">
      <c r="A165" s="84">
        <f t="shared" si="134"/>
        <v>61.819925051190708</v>
      </c>
      <c r="B165" s="84">
        <f t="shared" si="135"/>
        <v>5.3</v>
      </c>
      <c r="C165" s="112">
        <f t="shared" si="199"/>
        <v>7.8199999999999994</v>
      </c>
      <c r="D165" s="116"/>
      <c r="E165" s="86">
        <f t="shared" si="184"/>
        <v>1.7949999999999999</v>
      </c>
      <c r="F165" s="86">
        <f t="shared" si="136"/>
        <v>1.7949999999999999</v>
      </c>
      <c r="G165" s="87">
        <f t="shared" si="137"/>
        <v>3.2220249999999999</v>
      </c>
      <c r="H165" s="88">
        <f t="shared" si="138"/>
        <v>3738986198.8712707</v>
      </c>
      <c r="I165" s="84">
        <f t="shared" si="185"/>
        <v>31.800000000000018</v>
      </c>
      <c r="J165" s="89">
        <v>159</v>
      </c>
      <c r="K165" s="94">
        <f t="shared" si="139"/>
        <v>159</v>
      </c>
      <c r="L165" s="94">
        <f t="shared" si="140"/>
        <v>10</v>
      </c>
      <c r="M165" s="94">
        <v>1</v>
      </c>
      <c r="N165" s="94">
        <f>N$3/Q$3</f>
        <v>1</v>
      </c>
      <c r="O165" s="93">
        <f>O164*M165</f>
        <v>512000</v>
      </c>
      <c r="P165" s="93">
        <f>K165*O165*$G165*N165</f>
        <v>262298611.19999999</v>
      </c>
      <c r="Q165" s="93">
        <f t="shared" si="141"/>
        <v>37389861988.712708</v>
      </c>
      <c r="R165" s="93">
        <f t="shared" si="142"/>
        <v>186949309943.56354</v>
      </c>
      <c r="S165" s="93">
        <f t="shared" si="143"/>
        <v>2182.243354307032</v>
      </c>
      <c r="T165" s="94">
        <f t="shared" si="198"/>
        <v>142.54693083450343</v>
      </c>
      <c r="U165" s="100">
        <f>T165/(($C165/N$3))</f>
        <v>18.228507779348266</v>
      </c>
      <c r="V165" s="94">
        <f t="shared" si="144"/>
        <v>149</v>
      </c>
      <c r="W165" s="97">
        <f t="shared" si="145"/>
        <v>10.5</v>
      </c>
      <c r="X165" s="94">
        <v>1</v>
      </c>
      <c r="Y165" s="94">
        <f>Y$3/AB$3</f>
        <v>0.95238095238095244</v>
      </c>
      <c r="Z165" s="93">
        <f>Z164*X165</f>
        <v>460800</v>
      </c>
      <c r="AA165" s="93">
        <f>V165*Z165*$G165*Y165</f>
        <v>210687294.17142859</v>
      </c>
      <c r="AB165" s="93">
        <f t="shared" si="186"/>
        <v>9814838772.0370789</v>
      </c>
      <c r="AC165" s="93">
        <f t="shared" si="146"/>
        <v>196296775440.7417</v>
      </c>
      <c r="AD165" s="93">
        <f t="shared" si="147"/>
        <v>2182.243354307032</v>
      </c>
      <c r="AE165" s="94">
        <f t="shared" si="148"/>
        <v>46.58486317666172</v>
      </c>
      <c r="AF165" s="100">
        <f t="shared" si="187"/>
        <v>6.2550008101655772</v>
      </c>
      <c r="AG165" s="94">
        <f t="shared" si="149"/>
        <v>124</v>
      </c>
      <c r="AH165" s="94">
        <f t="shared" si="150"/>
        <v>11.75</v>
      </c>
      <c r="AI165" s="94">
        <v>1</v>
      </c>
      <c r="AJ165" s="94">
        <f>AJ$3/AM$3</f>
        <v>0.85106382978723394</v>
      </c>
      <c r="AK165" s="93">
        <f>AK164*AI165</f>
        <v>43200</v>
      </c>
      <c r="AL165" s="93">
        <f>AG165*AK165*$G165*AJ165</f>
        <v>14689143.421276594</v>
      </c>
      <c r="AM165" s="93">
        <f t="shared" si="188"/>
        <v>343227248.72451037</v>
      </c>
      <c r="AN165" s="93">
        <f t="shared" si="151"/>
        <v>219665439183.68713</v>
      </c>
      <c r="AO165" s="93">
        <f t="shared" si="152"/>
        <v>2182.243354307032</v>
      </c>
      <c r="AP165" s="94">
        <f t="shared" si="153"/>
        <v>23.366049256988017</v>
      </c>
      <c r="AQ165" s="100">
        <f t="shared" si="195"/>
        <v>3.5108833602251819</v>
      </c>
      <c r="AR165" s="94">
        <f t="shared" si="154"/>
        <v>94</v>
      </c>
      <c r="AS165" s="94">
        <f t="shared" si="155"/>
        <v>13.25</v>
      </c>
      <c r="AT165" s="94">
        <v>1</v>
      </c>
      <c r="AU165" s="94">
        <f>AU$3/AX$3</f>
        <v>0.75471698113207542</v>
      </c>
      <c r="AV165" s="93">
        <f>AV164*AT165</f>
        <v>512</v>
      </c>
      <c r="AW165" s="93">
        <f>AR165*AV165*$G165*AU165</f>
        <v>117033.67486792451</v>
      </c>
      <c r="AX165" s="93">
        <f t="shared" si="189"/>
        <v>6047554.5819145646</v>
      </c>
      <c r="AY165" s="93">
        <f t="shared" si="156"/>
        <v>247707835675.22168</v>
      </c>
      <c r="AZ165" s="93">
        <f t="shared" si="157"/>
        <v>2182.243354307032</v>
      </c>
      <c r="BA165" s="94">
        <f t="shared" si="158"/>
        <v>51.673628028337866</v>
      </c>
      <c r="BB165" s="100">
        <f t="shared" si="196"/>
        <v>8.7554420892004696</v>
      </c>
      <c r="BC165" s="94">
        <f t="shared" si="159"/>
        <v>57</v>
      </c>
      <c r="BD165" s="94">
        <f t="shared" si="160"/>
        <v>15.1</v>
      </c>
      <c r="BE165" s="94">
        <v>1</v>
      </c>
      <c r="BF165" s="94">
        <f>BF$3/BI$3</f>
        <v>0.66225165562913912</v>
      </c>
      <c r="BG165" s="93">
        <f>BG164*BE165</f>
        <v>8</v>
      </c>
      <c r="BH165" s="93">
        <f>BC165*BG165*$G165*BF165</f>
        <v>973.00887417218553</v>
      </c>
      <c r="BI165" s="93">
        <f t="shared" si="190"/>
        <v>40805.518239069759</v>
      </c>
      <c r="BJ165" s="93">
        <f t="shared" si="161"/>
        <v>282293458014.78094</v>
      </c>
      <c r="BK165" s="93">
        <f t="shared" si="162"/>
        <v>2182.243354307032</v>
      </c>
      <c r="BL165" s="94">
        <f t="shared" si="163"/>
        <v>41.937457429446567</v>
      </c>
      <c r="BM165" s="100">
        <f t="shared" si="197"/>
        <v>8.0978977900849518</v>
      </c>
      <c r="BN165" s="94">
        <f t="shared" si="164"/>
        <v>7</v>
      </c>
      <c r="BO165" s="94">
        <f t="shared" si="165"/>
        <v>17.600000000000001</v>
      </c>
      <c r="BP165" s="94">
        <v>1</v>
      </c>
      <c r="BQ165" s="94">
        <f>BQ$3/BT$3</f>
        <v>0.56818181818181823</v>
      </c>
      <c r="BR165" s="93">
        <f>BR164*BP165</f>
        <v>1</v>
      </c>
      <c r="BS165" s="93">
        <f>BN165*BR165*$G165*BQ165</f>
        <v>12.81487215909091</v>
      </c>
      <c r="BT165" s="93">
        <f t="shared" si="191"/>
        <v>46.446678459205906</v>
      </c>
      <c r="BU165" s="93">
        <f t="shared" si="166"/>
        <v>329030785500.67187</v>
      </c>
      <c r="BV165" s="93">
        <f t="shared" si="167"/>
        <v>2182.243354307032</v>
      </c>
      <c r="BW165" s="94">
        <f t="shared" si="168"/>
        <v>3.6244355685012812</v>
      </c>
      <c r="BX165" s="100">
        <f t="shared" si="200"/>
        <v>0.81572974431742407</v>
      </c>
      <c r="BY165" s="94">
        <f t="shared" si="169"/>
        <v>-48</v>
      </c>
      <c r="BZ165" s="94">
        <f t="shared" si="170"/>
        <v>20.350000000000001</v>
      </c>
      <c r="CA165" s="94">
        <v>1</v>
      </c>
      <c r="CB165" s="94">
        <f>CB$3/CE$3</f>
        <v>0.49140049140049141</v>
      </c>
      <c r="CC165" s="93">
        <f>CC164*CA165</f>
        <v>1</v>
      </c>
      <c r="CD165" s="93">
        <f>BY165*CC165*$G165*CB165</f>
        <v>-75.998624078624076</v>
      </c>
      <c r="CE165" s="93">
        <f t="shared" si="192"/>
        <v>2.6222642562722963E-2</v>
      </c>
      <c r="CF165" s="93">
        <f t="shared" si="171"/>
        <v>380441845735.15186</v>
      </c>
      <c r="CG165" s="93">
        <f t="shared" si="172"/>
        <v>2182.243354307032</v>
      </c>
      <c r="CH165" s="94">
        <f t="shared" si="173"/>
        <v>-3.4504101726360773E-4</v>
      </c>
      <c r="CI165" s="100"/>
      <c r="CJ165" s="94">
        <f t="shared" si="174"/>
        <v>-98</v>
      </c>
      <c r="CK165" s="94">
        <f t="shared" si="175"/>
        <v>22.85</v>
      </c>
      <c r="CL165" s="94">
        <v>1</v>
      </c>
      <c r="CM165" s="94">
        <f>CM$3/CP$3</f>
        <v>0.43763676148796499</v>
      </c>
      <c r="CN165" s="93">
        <f>CN164*CL165</f>
        <v>1</v>
      </c>
      <c r="CO165" s="93">
        <f>CJ165*CN165*$G165*CM165</f>
        <v>-138.18750547045951</v>
      </c>
      <c r="CP165" s="93">
        <f t="shared" si="193"/>
        <v>2.8754001389656483E-5</v>
      </c>
      <c r="CQ165" s="93">
        <f t="shared" si="176"/>
        <v>427179173221.04272</v>
      </c>
      <c r="CR165" s="93">
        <f t="shared" si="177"/>
        <v>2182.243354307032</v>
      </c>
      <c r="CS165" s="94">
        <f t="shared" si="178"/>
        <v>-2.0807960380906693E-7</v>
      </c>
      <c r="CT165" s="100"/>
      <c r="CU165" s="94">
        <f t="shared" si="179"/>
        <v>-161</v>
      </c>
      <c r="CV165" s="94">
        <f t="shared" si="180"/>
        <v>26</v>
      </c>
      <c r="CW165" s="94">
        <v>1</v>
      </c>
      <c r="CX165" s="94">
        <f>CX$3/DA$3</f>
        <v>0.38461538461538458</v>
      </c>
      <c r="CY165" s="93">
        <f>CY164*CW165</f>
        <v>1</v>
      </c>
      <c r="CZ165" s="93">
        <f>CU165*CY165*$G165*CX165</f>
        <v>-199.51770192307691</v>
      </c>
      <c r="DA165" s="93">
        <f t="shared" si="194"/>
        <v>5.2699620476223021E-9</v>
      </c>
      <c r="DB165" s="93">
        <f t="shared" si="181"/>
        <v>486068205853.26514</v>
      </c>
      <c r="DC165" s="93">
        <f t="shared" si="182"/>
        <v>2182.243354307032</v>
      </c>
      <c r="DD165" s="94">
        <f t="shared" si="183"/>
        <v>-2.6413506154226407E-11</v>
      </c>
      <c r="DE165" s="100"/>
    </row>
    <row r="166" spans="1:109">
      <c r="A166" s="84">
        <f t="shared" si="134"/>
        <v>64.000000000000611</v>
      </c>
      <c r="B166" s="84">
        <f t="shared" si="135"/>
        <v>5.333333333333333</v>
      </c>
      <c r="C166" s="112">
        <f t="shared" si="199"/>
        <v>7.8199999999999994</v>
      </c>
      <c r="D166" s="116"/>
      <c r="E166" s="86">
        <f t="shared" si="184"/>
        <v>1.8</v>
      </c>
      <c r="F166" s="86">
        <f t="shared" si="136"/>
        <v>1.8</v>
      </c>
      <c r="G166" s="87">
        <f t="shared" si="137"/>
        <v>3.24</v>
      </c>
      <c r="H166" s="88">
        <f t="shared" si="138"/>
        <v>4294967296.0000458</v>
      </c>
      <c r="I166" s="84">
        <f t="shared" si="185"/>
        <v>32.000000000000014</v>
      </c>
      <c r="J166" s="89">
        <v>160</v>
      </c>
      <c r="K166" s="94">
        <f t="shared" si="139"/>
        <v>160</v>
      </c>
      <c r="L166" s="94">
        <f t="shared" si="140"/>
        <v>10</v>
      </c>
      <c r="M166" s="94">
        <v>10</v>
      </c>
      <c r="N166" s="94">
        <f>N$3/Q$3</f>
        <v>1</v>
      </c>
      <c r="O166" s="93">
        <f>O165*M166</f>
        <v>5120000</v>
      </c>
      <c r="P166" s="93">
        <f>K166*O166*$G166*N166</f>
        <v>2654208000</v>
      </c>
      <c r="Q166" s="93">
        <f t="shared" si="141"/>
        <v>42949672960.000458</v>
      </c>
      <c r="R166" s="93">
        <f t="shared" si="142"/>
        <v>214748364800.00229</v>
      </c>
      <c r="S166" s="93">
        <f t="shared" si="143"/>
        <v>2261.3333333333549</v>
      </c>
      <c r="T166" s="94">
        <f t="shared" si="198"/>
        <v>16.181728395061899</v>
      </c>
      <c r="U166" s="100">
        <f>T166/(($C166/N$3))</f>
        <v>2.0692747308263302</v>
      </c>
      <c r="V166" s="94">
        <f t="shared" si="144"/>
        <v>150</v>
      </c>
      <c r="W166" s="97">
        <f t="shared" si="145"/>
        <v>10.5</v>
      </c>
      <c r="X166" s="94">
        <v>1</v>
      </c>
      <c r="Y166" s="94">
        <f>Y$3/AB$3</f>
        <v>0.95238095238095244</v>
      </c>
      <c r="Z166" s="93">
        <f>Z165*X166</f>
        <v>460800</v>
      </c>
      <c r="AA166" s="93">
        <f>V166*Z166*$G166*Y166</f>
        <v>213284571.42857143</v>
      </c>
      <c r="AB166" s="93">
        <f t="shared" si="186"/>
        <v>11274289152.000113</v>
      </c>
      <c r="AC166" s="93">
        <f t="shared" si="146"/>
        <v>225485783040.00241</v>
      </c>
      <c r="AD166" s="93">
        <f t="shared" si="147"/>
        <v>2261.3333333333549</v>
      </c>
      <c r="AE166" s="94">
        <f t="shared" si="148"/>
        <v>52.860312757202173</v>
      </c>
      <c r="AF166" s="100">
        <f t="shared" si="187"/>
        <v>7.0976123267343079</v>
      </c>
      <c r="AG166" s="94">
        <f t="shared" si="149"/>
        <v>125</v>
      </c>
      <c r="AH166" s="94">
        <f t="shared" si="150"/>
        <v>11.75</v>
      </c>
      <c r="AI166" s="94">
        <v>1</v>
      </c>
      <c r="AJ166" s="94">
        <f>AJ$3/AM$3</f>
        <v>0.85106382978723394</v>
      </c>
      <c r="AK166" s="93">
        <f>AK165*AI166</f>
        <v>43200</v>
      </c>
      <c r="AL166" s="93">
        <f>AG166*AK166*$G166*AJ166</f>
        <v>14890212.765957445</v>
      </c>
      <c r="AM166" s="93">
        <f t="shared" si="188"/>
        <v>394264576.00000322</v>
      </c>
      <c r="AN166" s="93">
        <f t="shared" si="151"/>
        <v>252329328640.00269</v>
      </c>
      <c r="AO166" s="93">
        <f t="shared" si="152"/>
        <v>2261.3333333333549</v>
      </c>
      <c r="AP166" s="94">
        <f t="shared" si="153"/>
        <v>26.478102240512335</v>
      </c>
      <c r="AQ166" s="100">
        <f t="shared" si="195"/>
        <v>3.978487229232992</v>
      </c>
      <c r="AR166" s="94">
        <f t="shared" si="154"/>
        <v>95</v>
      </c>
      <c r="AS166" s="94">
        <f t="shared" si="155"/>
        <v>13.25</v>
      </c>
      <c r="AT166" s="94">
        <v>1</v>
      </c>
      <c r="AU166" s="94">
        <f>AU$3/AX$3</f>
        <v>0.75471698113207542</v>
      </c>
      <c r="AV166" s="93">
        <f>AV165*AT166</f>
        <v>512</v>
      </c>
      <c r="AW166" s="93">
        <f>AR166*AV166*$G166*AU166</f>
        <v>118938.56603773584</v>
      </c>
      <c r="AX166" s="93">
        <f t="shared" si="189"/>
        <v>6946816.0000000447</v>
      </c>
      <c r="AY166" s="93">
        <f t="shared" si="156"/>
        <v>284541583360.00305</v>
      </c>
      <c r="AZ166" s="93">
        <f t="shared" si="157"/>
        <v>2261.3333333333549</v>
      </c>
      <c r="BA166" s="94">
        <f t="shared" si="158"/>
        <v>58.406757634828189</v>
      </c>
      <c r="BB166" s="100">
        <f t="shared" si="196"/>
        <v>9.896285660632655</v>
      </c>
      <c r="BC166" s="94">
        <f t="shared" si="159"/>
        <v>58</v>
      </c>
      <c r="BD166" s="94">
        <f t="shared" si="160"/>
        <v>15.1</v>
      </c>
      <c r="BE166" s="94">
        <v>1</v>
      </c>
      <c r="BF166" s="94">
        <f>BF$3/BI$3</f>
        <v>0.66225165562913912</v>
      </c>
      <c r="BG166" s="93">
        <f>BG165*BE166</f>
        <v>8</v>
      </c>
      <c r="BH166" s="93">
        <f>BC166*BG166*$G166*BF166</f>
        <v>995.60264900662264</v>
      </c>
      <c r="BI166" s="93">
        <f t="shared" si="190"/>
        <v>46873.231676020936</v>
      </c>
      <c r="BJ166" s="93">
        <f t="shared" si="161"/>
        <v>324270030848.00348</v>
      </c>
      <c r="BK166" s="93">
        <f t="shared" si="162"/>
        <v>2261.3333333333549</v>
      </c>
      <c r="BL166" s="94">
        <f t="shared" si="163"/>
        <v>47.080260104560189</v>
      </c>
      <c r="BM166" s="100">
        <f t="shared" si="197"/>
        <v>9.0909453654585537</v>
      </c>
      <c r="BN166" s="94">
        <f t="shared" si="164"/>
        <v>8</v>
      </c>
      <c r="BO166" s="94">
        <f t="shared" si="165"/>
        <v>17.600000000000001</v>
      </c>
      <c r="BP166" s="94">
        <v>1</v>
      </c>
      <c r="BQ166" s="94">
        <f>BQ$3/BT$3</f>
        <v>0.56818181818181823</v>
      </c>
      <c r="BR166" s="93">
        <f>BR165*BP166</f>
        <v>1</v>
      </c>
      <c r="BS166" s="93">
        <f>BN166*BR166*$G166*BQ166</f>
        <v>14.72727272727273</v>
      </c>
      <c r="BT166" s="93">
        <f t="shared" si="191"/>
        <v>53.353223141166048</v>
      </c>
      <c r="BU166" s="93">
        <f t="shared" si="166"/>
        <v>377957122048.00409</v>
      </c>
      <c r="BV166" s="93">
        <f t="shared" si="167"/>
        <v>2261.3333333333549</v>
      </c>
      <c r="BW166" s="94">
        <f t="shared" si="168"/>
        <v>3.6227497194618916</v>
      </c>
      <c r="BX166" s="100">
        <f t="shared" si="200"/>
        <v>0.81535032049270206</v>
      </c>
      <c r="BY166" s="94">
        <f t="shared" si="169"/>
        <v>-47</v>
      </c>
      <c r="BZ166" s="94">
        <f t="shared" si="170"/>
        <v>20.350000000000001</v>
      </c>
      <c r="CA166" s="94">
        <v>1</v>
      </c>
      <c r="CB166" s="94">
        <f>CB$3/CE$3</f>
        <v>0.49140049140049141</v>
      </c>
      <c r="CC166" s="93">
        <f>CC165*CA166</f>
        <v>1</v>
      </c>
      <c r="CD166" s="93">
        <f>BY166*CC166*$G166*CB166</f>
        <v>-74.830466830466833</v>
      </c>
      <c r="CE166" s="93">
        <f t="shared" si="192"/>
        <v>3.012190637547511E-2</v>
      </c>
      <c r="CF166" s="93">
        <f t="shared" si="171"/>
        <v>437012922368.0047</v>
      </c>
      <c r="CG166" s="93">
        <f t="shared" si="172"/>
        <v>2261.3333333333549</v>
      </c>
      <c r="CH166" s="94">
        <f t="shared" si="173"/>
        <v>-4.0253532620233677E-4</v>
      </c>
      <c r="CI166" s="100"/>
      <c r="CJ166" s="94">
        <f t="shared" si="174"/>
        <v>-97</v>
      </c>
      <c r="CK166" s="94">
        <f t="shared" si="175"/>
        <v>22.85</v>
      </c>
      <c r="CL166" s="94">
        <v>1</v>
      </c>
      <c r="CM166" s="94">
        <f>CM$3/CP$3</f>
        <v>0.43763676148796499</v>
      </c>
      <c r="CN166" s="93">
        <f>CN165*CL166</f>
        <v>1</v>
      </c>
      <c r="CO166" s="93">
        <f>CJ166*CN166*$G166*CM166</f>
        <v>-137.54048140043764</v>
      </c>
      <c r="CP166" s="93">
        <f t="shared" si="193"/>
        <v>3.3029674095880859E-5</v>
      </c>
      <c r="CQ166" s="93">
        <f t="shared" si="176"/>
        <v>490700013568.00531</v>
      </c>
      <c r="CR166" s="93">
        <f t="shared" si="177"/>
        <v>2261.3333333333549</v>
      </c>
      <c r="CS166" s="94">
        <f t="shared" si="178"/>
        <v>-2.4014511044001449E-7</v>
      </c>
      <c r="CT166" s="100"/>
      <c r="CU166" s="94">
        <f t="shared" si="179"/>
        <v>-160</v>
      </c>
      <c r="CV166" s="94">
        <f t="shared" si="180"/>
        <v>26</v>
      </c>
      <c r="CW166" s="94">
        <v>1</v>
      </c>
      <c r="CX166" s="94">
        <f>CX$3/DA$3</f>
        <v>0.38461538461538458</v>
      </c>
      <c r="CY166" s="93">
        <f>CY165*CW166</f>
        <v>1</v>
      </c>
      <c r="CZ166" s="93">
        <f>CU166*CY166*$G166*CX166</f>
        <v>-199.38461538461542</v>
      </c>
      <c r="DA166" s="93">
        <f t="shared" si="194"/>
        <v>6.0535967350005458E-9</v>
      </c>
      <c r="DB166" s="93">
        <f t="shared" si="181"/>
        <v>558345748480.00598</v>
      </c>
      <c r="DC166" s="93">
        <f t="shared" si="182"/>
        <v>2261.3333333333549</v>
      </c>
      <c r="DD166" s="94">
        <f t="shared" si="183"/>
        <v>-3.0361403377703348E-11</v>
      </c>
      <c r="DE166" s="100"/>
    </row>
    <row r="167" spans="1:109">
      <c r="A167" s="84">
        <f t="shared" si="134"/>
        <v>66.256955125848805</v>
      </c>
      <c r="B167" s="84">
        <f t="shared" si="135"/>
        <v>5.3666666666666663</v>
      </c>
      <c r="C167" s="112">
        <f t="shared" si="199"/>
        <v>7.8199999999999994</v>
      </c>
      <c r="D167" s="116"/>
      <c r="E167" s="86">
        <f t="shared" si="184"/>
        <v>1.8050000000000002</v>
      </c>
      <c r="F167" s="86">
        <f t="shared" si="136"/>
        <v>1.8050000000000002</v>
      </c>
      <c r="G167" s="87">
        <f t="shared" si="137"/>
        <v>3.2580250000000004</v>
      </c>
      <c r="H167" s="88">
        <f t="shared" si="138"/>
        <v>4933621867.6813173</v>
      </c>
      <c r="I167" s="84">
        <f t="shared" si="185"/>
        <v>32.200000000000017</v>
      </c>
      <c r="J167" s="89">
        <v>161</v>
      </c>
      <c r="K167" s="94">
        <f t="shared" si="139"/>
        <v>161</v>
      </c>
      <c r="L167" s="94">
        <f t="shared" si="140"/>
        <v>10</v>
      </c>
      <c r="M167" s="94">
        <v>1</v>
      </c>
      <c r="N167" s="94">
        <f>N$3/Q$3</f>
        <v>1</v>
      </c>
      <c r="O167" s="93">
        <f>O166*M167</f>
        <v>5120000</v>
      </c>
      <c r="P167" s="93">
        <f>K167*O167*$G167*N167</f>
        <v>2685655168.0000005</v>
      </c>
      <c r="Q167" s="93">
        <f t="shared" si="141"/>
        <v>49336218676.813171</v>
      </c>
      <c r="R167" s="93">
        <f t="shared" si="142"/>
        <v>246681093384.06586</v>
      </c>
      <c r="S167" s="93">
        <f t="shared" si="143"/>
        <v>2343.2876462841859</v>
      </c>
      <c r="T167" s="94">
        <f t="shared" si="198"/>
        <v>18.370273021146534</v>
      </c>
      <c r="U167" s="100">
        <f>T167/(($C167/N$3))</f>
        <v>2.3491397725251324</v>
      </c>
      <c r="V167" s="94">
        <f t="shared" si="144"/>
        <v>151</v>
      </c>
      <c r="W167" s="97">
        <f t="shared" si="145"/>
        <v>10.5</v>
      </c>
      <c r="X167" s="94">
        <v>1</v>
      </c>
      <c r="Y167" s="94">
        <f>Y$3/AB$3</f>
        <v>0.95238095238095244</v>
      </c>
      <c r="Z167" s="93">
        <f>Z166*X167</f>
        <v>460800</v>
      </c>
      <c r="AA167" s="93">
        <f>V167*Z167*$G167*Y167</f>
        <v>215900938.9714286</v>
      </c>
      <c r="AB167" s="93">
        <f t="shared" si="186"/>
        <v>12950757402.663448</v>
      </c>
      <c r="AC167" s="93">
        <f t="shared" si="146"/>
        <v>259015148053.26917</v>
      </c>
      <c r="AD167" s="93">
        <f t="shared" si="147"/>
        <v>2343.2876462841859</v>
      </c>
      <c r="AE167" s="94">
        <f t="shared" si="148"/>
        <v>59.984720142311637</v>
      </c>
      <c r="AF167" s="100">
        <f t="shared" si="187"/>
        <v>8.0542143413589802</v>
      </c>
      <c r="AG167" s="94">
        <f t="shared" si="149"/>
        <v>126</v>
      </c>
      <c r="AH167" s="94">
        <f t="shared" si="150"/>
        <v>11.75</v>
      </c>
      <c r="AI167" s="94">
        <v>1</v>
      </c>
      <c r="AJ167" s="94">
        <f>AJ$3/AM$3</f>
        <v>0.85106382978723394</v>
      </c>
      <c r="AK167" s="93">
        <f>AK166*AI167</f>
        <v>43200</v>
      </c>
      <c r="AL167" s="93">
        <f>AG167*AK167*$G167*AJ167</f>
        <v>15092835.472340427</v>
      </c>
      <c r="AM167" s="93">
        <f t="shared" si="188"/>
        <v>452891069.88480729</v>
      </c>
      <c r="AN167" s="93">
        <f t="shared" si="151"/>
        <v>289850284726.2774</v>
      </c>
      <c r="AO167" s="93">
        <f t="shared" si="152"/>
        <v>2343.2876462841859</v>
      </c>
      <c r="AP167" s="94">
        <f t="shared" si="153"/>
        <v>30.007023578491182</v>
      </c>
      <c r="AQ167" s="100">
        <f t="shared" si="195"/>
        <v>4.5087279673564122</v>
      </c>
      <c r="AR167" s="94">
        <f t="shared" si="154"/>
        <v>96</v>
      </c>
      <c r="AS167" s="94">
        <f t="shared" si="155"/>
        <v>13.25</v>
      </c>
      <c r="AT167" s="94">
        <v>1</v>
      </c>
      <c r="AU167" s="94">
        <f>AU$3/AX$3</f>
        <v>0.75471698113207542</v>
      </c>
      <c r="AV167" s="93">
        <f>AV166*AT167</f>
        <v>512</v>
      </c>
      <c r="AW167" s="93">
        <f>AR167*AV167*$G167*AU167</f>
        <v>120859.20362264152</v>
      </c>
      <c r="AX167" s="93">
        <f t="shared" si="189"/>
        <v>7979796.1116671339</v>
      </c>
      <c r="AY167" s="93">
        <f t="shared" si="156"/>
        <v>326852448733.88727</v>
      </c>
      <c r="AZ167" s="93">
        <f t="shared" si="157"/>
        <v>2343.2876462841859</v>
      </c>
      <c r="BA167" s="94">
        <f t="shared" si="158"/>
        <v>66.025555956685238</v>
      </c>
      <c r="BB167" s="100">
        <f t="shared" si="196"/>
        <v>11.187194583453701</v>
      </c>
      <c r="BC167" s="94">
        <f t="shared" si="159"/>
        <v>59</v>
      </c>
      <c r="BD167" s="94">
        <f t="shared" si="160"/>
        <v>15.1</v>
      </c>
      <c r="BE167" s="94">
        <v>1</v>
      </c>
      <c r="BF167" s="94">
        <f>BF$3/BI$3</f>
        <v>0.66225165562913912</v>
      </c>
      <c r="BG167" s="93">
        <f>BG166*BE167</f>
        <v>8</v>
      </c>
      <c r="BH167" s="93">
        <f>BC167*BG167*$G167*BF167</f>
        <v>1018.4025165562916</v>
      </c>
      <c r="BI167" s="93">
        <f t="shared" si="190"/>
        <v>53843.204119640162</v>
      </c>
      <c r="BJ167" s="93">
        <f t="shared" si="161"/>
        <v>372488451009.93945</v>
      </c>
      <c r="BK167" s="93">
        <f t="shared" si="162"/>
        <v>2343.2876462841859</v>
      </c>
      <c r="BL167" s="94">
        <f t="shared" si="163"/>
        <v>52.870258315650979</v>
      </c>
      <c r="BM167" s="100">
        <f t="shared" si="197"/>
        <v>10.208962922843092</v>
      </c>
      <c r="BN167" s="94">
        <f t="shared" si="164"/>
        <v>9</v>
      </c>
      <c r="BO167" s="94">
        <f t="shared" si="165"/>
        <v>17.600000000000001</v>
      </c>
      <c r="BP167" s="94">
        <v>1</v>
      </c>
      <c r="BQ167" s="94">
        <f>BQ$3/BT$3</f>
        <v>0.56818181818181823</v>
      </c>
      <c r="BR167" s="93">
        <f>BR166*BP167</f>
        <v>1</v>
      </c>
      <c r="BS167" s="93">
        <f>BN167*BR167*$G167*BQ167</f>
        <v>16.660355113636367</v>
      </c>
      <c r="BT167" s="93">
        <f t="shared" si="191"/>
        <v>61.286759656047181</v>
      </c>
      <c r="BU167" s="93">
        <f t="shared" si="166"/>
        <v>434158724355.95593</v>
      </c>
      <c r="BV167" s="93">
        <f t="shared" si="167"/>
        <v>2343.2876462841859</v>
      </c>
      <c r="BW167" s="94">
        <f t="shared" si="168"/>
        <v>3.6785986395862871</v>
      </c>
      <c r="BX167" s="100">
        <f t="shared" si="200"/>
        <v>0.82791989842351232</v>
      </c>
      <c r="BY167" s="94">
        <f t="shared" si="169"/>
        <v>-46</v>
      </c>
      <c r="BZ167" s="94">
        <f t="shared" si="170"/>
        <v>20.350000000000001</v>
      </c>
      <c r="CA167" s="94">
        <v>1</v>
      </c>
      <c r="CB167" s="94">
        <f>CB$3/CE$3</f>
        <v>0.49140049140049141</v>
      </c>
      <c r="CC167" s="93">
        <f>CC166*CA167</f>
        <v>1</v>
      </c>
      <c r="CD167" s="93">
        <f>BY167*CC167*$G167*CB167</f>
        <v>-73.645773955773961</v>
      </c>
      <c r="CE167" s="93">
        <f t="shared" si="192"/>
        <v>3.4600984302882956E-2</v>
      </c>
      <c r="CF167" s="93">
        <f t="shared" si="171"/>
        <v>501996025036.5741</v>
      </c>
      <c r="CG167" s="93">
        <f t="shared" si="172"/>
        <v>2343.2876462841859</v>
      </c>
      <c r="CH167" s="94">
        <f t="shared" si="173"/>
        <v>-4.6982986863118131E-4</v>
      </c>
      <c r="CI167" s="100"/>
      <c r="CJ167" s="94">
        <f t="shared" si="174"/>
        <v>-96</v>
      </c>
      <c r="CK167" s="94">
        <f t="shared" si="175"/>
        <v>22.85</v>
      </c>
      <c r="CL167" s="94">
        <v>1</v>
      </c>
      <c r="CM167" s="94">
        <f>CM$3/CP$3</f>
        <v>0.43763676148796499</v>
      </c>
      <c r="CN167" s="93">
        <f>CN166*CL167</f>
        <v>1</v>
      </c>
      <c r="CO167" s="93">
        <f>CJ167*CN167*$G167*CM167</f>
        <v>-136.87982494529544</v>
      </c>
      <c r="CP167" s="93">
        <f t="shared" si="193"/>
        <v>3.7941132300026526E-5</v>
      </c>
      <c r="CQ167" s="93">
        <f t="shared" si="176"/>
        <v>563666298382.59058</v>
      </c>
      <c r="CR167" s="93">
        <f t="shared" si="177"/>
        <v>2343.2876462841859</v>
      </c>
      <c r="CS167" s="94">
        <f t="shared" si="178"/>
        <v>-2.7718571612134841E-7</v>
      </c>
      <c r="CT167" s="100"/>
      <c r="CU167" s="94">
        <f t="shared" si="179"/>
        <v>-159</v>
      </c>
      <c r="CV167" s="94">
        <f t="shared" si="180"/>
        <v>26</v>
      </c>
      <c r="CW167" s="94">
        <v>1</v>
      </c>
      <c r="CX167" s="94">
        <f>CX$3/DA$3</f>
        <v>0.38461538461538458</v>
      </c>
      <c r="CY167" s="93">
        <f>CY166*CW167</f>
        <v>1</v>
      </c>
      <c r="CZ167" s="93">
        <f>CU167*CY167*$G167*CX167</f>
        <v>-199.2407596153846</v>
      </c>
      <c r="DA167" s="93">
        <f t="shared" si="194"/>
        <v>6.95375661131055E-9</v>
      </c>
      <c r="DB167" s="93">
        <f t="shared" si="181"/>
        <v>641370842798.57129</v>
      </c>
      <c r="DC167" s="93">
        <f t="shared" si="182"/>
        <v>2343.2876462841859</v>
      </c>
      <c r="DD167" s="94">
        <f t="shared" si="183"/>
        <v>-3.4901275345135795E-11</v>
      </c>
      <c r="DE167" s="100"/>
    </row>
    <row r="168" spans="1:109">
      <c r="A168" s="84">
        <f t="shared" si="134"/>
        <v>68.593501602323443</v>
      </c>
      <c r="B168" s="84">
        <f t="shared" si="135"/>
        <v>5.4</v>
      </c>
      <c r="C168" s="112">
        <f t="shared" si="199"/>
        <v>7.8199999999999994</v>
      </c>
      <c r="D168" s="116"/>
      <c r="E168" s="86">
        <f t="shared" si="184"/>
        <v>1.81</v>
      </c>
      <c r="F168" s="86">
        <f t="shared" si="136"/>
        <v>1.81</v>
      </c>
      <c r="G168" s="87">
        <f t="shared" si="137"/>
        <v>3.2761</v>
      </c>
      <c r="H168" s="88">
        <f t="shared" si="138"/>
        <v>5667243323.5829287</v>
      </c>
      <c r="I168" s="84">
        <f t="shared" si="185"/>
        <v>32.400000000000013</v>
      </c>
      <c r="J168" s="89">
        <v>162</v>
      </c>
      <c r="K168" s="94">
        <f t="shared" si="139"/>
        <v>162</v>
      </c>
      <c r="L168" s="94">
        <f t="shared" si="140"/>
        <v>10</v>
      </c>
      <c r="M168" s="94">
        <v>1</v>
      </c>
      <c r="N168" s="94">
        <f>N$3/Q$3</f>
        <v>1</v>
      </c>
      <c r="O168" s="93">
        <f>O167*M168</f>
        <v>5120000</v>
      </c>
      <c r="P168" s="93">
        <f>K168*O168*$G168*N168</f>
        <v>2717328384</v>
      </c>
      <c r="Q168" s="93">
        <f t="shared" si="141"/>
        <v>56672433235.829285</v>
      </c>
      <c r="R168" s="93">
        <f t="shared" si="142"/>
        <v>283362166179.14642</v>
      </c>
      <c r="S168" s="93">
        <f t="shared" si="143"/>
        <v>2428.2099567222499</v>
      </c>
      <c r="T168" s="94">
        <f t="shared" si="198"/>
        <v>20.855938343530468</v>
      </c>
      <c r="U168" s="100">
        <f>T168/(($C168/N$3))</f>
        <v>2.6669997881752519</v>
      </c>
      <c r="V168" s="94">
        <f t="shared" si="144"/>
        <v>152</v>
      </c>
      <c r="W168" s="97">
        <f t="shared" si="145"/>
        <v>10.5</v>
      </c>
      <c r="X168" s="94">
        <v>1</v>
      </c>
      <c r="Y168" s="94">
        <f>Y$3/AB$3</f>
        <v>0.95238095238095244</v>
      </c>
      <c r="Z168" s="93">
        <f>Z167*X168</f>
        <v>460800</v>
      </c>
      <c r="AA168" s="93">
        <f>V168*Z168*$G168*Y168</f>
        <v>218536462.62857142</v>
      </c>
      <c r="AB168" s="93">
        <f t="shared" si="186"/>
        <v>14876513724.405174</v>
      </c>
      <c r="AC168" s="93">
        <f t="shared" si="146"/>
        <v>297530274488.10376</v>
      </c>
      <c r="AD168" s="93">
        <f t="shared" si="147"/>
        <v>2428.2099567222499</v>
      </c>
      <c r="AE168" s="94">
        <f t="shared" si="148"/>
        <v>68.073371122921344</v>
      </c>
      <c r="AF168" s="100">
        <f t="shared" si="187"/>
        <v>9.1402864039728158</v>
      </c>
      <c r="AG168" s="94">
        <f t="shared" si="149"/>
        <v>127</v>
      </c>
      <c r="AH168" s="94">
        <f t="shared" si="150"/>
        <v>11.75</v>
      </c>
      <c r="AI168" s="94">
        <v>1</v>
      </c>
      <c r="AJ168" s="94">
        <f>AJ$3/AM$3</f>
        <v>0.85106382978723394</v>
      </c>
      <c r="AK168" s="93">
        <f>AK167*AI168</f>
        <v>43200</v>
      </c>
      <c r="AL168" s="93">
        <f>AG168*AK168*$G168*AJ168</f>
        <v>15297017.055319147</v>
      </c>
      <c r="AM168" s="93">
        <f t="shared" si="188"/>
        <v>520235226.96952546</v>
      </c>
      <c r="AN168" s="93">
        <f t="shared" si="151"/>
        <v>332950545260.49707</v>
      </c>
      <c r="AO168" s="93">
        <f t="shared" si="152"/>
        <v>2428.2099567222499</v>
      </c>
      <c r="AP168" s="94">
        <f t="shared" si="153"/>
        <v>34.008932923862233</v>
      </c>
      <c r="AQ168" s="100">
        <f t="shared" si="195"/>
        <v>5.1100378753885076</v>
      </c>
      <c r="AR168" s="94">
        <f t="shared" si="154"/>
        <v>97</v>
      </c>
      <c r="AS168" s="94">
        <f t="shared" si="155"/>
        <v>13.25</v>
      </c>
      <c r="AT168" s="94">
        <v>1</v>
      </c>
      <c r="AU168" s="94">
        <f>AU$3/AX$3</f>
        <v>0.75471698113207542</v>
      </c>
      <c r="AV168" s="93">
        <f>AV167*AT168</f>
        <v>512</v>
      </c>
      <c r="AW168" s="93">
        <f>AR168*AV168*$G168*AU168</f>
        <v>122795.64558490565</v>
      </c>
      <c r="AX168" s="93">
        <f t="shared" si="189"/>
        <v>9166378.6666837763</v>
      </c>
      <c r="AY168" s="93">
        <f t="shared" si="156"/>
        <v>375454870187.36902</v>
      </c>
      <c r="AZ168" s="93">
        <f t="shared" si="157"/>
        <v>2428.2099567222499</v>
      </c>
      <c r="BA168" s="94">
        <f t="shared" si="158"/>
        <v>74.647424369342062</v>
      </c>
      <c r="BB168" s="100">
        <f t="shared" si="196"/>
        <v>12.648061034447345</v>
      </c>
      <c r="BC168" s="94">
        <f t="shared" si="159"/>
        <v>60</v>
      </c>
      <c r="BD168" s="94">
        <f t="shared" si="160"/>
        <v>15.1</v>
      </c>
      <c r="BE168" s="94">
        <v>8</v>
      </c>
      <c r="BF168" s="94">
        <f>BF$3/BI$3</f>
        <v>0.66225165562913912</v>
      </c>
      <c r="BG168" s="93">
        <f>BG167*BE168</f>
        <v>64</v>
      </c>
      <c r="BH168" s="93">
        <f>BC168*BG168*$G168*BF168</f>
        <v>8331.2741721854309</v>
      </c>
      <c r="BI168" s="93">
        <f t="shared" si="190"/>
        <v>61849.600000000246</v>
      </c>
      <c r="BJ168" s="93">
        <f t="shared" si="161"/>
        <v>427876870930.51111</v>
      </c>
      <c r="BK168" s="93">
        <f t="shared" si="162"/>
        <v>2428.2099567222499</v>
      </c>
      <c r="BL168" s="94">
        <f t="shared" si="163"/>
        <v>7.4237864127061943</v>
      </c>
      <c r="BM168" s="100">
        <f t="shared" si="197"/>
        <v>1.4334932842949304</v>
      </c>
      <c r="BN168" s="94">
        <f t="shared" si="164"/>
        <v>10</v>
      </c>
      <c r="BO168" s="94">
        <f t="shared" si="165"/>
        <v>17.600000000000001</v>
      </c>
      <c r="BP168" s="94">
        <v>1</v>
      </c>
      <c r="BQ168" s="94">
        <f>BQ$3/BT$3</f>
        <v>0.56818181818181823</v>
      </c>
      <c r="BR168" s="93">
        <f>BR167*BP168</f>
        <v>1</v>
      </c>
      <c r="BS168" s="93">
        <f>BN168*BR168*$G168*BQ168</f>
        <v>18.614204545454548</v>
      </c>
      <c r="BT168" s="93">
        <f t="shared" si="191"/>
        <v>70.400000000000048</v>
      </c>
      <c r="BU168" s="93">
        <f t="shared" si="166"/>
        <v>498717412475.29779</v>
      </c>
      <c r="BV168" s="93">
        <f t="shared" si="167"/>
        <v>2428.2099567222499</v>
      </c>
      <c r="BW168" s="94">
        <f t="shared" si="168"/>
        <v>3.7820579347394787</v>
      </c>
      <c r="BX168" s="100">
        <f t="shared" si="200"/>
        <v>0.85120485487742759</v>
      </c>
      <c r="BY168" s="94">
        <f t="shared" si="169"/>
        <v>-45</v>
      </c>
      <c r="BZ168" s="94">
        <f t="shared" si="170"/>
        <v>20.350000000000001</v>
      </c>
      <c r="CA168" s="94">
        <v>1</v>
      </c>
      <c r="CB168" s="94">
        <f>CB$3/CE$3</f>
        <v>0.49140049140049141</v>
      </c>
      <c r="CC168" s="93">
        <f>CC167*CA168</f>
        <v>1</v>
      </c>
      <c r="CD168" s="93">
        <f>BY168*CC168*$G168*CB168</f>
        <v>-72.444471744471741</v>
      </c>
      <c r="CE168" s="93">
        <f t="shared" si="192"/>
        <v>3.9746093749999885E-2</v>
      </c>
      <c r="CF168" s="93">
        <f t="shared" si="171"/>
        <v>576642008174.56311</v>
      </c>
      <c r="CG168" s="93">
        <f t="shared" si="172"/>
        <v>2428.2099567222499</v>
      </c>
      <c r="CH168" s="94">
        <f t="shared" si="173"/>
        <v>-5.4864219163876942E-4</v>
      </c>
      <c r="CI168" s="100"/>
      <c r="CJ168" s="94">
        <f t="shared" si="174"/>
        <v>-95</v>
      </c>
      <c r="CK168" s="94">
        <f t="shared" si="175"/>
        <v>22.85</v>
      </c>
      <c r="CL168" s="94">
        <v>1</v>
      </c>
      <c r="CM168" s="94">
        <f>CM$3/CP$3</f>
        <v>0.43763676148796499</v>
      </c>
      <c r="CN168" s="93">
        <f>CN167*CL168</f>
        <v>1</v>
      </c>
      <c r="CO168" s="93">
        <f>CJ168*CN168*$G168*CM168</f>
        <v>-136.20547045951858</v>
      </c>
      <c r="CP168" s="93">
        <f t="shared" si="193"/>
        <v>4.358291625976535E-5</v>
      </c>
      <c r="CQ168" s="93">
        <f t="shared" si="176"/>
        <v>647482549719.34961</v>
      </c>
      <c r="CR168" s="93">
        <f t="shared" si="177"/>
        <v>2428.2099567222499</v>
      </c>
      <c r="CS168" s="94">
        <f t="shared" si="178"/>
        <v>-3.1997919109070263E-7</v>
      </c>
      <c r="CT168" s="100"/>
      <c r="CU168" s="94">
        <f t="shared" si="179"/>
        <v>-158</v>
      </c>
      <c r="CV168" s="94">
        <f t="shared" si="180"/>
        <v>26</v>
      </c>
      <c r="CW168" s="94">
        <v>1</v>
      </c>
      <c r="CX168" s="94">
        <f>CX$3/DA$3</f>
        <v>0.38461538461538458</v>
      </c>
      <c r="CY168" s="93">
        <f>CY167*CW168</f>
        <v>1</v>
      </c>
      <c r="CZ168" s="93">
        <f>CU168*CY168*$G168*CX168</f>
        <v>-199.08607692307689</v>
      </c>
      <c r="DA168" s="93">
        <f t="shared" si="194"/>
        <v>7.9877687804621867E-9</v>
      </c>
      <c r="DB168" s="93">
        <f t="shared" si="181"/>
        <v>736741632065.78076</v>
      </c>
      <c r="DC168" s="93">
        <f t="shared" si="182"/>
        <v>2428.2099567222499</v>
      </c>
      <c r="DD168" s="94">
        <f t="shared" si="183"/>
        <v>-4.0122186864672161E-11</v>
      </c>
      <c r="DE168" s="100"/>
    </row>
    <row r="169" spans="1:109">
      <c r="A169" s="84">
        <f t="shared" si="134"/>
        <v>71.01244621234278</v>
      </c>
      <c r="B169" s="84">
        <f t="shared" si="135"/>
        <v>5.4333333333333336</v>
      </c>
      <c r="C169" s="112">
        <f t="shared" si="199"/>
        <v>7.8199999999999994</v>
      </c>
      <c r="D169" s="116"/>
      <c r="E169" s="86">
        <f t="shared" si="184"/>
        <v>1.8149999999999999</v>
      </c>
      <c r="F169" s="86">
        <f t="shared" si="136"/>
        <v>1.8149999999999999</v>
      </c>
      <c r="G169" s="87">
        <f t="shared" si="137"/>
        <v>3.294225</v>
      </c>
      <c r="H169" s="88">
        <f t="shared" si="138"/>
        <v>6509953083.1676407</v>
      </c>
      <c r="I169" s="84">
        <f t="shared" si="185"/>
        <v>32.600000000000016</v>
      </c>
      <c r="J169" s="89">
        <v>163</v>
      </c>
      <c r="K169" s="94">
        <f t="shared" si="139"/>
        <v>163</v>
      </c>
      <c r="L169" s="94">
        <f t="shared" si="140"/>
        <v>10</v>
      </c>
      <c r="M169" s="94">
        <v>1</v>
      </c>
      <c r="N169" s="94">
        <f>N$3/Q$3</f>
        <v>1</v>
      </c>
      <c r="O169" s="93">
        <f>O168*M169</f>
        <v>5120000</v>
      </c>
      <c r="P169" s="93">
        <f>K169*O169*$G169*N169</f>
        <v>2749228416</v>
      </c>
      <c r="Q169" s="93">
        <f t="shared" si="141"/>
        <v>65099530831.676407</v>
      </c>
      <c r="R169" s="93">
        <f t="shared" si="142"/>
        <v>325497654158.38202</v>
      </c>
      <c r="S169" s="93">
        <f t="shared" si="143"/>
        <v>2516.2076774573461</v>
      </c>
      <c r="T169" s="94">
        <f t="shared" si="198"/>
        <v>23.679200481418423</v>
      </c>
      <c r="U169" s="100">
        <f>T169/(($C169/N$3))</f>
        <v>3.0280307520995429</v>
      </c>
      <c r="V169" s="94">
        <f t="shared" si="144"/>
        <v>153</v>
      </c>
      <c r="W169" s="97">
        <f t="shared" si="145"/>
        <v>10.5</v>
      </c>
      <c r="X169" s="94">
        <v>1</v>
      </c>
      <c r="Y169" s="94">
        <f>Y$3/AB$3</f>
        <v>0.95238095238095244</v>
      </c>
      <c r="Z169" s="93">
        <f>Z168*X169</f>
        <v>460800</v>
      </c>
      <c r="AA169" s="93">
        <f>V169*Z169*$G169*Y169</f>
        <v>221191208.22857141</v>
      </c>
      <c r="AB169" s="93">
        <f t="shared" si="186"/>
        <v>17088626843.315044</v>
      </c>
      <c r="AC169" s="93">
        <f t="shared" si="146"/>
        <v>341772536866.30115</v>
      </c>
      <c r="AD169" s="93">
        <f t="shared" si="147"/>
        <v>2516.2076774573461</v>
      </c>
      <c r="AE169" s="94">
        <f t="shared" si="148"/>
        <v>77.257260721033006</v>
      </c>
      <c r="AF169" s="100">
        <f t="shared" si="187"/>
        <v>10.373417360241005</v>
      </c>
      <c r="AG169" s="94">
        <f t="shared" si="149"/>
        <v>128</v>
      </c>
      <c r="AH169" s="94">
        <f t="shared" si="150"/>
        <v>11.75</v>
      </c>
      <c r="AI169" s="94">
        <v>1</v>
      </c>
      <c r="AJ169" s="94">
        <f>AJ$3/AM$3</f>
        <v>0.85106382978723394</v>
      </c>
      <c r="AK169" s="93">
        <f>AK168*AI169</f>
        <v>43200</v>
      </c>
      <c r="AL169" s="93">
        <f>AG169*AK169*$G169*AJ169</f>
        <v>15502763.029787231</v>
      </c>
      <c r="AM169" s="93">
        <f t="shared" si="188"/>
        <v>597593349.43140304</v>
      </c>
      <c r="AN169" s="93">
        <f t="shared" si="151"/>
        <v>382459743636.09888</v>
      </c>
      <c r="AO169" s="93">
        <f t="shared" si="152"/>
        <v>2516.2076774573461</v>
      </c>
      <c r="AP169" s="94">
        <f t="shared" si="153"/>
        <v>38.547538157112939</v>
      </c>
      <c r="AQ169" s="100">
        <f t="shared" si="195"/>
        <v>5.7919894289779679</v>
      </c>
      <c r="AR169" s="94">
        <f t="shared" si="154"/>
        <v>98</v>
      </c>
      <c r="AS169" s="94">
        <f t="shared" si="155"/>
        <v>13.25</v>
      </c>
      <c r="AT169" s="94">
        <v>1</v>
      </c>
      <c r="AU169" s="94">
        <f>AU$3/AX$3</f>
        <v>0.75471698113207542</v>
      </c>
      <c r="AV169" s="93">
        <f>AV168*AT169</f>
        <v>512</v>
      </c>
      <c r="AW169" s="93">
        <f>AR169*AV169*$G169*AU169</f>
        <v>124747.94988679244</v>
      </c>
      <c r="AX169" s="93">
        <f t="shared" si="189"/>
        <v>10529404.095699565</v>
      </c>
      <c r="AY169" s="93">
        <f t="shared" si="156"/>
        <v>431284391759.8562</v>
      </c>
      <c r="AZ169" s="93">
        <f t="shared" si="157"/>
        <v>2516.2076774573461</v>
      </c>
      <c r="BA169" s="94">
        <f t="shared" si="158"/>
        <v>84.40542794695142</v>
      </c>
      <c r="BB169" s="100">
        <f t="shared" si="196"/>
        <v>14.301431205845351</v>
      </c>
      <c r="BC169" s="94">
        <f t="shared" si="159"/>
        <v>61</v>
      </c>
      <c r="BD169" s="94">
        <f t="shared" si="160"/>
        <v>15.1</v>
      </c>
      <c r="BE169" s="94">
        <v>1</v>
      </c>
      <c r="BF169" s="94">
        <f>BF$3/BI$3</f>
        <v>0.66225165562913912</v>
      </c>
      <c r="BG169" s="93">
        <f>BG168*BE169</f>
        <v>64</v>
      </c>
      <c r="BH169" s="93">
        <f>BC169*BG169*$G169*BF169</f>
        <v>8516.9896688741719</v>
      </c>
      <c r="BI169" s="93">
        <f t="shared" si="190"/>
        <v>71046.533777224889</v>
      </c>
      <c r="BJ169" s="93">
        <f t="shared" si="161"/>
        <v>491501457779.15686</v>
      </c>
      <c r="BK169" s="93">
        <f t="shared" si="162"/>
        <v>2516.2076774573461</v>
      </c>
      <c r="BL169" s="94">
        <f t="shared" si="163"/>
        <v>8.341742392487399</v>
      </c>
      <c r="BM169" s="100">
        <f t="shared" si="197"/>
        <v>1.6107456537923242</v>
      </c>
      <c r="BN169" s="94">
        <f t="shared" si="164"/>
        <v>11</v>
      </c>
      <c r="BO169" s="94">
        <f t="shared" si="165"/>
        <v>17.600000000000001</v>
      </c>
      <c r="BP169" s="94">
        <v>1</v>
      </c>
      <c r="BQ169" s="94">
        <f>BQ$3/BT$3</f>
        <v>0.56818181818181823</v>
      </c>
      <c r="BR169" s="93">
        <f>BR168*BP169</f>
        <v>1</v>
      </c>
      <c r="BS169" s="93">
        <f>BN169*BR169*$G169*BQ169</f>
        <v>20.588906250000001</v>
      </c>
      <c r="BT169" s="93">
        <f t="shared" si="191"/>
        <v>80.868364191791329</v>
      </c>
      <c r="BU169" s="93">
        <f t="shared" si="166"/>
        <v>572875871318.75244</v>
      </c>
      <c r="BV169" s="93">
        <f t="shared" si="167"/>
        <v>2516.2076774573461</v>
      </c>
      <c r="BW169" s="94">
        <f t="shared" si="168"/>
        <v>3.9277639720075626</v>
      </c>
      <c r="BX169" s="100">
        <f t="shared" si="200"/>
        <v>0.88399802950553852</v>
      </c>
      <c r="BY169" s="94">
        <f t="shared" si="169"/>
        <v>-44</v>
      </c>
      <c r="BZ169" s="94">
        <f t="shared" si="170"/>
        <v>20.350000000000001</v>
      </c>
      <c r="CA169" s="94">
        <v>1</v>
      </c>
      <c r="CB169" s="94">
        <f>CB$3/CE$3</f>
        <v>0.49140049140049141</v>
      </c>
      <c r="CC169" s="93">
        <f>CC168*CA169</f>
        <v>1</v>
      </c>
      <c r="CD169" s="93">
        <f>BY169*CC169*$G169*CB169</f>
        <v>-71.226486486486479</v>
      </c>
      <c r="CE169" s="93">
        <f t="shared" si="192"/>
        <v>4.5656272508182806E-2</v>
      </c>
      <c r="CF169" s="93">
        <f t="shared" si="171"/>
        <v>662387726212.3075</v>
      </c>
      <c r="CG169" s="93">
        <f t="shared" si="172"/>
        <v>2516.2076774573461</v>
      </c>
      <c r="CH169" s="94">
        <f t="shared" si="173"/>
        <v>-6.4100132914523297E-4</v>
      </c>
      <c r="CI169" s="100"/>
      <c r="CJ169" s="94">
        <f t="shared" si="174"/>
        <v>-94</v>
      </c>
      <c r="CK169" s="94">
        <f t="shared" si="175"/>
        <v>22.85</v>
      </c>
      <c r="CL169" s="94">
        <v>1</v>
      </c>
      <c r="CM169" s="94">
        <f>CM$3/CP$3</f>
        <v>0.43763676148796499</v>
      </c>
      <c r="CN169" s="93">
        <f>CN168*CL169</f>
        <v>1</v>
      </c>
      <c r="CO169" s="93">
        <f>CJ169*CN169*$G169*CM169</f>
        <v>-135.51735229759299</v>
      </c>
      <c r="CP169" s="93">
        <f t="shared" si="193"/>
        <v>5.0063624213566E-5</v>
      </c>
      <c r="CQ169" s="93">
        <f t="shared" si="176"/>
        <v>743762139751.90295</v>
      </c>
      <c r="CR169" s="93">
        <f t="shared" si="177"/>
        <v>2516.2076774573461</v>
      </c>
      <c r="CS169" s="94">
        <f t="shared" si="178"/>
        <v>-3.6942593228671875E-7</v>
      </c>
      <c r="CT169" s="100"/>
      <c r="CU169" s="94">
        <f t="shared" si="179"/>
        <v>-157</v>
      </c>
      <c r="CV169" s="94">
        <f t="shared" si="180"/>
        <v>26</v>
      </c>
      <c r="CW169" s="94">
        <v>1</v>
      </c>
      <c r="CX169" s="94">
        <f>CX$3/DA$3</f>
        <v>0.38461538461538458</v>
      </c>
      <c r="CY169" s="93">
        <f>CY168*CW169</f>
        <v>1</v>
      </c>
      <c r="CZ169" s="93">
        <f>CU169*CY169*$G169*CX169</f>
        <v>-198.92050961538459</v>
      </c>
      <c r="DA169" s="93">
        <f t="shared" si="194"/>
        <v>9.1755368582135835E-9</v>
      </c>
      <c r="DB169" s="93">
        <f t="shared" si="181"/>
        <v>846293900811.79321</v>
      </c>
      <c r="DC169" s="93">
        <f t="shared" si="182"/>
        <v>2516.2076774573461</v>
      </c>
      <c r="DD169" s="94">
        <f t="shared" si="183"/>
        <v>-4.6126650670434156E-11</v>
      </c>
      <c r="DE169" s="100"/>
    </row>
    <row r="170" spans="1:109">
      <c r="A170" s="84">
        <f t="shared" si="134"/>
        <v>73.516694719810957</v>
      </c>
      <c r="B170" s="84">
        <f t="shared" si="135"/>
        <v>5.4666666666666668</v>
      </c>
      <c r="C170" s="112">
        <f t="shared" si="199"/>
        <v>7.8199999999999994</v>
      </c>
      <c r="D170" s="116"/>
      <c r="E170" s="86">
        <f t="shared" si="184"/>
        <v>1.82</v>
      </c>
      <c r="F170" s="86">
        <f t="shared" si="136"/>
        <v>1.82</v>
      </c>
      <c r="G170" s="87">
        <f t="shared" si="137"/>
        <v>3.3124000000000002</v>
      </c>
      <c r="H170" s="88">
        <f t="shared" si="138"/>
        <v>7477972397.7425442</v>
      </c>
      <c r="I170" s="84">
        <f t="shared" si="185"/>
        <v>32.800000000000018</v>
      </c>
      <c r="J170" s="89">
        <v>164</v>
      </c>
      <c r="K170" s="94">
        <f t="shared" si="139"/>
        <v>164</v>
      </c>
      <c r="L170" s="94">
        <f t="shared" si="140"/>
        <v>10</v>
      </c>
      <c r="M170" s="94">
        <v>1</v>
      </c>
      <c r="N170" s="94">
        <f>N$3/Q$3</f>
        <v>1</v>
      </c>
      <c r="O170" s="93">
        <f>O169*M170</f>
        <v>5120000</v>
      </c>
      <c r="P170" s="93">
        <f>K170*O170*$G170*N170</f>
        <v>2781356032</v>
      </c>
      <c r="Q170" s="93">
        <f t="shared" si="141"/>
        <v>74779723977.425446</v>
      </c>
      <c r="R170" s="93">
        <f t="shared" si="142"/>
        <v>373898619887.1272</v>
      </c>
      <c r="S170" s="93">
        <f t="shared" si="143"/>
        <v>2607.392106062629</v>
      </c>
      <c r="T170" s="94">
        <f t="shared" si="198"/>
        <v>26.886066766379891</v>
      </c>
      <c r="U170" s="100">
        <f>T170/(($C170/N$3))</f>
        <v>3.4381159547800375</v>
      </c>
      <c r="V170" s="94">
        <f t="shared" si="144"/>
        <v>154</v>
      </c>
      <c r="W170" s="97">
        <f t="shared" si="145"/>
        <v>10.5</v>
      </c>
      <c r="X170" s="94">
        <v>1</v>
      </c>
      <c r="Y170" s="94">
        <f>Y$3/AB$3</f>
        <v>0.95238095238095244</v>
      </c>
      <c r="Z170" s="93">
        <f>Z169*X170</f>
        <v>460800</v>
      </c>
      <c r="AA170" s="93">
        <f>V170*Z170*$G170*Y170</f>
        <v>223865241.60000002</v>
      </c>
      <c r="AB170" s="93">
        <f t="shared" si="186"/>
        <v>19629677544.074165</v>
      </c>
      <c r="AC170" s="93">
        <f t="shared" si="146"/>
        <v>392593550881.48352</v>
      </c>
      <c r="AD170" s="93">
        <f t="shared" si="147"/>
        <v>2607.392106062629</v>
      </c>
      <c r="AE170" s="94">
        <f t="shared" si="148"/>
        <v>87.68524047671616</v>
      </c>
      <c r="AF170" s="100">
        <f t="shared" si="187"/>
        <v>11.773593670147312</v>
      </c>
      <c r="AG170" s="94">
        <f t="shared" si="149"/>
        <v>129</v>
      </c>
      <c r="AH170" s="94">
        <f t="shared" si="150"/>
        <v>11.75</v>
      </c>
      <c r="AI170" s="94">
        <v>1</v>
      </c>
      <c r="AJ170" s="94">
        <f>AJ$3/AM$3</f>
        <v>0.85106382978723394</v>
      </c>
      <c r="AK170" s="93">
        <f>AK169*AI170</f>
        <v>43200</v>
      </c>
      <c r="AL170" s="93">
        <f>AG170*AK170*$G170*AJ170</f>
        <v>15710078.910638299</v>
      </c>
      <c r="AM170" s="93">
        <f t="shared" si="188"/>
        <v>686454497.44902098</v>
      </c>
      <c r="AN170" s="93">
        <f t="shared" si="151"/>
        <v>439330878367.37451</v>
      </c>
      <c r="AO170" s="93">
        <f t="shared" si="152"/>
        <v>2607.392106062629</v>
      </c>
      <c r="AP170" s="94">
        <f t="shared" si="153"/>
        <v>43.695165463757078</v>
      </c>
      <c r="AQ170" s="100">
        <f t="shared" si="195"/>
        <v>6.565450053697516</v>
      </c>
      <c r="AR170" s="94">
        <f t="shared" si="154"/>
        <v>99</v>
      </c>
      <c r="AS170" s="94">
        <f t="shared" si="155"/>
        <v>13.25</v>
      </c>
      <c r="AT170" s="94">
        <v>1</v>
      </c>
      <c r="AU170" s="94">
        <f>AU$3/AX$3</f>
        <v>0.75471698113207542</v>
      </c>
      <c r="AV170" s="93">
        <f>AV169*AT170</f>
        <v>512</v>
      </c>
      <c r="AW170" s="93">
        <f>AR170*AV170*$G170*AU170</f>
        <v>126716.17449056605</v>
      </c>
      <c r="AX170" s="93">
        <f t="shared" si="189"/>
        <v>12095109.163829137</v>
      </c>
      <c r="AY170" s="93">
        <f t="shared" si="156"/>
        <v>495415671350.4436</v>
      </c>
      <c r="AZ170" s="93">
        <f t="shared" si="157"/>
        <v>2607.392106062629</v>
      </c>
      <c r="BA170" s="94">
        <f t="shared" si="158"/>
        <v>95.450397018808445</v>
      </c>
      <c r="BB170" s="100">
        <f t="shared" si="196"/>
        <v>16.172861387457953</v>
      </c>
      <c r="BC170" s="94">
        <f t="shared" si="159"/>
        <v>62</v>
      </c>
      <c r="BD170" s="94">
        <f t="shared" si="160"/>
        <v>15.1</v>
      </c>
      <c r="BE170" s="94">
        <v>1</v>
      </c>
      <c r="BF170" s="94">
        <f>BF$3/BI$3</f>
        <v>0.66225165562913912</v>
      </c>
      <c r="BG170" s="93">
        <f>BG169*BE170</f>
        <v>64</v>
      </c>
      <c r="BH170" s="93">
        <f>BC170*BG170*$G170*BF170</f>
        <v>8704.3729801324516</v>
      </c>
      <c r="BI170" s="93">
        <f t="shared" si="190"/>
        <v>81611.036478139518</v>
      </c>
      <c r="BJ170" s="93">
        <f t="shared" si="161"/>
        <v>564586916029.56201</v>
      </c>
      <c r="BK170" s="93">
        <f t="shared" si="162"/>
        <v>2607.392106062629</v>
      </c>
      <c r="BL170" s="94">
        <f t="shared" si="163"/>
        <v>9.3758662070679861</v>
      </c>
      <c r="BM170" s="100">
        <f t="shared" si="197"/>
        <v>1.8104294082701613</v>
      </c>
      <c r="BN170" s="94">
        <f t="shared" si="164"/>
        <v>12</v>
      </c>
      <c r="BO170" s="94">
        <f t="shared" si="165"/>
        <v>17.600000000000001</v>
      </c>
      <c r="BP170" s="94">
        <v>1</v>
      </c>
      <c r="BQ170" s="94">
        <f>BQ$3/BT$3</f>
        <v>0.56818181818181823</v>
      </c>
      <c r="BR170" s="93">
        <f>BR169*BP170</f>
        <v>1</v>
      </c>
      <c r="BS170" s="93">
        <f>BN170*BR170*$G170*BQ170</f>
        <v>22.584545454545459</v>
      </c>
      <c r="BT170" s="93">
        <f t="shared" si="191"/>
        <v>92.89335691841184</v>
      </c>
      <c r="BU170" s="93">
        <f t="shared" si="166"/>
        <v>658061571001.34387</v>
      </c>
      <c r="BV170" s="93">
        <f t="shared" si="167"/>
        <v>2607.392106062629</v>
      </c>
      <c r="BW170" s="94">
        <f t="shared" si="168"/>
        <v>4.1131382123838911</v>
      </c>
      <c r="BX170" s="100">
        <f t="shared" si="200"/>
        <v>0.92571908616312659</v>
      </c>
      <c r="BY170" s="94">
        <f t="shared" si="169"/>
        <v>-43</v>
      </c>
      <c r="BZ170" s="94">
        <f t="shared" si="170"/>
        <v>20.350000000000001</v>
      </c>
      <c r="CA170" s="94">
        <v>1</v>
      </c>
      <c r="CB170" s="94">
        <f>CB$3/CE$3</f>
        <v>0.49140049140049141</v>
      </c>
      <c r="CC170" s="93">
        <f>CC169*CA170</f>
        <v>1</v>
      </c>
      <c r="CD170" s="93">
        <f>BY170*CC170*$G170*CB170</f>
        <v>-69.991744471744468</v>
      </c>
      <c r="CE170" s="93">
        <f t="shared" si="192"/>
        <v>5.244528512544594E-2</v>
      </c>
      <c r="CF170" s="93">
        <f t="shared" si="171"/>
        <v>760883691470.30396</v>
      </c>
      <c r="CG170" s="93">
        <f t="shared" si="172"/>
        <v>2607.392106062629</v>
      </c>
      <c r="CH170" s="94">
        <f t="shared" si="173"/>
        <v>-7.4930672926173459E-4</v>
      </c>
      <c r="CI170" s="100"/>
      <c r="CJ170" s="94">
        <f t="shared" si="174"/>
        <v>-93</v>
      </c>
      <c r="CK170" s="94">
        <f t="shared" si="175"/>
        <v>22.85</v>
      </c>
      <c r="CL170" s="94">
        <v>1</v>
      </c>
      <c r="CM170" s="94">
        <f>CM$3/CP$3</f>
        <v>0.43763676148796499</v>
      </c>
      <c r="CN170" s="93">
        <f>CN169*CL170</f>
        <v>1</v>
      </c>
      <c r="CO170" s="93">
        <f>CJ170*CN170*$G170*CM170</f>
        <v>-134.81540481400438</v>
      </c>
      <c r="CP170" s="93">
        <f t="shared" si="193"/>
        <v>5.7508002779312986E-5</v>
      </c>
      <c r="CQ170" s="93">
        <f t="shared" si="176"/>
        <v>854358346442.08569</v>
      </c>
      <c r="CR170" s="93">
        <f t="shared" si="177"/>
        <v>2607.392106062629</v>
      </c>
      <c r="CS170" s="94">
        <f t="shared" si="178"/>
        <v>-4.2656848346561622E-7</v>
      </c>
      <c r="CT170" s="100"/>
      <c r="CU170" s="94">
        <f t="shared" si="179"/>
        <v>-156</v>
      </c>
      <c r="CV170" s="94">
        <f t="shared" si="180"/>
        <v>26</v>
      </c>
      <c r="CW170" s="94">
        <v>1</v>
      </c>
      <c r="CX170" s="94">
        <f>CX$3/DA$3</f>
        <v>0.38461538461538458</v>
      </c>
      <c r="CY170" s="93">
        <f>CY169*CW170</f>
        <v>1</v>
      </c>
      <c r="CZ170" s="93">
        <f>CU170*CY170*$G170*CX170</f>
        <v>-198.744</v>
      </c>
      <c r="DA170" s="93">
        <f t="shared" si="194"/>
        <v>1.0539924095244608E-8</v>
      </c>
      <c r="DB170" s="93">
        <f t="shared" si="181"/>
        <v>972136411706.53076</v>
      </c>
      <c r="DC170" s="93">
        <f t="shared" si="182"/>
        <v>2607.392106062629</v>
      </c>
      <c r="DD170" s="94">
        <f t="shared" si="183"/>
        <v>-5.3032665616293362E-11</v>
      </c>
      <c r="DE170" s="100"/>
    </row>
    <row r="171" spans="1:109">
      <c r="A171" s="84">
        <f t="shared" si="134"/>
        <v>76.109255360174899</v>
      </c>
      <c r="B171" s="84">
        <f t="shared" si="135"/>
        <v>5.5</v>
      </c>
      <c r="C171" s="112">
        <f t="shared" si="199"/>
        <v>7.8199999999999994</v>
      </c>
      <c r="D171" s="116"/>
      <c r="E171" s="86">
        <f t="shared" si="184"/>
        <v>1.8250000000000002</v>
      </c>
      <c r="F171" s="86">
        <f t="shared" si="136"/>
        <v>1.8250000000000002</v>
      </c>
      <c r="G171" s="87">
        <f t="shared" si="137"/>
        <v>3.3306250000000008</v>
      </c>
      <c r="H171" s="88">
        <f t="shared" si="138"/>
        <v>8589934592.0000935</v>
      </c>
      <c r="I171" s="84">
        <f t="shared" si="185"/>
        <v>33.000000000000021</v>
      </c>
      <c r="J171" s="89">
        <v>165</v>
      </c>
      <c r="K171" s="94">
        <f t="shared" si="139"/>
        <v>165</v>
      </c>
      <c r="L171" s="94">
        <f t="shared" si="140"/>
        <v>10</v>
      </c>
      <c r="M171" s="94">
        <v>1</v>
      </c>
      <c r="N171" s="94">
        <f>N$3/Q$3</f>
        <v>1</v>
      </c>
      <c r="O171" s="93">
        <f>O170*M171</f>
        <v>5120000</v>
      </c>
      <c r="P171" s="93">
        <f>K171*O171*$G171*N171</f>
        <v>2813712000.0000005</v>
      </c>
      <c r="Q171" s="93">
        <f t="shared" si="141"/>
        <v>85899345920.000931</v>
      </c>
      <c r="R171" s="93">
        <f t="shared" si="142"/>
        <v>429496729600.00464</v>
      </c>
      <c r="S171" s="93">
        <f t="shared" si="143"/>
        <v>2701.8785652862089</v>
      </c>
      <c r="T171" s="94">
        <f t="shared" si="198"/>
        <v>30.528833768346196</v>
      </c>
      <c r="U171" s="100">
        <f>T171/(($C171/N$3))</f>
        <v>3.90394293712867</v>
      </c>
      <c r="V171" s="94">
        <f t="shared" si="144"/>
        <v>155</v>
      </c>
      <c r="W171" s="97">
        <f t="shared" si="145"/>
        <v>10.5</v>
      </c>
      <c r="X171" s="94">
        <v>1</v>
      </c>
      <c r="Y171" s="94">
        <f>Y$3/AB$3</f>
        <v>0.95238095238095244</v>
      </c>
      <c r="Z171" s="93">
        <f>Z170*X171</f>
        <v>460800</v>
      </c>
      <c r="AA171" s="93">
        <f>V171*Z171*$G171*Y171</f>
        <v>226558628.57142866</v>
      </c>
      <c r="AB171" s="93">
        <f t="shared" si="186"/>
        <v>22548578304.000229</v>
      </c>
      <c r="AC171" s="93">
        <f t="shared" si="146"/>
        <v>450971566080.00488</v>
      </c>
      <c r="AD171" s="93">
        <f t="shared" si="147"/>
        <v>2701.8785652862089</v>
      </c>
      <c r="AE171" s="94">
        <f t="shared" si="148"/>
        <v>99.526460087531774</v>
      </c>
      <c r="AF171" s="100">
        <f t="shared" si="187"/>
        <v>13.363527249604651</v>
      </c>
      <c r="AG171" s="94">
        <f t="shared" si="149"/>
        <v>130</v>
      </c>
      <c r="AH171" s="94">
        <f t="shared" si="150"/>
        <v>11.75</v>
      </c>
      <c r="AI171" s="94">
        <v>1</v>
      </c>
      <c r="AJ171" s="94">
        <f>AJ$3/AM$3</f>
        <v>0.85106382978723394</v>
      </c>
      <c r="AK171" s="93">
        <f>AK170*AI171</f>
        <v>43200</v>
      </c>
      <c r="AL171" s="93">
        <f>AG171*AK171*$G171*AJ171</f>
        <v>15918970.212765958</v>
      </c>
      <c r="AM171" s="93">
        <f t="shared" si="188"/>
        <v>788529152.00000679</v>
      </c>
      <c r="AN171" s="93">
        <f t="shared" si="151"/>
        <v>504658657280.00549</v>
      </c>
      <c r="AO171" s="93">
        <f t="shared" si="152"/>
        <v>2701.8785652862089</v>
      </c>
      <c r="AP171" s="94">
        <f t="shared" si="153"/>
        <v>49.533929736714924</v>
      </c>
      <c r="AQ171" s="100">
        <f t="shared" si="195"/>
        <v>7.4427579847365779</v>
      </c>
      <c r="AR171" s="94">
        <f t="shared" si="154"/>
        <v>100</v>
      </c>
      <c r="AS171" s="94">
        <f t="shared" si="155"/>
        <v>13.25</v>
      </c>
      <c r="AT171" s="94">
        <v>10</v>
      </c>
      <c r="AU171" s="94">
        <f>AU$3/AX$3</f>
        <v>0.75471698113207542</v>
      </c>
      <c r="AV171" s="93">
        <f>AV170*AT171</f>
        <v>5120</v>
      </c>
      <c r="AW171" s="93">
        <f>AR171*AV171*$G171*AU171</f>
        <v>1287003.773584906</v>
      </c>
      <c r="AX171" s="93">
        <f t="shared" si="189"/>
        <v>13893632.000000093</v>
      </c>
      <c r="AY171" s="93">
        <f t="shared" si="156"/>
        <v>569083166720.00623</v>
      </c>
      <c r="AZ171" s="93">
        <f t="shared" si="157"/>
        <v>2701.8785652862089</v>
      </c>
      <c r="BA171" s="94">
        <f t="shared" si="158"/>
        <v>10.795331206605436</v>
      </c>
      <c r="BB171" s="100">
        <f t="shared" si="196"/>
        <v>1.8291322057227881</v>
      </c>
      <c r="BC171" s="94">
        <f t="shared" si="159"/>
        <v>63</v>
      </c>
      <c r="BD171" s="94">
        <f t="shared" si="160"/>
        <v>15.1</v>
      </c>
      <c r="BE171" s="94">
        <v>1</v>
      </c>
      <c r="BF171" s="94">
        <f>BF$3/BI$3</f>
        <v>0.66225165562913912</v>
      </c>
      <c r="BG171" s="93">
        <f>BG170*BE171</f>
        <v>64</v>
      </c>
      <c r="BH171" s="93">
        <f>BC171*BG171*$G171*BF171</f>
        <v>8893.4304635761619</v>
      </c>
      <c r="BI171" s="93">
        <f t="shared" si="190"/>
        <v>93746.463352041901</v>
      </c>
      <c r="BJ171" s="93">
        <f t="shared" si="161"/>
        <v>648540061696.00696</v>
      </c>
      <c r="BK171" s="93">
        <f t="shared" si="162"/>
        <v>2701.8785652862089</v>
      </c>
      <c r="BL171" s="94">
        <f t="shared" si="163"/>
        <v>10.541091397294768</v>
      </c>
      <c r="BM171" s="100">
        <f t="shared" si="197"/>
        <v>2.0354281342602429</v>
      </c>
      <c r="BN171" s="94">
        <f t="shared" si="164"/>
        <v>13</v>
      </c>
      <c r="BO171" s="94">
        <f t="shared" si="165"/>
        <v>17.600000000000001</v>
      </c>
      <c r="BP171" s="94">
        <v>1</v>
      </c>
      <c r="BQ171" s="94">
        <f>BQ$3/BT$3</f>
        <v>0.56818181818181823</v>
      </c>
      <c r="BR171" s="93">
        <f>BR170*BP171</f>
        <v>1</v>
      </c>
      <c r="BS171" s="93">
        <f>BN171*BR171*$G171*BQ171</f>
        <v>24.601207386363647</v>
      </c>
      <c r="BT171" s="93">
        <f t="shared" si="191"/>
        <v>106.70644628233212</v>
      </c>
      <c r="BU171" s="93">
        <f t="shared" si="166"/>
        <v>755914244096.0083</v>
      </c>
      <c r="BV171" s="93">
        <f t="shared" si="167"/>
        <v>2701.8785652862089</v>
      </c>
      <c r="BW171" s="94">
        <f t="shared" si="168"/>
        <v>4.33744753281821</v>
      </c>
      <c r="BX171" s="100">
        <f t="shared" si="200"/>
        <v>0.97620302528900904</v>
      </c>
      <c r="BY171" s="94">
        <f t="shared" si="169"/>
        <v>-42</v>
      </c>
      <c r="BZ171" s="94">
        <f t="shared" si="170"/>
        <v>20.350000000000001</v>
      </c>
      <c r="CA171" s="94">
        <v>1</v>
      </c>
      <c r="CB171" s="94">
        <f>CB$3/CE$3</f>
        <v>0.49140049140049141</v>
      </c>
      <c r="CC171" s="93">
        <f>CC170*CA171</f>
        <v>1</v>
      </c>
      <c r="CD171" s="93">
        <f>BY171*CC171*$G171*CB171</f>
        <v>-68.740171990172016</v>
      </c>
      <c r="CE171" s="93">
        <f t="shared" si="192"/>
        <v>6.0243812750950226E-2</v>
      </c>
      <c r="CF171" s="93">
        <f t="shared" si="171"/>
        <v>874025844736.00952</v>
      </c>
      <c r="CG171" s="93">
        <f t="shared" si="172"/>
        <v>2701.8785652862089</v>
      </c>
      <c r="CH171" s="94">
        <f t="shared" si="173"/>
        <v>-8.7639892375543458E-4</v>
      </c>
      <c r="CI171" s="100"/>
      <c r="CJ171" s="94">
        <f t="shared" si="174"/>
        <v>-92</v>
      </c>
      <c r="CK171" s="94">
        <f t="shared" si="175"/>
        <v>22.85</v>
      </c>
      <c r="CL171" s="94">
        <v>1</v>
      </c>
      <c r="CM171" s="94">
        <f>CM$3/CP$3</f>
        <v>0.43763676148796499</v>
      </c>
      <c r="CN171" s="93">
        <f>CN170*CL171</f>
        <v>1</v>
      </c>
      <c r="CO171" s="93">
        <f>CJ171*CN171*$G171*CM171</f>
        <v>-134.09956236323853</v>
      </c>
      <c r="CP171" s="93">
        <f t="shared" si="193"/>
        <v>6.6059348191761745E-5</v>
      </c>
      <c r="CQ171" s="93">
        <f t="shared" si="176"/>
        <v>981400027136.01074</v>
      </c>
      <c r="CR171" s="93">
        <f t="shared" si="177"/>
        <v>2701.8785652862089</v>
      </c>
      <c r="CS171" s="94">
        <f t="shared" si="178"/>
        <v>-4.9261419670278481E-7</v>
      </c>
      <c r="CT171" s="100"/>
      <c r="CU171" s="94">
        <f t="shared" si="179"/>
        <v>-155</v>
      </c>
      <c r="CV171" s="94">
        <f t="shared" si="180"/>
        <v>26</v>
      </c>
      <c r="CW171" s="94">
        <v>1</v>
      </c>
      <c r="CX171" s="94">
        <f>CX$3/DA$3</f>
        <v>0.38461538461538458</v>
      </c>
      <c r="CY171" s="93">
        <f>CY170*CW171</f>
        <v>1</v>
      </c>
      <c r="CZ171" s="93">
        <f>CU171*CY171*$G171*CX171</f>
        <v>-198.55649038461542</v>
      </c>
      <c r="DA171" s="93">
        <f t="shared" si="194"/>
        <v>1.2107193470001097E-8</v>
      </c>
      <c r="DB171" s="93">
        <f t="shared" si="181"/>
        <v>1116691496960.0122</v>
      </c>
      <c r="DC171" s="93">
        <f t="shared" si="182"/>
        <v>2701.8785652862089</v>
      </c>
      <c r="DD171" s="94">
        <f t="shared" si="183"/>
        <v>-6.0976065030907632E-11</v>
      </c>
      <c r="DE171" s="100"/>
    </row>
    <row r="172" spans="1:109">
      <c r="A172" s="84">
        <f t="shared" si="134"/>
        <v>78.79324245407544</v>
      </c>
      <c r="B172" s="84">
        <f t="shared" si="135"/>
        <v>5.5333333333333332</v>
      </c>
      <c r="C172" s="112">
        <f t="shared" si="199"/>
        <v>7.8199999999999994</v>
      </c>
      <c r="D172" s="116"/>
      <c r="E172" s="86">
        <f t="shared" si="184"/>
        <v>1.83</v>
      </c>
      <c r="F172" s="86">
        <f t="shared" si="136"/>
        <v>1.83</v>
      </c>
      <c r="G172" s="87">
        <f t="shared" si="137"/>
        <v>3.3489000000000004</v>
      </c>
      <c r="H172" s="88">
        <f t="shared" si="138"/>
        <v>9867243735.3626366</v>
      </c>
      <c r="I172" s="84">
        <f t="shared" si="185"/>
        <v>33.200000000000017</v>
      </c>
      <c r="J172" s="89">
        <v>166</v>
      </c>
      <c r="K172" s="94">
        <f t="shared" si="139"/>
        <v>166</v>
      </c>
      <c r="L172" s="94">
        <f t="shared" si="140"/>
        <v>10</v>
      </c>
      <c r="M172" s="94">
        <v>1</v>
      </c>
      <c r="N172" s="94">
        <f>N$3/Q$3</f>
        <v>1</v>
      </c>
      <c r="O172" s="93">
        <f>O171*M172</f>
        <v>5120000</v>
      </c>
      <c r="P172" s="93">
        <f>K172*O172*$G172*N172</f>
        <v>2846297088.0000005</v>
      </c>
      <c r="Q172" s="93">
        <f t="shared" si="141"/>
        <v>98672437353.626373</v>
      </c>
      <c r="R172" s="93">
        <f t="shared" si="142"/>
        <v>493362186768.13184</v>
      </c>
      <c r="S172" s="93">
        <f t="shared" si="143"/>
        <v>2799.7865485348138</v>
      </c>
      <c r="T172" s="94">
        <f t="shared" si="198"/>
        <v>34.666949479599211</v>
      </c>
      <c r="U172" s="100">
        <f>T172/(($C172/N$3))</f>
        <v>4.433113744194273</v>
      </c>
      <c r="V172" s="94">
        <f t="shared" si="144"/>
        <v>156</v>
      </c>
      <c r="W172" s="97">
        <f t="shared" si="145"/>
        <v>10.5</v>
      </c>
      <c r="X172" s="94">
        <v>1</v>
      </c>
      <c r="Y172" s="94">
        <f>Y$3/AB$3</f>
        <v>0.95238095238095244</v>
      </c>
      <c r="Z172" s="93">
        <f>Z171*X172</f>
        <v>460800</v>
      </c>
      <c r="AA172" s="93">
        <f>V172*Z172*$G172*Y172</f>
        <v>229271434.9714286</v>
      </c>
      <c r="AB172" s="93">
        <f t="shared" si="186"/>
        <v>25901514805.326904</v>
      </c>
      <c r="AC172" s="93">
        <f t="shared" si="146"/>
        <v>518030296106.53839</v>
      </c>
      <c r="AD172" s="93">
        <f t="shared" si="147"/>
        <v>2799.7865485348138</v>
      </c>
      <c r="AE172" s="94">
        <f t="shared" si="148"/>
        <v>112.97314385699512</v>
      </c>
      <c r="AF172" s="100">
        <f t="shared" si="187"/>
        <v>15.169028267243592</v>
      </c>
      <c r="AG172" s="94">
        <f t="shared" si="149"/>
        <v>131</v>
      </c>
      <c r="AH172" s="94">
        <f t="shared" si="150"/>
        <v>11.75</v>
      </c>
      <c r="AI172" s="94">
        <v>1</v>
      </c>
      <c r="AJ172" s="94">
        <f>AJ$3/AM$3</f>
        <v>0.85106382978723394</v>
      </c>
      <c r="AK172" s="93">
        <f>AK171*AI172</f>
        <v>43200</v>
      </c>
      <c r="AL172" s="93">
        <f>AG172*AK172*$G172*AJ172</f>
        <v>16129442.45106383</v>
      </c>
      <c r="AM172" s="93">
        <f t="shared" si="188"/>
        <v>905782139.76961493</v>
      </c>
      <c r="AN172" s="93">
        <f t="shared" si="151"/>
        <v>579700569452.55493</v>
      </c>
      <c r="AO172" s="93">
        <f t="shared" si="152"/>
        <v>2799.7865485348138</v>
      </c>
      <c r="AP172" s="94">
        <f t="shared" si="153"/>
        <v>56.157064481163971</v>
      </c>
      <c r="AQ172" s="100">
        <f t="shared" si="195"/>
        <v>8.437922092758015</v>
      </c>
      <c r="AR172" s="94">
        <f t="shared" si="154"/>
        <v>101</v>
      </c>
      <c r="AS172" s="94">
        <f t="shared" si="155"/>
        <v>13.25</v>
      </c>
      <c r="AT172" s="94">
        <v>1</v>
      </c>
      <c r="AU172" s="94">
        <f>AU$3/AX$3</f>
        <v>0.75471698113207542</v>
      </c>
      <c r="AV172" s="93">
        <f>AV171*AT172</f>
        <v>5120</v>
      </c>
      <c r="AW172" s="93">
        <f>AR172*AV172*$G172*AU172</f>
        <v>1307006.1645283019</v>
      </c>
      <c r="AX172" s="93">
        <f t="shared" si="189"/>
        <v>15959592.223334271</v>
      </c>
      <c r="AY172" s="93">
        <f t="shared" si="156"/>
        <v>653704897467.77466</v>
      </c>
      <c r="AZ172" s="93">
        <f t="shared" si="157"/>
        <v>2799.7865485348138</v>
      </c>
      <c r="BA172" s="94">
        <f t="shared" si="158"/>
        <v>12.210801032521589</v>
      </c>
      <c r="BB172" s="100">
        <f t="shared" si="196"/>
        <v>2.0689656480934917</v>
      </c>
      <c r="BC172" s="94">
        <f t="shared" si="159"/>
        <v>64</v>
      </c>
      <c r="BD172" s="94">
        <f t="shared" si="160"/>
        <v>15.1</v>
      </c>
      <c r="BE172" s="94">
        <v>1</v>
      </c>
      <c r="BF172" s="94">
        <f>BF$3/BI$3</f>
        <v>0.66225165562913912</v>
      </c>
      <c r="BG172" s="93">
        <f>BG171*BE172</f>
        <v>64</v>
      </c>
      <c r="BH172" s="93">
        <f>BC172*BG172*$G172*BF172</f>
        <v>9084.1684768211944</v>
      </c>
      <c r="BI172" s="93">
        <f t="shared" si="190"/>
        <v>107686.40823928038</v>
      </c>
      <c r="BJ172" s="93">
        <f t="shared" si="161"/>
        <v>744976902019.87903</v>
      </c>
      <c r="BK172" s="93">
        <f t="shared" si="162"/>
        <v>2799.7865485348138</v>
      </c>
      <c r="BL172" s="94">
        <f t="shared" si="163"/>
        <v>11.854294481002722</v>
      </c>
      <c r="BM172" s="100">
        <f t="shared" si="197"/>
        <v>2.2890005967153595</v>
      </c>
      <c r="BN172" s="94">
        <f t="shared" si="164"/>
        <v>14</v>
      </c>
      <c r="BO172" s="94">
        <f t="shared" si="165"/>
        <v>17.600000000000001</v>
      </c>
      <c r="BP172" s="94">
        <v>1</v>
      </c>
      <c r="BQ172" s="94">
        <f>BQ$3/BT$3</f>
        <v>0.56818181818181823</v>
      </c>
      <c r="BR172" s="93">
        <f>BR171*BP172</f>
        <v>1</v>
      </c>
      <c r="BS172" s="93">
        <f>BN172*BR172*$G172*BQ172</f>
        <v>26.638977272727278</v>
      </c>
      <c r="BT172" s="93">
        <f t="shared" si="191"/>
        <v>122.57351931209438</v>
      </c>
      <c r="BU172" s="93">
        <f t="shared" si="166"/>
        <v>868317448711.91211</v>
      </c>
      <c r="BV172" s="93">
        <f t="shared" si="167"/>
        <v>2799.7865485348138</v>
      </c>
      <c r="BW172" s="94">
        <f t="shared" si="168"/>
        <v>4.6012847286590066</v>
      </c>
      <c r="BX172" s="100">
        <f t="shared" si="200"/>
        <v>1.0355832637391116</v>
      </c>
      <c r="BY172" s="94">
        <f t="shared" si="169"/>
        <v>-41</v>
      </c>
      <c r="BZ172" s="94">
        <f t="shared" si="170"/>
        <v>20.350000000000001</v>
      </c>
      <c r="CA172" s="94">
        <v>1</v>
      </c>
      <c r="CB172" s="94">
        <f>CB$3/CE$3</f>
        <v>0.49140049140049141</v>
      </c>
      <c r="CC172" s="93">
        <f>CC171*CA172</f>
        <v>1</v>
      </c>
      <c r="CD172" s="93">
        <f>BY172*CC172*$G172*CB172</f>
        <v>-67.471695331695344</v>
      </c>
      <c r="CE172" s="93">
        <f t="shared" si="192"/>
        <v>6.9201968605765926E-2</v>
      </c>
      <c r="CF172" s="93">
        <f t="shared" si="171"/>
        <v>1003992050073.1483</v>
      </c>
      <c r="CG172" s="93">
        <f t="shared" si="172"/>
        <v>2799.7865485348138</v>
      </c>
      <c r="CH172" s="94">
        <f t="shared" si="173"/>
        <v>-1.0256444315733353E-3</v>
      </c>
      <c r="CI172" s="100"/>
      <c r="CJ172" s="94">
        <f t="shared" si="174"/>
        <v>-91</v>
      </c>
      <c r="CK172" s="94">
        <f t="shared" si="175"/>
        <v>22.85</v>
      </c>
      <c r="CL172" s="94">
        <v>1</v>
      </c>
      <c r="CM172" s="94">
        <f>CM$3/CP$3</f>
        <v>0.43763676148796499</v>
      </c>
      <c r="CN172" s="93">
        <f>CN171*CL172</f>
        <v>1</v>
      </c>
      <c r="CO172" s="93">
        <f>CJ172*CN172*$G172*CM172</f>
        <v>-133.36975929978118</v>
      </c>
      <c r="CP172" s="93">
        <f t="shared" si="193"/>
        <v>7.5882264600053107E-5</v>
      </c>
      <c r="CQ172" s="93">
        <f t="shared" si="176"/>
        <v>1127332596765.1812</v>
      </c>
      <c r="CR172" s="93">
        <f t="shared" si="177"/>
        <v>2799.7865485348138</v>
      </c>
      <c r="CS172" s="94">
        <f t="shared" si="178"/>
        <v>-5.6896154719368682E-7</v>
      </c>
      <c r="CT172" s="100"/>
      <c r="CU172" s="94">
        <f t="shared" si="179"/>
        <v>-154</v>
      </c>
      <c r="CV172" s="94">
        <f t="shared" si="180"/>
        <v>26</v>
      </c>
      <c r="CW172" s="94">
        <v>1</v>
      </c>
      <c r="CX172" s="94">
        <f>CX$3/DA$3</f>
        <v>0.38461538461538458</v>
      </c>
      <c r="CY172" s="93">
        <f>CY171*CW172</f>
        <v>1</v>
      </c>
      <c r="CZ172" s="93">
        <f>CU172*CY172*$G172*CX172</f>
        <v>-198.3579230769231</v>
      </c>
      <c r="DA172" s="93">
        <f t="shared" si="194"/>
        <v>1.3907513222621105E-8</v>
      </c>
      <c r="DB172" s="93">
        <f t="shared" si="181"/>
        <v>1282741685597.1428</v>
      </c>
      <c r="DC172" s="93">
        <f t="shared" si="182"/>
        <v>2799.7865485348138</v>
      </c>
      <c r="DD172" s="94">
        <f t="shared" si="183"/>
        <v>-7.0113222637584176E-11</v>
      </c>
      <c r="DE172" s="100"/>
    </row>
    <row r="173" spans="1:109">
      <c r="A173" s="84">
        <f t="shared" si="134"/>
        <v>81.571880148433621</v>
      </c>
      <c r="B173" s="84">
        <f t="shared" si="135"/>
        <v>5.5666666666666664</v>
      </c>
      <c r="C173" s="112">
        <f t="shared" si="199"/>
        <v>7.8199999999999994</v>
      </c>
      <c r="D173" s="116"/>
      <c r="E173" s="86">
        <f t="shared" si="184"/>
        <v>1.835</v>
      </c>
      <c r="F173" s="86">
        <f t="shared" si="136"/>
        <v>1.835</v>
      </c>
      <c r="G173" s="87">
        <f t="shared" si="137"/>
        <v>3.3672249999999999</v>
      </c>
      <c r="H173" s="88">
        <f t="shared" si="138"/>
        <v>11334486647.165861</v>
      </c>
      <c r="I173" s="84">
        <f t="shared" si="185"/>
        <v>33.40000000000002</v>
      </c>
      <c r="J173" s="89">
        <v>167</v>
      </c>
      <c r="K173" s="94">
        <f t="shared" si="139"/>
        <v>167</v>
      </c>
      <c r="L173" s="94">
        <f t="shared" si="140"/>
        <v>10</v>
      </c>
      <c r="M173" s="94">
        <v>1</v>
      </c>
      <c r="N173" s="94">
        <f>N$3/Q$3</f>
        <v>1</v>
      </c>
      <c r="O173" s="93">
        <f>O172*M173</f>
        <v>5120000</v>
      </c>
      <c r="P173" s="93">
        <f>K173*O173*$G173*N173</f>
        <v>2879112064</v>
      </c>
      <c r="Q173" s="93">
        <f t="shared" si="141"/>
        <v>113344866471.65862</v>
      </c>
      <c r="R173" s="93">
        <f t="shared" si="142"/>
        <v>566724332358.29309</v>
      </c>
      <c r="S173" s="93">
        <f t="shared" si="143"/>
        <v>2901.2398706126223</v>
      </c>
      <c r="T173" s="94">
        <f t="shared" si="198"/>
        <v>39.36799400374386</v>
      </c>
      <c r="U173" s="100">
        <f>T173/(($C173/N$3))</f>
        <v>5.034270332959573</v>
      </c>
      <c r="V173" s="94">
        <f t="shared" si="144"/>
        <v>157</v>
      </c>
      <c r="W173" s="97">
        <f t="shared" si="145"/>
        <v>10.5</v>
      </c>
      <c r="X173" s="94">
        <v>1</v>
      </c>
      <c r="Y173" s="94">
        <f>Y$3/AB$3</f>
        <v>0.95238095238095244</v>
      </c>
      <c r="Z173" s="93">
        <f>Z172*X173</f>
        <v>460800</v>
      </c>
      <c r="AA173" s="93">
        <f>V173*Z173*$G173*Y173</f>
        <v>232003726.62857145</v>
      </c>
      <c r="AB173" s="93">
        <f t="shared" si="186"/>
        <v>29753027448.810364</v>
      </c>
      <c r="AC173" s="93">
        <f t="shared" si="146"/>
        <v>595060548976.20776</v>
      </c>
      <c r="AD173" s="93">
        <f t="shared" si="147"/>
        <v>2901.2398706126223</v>
      </c>
      <c r="AE173" s="94">
        <f t="shared" si="148"/>
        <v>128.24374798273715</v>
      </c>
      <c r="AF173" s="100">
        <f t="shared" si="187"/>
        <v>17.219429076965987</v>
      </c>
      <c r="AG173" s="94">
        <f t="shared" si="149"/>
        <v>132</v>
      </c>
      <c r="AH173" s="94">
        <f t="shared" si="150"/>
        <v>11.75</v>
      </c>
      <c r="AI173" s="94">
        <v>1</v>
      </c>
      <c r="AJ173" s="94">
        <f>AJ$3/AM$3</f>
        <v>0.85106382978723394</v>
      </c>
      <c r="AK173" s="93">
        <f>AK172*AI173</f>
        <v>43200</v>
      </c>
      <c r="AL173" s="93">
        <f>AG173*AK173*$G173*AJ173</f>
        <v>16341501.140425529</v>
      </c>
      <c r="AM173" s="93">
        <f t="shared" si="188"/>
        <v>1040470453.9390512</v>
      </c>
      <c r="AN173" s="93">
        <f t="shared" si="151"/>
        <v>665901090520.99438</v>
      </c>
      <c r="AO173" s="93">
        <f t="shared" si="152"/>
        <v>2901.2398706126223</v>
      </c>
      <c r="AP173" s="94">
        <f t="shared" si="153"/>
        <v>63.670433028036832</v>
      </c>
      <c r="AQ173" s="100">
        <f t="shared" si="195"/>
        <v>9.566848952422415</v>
      </c>
      <c r="AR173" s="94">
        <f t="shared" si="154"/>
        <v>102</v>
      </c>
      <c r="AS173" s="94">
        <f t="shared" si="155"/>
        <v>13.25</v>
      </c>
      <c r="AT173" s="94">
        <v>1</v>
      </c>
      <c r="AU173" s="94">
        <f>AU$3/AX$3</f>
        <v>0.75471698113207542</v>
      </c>
      <c r="AV173" s="93">
        <f>AV172*AT173</f>
        <v>5120</v>
      </c>
      <c r="AW173" s="93">
        <f>AR173*AV173*$G173*AU173</f>
        <v>1327169.4973584905</v>
      </c>
      <c r="AX173" s="93">
        <f t="shared" si="189"/>
        <v>18332757.333367553</v>
      </c>
      <c r="AY173" s="93">
        <f t="shared" si="156"/>
        <v>750909740374.73828</v>
      </c>
      <c r="AZ173" s="93">
        <f t="shared" si="157"/>
        <v>2901.2398706126223</v>
      </c>
      <c r="BA173" s="94">
        <f t="shared" si="158"/>
        <v>13.813425768039311</v>
      </c>
      <c r="BB173" s="100">
        <f t="shared" si="196"/>
        <v>2.3405101205437453</v>
      </c>
      <c r="BC173" s="94">
        <f t="shared" si="159"/>
        <v>65</v>
      </c>
      <c r="BD173" s="94">
        <f t="shared" si="160"/>
        <v>15.1</v>
      </c>
      <c r="BE173" s="94">
        <v>1</v>
      </c>
      <c r="BF173" s="94">
        <f>BF$3/BI$3</f>
        <v>0.66225165562913912</v>
      </c>
      <c r="BG173" s="93">
        <f>BG172*BE173</f>
        <v>64</v>
      </c>
      <c r="BH173" s="93">
        <f>BC173*BG173*$G173*BF173</f>
        <v>9276.593377483443</v>
      </c>
      <c r="BI173" s="93">
        <f t="shared" si="190"/>
        <v>123699.20000000055</v>
      </c>
      <c r="BJ173" s="93">
        <f t="shared" si="161"/>
        <v>855753741861.02246</v>
      </c>
      <c r="BK173" s="93">
        <f t="shared" si="162"/>
        <v>2901.2398706126223</v>
      </c>
      <c r="BL173" s="94">
        <f t="shared" si="163"/>
        <v>13.33455019169523</v>
      </c>
      <c r="BM173" s="100">
        <f t="shared" si="197"/>
        <v>2.5748300242275959</v>
      </c>
      <c r="BN173" s="94">
        <f t="shared" si="164"/>
        <v>15</v>
      </c>
      <c r="BO173" s="94">
        <f t="shared" si="165"/>
        <v>17.600000000000001</v>
      </c>
      <c r="BP173" s="94">
        <v>1</v>
      </c>
      <c r="BQ173" s="94">
        <f>BQ$3/BT$3</f>
        <v>0.56818181818181823</v>
      </c>
      <c r="BR173" s="93">
        <f>BR172*BP173</f>
        <v>1</v>
      </c>
      <c r="BS173" s="93">
        <f>BN173*BR173*$G173*BQ173</f>
        <v>28.697940340909096</v>
      </c>
      <c r="BT173" s="93">
        <f t="shared" si="191"/>
        <v>140.80000000000013</v>
      </c>
      <c r="BU173" s="93">
        <f t="shared" si="166"/>
        <v>997434824950.59583</v>
      </c>
      <c r="BV173" s="93">
        <f t="shared" si="167"/>
        <v>2901.2398706126223</v>
      </c>
      <c r="BW173" s="94">
        <f t="shared" si="168"/>
        <v>4.906275444418875</v>
      </c>
      <c r="BX173" s="100">
        <f t="shared" si="200"/>
        <v>1.1042256754702329</v>
      </c>
      <c r="BY173" s="94">
        <f t="shared" si="169"/>
        <v>-40</v>
      </c>
      <c r="BZ173" s="94">
        <f t="shared" si="170"/>
        <v>20.350000000000001</v>
      </c>
      <c r="CA173" s="94">
        <v>1</v>
      </c>
      <c r="CB173" s="94">
        <f>CB$3/CE$3</f>
        <v>0.49140049140049141</v>
      </c>
      <c r="CC173" s="93">
        <f>CC172*CA173</f>
        <v>1</v>
      </c>
      <c r="CD173" s="93">
        <f>BY173*CC173*$G173*CB173</f>
        <v>-66.186240786240788</v>
      </c>
      <c r="CE173" s="93">
        <f t="shared" si="192"/>
        <v>7.9492187499999797E-2</v>
      </c>
      <c r="CF173" s="93">
        <f t="shared" si="171"/>
        <v>1153284016349.1265</v>
      </c>
      <c r="CG173" s="93">
        <f t="shared" si="172"/>
        <v>2901.2398706126223</v>
      </c>
      <c r="CH173" s="94">
        <f t="shared" si="173"/>
        <v>-1.2010379582779558E-3</v>
      </c>
      <c r="CI173" s="100"/>
      <c r="CJ173" s="94">
        <f t="shared" si="174"/>
        <v>-90</v>
      </c>
      <c r="CK173" s="94">
        <f t="shared" si="175"/>
        <v>22.85</v>
      </c>
      <c r="CL173" s="94">
        <v>1</v>
      </c>
      <c r="CM173" s="94">
        <f>CM$3/CP$3</f>
        <v>0.43763676148796499</v>
      </c>
      <c r="CN173" s="93">
        <f>CN172*CL173</f>
        <v>1</v>
      </c>
      <c r="CO173" s="93">
        <f>CJ173*CN173*$G173*CM173</f>
        <v>-132.62592997811817</v>
      </c>
      <c r="CP173" s="93">
        <f t="shared" si="193"/>
        <v>8.7165832519530727E-5</v>
      </c>
      <c r="CQ173" s="93">
        <f t="shared" si="176"/>
        <v>1294965099438.6997</v>
      </c>
      <c r="CR173" s="93">
        <f t="shared" si="177"/>
        <v>2901.2398706126223</v>
      </c>
      <c r="CS173" s="94">
        <f t="shared" si="178"/>
        <v>-6.5723069790283199E-7</v>
      </c>
      <c r="CT173" s="100"/>
      <c r="CU173" s="94">
        <f t="shared" si="179"/>
        <v>-153</v>
      </c>
      <c r="CV173" s="94">
        <f t="shared" si="180"/>
        <v>26</v>
      </c>
      <c r="CW173" s="94">
        <v>1</v>
      </c>
      <c r="CX173" s="94">
        <f>CX$3/DA$3</f>
        <v>0.38461538461538458</v>
      </c>
      <c r="CY173" s="93">
        <f>CY172*CW173</f>
        <v>1</v>
      </c>
      <c r="CZ173" s="93">
        <f>CU173*CY173*$G173*CX173</f>
        <v>-198.14824038461538</v>
      </c>
      <c r="DA173" s="93">
        <f t="shared" si="194"/>
        <v>1.5975537560924373E-8</v>
      </c>
      <c r="DB173" s="93">
        <f t="shared" si="181"/>
        <v>1473483264131.562</v>
      </c>
      <c r="DC173" s="93">
        <f t="shared" si="182"/>
        <v>2901.2398706126223</v>
      </c>
      <c r="DD173" s="94">
        <f t="shared" si="183"/>
        <v>-8.0624170721451154E-11</v>
      </c>
      <c r="DE173" s="100"/>
    </row>
    <row r="174" spans="1:109">
      <c r="A174" s="84">
        <f t="shared" si="134"/>
        <v>84.448506289466096</v>
      </c>
      <c r="B174" s="84">
        <f t="shared" si="135"/>
        <v>5.6</v>
      </c>
      <c r="C174" s="112">
        <f t="shared" si="199"/>
        <v>7.8199999999999994</v>
      </c>
      <c r="D174" s="116"/>
      <c r="E174" s="86">
        <f t="shared" si="184"/>
        <v>1.8399999999999999</v>
      </c>
      <c r="F174" s="86">
        <f t="shared" si="136"/>
        <v>1.8399999999999999</v>
      </c>
      <c r="G174" s="87">
        <f t="shared" si="137"/>
        <v>3.3855999999999993</v>
      </c>
      <c r="H174" s="88">
        <f t="shared" si="138"/>
        <v>13019906166.335283</v>
      </c>
      <c r="I174" s="84">
        <f t="shared" si="185"/>
        <v>33.600000000000016</v>
      </c>
      <c r="J174" s="89">
        <v>168</v>
      </c>
      <c r="K174" s="94">
        <f t="shared" si="139"/>
        <v>168</v>
      </c>
      <c r="L174" s="94">
        <f t="shared" si="140"/>
        <v>10</v>
      </c>
      <c r="M174" s="94">
        <v>1</v>
      </c>
      <c r="N174" s="94">
        <f>N$3/Q$3</f>
        <v>1</v>
      </c>
      <c r="O174" s="93">
        <f>O173*M174</f>
        <v>5120000</v>
      </c>
      <c r="P174" s="93">
        <f>K174*O174*$G174*N174</f>
        <v>2912157695.9999995</v>
      </c>
      <c r="Q174" s="93">
        <f t="shared" si="141"/>
        <v>130199061663.35283</v>
      </c>
      <c r="R174" s="93">
        <f t="shared" si="142"/>
        <v>650995308316.76416</v>
      </c>
      <c r="S174" s="93">
        <f t="shared" si="143"/>
        <v>3006.366823904993</v>
      </c>
      <c r="T174" s="94">
        <f t="shared" si="198"/>
        <v>44.708795077336653</v>
      </c>
      <c r="U174" s="100">
        <f>T174/(($C174/N$3))</f>
        <v>5.7172372221658128</v>
      </c>
      <c r="V174" s="94">
        <f t="shared" si="144"/>
        <v>158</v>
      </c>
      <c r="W174" s="97">
        <f t="shared" si="145"/>
        <v>10.5</v>
      </c>
      <c r="X174" s="94">
        <v>1</v>
      </c>
      <c r="Y174" s="94">
        <f>Y$3/AB$3</f>
        <v>0.95238095238095244</v>
      </c>
      <c r="Z174" s="93">
        <f>Z173*X174</f>
        <v>460800</v>
      </c>
      <c r="AA174" s="93">
        <f>V174*Z174*$G174*Y174</f>
        <v>234755569.37142852</v>
      </c>
      <c r="AB174" s="93">
        <f t="shared" si="186"/>
        <v>34177253686.630089</v>
      </c>
      <c r="AC174" s="93">
        <f t="shared" si="146"/>
        <v>683545073732.60242</v>
      </c>
      <c r="AD174" s="93">
        <f t="shared" si="147"/>
        <v>3006.366823904993</v>
      </c>
      <c r="AE174" s="94">
        <f t="shared" si="148"/>
        <v>145.58655105879549</v>
      </c>
      <c r="AF174" s="100">
        <f t="shared" si="187"/>
        <v>19.548066318636224</v>
      </c>
      <c r="AG174" s="94">
        <f t="shared" si="149"/>
        <v>133</v>
      </c>
      <c r="AH174" s="94">
        <f t="shared" si="150"/>
        <v>11.75</v>
      </c>
      <c r="AI174" s="94">
        <v>1</v>
      </c>
      <c r="AJ174" s="94">
        <f>AJ$3/AM$3</f>
        <v>0.85106382978723394</v>
      </c>
      <c r="AK174" s="93">
        <f>AK173*AI174</f>
        <v>43200</v>
      </c>
      <c r="AL174" s="93">
        <f>AG174*AK174*$G174*AJ174</f>
        <v>16555151.795744674</v>
      </c>
      <c r="AM174" s="93">
        <f t="shared" si="188"/>
        <v>1195186698.8628063</v>
      </c>
      <c r="AN174" s="93">
        <f t="shared" si="151"/>
        <v>764919487272.19788</v>
      </c>
      <c r="AO174" s="93">
        <f t="shared" si="152"/>
        <v>3006.366823904993</v>
      </c>
      <c r="AP174" s="94">
        <f t="shared" si="153"/>
        <v>72.194245852219638</v>
      </c>
      <c r="AQ174" s="100">
        <f t="shared" si="195"/>
        <v>10.847600879329677</v>
      </c>
      <c r="AR174" s="94">
        <f t="shared" si="154"/>
        <v>103</v>
      </c>
      <c r="AS174" s="94">
        <f t="shared" si="155"/>
        <v>13.25</v>
      </c>
      <c r="AT174" s="94">
        <v>1</v>
      </c>
      <c r="AU174" s="94">
        <f>AU$3/AX$3</f>
        <v>0.75471698113207542</v>
      </c>
      <c r="AV174" s="93">
        <f>AV173*AT174</f>
        <v>5120</v>
      </c>
      <c r="AW174" s="93">
        <f>AR174*AV174*$G174*AU174</f>
        <v>1347494.3516981129</v>
      </c>
      <c r="AX174" s="93">
        <f t="shared" si="189"/>
        <v>21058808.191399142</v>
      </c>
      <c r="AY174" s="93">
        <f t="shared" si="156"/>
        <v>862568783519.71252</v>
      </c>
      <c r="AZ174" s="93">
        <f t="shared" si="157"/>
        <v>3006.366823904993</v>
      </c>
      <c r="BA174" s="94">
        <f t="shared" si="158"/>
        <v>15.628123535256993</v>
      </c>
      <c r="BB174" s="100">
        <f t="shared" si="196"/>
        <v>2.6479876834035188</v>
      </c>
      <c r="BC174" s="94">
        <f t="shared" si="159"/>
        <v>66</v>
      </c>
      <c r="BD174" s="94">
        <f t="shared" si="160"/>
        <v>15.1</v>
      </c>
      <c r="BE174" s="94">
        <v>1</v>
      </c>
      <c r="BF174" s="94">
        <f>BF$3/BI$3</f>
        <v>0.66225165562913912</v>
      </c>
      <c r="BG174" s="93">
        <f>BG173*BE174</f>
        <v>64</v>
      </c>
      <c r="BH174" s="93">
        <f>BC174*BG174*$G174*BF174</f>
        <v>9470.7115231788066</v>
      </c>
      <c r="BI174" s="93">
        <f t="shared" si="190"/>
        <v>142093.06755444987</v>
      </c>
      <c r="BJ174" s="93">
        <f t="shared" si="161"/>
        <v>983002915558.31396</v>
      </c>
      <c r="BK174" s="93">
        <f t="shared" si="162"/>
        <v>3006.366823904993</v>
      </c>
      <c r="BL174" s="94">
        <f t="shared" si="163"/>
        <v>15.003420514571527</v>
      </c>
      <c r="BM174" s="100">
        <f t="shared" si="197"/>
        <v>2.8970799203328657</v>
      </c>
      <c r="BN174" s="94">
        <f t="shared" si="164"/>
        <v>16</v>
      </c>
      <c r="BO174" s="94">
        <f t="shared" si="165"/>
        <v>17.600000000000001</v>
      </c>
      <c r="BP174" s="94">
        <v>1</v>
      </c>
      <c r="BQ174" s="94">
        <f>BQ$3/BT$3</f>
        <v>0.56818181818181823</v>
      </c>
      <c r="BR174" s="93">
        <f>BR173*BP174</f>
        <v>1</v>
      </c>
      <c r="BS174" s="93">
        <f>BN174*BR174*$G174*BQ174</f>
        <v>30.778181818181814</v>
      </c>
      <c r="BT174" s="93">
        <f t="shared" si="191"/>
        <v>161.73672838358272</v>
      </c>
      <c r="BU174" s="93">
        <f t="shared" si="166"/>
        <v>1145751742637.5051</v>
      </c>
      <c r="BV174" s="93">
        <f t="shared" si="167"/>
        <v>3006.366823904993</v>
      </c>
      <c r="BW174" s="94">
        <f t="shared" si="168"/>
        <v>5.2549149699297324</v>
      </c>
      <c r="BX174" s="100">
        <f t="shared" si="200"/>
        <v>1.1826918602399399</v>
      </c>
      <c r="BY174" s="94">
        <f t="shared" si="169"/>
        <v>-39</v>
      </c>
      <c r="BZ174" s="94">
        <f t="shared" si="170"/>
        <v>20.350000000000001</v>
      </c>
      <c r="CA174" s="94">
        <v>1</v>
      </c>
      <c r="CB174" s="94">
        <f>CB$3/CE$3</f>
        <v>0.49140049140049141</v>
      </c>
      <c r="CC174" s="93">
        <f>CC173*CA174</f>
        <v>1</v>
      </c>
      <c r="CD174" s="93">
        <f>BY174*CC174*$G174*CB174</f>
        <v>-64.883734643734627</v>
      </c>
      <c r="CE174" s="93">
        <f t="shared" si="192"/>
        <v>9.131254501636564E-2</v>
      </c>
      <c r="CF174" s="93">
        <f t="shared" si="171"/>
        <v>1324775452424.6152</v>
      </c>
      <c r="CG174" s="93">
        <f t="shared" si="172"/>
        <v>3006.366823904993</v>
      </c>
      <c r="CH174" s="94">
        <f t="shared" si="173"/>
        <v>-1.4073256651724356E-3</v>
      </c>
      <c r="CI174" s="100"/>
      <c r="CJ174" s="94">
        <f t="shared" si="174"/>
        <v>-89</v>
      </c>
      <c r="CK174" s="94">
        <f t="shared" si="175"/>
        <v>22.85</v>
      </c>
      <c r="CL174" s="94">
        <v>1</v>
      </c>
      <c r="CM174" s="94">
        <f>CM$3/CP$3</f>
        <v>0.43763676148796499</v>
      </c>
      <c r="CN174" s="93">
        <f>CN173*CL174</f>
        <v>1</v>
      </c>
      <c r="CO174" s="93">
        <f>CJ174*CN174*$G174*CM174</f>
        <v>-131.86800875273519</v>
      </c>
      <c r="CP174" s="93">
        <f t="shared" si="193"/>
        <v>1.00127248427132E-4</v>
      </c>
      <c r="CQ174" s="93">
        <f t="shared" si="176"/>
        <v>1487524279503.8062</v>
      </c>
      <c r="CR174" s="93">
        <f t="shared" si="177"/>
        <v>3006.366823904993</v>
      </c>
      <c r="CS174" s="94">
        <f t="shared" si="178"/>
        <v>-7.5929900947302479E-7</v>
      </c>
      <c r="CT174" s="100"/>
      <c r="CU174" s="94">
        <f t="shared" si="179"/>
        <v>-152</v>
      </c>
      <c r="CV174" s="94">
        <f t="shared" si="180"/>
        <v>26</v>
      </c>
      <c r="CW174" s="94">
        <v>1</v>
      </c>
      <c r="CX174" s="94">
        <f>CX$3/DA$3</f>
        <v>0.38461538461538458</v>
      </c>
      <c r="CY174" s="93">
        <f>CY173*CW174</f>
        <v>1</v>
      </c>
      <c r="CZ174" s="93">
        <f>CU174*CY174*$G174*CX174</f>
        <v>-197.92738461538457</v>
      </c>
      <c r="DA174" s="93">
        <f t="shared" si="194"/>
        <v>1.835107371642718E-8</v>
      </c>
      <c r="DB174" s="93">
        <f t="shared" si="181"/>
        <v>1692587801623.5867</v>
      </c>
      <c r="DC174" s="93">
        <f t="shared" si="182"/>
        <v>3006.366823904993</v>
      </c>
      <c r="DD174" s="94">
        <f t="shared" si="183"/>
        <v>-9.2716193628725298E-11</v>
      </c>
      <c r="DE174" s="100"/>
    </row>
    <row r="175" spans="1:109">
      <c r="A175" s="84">
        <f t="shared" si="134"/>
        <v>87.426576432282218</v>
      </c>
      <c r="B175" s="84">
        <f t="shared" si="135"/>
        <v>5.6333333333333337</v>
      </c>
      <c r="C175" s="112">
        <f t="shared" si="199"/>
        <v>7.8199999999999994</v>
      </c>
      <c r="D175" s="116"/>
      <c r="E175" s="86">
        <f t="shared" si="184"/>
        <v>1.845</v>
      </c>
      <c r="F175" s="86">
        <f t="shared" si="136"/>
        <v>1.845</v>
      </c>
      <c r="G175" s="87">
        <f t="shared" si="137"/>
        <v>3.4040249999999999</v>
      </c>
      <c r="H175" s="88">
        <f t="shared" si="138"/>
        <v>14955944795.485094</v>
      </c>
      <c r="I175" s="84">
        <f t="shared" si="185"/>
        <v>33.800000000000018</v>
      </c>
      <c r="J175" s="89">
        <v>169</v>
      </c>
      <c r="K175" s="94">
        <f t="shared" si="139"/>
        <v>169</v>
      </c>
      <c r="L175" s="94">
        <f t="shared" si="140"/>
        <v>10</v>
      </c>
      <c r="M175" s="94">
        <v>1</v>
      </c>
      <c r="N175" s="94">
        <f>N$3/Q$3</f>
        <v>1</v>
      </c>
      <c r="O175" s="93">
        <f>O174*M175</f>
        <v>5120000</v>
      </c>
      <c r="P175" s="93">
        <f>K175*O175*$G175*N175</f>
        <v>2945434752</v>
      </c>
      <c r="Q175" s="93">
        <f t="shared" si="141"/>
        <v>149559447954.85095</v>
      </c>
      <c r="R175" s="93">
        <f t="shared" si="142"/>
        <v>747797239774.25476</v>
      </c>
      <c r="S175" s="93">
        <f t="shared" si="143"/>
        <v>3115.3003402036561</v>
      </c>
      <c r="T175" s="94">
        <f t="shared" si="198"/>
        <v>50.776697006544637</v>
      </c>
      <c r="U175" s="100">
        <f>T175/(($C175/N$3))</f>
        <v>6.4931837604277032</v>
      </c>
      <c r="V175" s="94">
        <f t="shared" si="144"/>
        <v>159</v>
      </c>
      <c r="W175" s="97">
        <f t="shared" si="145"/>
        <v>10.5</v>
      </c>
      <c r="X175" s="94">
        <v>1</v>
      </c>
      <c r="Y175" s="94">
        <f>Y$3/AB$3</f>
        <v>0.95238095238095244</v>
      </c>
      <c r="Z175" s="93">
        <f>Z174*X175</f>
        <v>460800</v>
      </c>
      <c r="AA175" s="93">
        <f>V175*Z175*$G175*Y175</f>
        <v>237527029.02857143</v>
      </c>
      <c r="AB175" s="93">
        <f t="shared" si="186"/>
        <v>39259355088.148338</v>
      </c>
      <c r="AC175" s="93">
        <f t="shared" si="146"/>
        <v>785187101762.96741</v>
      </c>
      <c r="AD175" s="93">
        <f t="shared" si="147"/>
        <v>3115.3003402036561</v>
      </c>
      <c r="AE175" s="94">
        <f t="shared" si="148"/>
        <v>165.28373738647633</v>
      </c>
      <c r="AF175" s="100">
        <f t="shared" si="187"/>
        <v>22.192829188721248</v>
      </c>
      <c r="AG175" s="94">
        <f t="shared" si="149"/>
        <v>134</v>
      </c>
      <c r="AH175" s="94">
        <f t="shared" si="150"/>
        <v>11.75</v>
      </c>
      <c r="AI175" s="94">
        <v>1</v>
      </c>
      <c r="AJ175" s="94">
        <f>AJ$3/AM$3</f>
        <v>0.85106382978723394</v>
      </c>
      <c r="AK175" s="93">
        <f>AK174*AI175</f>
        <v>43200</v>
      </c>
      <c r="AL175" s="93">
        <f>AG175*AK175*$G175*AJ175</f>
        <v>16770399.93191489</v>
      </c>
      <c r="AM175" s="93">
        <f t="shared" si="188"/>
        <v>1372908994.8980424</v>
      </c>
      <c r="AN175" s="93">
        <f t="shared" si="151"/>
        <v>878661756734.74927</v>
      </c>
      <c r="AO175" s="93">
        <f t="shared" si="152"/>
        <v>3115.3003402036561</v>
      </c>
      <c r="AP175" s="94">
        <f t="shared" si="153"/>
        <v>81.865012192424203</v>
      </c>
      <c r="AQ175" s="100">
        <f t="shared" si="195"/>
        <v>12.300689172135352</v>
      </c>
      <c r="AR175" s="94">
        <f t="shared" si="154"/>
        <v>104</v>
      </c>
      <c r="AS175" s="94">
        <f t="shared" si="155"/>
        <v>13.25</v>
      </c>
      <c r="AT175" s="94">
        <v>1</v>
      </c>
      <c r="AU175" s="94">
        <f>AU$3/AX$3</f>
        <v>0.75471698113207542</v>
      </c>
      <c r="AV175" s="93">
        <f>AV174*AT175</f>
        <v>5120</v>
      </c>
      <c r="AW175" s="93">
        <f>AR175*AV175*$G175*AU175</f>
        <v>1367981.3071698111</v>
      </c>
      <c r="AX175" s="93">
        <f t="shared" si="189"/>
        <v>24190218.327658281</v>
      </c>
      <c r="AY175" s="93">
        <f t="shared" si="156"/>
        <v>990831342700.88745</v>
      </c>
      <c r="AZ175" s="93">
        <f t="shared" si="157"/>
        <v>3115.3003402036561</v>
      </c>
      <c r="BA175" s="94">
        <f t="shared" si="158"/>
        <v>17.683149762992695</v>
      </c>
      <c r="BB175" s="100">
        <f t="shared" si="196"/>
        <v>2.9961858613766399</v>
      </c>
      <c r="BC175" s="94">
        <f t="shared" si="159"/>
        <v>67</v>
      </c>
      <c r="BD175" s="94">
        <f t="shared" si="160"/>
        <v>15.1</v>
      </c>
      <c r="BE175" s="94">
        <v>1</v>
      </c>
      <c r="BF175" s="94">
        <f>BF$3/BI$3</f>
        <v>0.66225165562913912</v>
      </c>
      <c r="BG175" s="93">
        <f>BG174*BE175</f>
        <v>64</v>
      </c>
      <c r="BH175" s="93">
        <f>BC175*BG175*$G175*BF175</f>
        <v>9666.529271523179</v>
      </c>
      <c r="BI175" s="93">
        <f t="shared" si="190"/>
        <v>163222.07295627912</v>
      </c>
      <c r="BJ175" s="93">
        <f t="shared" si="161"/>
        <v>1129173832059.1245</v>
      </c>
      <c r="BK175" s="93">
        <f t="shared" si="162"/>
        <v>3115.3003402036561</v>
      </c>
      <c r="BL175" s="94">
        <f t="shared" si="163"/>
        <v>16.885282025381983</v>
      </c>
      <c r="BM175" s="100">
        <f t="shared" si="197"/>
        <v>3.2604572708857797</v>
      </c>
      <c r="BN175" s="94">
        <f t="shared" si="164"/>
        <v>17</v>
      </c>
      <c r="BO175" s="94">
        <f t="shared" si="165"/>
        <v>17.600000000000001</v>
      </c>
      <c r="BP175" s="94">
        <v>1</v>
      </c>
      <c r="BQ175" s="94">
        <f>BQ$3/BT$3</f>
        <v>0.56818181818181823</v>
      </c>
      <c r="BR175" s="93">
        <f>BR174*BP175</f>
        <v>1</v>
      </c>
      <c r="BS175" s="93">
        <f>BN175*BR175*$G175*BQ175</f>
        <v>32.879786931818181</v>
      </c>
      <c r="BT175" s="93">
        <f t="shared" si="191"/>
        <v>185.78671383682374</v>
      </c>
      <c r="BU175" s="93">
        <f t="shared" si="166"/>
        <v>1316123142002.6885</v>
      </c>
      <c r="BV175" s="93">
        <f t="shared" si="167"/>
        <v>3115.3003402036561</v>
      </c>
      <c r="BW175" s="94">
        <f t="shared" si="168"/>
        <v>5.6504841172506381</v>
      </c>
      <c r="BX175" s="100">
        <f t="shared" si="200"/>
        <v>1.271720210532113</v>
      </c>
      <c r="BY175" s="94">
        <f t="shared" si="169"/>
        <v>-38</v>
      </c>
      <c r="BZ175" s="94">
        <f t="shared" si="170"/>
        <v>20.350000000000001</v>
      </c>
      <c r="CA175" s="94">
        <v>1</v>
      </c>
      <c r="CB175" s="94">
        <f>CB$3/CE$3</f>
        <v>0.49140049140049141</v>
      </c>
      <c r="CC175" s="93">
        <f>CC174*CA175</f>
        <v>1</v>
      </c>
      <c r="CD175" s="93">
        <f>BY175*CC175*$G175*CB175</f>
        <v>-63.56410319410319</v>
      </c>
      <c r="CE175" s="93">
        <f t="shared" si="192"/>
        <v>0.10489057025089193</v>
      </c>
      <c r="CF175" s="93">
        <f t="shared" si="171"/>
        <v>1521767382940.6084</v>
      </c>
      <c r="CG175" s="93">
        <f t="shared" si="172"/>
        <v>3115.3003402036561</v>
      </c>
      <c r="CH175" s="94">
        <f t="shared" si="173"/>
        <v>-1.6501541747642021E-3</v>
      </c>
      <c r="CI175" s="100"/>
      <c r="CJ175" s="94">
        <f t="shared" si="174"/>
        <v>-88</v>
      </c>
      <c r="CK175" s="94">
        <f t="shared" si="175"/>
        <v>22.85</v>
      </c>
      <c r="CL175" s="94">
        <v>1</v>
      </c>
      <c r="CM175" s="94">
        <f>CM$3/CP$3</f>
        <v>0.43763676148796499</v>
      </c>
      <c r="CN175" s="93">
        <f>CN174*CL175</f>
        <v>1</v>
      </c>
      <c r="CO175" s="93">
        <f>CJ175*CN175*$G175*CM175</f>
        <v>-131.09592997811816</v>
      </c>
      <c r="CP175" s="93">
        <f t="shared" si="193"/>
        <v>1.1501600555862603E-4</v>
      </c>
      <c r="CQ175" s="93">
        <f t="shared" si="176"/>
        <v>1708716692884.1721</v>
      </c>
      <c r="CR175" s="93">
        <f t="shared" si="177"/>
        <v>3115.3003402036561</v>
      </c>
      <c r="CS175" s="94">
        <f t="shared" si="178"/>
        <v>-8.773423063387543E-7</v>
      </c>
      <c r="CT175" s="100"/>
      <c r="CU175" s="94">
        <f t="shared" si="179"/>
        <v>-151</v>
      </c>
      <c r="CV175" s="94">
        <f t="shared" si="180"/>
        <v>26</v>
      </c>
      <c r="CW175" s="94">
        <v>1</v>
      </c>
      <c r="CX175" s="94">
        <f>CX$3/DA$3</f>
        <v>0.38461538461538458</v>
      </c>
      <c r="CY175" s="93">
        <f>CY174*CW175</f>
        <v>1</v>
      </c>
      <c r="CZ175" s="93">
        <f>CU175*CY175*$G175*CX175</f>
        <v>-197.69529807692302</v>
      </c>
      <c r="DA175" s="93">
        <f t="shared" si="194"/>
        <v>2.1079848190489225E-8</v>
      </c>
      <c r="DB175" s="93">
        <f t="shared" si="181"/>
        <v>1944272823413.062</v>
      </c>
      <c r="DC175" s="93">
        <f t="shared" si="182"/>
        <v>3115.3003402036561</v>
      </c>
      <c r="DD175" s="94">
        <f t="shared" si="183"/>
        <v>-1.0662796938289893E-10</v>
      </c>
      <c r="DE175" s="100"/>
    </row>
    <row r="176" spans="1:109">
      <c r="A176" s="84">
        <f t="shared" si="134"/>
        <v>90.509667991879027</v>
      </c>
      <c r="B176" s="84">
        <f t="shared" si="135"/>
        <v>5.666666666666667</v>
      </c>
      <c r="C176" s="112">
        <f t="shared" si="199"/>
        <v>7.8199999999999994</v>
      </c>
      <c r="D176" s="116"/>
      <c r="E176" s="86">
        <f t="shared" si="184"/>
        <v>1.85</v>
      </c>
      <c r="F176" s="86">
        <f t="shared" si="136"/>
        <v>1.85</v>
      </c>
      <c r="G176" s="87">
        <f t="shared" si="137"/>
        <v>3.4225000000000003</v>
      </c>
      <c r="H176" s="88">
        <f t="shared" si="138"/>
        <v>17179869184.000195</v>
      </c>
      <c r="I176" s="84">
        <f t="shared" si="185"/>
        <v>34.000000000000014</v>
      </c>
      <c r="J176" s="89">
        <v>170</v>
      </c>
      <c r="K176" s="94">
        <f t="shared" si="139"/>
        <v>170</v>
      </c>
      <c r="L176" s="94">
        <f t="shared" si="140"/>
        <v>10</v>
      </c>
      <c r="M176" s="94">
        <v>1</v>
      </c>
      <c r="N176" s="94">
        <f>N$3/Q$3</f>
        <v>1</v>
      </c>
      <c r="O176" s="93">
        <f>O175*M176</f>
        <v>5120000</v>
      </c>
      <c r="P176" s="93">
        <f>K176*O176*$G176*N176</f>
        <v>2978944000.0000005</v>
      </c>
      <c r="Q176" s="93">
        <f t="shared" si="141"/>
        <v>171798691840.00195</v>
      </c>
      <c r="R176" s="93">
        <f t="shared" si="142"/>
        <v>858993459200.00977</v>
      </c>
      <c r="S176" s="93">
        <f t="shared" si="143"/>
        <v>3228.1781583770185</v>
      </c>
      <c r="T176" s="94">
        <f t="shared" si="198"/>
        <v>57.67100416792055</v>
      </c>
      <c r="U176" s="100">
        <f>T176/(($C176/N$3))</f>
        <v>7.3748087171253909</v>
      </c>
      <c r="V176" s="94">
        <f t="shared" si="144"/>
        <v>160</v>
      </c>
      <c r="W176" s="97">
        <f t="shared" si="145"/>
        <v>10.5</v>
      </c>
      <c r="X176" s="94">
        <v>12</v>
      </c>
      <c r="Y176" s="94">
        <f>Y$3/AB$3</f>
        <v>0.95238095238095244</v>
      </c>
      <c r="Z176" s="93">
        <f>Z175*X176</f>
        <v>5529600</v>
      </c>
      <c r="AA176" s="93">
        <f>V176*Z176*$G176*Y176</f>
        <v>2883818057.1428576</v>
      </c>
      <c r="AB176" s="93">
        <f t="shared" si="186"/>
        <v>45097156608.000481</v>
      </c>
      <c r="AC176" s="93">
        <f t="shared" si="146"/>
        <v>901943132160.01025</v>
      </c>
      <c r="AD176" s="93">
        <f t="shared" si="147"/>
        <v>3228.1781583770185</v>
      </c>
      <c r="AE176" s="94">
        <f t="shared" si="148"/>
        <v>15.638003408814384</v>
      </c>
      <c r="AF176" s="100">
        <f t="shared" si="187"/>
        <v>2.0997319155057679</v>
      </c>
      <c r="AG176" s="94">
        <f t="shared" si="149"/>
        <v>135</v>
      </c>
      <c r="AH176" s="94">
        <f t="shared" si="150"/>
        <v>11.75</v>
      </c>
      <c r="AI176" s="94">
        <v>1</v>
      </c>
      <c r="AJ176" s="94">
        <f>AJ$3/AM$3</f>
        <v>0.85106382978723394</v>
      </c>
      <c r="AK176" s="93">
        <f>AK175*AI176</f>
        <v>43200</v>
      </c>
      <c r="AL176" s="93">
        <f>AG176*AK176*$G176*AJ176</f>
        <v>16987251.063829787</v>
      </c>
      <c r="AM176" s="93">
        <f t="shared" si="188"/>
        <v>1577058304.0000143</v>
      </c>
      <c r="AN176" s="93">
        <f t="shared" si="151"/>
        <v>1009317314560.0115</v>
      </c>
      <c r="AO176" s="93">
        <f t="shared" si="152"/>
        <v>3228.1781583770185</v>
      </c>
      <c r="AP176" s="94">
        <f t="shared" si="153"/>
        <v>92.837758038319436</v>
      </c>
      <c r="AQ176" s="100">
        <f t="shared" si="195"/>
        <v>13.94940737788048</v>
      </c>
      <c r="AR176" s="94">
        <f t="shared" si="154"/>
        <v>105</v>
      </c>
      <c r="AS176" s="94">
        <f t="shared" si="155"/>
        <v>13.25</v>
      </c>
      <c r="AT176" s="94">
        <v>1</v>
      </c>
      <c r="AU176" s="94">
        <f>AU$3/AX$3</f>
        <v>0.75471698113207542</v>
      </c>
      <c r="AV176" s="93">
        <f>AV175*AT176</f>
        <v>5120</v>
      </c>
      <c r="AW176" s="93">
        <f>AR176*AV176*$G176*AU176</f>
        <v>1388630.9433962265</v>
      </c>
      <c r="AX176" s="93">
        <f t="shared" si="189"/>
        <v>27787264.000000197</v>
      </c>
      <c r="AY176" s="93">
        <f t="shared" si="156"/>
        <v>1138166333440.0127</v>
      </c>
      <c r="AZ176" s="93">
        <f t="shared" si="157"/>
        <v>3228.1781583770185</v>
      </c>
      <c r="BA176" s="94">
        <f t="shared" si="158"/>
        <v>20.010546453789839</v>
      </c>
      <c r="BB176" s="100">
        <f t="shared" si="196"/>
        <v>3.3905337661472554</v>
      </c>
      <c r="BC176" s="94">
        <f t="shared" si="159"/>
        <v>68</v>
      </c>
      <c r="BD176" s="94">
        <f t="shared" si="160"/>
        <v>15.1</v>
      </c>
      <c r="BE176" s="94">
        <v>1</v>
      </c>
      <c r="BF176" s="94">
        <f>BF$3/BI$3</f>
        <v>0.66225165562913912</v>
      </c>
      <c r="BG176" s="93">
        <f>BG175*BE176</f>
        <v>64</v>
      </c>
      <c r="BH176" s="93">
        <f>BC176*BG176*$G176*BF176</f>
        <v>9864.0529801324519</v>
      </c>
      <c r="BI176" s="93">
        <f t="shared" si="190"/>
        <v>187492.92670408389</v>
      </c>
      <c r="BJ176" s="93">
        <f t="shared" si="161"/>
        <v>1297080123392.0146</v>
      </c>
      <c r="BK176" s="93">
        <f t="shared" si="162"/>
        <v>3228.1781583770185</v>
      </c>
      <c r="BL176" s="94">
        <f t="shared" si="163"/>
        <v>19.007696641707035</v>
      </c>
      <c r="BM176" s="100">
        <f t="shared" si="197"/>
        <v>3.6702841341403616</v>
      </c>
      <c r="BN176" s="94">
        <f t="shared" si="164"/>
        <v>18</v>
      </c>
      <c r="BO176" s="94">
        <f t="shared" si="165"/>
        <v>17.600000000000001</v>
      </c>
      <c r="BP176" s="94">
        <v>1</v>
      </c>
      <c r="BQ176" s="94">
        <f>BQ$3/BT$3</f>
        <v>0.56818181818181823</v>
      </c>
      <c r="BR176" s="93">
        <f>BR175*BP176</f>
        <v>1</v>
      </c>
      <c r="BS176" s="93">
        <f>BN176*BR176*$G176*BQ176</f>
        <v>35.002840909090914</v>
      </c>
      <c r="BT176" s="93">
        <f t="shared" si="191"/>
        <v>213.4128925646643</v>
      </c>
      <c r="BU176" s="93">
        <f t="shared" si="166"/>
        <v>1511828488192.0171</v>
      </c>
      <c r="BV176" s="93">
        <f t="shared" si="167"/>
        <v>3228.1781583770185</v>
      </c>
      <c r="BW176" s="94">
        <f t="shared" si="168"/>
        <v>6.0970163284442682</v>
      </c>
      <c r="BX176" s="100">
        <f t="shared" si="200"/>
        <v>1.3722185087035697</v>
      </c>
      <c r="BY176" s="94">
        <f t="shared" si="169"/>
        <v>-37</v>
      </c>
      <c r="BZ176" s="94">
        <f t="shared" si="170"/>
        <v>20.350000000000001</v>
      </c>
      <c r="CA176" s="94">
        <v>1</v>
      </c>
      <c r="CB176" s="94">
        <f>CB$3/CE$3</f>
        <v>0.49140049140049141</v>
      </c>
      <c r="CC176" s="93">
        <f>CC175*CA176</f>
        <v>1</v>
      </c>
      <c r="CD176" s="93">
        <f>BY176*CC176*$G176*CB176</f>
        <v>-62.227272727272734</v>
      </c>
      <c r="CE176" s="93">
        <f t="shared" si="192"/>
        <v>0.12048762550190052</v>
      </c>
      <c r="CF176" s="93">
        <f t="shared" si="171"/>
        <v>1748051689472.02</v>
      </c>
      <c r="CG176" s="93">
        <f t="shared" si="172"/>
        <v>3228.1781583770185</v>
      </c>
      <c r="CH176" s="94">
        <f t="shared" si="173"/>
        <v>-1.9362511037558884E-3</v>
      </c>
      <c r="CI176" s="100"/>
      <c r="CJ176" s="94">
        <f t="shared" si="174"/>
        <v>-87</v>
      </c>
      <c r="CK176" s="94">
        <f t="shared" si="175"/>
        <v>22.85</v>
      </c>
      <c r="CL176" s="94">
        <v>1</v>
      </c>
      <c r="CM176" s="94">
        <f>CM$3/CP$3</f>
        <v>0.43763676148796499</v>
      </c>
      <c r="CN176" s="93">
        <f>CN175*CL176</f>
        <v>1</v>
      </c>
      <c r="CO176" s="93">
        <f>CJ176*CN176*$G176*CM176</f>
        <v>-130.30962800875275</v>
      </c>
      <c r="CP176" s="93">
        <f t="shared" si="193"/>
        <v>1.3211869638352354E-4</v>
      </c>
      <c r="CQ176" s="93">
        <f t="shared" si="176"/>
        <v>1962800054272.0225</v>
      </c>
      <c r="CR176" s="93">
        <f t="shared" si="177"/>
        <v>3228.1781583770185</v>
      </c>
      <c r="CS176" s="94">
        <f t="shared" si="178"/>
        <v>-1.0138828450546208E-6</v>
      </c>
      <c r="CT176" s="100"/>
      <c r="CU176" s="94">
        <f t="shared" si="179"/>
        <v>-150</v>
      </c>
      <c r="CV176" s="94">
        <f t="shared" si="180"/>
        <v>26</v>
      </c>
      <c r="CW176" s="94">
        <v>1</v>
      </c>
      <c r="CX176" s="94">
        <f>CX$3/DA$3</f>
        <v>0.38461538461538458</v>
      </c>
      <c r="CY176" s="93">
        <f>CY175*CW176</f>
        <v>1</v>
      </c>
      <c r="CZ176" s="93">
        <f>CU176*CY176*$G176*CX176</f>
        <v>-197.45192307692307</v>
      </c>
      <c r="DA176" s="93">
        <f t="shared" si="194"/>
        <v>2.42143869400022E-8</v>
      </c>
      <c r="DB176" s="93">
        <f t="shared" si="181"/>
        <v>2233382993920.0254</v>
      </c>
      <c r="DC176" s="93">
        <f t="shared" si="182"/>
        <v>3228.1781583770185</v>
      </c>
      <c r="DD176" s="94">
        <f t="shared" si="183"/>
        <v>-1.2263434340200774E-10</v>
      </c>
      <c r="DE176" s="100"/>
    </row>
    <row r="177" spans="1:109">
      <c r="A177" s="84">
        <f t="shared" si="134"/>
        <v>93.701484540521008</v>
      </c>
      <c r="B177" s="84">
        <f t="shared" si="135"/>
        <v>5.7</v>
      </c>
      <c r="C177" s="112">
        <f t="shared" si="199"/>
        <v>7.8199999999999994</v>
      </c>
      <c r="D177" s="116"/>
      <c r="E177" s="86">
        <f t="shared" si="184"/>
        <v>1.855</v>
      </c>
      <c r="F177" s="86">
        <f t="shared" si="136"/>
        <v>1.855</v>
      </c>
      <c r="G177" s="87">
        <f t="shared" si="137"/>
        <v>3.4410249999999998</v>
      </c>
      <c r="H177" s="88">
        <f t="shared" si="138"/>
        <v>19734487470.725281</v>
      </c>
      <c r="I177" s="84">
        <f t="shared" si="185"/>
        <v>34.200000000000017</v>
      </c>
      <c r="J177" s="89">
        <v>171</v>
      </c>
      <c r="K177" s="94">
        <f t="shared" si="139"/>
        <v>171</v>
      </c>
      <c r="L177" s="94">
        <f t="shared" si="140"/>
        <v>10</v>
      </c>
      <c r="M177" s="94">
        <v>1</v>
      </c>
      <c r="N177" s="94">
        <f>N$3/Q$3</f>
        <v>1</v>
      </c>
      <c r="O177" s="93">
        <f>O176*M177</f>
        <v>5120000</v>
      </c>
      <c r="P177" s="93">
        <f>K177*O177*$G177*N177</f>
        <v>3012686208</v>
      </c>
      <c r="Q177" s="93">
        <f t="shared" si="141"/>
        <v>197344874707.25281</v>
      </c>
      <c r="R177" s="93">
        <f t="shared" si="142"/>
        <v>986724373536.26404</v>
      </c>
      <c r="S177" s="93">
        <f t="shared" si="143"/>
        <v>3345.1429980966004</v>
      </c>
      <c r="T177" s="94">
        <f t="shared" si="198"/>
        <v>65.504623144360608</v>
      </c>
      <c r="U177" s="100">
        <f>T177/(($C177/N$3))</f>
        <v>8.3765502742149121</v>
      </c>
      <c r="V177" s="94">
        <f t="shared" si="144"/>
        <v>161</v>
      </c>
      <c r="W177" s="97">
        <f t="shared" si="145"/>
        <v>10.5</v>
      </c>
      <c r="X177" s="94">
        <v>1</v>
      </c>
      <c r="Y177" s="94">
        <f>Y$3/AB$3</f>
        <v>0.95238095238095244</v>
      </c>
      <c r="Z177" s="93">
        <f>Z176*X177</f>
        <v>5529600</v>
      </c>
      <c r="AA177" s="93">
        <f>V177*Z177*$G177*Y177</f>
        <v>2917548748.8000002</v>
      </c>
      <c r="AB177" s="93">
        <f t="shared" si="186"/>
        <v>51803029610.653831</v>
      </c>
      <c r="AC177" s="93">
        <f t="shared" si="146"/>
        <v>1036060592213.0773</v>
      </c>
      <c r="AD177" s="93">
        <f t="shared" si="147"/>
        <v>3345.1429980966004</v>
      </c>
      <c r="AE177" s="94">
        <f t="shared" si="148"/>
        <v>17.755668909374908</v>
      </c>
      <c r="AF177" s="100">
        <f t="shared" si="187"/>
        <v>2.3840731911564776</v>
      </c>
      <c r="AG177" s="94">
        <f t="shared" si="149"/>
        <v>136</v>
      </c>
      <c r="AH177" s="94">
        <f t="shared" si="150"/>
        <v>11.75</v>
      </c>
      <c r="AI177" s="94">
        <v>1</v>
      </c>
      <c r="AJ177" s="94">
        <f>AJ$3/AM$3</f>
        <v>0.85106382978723394</v>
      </c>
      <c r="AK177" s="93">
        <f>AK176*AI177</f>
        <v>43200</v>
      </c>
      <c r="AL177" s="93">
        <f>AG177*AK177*$G177*AJ177</f>
        <v>17205710.706382975</v>
      </c>
      <c r="AM177" s="93">
        <f t="shared" si="188"/>
        <v>1811564279.5392306</v>
      </c>
      <c r="AN177" s="93">
        <f t="shared" si="151"/>
        <v>1159401138905.1101</v>
      </c>
      <c r="AO177" s="93">
        <f t="shared" si="152"/>
        <v>3345.1429980966004</v>
      </c>
      <c r="AP177" s="94">
        <f t="shared" si="153"/>
        <v>105.28854695128499</v>
      </c>
      <c r="AQ177" s="100">
        <f t="shared" si="195"/>
        <v>15.820210059815841</v>
      </c>
      <c r="AR177" s="94">
        <f t="shared" si="154"/>
        <v>106</v>
      </c>
      <c r="AS177" s="94">
        <f t="shared" si="155"/>
        <v>13.25</v>
      </c>
      <c r="AT177" s="94">
        <v>1</v>
      </c>
      <c r="AU177" s="94">
        <f>AU$3/AX$3</f>
        <v>0.75471698113207542</v>
      </c>
      <c r="AV177" s="93">
        <f>AV176*AT177</f>
        <v>5120</v>
      </c>
      <c r="AW177" s="93">
        <f>AR177*AV177*$G177*AU177</f>
        <v>1409443.8399999999</v>
      </c>
      <c r="AX177" s="93">
        <f t="shared" si="189"/>
        <v>31919184.446668554</v>
      </c>
      <c r="AY177" s="93">
        <f t="shared" si="156"/>
        <v>1307409794935.5498</v>
      </c>
      <c r="AZ177" s="93">
        <f t="shared" si="157"/>
        <v>3345.1429980966004</v>
      </c>
      <c r="BA177" s="94">
        <f t="shared" si="158"/>
        <v>22.646652204793458</v>
      </c>
      <c r="BB177" s="100">
        <f t="shared" si="196"/>
        <v>3.8371885129605285</v>
      </c>
      <c r="BC177" s="94">
        <f t="shared" si="159"/>
        <v>69</v>
      </c>
      <c r="BD177" s="94">
        <f t="shared" si="160"/>
        <v>15.1</v>
      </c>
      <c r="BE177" s="94">
        <v>1</v>
      </c>
      <c r="BF177" s="94">
        <f>BF$3/BI$3</f>
        <v>0.66225165562913912</v>
      </c>
      <c r="BG177" s="93">
        <f>BG176*BE177</f>
        <v>64</v>
      </c>
      <c r="BH177" s="93">
        <f>BC177*BG177*$G177*BF177</f>
        <v>10063.289006622517</v>
      </c>
      <c r="BI177" s="93">
        <f t="shared" si="190"/>
        <v>215372.81647856082</v>
      </c>
      <c r="BJ177" s="93">
        <f t="shared" si="161"/>
        <v>1489953804039.7585</v>
      </c>
      <c r="BK177" s="93">
        <f t="shared" si="162"/>
        <v>3345.1429980966004</v>
      </c>
      <c r="BL177" s="94">
        <f t="shared" si="163"/>
        <v>21.401831581784727</v>
      </c>
      <c r="BM177" s="100">
        <f t="shared" si="197"/>
        <v>4.1325787325441103</v>
      </c>
      <c r="BN177" s="94">
        <f t="shared" si="164"/>
        <v>19</v>
      </c>
      <c r="BO177" s="94">
        <f t="shared" si="165"/>
        <v>17.600000000000001</v>
      </c>
      <c r="BP177" s="94">
        <v>1</v>
      </c>
      <c r="BQ177" s="94">
        <f>BQ$3/BT$3</f>
        <v>0.56818181818181823</v>
      </c>
      <c r="BR177" s="93">
        <f>BR176*BP177</f>
        <v>1</v>
      </c>
      <c r="BS177" s="93">
        <f>BN177*BR177*$G177*BQ177</f>
        <v>37.147428977272732</v>
      </c>
      <c r="BT177" s="93">
        <f t="shared" si="191"/>
        <v>245.14703862418889</v>
      </c>
      <c r="BU177" s="93">
        <f t="shared" si="166"/>
        <v>1736634897423.8247</v>
      </c>
      <c r="BV177" s="93">
        <f t="shared" si="167"/>
        <v>3345.1429980966004</v>
      </c>
      <c r="BW177" s="94">
        <f t="shared" si="168"/>
        <v>6.5993002846623101</v>
      </c>
      <c r="BX177" s="100">
        <f t="shared" si="200"/>
        <v>1.4852645141950982</v>
      </c>
      <c r="BY177" s="94">
        <f t="shared" si="169"/>
        <v>-36</v>
      </c>
      <c r="BZ177" s="94">
        <f t="shared" si="170"/>
        <v>20.350000000000001</v>
      </c>
      <c r="CA177" s="94">
        <v>1</v>
      </c>
      <c r="CB177" s="94">
        <f>CB$3/CE$3</f>
        <v>0.49140049140049141</v>
      </c>
      <c r="CC177" s="93">
        <f>CC176*CA177</f>
        <v>1</v>
      </c>
      <c r="CD177" s="93">
        <f>BY177*CC177*$G177*CB177</f>
        <v>-60.873169533169531</v>
      </c>
      <c r="CE177" s="93">
        <f t="shared" si="192"/>
        <v>0.13840393721153191</v>
      </c>
      <c r="CF177" s="93">
        <f t="shared" si="171"/>
        <v>2007984100146.2976</v>
      </c>
      <c r="CG177" s="93">
        <f t="shared" si="172"/>
        <v>3345.1429980966004</v>
      </c>
      <c r="CH177" s="94">
        <f t="shared" si="173"/>
        <v>-2.2736443374468318E-3</v>
      </c>
      <c r="CI177" s="100"/>
      <c r="CJ177" s="94">
        <f t="shared" si="174"/>
        <v>-86</v>
      </c>
      <c r="CK177" s="94">
        <f t="shared" si="175"/>
        <v>22.85</v>
      </c>
      <c r="CL177" s="94">
        <v>1</v>
      </c>
      <c r="CM177" s="94">
        <f>CM$3/CP$3</f>
        <v>0.43763676148796499</v>
      </c>
      <c r="CN177" s="93">
        <f>CN176*CL177</f>
        <v>1</v>
      </c>
      <c r="CO177" s="93">
        <f>CJ177*CN177*$G177*CM177</f>
        <v>-129.50903719912472</v>
      </c>
      <c r="CP177" s="93">
        <f t="shared" si="193"/>
        <v>1.5176452920010624E-4</v>
      </c>
      <c r="CQ177" s="93">
        <f t="shared" si="176"/>
        <v>2254665193530.3633</v>
      </c>
      <c r="CR177" s="93">
        <f t="shared" si="177"/>
        <v>3345.1429980966004</v>
      </c>
      <c r="CS177" s="94">
        <f t="shared" si="178"/>
        <v>-1.1718450888239013E-6</v>
      </c>
      <c r="CT177" s="100"/>
      <c r="CU177" s="94">
        <f t="shared" si="179"/>
        <v>-149</v>
      </c>
      <c r="CV177" s="94">
        <f t="shared" si="180"/>
        <v>26</v>
      </c>
      <c r="CW177" s="94">
        <v>1</v>
      </c>
      <c r="CX177" s="94">
        <f>CX$3/DA$3</f>
        <v>0.38461538461538458</v>
      </c>
      <c r="CY177" s="93">
        <f>CY176*CW177</f>
        <v>1</v>
      </c>
      <c r="CZ177" s="93">
        <f>CU177*CY177*$G177*CX177</f>
        <v>-197.1972019230769</v>
      </c>
      <c r="DA177" s="93">
        <f t="shared" si="194"/>
        <v>2.781502644524222E-8</v>
      </c>
      <c r="DB177" s="93">
        <f t="shared" si="181"/>
        <v>2565483371194.2866</v>
      </c>
      <c r="DC177" s="93">
        <f t="shared" si="182"/>
        <v>3345.1429980966004</v>
      </c>
      <c r="DD177" s="94">
        <f t="shared" si="183"/>
        <v>-1.4105183123284053E-10</v>
      </c>
      <c r="DE177" s="100"/>
    </row>
    <row r="178" spans="1:109">
      <c r="A178" s="84">
        <f t="shared" si="134"/>
        <v>97.005860256666494</v>
      </c>
      <c r="B178" s="84">
        <f t="shared" si="135"/>
        <v>5.7333333333333334</v>
      </c>
      <c r="C178" s="112">
        <f t="shared" si="199"/>
        <v>7.8199999999999994</v>
      </c>
      <c r="D178" s="116"/>
      <c r="E178" s="86">
        <f t="shared" si="184"/>
        <v>1.8599999999999999</v>
      </c>
      <c r="F178" s="86">
        <f t="shared" si="136"/>
        <v>1.8599999999999999</v>
      </c>
      <c r="G178" s="87">
        <f t="shared" si="137"/>
        <v>3.4595999999999996</v>
      </c>
      <c r="H178" s="88">
        <f t="shared" si="138"/>
        <v>22668973294.33173</v>
      </c>
      <c r="I178" s="84">
        <f t="shared" si="185"/>
        <v>34.400000000000013</v>
      </c>
      <c r="J178" s="89">
        <v>172</v>
      </c>
      <c r="K178" s="94">
        <f t="shared" si="139"/>
        <v>172</v>
      </c>
      <c r="L178" s="94">
        <f t="shared" si="140"/>
        <v>10</v>
      </c>
      <c r="M178" s="94">
        <v>1</v>
      </c>
      <c r="N178" s="94">
        <f>N$3/Q$3</f>
        <v>1</v>
      </c>
      <c r="O178" s="93">
        <f>O177*M178</f>
        <v>5120000</v>
      </c>
      <c r="P178" s="93">
        <f>K178*O178*$G178*N178</f>
        <v>3046662143.9999995</v>
      </c>
      <c r="Q178" s="93">
        <f t="shared" si="141"/>
        <v>226689732943.31729</v>
      </c>
      <c r="R178" s="93">
        <f t="shared" si="142"/>
        <v>1133448664716.5864</v>
      </c>
      <c r="S178" s="93">
        <f t="shared" si="143"/>
        <v>3466.3427398382159</v>
      </c>
      <c r="T178" s="94">
        <f t="shared" si="198"/>
        <v>74.405930893831766</v>
      </c>
      <c r="U178" s="100">
        <f>T178/(($C178/N$3))</f>
        <v>9.5148249224848804</v>
      </c>
      <c r="V178" s="94">
        <f t="shared" si="144"/>
        <v>162</v>
      </c>
      <c r="W178" s="97">
        <f t="shared" si="145"/>
        <v>10.5</v>
      </c>
      <c r="X178" s="94">
        <v>1</v>
      </c>
      <c r="Y178" s="94">
        <f>Y$3/AB$3</f>
        <v>0.95238095238095244</v>
      </c>
      <c r="Z178" s="93">
        <f>Z177*X178</f>
        <v>5529600</v>
      </c>
      <c r="AA178" s="93">
        <f>V178*Z178*$G178*Y178</f>
        <v>2951517213.2571425</v>
      </c>
      <c r="AB178" s="93">
        <f t="shared" si="186"/>
        <v>59506054897.62075</v>
      </c>
      <c r="AC178" s="93">
        <f t="shared" si="146"/>
        <v>1190121097952.4158</v>
      </c>
      <c r="AD178" s="93">
        <f t="shared" si="147"/>
        <v>3466.3427398382159</v>
      </c>
      <c r="AE178" s="94">
        <f t="shared" si="148"/>
        <v>20.161174947698484</v>
      </c>
      <c r="AF178" s="100">
        <f t="shared" si="187"/>
        <v>2.7070631323636074</v>
      </c>
      <c r="AG178" s="94">
        <f t="shared" si="149"/>
        <v>137</v>
      </c>
      <c r="AH178" s="94">
        <f t="shared" si="150"/>
        <v>11.75</v>
      </c>
      <c r="AI178" s="94">
        <v>1</v>
      </c>
      <c r="AJ178" s="94">
        <f>AJ$3/AM$3</f>
        <v>0.85106382978723394</v>
      </c>
      <c r="AK178" s="93">
        <f>AK177*AI178</f>
        <v>43200</v>
      </c>
      <c r="AL178" s="93">
        <f>AG178*AK178*$G178*AJ178</f>
        <v>17425784.374468081</v>
      </c>
      <c r="AM178" s="93">
        <f t="shared" si="188"/>
        <v>2080940907.878103</v>
      </c>
      <c r="AN178" s="93">
        <f t="shared" si="151"/>
        <v>1331802181041.9893</v>
      </c>
      <c r="AO178" s="93">
        <f t="shared" si="152"/>
        <v>3466.3427398382159</v>
      </c>
      <c r="AP178" s="94">
        <f t="shared" si="153"/>
        <v>119.41734519147712</v>
      </c>
      <c r="AQ178" s="100">
        <f t="shared" si="195"/>
        <v>17.943143299230901</v>
      </c>
      <c r="AR178" s="94">
        <f t="shared" si="154"/>
        <v>107</v>
      </c>
      <c r="AS178" s="94">
        <f t="shared" si="155"/>
        <v>13.25</v>
      </c>
      <c r="AT178" s="94">
        <v>1</v>
      </c>
      <c r="AU178" s="94">
        <f>AU$3/AX$3</f>
        <v>0.75471698113207542</v>
      </c>
      <c r="AV178" s="93">
        <f>AV177*AT178</f>
        <v>5120</v>
      </c>
      <c r="AW178" s="93">
        <f>AR178*AV178*$G178*AU178</f>
        <v>1430420.5766037733</v>
      </c>
      <c r="AX178" s="93">
        <f t="shared" si="189"/>
        <v>36665514.66673512</v>
      </c>
      <c r="AY178" s="93">
        <f t="shared" si="156"/>
        <v>1501819480749.4773</v>
      </c>
      <c r="AZ178" s="93">
        <f t="shared" si="157"/>
        <v>3466.3427398382159</v>
      </c>
      <c r="BA178" s="94">
        <f t="shared" si="158"/>
        <v>25.632681231270819</v>
      </c>
      <c r="BB178" s="100">
        <f t="shared" si="196"/>
        <v>4.3431333288278564</v>
      </c>
      <c r="BC178" s="94">
        <f t="shared" si="159"/>
        <v>70</v>
      </c>
      <c r="BD178" s="94">
        <f t="shared" si="160"/>
        <v>15.1</v>
      </c>
      <c r="BE178" s="94">
        <v>1</v>
      </c>
      <c r="BF178" s="94">
        <f>BF$3/BI$3</f>
        <v>0.66225165562913912</v>
      </c>
      <c r="BG178" s="93">
        <f>BG177*BE178</f>
        <v>64</v>
      </c>
      <c r="BH178" s="93">
        <f>BC178*BG178*$G178*BF178</f>
        <v>10264.24370860927</v>
      </c>
      <c r="BI178" s="93">
        <f t="shared" si="190"/>
        <v>247398.40000000116</v>
      </c>
      <c r="BJ178" s="93">
        <f t="shared" si="161"/>
        <v>1711507483722.0457</v>
      </c>
      <c r="BK178" s="93">
        <f t="shared" si="162"/>
        <v>3466.3427398382159</v>
      </c>
      <c r="BL178" s="94">
        <f t="shared" si="163"/>
        <v>24.102935103975803</v>
      </c>
      <c r="BM178" s="100">
        <f t="shared" si="197"/>
        <v>4.6541473154735895</v>
      </c>
      <c r="BN178" s="94">
        <f t="shared" si="164"/>
        <v>20</v>
      </c>
      <c r="BO178" s="94">
        <f t="shared" si="165"/>
        <v>17.600000000000001</v>
      </c>
      <c r="BP178" s="94">
        <v>2</v>
      </c>
      <c r="BQ178" s="94">
        <f>BQ$3/BT$3</f>
        <v>0.56818181818181823</v>
      </c>
      <c r="BR178" s="93">
        <f>BR177*BP178</f>
        <v>2</v>
      </c>
      <c r="BS178" s="93">
        <f>BN178*BR178*$G178*BQ178</f>
        <v>78.627272727272725</v>
      </c>
      <c r="BT178" s="93">
        <f t="shared" si="191"/>
        <v>281.60000000000042</v>
      </c>
      <c r="BU178" s="93">
        <f t="shared" si="166"/>
        <v>1994869649901.1924</v>
      </c>
      <c r="BV178" s="93">
        <f t="shared" si="167"/>
        <v>3466.3427398382159</v>
      </c>
      <c r="BW178" s="94">
        <f t="shared" si="168"/>
        <v>3.5814545034108045</v>
      </c>
      <c r="BX178" s="100">
        <f t="shared" si="200"/>
        <v>0.80605625652212498</v>
      </c>
      <c r="BY178" s="94">
        <f t="shared" si="169"/>
        <v>-35</v>
      </c>
      <c r="BZ178" s="94">
        <f t="shared" si="170"/>
        <v>20.350000000000001</v>
      </c>
      <c r="CA178" s="94">
        <v>1</v>
      </c>
      <c r="CB178" s="94">
        <f>CB$3/CE$3</f>
        <v>0.49140049140049141</v>
      </c>
      <c r="CC178" s="93">
        <f>CC177*CA178</f>
        <v>1</v>
      </c>
      <c r="CD178" s="93">
        <f>BY178*CC178*$G178*CB178</f>
        <v>-59.501719901719895</v>
      </c>
      <c r="CE178" s="93">
        <f t="shared" si="192"/>
        <v>0.15898437499999962</v>
      </c>
      <c r="CF178" s="93">
        <f t="shared" si="171"/>
        <v>2306568032698.2539</v>
      </c>
      <c r="CG178" s="93">
        <f t="shared" si="172"/>
        <v>3466.3427398382159</v>
      </c>
      <c r="CH178" s="94">
        <f t="shared" si="173"/>
        <v>-2.6719290679764734E-3</v>
      </c>
      <c r="CI178" s="100"/>
      <c r="CJ178" s="94">
        <f t="shared" si="174"/>
        <v>-85</v>
      </c>
      <c r="CK178" s="94">
        <f t="shared" si="175"/>
        <v>22.85</v>
      </c>
      <c r="CL178" s="94">
        <v>1</v>
      </c>
      <c r="CM178" s="94">
        <f>CM$3/CP$3</f>
        <v>0.43763676148796499</v>
      </c>
      <c r="CN178" s="93">
        <f>CN177*CL178</f>
        <v>1</v>
      </c>
      <c r="CO178" s="93">
        <f>CJ178*CN178*$G178*CM178</f>
        <v>-128.69409190371991</v>
      </c>
      <c r="CP178" s="93">
        <f t="shared" si="193"/>
        <v>1.7433166503906154E-4</v>
      </c>
      <c r="CQ178" s="93">
        <f t="shared" si="176"/>
        <v>2589930198877.4004</v>
      </c>
      <c r="CR178" s="93">
        <f t="shared" si="177"/>
        <v>3466.3427398382159</v>
      </c>
      <c r="CS178" s="94">
        <f t="shared" si="178"/>
        <v>-1.3546205770618011E-6</v>
      </c>
      <c r="CT178" s="100"/>
      <c r="CU178" s="94">
        <f t="shared" si="179"/>
        <v>-148</v>
      </c>
      <c r="CV178" s="94">
        <f t="shared" si="180"/>
        <v>26</v>
      </c>
      <c r="CW178" s="94">
        <v>1</v>
      </c>
      <c r="CX178" s="94">
        <f>CX$3/DA$3</f>
        <v>0.38461538461538458</v>
      </c>
      <c r="CY178" s="93">
        <f>CY177*CW178</f>
        <v>1</v>
      </c>
      <c r="CZ178" s="93">
        <f>CU178*CY178*$G178*CX178</f>
        <v>-196.93107692307686</v>
      </c>
      <c r="DA178" s="93">
        <f t="shared" si="194"/>
        <v>3.195107512184876E-8</v>
      </c>
      <c r="DB178" s="93">
        <f t="shared" si="181"/>
        <v>2946966528263.125</v>
      </c>
      <c r="DC178" s="93">
        <f t="shared" si="182"/>
        <v>3466.3427398382159</v>
      </c>
      <c r="DD178" s="94">
        <f t="shared" si="183"/>
        <v>-1.6224496215155087E-10</v>
      </c>
      <c r="DE178" s="100"/>
    </row>
    <row r="179" spans="1:109">
      <c r="A179" s="84">
        <f t="shared" si="134"/>
        <v>100.42676453078515</v>
      </c>
      <c r="B179" s="84">
        <f t="shared" si="135"/>
        <v>5.7666666666666666</v>
      </c>
      <c r="C179" s="112">
        <f t="shared" si="199"/>
        <v>7.8199999999999994</v>
      </c>
      <c r="D179" s="116"/>
      <c r="E179" s="86">
        <f t="shared" si="184"/>
        <v>1.865</v>
      </c>
      <c r="F179" s="86">
        <f t="shared" si="136"/>
        <v>1.865</v>
      </c>
      <c r="G179" s="87">
        <f t="shared" si="137"/>
        <v>3.4782250000000001</v>
      </c>
      <c r="H179" s="88">
        <f t="shared" si="138"/>
        <v>26039812332.670574</v>
      </c>
      <c r="I179" s="84">
        <f t="shared" si="185"/>
        <v>34.600000000000016</v>
      </c>
      <c r="J179" s="89">
        <v>173</v>
      </c>
      <c r="K179" s="94">
        <f t="shared" si="139"/>
        <v>173</v>
      </c>
      <c r="L179" s="94">
        <f t="shared" si="140"/>
        <v>10</v>
      </c>
      <c r="M179" s="94">
        <v>1</v>
      </c>
      <c r="N179" s="94">
        <f>N$3/Q$3</f>
        <v>1</v>
      </c>
      <c r="O179" s="93">
        <f>O178*M179</f>
        <v>5120000</v>
      </c>
      <c r="P179" s="93">
        <f>K179*O179*$G179*N179</f>
        <v>3080872576</v>
      </c>
      <c r="Q179" s="93">
        <f t="shared" si="141"/>
        <v>260398123326.70575</v>
      </c>
      <c r="R179" s="93">
        <f t="shared" si="142"/>
        <v>1301990616633.5288</v>
      </c>
      <c r="S179" s="93">
        <f t="shared" si="143"/>
        <v>3591.9306113844154</v>
      </c>
      <c r="T179" s="94">
        <f t="shared" si="198"/>
        <v>84.520900135632786</v>
      </c>
      <c r="U179" s="100">
        <f>T179/(($C179/N$3))</f>
        <v>10.808299250080919</v>
      </c>
      <c r="V179" s="94">
        <f t="shared" si="144"/>
        <v>163</v>
      </c>
      <c r="W179" s="97">
        <f t="shared" si="145"/>
        <v>10.5</v>
      </c>
      <c r="X179" s="94">
        <v>1</v>
      </c>
      <c r="Y179" s="94">
        <f>Y$3/AB$3</f>
        <v>0.95238095238095244</v>
      </c>
      <c r="Z179" s="93">
        <f>Z178*X179</f>
        <v>5529600</v>
      </c>
      <c r="AA179" s="93">
        <f>V179*Z179*$G179*Y179</f>
        <v>2985724240.4571428</v>
      </c>
      <c r="AB179" s="93">
        <f t="shared" si="186"/>
        <v>68354507373.260223</v>
      </c>
      <c r="AC179" s="93">
        <f t="shared" si="146"/>
        <v>1367090147465.2051</v>
      </c>
      <c r="AD179" s="93">
        <f t="shared" si="147"/>
        <v>3591.9306113844154</v>
      </c>
      <c r="AE179" s="94">
        <f t="shared" si="148"/>
        <v>22.893777813450882</v>
      </c>
      <c r="AF179" s="100">
        <f t="shared" si="187"/>
        <v>3.0739727243124588</v>
      </c>
      <c r="AG179" s="94">
        <f t="shared" si="149"/>
        <v>138</v>
      </c>
      <c r="AH179" s="94">
        <f t="shared" si="150"/>
        <v>11.75</v>
      </c>
      <c r="AI179" s="94">
        <v>1</v>
      </c>
      <c r="AJ179" s="94">
        <f>AJ$3/AM$3</f>
        <v>0.85106382978723394</v>
      </c>
      <c r="AK179" s="93">
        <f>AK178*AI179</f>
        <v>43200</v>
      </c>
      <c r="AL179" s="93">
        <f>AG179*AK179*$G179*AJ179</f>
        <v>17647477.582978722</v>
      </c>
      <c r="AM179" s="93">
        <f t="shared" si="188"/>
        <v>2390373397.7256141</v>
      </c>
      <c r="AN179" s="93">
        <f t="shared" si="151"/>
        <v>1529838974544.3965</v>
      </c>
      <c r="AO179" s="93">
        <f t="shared" si="152"/>
        <v>3591.9306113844154</v>
      </c>
      <c r="AP179" s="94">
        <f t="shared" si="153"/>
        <v>135.45127831929747</v>
      </c>
      <c r="AQ179" s="100">
        <f t="shared" si="195"/>
        <v>20.35233401856452</v>
      </c>
      <c r="AR179" s="94">
        <f t="shared" si="154"/>
        <v>108</v>
      </c>
      <c r="AS179" s="94">
        <f t="shared" si="155"/>
        <v>13.25</v>
      </c>
      <c r="AT179" s="94">
        <v>1</v>
      </c>
      <c r="AU179" s="94">
        <f>AU$3/AX$3</f>
        <v>0.75471698113207542</v>
      </c>
      <c r="AV179" s="93">
        <f>AV178*AT179</f>
        <v>5120</v>
      </c>
      <c r="AW179" s="93">
        <f>AR179*AV179*$G179*AU179</f>
        <v>1451561.7328301887</v>
      </c>
      <c r="AX179" s="93">
        <f t="shared" si="189"/>
        <v>42117616.382798299</v>
      </c>
      <c r="AY179" s="93">
        <f t="shared" si="156"/>
        <v>1725137567039.4258</v>
      </c>
      <c r="AZ179" s="93">
        <f t="shared" si="157"/>
        <v>3591.9306113844154</v>
      </c>
      <c r="BA179" s="94">
        <f t="shared" si="158"/>
        <v>29.015380765569851</v>
      </c>
      <c r="BB179" s="100">
        <f t="shared" si="196"/>
        <v>4.9162889404578074</v>
      </c>
      <c r="BC179" s="94">
        <f t="shared" si="159"/>
        <v>71</v>
      </c>
      <c r="BD179" s="94">
        <f t="shared" si="160"/>
        <v>15.1</v>
      </c>
      <c r="BE179" s="94">
        <v>1</v>
      </c>
      <c r="BF179" s="94">
        <f>BF$3/BI$3</f>
        <v>0.66225165562913912</v>
      </c>
      <c r="BG179" s="93">
        <f>BG178*BE179</f>
        <v>64</v>
      </c>
      <c r="BH179" s="93">
        <f>BC179*BG179*$G179*BF179</f>
        <v>10466.923443708611</v>
      </c>
      <c r="BI179" s="93">
        <f t="shared" si="190"/>
        <v>284186.13510889979</v>
      </c>
      <c r="BJ179" s="93">
        <f t="shared" si="161"/>
        <v>1966005831116.6284</v>
      </c>
      <c r="BK179" s="93">
        <f t="shared" si="162"/>
        <v>3591.9306113844154</v>
      </c>
      <c r="BL179" s="94">
        <f t="shared" si="163"/>
        <v>27.150875482873289</v>
      </c>
      <c r="BM179" s="100">
        <f t="shared" si="197"/>
        <v>5.2426882326264286</v>
      </c>
      <c r="BN179" s="94">
        <f t="shared" si="164"/>
        <v>21</v>
      </c>
      <c r="BO179" s="94">
        <f t="shared" si="165"/>
        <v>17.600000000000001</v>
      </c>
      <c r="BP179" s="94">
        <v>1</v>
      </c>
      <c r="BQ179" s="94">
        <f>BQ$3/BT$3</f>
        <v>0.56818181818181823</v>
      </c>
      <c r="BR179" s="93">
        <f>BR178*BP179</f>
        <v>2</v>
      </c>
      <c r="BS179" s="93">
        <f>BN179*BR179*$G179*BQ179</f>
        <v>83.003096590909109</v>
      </c>
      <c r="BT179" s="93">
        <f t="shared" si="191"/>
        <v>323.47345676716549</v>
      </c>
      <c r="BU179" s="93">
        <f t="shared" si="166"/>
        <v>2291503485275.0107</v>
      </c>
      <c r="BV179" s="93">
        <f t="shared" si="167"/>
        <v>3591.9306113844154</v>
      </c>
      <c r="BW179" s="94">
        <f t="shared" si="168"/>
        <v>3.8971251682505761</v>
      </c>
      <c r="BX179" s="100">
        <f t="shared" si="200"/>
        <v>0.87710233965741879</v>
      </c>
      <c r="BY179" s="94">
        <f t="shared" si="169"/>
        <v>-34</v>
      </c>
      <c r="BZ179" s="94">
        <f t="shared" si="170"/>
        <v>20.350000000000001</v>
      </c>
      <c r="CA179" s="94">
        <v>1</v>
      </c>
      <c r="CB179" s="94">
        <f>CB$3/CE$3</f>
        <v>0.49140049140049141</v>
      </c>
      <c r="CC179" s="93">
        <f>CC178*CA179</f>
        <v>1</v>
      </c>
      <c r="CD179" s="93">
        <f>BY179*CC179*$G179*CB179</f>
        <v>-58.112850122850126</v>
      </c>
      <c r="CE179" s="93">
        <f t="shared" si="192"/>
        <v>0.18262509003273134</v>
      </c>
      <c r="CF179" s="93">
        <f t="shared" si="171"/>
        <v>2649550904849.231</v>
      </c>
      <c r="CG179" s="93">
        <f t="shared" si="172"/>
        <v>3591.9306113844154</v>
      </c>
      <c r="CH179" s="94">
        <f t="shared" si="173"/>
        <v>-3.1425939296844548E-3</v>
      </c>
      <c r="CI179" s="100"/>
      <c r="CJ179" s="94">
        <f t="shared" si="174"/>
        <v>-84</v>
      </c>
      <c r="CK179" s="94">
        <f t="shared" si="175"/>
        <v>22.85</v>
      </c>
      <c r="CL179" s="94">
        <v>1</v>
      </c>
      <c r="CM179" s="94">
        <f>CM$3/CP$3</f>
        <v>0.43763676148796499</v>
      </c>
      <c r="CN179" s="93">
        <f>CN178*CL179</f>
        <v>1</v>
      </c>
      <c r="CO179" s="93">
        <f>CJ179*CN179*$G179*CM179</f>
        <v>-127.86472647702408</v>
      </c>
      <c r="CP179" s="93">
        <f t="shared" si="193"/>
        <v>2.0025449685426411E-4</v>
      </c>
      <c r="CQ179" s="93">
        <f t="shared" si="176"/>
        <v>2975048559007.6133</v>
      </c>
      <c r="CR179" s="93">
        <f t="shared" si="177"/>
        <v>3591.9306113844154</v>
      </c>
      <c r="CS179" s="94">
        <f t="shared" si="178"/>
        <v>-1.5661433952251694E-6</v>
      </c>
      <c r="CT179" s="100"/>
      <c r="CU179" s="94">
        <f t="shared" si="179"/>
        <v>-147</v>
      </c>
      <c r="CV179" s="94">
        <f t="shared" si="180"/>
        <v>26</v>
      </c>
      <c r="CW179" s="94">
        <v>1</v>
      </c>
      <c r="CX179" s="94">
        <f>CX$3/DA$3</f>
        <v>0.38461538461538458</v>
      </c>
      <c r="CY179" s="93">
        <f>CY178*CW179</f>
        <v>1</v>
      </c>
      <c r="CZ179" s="93">
        <f>CU179*CY179*$G179*CX179</f>
        <v>-196.65349038461537</v>
      </c>
      <c r="DA179" s="93">
        <f t="shared" si="194"/>
        <v>3.6702147432854361E-8</v>
      </c>
      <c r="DB179" s="93">
        <f t="shared" si="181"/>
        <v>3385175603247.1748</v>
      </c>
      <c r="DC179" s="93">
        <f t="shared" si="182"/>
        <v>3591.9306113844154</v>
      </c>
      <c r="DD179" s="94">
        <f t="shared" si="183"/>
        <v>-1.8663359272735109E-10</v>
      </c>
      <c r="DE179" s="100"/>
    </row>
    <row r="180" spans="1:109">
      <c r="A180" s="84">
        <f t="shared" si="134"/>
        <v>103.96830673359925</v>
      </c>
      <c r="B180" s="84">
        <f t="shared" si="135"/>
        <v>5.8</v>
      </c>
      <c r="C180" s="112">
        <f t="shared" si="199"/>
        <v>7.8199999999999994</v>
      </c>
      <c r="D180" s="116"/>
      <c r="E180" s="86">
        <f t="shared" si="184"/>
        <v>1.87</v>
      </c>
      <c r="F180" s="86">
        <f t="shared" si="136"/>
        <v>1.87</v>
      </c>
      <c r="G180" s="87">
        <f t="shared" si="137"/>
        <v>3.4969000000000006</v>
      </c>
      <c r="H180" s="88">
        <f t="shared" si="138"/>
        <v>29911889590.970196</v>
      </c>
      <c r="I180" s="84">
        <f t="shared" si="185"/>
        <v>34.800000000000018</v>
      </c>
      <c r="J180" s="89">
        <v>174</v>
      </c>
      <c r="K180" s="94">
        <f t="shared" si="139"/>
        <v>174</v>
      </c>
      <c r="L180" s="94">
        <f t="shared" si="140"/>
        <v>10</v>
      </c>
      <c r="M180" s="94">
        <v>1</v>
      </c>
      <c r="N180" s="94">
        <f>N$3/Q$3</f>
        <v>1</v>
      </c>
      <c r="O180" s="93">
        <f>O179*M180</f>
        <v>5120000</v>
      </c>
      <c r="P180" s="93">
        <f>K180*O180*$G180*N180</f>
        <v>3115318272.0000005</v>
      </c>
      <c r="Q180" s="93">
        <f t="shared" si="141"/>
        <v>299118895909.70197</v>
      </c>
      <c r="R180" s="93">
        <f t="shared" si="142"/>
        <v>1495594479548.5098</v>
      </c>
      <c r="S180" s="93">
        <f t="shared" si="143"/>
        <v>3722.0653810628528</v>
      </c>
      <c r="T180" s="94">
        <f t="shared" si="198"/>
        <v>96.015517450700429</v>
      </c>
      <c r="U180" s="100">
        <f>T180/(($C180/N$3))</f>
        <v>12.278199162493662</v>
      </c>
      <c r="V180" s="94">
        <f t="shared" si="144"/>
        <v>164</v>
      </c>
      <c r="W180" s="97">
        <f t="shared" si="145"/>
        <v>10.5</v>
      </c>
      <c r="X180" s="94">
        <v>1</v>
      </c>
      <c r="Y180" s="94">
        <f>Y$3/AB$3</f>
        <v>0.95238095238095244</v>
      </c>
      <c r="Z180" s="93">
        <f>Z179*X180</f>
        <v>5529600</v>
      </c>
      <c r="AA180" s="93">
        <f>V180*Z180*$G180*Y180</f>
        <v>3020170620.3428578</v>
      </c>
      <c r="AB180" s="93">
        <f t="shared" si="186"/>
        <v>78518710176.296707</v>
      </c>
      <c r="AC180" s="93">
        <f t="shared" si="146"/>
        <v>1570374203525.9353</v>
      </c>
      <c r="AD180" s="93">
        <f t="shared" si="147"/>
        <v>3722.0653810628528</v>
      </c>
      <c r="AE180" s="94">
        <f t="shared" si="148"/>
        <v>25.998104096311966</v>
      </c>
      <c r="AF180" s="100">
        <f t="shared" si="187"/>
        <v>3.4907940282771825</v>
      </c>
      <c r="AG180" s="94">
        <f t="shared" si="149"/>
        <v>139</v>
      </c>
      <c r="AH180" s="94">
        <f t="shared" si="150"/>
        <v>11.75</v>
      </c>
      <c r="AI180" s="94">
        <v>1</v>
      </c>
      <c r="AJ180" s="94">
        <f>AJ$3/AM$3</f>
        <v>0.85106382978723394</v>
      </c>
      <c r="AK180" s="93">
        <f>AK179*AI180</f>
        <v>43200</v>
      </c>
      <c r="AL180" s="93">
        <f>AG180*AK180*$G180*AJ180</f>
        <v>17870795.846808512</v>
      </c>
      <c r="AM180" s="93">
        <f t="shared" si="188"/>
        <v>2745817989.7960858</v>
      </c>
      <c r="AN180" s="93">
        <f t="shared" si="151"/>
        <v>1757323513469.499</v>
      </c>
      <c r="AO180" s="93">
        <f t="shared" si="152"/>
        <v>3722.0653810628528</v>
      </c>
      <c r="AP180" s="94">
        <f t="shared" si="153"/>
        <v>153.64833291889755</v>
      </c>
      <c r="AQ180" s="100">
        <f t="shared" si="195"/>
        <v>23.086546186662996</v>
      </c>
      <c r="AR180" s="94">
        <f t="shared" si="154"/>
        <v>109</v>
      </c>
      <c r="AS180" s="94">
        <f t="shared" si="155"/>
        <v>13.25</v>
      </c>
      <c r="AT180" s="94">
        <v>1</v>
      </c>
      <c r="AU180" s="94">
        <f>AU$3/AX$3</f>
        <v>0.75471698113207542</v>
      </c>
      <c r="AV180" s="93">
        <f>AV179*AT180</f>
        <v>5120</v>
      </c>
      <c r="AW180" s="93">
        <f>AR180*AV180*$G180*AU180</f>
        <v>1472867.8883018869</v>
      </c>
      <c r="AX180" s="93">
        <f t="shared" si="189"/>
        <v>48380436.655316576</v>
      </c>
      <c r="AY180" s="93">
        <f t="shared" si="156"/>
        <v>1981662685401.7754</v>
      </c>
      <c r="AZ180" s="93">
        <f t="shared" si="157"/>
        <v>3722.0653810628528</v>
      </c>
      <c r="BA180" s="94">
        <f t="shared" si="158"/>
        <v>32.847777481995223</v>
      </c>
      <c r="BB180" s="100">
        <f t="shared" si="196"/>
        <v>5.5656400465017484</v>
      </c>
      <c r="BC180" s="94">
        <f t="shared" si="159"/>
        <v>72</v>
      </c>
      <c r="BD180" s="94">
        <f t="shared" si="160"/>
        <v>15.1</v>
      </c>
      <c r="BE180" s="94">
        <v>1</v>
      </c>
      <c r="BF180" s="94">
        <f>BF$3/BI$3</f>
        <v>0.66225165562913912</v>
      </c>
      <c r="BG180" s="93">
        <f>BG179*BE180</f>
        <v>64</v>
      </c>
      <c r="BH180" s="93">
        <f>BC180*BG180*$G180*BF180</f>
        <v>10671.334569536426</v>
      </c>
      <c r="BI180" s="93">
        <f t="shared" si="190"/>
        <v>326444.14591255836</v>
      </c>
      <c r="BJ180" s="93">
        <f t="shared" si="161"/>
        <v>2258347664118.25</v>
      </c>
      <c r="BK180" s="93">
        <f t="shared" si="162"/>
        <v>3722.0653810628528</v>
      </c>
      <c r="BL180" s="94">
        <f t="shared" si="163"/>
        <v>30.59075168015648</v>
      </c>
      <c r="BM180" s="100">
        <f t="shared" si="197"/>
        <v>5.9069098512834133</v>
      </c>
      <c r="BN180" s="94">
        <f t="shared" si="164"/>
        <v>22</v>
      </c>
      <c r="BO180" s="94">
        <f t="shared" si="165"/>
        <v>17.600000000000001</v>
      </c>
      <c r="BP180" s="94">
        <v>1</v>
      </c>
      <c r="BQ180" s="94">
        <f>BQ$3/BT$3</f>
        <v>0.56818181818181823</v>
      </c>
      <c r="BR180" s="93">
        <f>BR179*BP180</f>
        <v>2</v>
      </c>
      <c r="BS180" s="93">
        <f>BN180*BR180*$G180*BQ180</f>
        <v>87.422500000000014</v>
      </c>
      <c r="BT180" s="93">
        <f t="shared" si="191"/>
        <v>371.57342767364753</v>
      </c>
      <c r="BU180" s="93">
        <f t="shared" si="166"/>
        <v>2632246284005.3774</v>
      </c>
      <c r="BV180" s="93">
        <f t="shared" si="167"/>
        <v>3722.0653810628528</v>
      </c>
      <c r="BW180" s="94">
        <f t="shared" si="168"/>
        <v>4.2503180265223195</v>
      </c>
      <c r="BX180" s="100">
        <f t="shared" si="200"/>
        <v>0.95659331543213344</v>
      </c>
      <c r="BY180" s="94">
        <f t="shared" si="169"/>
        <v>-33</v>
      </c>
      <c r="BZ180" s="94">
        <f t="shared" si="170"/>
        <v>20.350000000000001</v>
      </c>
      <c r="CA180" s="94">
        <v>1</v>
      </c>
      <c r="CB180" s="94">
        <f>CB$3/CE$3</f>
        <v>0.49140049140049141</v>
      </c>
      <c r="CC180" s="93">
        <f>CC179*CA180</f>
        <v>1</v>
      </c>
      <c r="CD180" s="93">
        <f>BY180*CC180*$G180*CB180</f>
        <v>-56.706486486486497</v>
      </c>
      <c r="CE180" s="93">
        <f t="shared" si="192"/>
        <v>0.2097811405017839</v>
      </c>
      <c r="CF180" s="93">
        <f t="shared" si="171"/>
        <v>3043534765881.2178</v>
      </c>
      <c r="CG180" s="93">
        <f t="shared" si="172"/>
        <v>3722.0653810628528</v>
      </c>
      <c r="CH180" s="94">
        <f t="shared" si="173"/>
        <v>-3.6994205336946069E-3</v>
      </c>
      <c r="CI180" s="100"/>
      <c r="CJ180" s="94">
        <f t="shared" si="174"/>
        <v>-83</v>
      </c>
      <c r="CK180" s="94">
        <f t="shared" si="175"/>
        <v>22.85</v>
      </c>
      <c r="CL180" s="94">
        <v>1</v>
      </c>
      <c r="CM180" s="94">
        <f>CM$3/CP$3</f>
        <v>0.43763676148796499</v>
      </c>
      <c r="CN180" s="93">
        <f>CN179*CL180</f>
        <v>1</v>
      </c>
      <c r="CO180" s="93">
        <f>CJ180*CN180*$G180*CM180</f>
        <v>-127.020875273523</v>
      </c>
      <c r="CP180" s="93">
        <f t="shared" si="193"/>
        <v>2.3003201111725213E-4</v>
      </c>
      <c r="CQ180" s="93">
        <f t="shared" si="176"/>
        <v>3417433385768.3452</v>
      </c>
      <c r="CR180" s="93">
        <f t="shared" si="177"/>
        <v>3722.0653810628528</v>
      </c>
      <c r="CS180" s="94">
        <f t="shared" si="178"/>
        <v>-1.8109780035912049E-6</v>
      </c>
      <c r="CT180" s="100"/>
      <c r="CU180" s="94">
        <f t="shared" si="179"/>
        <v>-146</v>
      </c>
      <c r="CV180" s="94">
        <f t="shared" si="180"/>
        <v>26</v>
      </c>
      <c r="CW180" s="94">
        <v>1</v>
      </c>
      <c r="CX180" s="94">
        <f>CX$3/DA$3</f>
        <v>0.38461538461538458</v>
      </c>
      <c r="CY180" s="93">
        <f>CY179*CW180</f>
        <v>1</v>
      </c>
      <c r="CZ180" s="93">
        <f>CU180*CY180*$G180*CX180</f>
        <v>-196.36438461538464</v>
      </c>
      <c r="DA180" s="93">
        <f t="shared" si="194"/>
        <v>4.2159696380978463E-8</v>
      </c>
      <c r="DB180" s="93">
        <f t="shared" si="181"/>
        <v>3888545646826.1255</v>
      </c>
      <c r="DC180" s="93">
        <f t="shared" si="182"/>
        <v>3722.0653810628528</v>
      </c>
      <c r="DD180" s="94">
        <f t="shared" si="183"/>
        <v>-2.1470133936740054E-10</v>
      </c>
      <c r="DE180" s="100"/>
    </row>
    <row r="181" spans="1:109">
      <c r="A181" s="84">
        <f t="shared" si="134"/>
        <v>107.63474115247662</v>
      </c>
      <c r="B181" s="84">
        <f t="shared" si="135"/>
        <v>5.833333333333333</v>
      </c>
      <c r="C181" s="112">
        <f t="shared" si="199"/>
        <v>7.8199999999999994</v>
      </c>
      <c r="D181" s="116"/>
      <c r="E181" s="86">
        <f t="shared" si="184"/>
        <v>1.875</v>
      </c>
      <c r="F181" s="86">
        <f t="shared" si="136"/>
        <v>1.875</v>
      </c>
      <c r="G181" s="87">
        <f t="shared" si="137"/>
        <v>3.515625</v>
      </c>
      <c r="H181" s="88">
        <f t="shared" si="138"/>
        <v>34359738368.000397</v>
      </c>
      <c r="I181" s="84">
        <f t="shared" si="185"/>
        <v>35.000000000000021</v>
      </c>
      <c r="J181" s="89">
        <v>175</v>
      </c>
      <c r="K181" s="94">
        <f t="shared" si="139"/>
        <v>175</v>
      </c>
      <c r="L181" s="94">
        <f t="shared" si="140"/>
        <v>10</v>
      </c>
      <c r="M181" s="94">
        <v>1</v>
      </c>
      <c r="N181" s="94">
        <f>N$3/Q$3</f>
        <v>1</v>
      </c>
      <c r="O181" s="93">
        <f>O180*M181</f>
        <v>5120000</v>
      </c>
      <c r="P181" s="93">
        <f>K181*O181*$G181*N181</f>
        <v>3150000000</v>
      </c>
      <c r="Q181" s="93">
        <f t="shared" si="141"/>
        <v>343597383680.00397</v>
      </c>
      <c r="R181" s="93">
        <f t="shared" si="142"/>
        <v>1717986918400.0198</v>
      </c>
      <c r="S181" s="93">
        <f t="shared" si="143"/>
        <v>3856.911557963746</v>
      </c>
      <c r="T181" s="94">
        <f t="shared" si="198"/>
        <v>109.07853450158856</v>
      </c>
      <c r="U181" s="100">
        <f>T181/(($C181/N$3))</f>
        <v>13.948661700970405</v>
      </c>
      <c r="V181" s="94">
        <f t="shared" si="144"/>
        <v>165</v>
      </c>
      <c r="W181" s="97">
        <f t="shared" si="145"/>
        <v>10.5</v>
      </c>
      <c r="X181" s="94">
        <v>1</v>
      </c>
      <c r="Y181" s="94">
        <f>Y$3/AB$3</f>
        <v>0.95238095238095244</v>
      </c>
      <c r="Z181" s="93">
        <f>Z180*X181</f>
        <v>5529600</v>
      </c>
      <c r="AA181" s="93">
        <f>V181*Z181*$G181*Y181</f>
        <v>3054857142.8571429</v>
      </c>
      <c r="AB181" s="93">
        <f t="shared" si="186"/>
        <v>90194313216.000977</v>
      </c>
      <c r="AC181" s="93">
        <f t="shared" si="146"/>
        <v>1803886264320.0208</v>
      </c>
      <c r="AD181" s="93">
        <f t="shared" si="147"/>
        <v>3856.911557963746</v>
      </c>
      <c r="AE181" s="94">
        <f t="shared" si="148"/>
        <v>29.524887416386402</v>
      </c>
      <c r="AF181" s="100">
        <f t="shared" si="187"/>
        <v>3.9643391032232387</v>
      </c>
      <c r="AG181" s="94">
        <f t="shared" si="149"/>
        <v>140</v>
      </c>
      <c r="AH181" s="94">
        <f t="shared" si="150"/>
        <v>11.75</v>
      </c>
      <c r="AI181" s="94">
        <v>12</v>
      </c>
      <c r="AJ181" s="94">
        <f>AJ$3/AM$3</f>
        <v>0.85106382978723394</v>
      </c>
      <c r="AK181" s="93">
        <f>AK180*AI181</f>
        <v>518400</v>
      </c>
      <c r="AL181" s="93">
        <f>AG181*AK181*$G181*AJ181</f>
        <v>217148936.17021275</v>
      </c>
      <c r="AM181" s="93">
        <f t="shared" si="188"/>
        <v>3154116608.0000296</v>
      </c>
      <c r="AN181" s="93">
        <f t="shared" si="151"/>
        <v>2018634629120.0232</v>
      </c>
      <c r="AO181" s="93">
        <f t="shared" si="152"/>
        <v>3856.911557963746</v>
      </c>
      <c r="AP181" s="94">
        <f t="shared" si="153"/>
        <v>14.525130371938213</v>
      </c>
      <c r="AQ181" s="100">
        <f t="shared" si="195"/>
        <v>2.1824844228935296</v>
      </c>
      <c r="AR181" s="94">
        <f t="shared" si="154"/>
        <v>110</v>
      </c>
      <c r="AS181" s="94">
        <f t="shared" si="155"/>
        <v>13.25</v>
      </c>
      <c r="AT181" s="94">
        <v>1</v>
      </c>
      <c r="AU181" s="94">
        <f>AU$3/AX$3</f>
        <v>0.75471698113207542</v>
      </c>
      <c r="AV181" s="93">
        <f>AV180*AT181</f>
        <v>5120</v>
      </c>
      <c r="AW181" s="93">
        <f>AR181*AV181*$G181*AU181</f>
        <v>1494339.6226415094</v>
      </c>
      <c r="AX181" s="93">
        <f t="shared" si="189"/>
        <v>55574528.00000041</v>
      </c>
      <c r="AY181" s="93">
        <f t="shared" si="156"/>
        <v>2276332666880.0264</v>
      </c>
      <c r="AZ181" s="93">
        <f t="shared" si="157"/>
        <v>3856.911557963746</v>
      </c>
      <c r="BA181" s="94">
        <f t="shared" si="158"/>
        <v>37.190025050505326</v>
      </c>
      <c r="BB181" s="100">
        <f t="shared" si="196"/>
        <v>6.3013789247978975</v>
      </c>
      <c r="BC181" s="94">
        <f t="shared" si="159"/>
        <v>73</v>
      </c>
      <c r="BD181" s="94">
        <f t="shared" si="160"/>
        <v>15.1</v>
      </c>
      <c r="BE181" s="94">
        <v>1</v>
      </c>
      <c r="BF181" s="94">
        <f>BF$3/BI$3</f>
        <v>0.66225165562913912</v>
      </c>
      <c r="BG181" s="93">
        <f>BG180*BE181</f>
        <v>64</v>
      </c>
      <c r="BH181" s="93">
        <f>BC181*BG181*$G181*BF181</f>
        <v>10877.48344370861</v>
      </c>
      <c r="BI181" s="93">
        <f t="shared" si="190"/>
        <v>374985.8534081679</v>
      </c>
      <c r="BJ181" s="93">
        <f t="shared" si="161"/>
        <v>2594160246784.0298</v>
      </c>
      <c r="BK181" s="93">
        <f t="shared" si="162"/>
        <v>3856.911557963746</v>
      </c>
      <c r="BL181" s="94">
        <f t="shared" si="163"/>
        <v>34.473585305712845</v>
      </c>
      <c r="BM181" s="100">
        <f t="shared" si="197"/>
        <v>6.6566641702847065</v>
      </c>
      <c r="BN181" s="94">
        <f t="shared" si="164"/>
        <v>23</v>
      </c>
      <c r="BO181" s="94">
        <f t="shared" si="165"/>
        <v>17.600000000000001</v>
      </c>
      <c r="BP181" s="94">
        <v>1</v>
      </c>
      <c r="BQ181" s="94">
        <f>BQ$3/BT$3</f>
        <v>0.56818181818181823</v>
      </c>
      <c r="BR181" s="93">
        <f>BR180*BP181</f>
        <v>2</v>
      </c>
      <c r="BS181" s="93">
        <f>BN181*BR181*$G181*BQ181</f>
        <v>91.885653409090921</v>
      </c>
      <c r="BT181" s="93">
        <f t="shared" si="191"/>
        <v>426.82578512932878</v>
      </c>
      <c r="BU181" s="93">
        <f t="shared" si="166"/>
        <v>3023656976384.0352</v>
      </c>
      <c r="BV181" s="93">
        <f t="shared" si="167"/>
        <v>3856.911557963746</v>
      </c>
      <c r="BW181" s="94">
        <f t="shared" si="168"/>
        <v>4.6451841968084624</v>
      </c>
      <c r="BX181" s="100">
        <f t="shared" si="200"/>
        <v>1.0454634509441043</v>
      </c>
      <c r="BY181" s="94">
        <f t="shared" si="169"/>
        <v>-32</v>
      </c>
      <c r="BZ181" s="94">
        <f t="shared" si="170"/>
        <v>20.350000000000001</v>
      </c>
      <c r="CA181" s="94">
        <v>1</v>
      </c>
      <c r="CB181" s="94">
        <f>CB$3/CE$3</f>
        <v>0.49140049140049141</v>
      </c>
      <c r="CC181" s="93">
        <f>CC180*CA181</f>
        <v>1</v>
      </c>
      <c r="CD181" s="93">
        <f>BY181*CC181*$G181*CB181</f>
        <v>-55.282555282555286</v>
      </c>
      <c r="CE181" s="93">
        <f t="shared" si="192"/>
        <v>0.24097525100380107</v>
      </c>
      <c r="CF181" s="93">
        <f t="shared" si="171"/>
        <v>3496103378944.0405</v>
      </c>
      <c r="CG181" s="93">
        <f t="shared" si="172"/>
        <v>3856.911557963746</v>
      </c>
      <c r="CH181" s="94">
        <f t="shared" si="173"/>
        <v>-4.3589745403798683E-3</v>
      </c>
      <c r="CI181" s="100"/>
      <c r="CJ181" s="94">
        <f t="shared" si="174"/>
        <v>-82</v>
      </c>
      <c r="CK181" s="94">
        <f t="shared" si="175"/>
        <v>22.85</v>
      </c>
      <c r="CL181" s="94">
        <v>1</v>
      </c>
      <c r="CM181" s="94">
        <f>CM$3/CP$3</f>
        <v>0.43763676148796499</v>
      </c>
      <c r="CN181" s="93">
        <f>CN180*CL181</f>
        <v>1</v>
      </c>
      <c r="CO181" s="93">
        <f>CJ181*CN181*$G181*CM181</f>
        <v>-126.1624726477024</v>
      </c>
      <c r="CP181" s="93">
        <f t="shared" si="193"/>
        <v>2.642373927670472E-4</v>
      </c>
      <c r="CQ181" s="93">
        <f t="shared" si="176"/>
        <v>3925600108544.0454</v>
      </c>
      <c r="CR181" s="93">
        <f t="shared" si="177"/>
        <v>3856.911557963746</v>
      </c>
      <c r="CS181" s="94">
        <f t="shared" si="178"/>
        <v>-2.0944214806641185E-6</v>
      </c>
      <c r="CT181" s="100"/>
      <c r="CU181" s="94">
        <f t="shared" si="179"/>
        <v>-145</v>
      </c>
      <c r="CV181" s="94">
        <f t="shared" si="180"/>
        <v>26</v>
      </c>
      <c r="CW181" s="94">
        <v>1</v>
      </c>
      <c r="CX181" s="94">
        <f>CX$3/DA$3</f>
        <v>0.38461538461538458</v>
      </c>
      <c r="CY181" s="93">
        <f>CY180*CW181</f>
        <v>1</v>
      </c>
      <c r="CZ181" s="93">
        <f>CU181*CY181*$G181*CX181</f>
        <v>-196.06370192307691</v>
      </c>
      <c r="DA181" s="93">
        <f t="shared" si="194"/>
        <v>4.8428773880004406E-8</v>
      </c>
      <c r="DB181" s="93">
        <f t="shared" si="181"/>
        <v>4466765987840.0508</v>
      </c>
      <c r="DC181" s="93">
        <f t="shared" si="182"/>
        <v>3856.911557963746</v>
      </c>
      <c r="DD181" s="94">
        <f t="shared" si="183"/>
        <v>-2.4700530187380026E-10</v>
      </c>
      <c r="DE181" s="100"/>
    </row>
    <row r="182" spans="1:109">
      <c r="A182" s="84">
        <f t="shared" si="134"/>
        <v>111.4304721019051</v>
      </c>
      <c r="B182" s="84">
        <f t="shared" si="135"/>
        <v>5.8666666666666663</v>
      </c>
      <c r="C182" s="112">
        <f t="shared" si="199"/>
        <v>7.8199999999999994</v>
      </c>
      <c r="D182" s="116"/>
      <c r="E182" s="86">
        <f t="shared" si="184"/>
        <v>1.88</v>
      </c>
      <c r="F182" s="86">
        <f t="shared" si="136"/>
        <v>1.88</v>
      </c>
      <c r="G182" s="87">
        <f t="shared" si="137"/>
        <v>3.5343999999999998</v>
      </c>
      <c r="H182" s="88">
        <f t="shared" si="138"/>
        <v>39468974941.450569</v>
      </c>
      <c r="I182" s="84">
        <f t="shared" si="185"/>
        <v>35.200000000000017</v>
      </c>
      <c r="J182" s="89">
        <v>176</v>
      </c>
      <c r="K182" s="94">
        <f t="shared" si="139"/>
        <v>176</v>
      </c>
      <c r="L182" s="94">
        <f t="shared" si="140"/>
        <v>10</v>
      </c>
      <c r="M182" s="94">
        <v>1</v>
      </c>
      <c r="N182" s="94">
        <f>N$3/Q$3</f>
        <v>1</v>
      </c>
      <c r="O182" s="93">
        <f>O181*M182</f>
        <v>5120000</v>
      </c>
      <c r="P182" s="93">
        <f>K182*O182*$G182*N182</f>
        <v>3184918528</v>
      </c>
      <c r="Q182" s="93">
        <f t="shared" si="141"/>
        <v>394689749414.50568</v>
      </c>
      <c r="R182" s="93">
        <f t="shared" si="142"/>
        <v>1973448747072.5283</v>
      </c>
      <c r="S182" s="93">
        <f t="shared" si="143"/>
        <v>3996.6395993883293</v>
      </c>
      <c r="T182" s="94">
        <f t="shared" si="198"/>
        <v>123.92459836715348</v>
      </c>
      <c r="U182" s="100">
        <f>T182/(($C182/N$3))</f>
        <v>15.847135341068221</v>
      </c>
      <c r="V182" s="94">
        <f t="shared" si="144"/>
        <v>166</v>
      </c>
      <c r="W182" s="97">
        <f t="shared" si="145"/>
        <v>10.5</v>
      </c>
      <c r="X182" s="94">
        <v>1</v>
      </c>
      <c r="Y182" s="94">
        <f>Y$3/AB$3</f>
        <v>0.95238095238095244</v>
      </c>
      <c r="Z182" s="93">
        <f>Z181*X182</f>
        <v>5529600</v>
      </c>
      <c r="AA182" s="93">
        <f>V182*Z182*$G182*Y182</f>
        <v>3089784597.9428568</v>
      </c>
      <c r="AB182" s="93">
        <f t="shared" si="186"/>
        <v>103606059221.30768</v>
      </c>
      <c r="AC182" s="93">
        <f t="shared" si="146"/>
        <v>2072121184426.1548</v>
      </c>
      <c r="AD182" s="93">
        <f t="shared" si="147"/>
        <v>3996.6395993883293</v>
      </c>
      <c r="AE182" s="94">
        <f t="shared" si="148"/>
        <v>33.531806485891416</v>
      </c>
      <c r="AF182" s="100">
        <f t="shared" si="187"/>
        <v>4.5023525332718659</v>
      </c>
      <c r="AG182" s="94">
        <f t="shared" si="149"/>
        <v>141</v>
      </c>
      <c r="AH182" s="94">
        <f t="shared" si="150"/>
        <v>11.75</v>
      </c>
      <c r="AI182" s="94">
        <v>1</v>
      </c>
      <c r="AJ182" s="94">
        <f>AJ$3/AM$3</f>
        <v>0.85106382978723394</v>
      </c>
      <c r="AK182" s="93">
        <f>AK181*AI182</f>
        <v>518400</v>
      </c>
      <c r="AL182" s="93">
        <f>AG182*AK182*$G182*AJ182</f>
        <v>219867955.19999996</v>
      </c>
      <c r="AM182" s="93">
        <f t="shared" si="188"/>
        <v>3623128559.0784616</v>
      </c>
      <c r="AN182" s="93">
        <f t="shared" si="151"/>
        <v>2318802277810.2207</v>
      </c>
      <c r="AO182" s="93">
        <f t="shared" si="152"/>
        <v>3996.6395993883293</v>
      </c>
      <c r="AP182" s="94">
        <f t="shared" si="153"/>
        <v>16.4786567273195</v>
      </c>
      <c r="AQ182" s="100">
        <f t="shared" si="195"/>
        <v>2.4760129993095159</v>
      </c>
      <c r="AR182" s="94">
        <f t="shared" si="154"/>
        <v>111</v>
      </c>
      <c r="AS182" s="94">
        <f t="shared" si="155"/>
        <v>13.25</v>
      </c>
      <c r="AT182" s="94">
        <v>1</v>
      </c>
      <c r="AU182" s="94">
        <f>AU$3/AX$3</f>
        <v>0.75471698113207542</v>
      </c>
      <c r="AV182" s="93">
        <f>AV181*AT182</f>
        <v>5120</v>
      </c>
      <c r="AW182" s="93">
        <f>AR182*AV182*$G182*AU182</f>
        <v>1515977.5154716978</v>
      </c>
      <c r="AX182" s="93">
        <f t="shared" si="189"/>
        <v>63838368.893337123</v>
      </c>
      <c r="AY182" s="93">
        <f t="shared" si="156"/>
        <v>2614819589871.1001</v>
      </c>
      <c r="AZ182" s="93">
        <f t="shared" si="157"/>
        <v>3996.6395993883293</v>
      </c>
      <c r="BA182" s="94">
        <f t="shared" si="158"/>
        <v>42.110366573262638</v>
      </c>
      <c r="BB182" s="100">
        <f t="shared" si="196"/>
        <v>7.1350685050604863</v>
      </c>
      <c r="BC182" s="94">
        <f t="shared" si="159"/>
        <v>74</v>
      </c>
      <c r="BD182" s="94">
        <f t="shared" si="160"/>
        <v>15.1</v>
      </c>
      <c r="BE182" s="94">
        <v>1</v>
      </c>
      <c r="BF182" s="94">
        <f>BF$3/BI$3</f>
        <v>0.66225165562913912</v>
      </c>
      <c r="BG182" s="93">
        <f>BG181*BE182</f>
        <v>64</v>
      </c>
      <c r="BH182" s="93">
        <f>BC182*BG182*$G182*BF182</f>
        <v>11085.37642384106</v>
      </c>
      <c r="BI182" s="93">
        <f t="shared" si="190"/>
        <v>430745.63295712182</v>
      </c>
      <c r="BJ182" s="93">
        <f t="shared" si="161"/>
        <v>2979907608079.5176</v>
      </c>
      <c r="BK182" s="93">
        <f t="shared" si="162"/>
        <v>3996.6395993883293</v>
      </c>
      <c r="BL182" s="94">
        <f t="shared" si="163"/>
        <v>38.857104755660551</v>
      </c>
      <c r="BM182" s="100">
        <f t="shared" si="197"/>
        <v>7.5030982328705162</v>
      </c>
      <c r="BN182" s="94">
        <f t="shared" si="164"/>
        <v>24</v>
      </c>
      <c r="BO182" s="94">
        <f t="shared" si="165"/>
        <v>17.600000000000001</v>
      </c>
      <c r="BP182" s="94">
        <v>1</v>
      </c>
      <c r="BQ182" s="94">
        <f>BQ$3/BT$3</f>
        <v>0.56818181818181823</v>
      </c>
      <c r="BR182" s="93">
        <f>BR181*BP182</f>
        <v>2</v>
      </c>
      <c r="BS182" s="93">
        <f>BN182*BR182*$G182*BQ182</f>
        <v>96.392727272727271</v>
      </c>
      <c r="BT182" s="93">
        <f t="shared" si="191"/>
        <v>490.2940772483779</v>
      </c>
      <c r="BU182" s="93">
        <f t="shared" si="166"/>
        <v>3473269794847.6504</v>
      </c>
      <c r="BV182" s="93">
        <f t="shared" si="167"/>
        <v>3996.6395993883293</v>
      </c>
      <c r="BW182" s="94">
        <f t="shared" si="168"/>
        <v>5.0864218818207307</v>
      </c>
      <c r="BX182" s="100">
        <f t="shared" si="200"/>
        <v>1.1447701422000625</v>
      </c>
      <c r="BY182" s="94">
        <f t="shared" si="169"/>
        <v>-31</v>
      </c>
      <c r="BZ182" s="94">
        <f t="shared" si="170"/>
        <v>20.350000000000001</v>
      </c>
      <c r="CA182" s="94">
        <v>1</v>
      </c>
      <c r="CB182" s="94">
        <f>CB$3/CE$3</f>
        <v>0.49140049140049141</v>
      </c>
      <c r="CC182" s="93">
        <f>CC181*CA182</f>
        <v>1</v>
      </c>
      <c r="CD182" s="93">
        <f>BY182*CC182*$G182*CB182</f>
        <v>-53.840982800982793</v>
      </c>
      <c r="CE182" s="93">
        <f t="shared" si="192"/>
        <v>0.27680787442306393</v>
      </c>
      <c r="CF182" s="93">
        <f t="shared" si="171"/>
        <v>4015968200292.5957</v>
      </c>
      <c r="CG182" s="93">
        <f t="shared" si="172"/>
        <v>3996.6395993883293</v>
      </c>
      <c r="CH182" s="94">
        <f t="shared" si="173"/>
        <v>-5.1412113973894839E-3</v>
      </c>
      <c r="CI182" s="100"/>
      <c r="CJ182" s="94">
        <f t="shared" si="174"/>
        <v>-81</v>
      </c>
      <c r="CK182" s="94">
        <f t="shared" si="175"/>
        <v>22.85</v>
      </c>
      <c r="CL182" s="94">
        <v>1</v>
      </c>
      <c r="CM182" s="94">
        <f>CM$3/CP$3</f>
        <v>0.43763676148796499</v>
      </c>
      <c r="CN182" s="93">
        <f>CN181*CL182</f>
        <v>1</v>
      </c>
      <c r="CO182" s="93">
        <f>CJ182*CN182*$G182*CM182</f>
        <v>-125.28945295404812</v>
      </c>
      <c r="CP182" s="93">
        <f t="shared" si="193"/>
        <v>3.0352905840021254E-4</v>
      </c>
      <c r="CQ182" s="93">
        <f t="shared" si="176"/>
        <v>4509330387060.7275</v>
      </c>
      <c r="CR182" s="93">
        <f t="shared" si="177"/>
        <v>3996.6395993883293</v>
      </c>
      <c r="CS182" s="94">
        <f t="shared" si="178"/>
        <v>-2.4226225850913135E-6</v>
      </c>
      <c r="CT182" s="100"/>
      <c r="CU182" s="94">
        <f t="shared" si="179"/>
        <v>-144</v>
      </c>
      <c r="CV182" s="94">
        <f t="shared" si="180"/>
        <v>26</v>
      </c>
      <c r="CW182" s="94">
        <v>1</v>
      </c>
      <c r="CX182" s="94">
        <f>CX$3/DA$3</f>
        <v>0.38461538461538458</v>
      </c>
      <c r="CY182" s="93">
        <f>CY181*CW182</f>
        <v>1</v>
      </c>
      <c r="CZ182" s="93">
        <f>CU182*CY182*$G182*CX182</f>
        <v>-195.75138461538458</v>
      </c>
      <c r="DA182" s="93">
        <f t="shared" si="194"/>
        <v>5.5630052890484453E-8</v>
      </c>
      <c r="DB182" s="93">
        <f t="shared" si="181"/>
        <v>5130966742388.5742</v>
      </c>
      <c r="DC182" s="93">
        <f t="shared" si="182"/>
        <v>3996.6395993883293</v>
      </c>
      <c r="DD182" s="94">
        <f t="shared" si="183"/>
        <v>-2.8418727663044256E-10</v>
      </c>
      <c r="DE182" s="100"/>
    </row>
    <row r="183" spans="1:109">
      <c r="A183" s="84">
        <f t="shared" si="134"/>
        <v>115.36005921418754</v>
      </c>
      <c r="B183" s="84">
        <f t="shared" si="135"/>
        <v>5.9</v>
      </c>
      <c r="C183" s="112">
        <f t="shared" si="199"/>
        <v>7.8199999999999994</v>
      </c>
      <c r="D183" s="116"/>
      <c r="E183" s="86">
        <f t="shared" si="184"/>
        <v>1.885</v>
      </c>
      <c r="F183" s="86">
        <f t="shared" si="136"/>
        <v>1.885</v>
      </c>
      <c r="G183" s="87">
        <f t="shared" si="137"/>
        <v>3.5532249999999999</v>
      </c>
      <c r="H183" s="88">
        <f t="shared" si="138"/>
        <v>45337946588.663475</v>
      </c>
      <c r="I183" s="84">
        <f t="shared" si="185"/>
        <v>35.40000000000002</v>
      </c>
      <c r="J183" s="89">
        <v>177</v>
      </c>
      <c r="K183" s="94">
        <f t="shared" si="139"/>
        <v>177</v>
      </c>
      <c r="L183" s="94">
        <f t="shared" si="140"/>
        <v>10</v>
      </c>
      <c r="M183" s="94">
        <v>1</v>
      </c>
      <c r="N183" s="94">
        <f>N$3/Q$3</f>
        <v>1</v>
      </c>
      <c r="O183" s="93">
        <f>O182*M183</f>
        <v>5120000</v>
      </c>
      <c r="P183" s="93">
        <f>K183*O183*$G183*N183</f>
        <v>3220074624</v>
      </c>
      <c r="Q183" s="93">
        <f t="shared" si="141"/>
        <v>453379465886.63477</v>
      </c>
      <c r="R183" s="93">
        <f t="shared" si="142"/>
        <v>2266897329433.1738</v>
      </c>
      <c r="S183" s="93">
        <f t="shared" si="143"/>
        <v>4141.4261257893322</v>
      </c>
      <c r="T183" s="94">
        <f t="shared" si="198"/>
        <v>140.7978133511215</v>
      </c>
      <c r="U183" s="100">
        <f>T183/(($C183/N$3))</f>
        <v>18.004835466895333</v>
      </c>
      <c r="V183" s="94">
        <f t="shared" si="144"/>
        <v>167</v>
      </c>
      <c r="W183" s="97">
        <f t="shared" si="145"/>
        <v>10.5</v>
      </c>
      <c r="X183" s="94">
        <v>1</v>
      </c>
      <c r="Y183" s="94">
        <f>Y$3/AB$3</f>
        <v>0.95238095238095244</v>
      </c>
      <c r="Z183" s="93">
        <f>Z182*X183</f>
        <v>5529600</v>
      </c>
      <c r="AA183" s="93">
        <f>V183*Z183*$G183*Y183</f>
        <v>3124953775.5428572</v>
      </c>
      <c r="AB183" s="93">
        <f t="shared" si="186"/>
        <v>119012109795.24155</v>
      </c>
      <c r="AC183" s="93">
        <f t="shared" si="146"/>
        <v>2380242195904.8325</v>
      </c>
      <c r="AD183" s="93">
        <f t="shared" si="147"/>
        <v>4141.4261257893322</v>
      </c>
      <c r="AE183" s="94">
        <f t="shared" si="148"/>
        <v>38.084438472875377</v>
      </c>
      <c r="AF183" s="100">
        <f t="shared" si="187"/>
        <v>5.1136394368950322</v>
      </c>
      <c r="AG183" s="94">
        <f t="shared" si="149"/>
        <v>142</v>
      </c>
      <c r="AH183" s="94">
        <f t="shared" si="150"/>
        <v>11.75</v>
      </c>
      <c r="AI183" s="94">
        <v>1</v>
      </c>
      <c r="AJ183" s="94">
        <f>AJ$3/AM$3</f>
        <v>0.85106382978723394</v>
      </c>
      <c r="AK183" s="93">
        <f>AK182*AI183</f>
        <v>518400</v>
      </c>
      <c r="AL183" s="93">
        <f>AG183*AK183*$G183*AJ183</f>
        <v>222606673.42978722</v>
      </c>
      <c r="AM183" s="93">
        <f t="shared" si="188"/>
        <v>4161881815.756207</v>
      </c>
      <c r="AN183" s="93">
        <f t="shared" si="151"/>
        <v>2663604362083.979</v>
      </c>
      <c r="AO183" s="93">
        <f t="shared" si="152"/>
        <v>4141.4261257893322</v>
      </c>
      <c r="AP183" s="94">
        <f t="shared" si="153"/>
        <v>18.696123308580475</v>
      </c>
      <c r="AQ183" s="100">
        <f t="shared" si="195"/>
        <v>2.8092001135015421</v>
      </c>
      <c r="AR183" s="94">
        <f t="shared" si="154"/>
        <v>112</v>
      </c>
      <c r="AS183" s="94">
        <f t="shared" si="155"/>
        <v>13.25</v>
      </c>
      <c r="AT183" s="94">
        <v>1</v>
      </c>
      <c r="AU183" s="94">
        <f>AU$3/AX$3</f>
        <v>0.75471698113207542</v>
      </c>
      <c r="AV183" s="93">
        <f>AV182*AT183</f>
        <v>5120</v>
      </c>
      <c r="AW183" s="93">
        <f>AR183*AV183*$G183*AU183</f>
        <v>1537782.1464150941</v>
      </c>
      <c r="AX183" s="93">
        <f t="shared" si="189"/>
        <v>73331029.33347027</v>
      </c>
      <c r="AY183" s="93">
        <f t="shared" si="156"/>
        <v>3003638961498.9551</v>
      </c>
      <c r="AZ183" s="93">
        <f t="shared" si="157"/>
        <v>4141.4261257893322</v>
      </c>
      <c r="BA183" s="94">
        <f t="shared" si="158"/>
        <v>47.68622753516869</v>
      </c>
      <c r="BB183" s="100">
        <f t="shared" si="196"/>
        <v>8.0798275555113204</v>
      </c>
      <c r="BC183" s="94">
        <f t="shared" si="159"/>
        <v>75</v>
      </c>
      <c r="BD183" s="94">
        <f t="shared" si="160"/>
        <v>15.1</v>
      </c>
      <c r="BE183" s="94">
        <v>1</v>
      </c>
      <c r="BF183" s="94">
        <f>BF$3/BI$3</f>
        <v>0.66225165562913912</v>
      </c>
      <c r="BG183" s="93">
        <f>BG182*BE183</f>
        <v>64</v>
      </c>
      <c r="BH183" s="93">
        <f>BC183*BG183*$G183*BF183</f>
        <v>11295.019867549669</v>
      </c>
      <c r="BI183" s="93">
        <f t="shared" si="190"/>
        <v>494796.80000000243</v>
      </c>
      <c r="BJ183" s="93">
        <f t="shared" si="161"/>
        <v>3423014967444.0923</v>
      </c>
      <c r="BK183" s="93">
        <f t="shared" si="162"/>
        <v>4141.4261257893322</v>
      </c>
      <c r="BL183" s="94">
        <f t="shared" si="163"/>
        <v>43.806633879550951</v>
      </c>
      <c r="BM183" s="100">
        <f t="shared" si="197"/>
        <v>8.4588257235450062</v>
      </c>
      <c r="BN183" s="94">
        <f t="shared" si="164"/>
        <v>25</v>
      </c>
      <c r="BO183" s="94">
        <f t="shared" si="165"/>
        <v>17.600000000000001</v>
      </c>
      <c r="BP183" s="94">
        <v>1</v>
      </c>
      <c r="BQ183" s="94">
        <f>BQ$3/BT$3</f>
        <v>0.56818181818181823</v>
      </c>
      <c r="BR183" s="93">
        <f>BR182*BP183</f>
        <v>2</v>
      </c>
      <c r="BS183" s="93">
        <f>BN183*BR183*$G183*BQ183</f>
        <v>100.94389204545455</v>
      </c>
      <c r="BT183" s="93">
        <f t="shared" si="191"/>
        <v>563.20000000000107</v>
      </c>
      <c r="BU183" s="93">
        <f t="shared" si="166"/>
        <v>3989739299802.3857</v>
      </c>
      <c r="BV183" s="93">
        <f t="shared" si="167"/>
        <v>4141.4261257893322</v>
      </c>
      <c r="BW183" s="94">
        <f t="shared" si="168"/>
        <v>5.5793370811023895</v>
      </c>
      <c r="BX183" s="100">
        <f t="shared" si="200"/>
        <v>1.2557075783555252</v>
      </c>
      <c r="BY183" s="94">
        <f t="shared" si="169"/>
        <v>-30</v>
      </c>
      <c r="BZ183" s="94">
        <f t="shared" si="170"/>
        <v>20.350000000000001</v>
      </c>
      <c r="CA183" s="94">
        <v>1</v>
      </c>
      <c r="CB183" s="94">
        <f>CB$3/CE$3</f>
        <v>0.49140049140049141</v>
      </c>
      <c r="CC183" s="93">
        <f>CC182*CA183</f>
        <v>1</v>
      </c>
      <c r="CD183" s="93">
        <f>BY183*CC183*$G183*CB183</f>
        <v>-52.381695331695333</v>
      </c>
      <c r="CE183" s="93">
        <f t="shared" si="192"/>
        <v>0.31796874999999947</v>
      </c>
      <c r="CF183" s="93">
        <f t="shared" si="171"/>
        <v>4613136065396.5088</v>
      </c>
      <c r="CG183" s="93">
        <f t="shared" si="172"/>
        <v>4141.4261257893322</v>
      </c>
      <c r="CH183" s="94">
        <f t="shared" si="173"/>
        <v>-6.0702264023058759E-3</v>
      </c>
      <c r="CI183" s="100"/>
      <c r="CJ183" s="94">
        <f t="shared" si="174"/>
        <v>-80</v>
      </c>
      <c r="CK183" s="94">
        <f t="shared" si="175"/>
        <v>22.85</v>
      </c>
      <c r="CL183" s="94">
        <v>1</v>
      </c>
      <c r="CM183" s="94">
        <f>CM$3/CP$3</f>
        <v>0.43763676148796499</v>
      </c>
      <c r="CN183" s="93">
        <f>CN182*CL183</f>
        <v>1</v>
      </c>
      <c r="CO183" s="93">
        <f>CJ183*CN183*$G183*CM183</f>
        <v>-124.40175054704595</v>
      </c>
      <c r="CP183" s="93">
        <f t="shared" si="193"/>
        <v>3.4866333007812318E-4</v>
      </c>
      <c r="CQ183" s="93">
        <f t="shared" si="176"/>
        <v>5179860397754.8027</v>
      </c>
      <c r="CR183" s="93">
        <f t="shared" si="177"/>
        <v>4141.4261257893322</v>
      </c>
      <c r="CS183" s="94">
        <f t="shared" si="178"/>
        <v>-2.8027204484254146E-6</v>
      </c>
      <c r="CT183" s="100"/>
      <c r="CU183" s="94">
        <f t="shared" si="179"/>
        <v>-143</v>
      </c>
      <c r="CV183" s="94">
        <f t="shared" si="180"/>
        <v>26</v>
      </c>
      <c r="CW183" s="94">
        <v>1</v>
      </c>
      <c r="CX183" s="94">
        <f>CX$3/DA$3</f>
        <v>0.38461538461538458</v>
      </c>
      <c r="CY183" s="93">
        <f>CY182*CW183</f>
        <v>1</v>
      </c>
      <c r="CZ183" s="93">
        <f>CU183*CY183*$G183*CX183</f>
        <v>-195.42737499999998</v>
      </c>
      <c r="DA183" s="93">
        <f t="shared" si="194"/>
        <v>6.3902150243697547E-8</v>
      </c>
      <c r="DB183" s="93">
        <f t="shared" si="181"/>
        <v>5893933056526.251</v>
      </c>
      <c r="DC183" s="93">
        <f t="shared" si="182"/>
        <v>4141.4261257893322</v>
      </c>
      <c r="DD183" s="94">
        <f t="shared" si="183"/>
        <v>-3.269866887568722E-10</v>
      </c>
      <c r="DE183" s="100"/>
    </row>
    <row r="184" spans="1:109">
      <c r="A184" s="84">
        <f t="shared" si="134"/>
        <v>119.42822291671267</v>
      </c>
      <c r="B184" s="84">
        <f t="shared" si="135"/>
        <v>5.9333333333333336</v>
      </c>
      <c r="C184" s="112">
        <f t="shared" si="199"/>
        <v>7.8199999999999994</v>
      </c>
      <c r="D184" s="116"/>
      <c r="E184" s="86">
        <f t="shared" si="184"/>
        <v>1.8900000000000001</v>
      </c>
      <c r="F184" s="86">
        <f t="shared" si="136"/>
        <v>1.8900000000000001</v>
      </c>
      <c r="G184" s="87">
        <f t="shared" si="137"/>
        <v>3.5721000000000003</v>
      </c>
      <c r="H184" s="88">
        <f t="shared" si="138"/>
        <v>52079624665.341171</v>
      </c>
      <c r="I184" s="84">
        <f t="shared" si="185"/>
        <v>35.600000000000016</v>
      </c>
      <c r="J184" s="89">
        <v>178</v>
      </c>
      <c r="K184" s="94">
        <f t="shared" si="139"/>
        <v>178</v>
      </c>
      <c r="L184" s="94">
        <f t="shared" si="140"/>
        <v>10</v>
      </c>
      <c r="M184" s="94">
        <v>1</v>
      </c>
      <c r="N184" s="94">
        <f>N$3/Q$3</f>
        <v>1</v>
      </c>
      <c r="O184" s="93">
        <f>O183*M184</f>
        <v>5120000</v>
      </c>
      <c r="P184" s="93">
        <f>K184*O184*$G184*N184</f>
        <v>3255469056.0000005</v>
      </c>
      <c r="Q184" s="93">
        <f t="shared" si="141"/>
        <v>520796246653.41174</v>
      </c>
      <c r="R184" s="93">
        <f t="shared" si="142"/>
        <v>2603981233267.0586</v>
      </c>
      <c r="S184" s="93">
        <f t="shared" si="143"/>
        <v>4291.4541434738758</v>
      </c>
      <c r="T184" s="94">
        <f t="shared" si="198"/>
        <v>159.97579387018192</v>
      </c>
      <c r="U184" s="100">
        <f>T184/(($C184/N$3))</f>
        <v>20.45726264324577</v>
      </c>
      <c r="V184" s="94">
        <f t="shared" si="144"/>
        <v>168</v>
      </c>
      <c r="W184" s="97">
        <f t="shared" si="145"/>
        <v>10.5</v>
      </c>
      <c r="X184" s="94">
        <v>1</v>
      </c>
      <c r="Y184" s="94">
        <f>Y$3/AB$3</f>
        <v>0.95238095238095244</v>
      </c>
      <c r="Z184" s="93">
        <f>Z183*X184</f>
        <v>5529600</v>
      </c>
      <c r="AA184" s="93">
        <f>V184*Z184*$G184*Y184</f>
        <v>3160365465.6000004</v>
      </c>
      <c r="AB184" s="93">
        <f t="shared" si="186"/>
        <v>136709014746.52048</v>
      </c>
      <c r="AC184" s="93">
        <f t="shared" si="146"/>
        <v>2734180294930.4111</v>
      </c>
      <c r="AD184" s="93">
        <f t="shared" si="147"/>
        <v>4291.4541434738758</v>
      </c>
      <c r="AE184" s="94">
        <f t="shared" si="148"/>
        <v>43.257343568195857</v>
      </c>
      <c r="AF184" s="100">
        <f t="shared" si="187"/>
        <v>5.8082110929163244</v>
      </c>
      <c r="AG184" s="94">
        <f t="shared" si="149"/>
        <v>143</v>
      </c>
      <c r="AH184" s="94">
        <f t="shared" si="150"/>
        <v>11.75</v>
      </c>
      <c r="AI184" s="94">
        <v>1</v>
      </c>
      <c r="AJ184" s="94">
        <f>AJ$3/AM$3</f>
        <v>0.85106382978723394</v>
      </c>
      <c r="AK184" s="93">
        <f>AK183*AI184</f>
        <v>518400</v>
      </c>
      <c r="AL184" s="93">
        <f>AG184*AK184*$G184*AJ184</f>
        <v>225365157.03829786</v>
      </c>
      <c r="AM184" s="93">
        <f t="shared" si="188"/>
        <v>4780746795.4512281</v>
      </c>
      <c r="AN184" s="93">
        <f t="shared" si="151"/>
        <v>3059677949088.7939</v>
      </c>
      <c r="AO184" s="93">
        <f t="shared" si="152"/>
        <v>4291.4541434738758</v>
      </c>
      <c r="AP184" s="94">
        <f t="shared" si="153"/>
        <v>21.213335984492062</v>
      </c>
      <c r="AQ184" s="100">
        <f t="shared" si="195"/>
        <v>3.187425803296442</v>
      </c>
      <c r="AR184" s="94">
        <f t="shared" si="154"/>
        <v>113</v>
      </c>
      <c r="AS184" s="94">
        <f t="shared" si="155"/>
        <v>13.25</v>
      </c>
      <c r="AT184" s="94">
        <v>1</v>
      </c>
      <c r="AU184" s="94">
        <f>AU$3/AX$3</f>
        <v>0.75471698113207542</v>
      </c>
      <c r="AV184" s="93">
        <f>AV183*AT184</f>
        <v>5120</v>
      </c>
      <c r="AW184" s="93">
        <f>AR184*AV184*$G184*AU184</f>
        <v>1559754.0950943397</v>
      </c>
      <c r="AX184" s="93">
        <f t="shared" si="189"/>
        <v>84235232.765596613</v>
      </c>
      <c r="AY184" s="93">
        <f t="shared" si="156"/>
        <v>3450275134078.8525</v>
      </c>
      <c r="AZ184" s="93">
        <f t="shared" si="157"/>
        <v>4291.4541434738758</v>
      </c>
      <c r="BA184" s="94">
        <f t="shared" si="158"/>
        <v>54.005457033598461</v>
      </c>
      <c r="BB184" s="100">
        <f t="shared" si="196"/>
        <v>9.1505409935444977</v>
      </c>
      <c r="BC184" s="94">
        <f t="shared" si="159"/>
        <v>76</v>
      </c>
      <c r="BD184" s="94">
        <f t="shared" si="160"/>
        <v>15.1</v>
      </c>
      <c r="BE184" s="94">
        <v>1</v>
      </c>
      <c r="BF184" s="94">
        <f>BF$3/BI$3</f>
        <v>0.66225165562913912</v>
      </c>
      <c r="BG184" s="93">
        <f>BG183*BE184</f>
        <v>64</v>
      </c>
      <c r="BH184" s="93">
        <f>BC184*BG184*$G184*BF184</f>
        <v>11506.420132450332</v>
      </c>
      <c r="BI184" s="93">
        <f t="shared" si="190"/>
        <v>568372.27021779981</v>
      </c>
      <c r="BJ184" s="93">
        <f t="shared" si="161"/>
        <v>3932011662233.2578</v>
      </c>
      <c r="BK184" s="93">
        <f t="shared" si="162"/>
        <v>4291.4541434738758</v>
      </c>
      <c r="BL184" s="94">
        <f t="shared" si="163"/>
        <v>49.396099192908835</v>
      </c>
      <c r="BM184" s="100">
        <f t="shared" si="197"/>
        <v>9.5381214554082288</v>
      </c>
      <c r="BN184" s="94">
        <f t="shared" si="164"/>
        <v>26</v>
      </c>
      <c r="BO184" s="94">
        <f t="shared" si="165"/>
        <v>17.600000000000001</v>
      </c>
      <c r="BP184" s="94">
        <v>1</v>
      </c>
      <c r="BQ184" s="94">
        <f>BQ$3/BT$3</f>
        <v>0.56818181818181823</v>
      </c>
      <c r="BR184" s="93">
        <f>BR183*BP184</f>
        <v>2</v>
      </c>
      <c r="BS184" s="93">
        <f>BN184*BR184*$G184*BQ184</f>
        <v>105.53931818181819</v>
      </c>
      <c r="BT184" s="93">
        <f t="shared" si="191"/>
        <v>646.9469135343312</v>
      </c>
      <c r="BU184" s="93">
        <f t="shared" si="166"/>
        <v>4583006970550.0234</v>
      </c>
      <c r="BV184" s="93">
        <f t="shared" si="167"/>
        <v>4291.4541434738758</v>
      </c>
      <c r="BW184" s="94">
        <f t="shared" si="168"/>
        <v>6.1299137106400607</v>
      </c>
      <c r="BX184" s="100">
        <f t="shared" si="200"/>
        <v>1.3796225231108068</v>
      </c>
      <c r="BY184" s="94">
        <f t="shared" si="169"/>
        <v>-29</v>
      </c>
      <c r="BZ184" s="94">
        <f t="shared" si="170"/>
        <v>20.350000000000001</v>
      </c>
      <c r="CA184" s="94">
        <v>1</v>
      </c>
      <c r="CB184" s="94">
        <f>CB$3/CE$3</f>
        <v>0.49140049140049141</v>
      </c>
      <c r="CC184" s="93">
        <f>CC183*CA184</f>
        <v>1</v>
      </c>
      <c r="CD184" s="93">
        <f>BY184*CC184*$G184*CB184</f>
        <v>-50.90461916461917</v>
      </c>
      <c r="CE184" s="93">
        <f t="shared" si="192"/>
        <v>0.36525018006546284</v>
      </c>
      <c r="CF184" s="93">
        <f t="shared" si="171"/>
        <v>5299101809698.4648</v>
      </c>
      <c r="CG184" s="93">
        <f t="shared" si="172"/>
        <v>4291.4541434738758</v>
      </c>
      <c r="CH184" s="94">
        <f t="shared" si="173"/>
        <v>-7.1751873613726379E-3</v>
      </c>
      <c r="CI184" s="100"/>
      <c r="CJ184" s="94">
        <f t="shared" si="174"/>
        <v>-79</v>
      </c>
      <c r="CK184" s="94">
        <f t="shared" si="175"/>
        <v>22.85</v>
      </c>
      <c r="CL184" s="94">
        <v>1</v>
      </c>
      <c r="CM184" s="94">
        <f>CM$3/CP$3</f>
        <v>0.43763676148796499</v>
      </c>
      <c r="CN184" s="93">
        <f>CN183*CL184</f>
        <v>1</v>
      </c>
      <c r="CO184" s="93">
        <f>CJ184*CN184*$G184*CM184</f>
        <v>-123.49929978118162</v>
      </c>
      <c r="CP184" s="93">
        <f t="shared" si="193"/>
        <v>4.0050899370852838E-4</v>
      </c>
      <c r="CQ184" s="93">
        <f t="shared" si="176"/>
        <v>5950097118015.2295</v>
      </c>
      <c r="CR184" s="93">
        <f t="shared" si="177"/>
        <v>4291.4541434738758</v>
      </c>
      <c r="CS184" s="94">
        <f t="shared" si="178"/>
        <v>-3.2430061904655148E-6</v>
      </c>
      <c r="CT184" s="100"/>
      <c r="CU184" s="94">
        <f t="shared" si="179"/>
        <v>-142</v>
      </c>
      <c r="CV184" s="94">
        <f t="shared" si="180"/>
        <v>26</v>
      </c>
      <c r="CW184" s="94">
        <v>1</v>
      </c>
      <c r="CX184" s="94">
        <f>CX$3/DA$3</f>
        <v>0.38461538461538458</v>
      </c>
      <c r="CY184" s="93">
        <f>CY183*CW184</f>
        <v>1</v>
      </c>
      <c r="CZ184" s="93">
        <f>CU184*CY184*$G184*CX184</f>
        <v>-195.09161538461538</v>
      </c>
      <c r="DA184" s="93">
        <f t="shared" si="194"/>
        <v>7.3404294865708761E-8</v>
      </c>
      <c r="DB184" s="93">
        <f t="shared" si="181"/>
        <v>6770351206494.3516</v>
      </c>
      <c r="DC184" s="93">
        <f t="shared" si="182"/>
        <v>4291.4541434738758</v>
      </c>
      <c r="DD184" s="94">
        <f t="shared" si="183"/>
        <v>-3.7625550806473719E-10</v>
      </c>
      <c r="DE184" s="100"/>
    </row>
    <row r="185" spans="1:109">
      <c r="A185" s="84">
        <f t="shared" si="134"/>
        <v>123.6398501023816</v>
      </c>
      <c r="B185" s="84">
        <f t="shared" si="135"/>
        <v>5.9666666666666668</v>
      </c>
      <c r="C185" s="112">
        <f t="shared" si="199"/>
        <v>7.8199999999999994</v>
      </c>
      <c r="D185" s="116"/>
      <c r="E185" s="86">
        <f t="shared" si="184"/>
        <v>1.895</v>
      </c>
      <c r="F185" s="86">
        <f t="shared" si="136"/>
        <v>1.895</v>
      </c>
      <c r="G185" s="87">
        <f t="shared" si="137"/>
        <v>3.5910250000000001</v>
      </c>
      <c r="H185" s="88">
        <f t="shared" si="138"/>
        <v>59823779181.940414</v>
      </c>
      <c r="I185" s="84">
        <f t="shared" si="185"/>
        <v>35.800000000000018</v>
      </c>
      <c r="J185" s="89">
        <v>179</v>
      </c>
      <c r="K185" s="94">
        <f t="shared" si="139"/>
        <v>179</v>
      </c>
      <c r="L185" s="94">
        <f t="shared" si="140"/>
        <v>10</v>
      </c>
      <c r="M185" s="94">
        <v>1</v>
      </c>
      <c r="N185" s="94">
        <f>N$3/Q$3</f>
        <v>1</v>
      </c>
      <c r="O185" s="93">
        <f>O184*M185</f>
        <v>5120000</v>
      </c>
      <c r="P185" s="93">
        <f>K185*O185*$G185*N185</f>
        <v>3291102592</v>
      </c>
      <c r="Q185" s="93">
        <f t="shared" si="141"/>
        <v>598237791819.40417</v>
      </c>
      <c r="R185" s="93">
        <f t="shared" si="142"/>
        <v>2991188959097.021</v>
      </c>
      <c r="S185" s="93">
        <f t="shared" si="143"/>
        <v>4446.9132753489921</v>
      </c>
      <c r="T185" s="94">
        <f t="shared" si="198"/>
        <v>181.77427627859379</v>
      </c>
      <c r="U185" s="100">
        <f>T185/(($C185/N$3))</f>
        <v>23.244792362991536</v>
      </c>
      <c r="V185" s="94">
        <f t="shared" si="144"/>
        <v>169</v>
      </c>
      <c r="W185" s="97">
        <f t="shared" si="145"/>
        <v>10.5</v>
      </c>
      <c r="X185" s="94">
        <v>1</v>
      </c>
      <c r="Y185" s="94">
        <f>Y$3/AB$3</f>
        <v>0.95238095238095244</v>
      </c>
      <c r="Z185" s="93">
        <f>Z184*X185</f>
        <v>5529600</v>
      </c>
      <c r="AA185" s="93">
        <f>V185*Z185*$G185*Y185</f>
        <v>3196020458.0571432</v>
      </c>
      <c r="AB185" s="93">
        <f t="shared" si="186"/>
        <v>157037420352.59348</v>
      </c>
      <c r="AC185" s="93">
        <f t="shared" si="146"/>
        <v>3140748407051.8721</v>
      </c>
      <c r="AD185" s="93">
        <f t="shared" si="147"/>
        <v>4446.9132753489921</v>
      </c>
      <c r="AE185" s="94">
        <f t="shared" si="148"/>
        <v>49.135298854769012</v>
      </c>
      <c r="AF185" s="100">
        <f t="shared" si="187"/>
        <v>6.5974506134920032</v>
      </c>
      <c r="AG185" s="94">
        <f t="shared" si="149"/>
        <v>144</v>
      </c>
      <c r="AH185" s="94">
        <f t="shared" si="150"/>
        <v>11.75</v>
      </c>
      <c r="AI185" s="94">
        <v>1</v>
      </c>
      <c r="AJ185" s="94">
        <f>AJ$3/AM$3</f>
        <v>0.85106382978723394</v>
      </c>
      <c r="AK185" s="93">
        <f>AK184*AI185</f>
        <v>518400</v>
      </c>
      <c r="AL185" s="93">
        <f>AG185*AK185*$G185*AJ185</f>
        <v>228143472.20425528</v>
      </c>
      <c r="AM185" s="93">
        <f t="shared" si="188"/>
        <v>5491635979.5921736</v>
      </c>
      <c r="AN185" s="93">
        <f t="shared" si="151"/>
        <v>3514647026938.9995</v>
      </c>
      <c r="AO185" s="93">
        <f t="shared" si="152"/>
        <v>4446.9132753489921</v>
      </c>
      <c r="AP185" s="94">
        <f t="shared" si="153"/>
        <v>24.070975717751633</v>
      </c>
      <c r="AQ185" s="100">
        <f t="shared" si="195"/>
        <v>3.6168026174371062</v>
      </c>
      <c r="AR185" s="94">
        <f t="shared" si="154"/>
        <v>114</v>
      </c>
      <c r="AS185" s="94">
        <f t="shared" si="155"/>
        <v>13.25</v>
      </c>
      <c r="AT185" s="94">
        <v>1</v>
      </c>
      <c r="AU185" s="94">
        <f>AU$3/AX$3</f>
        <v>0.75471698113207542</v>
      </c>
      <c r="AV185" s="93">
        <f>AV184*AT185</f>
        <v>5120</v>
      </c>
      <c r="AW185" s="93">
        <f>AR185*AV185*$G185*AU185</f>
        <v>1581893.9411320754</v>
      </c>
      <c r="AX185" s="93">
        <f t="shared" si="189"/>
        <v>96760873.310633183</v>
      </c>
      <c r="AY185" s="93">
        <f t="shared" si="156"/>
        <v>3963325370803.5522</v>
      </c>
      <c r="AZ185" s="93">
        <f t="shared" si="157"/>
        <v>4446.9132753489921</v>
      </c>
      <c r="BA185" s="94">
        <f t="shared" si="158"/>
        <v>61.167737478902467</v>
      </c>
      <c r="BB185" s="100">
        <f t="shared" si="196"/>
        <v>10.364098741629894</v>
      </c>
      <c r="BC185" s="94">
        <f t="shared" si="159"/>
        <v>77</v>
      </c>
      <c r="BD185" s="94">
        <f t="shared" si="160"/>
        <v>15.1</v>
      </c>
      <c r="BE185" s="94">
        <v>1</v>
      </c>
      <c r="BF185" s="94">
        <f>BF$3/BI$3</f>
        <v>0.66225165562913912</v>
      </c>
      <c r="BG185" s="93">
        <f>BG184*BE185</f>
        <v>64</v>
      </c>
      <c r="BH185" s="93">
        <f>BC185*BG185*$G185*BF185</f>
        <v>11719.583576158942</v>
      </c>
      <c r="BI185" s="93">
        <f t="shared" si="190"/>
        <v>652888.29182511696</v>
      </c>
      <c r="BJ185" s="93">
        <f t="shared" si="161"/>
        <v>4516695328236.502</v>
      </c>
      <c r="BK185" s="93">
        <f t="shared" si="162"/>
        <v>4446.9132753489921</v>
      </c>
      <c r="BL185" s="94">
        <f t="shared" si="163"/>
        <v>55.70917154029965</v>
      </c>
      <c r="BM185" s="100">
        <f t="shared" si="197"/>
        <v>10.757141819162721</v>
      </c>
      <c r="BN185" s="94">
        <f t="shared" si="164"/>
        <v>27</v>
      </c>
      <c r="BO185" s="94">
        <f t="shared" si="165"/>
        <v>17.600000000000001</v>
      </c>
      <c r="BP185" s="94">
        <v>1</v>
      </c>
      <c r="BQ185" s="94">
        <f>BQ$3/BT$3</f>
        <v>0.56818181818181823</v>
      </c>
      <c r="BR185" s="93">
        <f>BR184*BP185</f>
        <v>2</v>
      </c>
      <c r="BS185" s="93">
        <f>BN185*BR185*$G185*BQ185</f>
        <v>110.17917613636365</v>
      </c>
      <c r="BT185" s="93">
        <f t="shared" si="191"/>
        <v>743.14685534729529</v>
      </c>
      <c r="BU185" s="93">
        <f t="shared" si="166"/>
        <v>5264492568010.7568</v>
      </c>
      <c r="BV185" s="93">
        <f t="shared" si="167"/>
        <v>4446.9132753489921</v>
      </c>
      <c r="BW185" s="94">
        <f t="shared" si="168"/>
        <v>6.7448939210394618</v>
      </c>
      <c r="BX185" s="100">
        <f t="shared" si="200"/>
        <v>1.5180323914359917</v>
      </c>
      <c r="BY185" s="94">
        <f t="shared" si="169"/>
        <v>-28</v>
      </c>
      <c r="BZ185" s="94">
        <f t="shared" si="170"/>
        <v>20.350000000000001</v>
      </c>
      <c r="CA185" s="94">
        <v>1</v>
      </c>
      <c r="CB185" s="94">
        <f>CB$3/CE$3</f>
        <v>0.49140049140049141</v>
      </c>
      <c r="CC185" s="93">
        <f>CC184*CA185</f>
        <v>1</v>
      </c>
      <c r="CD185" s="93">
        <f>BY185*CC185*$G185*CB185</f>
        <v>-49.40968058968059</v>
      </c>
      <c r="CE185" s="93">
        <f t="shared" si="192"/>
        <v>0.41956228100356796</v>
      </c>
      <c r="CF185" s="93">
        <f t="shared" si="171"/>
        <v>6087069531762.4375</v>
      </c>
      <c r="CG185" s="93">
        <f t="shared" si="172"/>
        <v>4446.9132753489921</v>
      </c>
      <c r="CH185" s="94">
        <f t="shared" si="173"/>
        <v>-8.4914995603350488E-3</v>
      </c>
      <c r="CI185" s="100"/>
      <c r="CJ185" s="94">
        <f t="shared" si="174"/>
        <v>-78</v>
      </c>
      <c r="CK185" s="94">
        <f t="shared" si="175"/>
        <v>22.85</v>
      </c>
      <c r="CL185" s="94">
        <v>1</v>
      </c>
      <c r="CM185" s="94">
        <f>CM$3/CP$3</f>
        <v>0.43763676148796499</v>
      </c>
      <c r="CN185" s="93">
        <f>CN184*CL185</f>
        <v>1</v>
      </c>
      <c r="CO185" s="93">
        <f>CJ185*CN185*$G185*CM185</f>
        <v>-122.58203501094093</v>
      </c>
      <c r="CP185" s="93">
        <f t="shared" si="193"/>
        <v>4.6006402223450443E-4</v>
      </c>
      <c r="CQ185" s="93">
        <f t="shared" si="176"/>
        <v>6834866771536.6934</v>
      </c>
      <c r="CR185" s="93">
        <f t="shared" si="177"/>
        <v>4446.9132753489921</v>
      </c>
      <c r="CS185" s="94">
        <f t="shared" si="178"/>
        <v>-3.7531113118936386E-6</v>
      </c>
      <c r="CT185" s="100"/>
      <c r="CU185" s="94">
        <f t="shared" si="179"/>
        <v>-141</v>
      </c>
      <c r="CV185" s="94">
        <f t="shared" si="180"/>
        <v>26</v>
      </c>
      <c r="CW185" s="94">
        <v>1</v>
      </c>
      <c r="CX185" s="94">
        <f>CX$3/DA$3</f>
        <v>0.38461538461538458</v>
      </c>
      <c r="CY185" s="93">
        <f>CY184*CW185</f>
        <v>1</v>
      </c>
      <c r="CZ185" s="93">
        <f>CU185*CY185*$G185*CX185</f>
        <v>-194.74404807692306</v>
      </c>
      <c r="DA185" s="93">
        <f t="shared" si="194"/>
        <v>8.4319392761956966E-8</v>
      </c>
      <c r="DB185" s="93">
        <f t="shared" si="181"/>
        <v>7777091293652.2539</v>
      </c>
      <c r="DC185" s="93">
        <f t="shared" si="182"/>
        <v>4446.9132753489921</v>
      </c>
      <c r="DD185" s="94">
        <f t="shared" si="183"/>
        <v>-4.3297545467808685E-10</v>
      </c>
      <c r="DE185" s="100"/>
    </row>
    <row r="186" spans="1:109">
      <c r="A186" s="84">
        <f t="shared" si="134"/>
        <v>128.00000000000142</v>
      </c>
      <c r="B186" s="84">
        <f t="shared" si="135"/>
        <v>6</v>
      </c>
      <c r="C186" s="112">
        <f t="shared" si="199"/>
        <v>7.8199999999999994</v>
      </c>
      <c r="D186" s="116"/>
      <c r="E186" s="86">
        <f t="shared" si="184"/>
        <v>1.9</v>
      </c>
      <c r="F186" s="86">
        <f t="shared" si="136"/>
        <v>1.9</v>
      </c>
      <c r="G186" s="87">
        <f t="shared" si="137"/>
        <v>3.61</v>
      </c>
      <c r="H186" s="88">
        <f t="shared" si="138"/>
        <v>68719476736.000824</v>
      </c>
      <c r="I186" s="84">
        <f t="shared" si="185"/>
        <v>36.000000000000014</v>
      </c>
      <c r="J186" s="89">
        <v>180</v>
      </c>
      <c r="K186" s="94">
        <f t="shared" si="139"/>
        <v>180</v>
      </c>
      <c r="L186" s="94">
        <f t="shared" si="140"/>
        <v>10</v>
      </c>
      <c r="M186" s="94">
        <v>12</v>
      </c>
      <c r="N186" s="94">
        <f>N$3/Q$3</f>
        <v>1</v>
      </c>
      <c r="O186" s="93">
        <f>O185*M186</f>
        <v>61440000</v>
      </c>
      <c r="P186" s="93">
        <f>K186*O186*$G186*N186</f>
        <v>39923712000</v>
      </c>
      <c r="Q186" s="93">
        <f t="shared" si="141"/>
        <v>687194767360.0083</v>
      </c>
      <c r="R186" s="93">
        <f t="shared" si="142"/>
        <v>3435973836800.0415</v>
      </c>
      <c r="S186" s="93">
        <f t="shared" si="143"/>
        <v>4608.0000000000509</v>
      </c>
      <c r="T186" s="94">
        <f t="shared" si="198"/>
        <v>17.212697240176674</v>
      </c>
      <c r="U186" s="100">
        <f>T186/(($C186/N$3))</f>
        <v>2.2011121790507255</v>
      </c>
      <c r="V186" s="94">
        <f t="shared" si="144"/>
        <v>170</v>
      </c>
      <c r="W186" s="97">
        <f t="shared" si="145"/>
        <v>10.5</v>
      </c>
      <c r="X186" s="94">
        <v>1</v>
      </c>
      <c r="Y186" s="94">
        <f>Y$3/AB$3</f>
        <v>0.95238095238095244</v>
      </c>
      <c r="Z186" s="93">
        <f>Z185*X186</f>
        <v>5529600</v>
      </c>
      <c r="AA186" s="93">
        <f>V186*Z186*$G186*Y186</f>
        <v>3231919542.8571429</v>
      </c>
      <c r="AB186" s="93">
        <f t="shared" si="186"/>
        <v>180388626432.00204</v>
      </c>
      <c r="AC186" s="93">
        <f t="shared" si="146"/>
        <v>3607772528640.0435</v>
      </c>
      <c r="AD186" s="93">
        <f t="shared" si="147"/>
        <v>4608.0000000000509</v>
      </c>
      <c r="AE186" s="94">
        <f t="shared" si="148"/>
        <v>55.814702080278728</v>
      </c>
      <c r="AF186" s="100">
        <f t="shared" si="187"/>
        <v>7.4943014302164537</v>
      </c>
      <c r="AG186" s="94">
        <f t="shared" si="149"/>
        <v>145</v>
      </c>
      <c r="AH186" s="94">
        <f t="shared" si="150"/>
        <v>11.75</v>
      </c>
      <c r="AI186" s="94">
        <v>1</v>
      </c>
      <c r="AJ186" s="94">
        <f>AJ$3/AM$3</f>
        <v>0.85106382978723394</v>
      </c>
      <c r="AK186" s="93">
        <f>AK185*AI186</f>
        <v>518400</v>
      </c>
      <c r="AL186" s="93">
        <f>AG186*AK186*$G186*AJ186</f>
        <v>230941685.10638294</v>
      </c>
      <c r="AM186" s="93">
        <f t="shared" si="188"/>
        <v>6308233216.000062</v>
      </c>
      <c r="AN186" s="93">
        <f t="shared" si="151"/>
        <v>4037269258240.0483</v>
      </c>
      <c r="AO186" s="93">
        <f t="shared" si="152"/>
        <v>4608.0000000000509</v>
      </c>
      <c r="AP186" s="94">
        <f t="shared" si="153"/>
        <v>27.315264514044678</v>
      </c>
      <c r="AQ186" s="100">
        <f t="shared" si="195"/>
        <v>4.1042756782611889</v>
      </c>
      <c r="AR186" s="94">
        <f t="shared" si="154"/>
        <v>115</v>
      </c>
      <c r="AS186" s="94">
        <f t="shared" si="155"/>
        <v>13.25</v>
      </c>
      <c r="AT186" s="94">
        <v>1</v>
      </c>
      <c r="AU186" s="94">
        <f>AU$3/AX$3</f>
        <v>0.75471698113207542</v>
      </c>
      <c r="AV186" s="93">
        <f>AV185*AT186</f>
        <v>5120</v>
      </c>
      <c r="AW186" s="93">
        <f>AR186*AV186*$G186*AU186</f>
        <v>1604202.2641509434</v>
      </c>
      <c r="AX186" s="93">
        <f t="shared" si="189"/>
        <v>111149056.00000086</v>
      </c>
      <c r="AY186" s="93">
        <f t="shared" si="156"/>
        <v>4552665333760.0547</v>
      </c>
      <c r="AZ186" s="93">
        <f t="shared" si="157"/>
        <v>4608.0000000000509</v>
      </c>
      <c r="BA186" s="94">
        <f t="shared" si="158"/>
        <v>69.286185716006798</v>
      </c>
      <c r="BB186" s="100">
        <f t="shared" si="196"/>
        <v>11.739667017098339</v>
      </c>
      <c r="BC186" s="94">
        <f t="shared" si="159"/>
        <v>78</v>
      </c>
      <c r="BD186" s="94">
        <f t="shared" si="160"/>
        <v>15.1</v>
      </c>
      <c r="BE186" s="94">
        <v>1</v>
      </c>
      <c r="BF186" s="94">
        <f>BF$3/BI$3</f>
        <v>0.66225165562913912</v>
      </c>
      <c r="BG186" s="93">
        <f>BG185*BE186</f>
        <v>64</v>
      </c>
      <c r="BH186" s="93">
        <f>BC186*BG186*$G186*BF186</f>
        <v>11934.516556291392</v>
      </c>
      <c r="BI186" s="93">
        <f t="shared" si="190"/>
        <v>749971.70681633591</v>
      </c>
      <c r="BJ186" s="93">
        <f t="shared" si="161"/>
        <v>5188320493568.0625</v>
      </c>
      <c r="BK186" s="93">
        <f t="shared" si="162"/>
        <v>4608.0000000000509</v>
      </c>
      <c r="BL186" s="94">
        <f t="shared" si="163"/>
        <v>62.840560258888857</v>
      </c>
      <c r="BM186" s="100">
        <f t="shared" si="197"/>
        <v>12.13417467914606</v>
      </c>
      <c r="BN186" s="94">
        <f t="shared" si="164"/>
        <v>28</v>
      </c>
      <c r="BO186" s="94">
        <f t="shared" si="165"/>
        <v>17.600000000000001</v>
      </c>
      <c r="BP186" s="94">
        <v>1</v>
      </c>
      <c r="BQ186" s="94">
        <f>BQ$3/BT$3</f>
        <v>0.56818181818181823</v>
      </c>
      <c r="BR186" s="93">
        <f>BR185*BP186</f>
        <v>2</v>
      </c>
      <c r="BS186" s="93">
        <f>BN186*BR186*$G186*BQ186</f>
        <v>114.86363636363637</v>
      </c>
      <c r="BT186" s="93">
        <f t="shared" si="191"/>
        <v>853.6515702586579</v>
      </c>
      <c r="BU186" s="93">
        <f t="shared" si="166"/>
        <v>6047313952768.0723</v>
      </c>
      <c r="BV186" s="93">
        <f t="shared" si="167"/>
        <v>4608.0000000000509</v>
      </c>
      <c r="BW186" s="94">
        <f t="shared" si="168"/>
        <v>7.431869626312019</v>
      </c>
      <c r="BX186" s="100">
        <f t="shared" si="200"/>
        <v>1.6726458494001477</v>
      </c>
      <c r="BY186" s="94">
        <f t="shared" si="169"/>
        <v>-27</v>
      </c>
      <c r="BZ186" s="94">
        <f t="shared" si="170"/>
        <v>20.350000000000001</v>
      </c>
      <c r="CA186" s="94">
        <v>1</v>
      </c>
      <c r="CB186" s="94">
        <f>CB$3/CE$3</f>
        <v>0.49140049140049141</v>
      </c>
      <c r="CC186" s="93">
        <f>CC185*CA186</f>
        <v>1</v>
      </c>
      <c r="CD186" s="93">
        <f>BY186*CC186*$G186*CB186</f>
        <v>-47.896805896805894</v>
      </c>
      <c r="CE186" s="93">
        <f t="shared" si="192"/>
        <v>0.48195050200760237</v>
      </c>
      <c r="CF186" s="93">
        <f t="shared" si="171"/>
        <v>6992206757888.085</v>
      </c>
      <c r="CG186" s="93">
        <f t="shared" si="172"/>
        <v>4608.0000000000509</v>
      </c>
      <c r="CH186" s="94">
        <f t="shared" si="173"/>
        <v>-1.0062268098753165E-2</v>
      </c>
      <c r="CI186" s="100"/>
      <c r="CJ186" s="94">
        <f t="shared" si="174"/>
        <v>-77</v>
      </c>
      <c r="CK186" s="94">
        <f t="shared" si="175"/>
        <v>22.85</v>
      </c>
      <c r="CL186" s="94">
        <v>1</v>
      </c>
      <c r="CM186" s="94">
        <f>CM$3/CP$3</f>
        <v>0.43763676148796499</v>
      </c>
      <c r="CN186" s="93">
        <f>CN185*CL186</f>
        <v>1</v>
      </c>
      <c r="CO186" s="93">
        <f>CJ186*CN186*$G186*CM186</f>
        <v>-121.64989059080962</v>
      </c>
      <c r="CP186" s="93">
        <f t="shared" si="193"/>
        <v>5.284747855340945E-4</v>
      </c>
      <c r="CQ186" s="93">
        <f t="shared" si="176"/>
        <v>7851200217088.0947</v>
      </c>
      <c r="CR186" s="93">
        <f t="shared" si="177"/>
        <v>4608.0000000000509</v>
      </c>
      <c r="CS186" s="94">
        <f t="shared" si="178"/>
        <v>-4.3442273804561862E-6</v>
      </c>
      <c r="CT186" s="100"/>
      <c r="CU186" s="94">
        <f t="shared" si="179"/>
        <v>-140</v>
      </c>
      <c r="CV186" s="94">
        <f t="shared" si="180"/>
        <v>26</v>
      </c>
      <c r="CW186" s="94">
        <v>1</v>
      </c>
      <c r="CX186" s="94">
        <f>CX$3/DA$3</f>
        <v>0.38461538461538458</v>
      </c>
      <c r="CY186" s="93">
        <f>CY185*CW186</f>
        <v>1</v>
      </c>
      <c r="CZ186" s="93">
        <f>CU186*CY186*$G186*CX186</f>
        <v>-194.38461538461536</v>
      </c>
      <c r="DA186" s="93">
        <f t="shared" si="194"/>
        <v>9.6857547760008866E-8</v>
      </c>
      <c r="DB186" s="93">
        <f t="shared" si="181"/>
        <v>8933531975680.1074</v>
      </c>
      <c r="DC186" s="93">
        <f t="shared" si="182"/>
        <v>4608.0000000000509</v>
      </c>
      <c r="DD186" s="94">
        <f t="shared" si="183"/>
        <v>-4.9827784759798785E-10</v>
      </c>
      <c r="DE186" s="100"/>
    </row>
    <row r="187" spans="1:109">
      <c r="A187" s="84">
        <f t="shared" si="134"/>
        <v>132.51391025169781</v>
      </c>
      <c r="B187" s="84">
        <f t="shared" si="135"/>
        <v>6.0333333333333332</v>
      </c>
      <c r="C187" s="112">
        <f t="shared" si="199"/>
        <v>7.8199999999999994</v>
      </c>
      <c r="D187" s="116"/>
      <c r="E187" s="86">
        <f t="shared" si="184"/>
        <v>1.905</v>
      </c>
      <c r="F187" s="86">
        <f t="shared" si="136"/>
        <v>1.905</v>
      </c>
      <c r="G187" s="87">
        <f t="shared" si="137"/>
        <v>3.6290249999999999</v>
      </c>
      <c r="H187" s="88">
        <f t="shared" si="138"/>
        <v>78937949882.901169</v>
      </c>
      <c r="I187" s="84">
        <f t="shared" si="185"/>
        <v>36.200000000000017</v>
      </c>
      <c r="J187" s="89">
        <v>181</v>
      </c>
      <c r="K187" s="94">
        <f t="shared" si="139"/>
        <v>181</v>
      </c>
      <c r="L187" s="94">
        <f t="shared" si="140"/>
        <v>10</v>
      </c>
      <c r="M187" s="94">
        <v>1</v>
      </c>
      <c r="N187" s="94">
        <f>N$3/Q$3</f>
        <v>1</v>
      </c>
      <c r="O187" s="93">
        <f>O186*M187</f>
        <v>61440000</v>
      </c>
      <c r="P187" s="93">
        <f>K187*O187*$G187*N187</f>
        <v>40357080576</v>
      </c>
      <c r="Q187" s="93">
        <f t="shared" si="141"/>
        <v>789379498829.01172</v>
      </c>
      <c r="R187" s="93">
        <f t="shared" si="142"/>
        <v>3946897494145.0586</v>
      </c>
      <c r="S187" s="93">
        <f t="shared" si="143"/>
        <v>4774.9178994028443</v>
      </c>
      <c r="T187" s="94">
        <f t="shared" si="198"/>
        <v>19.559876174453727</v>
      </c>
      <c r="U187" s="100">
        <f>T187/(($C187/N$3))</f>
        <v>2.5012629379096838</v>
      </c>
      <c r="V187" s="94">
        <f t="shared" si="144"/>
        <v>171</v>
      </c>
      <c r="W187" s="97">
        <f t="shared" si="145"/>
        <v>10.5</v>
      </c>
      <c r="X187" s="94">
        <v>1</v>
      </c>
      <c r="Y187" s="94">
        <f>Y$3/AB$3</f>
        <v>0.95238095238095244</v>
      </c>
      <c r="Z187" s="93">
        <f>Z186*X187</f>
        <v>5529600</v>
      </c>
      <c r="AA187" s="93">
        <f>V187*Z187*$G187*Y187</f>
        <v>3268063509.9428573</v>
      </c>
      <c r="AB187" s="93">
        <f t="shared" si="186"/>
        <v>207212118442.61545</v>
      </c>
      <c r="AC187" s="93">
        <f t="shared" si="146"/>
        <v>4144242368852.3115</v>
      </c>
      <c r="AD187" s="93">
        <f t="shared" si="147"/>
        <v>4774.9178994028443</v>
      </c>
      <c r="AE187" s="94">
        <f t="shared" si="148"/>
        <v>63.405168783344294</v>
      </c>
      <c r="AF187" s="100">
        <f t="shared" si="187"/>
        <v>8.5134817420091444</v>
      </c>
      <c r="AG187" s="94">
        <f t="shared" si="149"/>
        <v>146</v>
      </c>
      <c r="AH187" s="94">
        <f t="shared" si="150"/>
        <v>11.75</v>
      </c>
      <c r="AI187" s="94">
        <v>1</v>
      </c>
      <c r="AJ187" s="94">
        <f>AJ$3/AM$3</f>
        <v>0.85106382978723394</v>
      </c>
      <c r="AK187" s="93">
        <f>AK186*AI187</f>
        <v>518400</v>
      </c>
      <c r="AL187" s="93">
        <f>AG187*AK187*$G187*AJ187</f>
        <v>233759861.92340422</v>
      </c>
      <c r="AM187" s="93">
        <f t="shared" si="188"/>
        <v>7246257118.1569262</v>
      </c>
      <c r="AN187" s="93">
        <f t="shared" si="151"/>
        <v>4637604555620.4434</v>
      </c>
      <c r="AO187" s="93">
        <f t="shared" si="152"/>
        <v>4774.9178994028443</v>
      </c>
      <c r="AP187" s="94">
        <f t="shared" si="153"/>
        <v>30.998722614455076</v>
      </c>
      <c r="AQ187" s="100">
        <f t="shared" si="195"/>
        <v>4.6577364542179946</v>
      </c>
      <c r="AR187" s="94">
        <f t="shared" si="154"/>
        <v>116</v>
      </c>
      <c r="AS187" s="94">
        <f t="shared" si="155"/>
        <v>13.25</v>
      </c>
      <c r="AT187" s="94">
        <v>1</v>
      </c>
      <c r="AU187" s="94">
        <f>AU$3/AX$3</f>
        <v>0.75471698113207542</v>
      </c>
      <c r="AV187" s="93">
        <f>AV186*AT187</f>
        <v>5120</v>
      </c>
      <c r="AW187" s="93">
        <f>AR187*AV187*$G187*AU187</f>
        <v>1626679.6437735846</v>
      </c>
      <c r="AX187" s="93">
        <f t="shared" si="189"/>
        <v>127676737.78667432</v>
      </c>
      <c r="AY187" s="93">
        <f t="shared" si="156"/>
        <v>5229639179742.2021</v>
      </c>
      <c r="AZ187" s="93">
        <f t="shared" si="157"/>
        <v>4774.9178994028443</v>
      </c>
      <c r="BA187" s="94">
        <f t="shared" si="158"/>
        <v>78.489171654283936</v>
      </c>
      <c r="BB187" s="100">
        <f t="shared" si="196"/>
        <v>13.298996475949645</v>
      </c>
      <c r="BC187" s="94">
        <f t="shared" si="159"/>
        <v>79</v>
      </c>
      <c r="BD187" s="94">
        <f t="shared" si="160"/>
        <v>15.1</v>
      </c>
      <c r="BE187" s="94">
        <v>1</v>
      </c>
      <c r="BF187" s="94">
        <f>BF$3/BI$3</f>
        <v>0.66225165562913912</v>
      </c>
      <c r="BG187" s="93">
        <f>BG186*BE187</f>
        <v>64</v>
      </c>
      <c r="BH187" s="93">
        <f>BC187*BG187*$G187*BF187</f>
        <v>12151.225430463577</v>
      </c>
      <c r="BI187" s="93">
        <f t="shared" si="190"/>
        <v>861491.26591424388</v>
      </c>
      <c r="BJ187" s="93">
        <f t="shared" si="161"/>
        <v>5959815216159.0381</v>
      </c>
      <c r="BK187" s="93">
        <f t="shared" si="162"/>
        <v>4774.9178994028443</v>
      </c>
      <c r="BL187" s="94">
        <f t="shared" si="163"/>
        <v>70.897480327741519</v>
      </c>
      <c r="BM187" s="100">
        <f t="shared" si="197"/>
        <v>13.689922671980781</v>
      </c>
      <c r="BN187" s="94">
        <f t="shared" si="164"/>
        <v>29</v>
      </c>
      <c r="BO187" s="94">
        <f t="shared" si="165"/>
        <v>17.600000000000001</v>
      </c>
      <c r="BP187" s="94">
        <v>1</v>
      </c>
      <c r="BQ187" s="94">
        <f>BQ$3/BT$3</f>
        <v>0.56818181818181823</v>
      </c>
      <c r="BR187" s="93">
        <f>BR186*BP187</f>
        <v>2</v>
      </c>
      <c r="BS187" s="93">
        <f>BN187*BR187*$G187*BQ187</f>
        <v>119.59286931818183</v>
      </c>
      <c r="BT187" s="93">
        <f t="shared" si="191"/>
        <v>980.58815449675615</v>
      </c>
      <c r="BU187" s="93">
        <f t="shared" si="166"/>
        <v>6946539589695.3037</v>
      </c>
      <c r="BV187" s="93">
        <f t="shared" si="167"/>
        <v>4774.9178994028443</v>
      </c>
      <c r="BW187" s="94">
        <f t="shared" si="168"/>
        <v>8.1993864691703351</v>
      </c>
      <c r="BX187" s="100">
        <f t="shared" si="200"/>
        <v>1.8453862130102037</v>
      </c>
      <c r="BY187" s="94">
        <f t="shared" si="169"/>
        <v>-26</v>
      </c>
      <c r="BZ187" s="94">
        <f t="shared" si="170"/>
        <v>20.350000000000001</v>
      </c>
      <c r="CA187" s="94">
        <v>1</v>
      </c>
      <c r="CB187" s="94">
        <f>CB$3/CE$3</f>
        <v>0.49140049140049141</v>
      </c>
      <c r="CC187" s="93">
        <f>CC186*CA187</f>
        <v>1</v>
      </c>
      <c r="CD187" s="93">
        <f>BY187*CC187*$G187*CB187</f>
        <v>-46.365921375921374</v>
      </c>
      <c r="CE187" s="93">
        <f t="shared" si="192"/>
        <v>0.55361574884612808</v>
      </c>
      <c r="CF187" s="93">
        <f t="shared" si="171"/>
        <v>8031936400585.1943</v>
      </c>
      <c r="CG187" s="93">
        <f t="shared" si="172"/>
        <v>4774.9178994028443</v>
      </c>
      <c r="CH187" s="94">
        <f t="shared" si="173"/>
        <v>-1.1940143372921956E-2</v>
      </c>
      <c r="CI187" s="100"/>
      <c r="CJ187" s="94">
        <f t="shared" si="174"/>
        <v>-76</v>
      </c>
      <c r="CK187" s="94">
        <f t="shared" si="175"/>
        <v>22.85</v>
      </c>
      <c r="CL187" s="94">
        <v>1</v>
      </c>
      <c r="CM187" s="94">
        <f>CM$3/CP$3</f>
        <v>0.43763676148796499</v>
      </c>
      <c r="CN187" s="93">
        <f>CN186*CL187</f>
        <v>1</v>
      </c>
      <c r="CO187" s="93">
        <f>CJ187*CN187*$G187*CM187</f>
        <v>-120.70280087527352</v>
      </c>
      <c r="CP187" s="93">
        <f t="shared" si="193"/>
        <v>6.0705811680042529E-4</v>
      </c>
      <c r="CQ187" s="93">
        <f t="shared" si="176"/>
        <v>9018660774121.459</v>
      </c>
      <c r="CR187" s="93">
        <f t="shared" si="177"/>
        <v>4774.9178994028443</v>
      </c>
      <c r="CS187" s="94">
        <f t="shared" si="178"/>
        <v>-5.0293623047547997E-6</v>
      </c>
      <c r="CT187" s="100"/>
      <c r="CU187" s="94">
        <f t="shared" si="179"/>
        <v>-139</v>
      </c>
      <c r="CV187" s="94">
        <f t="shared" si="180"/>
        <v>26</v>
      </c>
      <c r="CW187" s="94">
        <v>1</v>
      </c>
      <c r="CX187" s="94">
        <f>CX$3/DA$3</f>
        <v>0.38461538461538458</v>
      </c>
      <c r="CY187" s="93">
        <f>CY186*CW187</f>
        <v>1</v>
      </c>
      <c r="CZ187" s="93">
        <f>CU187*CY187*$G187*CX187</f>
        <v>-194.01325961538461</v>
      </c>
      <c r="DA187" s="93">
        <f t="shared" si="194"/>
        <v>1.1126010578096895E-7</v>
      </c>
      <c r="DB187" s="93">
        <f t="shared" si="181"/>
        <v>10261933484777.152</v>
      </c>
      <c r="DC187" s="93">
        <f t="shared" si="182"/>
        <v>4774.9178994028443</v>
      </c>
      <c r="DD187" s="94">
        <f t="shared" si="183"/>
        <v>-5.7346650430765916E-10</v>
      </c>
      <c r="DE187" s="100"/>
    </row>
    <row r="188" spans="1:109">
      <c r="A188" s="84">
        <f t="shared" si="134"/>
        <v>137.18700320464706</v>
      </c>
      <c r="B188" s="84">
        <f t="shared" si="135"/>
        <v>6.0666666666666664</v>
      </c>
      <c r="C188" s="112">
        <f t="shared" si="199"/>
        <v>7.8199999999999994</v>
      </c>
      <c r="D188" s="116"/>
      <c r="E188" s="86">
        <f t="shared" si="184"/>
        <v>1.9100000000000001</v>
      </c>
      <c r="F188" s="86">
        <f t="shared" si="136"/>
        <v>1.9100000000000001</v>
      </c>
      <c r="G188" s="87">
        <f t="shared" si="137"/>
        <v>3.6481000000000003</v>
      </c>
      <c r="H188" s="88">
        <f t="shared" si="138"/>
        <v>90675893177.326965</v>
      </c>
      <c r="I188" s="84">
        <f t="shared" si="185"/>
        <v>36.400000000000013</v>
      </c>
      <c r="J188" s="89">
        <v>182</v>
      </c>
      <c r="K188" s="94">
        <f t="shared" si="139"/>
        <v>182</v>
      </c>
      <c r="L188" s="94">
        <f t="shared" si="140"/>
        <v>10</v>
      </c>
      <c r="M188" s="94">
        <v>1</v>
      </c>
      <c r="N188" s="94">
        <f>N$3/Q$3</f>
        <v>1</v>
      </c>
      <c r="O188" s="93">
        <f>O187*M188</f>
        <v>61440000</v>
      </c>
      <c r="P188" s="93">
        <f>K188*O188*$G188*N188</f>
        <v>40793346048.000008</v>
      </c>
      <c r="Q188" s="93">
        <f t="shared" si="141"/>
        <v>906758931773.26965</v>
      </c>
      <c r="R188" s="93">
        <f t="shared" si="142"/>
        <v>4533794658866.3486</v>
      </c>
      <c r="S188" s="93">
        <f t="shared" si="143"/>
        <v>4947.877915580937</v>
      </c>
      <c r="T188" s="94">
        <f t="shared" si="198"/>
        <v>22.228108738771276</v>
      </c>
      <c r="U188" s="100">
        <f>T188/(($C188/N$3))</f>
        <v>2.8424691481804705</v>
      </c>
      <c r="V188" s="94">
        <f t="shared" si="144"/>
        <v>172</v>
      </c>
      <c r="W188" s="97">
        <f t="shared" si="145"/>
        <v>10.5</v>
      </c>
      <c r="X188" s="94">
        <v>1</v>
      </c>
      <c r="Y188" s="94">
        <f>Y$3/AB$3</f>
        <v>0.95238095238095244</v>
      </c>
      <c r="Z188" s="93">
        <f>Z187*X188</f>
        <v>5529600</v>
      </c>
      <c r="AA188" s="93">
        <f>V188*Z188*$G188*Y188</f>
        <v>3304453149.2571435</v>
      </c>
      <c r="AB188" s="93">
        <f t="shared" si="186"/>
        <v>238024219590.48315</v>
      </c>
      <c r="AC188" s="93">
        <f t="shared" si="146"/>
        <v>4760484391809.666</v>
      </c>
      <c r="AD188" s="93">
        <f t="shared" si="147"/>
        <v>4947.877915580937</v>
      </c>
      <c r="AE188" s="94">
        <f t="shared" si="148"/>
        <v>72.031349466701357</v>
      </c>
      <c r="AF188" s="100">
        <f t="shared" si="187"/>
        <v>9.6717285089560647</v>
      </c>
      <c r="AG188" s="94">
        <f t="shared" si="149"/>
        <v>147</v>
      </c>
      <c r="AH188" s="94">
        <f t="shared" si="150"/>
        <v>11.75</v>
      </c>
      <c r="AI188" s="94">
        <v>1</v>
      </c>
      <c r="AJ188" s="94">
        <f>AJ$3/AM$3</f>
        <v>0.85106382978723394</v>
      </c>
      <c r="AK188" s="93">
        <f>AK187*AI188</f>
        <v>518400</v>
      </c>
      <c r="AL188" s="93">
        <f>AG188*AK188*$G188*AJ188</f>
        <v>236598068.83404258</v>
      </c>
      <c r="AM188" s="93">
        <f t="shared" si="188"/>
        <v>8323763631.5124178</v>
      </c>
      <c r="AN188" s="93">
        <f t="shared" si="151"/>
        <v>5327208724167.959</v>
      </c>
      <c r="AO188" s="93">
        <f t="shared" si="152"/>
        <v>4947.877915580937</v>
      </c>
      <c r="AP188" s="94">
        <f t="shared" si="153"/>
        <v>35.181029467112729</v>
      </c>
      <c r="AQ188" s="100">
        <f t="shared" si="195"/>
        <v>5.2861521258129747</v>
      </c>
      <c r="AR188" s="94">
        <f t="shared" si="154"/>
        <v>117</v>
      </c>
      <c r="AS188" s="94">
        <f t="shared" si="155"/>
        <v>13.25</v>
      </c>
      <c r="AT188" s="94">
        <v>1</v>
      </c>
      <c r="AU188" s="94">
        <f>AU$3/AX$3</f>
        <v>0.75471698113207542</v>
      </c>
      <c r="AV188" s="93">
        <f>AV187*AT188</f>
        <v>5120</v>
      </c>
      <c r="AW188" s="93">
        <f>AR188*AV188*$G188*AU188</f>
        <v>1649326.6596226415</v>
      </c>
      <c r="AX188" s="93">
        <f t="shared" si="189"/>
        <v>146662058.66694057</v>
      </c>
      <c r="AY188" s="93">
        <f t="shared" si="156"/>
        <v>6007277922997.9111</v>
      </c>
      <c r="AZ188" s="93">
        <f t="shared" si="157"/>
        <v>4947.877915580937</v>
      </c>
      <c r="BA188" s="94">
        <f t="shared" si="158"/>
        <v>88.922384059744829</v>
      </c>
      <c r="BB188" s="100">
        <f t="shared" si="196"/>
        <v>15.066772235186944</v>
      </c>
      <c r="BC188" s="94">
        <f t="shared" si="159"/>
        <v>80</v>
      </c>
      <c r="BD188" s="94">
        <f t="shared" si="160"/>
        <v>15.1</v>
      </c>
      <c r="BE188" s="94">
        <v>8</v>
      </c>
      <c r="BF188" s="94">
        <f>BF$3/BI$3</f>
        <v>0.66225165562913912</v>
      </c>
      <c r="BG188" s="93">
        <f>BG187*BE188</f>
        <v>512</v>
      </c>
      <c r="BH188" s="93">
        <f>BC188*BG188*$G188*BF188</f>
        <v>98957.732450331139</v>
      </c>
      <c r="BI188" s="93">
        <f t="shared" si="190"/>
        <v>989593.60000000522</v>
      </c>
      <c r="BJ188" s="93">
        <f t="shared" si="161"/>
        <v>6846029934888.1855</v>
      </c>
      <c r="BK188" s="93">
        <f t="shared" si="162"/>
        <v>4947.877915580937</v>
      </c>
      <c r="BL188" s="94">
        <f t="shared" si="163"/>
        <v>10.000164469175786</v>
      </c>
      <c r="BM188" s="100">
        <f t="shared" si="197"/>
        <v>1.9309780496746085</v>
      </c>
      <c r="BN188" s="94">
        <f t="shared" si="164"/>
        <v>30</v>
      </c>
      <c r="BO188" s="94">
        <f t="shared" si="165"/>
        <v>17.600000000000001</v>
      </c>
      <c r="BP188" s="94">
        <v>1</v>
      </c>
      <c r="BQ188" s="94">
        <f>BQ$3/BT$3</f>
        <v>0.56818181818181823</v>
      </c>
      <c r="BR188" s="93">
        <f>BR187*BP188</f>
        <v>2</v>
      </c>
      <c r="BS188" s="93">
        <f>BN188*BR188*$G188*BQ188</f>
        <v>124.36704545454548</v>
      </c>
      <c r="BT188" s="93">
        <f t="shared" si="191"/>
        <v>1126.4000000000021</v>
      </c>
      <c r="BU188" s="93">
        <f t="shared" si="166"/>
        <v>7979478599604.7744</v>
      </c>
      <c r="BV188" s="93">
        <f t="shared" si="167"/>
        <v>4947.877915580937</v>
      </c>
      <c r="BW188" s="94">
        <f t="shared" si="168"/>
        <v>9.0570616668037403</v>
      </c>
      <c r="BX188" s="100">
        <f t="shared" si="200"/>
        <v>2.0384179710453436</v>
      </c>
      <c r="BY188" s="94">
        <f t="shared" si="169"/>
        <v>-25</v>
      </c>
      <c r="BZ188" s="94">
        <f t="shared" si="170"/>
        <v>20.350000000000001</v>
      </c>
      <c r="CA188" s="94">
        <v>1</v>
      </c>
      <c r="CB188" s="94">
        <f>CB$3/CE$3</f>
        <v>0.49140049140049141</v>
      </c>
      <c r="CC188" s="93">
        <f>CC187*CA188</f>
        <v>1</v>
      </c>
      <c r="CD188" s="93">
        <f>BY188*CC188*$G188*CB188</f>
        <v>-44.816953316953324</v>
      </c>
      <c r="CE188" s="93">
        <f t="shared" si="192"/>
        <v>0.63593749999999893</v>
      </c>
      <c r="CF188" s="93">
        <f t="shared" si="171"/>
        <v>9226272130793.0195</v>
      </c>
      <c r="CG188" s="93">
        <f t="shared" si="172"/>
        <v>4947.877915580937</v>
      </c>
      <c r="CH188" s="94">
        <f t="shared" si="173"/>
        <v>-1.4189663797593241E-2</v>
      </c>
      <c r="CI188" s="100"/>
      <c r="CJ188" s="94">
        <f t="shared" si="174"/>
        <v>-75</v>
      </c>
      <c r="CK188" s="94">
        <f t="shared" si="175"/>
        <v>22.85</v>
      </c>
      <c r="CL188" s="94">
        <v>1</v>
      </c>
      <c r="CM188" s="94">
        <f>CM$3/CP$3</f>
        <v>0.43763676148796499</v>
      </c>
      <c r="CN188" s="93">
        <f>CN187*CL188</f>
        <v>1</v>
      </c>
      <c r="CO188" s="93">
        <f>CJ188*CN188*$G188*CM188</f>
        <v>-119.74070021881839</v>
      </c>
      <c r="CP188" s="93">
        <f t="shared" si="193"/>
        <v>6.9732666015624668E-4</v>
      </c>
      <c r="CQ188" s="93">
        <f t="shared" si="176"/>
        <v>10359720795509.607</v>
      </c>
      <c r="CR188" s="93">
        <f t="shared" si="177"/>
        <v>4947.877915580937</v>
      </c>
      <c r="CS188" s="94">
        <f t="shared" si="178"/>
        <v>-5.8236394048299972E-6</v>
      </c>
      <c r="CT188" s="100"/>
      <c r="CU188" s="94">
        <f t="shared" si="179"/>
        <v>-138</v>
      </c>
      <c r="CV188" s="94">
        <f t="shared" si="180"/>
        <v>26</v>
      </c>
      <c r="CW188" s="94">
        <v>1</v>
      </c>
      <c r="CX188" s="94">
        <f>CX$3/DA$3</f>
        <v>0.38461538461538458</v>
      </c>
      <c r="CY188" s="93">
        <f>CY187*CW188</f>
        <v>1</v>
      </c>
      <c r="CZ188" s="93">
        <f>CU188*CY188*$G188*CX188</f>
        <v>-193.62992307692306</v>
      </c>
      <c r="DA188" s="93">
        <f t="shared" si="194"/>
        <v>1.2780430048739512E-7</v>
      </c>
      <c r="DB188" s="93">
        <f t="shared" si="181"/>
        <v>11787866113052.504</v>
      </c>
      <c r="DC188" s="93">
        <f t="shared" si="182"/>
        <v>4947.877915580937</v>
      </c>
      <c r="DD188" s="94">
        <f t="shared" si="183"/>
        <v>-6.6004416288810126E-10</v>
      </c>
      <c r="DE188" s="100"/>
    </row>
    <row r="189" spans="1:109">
      <c r="A189" s="84">
        <f t="shared" si="134"/>
        <v>142.02489242468579</v>
      </c>
      <c r="B189" s="84">
        <f t="shared" si="135"/>
        <v>6.1</v>
      </c>
      <c r="C189" s="112">
        <f t="shared" si="199"/>
        <v>7.8199999999999994</v>
      </c>
      <c r="D189" s="116"/>
      <c r="E189" s="86">
        <f t="shared" si="184"/>
        <v>1.915</v>
      </c>
      <c r="F189" s="86">
        <f t="shared" si="136"/>
        <v>1.915</v>
      </c>
      <c r="G189" s="87">
        <f t="shared" si="137"/>
        <v>3.6672250000000002</v>
      </c>
      <c r="H189" s="88">
        <f t="shared" si="138"/>
        <v>104159249330.68239</v>
      </c>
      <c r="I189" s="84">
        <f t="shared" si="185"/>
        <v>36.600000000000016</v>
      </c>
      <c r="J189" s="89">
        <v>183</v>
      </c>
      <c r="K189" s="94">
        <f t="shared" si="139"/>
        <v>183</v>
      </c>
      <c r="L189" s="94">
        <f t="shared" si="140"/>
        <v>10</v>
      </c>
      <c r="M189" s="94">
        <v>1</v>
      </c>
      <c r="N189" s="94">
        <f>N$3/Q$3</f>
        <v>1</v>
      </c>
      <c r="O189" s="93">
        <f>O188*M189</f>
        <v>61440000</v>
      </c>
      <c r="P189" s="93">
        <f>K189*O189*$G189*N189</f>
        <v>41232517632</v>
      </c>
      <c r="Q189" s="93">
        <f t="shared" si="141"/>
        <v>1041592493306.8239</v>
      </c>
      <c r="R189" s="93">
        <f t="shared" si="142"/>
        <v>5207962466534.1191</v>
      </c>
      <c r="S189" s="93">
        <f t="shared" si="143"/>
        <v>5127.0986165311569</v>
      </c>
      <c r="T189" s="94">
        <f t="shared" si="198"/>
        <v>25.261433284356567</v>
      </c>
      <c r="U189" s="100">
        <f>T189/(($C189/N$3))</f>
        <v>3.2303623125775665</v>
      </c>
      <c r="V189" s="94">
        <f t="shared" si="144"/>
        <v>173</v>
      </c>
      <c r="W189" s="97">
        <f t="shared" si="145"/>
        <v>10.5</v>
      </c>
      <c r="X189" s="94">
        <v>1</v>
      </c>
      <c r="Y189" s="94">
        <f>Y$3/AB$3</f>
        <v>0.95238095238095244</v>
      </c>
      <c r="Z189" s="93">
        <f>Z188*X189</f>
        <v>5529600</v>
      </c>
      <c r="AA189" s="93">
        <f>V189*Z189*$G189*Y189</f>
        <v>3341089250.7428575</v>
      </c>
      <c r="AB189" s="93">
        <f t="shared" si="186"/>
        <v>273418029493.04102</v>
      </c>
      <c r="AC189" s="93">
        <f t="shared" si="146"/>
        <v>5468360589860.8252</v>
      </c>
      <c r="AD189" s="93">
        <f t="shared" si="147"/>
        <v>5127.0986165311569</v>
      </c>
      <c r="AE189" s="94">
        <f t="shared" si="148"/>
        <v>81.834997204055313</v>
      </c>
      <c r="AF189" s="100">
        <f t="shared" si="187"/>
        <v>10.988075072155766</v>
      </c>
      <c r="AG189" s="94">
        <f t="shared" si="149"/>
        <v>148</v>
      </c>
      <c r="AH189" s="94">
        <f t="shared" si="150"/>
        <v>11.75</v>
      </c>
      <c r="AI189" s="94">
        <v>1</v>
      </c>
      <c r="AJ189" s="94">
        <f>AJ$3/AM$3</f>
        <v>0.85106382978723394</v>
      </c>
      <c r="AK189" s="93">
        <f>AK188*AI189</f>
        <v>518400</v>
      </c>
      <c r="AL189" s="93">
        <f>AG189*AK189*$G189*AJ189</f>
        <v>239456372.01702124</v>
      </c>
      <c r="AM189" s="93">
        <f t="shared" si="188"/>
        <v>9561493590.902462</v>
      </c>
      <c r="AN189" s="93">
        <f t="shared" si="151"/>
        <v>6119355898177.5898</v>
      </c>
      <c r="AO189" s="93">
        <f t="shared" si="152"/>
        <v>5127.0986165311569</v>
      </c>
      <c r="AP189" s="94">
        <f t="shared" si="153"/>
        <v>39.930002740636212</v>
      </c>
      <c r="AQ189" s="100">
        <f t="shared" si="195"/>
        <v>5.9997126880111962</v>
      </c>
      <c r="AR189" s="94">
        <f t="shared" si="154"/>
        <v>118</v>
      </c>
      <c r="AS189" s="94">
        <f t="shared" si="155"/>
        <v>13.25</v>
      </c>
      <c r="AT189" s="94">
        <v>1</v>
      </c>
      <c r="AU189" s="94">
        <f>AU$3/AX$3</f>
        <v>0.75471698113207542</v>
      </c>
      <c r="AV189" s="93">
        <f>AV188*AT189</f>
        <v>5120</v>
      </c>
      <c r="AW189" s="93">
        <f>AR189*AV189*$G189*AU189</f>
        <v>1672143.8913207545</v>
      </c>
      <c r="AX189" s="93">
        <f t="shared" si="189"/>
        <v>168470465.53119326</v>
      </c>
      <c r="AY189" s="93">
        <f t="shared" si="156"/>
        <v>6900550268157.709</v>
      </c>
      <c r="AZ189" s="93">
        <f t="shared" si="157"/>
        <v>5127.0986165311569</v>
      </c>
      <c r="BA189" s="94">
        <f t="shared" si="158"/>
        <v>100.75117721963849</v>
      </c>
      <c r="BB189" s="100">
        <f t="shared" si="196"/>
        <v>17.07101148542468</v>
      </c>
      <c r="BC189" s="94">
        <f t="shared" si="159"/>
        <v>81</v>
      </c>
      <c r="BD189" s="94">
        <f t="shared" si="160"/>
        <v>15.1</v>
      </c>
      <c r="BE189" s="94">
        <v>1</v>
      </c>
      <c r="BF189" s="94">
        <f>BF$3/BI$3</f>
        <v>0.66225165562913912</v>
      </c>
      <c r="BG189" s="93">
        <f>BG188*BE189</f>
        <v>512</v>
      </c>
      <c r="BH189" s="93">
        <f>BC189*BG189*$G189*BF189</f>
        <v>100719.97033112583</v>
      </c>
      <c r="BI189" s="93">
        <f t="shared" si="190"/>
        <v>1136744.5404356001</v>
      </c>
      <c r="BJ189" s="93">
        <f t="shared" si="161"/>
        <v>7864023324466.5195</v>
      </c>
      <c r="BK189" s="93">
        <f t="shared" si="162"/>
        <v>5127.0986165311569</v>
      </c>
      <c r="BL189" s="94">
        <f t="shared" si="163"/>
        <v>11.286188197816696</v>
      </c>
      <c r="BM189" s="100">
        <f t="shared" si="197"/>
        <v>2.1793023246423546</v>
      </c>
      <c r="BN189" s="94">
        <f t="shared" si="164"/>
        <v>31</v>
      </c>
      <c r="BO189" s="94">
        <f t="shared" si="165"/>
        <v>17.600000000000001</v>
      </c>
      <c r="BP189" s="94">
        <v>1</v>
      </c>
      <c r="BQ189" s="94">
        <f>BQ$3/BT$3</f>
        <v>0.56818181818181823</v>
      </c>
      <c r="BR189" s="93">
        <f>BR188*BP189</f>
        <v>2</v>
      </c>
      <c r="BS189" s="93">
        <f>BN189*BR189*$G189*BQ189</f>
        <v>129.18633522727274</v>
      </c>
      <c r="BT189" s="93">
        <f t="shared" si="191"/>
        <v>1293.8938270686629</v>
      </c>
      <c r="BU189" s="93">
        <f t="shared" si="166"/>
        <v>9166013941100.0508</v>
      </c>
      <c r="BV189" s="93">
        <f t="shared" si="167"/>
        <v>5127.0986165311569</v>
      </c>
      <c r="BW189" s="94">
        <f t="shared" si="168"/>
        <v>10.015717411538638</v>
      </c>
      <c r="BX189" s="100">
        <f t="shared" si="200"/>
        <v>2.2541768087350391</v>
      </c>
      <c r="BY189" s="94">
        <f t="shared" si="169"/>
        <v>-24</v>
      </c>
      <c r="BZ189" s="94">
        <f t="shared" si="170"/>
        <v>20.350000000000001</v>
      </c>
      <c r="CA189" s="94">
        <v>1</v>
      </c>
      <c r="CB189" s="94">
        <f>CB$3/CE$3</f>
        <v>0.49140049140049141</v>
      </c>
      <c r="CC189" s="93">
        <f>CC188*CA189</f>
        <v>1</v>
      </c>
      <c r="CD189" s="93">
        <f>BY189*CC189*$G189*CB189</f>
        <v>-43.249828009828015</v>
      </c>
      <c r="CE189" s="93">
        <f t="shared" si="192"/>
        <v>0.7305003601309259</v>
      </c>
      <c r="CF189" s="93">
        <f t="shared" si="171"/>
        <v>10598203619396.934</v>
      </c>
      <c r="CG189" s="93">
        <f t="shared" si="172"/>
        <v>5127.0986165311569</v>
      </c>
      <c r="CH189" s="94">
        <f t="shared" si="173"/>
        <v>-1.689024890376277E-2</v>
      </c>
      <c r="CI189" s="100"/>
      <c r="CJ189" s="94">
        <f t="shared" si="174"/>
        <v>-74</v>
      </c>
      <c r="CK189" s="94">
        <f t="shared" si="175"/>
        <v>22.85</v>
      </c>
      <c r="CL189" s="94">
        <v>1</v>
      </c>
      <c r="CM189" s="94">
        <f>CM$3/CP$3</f>
        <v>0.43763676148796499</v>
      </c>
      <c r="CN189" s="93">
        <f>CN188*CL189</f>
        <v>1</v>
      </c>
      <c r="CO189" s="93">
        <f>CJ189*CN189*$G189*CM189</f>
        <v>-118.76352297592999</v>
      </c>
      <c r="CP189" s="93">
        <f t="shared" si="193"/>
        <v>8.0101798741705698E-4</v>
      </c>
      <c r="CQ189" s="93">
        <f t="shared" si="176"/>
        <v>11900194236030.465</v>
      </c>
      <c r="CR189" s="93">
        <f t="shared" si="177"/>
        <v>5127.0986165311569</v>
      </c>
      <c r="CS189" s="94">
        <f t="shared" si="178"/>
        <v>-6.7446465660958938E-6</v>
      </c>
      <c r="CT189" s="100"/>
      <c r="CU189" s="94">
        <f t="shared" si="179"/>
        <v>-137</v>
      </c>
      <c r="CV189" s="94">
        <f t="shared" si="180"/>
        <v>26</v>
      </c>
      <c r="CW189" s="94">
        <v>1</v>
      </c>
      <c r="CX189" s="94">
        <f>CX$3/DA$3</f>
        <v>0.38461538461538458</v>
      </c>
      <c r="CY189" s="93">
        <f>CY188*CW189</f>
        <v>1</v>
      </c>
      <c r="CZ189" s="93">
        <f>CU189*CY189*$G189*CX189</f>
        <v>-193.23454807692306</v>
      </c>
      <c r="DA189" s="93">
        <f t="shared" si="194"/>
        <v>1.4680858973141755E-7</v>
      </c>
      <c r="DB189" s="93">
        <f t="shared" si="181"/>
        <v>13540702412988.711</v>
      </c>
      <c r="DC189" s="93">
        <f t="shared" si="182"/>
        <v>5127.0986165311569</v>
      </c>
      <c r="DD189" s="94">
        <f t="shared" si="183"/>
        <v>-7.5974297139130518E-10</v>
      </c>
      <c r="DE189" s="100"/>
    </row>
    <row r="190" spans="1:109">
      <c r="A190" s="84">
        <f t="shared" si="134"/>
        <v>147.03338943962217</v>
      </c>
      <c r="B190" s="84">
        <f t="shared" si="135"/>
        <v>6.1333333333333337</v>
      </c>
      <c r="C190" s="112">
        <f t="shared" si="199"/>
        <v>7.8199999999999994</v>
      </c>
      <c r="D190" s="116"/>
      <c r="E190" s="86">
        <f t="shared" si="184"/>
        <v>1.92</v>
      </c>
      <c r="F190" s="86">
        <f t="shared" si="136"/>
        <v>1.92</v>
      </c>
      <c r="G190" s="87">
        <f t="shared" si="137"/>
        <v>3.6863999999999999</v>
      </c>
      <c r="H190" s="88">
        <f t="shared" si="138"/>
        <v>119647558363.88087</v>
      </c>
      <c r="I190" s="84">
        <f t="shared" si="185"/>
        <v>36.800000000000018</v>
      </c>
      <c r="J190" s="89">
        <v>184</v>
      </c>
      <c r="K190" s="94">
        <f t="shared" si="139"/>
        <v>184</v>
      </c>
      <c r="L190" s="94">
        <f t="shared" si="140"/>
        <v>10</v>
      </c>
      <c r="M190" s="94">
        <v>1</v>
      </c>
      <c r="N190" s="94">
        <f>N$3/Q$3</f>
        <v>1</v>
      </c>
      <c r="O190" s="93">
        <f>O189*M190</f>
        <v>61440000</v>
      </c>
      <c r="P190" s="93">
        <f>K190*O190*$G190*N190</f>
        <v>41674604544</v>
      </c>
      <c r="Q190" s="93">
        <f t="shared" si="141"/>
        <v>1196475583638.8088</v>
      </c>
      <c r="R190" s="93">
        <f t="shared" si="142"/>
        <v>5982377918194.0439</v>
      </c>
      <c r="S190" s="93">
        <f t="shared" si="143"/>
        <v>5312.8064717516809</v>
      </c>
      <c r="T190" s="94">
        <f t="shared" si="198"/>
        <v>28.70994450290635</v>
      </c>
      <c r="U190" s="100">
        <f>T190/(($C190/N$3))</f>
        <v>3.6713484019061831</v>
      </c>
      <c r="V190" s="94">
        <f t="shared" si="144"/>
        <v>174</v>
      </c>
      <c r="W190" s="97">
        <f t="shared" si="145"/>
        <v>10.5</v>
      </c>
      <c r="X190" s="94">
        <v>1</v>
      </c>
      <c r="Y190" s="94">
        <f>Y$3/AB$3</f>
        <v>0.95238095238095244</v>
      </c>
      <c r="Z190" s="93">
        <f>Z189*X190</f>
        <v>5529600</v>
      </c>
      <c r="AA190" s="93">
        <f>V190*Z190*$G190*Y190</f>
        <v>3377972604.3428574</v>
      </c>
      <c r="AB190" s="93">
        <f t="shared" si="186"/>
        <v>314074840705.18707</v>
      </c>
      <c r="AC190" s="93">
        <f t="shared" si="146"/>
        <v>6281496814103.7461</v>
      </c>
      <c r="AD190" s="93">
        <f t="shared" si="147"/>
        <v>5312.8064717516809</v>
      </c>
      <c r="AE190" s="94">
        <f t="shared" si="148"/>
        <v>92.977320272343192</v>
      </c>
      <c r="AF190" s="100">
        <f t="shared" si="187"/>
        <v>12.484167044240456</v>
      </c>
      <c r="AG190" s="94">
        <f t="shared" si="149"/>
        <v>149</v>
      </c>
      <c r="AH190" s="94">
        <f t="shared" si="150"/>
        <v>11.75</v>
      </c>
      <c r="AI190" s="94">
        <v>1</v>
      </c>
      <c r="AJ190" s="94">
        <f>AJ$3/AM$3</f>
        <v>0.85106382978723394</v>
      </c>
      <c r="AK190" s="93">
        <f>AK189*AI190</f>
        <v>518400</v>
      </c>
      <c r="AL190" s="93">
        <f>AG190*AK190*$G190*AJ190</f>
        <v>242334837.6510638</v>
      </c>
      <c r="AM190" s="93">
        <f t="shared" si="188"/>
        <v>10983271959.184349</v>
      </c>
      <c r="AN190" s="93">
        <f t="shared" si="151"/>
        <v>7029294053878.002</v>
      </c>
      <c r="AO190" s="93">
        <f t="shared" si="152"/>
        <v>5312.8064717516809</v>
      </c>
      <c r="AP190" s="94">
        <f t="shared" si="153"/>
        <v>45.322711606983574</v>
      </c>
      <c r="AQ190" s="100">
        <f t="shared" si="195"/>
        <v>6.8099982273920343</v>
      </c>
      <c r="AR190" s="94">
        <f t="shared" si="154"/>
        <v>119</v>
      </c>
      <c r="AS190" s="94">
        <f t="shared" si="155"/>
        <v>13.25</v>
      </c>
      <c r="AT190" s="94">
        <v>1</v>
      </c>
      <c r="AU190" s="94">
        <f>AU$3/AX$3</f>
        <v>0.75471698113207542</v>
      </c>
      <c r="AV190" s="93">
        <f>AV189*AT190</f>
        <v>5120</v>
      </c>
      <c r="AW190" s="93">
        <f>AR190*AV190*$G190*AU190</f>
        <v>1695131.9184905658</v>
      </c>
      <c r="AX190" s="93">
        <f t="shared" si="189"/>
        <v>193521746.62126648</v>
      </c>
      <c r="AY190" s="93">
        <f t="shared" si="156"/>
        <v>7926650741607.1084</v>
      </c>
      <c r="AZ190" s="93">
        <f t="shared" si="157"/>
        <v>5312.8064717516809</v>
      </c>
      <c r="BA190" s="94">
        <f t="shared" si="158"/>
        <v>114.16323680199967</v>
      </c>
      <c r="BB190" s="100">
        <f t="shared" si="196"/>
        <v>19.343515187039589</v>
      </c>
      <c r="BC190" s="94">
        <f t="shared" si="159"/>
        <v>82</v>
      </c>
      <c r="BD190" s="94">
        <f t="shared" si="160"/>
        <v>15.1</v>
      </c>
      <c r="BE190" s="94">
        <v>1</v>
      </c>
      <c r="BF190" s="94">
        <f>BF$3/BI$3</f>
        <v>0.66225165562913912</v>
      </c>
      <c r="BG190" s="93">
        <f>BG189*BE190</f>
        <v>512</v>
      </c>
      <c r="BH190" s="93">
        <f>BC190*BG190*$G190*BF190</f>
        <v>102496.56794701988</v>
      </c>
      <c r="BI190" s="93">
        <f t="shared" si="190"/>
        <v>1305776.5836502344</v>
      </c>
      <c r="BJ190" s="93">
        <f t="shared" si="161"/>
        <v>9033390656473.0059</v>
      </c>
      <c r="BK190" s="93">
        <f t="shared" si="162"/>
        <v>5312.8064717516809</v>
      </c>
      <c r="BL190" s="94">
        <f t="shared" si="163"/>
        <v>12.73971031230222</v>
      </c>
      <c r="BM190" s="100">
        <f t="shared" si="197"/>
        <v>2.4599696383089968</v>
      </c>
      <c r="BN190" s="94">
        <f t="shared" si="164"/>
        <v>32</v>
      </c>
      <c r="BO190" s="94">
        <f t="shared" si="165"/>
        <v>17.600000000000001</v>
      </c>
      <c r="BP190" s="94">
        <v>1</v>
      </c>
      <c r="BQ190" s="94">
        <f>BQ$3/BT$3</f>
        <v>0.56818181818181823</v>
      </c>
      <c r="BR190" s="93">
        <f>BR189*BP190</f>
        <v>2</v>
      </c>
      <c r="BS190" s="93">
        <f>BN190*BR190*$G190*BQ190</f>
        <v>134.0509090909091</v>
      </c>
      <c r="BT190" s="93">
        <f t="shared" si="191"/>
        <v>1486.2937106945915</v>
      </c>
      <c r="BU190" s="93">
        <f t="shared" si="166"/>
        <v>10528985136021.518</v>
      </c>
      <c r="BV190" s="93">
        <f t="shared" si="167"/>
        <v>5312.8064717516809</v>
      </c>
      <c r="BW190" s="94">
        <f t="shared" si="168"/>
        <v>11.087531750244484</v>
      </c>
      <c r="BX190" s="100">
        <f t="shared" si="200"/>
        <v>2.495403565272416</v>
      </c>
      <c r="BY190" s="94">
        <f t="shared" si="169"/>
        <v>-23</v>
      </c>
      <c r="BZ190" s="94">
        <f t="shared" si="170"/>
        <v>20.350000000000001</v>
      </c>
      <c r="CA190" s="94">
        <v>1</v>
      </c>
      <c r="CB190" s="94">
        <f>CB$3/CE$3</f>
        <v>0.49140049140049141</v>
      </c>
      <c r="CC190" s="93">
        <f>CC189*CA190</f>
        <v>1</v>
      </c>
      <c r="CD190" s="93">
        <f>BY190*CC190*$G190*CB190</f>
        <v>-41.664471744471747</v>
      </c>
      <c r="CE190" s="93">
        <f t="shared" si="192"/>
        <v>0.83912456200713614</v>
      </c>
      <c r="CF190" s="93">
        <f t="shared" si="171"/>
        <v>12174139063524.881</v>
      </c>
      <c r="CG190" s="93">
        <f t="shared" si="172"/>
        <v>5312.8064717516809</v>
      </c>
      <c r="CH190" s="94">
        <f t="shared" si="173"/>
        <v>-2.0140050428419879E-2</v>
      </c>
      <c r="CI190" s="100"/>
      <c r="CJ190" s="94">
        <f t="shared" si="174"/>
        <v>-73</v>
      </c>
      <c r="CK190" s="94">
        <f t="shared" si="175"/>
        <v>22.85</v>
      </c>
      <c r="CL190" s="94">
        <v>1</v>
      </c>
      <c r="CM190" s="94">
        <f>CM$3/CP$3</f>
        <v>0.43763676148796499</v>
      </c>
      <c r="CN190" s="93">
        <f>CN189*CL190</f>
        <v>1</v>
      </c>
      <c r="CO190" s="93">
        <f>CJ190*CN190*$G190*CM190</f>
        <v>-117.77120350109408</v>
      </c>
      <c r="CP190" s="93">
        <f t="shared" si="193"/>
        <v>9.2012804446900897E-4</v>
      </c>
      <c r="CQ190" s="93">
        <f t="shared" si="176"/>
        <v>13669733543073.391</v>
      </c>
      <c r="CR190" s="93">
        <f t="shared" si="177"/>
        <v>5312.8064717516809</v>
      </c>
      <c r="CS190" s="94">
        <f t="shared" si="178"/>
        <v>-7.8128440324587594E-6</v>
      </c>
      <c r="CT190" s="100"/>
      <c r="CU190" s="94">
        <f t="shared" si="179"/>
        <v>-136</v>
      </c>
      <c r="CV190" s="94">
        <f t="shared" si="180"/>
        <v>26</v>
      </c>
      <c r="CW190" s="94">
        <v>1</v>
      </c>
      <c r="CX190" s="94">
        <f>CX$3/DA$3</f>
        <v>0.38461538461538458</v>
      </c>
      <c r="CY190" s="93">
        <f>CY189*CW190</f>
        <v>1</v>
      </c>
      <c r="CZ190" s="93">
        <f>CU190*CY190*$G190*CX190</f>
        <v>-192.8270769230769</v>
      </c>
      <c r="DA190" s="93">
        <f t="shared" si="194"/>
        <v>1.6863878552391396E-7</v>
      </c>
      <c r="DB190" s="93">
        <f t="shared" si="181"/>
        <v>15554182587304.514</v>
      </c>
      <c r="DC190" s="93">
        <f t="shared" si="182"/>
        <v>5312.8064717516809</v>
      </c>
      <c r="DD190" s="94">
        <f t="shared" si="183"/>
        <v>-8.7455967395692982E-10</v>
      </c>
      <c r="DE190" s="100"/>
    </row>
    <row r="191" spans="1:109">
      <c r="A191" s="84">
        <f t="shared" si="134"/>
        <v>152.21851072035005</v>
      </c>
      <c r="B191" s="84">
        <f t="shared" si="135"/>
        <v>6.166666666666667</v>
      </c>
      <c r="C191" s="112">
        <f t="shared" si="199"/>
        <v>7.8199999999999994</v>
      </c>
      <c r="D191" s="116"/>
      <c r="E191" s="86">
        <f t="shared" si="184"/>
        <v>1.925</v>
      </c>
      <c r="F191" s="86">
        <f t="shared" si="136"/>
        <v>1.925</v>
      </c>
      <c r="G191" s="87">
        <f t="shared" si="137"/>
        <v>3.7056250000000004</v>
      </c>
      <c r="H191" s="88">
        <f t="shared" si="138"/>
        <v>137438953472.00174</v>
      </c>
      <c r="I191" s="84">
        <f t="shared" si="185"/>
        <v>37.000000000000021</v>
      </c>
      <c r="J191" s="89">
        <v>185</v>
      </c>
      <c r="K191" s="94">
        <f t="shared" si="139"/>
        <v>185</v>
      </c>
      <c r="L191" s="94">
        <f t="shared" si="140"/>
        <v>10</v>
      </c>
      <c r="M191" s="94">
        <v>1</v>
      </c>
      <c r="N191" s="94">
        <f>N$3/Q$3</f>
        <v>1</v>
      </c>
      <c r="O191" s="93">
        <f>O190*M191</f>
        <v>61440000</v>
      </c>
      <c r="P191" s="93">
        <f>K191*O191*$G191*N191</f>
        <v>42119616000.000008</v>
      </c>
      <c r="Q191" s="93">
        <f t="shared" si="141"/>
        <v>1374389534720.0173</v>
      </c>
      <c r="R191" s="93">
        <f t="shared" si="142"/>
        <v>6871947673600.0869</v>
      </c>
      <c r="S191" s="93">
        <f t="shared" si="143"/>
        <v>5505.2361377193265</v>
      </c>
      <c r="T191" s="94">
        <f t="shared" si="198"/>
        <v>32.630628321018335</v>
      </c>
      <c r="U191" s="100">
        <f>T191/(($C191/N$3))</f>
        <v>4.1727146190560536</v>
      </c>
      <c r="V191" s="94">
        <f t="shared" si="144"/>
        <v>175</v>
      </c>
      <c r="W191" s="97">
        <f t="shared" si="145"/>
        <v>10.5</v>
      </c>
      <c r="X191" s="94">
        <v>1</v>
      </c>
      <c r="Y191" s="94">
        <f>Y$3/AB$3</f>
        <v>0.95238095238095244</v>
      </c>
      <c r="Z191" s="93">
        <f>Z190*X191</f>
        <v>5529600</v>
      </c>
      <c r="AA191" s="93">
        <f>V191*Z191*$G191*Y191</f>
        <v>3415104000.0000005</v>
      </c>
      <c r="AB191" s="93">
        <f t="shared" si="186"/>
        <v>360777252864.00415</v>
      </c>
      <c r="AC191" s="93">
        <f t="shared" si="146"/>
        <v>7215545057280.0918</v>
      </c>
      <c r="AD191" s="93">
        <f t="shared" si="147"/>
        <v>5505.2361377193265</v>
      </c>
      <c r="AE191" s="94">
        <f t="shared" si="148"/>
        <v>105.64165918929676</v>
      </c>
      <c r="AF191" s="100">
        <f t="shared" si="187"/>
        <v>14.184621758153659</v>
      </c>
      <c r="AG191" s="94">
        <f t="shared" si="149"/>
        <v>150</v>
      </c>
      <c r="AH191" s="94">
        <f t="shared" si="150"/>
        <v>11.75</v>
      </c>
      <c r="AI191" s="94">
        <v>1</v>
      </c>
      <c r="AJ191" s="94">
        <f>AJ$3/AM$3</f>
        <v>0.85106382978723394</v>
      </c>
      <c r="AK191" s="93">
        <f>AK190*AI191</f>
        <v>518400</v>
      </c>
      <c r="AL191" s="93">
        <f>AG191*AK191*$G191*AJ191</f>
        <v>245233531.91489363</v>
      </c>
      <c r="AM191" s="93">
        <f t="shared" si="188"/>
        <v>12616466432.000126</v>
      </c>
      <c r="AN191" s="93">
        <f t="shared" si="151"/>
        <v>8074538516480.1025</v>
      </c>
      <c r="AO191" s="93">
        <f t="shared" si="152"/>
        <v>5505.2361377193265</v>
      </c>
      <c r="AP191" s="94">
        <f t="shared" si="153"/>
        <v>51.446742757750485</v>
      </c>
      <c r="AQ191" s="100">
        <f t="shared" si="195"/>
        <v>7.7301691483832258</v>
      </c>
      <c r="AR191" s="94">
        <f t="shared" si="154"/>
        <v>120</v>
      </c>
      <c r="AS191" s="94">
        <f t="shared" si="155"/>
        <v>13.25</v>
      </c>
      <c r="AT191" s="94">
        <v>10</v>
      </c>
      <c r="AU191" s="94">
        <f>AU$3/AX$3</f>
        <v>0.75471698113207542</v>
      </c>
      <c r="AV191" s="93">
        <f>AV190*AT191</f>
        <v>51200</v>
      </c>
      <c r="AW191" s="93">
        <f>AR191*AV191*$G191*AU191</f>
        <v>17182913.207547173</v>
      </c>
      <c r="AX191" s="93">
        <f t="shared" si="189"/>
        <v>222298112.00000179</v>
      </c>
      <c r="AY191" s="93">
        <f t="shared" si="156"/>
        <v>9105330667520.1152</v>
      </c>
      <c r="AZ191" s="93">
        <f t="shared" si="157"/>
        <v>5505.2361377193265</v>
      </c>
      <c r="BA191" s="94">
        <f t="shared" si="158"/>
        <v>12.937160847810301</v>
      </c>
      <c r="BB191" s="100">
        <f t="shared" si="196"/>
        <v>2.1920381231903643</v>
      </c>
      <c r="BC191" s="94">
        <f t="shared" si="159"/>
        <v>83</v>
      </c>
      <c r="BD191" s="94">
        <f t="shared" si="160"/>
        <v>15.1</v>
      </c>
      <c r="BE191" s="94">
        <v>1</v>
      </c>
      <c r="BF191" s="94">
        <f>BF$3/BI$3</f>
        <v>0.66225165562913912</v>
      </c>
      <c r="BG191" s="93">
        <f>BG190*BE191</f>
        <v>512</v>
      </c>
      <c r="BH191" s="93">
        <f>BC191*BG191*$G191*BF191</f>
        <v>104287.57615894041</v>
      </c>
      <c r="BI191" s="93">
        <f t="shared" si="190"/>
        <v>1499943.4136326725</v>
      </c>
      <c r="BJ191" s="93">
        <f t="shared" si="161"/>
        <v>10376640987136.131</v>
      </c>
      <c r="BK191" s="93">
        <f t="shared" si="162"/>
        <v>5505.2361377193265</v>
      </c>
      <c r="BL191" s="94">
        <f t="shared" si="163"/>
        <v>14.382762251053475</v>
      </c>
      <c r="BM191" s="100">
        <f t="shared" si="197"/>
        <v>2.777234143106234</v>
      </c>
      <c r="BN191" s="94">
        <f t="shared" si="164"/>
        <v>33</v>
      </c>
      <c r="BO191" s="94">
        <f t="shared" si="165"/>
        <v>17.600000000000001</v>
      </c>
      <c r="BP191" s="94">
        <v>1</v>
      </c>
      <c r="BQ191" s="94">
        <f>BQ$3/BT$3</f>
        <v>0.56818181818181823</v>
      </c>
      <c r="BR191" s="93">
        <f>BR190*BP191</f>
        <v>2</v>
      </c>
      <c r="BS191" s="93">
        <f>BN191*BR191*$G191*BQ191</f>
        <v>138.96093750000003</v>
      </c>
      <c r="BT191" s="93">
        <f t="shared" si="191"/>
        <v>1707.3031405173165</v>
      </c>
      <c r="BU191" s="93">
        <f t="shared" si="166"/>
        <v>12094627905536.154</v>
      </c>
      <c r="BV191" s="93">
        <f t="shared" si="167"/>
        <v>5505.2361377193265</v>
      </c>
      <c r="BW191" s="94">
        <f t="shared" si="168"/>
        <v>12.286209140732922</v>
      </c>
      <c r="BX191" s="100">
        <f t="shared" si="200"/>
        <v>2.7651826199092002</v>
      </c>
      <c r="BY191" s="94">
        <f t="shared" si="169"/>
        <v>-22</v>
      </c>
      <c r="BZ191" s="94">
        <f t="shared" si="170"/>
        <v>20.350000000000001</v>
      </c>
      <c r="CA191" s="94">
        <v>1</v>
      </c>
      <c r="CB191" s="94">
        <f>CB$3/CE$3</f>
        <v>0.49140049140049141</v>
      </c>
      <c r="CC191" s="93">
        <f>CC190*CA191</f>
        <v>1</v>
      </c>
      <c r="CD191" s="93">
        <f>BY191*CC191*$G191*CB191</f>
        <v>-40.060810810810814</v>
      </c>
      <c r="CE191" s="93">
        <f t="shared" si="192"/>
        <v>0.96390100401520518</v>
      </c>
      <c r="CF191" s="93">
        <f t="shared" si="171"/>
        <v>13984413515776.176</v>
      </c>
      <c r="CG191" s="93">
        <f t="shared" si="172"/>
        <v>5505.2361377193265</v>
      </c>
      <c r="CH191" s="94">
        <f t="shared" si="173"/>
        <v>-2.4060945959563224E-2</v>
      </c>
      <c r="CI191" s="100"/>
      <c r="CJ191" s="94">
        <f t="shared" si="174"/>
        <v>-72</v>
      </c>
      <c r="CK191" s="94">
        <f t="shared" si="175"/>
        <v>22.85</v>
      </c>
      <c r="CL191" s="94">
        <v>1</v>
      </c>
      <c r="CM191" s="94">
        <f>CM$3/CP$3</f>
        <v>0.43763676148796499</v>
      </c>
      <c r="CN191" s="93">
        <f>CN190*CL191</f>
        <v>1</v>
      </c>
      <c r="CO191" s="93">
        <f>CJ191*CN191*$G191*CM191</f>
        <v>-116.76367614879651</v>
      </c>
      <c r="CP191" s="93">
        <f t="shared" si="193"/>
        <v>1.0569495710681894E-3</v>
      </c>
      <c r="CQ191" s="93">
        <f t="shared" si="176"/>
        <v>15702400434176.199</v>
      </c>
      <c r="CR191" s="93">
        <f t="shared" si="177"/>
        <v>5505.2361377193265</v>
      </c>
      <c r="CS191" s="94">
        <f t="shared" si="178"/>
        <v>-9.0520408908784051E-6</v>
      </c>
      <c r="CT191" s="100"/>
      <c r="CU191" s="94">
        <f t="shared" si="179"/>
        <v>-135</v>
      </c>
      <c r="CV191" s="94">
        <f t="shared" si="180"/>
        <v>26</v>
      </c>
      <c r="CW191" s="94">
        <v>1</v>
      </c>
      <c r="CX191" s="94">
        <f>CX$3/DA$3</f>
        <v>0.38461538461538458</v>
      </c>
      <c r="CY191" s="93">
        <f>CY190*CW191</f>
        <v>1</v>
      </c>
      <c r="CZ191" s="93">
        <f>CU191*CY191*$G191*CX191</f>
        <v>-192.40745192307691</v>
      </c>
      <c r="DA191" s="93">
        <f t="shared" si="194"/>
        <v>1.9371509552001776E-7</v>
      </c>
      <c r="DB191" s="93">
        <f t="shared" si="181"/>
        <v>17867063951360.227</v>
      </c>
      <c r="DC191" s="93">
        <f t="shared" si="182"/>
        <v>5505.2361377193265</v>
      </c>
      <c r="DD191" s="94">
        <f t="shared" si="183"/>
        <v>-1.0067962211643634E-9</v>
      </c>
      <c r="DE191" s="100"/>
    </row>
    <row r="192" spans="1:109">
      <c r="A192" s="84">
        <f t="shared" si="134"/>
        <v>157.58648490815111</v>
      </c>
      <c r="B192" s="84">
        <f t="shared" si="135"/>
        <v>6.2</v>
      </c>
      <c r="C192" s="112">
        <f t="shared" si="199"/>
        <v>7.8199999999999994</v>
      </c>
      <c r="D192" s="116"/>
      <c r="E192" s="86">
        <f t="shared" si="184"/>
        <v>1.9300000000000002</v>
      </c>
      <c r="F192" s="86">
        <f t="shared" si="136"/>
        <v>1.9300000000000002</v>
      </c>
      <c r="G192" s="87">
        <f t="shared" si="137"/>
        <v>3.7249000000000008</v>
      </c>
      <c r="H192" s="88">
        <f t="shared" si="138"/>
        <v>157875899765.80237</v>
      </c>
      <c r="I192" s="84">
        <f t="shared" si="185"/>
        <v>37.200000000000024</v>
      </c>
      <c r="J192" s="89">
        <v>186</v>
      </c>
      <c r="K192" s="94">
        <f t="shared" si="139"/>
        <v>186</v>
      </c>
      <c r="L192" s="94">
        <f t="shared" si="140"/>
        <v>10</v>
      </c>
      <c r="M192" s="94">
        <v>1</v>
      </c>
      <c r="N192" s="94">
        <f>N$3/Q$3</f>
        <v>1</v>
      </c>
      <c r="O192" s="93">
        <f>O191*M192</f>
        <v>61440000</v>
      </c>
      <c r="P192" s="93">
        <f>K192*O192*$G192*N192</f>
        <v>42567561216.000008</v>
      </c>
      <c r="Q192" s="93">
        <f t="shared" si="141"/>
        <v>1578758997658.0237</v>
      </c>
      <c r="R192" s="93">
        <f t="shared" si="142"/>
        <v>7893794988290.1182</v>
      </c>
      <c r="S192" s="93">
        <f t="shared" si="143"/>
        <v>5704.6307536750701</v>
      </c>
      <c r="T192" s="94">
        <f t="shared" si="198"/>
        <v>37.088312145648842</v>
      </c>
      <c r="U192" s="100">
        <f>T192/(($C192/N$3))</f>
        <v>4.7427509137658372</v>
      </c>
      <c r="V192" s="94">
        <f t="shared" si="144"/>
        <v>176</v>
      </c>
      <c r="W192" s="97">
        <f t="shared" si="145"/>
        <v>10.5</v>
      </c>
      <c r="X192" s="94">
        <v>1</v>
      </c>
      <c r="Y192" s="94">
        <f>Y$3/AB$3</f>
        <v>0.95238095238095244</v>
      </c>
      <c r="Z192" s="93">
        <f>Z191*X192</f>
        <v>5529600</v>
      </c>
      <c r="AA192" s="93">
        <f>V192*Z192*$G192*Y192</f>
        <v>3452484227.6571441</v>
      </c>
      <c r="AB192" s="93">
        <f t="shared" si="186"/>
        <v>414424236885.23096</v>
      </c>
      <c r="AC192" s="93">
        <f t="shared" si="146"/>
        <v>8288484737704.624</v>
      </c>
      <c r="AD192" s="93">
        <f t="shared" si="147"/>
        <v>5704.6307536750701</v>
      </c>
      <c r="AE192" s="94">
        <f t="shared" si="148"/>
        <v>120.03653298843867</v>
      </c>
      <c r="AF192" s="100">
        <f t="shared" si="187"/>
        <v>16.117437293844066</v>
      </c>
      <c r="AG192" s="94">
        <f t="shared" si="149"/>
        <v>151</v>
      </c>
      <c r="AH192" s="94">
        <f t="shared" si="150"/>
        <v>11.75</v>
      </c>
      <c r="AI192" s="94">
        <v>1</v>
      </c>
      <c r="AJ192" s="94">
        <f>AJ$3/AM$3</f>
        <v>0.85106382978723394</v>
      </c>
      <c r="AK192" s="93">
        <f>AK191*AI192</f>
        <v>518400</v>
      </c>
      <c r="AL192" s="93">
        <f>AG192*AK192*$G192*AJ192</f>
        <v>248152520.98723409</v>
      </c>
      <c r="AM192" s="93">
        <f t="shared" si="188"/>
        <v>14492514236.313858</v>
      </c>
      <c r="AN192" s="93">
        <f t="shared" si="151"/>
        <v>9275209111240.8887</v>
      </c>
      <c r="AO192" s="93">
        <f t="shared" si="152"/>
        <v>5704.6307536750701</v>
      </c>
      <c r="AP192" s="94">
        <f t="shared" si="153"/>
        <v>58.401640163306695</v>
      </c>
      <c r="AQ192" s="100">
        <f t="shared" si="195"/>
        <v>8.7751825053561863</v>
      </c>
      <c r="AR192" s="94">
        <f t="shared" si="154"/>
        <v>121</v>
      </c>
      <c r="AS192" s="94">
        <f t="shared" si="155"/>
        <v>13.25</v>
      </c>
      <c r="AT192" s="94">
        <v>1</v>
      </c>
      <c r="AU192" s="94">
        <f>AU$3/AX$3</f>
        <v>0.75471698113207542</v>
      </c>
      <c r="AV192" s="93">
        <f>AV191*AT192</f>
        <v>51200</v>
      </c>
      <c r="AW192" s="93">
        <f>AR192*AV192*$G192*AU192</f>
        <v>17416226.777358491</v>
      </c>
      <c r="AX192" s="93">
        <f t="shared" si="189"/>
        <v>255353475.57334879</v>
      </c>
      <c r="AY192" s="93">
        <f t="shared" si="156"/>
        <v>10459278359484.406</v>
      </c>
      <c r="AZ192" s="93">
        <f t="shared" si="157"/>
        <v>5704.6307536750701</v>
      </c>
      <c r="BA192" s="94">
        <f t="shared" si="158"/>
        <v>14.661813884125257</v>
      </c>
      <c r="BB192" s="100">
        <f t="shared" si="196"/>
        <v>2.4842587463511467</v>
      </c>
      <c r="BC192" s="94">
        <f t="shared" si="159"/>
        <v>84</v>
      </c>
      <c r="BD192" s="94">
        <f t="shared" si="160"/>
        <v>15.1</v>
      </c>
      <c r="BE192" s="94">
        <v>1</v>
      </c>
      <c r="BF192" s="94">
        <f>BF$3/BI$3</f>
        <v>0.66225165562913912</v>
      </c>
      <c r="BG192" s="93">
        <f>BG191*BE192</f>
        <v>512</v>
      </c>
      <c r="BH192" s="93">
        <f>BC192*BG192*$G192*BF192</f>
        <v>106093.0458278146</v>
      </c>
      <c r="BI192" s="93">
        <f t="shared" si="190"/>
        <v>1722982.5318284882</v>
      </c>
      <c r="BJ192" s="93">
        <f t="shared" si="161"/>
        <v>11919630432318.078</v>
      </c>
      <c r="BK192" s="93">
        <f t="shared" si="162"/>
        <v>5704.6307536750701</v>
      </c>
      <c r="BL192" s="94">
        <f t="shared" si="163"/>
        <v>16.240296603651387</v>
      </c>
      <c r="BM192" s="100">
        <f t="shared" si="197"/>
        <v>3.1359140500656775</v>
      </c>
      <c r="BN192" s="94">
        <f t="shared" si="164"/>
        <v>34</v>
      </c>
      <c r="BO192" s="94">
        <f t="shared" si="165"/>
        <v>17.600000000000001</v>
      </c>
      <c r="BP192" s="94">
        <v>1</v>
      </c>
      <c r="BQ192" s="94">
        <f>BQ$3/BT$3</f>
        <v>0.56818181818181823</v>
      </c>
      <c r="BR192" s="93">
        <f>BR191*BP192</f>
        <v>2</v>
      </c>
      <c r="BS192" s="93">
        <f>BN192*BR192*$G192*BQ192</f>
        <v>143.91659090909096</v>
      </c>
      <c r="BT192" s="93">
        <f t="shared" si="191"/>
        <v>1961.176308993513</v>
      </c>
      <c r="BU192" s="93">
        <f t="shared" si="166"/>
        <v>13893079179390.609</v>
      </c>
      <c r="BV192" s="93">
        <f t="shared" si="167"/>
        <v>5704.6307536750701</v>
      </c>
      <c r="BW192" s="94">
        <f t="shared" si="168"/>
        <v>13.627173188338976</v>
      </c>
      <c r="BX192" s="100">
        <f t="shared" si="200"/>
        <v>3.0669852700097957</v>
      </c>
      <c r="BY192" s="94">
        <f t="shared" si="169"/>
        <v>-21</v>
      </c>
      <c r="BZ192" s="94">
        <f t="shared" si="170"/>
        <v>20.350000000000001</v>
      </c>
      <c r="CA192" s="94">
        <v>1</v>
      </c>
      <c r="CB192" s="94">
        <f>CB$3/CE$3</f>
        <v>0.49140049140049141</v>
      </c>
      <c r="CC192" s="93">
        <f>CC191*CA192</f>
        <v>1</v>
      </c>
      <c r="CD192" s="93">
        <f>BY192*CC192*$G192*CB192</f>
        <v>-38.438771498771501</v>
      </c>
      <c r="CE192" s="93">
        <f t="shared" si="192"/>
        <v>1.1072314976922566</v>
      </c>
      <c r="CF192" s="93">
        <f t="shared" si="171"/>
        <v>16063872801170.393</v>
      </c>
      <c r="CG192" s="93">
        <f t="shared" si="172"/>
        <v>5704.6307536750701</v>
      </c>
      <c r="CH192" s="94">
        <f t="shared" si="173"/>
        <v>-2.8805069842766529E-2</v>
      </c>
      <c r="CI192" s="100"/>
      <c r="CJ192" s="94">
        <f t="shared" si="174"/>
        <v>-71</v>
      </c>
      <c r="CK192" s="94">
        <f t="shared" si="175"/>
        <v>22.85</v>
      </c>
      <c r="CL192" s="94">
        <v>1</v>
      </c>
      <c r="CM192" s="94">
        <f>CM$3/CP$3</f>
        <v>0.43763676148796499</v>
      </c>
      <c r="CN192" s="93">
        <f>CN191*CL192</f>
        <v>1</v>
      </c>
      <c r="CO192" s="93">
        <f>CJ192*CN192*$G192*CM192</f>
        <v>-115.74087527352299</v>
      </c>
      <c r="CP192" s="93">
        <f t="shared" si="193"/>
        <v>1.214116233600851E-3</v>
      </c>
      <c r="CQ192" s="93">
        <f t="shared" si="176"/>
        <v>18037321548242.922</v>
      </c>
      <c r="CR192" s="93">
        <f t="shared" si="177"/>
        <v>5704.6307536750701</v>
      </c>
      <c r="CS192" s="94">
        <f t="shared" si="178"/>
        <v>-1.0489952065176697E-5</v>
      </c>
      <c r="CT192" s="100"/>
      <c r="CU192" s="94">
        <f t="shared" si="179"/>
        <v>-134</v>
      </c>
      <c r="CV192" s="94">
        <f t="shared" si="180"/>
        <v>26</v>
      </c>
      <c r="CW192" s="94">
        <v>1</v>
      </c>
      <c r="CX192" s="94">
        <f>CX$3/DA$3</f>
        <v>0.38461538461538458</v>
      </c>
      <c r="CY192" s="93">
        <f>CY191*CW192</f>
        <v>1</v>
      </c>
      <c r="CZ192" s="93">
        <f>CU192*CY192*$G192*CX192</f>
        <v>-191.97561538461539</v>
      </c>
      <c r="DA192" s="93">
        <f t="shared" si="194"/>
        <v>2.2252021156193794E-7</v>
      </c>
      <c r="DB192" s="93">
        <f t="shared" si="181"/>
        <v>20523866969554.305</v>
      </c>
      <c r="DC192" s="93">
        <f t="shared" si="182"/>
        <v>5704.6307536750701</v>
      </c>
      <c r="DD192" s="94">
        <f t="shared" si="183"/>
        <v>-1.1591066454774877E-9</v>
      </c>
      <c r="DE192" s="100"/>
    </row>
    <row r="193" spans="1:109">
      <c r="A193" s="84">
        <f t="shared" si="134"/>
        <v>163.14376029686747</v>
      </c>
      <c r="B193" s="84">
        <f t="shared" si="135"/>
        <v>6.2333333333333334</v>
      </c>
      <c r="C193" s="112">
        <f t="shared" si="199"/>
        <v>7.8199999999999994</v>
      </c>
      <c r="D193" s="116"/>
      <c r="E193" s="86">
        <f t="shared" si="184"/>
        <v>1.9350000000000001</v>
      </c>
      <c r="F193" s="86">
        <f t="shared" si="136"/>
        <v>1.9350000000000001</v>
      </c>
      <c r="G193" s="87">
        <f t="shared" si="137"/>
        <v>3.7442250000000001</v>
      </c>
      <c r="H193" s="88">
        <f t="shared" si="138"/>
        <v>181351786354.65399</v>
      </c>
      <c r="I193" s="84">
        <f t="shared" si="185"/>
        <v>37.40000000000002</v>
      </c>
      <c r="J193" s="89">
        <v>187</v>
      </c>
      <c r="K193" s="94">
        <f t="shared" si="139"/>
        <v>187</v>
      </c>
      <c r="L193" s="94">
        <f t="shared" si="140"/>
        <v>10</v>
      </c>
      <c r="M193" s="94">
        <v>1</v>
      </c>
      <c r="N193" s="94">
        <f>N$3/Q$3</f>
        <v>1</v>
      </c>
      <c r="O193" s="93">
        <f>O192*M193</f>
        <v>61440000</v>
      </c>
      <c r="P193" s="93">
        <f>K193*O193*$G193*N193</f>
        <v>43018449408</v>
      </c>
      <c r="Q193" s="93">
        <f t="shared" si="141"/>
        <v>1813517863546.54</v>
      </c>
      <c r="R193" s="93">
        <f t="shared" si="142"/>
        <v>9067589317732.6992</v>
      </c>
      <c r="S193" s="93">
        <f t="shared" si="143"/>
        <v>5911.2422480898313</v>
      </c>
      <c r="T193" s="94">
        <f t="shared" si="198"/>
        <v>42.156746430969363</v>
      </c>
      <c r="U193" s="100">
        <f>T193/(($C193/N$3))</f>
        <v>5.3908882904052895</v>
      </c>
      <c r="V193" s="94">
        <f t="shared" si="144"/>
        <v>177</v>
      </c>
      <c r="W193" s="97">
        <f t="shared" si="145"/>
        <v>10.5</v>
      </c>
      <c r="X193" s="94">
        <v>1</v>
      </c>
      <c r="Y193" s="94">
        <f>Y$3/AB$3</f>
        <v>0.95238095238095244</v>
      </c>
      <c r="Z193" s="93">
        <f>Z192*X193</f>
        <v>5529600</v>
      </c>
      <c r="AA193" s="93">
        <f>V193*Z193*$G193*Y193</f>
        <v>3490114077.2571435</v>
      </c>
      <c r="AB193" s="93">
        <f t="shared" si="186"/>
        <v>476048439180.96649</v>
      </c>
      <c r="AC193" s="93">
        <f t="shared" si="146"/>
        <v>9520968783619.334</v>
      </c>
      <c r="AD193" s="93">
        <f t="shared" si="147"/>
        <v>5911.2422480898313</v>
      </c>
      <c r="AE193" s="94">
        <f t="shared" si="148"/>
        <v>136.39910577223586</v>
      </c>
      <c r="AF193" s="100">
        <f t="shared" si="187"/>
        <v>18.314457936169777</v>
      </c>
      <c r="AG193" s="94">
        <f t="shared" si="149"/>
        <v>152</v>
      </c>
      <c r="AH193" s="94">
        <f t="shared" si="150"/>
        <v>11.75</v>
      </c>
      <c r="AI193" s="94">
        <v>1</v>
      </c>
      <c r="AJ193" s="94">
        <f>AJ$3/AM$3</f>
        <v>0.85106382978723394</v>
      </c>
      <c r="AK193" s="93">
        <f>AK192*AI193</f>
        <v>518400</v>
      </c>
      <c r="AL193" s="93">
        <f>AG193*AK193*$G193*AJ193</f>
        <v>251091871.04680851</v>
      </c>
      <c r="AM193" s="93">
        <f t="shared" si="188"/>
        <v>16647527263.024839</v>
      </c>
      <c r="AN193" s="93">
        <f t="shared" si="151"/>
        <v>10654417448335.922</v>
      </c>
      <c r="AO193" s="93">
        <f t="shared" si="152"/>
        <v>5911.2422480898313</v>
      </c>
      <c r="AP193" s="94">
        <f t="shared" si="153"/>
        <v>66.300542481207643</v>
      </c>
      <c r="AQ193" s="100">
        <f t="shared" si="195"/>
        <v>9.9620380326622744</v>
      </c>
      <c r="AR193" s="94">
        <f t="shared" si="154"/>
        <v>122</v>
      </c>
      <c r="AS193" s="94">
        <f t="shared" si="155"/>
        <v>13.25</v>
      </c>
      <c r="AT193" s="94">
        <v>1</v>
      </c>
      <c r="AU193" s="94">
        <f>AU$3/AX$3</f>
        <v>0.75471698113207542</v>
      </c>
      <c r="AV193" s="93">
        <f>AV192*AT193</f>
        <v>51200</v>
      </c>
      <c r="AW193" s="93">
        <f>AR193*AV193*$G193*AU193</f>
        <v>17651265.690566037</v>
      </c>
      <c r="AX193" s="93">
        <f t="shared" si="189"/>
        <v>293324117.3338812</v>
      </c>
      <c r="AY193" s="93">
        <f t="shared" si="156"/>
        <v>12014555845995.828</v>
      </c>
      <c r="AZ193" s="93">
        <f t="shared" si="157"/>
        <v>5911.2422480898313</v>
      </c>
      <c r="BA193" s="94">
        <f t="shared" si="158"/>
        <v>16.61773849399663</v>
      </c>
      <c r="BB193" s="100">
        <f t="shared" si="196"/>
        <v>2.8156654097884317</v>
      </c>
      <c r="BC193" s="94">
        <f t="shared" si="159"/>
        <v>85</v>
      </c>
      <c r="BD193" s="94">
        <f t="shared" si="160"/>
        <v>15.1</v>
      </c>
      <c r="BE193" s="94">
        <v>1</v>
      </c>
      <c r="BF193" s="94">
        <f>BF$3/BI$3</f>
        <v>0.66225165562913912</v>
      </c>
      <c r="BG193" s="93">
        <f>BG192*BE193</f>
        <v>512</v>
      </c>
      <c r="BH193" s="93">
        <f>BC193*BG193*$G193*BF193</f>
        <v>107913.02781456956</v>
      </c>
      <c r="BI193" s="93">
        <f t="shared" si="190"/>
        <v>1979187.2000000109</v>
      </c>
      <c r="BJ193" s="93">
        <f t="shared" si="161"/>
        <v>13692059869776.377</v>
      </c>
      <c r="BK193" s="93">
        <f t="shared" si="162"/>
        <v>5911.2422480898313</v>
      </c>
      <c r="BL193" s="94">
        <f t="shared" si="163"/>
        <v>18.340577037657695</v>
      </c>
      <c r="BM193" s="100">
        <f t="shared" si="197"/>
        <v>3.54146692159375</v>
      </c>
      <c r="BN193" s="94">
        <f t="shared" si="164"/>
        <v>35</v>
      </c>
      <c r="BO193" s="94">
        <f t="shared" si="165"/>
        <v>17.600000000000001</v>
      </c>
      <c r="BP193" s="94">
        <v>1</v>
      </c>
      <c r="BQ193" s="94">
        <f>BQ$3/BT$3</f>
        <v>0.56818181818181823</v>
      </c>
      <c r="BR193" s="93">
        <f>BR192*BP193</f>
        <v>2</v>
      </c>
      <c r="BS193" s="93">
        <f>BN193*BR193*$G193*BQ193</f>
        <v>148.9180397727273</v>
      </c>
      <c r="BT193" s="93">
        <f t="shared" si="191"/>
        <v>2252.8000000000056</v>
      </c>
      <c r="BU193" s="93">
        <f t="shared" si="166"/>
        <v>15958957199209.553</v>
      </c>
      <c r="BV193" s="93">
        <f t="shared" si="167"/>
        <v>5911.2422480898313</v>
      </c>
      <c r="BW193" s="94">
        <f t="shared" si="168"/>
        <v>15.127784407034488</v>
      </c>
      <c r="BX193" s="100">
        <f t="shared" si="200"/>
        <v>3.4047187412251541</v>
      </c>
      <c r="BY193" s="94">
        <f t="shared" si="169"/>
        <v>-20</v>
      </c>
      <c r="BZ193" s="94">
        <f t="shared" si="170"/>
        <v>20.350000000000001</v>
      </c>
      <c r="CA193" s="97">
        <v>1</v>
      </c>
      <c r="CB193" s="94">
        <f>CB$3/CE$3</f>
        <v>0.49140049140049141</v>
      </c>
      <c r="CC193" s="93">
        <f>CC192*CA193</f>
        <v>1</v>
      </c>
      <c r="CD193" s="93">
        <f>BY193*CC193*$G193*CB193</f>
        <v>-36.798280098280102</v>
      </c>
      <c r="CE193" s="93">
        <f t="shared" si="192"/>
        <v>1.2718749999999983</v>
      </c>
      <c r="CF193" s="93">
        <f t="shared" si="171"/>
        <v>18452544261586.047</v>
      </c>
      <c r="CG193" s="93">
        <f t="shared" si="172"/>
        <v>5911.2422480898313</v>
      </c>
      <c r="CH193" s="94">
        <f t="shared" si="173"/>
        <v>-3.4563436024811496E-2</v>
      </c>
      <c r="CI193" s="100"/>
      <c r="CJ193" s="94">
        <f t="shared" si="174"/>
        <v>-70</v>
      </c>
      <c r="CK193" s="94">
        <f t="shared" si="175"/>
        <v>22.85</v>
      </c>
      <c r="CL193" s="94">
        <v>1</v>
      </c>
      <c r="CM193" s="94">
        <f>CM$3/CP$3</f>
        <v>0.43763676148796499</v>
      </c>
      <c r="CN193" s="93">
        <f>CN192*CL193</f>
        <v>1</v>
      </c>
      <c r="CO193" s="93">
        <f>CJ193*CN193*$G193*CM193</f>
        <v>-114.7027352297593</v>
      </c>
      <c r="CP193" s="93">
        <f t="shared" si="193"/>
        <v>1.3946533203124936E-3</v>
      </c>
      <c r="CQ193" s="93">
        <f t="shared" si="176"/>
        <v>20719441591019.219</v>
      </c>
      <c r="CR193" s="93">
        <f t="shared" si="177"/>
        <v>5911.2422480898313</v>
      </c>
      <c r="CS193" s="94">
        <f t="shared" si="178"/>
        <v>-1.2158849721577126E-5</v>
      </c>
      <c r="CT193" s="100"/>
      <c r="CU193" s="94">
        <f t="shared" si="179"/>
        <v>-133</v>
      </c>
      <c r="CV193" s="94">
        <f t="shared" si="180"/>
        <v>26</v>
      </c>
      <c r="CW193" s="94">
        <v>1</v>
      </c>
      <c r="CX193" s="94">
        <f>CX$3/DA$3</f>
        <v>0.38461538461538458</v>
      </c>
      <c r="CY193" s="93">
        <f>CY192*CW193</f>
        <v>1</v>
      </c>
      <c r="CZ193" s="93">
        <f>CU193*CY193*$G193*CX193</f>
        <v>-191.53150961538461</v>
      </c>
      <c r="DA193" s="93">
        <f t="shared" si="194"/>
        <v>2.556086009747904E-7</v>
      </c>
      <c r="DB193" s="93">
        <f t="shared" si="181"/>
        <v>23575732226105.02</v>
      </c>
      <c r="DC193" s="93">
        <f t="shared" si="182"/>
        <v>5911.2422480898313</v>
      </c>
      <c r="DD193" s="94">
        <f t="shared" si="183"/>
        <v>-1.3345511737889986E-9</v>
      </c>
      <c r="DE193" s="100"/>
    </row>
    <row r="194" spans="1:109">
      <c r="A194" s="84">
        <f t="shared" si="134"/>
        <v>168.89701257893245</v>
      </c>
      <c r="B194" s="84">
        <f t="shared" si="135"/>
        <v>6.2666666666666666</v>
      </c>
      <c r="C194" s="112">
        <f t="shared" si="199"/>
        <v>7.8199999999999994</v>
      </c>
      <c r="D194" s="116"/>
      <c r="E194" s="86">
        <f t="shared" si="184"/>
        <v>1.94</v>
      </c>
      <c r="F194" s="86">
        <f t="shared" si="136"/>
        <v>1.94</v>
      </c>
      <c r="G194" s="87">
        <f t="shared" si="137"/>
        <v>3.7635999999999998</v>
      </c>
      <c r="H194" s="88">
        <f t="shared" si="138"/>
        <v>208318498661.36481</v>
      </c>
      <c r="I194" s="84">
        <f t="shared" si="185"/>
        <v>37.600000000000023</v>
      </c>
      <c r="J194" s="89">
        <v>188</v>
      </c>
      <c r="K194" s="94">
        <f t="shared" si="139"/>
        <v>188</v>
      </c>
      <c r="L194" s="94">
        <f t="shared" si="140"/>
        <v>10</v>
      </c>
      <c r="M194" s="94">
        <v>1</v>
      </c>
      <c r="N194" s="94">
        <f>N$3/Q$3</f>
        <v>1</v>
      </c>
      <c r="O194" s="93">
        <f>O193*M194</f>
        <v>61440000</v>
      </c>
      <c r="P194" s="93">
        <f>K194*O194*$G194*N194</f>
        <v>43472289792</v>
      </c>
      <c r="Q194" s="93">
        <f t="shared" si="141"/>
        <v>2083184986613.6479</v>
      </c>
      <c r="R194" s="93">
        <f t="shared" si="142"/>
        <v>10415924933068.24</v>
      </c>
      <c r="S194" s="93">
        <f t="shared" si="143"/>
        <v>6125.33165619595</v>
      </c>
      <c r="T194" s="94">
        <f t="shared" si="198"/>
        <v>47.919835752406279</v>
      </c>
      <c r="U194" s="100">
        <f>T194/(($C194/N$3))</f>
        <v>6.1278562343230538</v>
      </c>
      <c r="V194" s="94">
        <f t="shared" si="144"/>
        <v>178</v>
      </c>
      <c r="W194" s="97">
        <f t="shared" si="145"/>
        <v>10.5</v>
      </c>
      <c r="X194" s="94">
        <v>1</v>
      </c>
      <c r="Y194" s="94">
        <f>Y$3/AB$3</f>
        <v>0.95238095238095244</v>
      </c>
      <c r="Z194" s="93">
        <f>Z193*X194</f>
        <v>5529600</v>
      </c>
      <c r="AA194" s="93">
        <f>V194*Z194*$G194*Y194</f>
        <v>3527994338.742857</v>
      </c>
      <c r="AB194" s="93">
        <f t="shared" si="186"/>
        <v>546836058986.08228</v>
      </c>
      <c r="AC194" s="93">
        <f t="shared" si="146"/>
        <v>10936721179721.652</v>
      </c>
      <c r="AD194" s="93">
        <f t="shared" si="147"/>
        <v>6125.33165619595</v>
      </c>
      <c r="AE194" s="94">
        <f t="shared" si="148"/>
        <v>154.99913165420168</v>
      </c>
      <c r="AF194" s="100">
        <f t="shared" si="187"/>
        <v>20.811903866612759</v>
      </c>
      <c r="AG194" s="94">
        <f t="shared" si="149"/>
        <v>153</v>
      </c>
      <c r="AH194" s="94">
        <f t="shared" si="150"/>
        <v>11.75</v>
      </c>
      <c r="AI194" s="94">
        <v>1</v>
      </c>
      <c r="AJ194" s="94">
        <f>AJ$3/AM$3</f>
        <v>0.85106382978723394</v>
      </c>
      <c r="AK194" s="93">
        <f>AK193*AI194</f>
        <v>518400</v>
      </c>
      <c r="AL194" s="93">
        <f>AG194*AK194*$G194*AJ194</f>
        <v>254051648.27234036</v>
      </c>
      <c r="AM194" s="93">
        <f t="shared" si="188"/>
        <v>19122987181.804932</v>
      </c>
      <c r="AN194" s="93">
        <f t="shared" si="151"/>
        <v>12238711796355.184</v>
      </c>
      <c r="AO194" s="93">
        <f t="shared" si="152"/>
        <v>6125.33165619595</v>
      </c>
      <c r="AP194" s="94">
        <f t="shared" si="153"/>
        <v>75.272045317750965</v>
      </c>
      <c r="AQ194" s="100">
        <f t="shared" si="195"/>
        <v>11.310057960148004</v>
      </c>
      <c r="AR194" s="94">
        <f t="shared" si="154"/>
        <v>123</v>
      </c>
      <c r="AS194" s="94">
        <f t="shared" si="155"/>
        <v>13.25</v>
      </c>
      <c r="AT194" s="94">
        <v>1</v>
      </c>
      <c r="AU194" s="94">
        <f>AU$3/AX$3</f>
        <v>0.75471698113207542</v>
      </c>
      <c r="AV194" s="93">
        <f>AV193*AT194</f>
        <v>51200</v>
      </c>
      <c r="AW194" s="93">
        <f>AR194*AV194*$G194*AU194</f>
        <v>17888035.743396226</v>
      </c>
      <c r="AX194" s="93">
        <f t="shared" si="189"/>
        <v>336940931.06238669</v>
      </c>
      <c r="AY194" s="93">
        <f t="shared" si="156"/>
        <v>13801100536315.418</v>
      </c>
      <c r="AZ194" s="93">
        <f t="shared" si="157"/>
        <v>6125.33165619595</v>
      </c>
      <c r="BA194" s="94">
        <f t="shared" si="158"/>
        <v>18.836105646019636</v>
      </c>
      <c r="BB194" s="100">
        <f t="shared" si="196"/>
        <v>3.1915396395109998</v>
      </c>
      <c r="BC194" s="94">
        <f t="shared" si="159"/>
        <v>86</v>
      </c>
      <c r="BD194" s="94">
        <f t="shared" si="160"/>
        <v>15.1</v>
      </c>
      <c r="BE194" s="94">
        <v>1</v>
      </c>
      <c r="BF194" s="94">
        <f>BF$3/BI$3</f>
        <v>0.66225165562913912</v>
      </c>
      <c r="BG194" s="93">
        <f>BG193*BE194</f>
        <v>512</v>
      </c>
      <c r="BH194" s="93">
        <f>BC194*BG194*$G194*BF194</f>
        <v>109747.57298013246</v>
      </c>
      <c r="BI194" s="93">
        <f t="shared" si="190"/>
        <v>2273489.0808712007</v>
      </c>
      <c r="BJ194" s="93">
        <f t="shared" si="161"/>
        <v>15728046648933.043</v>
      </c>
      <c r="BK194" s="93">
        <f t="shared" si="162"/>
        <v>6125.33165619595</v>
      </c>
      <c r="BL194" s="94">
        <f t="shared" si="163"/>
        <v>20.71562057488751</v>
      </c>
      <c r="BM194" s="100">
        <f t="shared" si="197"/>
        <v>4.0000750726445196</v>
      </c>
      <c r="BN194" s="94">
        <f t="shared" si="164"/>
        <v>36</v>
      </c>
      <c r="BO194" s="94">
        <f t="shared" si="165"/>
        <v>17.600000000000001</v>
      </c>
      <c r="BP194" s="94">
        <v>1</v>
      </c>
      <c r="BQ194" s="94">
        <f>BQ$3/BT$3</f>
        <v>0.56818181818181823</v>
      </c>
      <c r="BR194" s="93">
        <f>BR193*BP194</f>
        <v>2</v>
      </c>
      <c r="BS194" s="93">
        <f>BN194*BR194*$G194*BQ194</f>
        <v>153.96545454545455</v>
      </c>
      <c r="BT194" s="93">
        <f t="shared" si="191"/>
        <v>2587.7876541373271</v>
      </c>
      <c r="BU194" s="93">
        <f t="shared" si="166"/>
        <v>18332027882200.105</v>
      </c>
      <c r="BV194" s="93">
        <f t="shared" si="167"/>
        <v>6125.33165619595</v>
      </c>
      <c r="BW194" s="94">
        <f t="shared" si="168"/>
        <v>16.807586232750321</v>
      </c>
      <c r="BX194" s="100">
        <f t="shared" si="200"/>
        <v>3.7827815562200215</v>
      </c>
      <c r="BY194" s="94">
        <f t="shared" si="169"/>
        <v>-19</v>
      </c>
      <c r="BZ194" s="94">
        <f t="shared" si="170"/>
        <v>20.350000000000001</v>
      </c>
      <c r="CA194" s="94">
        <v>1</v>
      </c>
      <c r="CB194" s="94">
        <f>CB$3/CE$3</f>
        <v>0.49140049140049141</v>
      </c>
      <c r="CC194" s="93">
        <f>CC193*CA194</f>
        <v>1</v>
      </c>
      <c r="CD194" s="93">
        <f>BY194*CC194*$G194*CB194</f>
        <v>-35.139262899262896</v>
      </c>
      <c r="CE194" s="93">
        <f t="shared" si="192"/>
        <v>1.4610007202618522</v>
      </c>
      <c r="CF194" s="93">
        <f t="shared" si="171"/>
        <v>21196407238793.871</v>
      </c>
      <c r="CG194" s="93">
        <f t="shared" si="172"/>
        <v>6125.33165619595</v>
      </c>
      <c r="CH194" s="94">
        <f t="shared" si="173"/>
        <v>-4.1577443569327091E-2</v>
      </c>
      <c r="CI194" s="100"/>
      <c r="CJ194" s="94">
        <f t="shared" si="174"/>
        <v>-69</v>
      </c>
      <c r="CK194" s="94">
        <f t="shared" si="175"/>
        <v>22.85</v>
      </c>
      <c r="CL194" s="94">
        <v>1</v>
      </c>
      <c r="CM194" s="94">
        <f>CM$3/CP$3</f>
        <v>0.43763676148796499</v>
      </c>
      <c r="CN194" s="93">
        <f>CN193*CL194</f>
        <v>1</v>
      </c>
      <c r="CO194" s="93">
        <f>CJ194*CN194*$G194*CM194</f>
        <v>-113.64919037199125</v>
      </c>
      <c r="CP194" s="93">
        <f t="shared" si="193"/>
        <v>1.6020359748341144E-3</v>
      </c>
      <c r="CQ194" s="93">
        <f t="shared" si="176"/>
        <v>23800388472060.934</v>
      </c>
      <c r="CR194" s="93">
        <f t="shared" si="177"/>
        <v>6125.33165619595</v>
      </c>
      <c r="CS194" s="94">
        <f t="shared" si="178"/>
        <v>-1.4096325451949148E-5</v>
      </c>
      <c r="CT194" s="100"/>
      <c r="CU194" s="94">
        <f t="shared" si="179"/>
        <v>-132</v>
      </c>
      <c r="CV194" s="94">
        <f t="shared" si="180"/>
        <v>26</v>
      </c>
      <c r="CW194" s="94">
        <v>1</v>
      </c>
      <c r="CX194" s="94">
        <f>CX$3/DA$3</f>
        <v>0.38461538461538458</v>
      </c>
      <c r="CY194" s="93">
        <f>CY193*CW194</f>
        <v>1</v>
      </c>
      <c r="CZ194" s="93">
        <f>CU194*CY194*$G194*CX194</f>
        <v>-191.07507692307689</v>
      </c>
      <c r="DA194" s="93">
        <f t="shared" si="194"/>
        <v>2.936171794628352E-7</v>
      </c>
      <c r="DB194" s="93">
        <f t="shared" si="181"/>
        <v>27081404825977.426</v>
      </c>
      <c r="DC194" s="93">
        <f t="shared" si="182"/>
        <v>6125.33165619595</v>
      </c>
      <c r="DD194" s="94">
        <f t="shared" si="183"/>
        <v>-1.5366587008154902E-9</v>
      </c>
      <c r="DE194" s="100"/>
    </row>
    <row r="195" spans="1:109">
      <c r="A195" s="84">
        <f t="shared" si="134"/>
        <v>174.85315286456469</v>
      </c>
      <c r="B195" s="84">
        <f t="shared" si="135"/>
        <v>6.3</v>
      </c>
      <c r="C195" s="112">
        <f t="shared" si="199"/>
        <v>7.8199999999999994</v>
      </c>
      <c r="D195" s="116"/>
      <c r="E195" s="86">
        <f t="shared" si="184"/>
        <v>1.9450000000000001</v>
      </c>
      <c r="F195" s="86">
        <f t="shared" si="136"/>
        <v>1.9450000000000001</v>
      </c>
      <c r="G195" s="87">
        <f t="shared" si="137"/>
        <v>3.7830250000000003</v>
      </c>
      <c r="H195" s="88">
        <f t="shared" si="138"/>
        <v>239295116727.76178</v>
      </c>
      <c r="I195" s="84">
        <f t="shared" si="185"/>
        <v>37.800000000000018</v>
      </c>
      <c r="J195" s="89">
        <v>189</v>
      </c>
      <c r="K195" s="94">
        <f t="shared" si="139"/>
        <v>189</v>
      </c>
      <c r="L195" s="94">
        <f t="shared" si="140"/>
        <v>10</v>
      </c>
      <c r="M195" s="94">
        <v>1</v>
      </c>
      <c r="N195" s="94">
        <f>N$3/Q$3</f>
        <v>1</v>
      </c>
      <c r="O195" s="93">
        <f>O194*M195</f>
        <v>61440000</v>
      </c>
      <c r="P195" s="93">
        <f>K195*O195*$G195*N195</f>
        <v>43929091584</v>
      </c>
      <c r="Q195" s="93">
        <f t="shared" si="141"/>
        <v>2392951167277.6177</v>
      </c>
      <c r="R195" s="93">
        <f t="shared" si="142"/>
        <v>11964755836388.088</v>
      </c>
      <c r="S195" s="93">
        <f t="shared" si="143"/>
        <v>6347.1694489836982</v>
      </c>
      <c r="T195" s="94">
        <f t="shared" si="198"/>
        <v>54.473040096945375</v>
      </c>
      <c r="U195" s="100">
        <f>T195/(($C195/N$3))</f>
        <v>6.9658619049802279</v>
      </c>
      <c r="V195" s="94">
        <f t="shared" si="144"/>
        <v>179</v>
      </c>
      <c r="W195" s="97">
        <f t="shared" si="145"/>
        <v>10.5</v>
      </c>
      <c r="X195" s="94">
        <v>1</v>
      </c>
      <c r="Y195" s="94">
        <f>Y$3/AB$3</f>
        <v>0.95238095238095244</v>
      </c>
      <c r="Z195" s="93">
        <f>Z194*X195</f>
        <v>5529600</v>
      </c>
      <c r="AA195" s="93">
        <f>V195*Z195*$G195*Y195</f>
        <v>3566125802.0571432</v>
      </c>
      <c r="AB195" s="93">
        <f t="shared" si="186"/>
        <v>628149681410.37439</v>
      </c>
      <c r="AC195" s="93">
        <f t="shared" si="146"/>
        <v>12562993628207.492</v>
      </c>
      <c r="AD195" s="93">
        <f t="shared" si="147"/>
        <v>6347.1694489836982</v>
      </c>
      <c r="AE195" s="94">
        <f t="shared" si="148"/>
        <v>176.14344425202893</v>
      </c>
      <c r="AF195" s="100">
        <f t="shared" si="187"/>
        <v>23.650973972459131</v>
      </c>
      <c r="AG195" s="94">
        <f t="shared" si="149"/>
        <v>154</v>
      </c>
      <c r="AH195" s="94">
        <f t="shared" si="150"/>
        <v>11.75</v>
      </c>
      <c r="AI195" s="94">
        <v>1</v>
      </c>
      <c r="AJ195" s="94">
        <f>AJ$3/AM$3</f>
        <v>0.85106382978723394</v>
      </c>
      <c r="AK195" s="93">
        <f>AK194*AI195</f>
        <v>518400</v>
      </c>
      <c r="AL195" s="93">
        <f>AG195*AK195*$G195*AJ195</f>
        <v>257031918.8425532</v>
      </c>
      <c r="AM195" s="93">
        <f t="shared" si="188"/>
        <v>21966543918.368706</v>
      </c>
      <c r="AN195" s="93">
        <f t="shared" si="151"/>
        <v>14058588107756.004</v>
      </c>
      <c r="AO195" s="93">
        <f t="shared" si="152"/>
        <v>6347.1694489836982</v>
      </c>
      <c r="AP195" s="94">
        <f t="shared" si="153"/>
        <v>85.462319299823903</v>
      </c>
      <c r="AQ195" s="100">
        <f t="shared" si="195"/>
        <v>12.841205265638504</v>
      </c>
      <c r="AR195" s="94">
        <f t="shared" si="154"/>
        <v>124</v>
      </c>
      <c r="AS195" s="94">
        <f t="shared" si="155"/>
        <v>13.25</v>
      </c>
      <c r="AT195" s="94">
        <v>1</v>
      </c>
      <c r="AU195" s="94">
        <f>AU$3/AX$3</f>
        <v>0.75471698113207542</v>
      </c>
      <c r="AV195" s="93">
        <f>AV194*AT195</f>
        <v>51200</v>
      </c>
      <c r="AW195" s="93">
        <f>AR195*AV195*$G195*AU195</f>
        <v>18126542.732075471</v>
      </c>
      <c r="AX195" s="93">
        <f t="shared" si="189"/>
        <v>387043493.24253297</v>
      </c>
      <c r="AY195" s="93">
        <f t="shared" si="156"/>
        <v>15853301483214.219</v>
      </c>
      <c r="AZ195" s="93">
        <f t="shared" si="157"/>
        <v>6347.1694489836982</v>
      </c>
      <c r="BA195" s="94">
        <f t="shared" si="158"/>
        <v>21.35230633680893</v>
      </c>
      <c r="BB195" s="100">
        <f t="shared" si="196"/>
        <v>3.6178779918506181</v>
      </c>
      <c r="BC195" s="94">
        <f t="shared" si="159"/>
        <v>87</v>
      </c>
      <c r="BD195" s="94">
        <f t="shared" si="160"/>
        <v>15.1</v>
      </c>
      <c r="BE195" s="94">
        <v>1</v>
      </c>
      <c r="BF195" s="94">
        <f>BF$3/BI$3</f>
        <v>0.66225165562913912</v>
      </c>
      <c r="BG195" s="93">
        <f>BG194*BE195</f>
        <v>512</v>
      </c>
      <c r="BH195" s="93">
        <f>BC195*BG195*$G195*BF195</f>
        <v>111596.73218543048</v>
      </c>
      <c r="BI195" s="93">
        <f t="shared" si="190"/>
        <v>2611553.1673004697</v>
      </c>
      <c r="BJ195" s="93">
        <f t="shared" si="161"/>
        <v>18066781312946.012</v>
      </c>
      <c r="BK195" s="93">
        <f t="shared" si="162"/>
        <v>6347.1694489836982</v>
      </c>
      <c r="BL195" s="94">
        <f t="shared" si="163"/>
        <v>23.401699280594357</v>
      </c>
      <c r="BM195" s="100">
        <f t="shared" si="197"/>
        <v>4.5187424442068398</v>
      </c>
      <c r="BN195" s="94">
        <f t="shared" si="164"/>
        <v>37</v>
      </c>
      <c r="BO195" s="94">
        <f t="shared" si="165"/>
        <v>17.600000000000001</v>
      </c>
      <c r="BP195" s="94">
        <v>1</v>
      </c>
      <c r="BQ195" s="94">
        <f>BQ$3/BT$3</f>
        <v>0.56818181818181823</v>
      </c>
      <c r="BR195" s="93">
        <f>BR194*BP195</f>
        <v>2</v>
      </c>
      <c r="BS195" s="93">
        <f>BN195*BR195*$G195*BQ195</f>
        <v>159.05900568181821</v>
      </c>
      <c r="BT195" s="93">
        <f t="shared" si="191"/>
        <v>2972.5874213891834</v>
      </c>
      <c r="BU195" s="93">
        <f t="shared" si="166"/>
        <v>21057970272043.039</v>
      </c>
      <c r="BV195" s="93">
        <f t="shared" si="167"/>
        <v>6347.1694489836982</v>
      </c>
      <c r="BW195" s="94">
        <f t="shared" si="168"/>
        <v>18.688582948491142</v>
      </c>
      <c r="BX195" s="100">
        <f t="shared" si="200"/>
        <v>4.2061260855939153</v>
      </c>
      <c r="BY195" s="94">
        <f t="shared" si="169"/>
        <v>-18</v>
      </c>
      <c r="BZ195" s="94">
        <f t="shared" si="170"/>
        <v>20.350000000000001</v>
      </c>
      <c r="CA195" s="94">
        <v>1</v>
      </c>
      <c r="CB195" s="94">
        <f>CB$3/CE$3</f>
        <v>0.49140049140049141</v>
      </c>
      <c r="CC195" s="93">
        <f>CC194*CA195</f>
        <v>1</v>
      </c>
      <c r="CD195" s="93">
        <f>BY195*CC195*$G195*CB195</f>
        <v>-33.461646191646196</v>
      </c>
      <c r="CE195" s="93">
        <f t="shared" si="192"/>
        <v>1.6782491240142732</v>
      </c>
      <c r="CF195" s="93">
        <f t="shared" si="171"/>
        <v>24348278127049.762</v>
      </c>
      <c r="CG195" s="93">
        <f t="shared" si="172"/>
        <v>6347.1694489836982</v>
      </c>
      <c r="CH195" s="94">
        <f t="shared" si="173"/>
        <v>-5.015441004911627E-2</v>
      </c>
      <c r="CI195" s="100"/>
      <c r="CJ195" s="94">
        <f t="shared" si="174"/>
        <v>-68</v>
      </c>
      <c r="CK195" s="94">
        <f t="shared" si="175"/>
        <v>22.85</v>
      </c>
      <c r="CL195" s="94">
        <v>1</v>
      </c>
      <c r="CM195" s="94">
        <f>CM$3/CP$3</f>
        <v>0.43763676148796499</v>
      </c>
      <c r="CN195" s="93">
        <f>CN194*CL195</f>
        <v>1</v>
      </c>
      <c r="CO195" s="93">
        <f>CJ195*CN195*$G195*CM195</f>
        <v>-112.5801750547046</v>
      </c>
      <c r="CP195" s="93">
        <f t="shared" si="193"/>
        <v>1.8402560889380186E-3</v>
      </c>
      <c r="CQ195" s="93">
        <f t="shared" si="176"/>
        <v>27339467086146.789</v>
      </c>
      <c r="CR195" s="93">
        <f t="shared" si="177"/>
        <v>6347.1694489836982</v>
      </c>
      <c r="CS195" s="94">
        <f t="shared" si="178"/>
        <v>-1.6346182514317528E-5</v>
      </c>
      <c r="CT195" s="100"/>
      <c r="CU195" s="94">
        <f t="shared" si="179"/>
        <v>-131</v>
      </c>
      <c r="CV195" s="94">
        <f t="shared" si="180"/>
        <v>26</v>
      </c>
      <c r="CW195" s="94">
        <v>1</v>
      </c>
      <c r="CX195" s="94">
        <f>CX$3/DA$3</f>
        <v>0.38461538461538458</v>
      </c>
      <c r="CY195" s="93">
        <f>CY194*CW195</f>
        <v>1</v>
      </c>
      <c r="CZ195" s="93">
        <f>CU195*CY195*$G195*CX195</f>
        <v>-190.60625961538463</v>
      </c>
      <c r="DA195" s="93">
        <f t="shared" si="194"/>
        <v>3.3727757104782802E-7</v>
      </c>
      <c r="DB195" s="93">
        <f t="shared" si="181"/>
        <v>31108365174609.031</v>
      </c>
      <c r="DC195" s="93">
        <f t="shared" si="182"/>
        <v>6347.1694489836982</v>
      </c>
      <c r="DD195" s="94">
        <f t="shared" si="183"/>
        <v>-1.7694989226922794E-9</v>
      </c>
      <c r="DE195" s="100"/>
    </row>
    <row r="196" spans="1:109">
      <c r="A196" s="84">
        <f t="shared" si="134"/>
        <v>181.01933598375831</v>
      </c>
      <c r="B196" s="84">
        <f t="shared" si="135"/>
        <v>6.333333333333333</v>
      </c>
      <c r="C196" s="112">
        <f t="shared" si="199"/>
        <v>7.8199999999999994</v>
      </c>
      <c r="D196" s="116"/>
      <c r="E196" s="86">
        <f t="shared" si="184"/>
        <v>1.9500000000000002</v>
      </c>
      <c r="F196" s="86">
        <f t="shared" si="136"/>
        <v>1.9500000000000002</v>
      </c>
      <c r="G196" s="87">
        <f t="shared" si="137"/>
        <v>3.8025000000000007</v>
      </c>
      <c r="H196" s="88">
        <f t="shared" si="138"/>
        <v>274877906944.00348</v>
      </c>
      <c r="I196" s="84">
        <f t="shared" si="185"/>
        <v>38.000000000000021</v>
      </c>
      <c r="J196" s="89">
        <v>190</v>
      </c>
      <c r="K196" s="94">
        <f t="shared" si="139"/>
        <v>190</v>
      </c>
      <c r="L196" s="94">
        <f t="shared" si="140"/>
        <v>10</v>
      </c>
      <c r="M196" s="94">
        <v>1</v>
      </c>
      <c r="N196" s="94">
        <f>N$3/Q$3</f>
        <v>1</v>
      </c>
      <c r="O196" s="93">
        <f>O195*M196</f>
        <v>61440000</v>
      </c>
      <c r="P196" s="93">
        <f>K196*O196*$G196*N196</f>
        <v>44388864000.000008</v>
      </c>
      <c r="Q196" s="93">
        <f t="shared" si="141"/>
        <v>2748779069440.0347</v>
      </c>
      <c r="R196" s="93">
        <f t="shared" si="142"/>
        <v>13743895347200.174</v>
      </c>
      <c r="S196" s="93">
        <f t="shared" si="143"/>
        <v>6577.0358740765523</v>
      </c>
      <c r="T196" s="94">
        <f t="shared" si="198"/>
        <v>61.924969952824974</v>
      </c>
      <c r="U196" s="100">
        <f>T196/(($C196/N$3))</f>
        <v>7.9187941116144476</v>
      </c>
      <c r="V196" s="94">
        <f t="shared" si="144"/>
        <v>180</v>
      </c>
      <c r="W196" s="97">
        <f t="shared" si="145"/>
        <v>10.5</v>
      </c>
      <c r="X196" s="94">
        <v>12</v>
      </c>
      <c r="Y196" s="94">
        <f>Y$3/AB$3</f>
        <v>0.95238095238095244</v>
      </c>
      <c r="Z196" s="93">
        <f>Z195*X196</f>
        <v>66355200</v>
      </c>
      <c r="AA196" s="93">
        <f>V196*Z196*$G196*Y196</f>
        <v>43254111085.714294</v>
      </c>
      <c r="AB196" s="93">
        <f t="shared" si="186"/>
        <v>721554505728.00867</v>
      </c>
      <c r="AC196" s="93">
        <f t="shared" si="146"/>
        <v>14431090114560.184</v>
      </c>
      <c r="AD196" s="93">
        <f t="shared" si="147"/>
        <v>6577.0358740765523</v>
      </c>
      <c r="AE196" s="94">
        <f t="shared" si="148"/>
        <v>16.681755505231486</v>
      </c>
      <c r="AF196" s="100">
        <f t="shared" si="187"/>
        <v>2.239877657352054</v>
      </c>
      <c r="AG196" s="94">
        <f t="shared" si="149"/>
        <v>155</v>
      </c>
      <c r="AH196" s="94">
        <f t="shared" si="150"/>
        <v>11.75</v>
      </c>
      <c r="AI196" s="94">
        <v>1</v>
      </c>
      <c r="AJ196" s="94">
        <f>AJ$3/AM$3</f>
        <v>0.85106382978723394</v>
      </c>
      <c r="AK196" s="93">
        <f>AK195*AI196</f>
        <v>518400</v>
      </c>
      <c r="AL196" s="93">
        <f>AG196*AK196*$G196*AJ196</f>
        <v>260032748.93617022</v>
      </c>
      <c r="AM196" s="93">
        <f t="shared" si="188"/>
        <v>25232932864.000259</v>
      </c>
      <c r="AN196" s="93">
        <f t="shared" si="151"/>
        <v>16149077032960.205</v>
      </c>
      <c r="AO196" s="93">
        <f t="shared" si="152"/>
        <v>6577.0358740765523</v>
      </c>
      <c r="AP196" s="94">
        <f t="shared" si="153"/>
        <v>97.037519186455029</v>
      </c>
      <c r="AQ196" s="100">
        <f t="shared" si="195"/>
        <v>14.580445657811339</v>
      </c>
      <c r="AR196" s="94">
        <f t="shared" si="154"/>
        <v>125</v>
      </c>
      <c r="AS196" s="94">
        <f t="shared" si="155"/>
        <v>13.25</v>
      </c>
      <c r="AT196" s="94">
        <v>1</v>
      </c>
      <c r="AU196" s="94">
        <f>AU$3/AX$3</f>
        <v>0.75471698113207542</v>
      </c>
      <c r="AV196" s="93">
        <f>AV195*AT196</f>
        <v>51200</v>
      </c>
      <c r="AW196" s="93">
        <f>AR196*AV196*$G196*AU196</f>
        <v>18366792.452830192</v>
      </c>
      <c r="AX196" s="93">
        <f t="shared" si="189"/>
        <v>444596224.00000364</v>
      </c>
      <c r="AY196" s="93">
        <f t="shared" si="156"/>
        <v>18210661335040.23</v>
      </c>
      <c r="AZ196" s="93">
        <f t="shared" si="157"/>
        <v>6577.0358740765523</v>
      </c>
      <c r="BA196" s="94">
        <f t="shared" si="158"/>
        <v>24.206525180802299</v>
      </c>
      <c r="BB196" s="100">
        <f t="shared" si="196"/>
        <v>4.1014892409927173</v>
      </c>
      <c r="BC196" s="94">
        <f t="shared" si="159"/>
        <v>88</v>
      </c>
      <c r="BD196" s="94">
        <f t="shared" si="160"/>
        <v>15.1</v>
      </c>
      <c r="BE196" s="94">
        <v>1</v>
      </c>
      <c r="BF196" s="94">
        <f>BF$3/BI$3</f>
        <v>0.66225165562913912</v>
      </c>
      <c r="BG196" s="93">
        <f>BG195*BE196</f>
        <v>512</v>
      </c>
      <c r="BH196" s="93">
        <f>BC196*BG196*$G196*BF196</f>
        <v>113460.55629139076</v>
      </c>
      <c r="BI196" s="93">
        <f t="shared" si="190"/>
        <v>2999886.827265346</v>
      </c>
      <c r="BJ196" s="93">
        <f t="shared" si="161"/>
        <v>20753281974272.262</v>
      </c>
      <c r="BK196" s="93">
        <f t="shared" si="162"/>
        <v>6577.0358740765523</v>
      </c>
      <c r="BL196" s="94">
        <f t="shared" si="163"/>
        <v>26.439909386315723</v>
      </c>
      <c r="BM196" s="100">
        <f t="shared" si="197"/>
        <v>5.1054044978691495</v>
      </c>
      <c r="BN196" s="94">
        <f t="shared" si="164"/>
        <v>38</v>
      </c>
      <c r="BO196" s="94">
        <f t="shared" si="165"/>
        <v>17.600000000000001</v>
      </c>
      <c r="BP196" s="94">
        <v>1</v>
      </c>
      <c r="BQ196" s="94">
        <f>BQ$3/BT$3</f>
        <v>0.56818181818181823</v>
      </c>
      <c r="BR196" s="93">
        <f>BR195*BP196</f>
        <v>2</v>
      </c>
      <c r="BS196" s="93">
        <f>BN196*BR196*$G196*BQ196</f>
        <v>164.19886363636368</v>
      </c>
      <c r="BT196" s="93">
        <f t="shared" si="191"/>
        <v>3414.6062810346334</v>
      </c>
      <c r="BU196" s="93">
        <f t="shared" si="166"/>
        <v>24189255811072.309</v>
      </c>
      <c r="BV196" s="93">
        <f t="shared" si="167"/>
        <v>6577.0358740765523</v>
      </c>
      <c r="BW196" s="94">
        <f t="shared" si="168"/>
        <v>20.795553668365525</v>
      </c>
      <c r="BX196" s="100">
        <f t="shared" si="200"/>
        <v>4.6803292143635975</v>
      </c>
      <c r="BY196" s="94">
        <f t="shared" si="169"/>
        <v>-17</v>
      </c>
      <c r="BZ196" s="94">
        <f t="shared" si="170"/>
        <v>20.350000000000001</v>
      </c>
      <c r="CA196" s="94">
        <v>1</v>
      </c>
      <c r="CB196" s="94">
        <f>CB$3/CE$3</f>
        <v>0.49140049140049141</v>
      </c>
      <c r="CC196" s="93">
        <f>CC195*CA196</f>
        <v>1</v>
      </c>
      <c r="CD196" s="93">
        <f>BY196*CC196*$G196*CB196</f>
        <v>-31.765356265356271</v>
      </c>
      <c r="CE196" s="93">
        <f t="shared" si="192"/>
        <v>1.9278020080304106</v>
      </c>
      <c r="CF196" s="93">
        <f t="shared" si="171"/>
        <v>27968827031552.352</v>
      </c>
      <c r="CG196" s="93">
        <f t="shared" si="172"/>
        <v>6577.0358740765523</v>
      </c>
      <c r="CH196" s="94">
        <f t="shared" si="173"/>
        <v>-6.0688820610927563E-2</v>
      </c>
      <c r="CI196" s="100"/>
      <c r="CJ196" s="94">
        <f t="shared" si="174"/>
        <v>-67</v>
      </c>
      <c r="CK196" s="94">
        <f t="shared" si="175"/>
        <v>22.85</v>
      </c>
      <c r="CL196" s="94">
        <v>1</v>
      </c>
      <c r="CM196" s="94">
        <f>CM$3/CP$3</f>
        <v>0.43763676148796499</v>
      </c>
      <c r="CN196" s="93">
        <f>CN195*CL196</f>
        <v>1</v>
      </c>
      <c r="CO196" s="93">
        <f>CJ196*CN196*$G196*CM196</f>
        <v>-111.49562363238513</v>
      </c>
      <c r="CP196" s="93">
        <f t="shared" si="193"/>
        <v>2.1138991421363797E-3</v>
      </c>
      <c r="CQ196" s="93">
        <f t="shared" si="176"/>
        <v>31404800868352.398</v>
      </c>
      <c r="CR196" s="93">
        <f t="shared" si="177"/>
        <v>6577.0358740765523</v>
      </c>
      <c r="CS196" s="94">
        <f t="shared" si="178"/>
        <v>-1.8959480859142658E-5</v>
      </c>
      <c r="CT196" s="100"/>
      <c r="CU196" s="94">
        <f t="shared" si="179"/>
        <v>-130</v>
      </c>
      <c r="CV196" s="94">
        <f t="shared" si="180"/>
        <v>26</v>
      </c>
      <c r="CW196" s="94">
        <v>1</v>
      </c>
      <c r="CX196" s="94">
        <f>CX$3/DA$3</f>
        <v>0.38461538461538458</v>
      </c>
      <c r="CY196" s="93">
        <f>CY195*CW196</f>
        <v>1</v>
      </c>
      <c r="CZ196" s="93">
        <f>CU196*CY196*$G196*CX196</f>
        <v>-190.12500000000003</v>
      </c>
      <c r="DA196" s="93">
        <f t="shared" si="194"/>
        <v>3.8743019104003573E-7</v>
      </c>
      <c r="DB196" s="93">
        <f t="shared" si="181"/>
        <v>35734127902720.453</v>
      </c>
      <c r="DC196" s="93">
        <f t="shared" si="182"/>
        <v>6577.0358740765523</v>
      </c>
      <c r="DD196" s="94">
        <f t="shared" si="183"/>
        <v>-2.03776563334667E-9</v>
      </c>
      <c r="DE196" s="100"/>
    </row>
    <row r="197" spans="1:109">
      <c r="A197" s="84">
        <f t="shared" si="134"/>
        <v>187.40296908104233</v>
      </c>
      <c r="B197" s="84">
        <f t="shared" si="135"/>
        <v>6.3666666666666663</v>
      </c>
      <c r="C197" s="112">
        <f t="shared" si="199"/>
        <v>7.8199999999999994</v>
      </c>
      <c r="D197" s="116"/>
      <c r="E197" s="86">
        <f t="shared" si="184"/>
        <v>1.9550000000000001</v>
      </c>
      <c r="F197" s="86">
        <f t="shared" si="136"/>
        <v>1.9550000000000001</v>
      </c>
      <c r="G197" s="87">
        <f t="shared" si="137"/>
        <v>3.8220250000000004</v>
      </c>
      <c r="H197" s="88">
        <f t="shared" si="138"/>
        <v>315751799531.60492</v>
      </c>
      <c r="I197" s="84">
        <f t="shared" si="185"/>
        <v>38.200000000000017</v>
      </c>
      <c r="J197" s="89">
        <v>191</v>
      </c>
      <c r="K197" s="94">
        <f t="shared" si="139"/>
        <v>191</v>
      </c>
      <c r="L197" s="94">
        <f t="shared" si="140"/>
        <v>10</v>
      </c>
      <c r="M197" s="94">
        <v>1</v>
      </c>
      <c r="N197" s="94">
        <f>N$3/Q$3</f>
        <v>1</v>
      </c>
      <c r="O197" s="93">
        <f>O196*M197</f>
        <v>61440000</v>
      </c>
      <c r="P197" s="93">
        <f>K197*O197*$G197*N197</f>
        <v>44851616256.000008</v>
      </c>
      <c r="Q197" s="93">
        <f t="shared" si="141"/>
        <v>3157517995316.0493</v>
      </c>
      <c r="R197" s="93">
        <f t="shared" si="142"/>
        <v>15787589976580.246</v>
      </c>
      <c r="S197" s="93">
        <f t="shared" si="143"/>
        <v>6815.2213089139059</v>
      </c>
      <c r="T197" s="94">
        <f t="shared" si="198"/>
        <v>70.399202055369713</v>
      </c>
      <c r="U197" s="100">
        <f>T197/(($C197/N$3))</f>
        <v>9.0024555058017537</v>
      </c>
      <c r="V197" s="94">
        <f t="shared" si="144"/>
        <v>181</v>
      </c>
      <c r="W197" s="97">
        <f t="shared" si="145"/>
        <v>10.5</v>
      </c>
      <c r="X197" s="94">
        <v>1</v>
      </c>
      <c r="Y197" s="94">
        <f>Y$3/AB$3</f>
        <v>0.95238095238095244</v>
      </c>
      <c r="Z197" s="93">
        <f>Z196*X197</f>
        <v>66355200</v>
      </c>
      <c r="AA197" s="93">
        <f>V197*Z197*$G197*Y197</f>
        <v>43717745927.314293</v>
      </c>
      <c r="AB197" s="93">
        <f t="shared" si="186"/>
        <v>828848473770.46228</v>
      </c>
      <c r="AC197" s="93">
        <f t="shared" si="146"/>
        <v>16576969475409.258</v>
      </c>
      <c r="AD197" s="93">
        <f t="shared" si="147"/>
        <v>6815.2213089139059</v>
      </c>
      <c r="AE197" s="94">
        <f t="shared" si="148"/>
        <v>18.959085291097047</v>
      </c>
      <c r="AF197" s="100">
        <f t="shared" si="187"/>
        <v>2.5456572321805502</v>
      </c>
      <c r="AG197" s="94">
        <f t="shared" si="149"/>
        <v>156</v>
      </c>
      <c r="AH197" s="94">
        <f t="shared" si="150"/>
        <v>11.75</v>
      </c>
      <c r="AI197" s="94">
        <v>1</v>
      </c>
      <c r="AJ197" s="94">
        <f>AJ$3/AM$3</f>
        <v>0.85106382978723394</v>
      </c>
      <c r="AK197" s="93">
        <f>AK196*AI197</f>
        <v>518400</v>
      </c>
      <c r="AL197" s="93">
        <f>AG197*AK197*$G197*AJ197</f>
        <v>263054204.73191491</v>
      </c>
      <c r="AM197" s="93">
        <f t="shared" si="188"/>
        <v>28985028472.627728</v>
      </c>
      <c r="AN197" s="93">
        <f t="shared" si="151"/>
        <v>18550418222481.789</v>
      </c>
      <c r="AO197" s="93">
        <f t="shared" si="152"/>
        <v>6815.2213089139059</v>
      </c>
      <c r="AP197" s="94">
        <f t="shared" si="153"/>
        <v>110.18652411265234</v>
      </c>
      <c r="AQ197" s="100">
        <f t="shared" si="195"/>
        <v>16.556159313601857</v>
      </c>
      <c r="AR197" s="94">
        <f t="shared" si="154"/>
        <v>126</v>
      </c>
      <c r="AS197" s="94">
        <f t="shared" si="155"/>
        <v>13.25</v>
      </c>
      <c r="AT197" s="94">
        <v>1</v>
      </c>
      <c r="AU197" s="94">
        <f>AU$3/AX$3</f>
        <v>0.75471698113207542</v>
      </c>
      <c r="AV197" s="93">
        <f>AV196*AT197</f>
        <v>51200</v>
      </c>
      <c r="AW197" s="93">
        <f>AR197*AV197*$G197*AU197</f>
        <v>18608790.701886795</v>
      </c>
      <c r="AX197" s="93">
        <f t="shared" si="189"/>
        <v>510706951.14669758</v>
      </c>
      <c r="AY197" s="93">
        <f t="shared" si="156"/>
        <v>20918556718968.824</v>
      </c>
      <c r="AZ197" s="93">
        <f t="shared" si="157"/>
        <v>6815.2213089139059</v>
      </c>
      <c r="BA197" s="94">
        <f t="shared" si="158"/>
        <v>27.444392240647623</v>
      </c>
      <c r="BB197" s="100">
        <f t="shared" si="196"/>
        <v>4.6501048233833888</v>
      </c>
      <c r="BC197" s="94">
        <f t="shared" si="159"/>
        <v>89</v>
      </c>
      <c r="BD197" s="94">
        <f t="shared" si="160"/>
        <v>15.1</v>
      </c>
      <c r="BE197" s="94">
        <v>1</v>
      </c>
      <c r="BF197" s="94">
        <f>BF$3/BI$3</f>
        <v>0.66225165562913912</v>
      </c>
      <c r="BG197" s="93">
        <f>BG196*BE197</f>
        <v>512</v>
      </c>
      <c r="BH197" s="93">
        <f>BC197*BG197*$G197*BF197</f>
        <v>115339.09615894042</v>
      </c>
      <c r="BI197" s="93">
        <f t="shared" si="190"/>
        <v>3445965.0636569783</v>
      </c>
      <c r="BJ197" s="93">
        <f t="shared" si="161"/>
        <v>23839260864636.172</v>
      </c>
      <c r="BK197" s="93">
        <f t="shared" si="162"/>
        <v>6815.2213089139059</v>
      </c>
      <c r="BL197" s="94">
        <f t="shared" si="163"/>
        <v>29.876816954663358</v>
      </c>
      <c r="BM197" s="100">
        <f t="shared" si="197"/>
        <v>5.7690528902227207</v>
      </c>
      <c r="BN197" s="94">
        <f t="shared" si="164"/>
        <v>39</v>
      </c>
      <c r="BO197" s="94">
        <f t="shared" si="165"/>
        <v>17.600000000000001</v>
      </c>
      <c r="BP197" s="94">
        <v>1</v>
      </c>
      <c r="BQ197" s="94">
        <f>BQ$3/BT$3</f>
        <v>0.56818181818181823</v>
      </c>
      <c r="BR197" s="93">
        <f>BR196*BP197</f>
        <v>2</v>
      </c>
      <c r="BS197" s="93">
        <f>BN197*BR197*$G197*BQ197</f>
        <v>169.38519886363639</v>
      </c>
      <c r="BT197" s="93">
        <f t="shared" si="191"/>
        <v>3922.3526179870278</v>
      </c>
      <c r="BU197" s="93">
        <f t="shared" si="166"/>
        <v>27786158358781.234</v>
      </c>
      <c r="BV197" s="93">
        <f t="shared" si="167"/>
        <v>6815.2213089139059</v>
      </c>
      <c r="BW197" s="94">
        <f t="shared" si="168"/>
        <v>23.156407078665232</v>
      </c>
      <c r="BX197" s="100">
        <f t="shared" si="200"/>
        <v>5.2116721813875726</v>
      </c>
      <c r="BY197" s="94">
        <f t="shared" si="169"/>
        <v>-16</v>
      </c>
      <c r="BZ197" s="94">
        <f t="shared" si="170"/>
        <v>20.350000000000001</v>
      </c>
      <c r="CA197" s="94">
        <v>1</v>
      </c>
      <c r="CB197" s="94">
        <f>CB$3/CE$3</f>
        <v>0.49140049140049141</v>
      </c>
      <c r="CC197" s="93">
        <f>CC196*CA197</f>
        <v>1</v>
      </c>
      <c r="CD197" s="93">
        <f>BY197*CC197*$G197*CB197</f>
        <v>-30.050319410319414</v>
      </c>
      <c r="CE197" s="93">
        <f t="shared" si="192"/>
        <v>2.2144629953845136</v>
      </c>
      <c r="CF197" s="93">
        <f t="shared" si="171"/>
        <v>32127745602340.801</v>
      </c>
      <c r="CG197" s="93">
        <f t="shared" si="172"/>
        <v>6815.2213089139059</v>
      </c>
      <c r="CH197" s="94">
        <f t="shared" si="173"/>
        <v>-7.3691828867018874E-2</v>
      </c>
      <c r="CI197" s="100"/>
      <c r="CJ197" s="94">
        <f t="shared" si="174"/>
        <v>-66</v>
      </c>
      <c r="CK197" s="94">
        <f t="shared" si="175"/>
        <v>22.85</v>
      </c>
      <c r="CL197" s="94">
        <v>1</v>
      </c>
      <c r="CM197" s="94">
        <f>CM$3/CP$3</f>
        <v>0.43763676148796499</v>
      </c>
      <c r="CN197" s="93">
        <f>CN196*CL197</f>
        <v>1</v>
      </c>
      <c r="CO197" s="93">
        <f>CJ197*CN197*$G197*CM197</f>
        <v>-110.39547045951861</v>
      </c>
      <c r="CP197" s="93">
        <f t="shared" si="193"/>
        <v>2.4282324672017029E-3</v>
      </c>
      <c r="CQ197" s="93">
        <f t="shared" si="176"/>
        <v>36074643096485.867</v>
      </c>
      <c r="CR197" s="93">
        <f t="shared" si="177"/>
        <v>6815.2213089139059</v>
      </c>
      <c r="CS197" s="94">
        <f t="shared" si="178"/>
        <v>-2.1995761756295265E-5</v>
      </c>
      <c r="CT197" s="100"/>
      <c r="CU197" s="94">
        <f t="shared" si="179"/>
        <v>-129</v>
      </c>
      <c r="CV197" s="94">
        <f t="shared" si="180"/>
        <v>26</v>
      </c>
      <c r="CW197" s="94">
        <v>1</v>
      </c>
      <c r="CX197" s="94">
        <f>CX$3/DA$3</f>
        <v>0.38461538461538458</v>
      </c>
      <c r="CY197" s="93">
        <f>CY196*CW197</f>
        <v>1</v>
      </c>
      <c r="CZ197" s="93">
        <f>CU197*CY197*$G197*CX197</f>
        <v>-189.63124038461538</v>
      </c>
      <c r="DA197" s="93">
        <f t="shared" si="194"/>
        <v>4.4504042312387605E-7</v>
      </c>
      <c r="DB197" s="93">
        <f t="shared" si="181"/>
        <v>41047733939108.641</v>
      </c>
      <c r="DC197" s="93">
        <f t="shared" si="182"/>
        <v>6815.2213089139059</v>
      </c>
      <c r="DD197" s="94">
        <f t="shared" si="183"/>
        <v>-2.3468729214723934E-9</v>
      </c>
      <c r="DE197" s="100"/>
    </row>
    <row r="198" spans="1:109">
      <c r="A198" s="84">
        <f t="shared" si="134"/>
        <v>194.0117205133333</v>
      </c>
      <c r="B198" s="84">
        <f t="shared" si="135"/>
        <v>6.4</v>
      </c>
      <c r="C198" s="112">
        <f t="shared" si="199"/>
        <v>7.8199999999999994</v>
      </c>
      <c r="D198" s="116"/>
      <c r="E198" s="86">
        <f t="shared" si="184"/>
        <v>1.96</v>
      </c>
      <c r="F198" s="86">
        <f t="shared" si="136"/>
        <v>1.96</v>
      </c>
      <c r="G198" s="87">
        <f t="shared" si="137"/>
        <v>3.8415999999999997</v>
      </c>
      <c r="H198" s="88">
        <f t="shared" si="138"/>
        <v>362703572709.30817</v>
      </c>
      <c r="I198" s="84">
        <f t="shared" si="185"/>
        <v>38.40000000000002</v>
      </c>
      <c r="J198" s="89">
        <v>192</v>
      </c>
      <c r="K198" s="94">
        <f t="shared" si="139"/>
        <v>192</v>
      </c>
      <c r="L198" s="94">
        <f t="shared" si="140"/>
        <v>10</v>
      </c>
      <c r="M198" s="94">
        <v>1</v>
      </c>
      <c r="N198" s="94">
        <f>N$3/Q$3</f>
        <v>1</v>
      </c>
      <c r="O198" s="93">
        <f>O197*M198</f>
        <v>61440000</v>
      </c>
      <c r="P198" s="93">
        <f>K198*O198*$G198*N198</f>
        <v>45317357568</v>
      </c>
      <c r="Q198" s="93">
        <f t="shared" si="141"/>
        <v>3627035727093.0815</v>
      </c>
      <c r="R198" s="93">
        <f t="shared" si="142"/>
        <v>18135178635465.406</v>
      </c>
      <c r="S198" s="93">
        <f t="shared" si="143"/>
        <v>7062.0266266853323</v>
      </c>
      <c r="T198" s="94">
        <f t="shared" si="198"/>
        <v>80.036346374578656</v>
      </c>
      <c r="U198" s="100">
        <f>T198/(($C198/N$3))</f>
        <v>10.234826902120034</v>
      </c>
      <c r="V198" s="94">
        <f t="shared" si="144"/>
        <v>182</v>
      </c>
      <c r="W198" s="97">
        <f t="shared" si="145"/>
        <v>10.5</v>
      </c>
      <c r="X198" s="94">
        <v>1</v>
      </c>
      <c r="Y198" s="94">
        <f>Y$3/AB$3</f>
        <v>0.95238095238095244</v>
      </c>
      <c r="Z198" s="93">
        <f>Z197*X198</f>
        <v>66355200</v>
      </c>
      <c r="AA198" s="93">
        <f>V198*Z198*$G198*Y198</f>
        <v>44184423628.800003</v>
      </c>
      <c r="AB198" s="93">
        <f t="shared" si="186"/>
        <v>952096878361.93311</v>
      </c>
      <c r="AC198" s="93">
        <f t="shared" si="146"/>
        <v>19041937567238.68</v>
      </c>
      <c r="AD198" s="93">
        <f t="shared" si="147"/>
        <v>7062.0266266853323</v>
      </c>
      <c r="AE198" s="94">
        <f t="shared" si="148"/>
        <v>21.54824710084808</v>
      </c>
      <c r="AF198" s="100">
        <f t="shared" si="187"/>
        <v>2.8933068357916221</v>
      </c>
      <c r="AG198" s="94">
        <f t="shared" si="149"/>
        <v>157</v>
      </c>
      <c r="AH198" s="94">
        <f t="shared" si="150"/>
        <v>11.75</v>
      </c>
      <c r="AI198" s="94">
        <v>1</v>
      </c>
      <c r="AJ198" s="94">
        <f>AJ$3/AM$3</f>
        <v>0.85106382978723394</v>
      </c>
      <c r="AK198" s="93">
        <f>AK197*AI198</f>
        <v>518400</v>
      </c>
      <c r="AL198" s="93">
        <f>AG198*AK198*$G198*AJ198</f>
        <v>266096352.4085106</v>
      </c>
      <c r="AM198" s="93">
        <f t="shared" si="188"/>
        <v>33295054526.049694</v>
      </c>
      <c r="AN198" s="93">
        <f t="shared" si="151"/>
        <v>21308834896671.855</v>
      </c>
      <c r="AO198" s="93">
        <f t="shared" si="152"/>
        <v>7062.0266266853323</v>
      </c>
      <c r="AP198" s="94">
        <f t="shared" si="153"/>
        <v>125.12405459408625</v>
      </c>
      <c r="AQ198" s="100">
        <f t="shared" si="195"/>
        <v>18.800609226093524</v>
      </c>
      <c r="AR198" s="94">
        <f t="shared" si="154"/>
        <v>127</v>
      </c>
      <c r="AS198" s="94">
        <f t="shared" si="155"/>
        <v>13.25</v>
      </c>
      <c r="AT198" s="94">
        <v>1</v>
      </c>
      <c r="AU198" s="94">
        <f>AU$3/AX$3</f>
        <v>0.75471698113207542</v>
      </c>
      <c r="AV198" s="93">
        <f>AV197*AT198</f>
        <v>51200</v>
      </c>
      <c r="AW198" s="93">
        <f>AR198*AV198*$G198*AU198</f>
        <v>18852543.275471695</v>
      </c>
      <c r="AX198" s="93">
        <f t="shared" si="189"/>
        <v>586648234.66776276</v>
      </c>
      <c r="AY198" s="93">
        <f t="shared" si="156"/>
        <v>24029111691991.664</v>
      </c>
      <c r="AZ198" s="93">
        <f t="shared" si="157"/>
        <v>7062.0266266853323</v>
      </c>
      <c r="BA198" s="94">
        <f t="shared" si="158"/>
        <v>31.117723804990693</v>
      </c>
      <c r="BB198" s="100">
        <f t="shared" si="196"/>
        <v>5.2725043531474007</v>
      </c>
      <c r="BC198" s="94">
        <f t="shared" si="159"/>
        <v>90</v>
      </c>
      <c r="BD198" s="94">
        <f t="shared" si="160"/>
        <v>15.1</v>
      </c>
      <c r="BE198" s="94">
        <v>1</v>
      </c>
      <c r="BF198" s="94">
        <f>BF$3/BI$3</f>
        <v>0.66225165562913912</v>
      </c>
      <c r="BG198" s="93">
        <f>BG197*BE198</f>
        <v>512</v>
      </c>
      <c r="BH198" s="93">
        <f>BC198*BG198*$G198*BF198</f>
        <v>117232.40264900662</v>
      </c>
      <c r="BI198" s="93">
        <f t="shared" si="190"/>
        <v>3958374.4000000237</v>
      </c>
      <c r="BJ198" s="93">
        <f t="shared" si="161"/>
        <v>27384119739552.766</v>
      </c>
      <c r="BK198" s="93">
        <f t="shared" si="162"/>
        <v>7062.0266266853323</v>
      </c>
      <c r="BL198" s="94">
        <f t="shared" si="163"/>
        <v>33.765190429913666</v>
      </c>
      <c r="BM198" s="100">
        <f t="shared" si="197"/>
        <v>6.5198769244462458</v>
      </c>
      <c r="BN198" s="94">
        <f t="shared" si="164"/>
        <v>40</v>
      </c>
      <c r="BO198" s="94">
        <f t="shared" si="165"/>
        <v>17.600000000000001</v>
      </c>
      <c r="BP198" s="94">
        <v>4</v>
      </c>
      <c r="BQ198" s="94">
        <f>BQ$3/BT$3</f>
        <v>0.56818181818181823</v>
      </c>
      <c r="BR198" s="93">
        <f>BR197*BP198</f>
        <v>8</v>
      </c>
      <c r="BS198" s="93">
        <f>BN198*BR198*$G198*BQ198</f>
        <v>698.4727272727273</v>
      </c>
      <c r="BT198" s="93">
        <f t="shared" si="191"/>
        <v>4505.6000000000122</v>
      </c>
      <c r="BU198" s="93">
        <f t="shared" si="166"/>
        <v>31917914398419.121</v>
      </c>
      <c r="BV198" s="93">
        <f t="shared" si="167"/>
        <v>7062.0266266853323</v>
      </c>
      <c r="BW198" s="94">
        <f t="shared" si="168"/>
        <v>6.4506455643482052</v>
      </c>
      <c r="BX198" s="100">
        <f t="shared" si="200"/>
        <v>1.451807697346911</v>
      </c>
      <c r="BY198" s="94">
        <f t="shared" si="169"/>
        <v>-15</v>
      </c>
      <c r="BZ198" s="94">
        <f t="shared" si="170"/>
        <v>20.350000000000001</v>
      </c>
      <c r="CA198" s="94">
        <v>1</v>
      </c>
      <c r="CB198" s="94">
        <f>CB$3/CE$3</f>
        <v>0.49140049140049141</v>
      </c>
      <c r="CC198" s="93">
        <f>CC197*CA198</f>
        <v>1</v>
      </c>
      <c r="CD198" s="93">
        <f>BY198*CC198*$G198*CB198</f>
        <v>-28.316461916461915</v>
      </c>
      <c r="CE198" s="93">
        <f t="shared" si="192"/>
        <v>2.543749999999998</v>
      </c>
      <c r="CF198" s="93">
        <f t="shared" si="171"/>
        <v>36905088523172.109</v>
      </c>
      <c r="CG198" s="93">
        <f t="shared" si="172"/>
        <v>7062.0266266853323</v>
      </c>
      <c r="CH198" s="94">
        <f t="shared" si="173"/>
        <v>-8.9832903824795154E-2</v>
      </c>
      <c r="CI198" s="100"/>
      <c r="CJ198" s="94">
        <f t="shared" si="174"/>
        <v>-65</v>
      </c>
      <c r="CK198" s="94">
        <f t="shared" si="175"/>
        <v>22.85</v>
      </c>
      <c r="CL198" s="94">
        <v>1</v>
      </c>
      <c r="CM198" s="94">
        <f>CM$3/CP$3</f>
        <v>0.43763676148796499</v>
      </c>
      <c r="CN198" s="93">
        <f>CN197*CL198</f>
        <v>1</v>
      </c>
      <c r="CO198" s="93">
        <f>CJ198*CN198*$G198*CM198</f>
        <v>-109.2796498905908</v>
      </c>
      <c r="CP198" s="93">
        <f t="shared" si="193"/>
        <v>2.7893066406249876E-3</v>
      </c>
      <c r="CQ198" s="93">
        <f t="shared" si="176"/>
        <v>41438883182038.461</v>
      </c>
      <c r="CR198" s="93">
        <f t="shared" si="177"/>
        <v>7062.0266266853323</v>
      </c>
      <c r="CS198" s="94">
        <f t="shared" si="178"/>
        <v>-2.5524483683994236E-5</v>
      </c>
      <c r="CT198" s="100"/>
      <c r="CU198" s="94">
        <f t="shared" si="179"/>
        <v>-128</v>
      </c>
      <c r="CV198" s="94">
        <f t="shared" si="180"/>
        <v>26</v>
      </c>
      <c r="CW198" s="94">
        <v>1</v>
      </c>
      <c r="CX198" s="94">
        <f>CX$3/DA$3</f>
        <v>0.38461538461538458</v>
      </c>
      <c r="CY198" s="93">
        <f>CY197*CW198</f>
        <v>1</v>
      </c>
      <c r="CZ198" s="93">
        <f>CU198*CY198*$G198*CX198</f>
        <v>-189.12492307692304</v>
      </c>
      <c r="DA198" s="93">
        <f t="shared" si="194"/>
        <v>5.112172019495808E-7</v>
      </c>
      <c r="DB198" s="93">
        <f t="shared" si="181"/>
        <v>47151464452210.062</v>
      </c>
      <c r="DC198" s="93">
        <f t="shared" si="182"/>
        <v>7062.0266266853323</v>
      </c>
      <c r="DD198" s="94">
        <f t="shared" si="183"/>
        <v>-2.7030662782696956E-9</v>
      </c>
      <c r="DE198" s="100"/>
    </row>
    <row r="199" spans="1:109">
      <c r="A199" s="84">
        <f t="shared" ref="A199:A262" si="201">POWER(POWER(2,0.05),J199-40)</f>
        <v>200.85352906157064</v>
      </c>
      <c r="B199" s="84">
        <f t="shared" ref="B199:B262" si="202">J199/30</f>
        <v>6.4333333333333336</v>
      </c>
      <c r="C199" s="112">
        <f t="shared" si="199"/>
        <v>7.8199999999999994</v>
      </c>
      <c r="D199" s="116"/>
      <c r="E199" s="86">
        <f t="shared" si="184"/>
        <v>1.9649999999999999</v>
      </c>
      <c r="F199" s="86">
        <f t="shared" ref="F199:F262" si="203">(100%+J199*0.5%)</f>
        <v>1.9649999999999999</v>
      </c>
      <c r="G199" s="87">
        <f t="shared" ref="G199:G262" si="204">E199*F199</f>
        <v>3.8612249999999992</v>
      </c>
      <c r="H199" s="88">
        <f t="shared" ref="H199:H262" si="205">POWER($I$1,J199)</f>
        <v>416636997322.7298</v>
      </c>
      <c r="I199" s="84">
        <f t="shared" si="185"/>
        <v>38.600000000000016</v>
      </c>
      <c r="J199" s="89">
        <v>193</v>
      </c>
      <c r="K199" s="94">
        <f t="shared" ref="K199:K262" si="206">$J199-L$3</f>
        <v>193</v>
      </c>
      <c r="L199" s="94">
        <f t="shared" ref="L199:L262" si="207">M$3</f>
        <v>10</v>
      </c>
      <c r="M199" s="94">
        <v>1</v>
      </c>
      <c r="N199" s="94">
        <f>N$3/Q$3</f>
        <v>1</v>
      </c>
      <c r="O199" s="93">
        <f>O198*M199</f>
        <v>61440000</v>
      </c>
      <c r="P199" s="93">
        <f>K199*O199*$G199*N199</f>
        <v>45786097151.999992</v>
      </c>
      <c r="Q199" s="93">
        <f t="shared" ref="Q199:Q262" si="208">L199*POWER($I$1,K199)</f>
        <v>4166369973227.2979</v>
      </c>
      <c r="R199" s="93">
        <f t="shared" ref="R199:R262" si="209">$H199*L199*5</f>
        <v>20831849866136.488</v>
      </c>
      <c r="S199" s="93">
        <f t="shared" ref="S199:S262" si="210">$A199*(30+$B199)</f>
        <v>7317.7635754765579</v>
      </c>
      <c r="T199" s="94">
        <f t="shared" si="198"/>
        <v>90.99639917758978</v>
      </c>
      <c r="U199" s="100">
        <f>T199/(($C199/N$3))</f>
        <v>11.636368181277467</v>
      </c>
      <c r="V199" s="94">
        <f t="shared" ref="V199:V262" si="211">$J199-W$3</f>
        <v>183</v>
      </c>
      <c r="W199" s="97">
        <f t="shared" ref="W199:W262" si="212">X$3</f>
        <v>10.5</v>
      </c>
      <c r="X199" s="94">
        <v>1</v>
      </c>
      <c r="Y199" s="94">
        <f>Y$3/AB$3</f>
        <v>0.95238095238095244</v>
      </c>
      <c r="Z199" s="93">
        <f>Z198*X199</f>
        <v>66355200</v>
      </c>
      <c r="AA199" s="93">
        <f>V199*Z199*$G199*Y199</f>
        <v>44654153669.48571</v>
      </c>
      <c r="AB199" s="93">
        <f t="shared" si="186"/>
        <v>1093672117972.165</v>
      </c>
      <c r="AC199" s="93">
        <f t="shared" ref="AC199:AC262" si="213">$H199*W199*5</f>
        <v>21873442359443.316</v>
      </c>
      <c r="AD199" s="93">
        <f t="shared" ref="AD199:AD262" si="214">$A199*(30+$B199)</f>
        <v>7317.7635754765579</v>
      </c>
      <c r="AE199" s="94">
        <f t="shared" ref="AE199:AE262" si="215">AB199/AA199</f>
        <v>24.492057918444502</v>
      </c>
      <c r="AF199" s="100">
        <f t="shared" si="187"/>
        <v>3.2885755517093003</v>
      </c>
      <c r="AG199" s="94">
        <f t="shared" ref="AG199:AG262" si="216">$J199-AH$3</f>
        <v>158</v>
      </c>
      <c r="AH199" s="94">
        <f t="shared" ref="AH199:AH262" si="217">AI$3</f>
        <v>11.75</v>
      </c>
      <c r="AI199" s="94">
        <v>1</v>
      </c>
      <c r="AJ199" s="94">
        <f>AJ$3/AM$3</f>
        <v>0.85106382978723394</v>
      </c>
      <c r="AK199" s="93">
        <f>AK198*AI199</f>
        <v>518400</v>
      </c>
      <c r="AL199" s="93">
        <f>AG199*AK199*$G199*AJ199</f>
        <v>269159258.14468074</v>
      </c>
      <c r="AM199" s="93">
        <f t="shared" si="188"/>
        <v>38245974363.609863</v>
      </c>
      <c r="AN199" s="93">
        <f t="shared" ref="AN199:AN262" si="218">$H199*AH199*5</f>
        <v>24477423592710.375</v>
      </c>
      <c r="AO199" s="93">
        <f t="shared" ref="AO199:AO262" si="219">$A199*(30+$B199)</f>
        <v>7317.7635754765579</v>
      </c>
      <c r="AP199" s="94">
        <f t="shared" ref="AP199:AP262" si="220">AM199/AL199</f>
        <v>142.09421822321849</v>
      </c>
      <c r="AQ199" s="100">
        <f t="shared" si="195"/>
        <v>21.35047396576493</v>
      </c>
      <c r="AR199" s="94">
        <f t="shared" ref="AR199:AR262" si="221">$J199-AS$3</f>
        <v>128</v>
      </c>
      <c r="AS199" s="94">
        <f t="shared" ref="AS199:AS262" si="222">AT$3</f>
        <v>13.25</v>
      </c>
      <c r="AT199" s="94">
        <v>1</v>
      </c>
      <c r="AU199" s="94">
        <f>AU$3/AX$3</f>
        <v>0.75471698113207542</v>
      </c>
      <c r="AV199" s="93">
        <f>AV198*AT199</f>
        <v>51200</v>
      </c>
      <c r="AW199" s="93">
        <f>AR199*AV199*$G199*AU199</f>
        <v>19098055.969811317</v>
      </c>
      <c r="AX199" s="93">
        <f t="shared" si="189"/>
        <v>673881862.12477362</v>
      </c>
      <c r="AY199" s="93">
        <f t="shared" ref="AY199:AY262" si="223">$H199*AS199*5</f>
        <v>27602201072630.852</v>
      </c>
      <c r="AZ199" s="93">
        <f t="shared" ref="AZ199:AZ262" si="224">$A199*(30+$B199)</f>
        <v>7317.7635754765579</v>
      </c>
      <c r="BA199" s="94">
        <f t="shared" ref="BA199:BA262" si="225">AX199/AW199</f>
        <v>35.285364289956647</v>
      </c>
      <c r="BB199" s="100">
        <f t="shared" si="196"/>
        <v>5.9786582716358776</v>
      </c>
      <c r="BC199" s="94">
        <f t="shared" ref="BC199:BC262" si="226">$J199-BD$3</f>
        <v>91</v>
      </c>
      <c r="BD199" s="94">
        <f t="shared" ref="BD199:BD262" si="227">BE$3</f>
        <v>15.1</v>
      </c>
      <c r="BE199" s="94">
        <v>1</v>
      </c>
      <c r="BF199" s="94">
        <f>BF$3/BI$3</f>
        <v>0.66225165562913912</v>
      </c>
      <c r="BG199" s="93">
        <f>BG198*BE199</f>
        <v>512</v>
      </c>
      <c r="BH199" s="93">
        <f>BC199*BG199*$G199*BF199</f>
        <v>119140.52662251654</v>
      </c>
      <c r="BI199" s="93">
        <f t="shared" si="190"/>
        <v>4546978.1617424022</v>
      </c>
      <c r="BJ199" s="93">
        <f t="shared" ref="BJ199:BJ262" si="228">$H199*BD199*5</f>
        <v>31456093297866.098</v>
      </c>
      <c r="BK199" s="93">
        <f t="shared" ref="BK199:BK262" si="229">$A199*(30+$B199)</f>
        <v>7317.7635754765579</v>
      </c>
      <c r="BL199" s="94">
        <f t="shared" ref="BL199:BL262" si="230">BI199/BH199</f>
        <v>38.164831822080117</v>
      </c>
      <c r="BM199" s="100">
        <f t="shared" si="197"/>
        <v>7.3694240474860591</v>
      </c>
      <c r="BN199" s="94">
        <f t="shared" ref="BN199:BN262" si="231">$J199-BO$3</f>
        <v>41</v>
      </c>
      <c r="BO199" s="94">
        <f t="shared" ref="BO199:BO262" si="232">BP$3</f>
        <v>17.600000000000001</v>
      </c>
      <c r="BP199" s="94">
        <v>1</v>
      </c>
      <c r="BQ199" s="94">
        <f>BQ$3/BT$3</f>
        <v>0.56818181818181823</v>
      </c>
      <c r="BR199" s="93">
        <f>BR198*BP199</f>
        <v>8</v>
      </c>
      <c r="BS199" s="93">
        <f>BN199*BR199*$G199*BQ199</f>
        <v>719.59193181818182</v>
      </c>
      <c r="BT199" s="93">
        <f t="shared" si="191"/>
        <v>5175.575308274656</v>
      </c>
      <c r="BU199" s="93">
        <f t="shared" ref="BU199:BU262" si="233">$H199*BO199*5</f>
        <v>36664055764400.227</v>
      </c>
      <c r="BV199" s="93">
        <f t="shared" ref="BV199:BV262" si="234">$A199*(30+$B199)</f>
        <v>7317.7635754765579</v>
      </c>
      <c r="BW199" s="94">
        <f t="shared" ref="BW199:BW262" si="235">BT199/BS199</f>
        <v>7.1923753997597082</v>
      </c>
      <c r="BX199" s="100">
        <f t="shared" si="200"/>
        <v>1.6187443354957913</v>
      </c>
      <c r="BY199" s="94">
        <f t="shared" ref="BY199:BY262" si="236">$J199-BZ$3</f>
        <v>-14</v>
      </c>
      <c r="BZ199" s="94">
        <f t="shared" ref="BZ199:BZ262" si="237">CA$3</f>
        <v>20.350000000000001</v>
      </c>
      <c r="CA199" s="94">
        <v>1</v>
      </c>
      <c r="CB199" s="94">
        <f>CB$3/CE$3</f>
        <v>0.49140049140049141</v>
      </c>
      <c r="CC199" s="93">
        <f>CC198*CA199</f>
        <v>1</v>
      </c>
      <c r="CD199" s="93">
        <f>BY199*CC199*$G199*CB199</f>
        <v>-26.56371007371007</v>
      </c>
      <c r="CE199" s="93">
        <f t="shared" si="192"/>
        <v>2.9220014405237058</v>
      </c>
      <c r="CF199" s="93">
        <f t="shared" ref="CF199:CF262" si="238">$H199*BZ199*5</f>
        <v>42392814477587.758</v>
      </c>
      <c r="CG199" s="93">
        <f t="shared" ref="CG199:CG262" si="239">$A199*(30+$B199)</f>
        <v>7317.7635754765579</v>
      </c>
      <c r="CH199" s="94">
        <f t="shared" ref="CH199:CH262" si="240">CE199/CD199</f>
        <v>-0.10999974899649245</v>
      </c>
      <c r="CI199" s="100"/>
      <c r="CJ199" s="94">
        <f t="shared" ref="CJ199:CJ262" si="241">$J199-CK$3</f>
        <v>-64</v>
      </c>
      <c r="CK199" s="94">
        <f t="shared" ref="CK199:CK262" si="242">CL$3</f>
        <v>22.85</v>
      </c>
      <c r="CL199" s="94">
        <v>1</v>
      </c>
      <c r="CM199" s="94">
        <f>CM$3/CP$3</f>
        <v>0.43763676148796499</v>
      </c>
      <c r="CN199" s="93">
        <f>CN198*CL199</f>
        <v>1</v>
      </c>
      <c r="CO199" s="93">
        <f>CJ199*CN199*$G199*CM199</f>
        <v>-108.1480962800875</v>
      </c>
      <c r="CP199" s="93">
        <f t="shared" si="193"/>
        <v>3.2040719496682296E-3</v>
      </c>
      <c r="CQ199" s="93">
        <f t="shared" ref="CQ199:CQ262" si="243">$H199*CK199*5</f>
        <v>47600776944121.883</v>
      </c>
      <c r="CR199" s="93">
        <f t="shared" ref="CR199:CR262" si="244">$A199*(30+$B199)</f>
        <v>7317.7635754765579</v>
      </c>
      <c r="CS199" s="94">
        <f t="shared" ref="CS199:CS262" si="245">CP199/CO199</f>
        <v>-2.962670689431425E-5</v>
      </c>
      <c r="CT199" s="100"/>
      <c r="CU199" s="94">
        <f t="shared" ref="CU199:CU262" si="246">$J199-CV$3</f>
        <v>-127</v>
      </c>
      <c r="CV199" s="94">
        <f t="shared" ref="CV199:CV262" si="247">CW$3</f>
        <v>26</v>
      </c>
      <c r="CW199" s="94">
        <v>1</v>
      </c>
      <c r="CX199" s="94">
        <f>CX$3/DA$3</f>
        <v>0.38461538461538458</v>
      </c>
      <c r="CY199" s="93">
        <f>CY198*CW199</f>
        <v>1</v>
      </c>
      <c r="CZ199" s="93">
        <f>CU199*CY199*$G199*CX199</f>
        <v>-188.60599038461532</v>
      </c>
      <c r="DA199" s="93">
        <f t="shared" si="194"/>
        <v>5.8723435892567062E-7</v>
      </c>
      <c r="DB199" s="93">
        <f t="shared" ref="DB199:DB262" si="248">$H199*CV199*5</f>
        <v>54162809651954.875</v>
      </c>
      <c r="DC199" s="93">
        <f t="shared" ref="DC199:DC262" si="249">$A199*(30+$B199)</f>
        <v>7317.7635754765579</v>
      </c>
      <c r="DD199" s="94">
        <f t="shared" ref="DD199:DD262" si="250">DA199/CZ199</f>
        <v>-3.1135509414528732E-9</v>
      </c>
      <c r="DE199" s="100"/>
    </row>
    <row r="200" spans="1:109">
      <c r="A200" s="84">
        <f t="shared" si="201"/>
        <v>207.93661346719887</v>
      </c>
      <c r="B200" s="84">
        <f t="shared" si="202"/>
        <v>6.4666666666666668</v>
      </c>
      <c r="C200" s="112">
        <f t="shared" si="199"/>
        <v>7.8199999999999994</v>
      </c>
      <c r="D200" s="116"/>
      <c r="E200" s="86">
        <f t="shared" ref="E200:E263" si="251">(100%+J200*0.5%)</f>
        <v>1.97</v>
      </c>
      <c r="F200" s="86">
        <f t="shared" si="203"/>
        <v>1.97</v>
      </c>
      <c r="G200" s="87">
        <f t="shared" si="204"/>
        <v>3.8809</v>
      </c>
      <c r="H200" s="88">
        <f t="shared" si="205"/>
        <v>478590233455.52386</v>
      </c>
      <c r="I200" s="84">
        <f t="shared" ref="I200:I263" si="252">LOG(H200,2)</f>
        <v>38.800000000000018</v>
      </c>
      <c r="J200" s="89">
        <v>194</v>
      </c>
      <c r="K200" s="94">
        <f t="shared" si="206"/>
        <v>194</v>
      </c>
      <c r="L200" s="94">
        <f t="shared" si="207"/>
        <v>10</v>
      </c>
      <c r="M200" s="94">
        <v>1</v>
      </c>
      <c r="N200" s="94">
        <f>N$3/Q$3</f>
        <v>1</v>
      </c>
      <c r="O200" s="93">
        <f>O199*M200</f>
        <v>61440000</v>
      </c>
      <c r="P200" s="93">
        <f>K200*O200*$G200*N200</f>
        <v>46257844224</v>
      </c>
      <c r="Q200" s="93">
        <f t="shared" si="208"/>
        <v>4785902334555.2383</v>
      </c>
      <c r="R200" s="93">
        <f t="shared" si="209"/>
        <v>23929511672776.191</v>
      </c>
      <c r="S200" s="93">
        <f t="shared" si="210"/>
        <v>7582.7551711038523</v>
      </c>
      <c r="T200" s="94">
        <f t="shared" si="198"/>
        <v>103.46142183755646</v>
      </c>
      <c r="U200" s="100">
        <f>T200/(($C200/N$3))</f>
        <v>13.230360848792387</v>
      </c>
      <c r="V200" s="94">
        <f t="shared" si="211"/>
        <v>184</v>
      </c>
      <c r="W200" s="97">
        <f t="shared" si="212"/>
        <v>10.5</v>
      </c>
      <c r="X200" s="94">
        <v>1</v>
      </c>
      <c r="Y200" s="94">
        <f>Y$3/AB$3</f>
        <v>0.95238095238095244</v>
      </c>
      <c r="Z200" s="93">
        <f>Z199*X200</f>
        <v>66355200</v>
      </c>
      <c r="AA200" s="93">
        <f>V200*Z200*$G200*Y200</f>
        <v>45126945528.685722</v>
      </c>
      <c r="AB200" s="93">
        <f t="shared" ref="AB200:AB263" si="253">W200*POWER($I$1,V200)</f>
        <v>1256299362820.7493</v>
      </c>
      <c r="AC200" s="93">
        <f t="shared" si="213"/>
        <v>25125987256415.004</v>
      </c>
      <c r="AD200" s="93">
        <f t="shared" si="214"/>
        <v>7582.7551711038523</v>
      </c>
      <c r="AE200" s="94">
        <f t="shared" si="215"/>
        <v>27.839228826647727</v>
      </c>
      <c r="AF200" s="100">
        <f t="shared" ref="AF200:AF263" si="254">AE200/(($C200/Y$3))</f>
        <v>3.7380038705856924</v>
      </c>
      <c r="AG200" s="94">
        <f t="shared" si="216"/>
        <v>159</v>
      </c>
      <c r="AH200" s="94">
        <f t="shared" si="217"/>
        <v>11.75</v>
      </c>
      <c r="AI200" s="94">
        <v>1</v>
      </c>
      <c r="AJ200" s="94">
        <f>AJ$3/AM$3</f>
        <v>0.85106382978723394</v>
      </c>
      <c r="AK200" s="93">
        <f>AK199*AI200</f>
        <v>518400</v>
      </c>
      <c r="AL200" s="93">
        <f>AG200*AK200*$G200*AJ200</f>
        <v>272242988.11914891</v>
      </c>
      <c r="AM200" s="93">
        <f t="shared" ref="AM200:AM263" si="255">AH200*POWER($I$1,AG200)</f>
        <v>43933087836.737427</v>
      </c>
      <c r="AN200" s="93">
        <f t="shared" si="218"/>
        <v>28117176215512.027</v>
      </c>
      <c r="AO200" s="93">
        <f t="shared" si="219"/>
        <v>7582.7551711038523</v>
      </c>
      <c r="AP200" s="94">
        <f t="shared" si="220"/>
        <v>161.3745431618236</v>
      </c>
      <c r="AQ200" s="100">
        <f t="shared" si="195"/>
        <v>24.247453735951758</v>
      </c>
      <c r="AR200" s="94">
        <f t="shared" si="221"/>
        <v>129</v>
      </c>
      <c r="AS200" s="94">
        <f t="shared" si="222"/>
        <v>13.25</v>
      </c>
      <c r="AT200" s="94">
        <v>1</v>
      </c>
      <c r="AU200" s="94">
        <f>AU$3/AX$3</f>
        <v>0.75471698113207542</v>
      </c>
      <c r="AV200" s="93">
        <f>AV199*AT200</f>
        <v>51200</v>
      </c>
      <c r="AW200" s="93">
        <f>AR200*AV200*$G200*AU200</f>
        <v>19345334.581132073</v>
      </c>
      <c r="AX200" s="93">
        <f t="shared" ref="AX200:AX263" si="256">AS200*POWER($I$1,AR200)</f>
        <v>774086986.48506629</v>
      </c>
      <c r="AY200" s="93">
        <f t="shared" si="223"/>
        <v>31706602966428.457</v>
      </c>
      <c r="AZ200" s="93">
        <f t="shared" si="224"/>
        <v>7582.7551711038523</v>
      </c>
      <c r="BA200" s="94">
        <f t="shared" si="225"/>
        <v>40.01414311231661</v>
      </c>
      <c r="BB200" s="100">
        <f t="shared" si="196"/>
        <v>6.7798899774705257</v>
      </c>
      <c r="BC200" s="94">
        <f t="shared" si="226"/>
        <v>92</v>
      </c>
      <c r="BD200" s="94">
        <f t="shared" si="227"/>
        <v>15.1</v>
      </c>
      <c r="BE200" s="94">
        <v>1</v>
      </c>
      <c r="BF200" s="94">
        <f>BF$3/BI$3</f>
        <v>0.66225165562913912</v>
      </c>
      <c r="BG200" s="93">
        <f>BG199*BE200</f>
        <v>512</v>
      </c>
      <c r="BH200" s="93">
        <f>BC200*BG200*$G200*BF200</f>
        <v>121063.51894039736</v>
      </c>
      <c r="BI200" s="93">
        <f t="shared" ref="BI200:BI263" si="257">BD200*POWER($I$1,BC200)</f>
        <v>5223106.3346009413</v>
      </c>
      <c r="BJ200" s="93">
        <f t="shared" si="228"/>
        <v>36133562625892.047</v>
      </c>
      <c r="BK200" s="93">
        <f t="shared" si="229"/>
        <v>7582.7551711038523</v>
      </c>
      <c r="BL200" s="94">
        <f t="shared" si="230"/>
        <v>43.143519867222835</v>
      </c>
      <c r="BM200" s="100">
        <f t="shared" si="197"/>
        <v>8.3307819692463543</v>
      </c>
      <c r="BN200" s="94">
        <f t="shared" si="231"/>
        <v>42</v>
      </c>
      <c r="BO200" s="94">
        <f t="shared" si="232"/>
        <v>17.600000000000001</v>
      </c>
      <c r="BP200" s="94">
        <v>1</v>
      </c>
      <c r="BQ200" s="94">
        <f>BQ$3/BT$3</f>
        <v>0.56818181818181823</v>
      </c>
      <c r="BR200" s="93">
        <f>BR199*BP200</f>
        <v>8</v>
      </c>
      <c r="BS200" s="93">
        <f>BN200*BR200*$G200*BQ200</f>
        <v>740.899090909091</v>
      </c>
      <c r="BT200" s="93">
        <f t="shared" ref="BT200:BT263" si="258">BO200*POWER($I$1,BN200)</f>
        <v>5945.1748427783696</v>
      </c>
      <c r="BU200" s="93">
        <f t="shared" si="233"/>
        <v>42115940544086.102</v>
      </c>
      <c r="BV200" s="93">
        <f t="shared" si="234"/>
        <v>7582.7551711038523</v>
      </c>
      <c r="BW200" s="94">
        <f t="shared" si="235"/>
        <v>8.0242706675258262</v>
      </c>
      <c r="BX200" s="100">
        <f t="shared" si="200"/>
        <v>1.8059739609776799</v>
      </c>
      <c r="BY200" s="94">
        <f t="shared" si="236"/>
        <v>-13</v>
      </c>
      <c r="BZ200" s="94">
        <f t="shared" si="237"/>
        <v>20.350000000000001</v>
      </c>
      <c r="CA200" s="94">
        <v>1</v>
      </c>
      <c r="CB200" s="94">
        <f>CB$3/CE$3</f>
        <v>0.49140049140049141</v>
      </c>
      <c r="CC200" s="93">
        <f>CC199*CA200</f>
        <v>1</v>
      </c>
      <c r="CD200" s="93">
        <f>BY200*CC200*$G200*CB200</f>
        <v>-24.791990171990175</v>
      </c>
      <c r="CE200" s="93">
        <f t="shared" ref="CE200:CE263" si="259">BZ200*POWER($I$1,BY200)</f>
        <v>3.3564982480285472</v>
      </c>
      <c r="CF200" s="93">
        <f t="shared" si="238"/>
        <v>48696556254099.562</v>
      </c>
      <c r="CG200" s="93">
        <f t="shared" si="239"/>
        <v>7582.7551711038523</v>
      </c>
      <c r="CH200" s="94">
        <f t="shared" si="240"/>
        <v>-0.13538639797545163</v>
      </c>
      <c r="CI200" s="100"/>
      <c r="CJ200" s="94">
        <f t="shared" si="241"/>
        <v>-63</v>
      </c>
      <c r="CK200" s="94">
        <f t="shared" si="242"/>
        <v>22.85</v>
      </c>
      <c r="CL200" s="94">
        <v>1</v>
      </c>
      <c r="CM200" s="94">
        <f>CM$3/CP$3</f>
        <v>0.43763676148796499</v>
      </c>
      <c r="CN200" s="93">
        <f>CN199*CL200</f>
        <v>1</v>
      </c>
      <c r="CO200" s="93">
        <f>CJ200*CN200*$G200*CM200</f>
        <v>-107.00074398249453</v>
      </c>
      <c r="CP200" s="93">
        <f t="shared" ref="CP200:CP263" si="260">CK200*POWER($I$1,CJ200)</f>
        <v>3.6805121778760385E-3</v>
      </c>
      <c r="CQ200" s="93">
        <f t="shared" si="243"/>
        <v>54678934172293.602</v>
      </c>
      <c r="CR200" s="93">
        <f t="shared" si="244"/>
        <v>7582.7551711038523</v>
      </c>
      <c r="CS200" s="94">
        <f t="shared" si="245"/>
        <v>-3.4397070907078701E-5</v>
      </c>
      <c r="CT200" s="100"/>
      <c r="CU200" s="94">
        <f t="shared" si="246"/>
        <v>-126</v>
      </c>
      <c r="CV200" s="94">
        <f t="shared" si="247"/>
        <v>26</v>
      </c>
      <c r="CW200" s="94">
        <v>1</v>
      </c>
      <c r="CX200" s="94">
        <f>CX$3/DA$3</f>
        <v>0.38461538461538458</v>
      </c>
      <c r="CY200" s="93">
        <f>CY199*CW200</f>
        <v>1</v>
      </c>
      <c r="CZ200" s="93">
        <f>CU200*CY200*$G200*CX200</f>
        <v>-188.07438461538459</v>
      </c>
      <c r="DA200" s="93">
        <f t="shared" ref="DA200:DA263" si="261">CV200*POWER($I$1,CU200)</f>
        <v>6.7455514209565626E-7</v>
      </c>
      <c r="DB200" s="93">
        <f t="shared" si="248"/>
        <v>62216730349218.109</v>
      </c>
      <c r="DC200" s="93">
        <f t="shared" si="249"/>
        <v>7582.7551711038523</v>
      </c>
      <c r="DD200" s="94">
        <f t="shared" si="250"/>
        <v>-3.5866401662040972E-9</v>
      </c>
      <c r="DE200" s="100"/>
    </row>
    <row r="201" spans="1:109">
      <c r="A201" s="84">
        <f t="shared" si="201"/>
        <v>215.26948230495358</v>
      </c>
      <c r="B201" s="84">
        <f t="shared" si="202"/>
        <v>6.5</v>
      </c>
      <c r="C201" s="112">
        <f t="shared" si="199"/>
        <v>7.8199999999999994</v>
      </c>
      <c r="D201" s="116"/>
      <c r="E201" s="86">
        <f t="shared" si="251"/>
        <v>1.9750000000000001</v>
      </c>
      <c r="F201" s="86">
        <f t="shared" si="203"/>
        <v>1.9750000000000001</v>
      </c>
      <c r="G201" s="87">
        <f t="shared" si="204"/>
        <v>3.9006250000000002</v>
      </c>
      <c r="H201" s="88">
        <f t="shared" si="205"/>
        <v>549755813888.0072</v>
      </c>
      <c r="I201" s="84">
        <f t="shared" si="252"/>
        <v>39.000000000000021</v>
      </c>
      <c r="J201" s="89">
        <v>195</v>
      </c>
      <c r="K201" s="94">
        <f t="shared" si="206"/>
        <v>195</v>
      </c>
      <c r="L201" s="94">
        <f t="shared" si="207"/>
        <v>10</v>
      </c>
      <c r="M201" s="94">
        <v>1</v>
      </c>
      <c r="N201" s="94">
        <f>N$3/Q$3</f>
        <v>1</v>
      </c>
      <c r="O201" s="93">
        <f>O200*M201</f>
        <v>61440000</v>
      </c>
      <c r="P201" s="93">
        <f>K201*O201*$G201*N201</f>
        <v>46732608000</v>
      </c>
      <c r="Q201" s="93">
        <f t="shared" si="208"/>
        <v>5497558138880.0723</v>
      </c>
      <c r="R201" s="93">
        <f t="shared" si="209"/>
        <v>27487790694400.359</v>
      </c>
      <c r="S201" s="93">
        <f t="shared" si="210"/>
        <v>7857.3361041308062</v>
      </c>
      <c r="T201" s="94">
        <f t="shared" si="198"/>
        <v>117.63859057213482</v>
      </c>
      <c r="U201" s="100">
        <f>T201/(($C201/N$3))</f>
        <v>15.043298027127216</v>
      </c>
      <c r="V201" s="94">
        <f t="shared" si="211"/>
        <v>185</v>
      </c>
      <c r="W201" s="97">
        <f t="shared" si="212"/>
        <v>10.5</v>
      </c>
      <c r="X201" s="94">
        <v>1</v>
      </c>
      <c r="Y201" s="94">
        <f>Y$3/AB$3</f>
        <v>0.95238095238095244</v>
      </c>
      <c r="Z201" s="93">
        <f>Z200*X201</f>
        <v>66355200</v>
      </c>
      <c r="AA201" s="93">
        <f>V201*Z201*$G201*Y201</f>
        <v>45602808685.714287</v>
      </c>
      <c r="AB201" s="93">
        <f t="shared" si="253"/>
        <v>1443109011456.0183</v>
      </c>
      <c r="AC201" s="93">
        <f t="shared" si="213"/>
        <v>28862180229120.375</v>
      </c>
      <c r="AD201" s="93">
        <f t="shared" si="214"/>
        <v>7857.3361041308062</v>
      </c>
      <c r="AE201" s="94">
        <f t="shared" si="215"/>
        <v>31.645178291575103</v>
      </c>
      <c r="AF201" s="100">
        <f t="shared" si="254"/>
        <v>4.2490328908125141</v>
      </c>
      <c r="AG201" s="94">
        <f t="shared" si="216"/>
        <v>160</v>
      </c>
      <c r="AH201" s="94">
        <f t="shared" si="217"/>
        <v>11.75</v>
      </c>
      <c r="AI201" s="94">
        <v>12</v>
      </c>
      <c r="AJ201" s="94">
        <f>AJ$3/AM$3</f>
        <v>0.85106382978723394</v>
      </c>
      <c r="AK201" s="93">
        <f>AK200*AI201</f>
        <v>6220800</v>
      </c>
      <c r="AL201" s="93">
        <f>AG201*AK201*$G201*AJ201</f>
        <v>3304171302.1276593</v>
      </c>
      <c r="AM201" s="93">
        <f t="shared" si="255"/>
        <v>50465865728.000534</v>
      </c>
      <c r="AN201" s="93">
        <f t="shared" si="218"/>
        <v>32298154065920.426</v>
      </c>
      <c r="AO201" s="93">
        <f t="shared" si="219"/>
        <v>7857.3361041308062</v>
      </c>
      <c r="AP201" s="94">
        <f t="shared" si="220"/>
        <v>15.273380558539438</v>
      </c>
      <c r="AQ201" s="100">
        <f t="shared" si="195"/>
        <v>2.2949133192178826</v>
      </c>
      <c r="AR201" s="94">
        <f t="shared" si="221"/>
        <v>130</v>
      </c>
      <c r="AS201" s="94">
        <f t="shared" si="222"/>
        <v>13.25</v>
      </c>
      <c r="AT201" s="94">
        <v>1</v>
      </c>
      <c r="AU201" s="94">
        <f>AU$3/AX$3</f>
        <v>0.75471698113207542</v>
      </c>
      <c r="AV201" s="93">
        <f>AV200*AT201</f>
        <v>51200</v>
      </c>
      <c r="AW201" s="93">
        <f>AR201*AV201*$G201*AU201</f>
        <v>19594384.905660376</v>
      </c>
      <c r="AX201" s="93">
        <f t="shared" si="256"/>
        <v>889192448.00000775</v>
      </c>
      <c r="AY201" s="93">
        <f t="shared" si="223"/>
        <v>36421322670080.477</v>
      </c>
      <c r="AZ201" s="93">
        <f t="shared" si="224"/>
        <v>7857.3361041308062</v>
      </c>
      <c r="BA201" s="94">
        <f t="shared" si="225"/>
        <v>45.379962284151112</v>
      </c>
      <c r="BB201" s="100">
        <f t="shared" si="196"/>
        <v>7.6890601056905661</v>
      </c>
      <c r="BC201" s="94">
        <f t="shared" si="226"/>
        <v>93</v>
      </c>
      <c r="BD201" s="94">
        <f t="shared" si="227"/>
        <v>15.1</v>
      </c>
      <c r="BE201" s="94">
        <v>1</v>
      </c>
      <c r="BF201" s="94">
        <f>BF$3/BI$3</f>
        <v>0.66225165562913912</v>
      </c>
      <c r="BG201" s="93">
        <f>BG200*BE201</f>
        <v>512</v>
      </c>
      <c r="BH201" s="93">
        <f>BC201*BG201*$G201*BF201</f>
        <v>123001.43046357617</v>
      </c>
      <c r="BI201" s="93">
        <f t="shared" si="257"/>
        <v>5999773.6545306947</v>
      </c>
      <c r="BJ201" s="93">
        <f t="shared" si="228"/>
        <v>41506563948544.539</v>
      </c>
      <c r="BK201" s="93">
        <f t="shared" si="229"/>
        <v>7857.3361041308062</v>
      </c>
      <c r="BL201" s="94">
        <f t="shared" si="230"/>
        <v>48.778080319215306</v>
      </c>
      <c r="BM201" s="100">
        <f t="shared" si="197"/>
        <v>9.4187853301809614</v>
      </c>
      <c r="BN201" s="94">
        <f t="shared" si="231"/>
        <v>43</v>
      </c>
      <c r="BO201" s="94">
        <f t="shared" si="232"/>
        <v>17.600000000000001</v>
      </c>
      <c r="BP201" s="94">
        <v>1</v>
      </c>
      <c r="BQ201" s="94">
        <f>BQ$3/BT$3</f>
        <v>0.56818181818181823</v>
      </c>
      <c r="BR201" s="93">
        <f>BR200*BP201</f>
        <v>8</v>
      </c>
      <c r="BS201" s="93">
        <f>BN201*BR201*$G201*BQ201</f>
        <v>762.39488636363649</v>
      </c>
      <c r="BT201" s="93">
        <f t="shared" si="258"/>
        <v>6829.2125620692696</v>
      </c>
      <c r="BU201" s="93">
        <f t="shared" si="233"/>
        <v>48378511622144.641</v>
      </c>
      <c r="BV201" s="93">
        <f t="shared" si="234"/>
        <v>7857.3361041308062</v>
      </c>
      <c r="BW201" s="94">
        <f t="shared" si="235"/>
        <v>8.9575791813639825</v>
      </c>
      <c r="BX201" s="100">
        <f t="shared" si="200"/>
        <v>2.0160280510486714</v>
      </c>
      <c r="BY201" s="94">
        <f t="shared" si="236"/>
        <v>-12</v>
      </c>
      <c r="BZ201" s="94">
        <f t="shared" si="237"/>
        <v>20.350000000000001</v>
      </c>
      <c r="CA201" s="94">
        <v>1</v>
      </c>
      <c r="CB201" s="94">
        <f>CB$3/CE$3</f>
        <v>0.49140049140049141</v>
      </c>
      <c r="CC201" s="93">
        <f>CC200*CA201</f>
        <v>1</v>
      </c>
      <c r="CD201" s="93">
        <f>BY201*CC201*$G201*CB201</f>
        <v>-23.001228501228503</v>
      </c>
      <c r="CE201" s="93">
        <f t="shared" si="259"/>
        <v>3.8556040160608225</v>
      </c>
      <c r="CF201" s="93">
        <f t="shared" si="238"/>
        <v>55937654063104.734</v>
      </c>
      <c r="CG201" s="93">
        <f t="shared" si="239"/>
        <v>7857.3361041308062</v>
      </c>
      <c r="CH201" s="94">
        <f t="shared" si="240"/>
        <v>-0.16762600379605347</v>
      </c>
      <c r="CI201" s="100"/>
      <c r="CJ201" s="94">
        <f t="shared" si="241"/>
        <v>-62</v>
      </c>
      <c r="CK201" s="94">
        <f t="shared" si="242"/>
        <v>22.85</v>
      </c>
      <c r="CL201" s="94">
        <v>1</v>
      </c>
      <c r="CM201" s="94">
        <f>CM$3/CP$3</f>
        <v>0.43763676148796499</v>
      </c>
      <c r="CN201" s="93">
        <f>CN200*CL201</f>
        <v>1</v>
      </c>
      <c r="CO201" s="93">
        <f>CJ201*CN201*$G201*CM201</f>
        <v>-105.8375273522976</v>
      </c>
      <c r="CP201" s="93">
        <f t="shared" si="260"/>
        <v>4.2277982842727612E-3</v>
      </c>
      <c r="CQ201" s="93">
        <f t="shared" si="243"/>
        <v>62809601736704.828</v>
      </c>
      <c r="CR201" s="93">
        <f t="shared" si="244"/>
        <v>7857.3361041308062</v>
      </c>
      <c r="CS201" s="94">
        <f t="shared" si="245"/>
        <v>-3.9946117318102492E-5</v>
      </c>
      <c r="CT201" s="100"/>
      <c r="CU201" s="94">
        <f t="shared" si="246"/>
        <v>-125</v>
      </c>
      <c r="CV201" s="94">
        <f t="shared" si="247"/>
        <v>26</v>
      </c>
      <c r="CW201" s="94">
        <v>1</v>
      </c>
      <c r="CX201" s="94">
        <f>CX$3/DA$3</f>
        <v>0.38461538461538458</v>
      </c>
      <c r="CY201" s="93">
        <f>CY200*CW201</f>
        <v>1</v>
      </c>
      <c r="CZ201" s="93">
        <f>CU201*CY201*$G201*CX201</f>
        <v>-187.53004807692309</v>
      </c>
      <c r="DA201" s="93">
        <f t="shared" si="261"/>
        <v>7.7486038208007177E-7</v>
      </c>
      <c r="DB201" s="93">
        <f t="shared" si="248"/>
        <v>71468255805440.937</v>
      </c>
      <c r="DC201" s="93">
        <f t="shared" si="249"/>
        <v>7857.3361041308062</v>
      </c>
      <c r="DD201" s="94">
        <f t="shared" si="250"/>
        <v>-4.1319265367128323E-9</v>
      </c>
      <c r="DE201" s="100"/>
    </row>
    <row r="202" spans="1:109">
      <c r="A202" s="84">
        <f t="shared" si="201"/>
        <v>222.86094420381053</v>
      </c>
      <c r="B202" s="84">
        <f t="shared" si="202"/>
        <v>6.5333333333333332</v>
      </c>
      <c r="C202" s="112">
        <f t="shared" si="199"/>
        <v>7.8199999999999994</v>
      </c>
      <c r="D202" s="116"/>
      <c r="E202" s="86">
        <f t="shared" si="251"/>
        <v>1.98</v>
      </c>
      <c r="F202" s="86">
        <f t="shared" si="203"/>
        <v>1.98</v>
      </c>
      <c r="G202" s="87">
        <f t="shared" si="204"/>
        <v>3.9203999999999999</v>
      </c>
      <c r="H202" s="88">
        <f t="shared" si="205"/>
        <v>631503599063.21008</v>
      </c>
      <c r="I202" s="84">
        <f t="shared" si="252"/>
        <v>39.200000000000024</v>
      </c>
      <c r="J202" s="89">
        <v>196</v>
      </c>
      <c r="K202" s="94">
        <f t="shared" si="206"/>
        <v>196</v>
      </c>
      <c r="L202" s="94">
        <f t="shared" si="207"/>
        <v>10</v>
      </c>
      <c r="M202" s="94">
        <v>1</v>
      </c>
      <c r="N202" s="94">
        <f>N$3/Q$3</f>
        <v>1</v>
      </c>
      <c r="O202" s="93">
        <f>O201*M202</f>
        <v>61440000</v>
      </c>
      <c r="P202" s="93">
        <f>K202*O202*$G202*N202</f>
        <v>47210397696</v>
      </c>
      <c r="Q202" s="93">
        <f t="shared" si="208"/>
        <v>6315035990632.1006</v>
      </c>
      <c r="R202" s="93">
        <f t="shared" si="209"/>
        <v>31575179953160.504</v>
      </c>
      <c r="S202" s="93">
        <f t="shared" si="210"/>
        <v>8141.8531615792108</v>
      </c>
      <c r="T202" s="94">
        <f t="shared" si="198"/>
        <v>133.76366857352602</v>
      </c>
      <c r="U202" s="100">
        <f>T202/(($C202/N$3))</f>
        <v>17.105328462087726</v>
      </c>
      <c r="V202" s="94">
        <f t="shared" si="211"/>
        <v>186</v>
      </c>
      <c r="W202" s="97">
        <f t="shared" si="212"/>
        <v>10.5</v>
      </c>
      <c r="X202" s="94">
        <v>1</v>
      </c>
      <c r="Y202" s="94">
        <f>Y$3/AB$3</f>
        <v>0.95238095238095244</v>
      </c>
      <c r="Z202" s="93">
        <f>Z201*X202</f>
        <v>66355200</v>
      </c>
      <c r="AA202" s="93">
        <f>V202*Z202*$G202*Y202</f>
        <v>46081752619.885712</v>
      </c>
      <c r="AB202" s="93">
        <f t="shared" si="253"/>
        <v>1657696947540.9248</v>
      </c>
      <c r="AC202" s="93">
        <f t="shared" si="213"/>
        <v>33153938950818.531</v>
      </c>
      <c r="AD202" s="93">
        <f t="shared" si="214"/>
        <v>8141.8531615792108</v>
      </c>
      <c r="AE202" s="94">
        <f t="shared" si="215"/>
        <v>35.972957912750417</v>
      </c>
      <c r="AF202" s="100">
        <f t="shared" si="254"/>
        <v>4.8301286199984581</v>
      </c>
      <c r="AG202" s="94">
        <f t="shared" si="216"/>
        <v>161</v>
      </c>
      <c r="AH202" s="94">
        <f t="shared" si="217"/>
        <v>11.75</v>
      </c>
      <c r="AI202" s="94">
        <v>1</v>
      </c>
      <c r="AJ202" s="94">
        <f>AJ$3/AM$3</f>
        <v>0.85106382978723394</v>
      </c>
      <c r="AK202" s="93">
        <f>AK201*AI202</f>
        <v>6220800</v>
      </c>
      <c r="AL202" s="93">
        <f>AG202*AK202*$G202*AJ202</f>
        <v>3341678225.9744678</v>
      </c>
      <c r="AM202" s="93">
        <f t="shared" si="255"/>
        <v>57970056945.255478</v>
      </c>
      <c r="AN202" s="93">
        <f t="shared" si="218"/>
        <v>37100836444963.594</v>
      </c>
      <c r="AO202" s="93">
        <f t="shared" si="219"/>
        <v>8141.8531615792108</v>
      </c>
      <c r="AP202" s="94">
        <f t="shared" si="220"/>
        <v>17.347587955854372</v>
      </c>
      <c r="AQ202" s="100">
        <f t="shared" si="195"/>
        <v>2.6065749166405228</v>
      </c>
      <c r="AR202" s="94">
        <f t="shared" si="221"/>
        <v>131</v>
      </c>
      <c r="AS202" s="94">
        <f t="shared" si="222"/>
        <v>13.25</v>
      </c>
      <c r="AT202" s="94">
        <v>1</v>
      </c>
      <c r="AU202" s="94">
        <f>AU$3/AX$3</f>
        <v>0.75471698113207542</v>
      </c>
      <c r="AV202" s="93">
        <f>AV201*AT202</f>
        <v>51200</v>
      </c>
      <c r="AW202" s="93">
        <f>AR202*AV202*$G202*AU202</f>
        <v>19845212.739622638</v>
      </c>
      <c r="AX202" s="93">
        <f t="shared" si="256"/>
        <v>1021413902.2933955</v>
      </c>
      <c r="AY202" s="93">
        <f t="shared" si="223"/>
        <v>41837113437937.664</v>
      </c>
      <c r="AZ202" s="93">
        <f t="shared" si="224"/>
        <v>8141.8531615792108</v>
      </c>
      <c r="BA202" s="94">
        <f t="shared" si="225"/>
        <v>51.469032642520212</v>
      </c>
      <c r="BB202" s="100">
        <f t="shared" si="196"/>
        <v>8.7207759912198579</v>
      </c>
      <c r="BC202" s="94">
        <f t="shared" si="226"/>
        <v>94</v>
      </c>
      <c r="BD202" s="94">
        <f t="shared" si="227"/>
        <v>15.1</v>
      </c>
      <c r="BE202" s="94">
        <v>1</v>
      </c>
      <c r="BF202" s="94">
        <f>BF$3/BI$3</f>
        <v>0.66225165562913912</v>
      </c>
      <c r="BG202" s="93">
        <f>BG201*BE202</f>
        <v>512</v>
      </c>
      <c r="BH202" s="93">
        <f>BC202*BG202*$G202*BF202</f>
        <v>124954.31205298015</v>
      </c>
      <c r="BI202" s="93">
        <f t="shared" si="257"/>
        <v>6891930.1273139566</v>
      </c>
      <c r="BJ202" s="93">
        <f t="shared" si="228"/>
        <v>47678521729272.359</v>
      </c>
      <c r="BK202" s="93">
        <f t="shared" si="229"/>
        <v>8141.8531615792108</v>
      </c>
      <c r="BL202" s="94">
        <f t="shared" si="230"/>
        <v>55.155600587771666</v>
      </c>
      <c r="BM202" s="100">
        <f t="shared" si="197"/>
        <v>10.650250241372792</v>
      </c>
      <c r="BN202" s="94">
        <f t="shared" si="231"/>
        <v>44</v>
      </c>
      <c r="BO202" s="94">
        <f t="shared" si="232"/>
        <v>17.600000000000001</v>
      </c>
      <c r="BP202" s="94">
        <v>1</v>
      </c>
      <c r="BQ202" s="94">
        <f>BQ$3/BT$3</f>
        <v>0.56818181818181823</v>
      </c>
      <c r="BR202" s="93">
        <f>BR201*BP202</f>
        <v>8</v>
      </c>
      <c r="BS202" s="93">
        <f>BN202*BR202*$G202*BQ202</f>
        <v>784.08</v>
      </c>
      <c r="BT202" s="93">
        <f t="shared" si="258"/>
        <v>7844.7052359740574</v>
      </c>
      <c r="BU202" s="93">
        <f t="shared" si="233"/>
        <v>55572316717562.492</v>
      </c>
      <c r="BV202" s="93">
        <f t="shared" si="234"/>
        <v>8141.8531615792108</v>
      </c>
      <c r="BW202" s="94">
        <f t="shared" si="235"/>
        <v>10.004980660103634</v>
      </c>
      <c r="BX202" s="100">
        <f t="shared" si="200"/>
        <v>2.2517603531691046</v>
      </c>
      <c r="BY202" s="94">
        <f t="shared" si="236"/>
        <v>-11</v>
      </c>
      <c r="BZ202" s="94">
        <f t="shared" si="237"/>
        <v>20.350000000000001</v>
      </c>
      <c r="CA202" s="94">
        <v>1</v>
      </c>
      <c r="CB202" s="94">
        <f>CB$3/CE$3</f>
        <v>0.49140049140049141</v>
      </c>
      <c r="CC202" s="93">
        <f>CC201*CA202</f>
        <v>1</v>
      </c>
      <c r="CD202" s="93">
        <f>BY202*CC202*$G202*CB202</f>
        <v>-21.191351351351354</v>
      </c>
      <c r="CE202" s="93">
        <f t="shared" si="259"/>
        <v>4.428925990769029</v>
      </c>
      <c r="CF202" s="93">
        <f t="shared" si="238"/>
        <v>64255491204681.633</v>
      </c>
      <c r="CG202" s="93">
        <f t="shared" si="239"/>
        <v>8141.8531615792108</v>
      </c>
      <c r="CH202" s="94">
        <f t="shared" si="240"/>
        <v>-0.20899686468020362</v>
      </c>
      <c r="CI202" s="100"/>
      <c r="CJ202" s="94">
        <f t="shared" si="241"/>
        <v>-61</v>
      </c>
      <c r="CK202" s="94">
        <f t="shared" si="242"/>
        <v>22.85</v>
      </c>
      <c r="CL202" s="94">
        <v>1</v>
      </c>
      <c r="CM202" s="94">
        <f>CM$3/CP$3</f>
        <v>0.43763676148796499</v>
      </c>
      <c r="CN202" s="93">
        <f>CN201*CL202</f>
        <v>1</v>
      </c>
      <c r="CO202" s="93">
        <f>CJ202*CN202*$G202*CM202</f>
        <v>-104.65838074398249</v>
      </c>
      <c r="CP202" s="93">
        <f t="shared" si="260"/>
        <v>4.8564649344034075E-3</v>
      </c>
      <c r="CQ202" s="93">
        <f t="shared" si="243"/>
        <v>72149286192971.75</v>
      </c>
      <c r="CR202" s="93">
        <f t="shared" si="244"/>
        <v>8141.8531615792108</v>
      </c>
      <c r="CS202" s="94">
        <f t="shared" si="245"/>
        <v>-4.6403019995917888E-5</v>
      </c>
      <c r="CT202" s="100"/>
      <c r="CU202" s="94">
        <f t="shared" si="246"/>
        <v>-124</v>
      </c>
      <c r="CV202" s="94">
        <f t="shared" si="247"/>
        <v>26</v>
      </c>
      <c r="CW202" s="94">
        <v>1</v>
      </c>
      <c r="CX202" s="94">
        <f>CX$3/DA$3</f>
        <v>0.38461538461538458</v>
      </c>
      <c r="CY202" s="93">
        <f>CY201*CW202</f>
        <v>1</v>
      </c>
      <c r="CZ202" s="93">
        <f>CU202*CY202*$G202*CX202</f>
        <v>-186.97292307692305</v>
      </c>
      <c r="DA202" s="93">
        <f t="shared" si="261"/>
        <v>8.9008084624775241E-7</v>
      </c>
      <c r="DB202" s="93">
        <f t="shared" si="248"/>
        <v>82095467878217.312</v>
      </c>
      <c r="DC202" s="93">
        <f t="shared" si="249"/>
        <v>8141.8531615792108</v>
      </c>
      <c r="DD202" s="94">
        <f t="shared" si="250"/>
        <v>-4.7604799219059206E-9</v>
      </c>
      <c r="DE202" s="100"/>
    </row>
    <row r="203" spans="1:109">
      <c r="A203" s="84">
        <f t="shared" si="201"/>
        <v>230.7201184283754</v>
      </c>
      <c r="B203" s="84">
        <f t="shared" si="202"/>
        <v>6.5666666666666664</v>
      </c>
      <c r="C203" s="112">
        <f t="shared" si="199"/>
        <v>7.8199999999999994</v>
      </c>
      <c r="D203" s="116"/>
      <c r="E203" s="86">
        <f t="shared" si="251"/>
        <v>1.9849999999999999</v>
      </c>
      <c r="F203" s="86">
        <f t="shared" si="203"/>
        <v>1.9849999999999999</v>
      </c>
      <c r="G203" s="87">
        <f t="shared" si="204"/>
        <v>3.9402249999999994</v>
      </c>
      <c r="H203" s="88">
        <f t="shared" si="205"/>
        <v>725407145418.61646</v>
      </c>
      <c r="I203" s="84">
        <f t="shared" si="252"/>
        <v>39.40000000000002</v>
      </c>
      <c r="J203" s="89">
        <v>197</v>
      </c>
      <c r="K203" s="94">
        <f t="shared" si="206"/>
        <v>197</v>
      </c>
      <c r="L203" s="94">
        <f t="shared" si="207"/>
        <v>10</v>
      </c>
      <c r="M203" s="94">
        <v>1</v>
      </c>
      <c r="N203" s="94">
        <f>N$3/Q$3</f>
        <v>1</v>
      </c>
      <c r="O203" s="93">
        <f>O202*M203</f>
        <v>61440000</v>
      </c>
      <c r="P203" s="93">
        <f>K203*O203*$G203*N203</f>
        <v>47691222527.999992</v>
      </c>
      <c r="Q203" s="93">
        <f t="shared" si="208"/>
        <v>7254071454186.1641</v>
      </c>
      <c r="R203" s="93">
        <f t="shared" si="209"/>
        <v>36270357270930.82</v>
      </c>
      <c r="S203" s="93">
        <f t="shared" si="210"/>
        <v>8436.6656638642598</v>
      </c>
      <c r="T203" s="94">
        <f t="shared" si="198"/>
        <v>152.10495914478238</v>
      </c>
      <c r="U203" s="100">
        <f>T203/(($C203/N$3))</f>
        <v>19.45076203897473</v>
      </c>
      <c r="V203" s="94">
        <f t="shared" si="211"/>
        <v>187</v>
      </c>
      <c r="W203" s="97">
        <f t="shared" si="212"/>
        <v>10.5</v>
      </c>
      <c r="X203" s="94">
        <v>1</v>
      </c>
      <c r="Y203" s="94">
        <f>Y$3/AB$3</f>
        <v>0.95238095238095244</v>
      </c>
      <c r="Z203" s="93">
        <f>Z202*X203</f>
        <v>66355200</v>
      </c>
      <c r="AA203" s="93">
        <f>V203*Z203*$G203*Y203</f>
        <v>46563786810.514282</v>
      </c>
      <c r="AB203" s="93">
        <f t="shared" si="253"/>
        <v>1904193756723.8669</v>
      </c>
      <c r="AC203" s="93">
        <f t="shared" si="213"/>
        <v>38083875134477.359</v>
      </c>
      <c r="AD203" s="93">
        <f t="shared" si="214"/>
        <v>8436.6656638642598</v>
      </c>
      <c r="AE203" s="94">
        <f t="shared" si="215"/>
        <v>40.894306222832647</v>
      </c>
      <c r="AF203" s="100">
        <f t="shared" si="254"/>
        <v>5.490923469817683</v>
      </c>
      <c r="AG203" s="94">
        <f t="shared" si="216"/>
        <v>162</v>
      </c>
      <c r="AH203" s="94">
        <f t="shared" si="217"/>
        <v>11.75</v>
      </c>
      <c r="AI203" s="94">
        <v>1</v>
      </c>
      <c r="AJ203" s="94">
        <f>AJ$3/AM$3</f>
        <v>0.85106382978723394</v>
      </c>
      <c r="AK203" s="93">
        <f>AK202*AI203</f>
        <v>6220800</v>
      </c>
      <c r="AL203" s="93">
        <f>AG203*AK203*$G203*AJ203</f>
        <v>3379437423.1148925</v>
      </c>
      <c r="AM203" s="93">
        <f t="shared" si="255"/>
        <v>66590109052.099411</v>
      </c>
      <c r="AN203" s="93">
        <f t="shared" si="218"/>
        <v>42617669793343.719</v>
      </c>
      <c r="AO203" s="93">
        <f t="shared" si="219"/>
        <v>8436.6656638642598</v>
      </c>
      <c r="AP203" s="94">
        <f t="shared" si="220"/>
        <v>19.704495368558128</v>
      </c>
      <c r="AQ203" s="100">
        <f t="shared" si="195"/>
        <v>2.9607138181657038</v>
      </c>
      <c r="AR203" s="94">
        <f t="shared" si="221"/>
        <v>132</v>
      </c>
      <c r="AS203" s="94">
        <f t="shared" si="222"/>
        <v>13.25</v>
      </c>
      <c r="AT203" s="94">
        <v>1</v>
      </c>
      <c r="AU203" s="94">
        <f>AU$3/AX$3</f>
        <v>0.75471698113207542</v>
      </c>
      <c r="AV203" s="93">
        <f>AV202*AT203</f>
        <v>51200</v>
      </c>
      <c r="AW203" s="93">
        <f>AR203*AV203*$G203*AU203</f>
        <v>20097823.879245277</v>
      </c>
      <c r="AX203" s="93">
        <f t="shared" si="256"/>
        <v>1173296469.3355258</v>
      </c>
      <c r="AY203" s="93">
        <f t="shared" si="223"/>
        <v>48058223383983.344</v>
      </c>
      <c r="AZ203" s="93">
        <f t="shared" si="224"/>
        <v>8436.6656638642598</v>
      </c>
      <c r="BA203" s="94">
        <f t="shared" si="225"/>
        <v>58.379279089373028</v>
      </c>
      <c r="BB203" s="100">
        <f t="shared" si="196"/>
        <v>9.8916297689794455</v>
      </c>
      <c r="BC203" s="94">
        <f t="shared" si="226"/>
        <v>95</v>
      </c>
      <c r="BD203" s="94">
        <f t="shared" si="227"/>
        <v>15.1</v>
      </c>
      <c r="BE203" s="94">
        <v>1</v>
      </c>
      <c r="BF203" s="94">
        <f>BF$3/BI$3</f>
        <v>0.66225165562913912</v>
      </c>
      <c r="BG203" s="93">
        <f>BG202*BE203</f>
        <v>512</v>
      </c>
      <c r="BH203" s="93">
        <f>BC203*BG203*$G203*BF203</f>
        <v>126922.21456953642</v>
      </c>
      <c r="BI203" s="93">
        <f t="shared" si="257"/>
        <v>7916748.800000051</v>
      </c>
      <c r="BJ203" s="93">
        <f t="shared" si="228"/>
        <v>54768239479105.539</v>
      </c>
      <c r="BK203" s="93">
        <f t="shared" si="229"/>
        <v>8436.6656638642598</v>
      </c>
      <c r="BL203" s="94">
        <f t="shared" si="230"/>
        <v>62.374808278047581</v>
      </c>
      <c r="BM203" s="100">
        <f t="shared" si="197"/>
        <v>12.044240473126836</v>
      </c>
      <c r="BN203" s="94">
        <f t="shared" si="231"/>
        <v>45</v>
      </c>
      <c r="BO203" s="94">
        <f t="shared" si="232"/>
        <v>17.600000000000001</v>
      </c>
      <c r="BP203" s="94">
        <v>1</v>
      </c>
      <c r="BQ203" s="94">
        <f>BQ$3/BT$3</f>
        <v>0.56818181818181823</v>
      </c>
      <c r="BR203" s="93">
        <f>BR202*BP203</f>
        <v>8</v>
      </c>
      <c r="BS203" s="93">
        <f>BN203*BR203*$G203*BQ203</f>
        <v>805.95511363636354</v>
      </c>
      <c r="BT203" s="93">
        <f t="shared" si="258"/>
        <v>9011.2000000000262</v>
      </c>
      <c r="BU203" s="93">
        <f t="shared" si="233"/>
        <v>63835828796838.25</v>
      </c>
      <c r="BV203" s="93">
        <f t="shared" si="234"/>
        <v>8436.6656638642598</v>
      </c>
      <c r="BW203" s="94">
        <f t="shared" si="235"/>
        <v>11.180771543644257</v>
      </c>
      <c r="BX203" s="100">
        <f t="shared" si="200"/>
        <v>2.516388480410984</v>
      </c>
      <c r="BY203" s="94">
        <f t="shared" si="236"/>
        <v>-10</v>
      </c>
      <c r="BZ203" s="94">
        <f t="shared" si="237"/>
        <v>20.350000000000001</v>
      </c>
      <c r="CA203" s="94">
        <v>1</v>
      </c>
      <c r="CB203" s="94">
        <f>CB$3/CE$3</f>
        <v>0.49140049140049141</v>
      </c>
      <c r="CC203" s="93">
        <f>CC202*CA203</f>
        <v>1</v>
      </c>
      <c r="CD203" s="93">
        <f>BY203*CC203*$G203*CB203</f>
        <v>-19.36228501228501</v>
      </c>
      <c r="CE203" s="93">
        <f t="shared" si="259"/>
        <v>5.0874999999999968</v>
      </c>
      <c r="CF203" s="93">
        <f t="shared" si="238"/>
        <v>73810177046344.234</v>
      </c>
      <c r="CG203" s="93">
        <f t="shared" si="239"/>
        <v>8436.6656638642598</v>
      </c>
      <c r="CH203" s="94">
        <f t="shared" si="240"/>
        <v>-0.26275307882164078</v>
      </c>
      <c r="CI203" s="100"/>
      <c r="CJ203" s="94">
        <f t="shared" si="241"/>
        <v>-60</v>
      </c>
      <c r="CK203" s="94">
        <f t="shared" si="242"/>
        <v>22.85</v>
      </c>
      <c r="CL203" s="94">
        <v>1</v>
      </c>
      <c r="CM203" s="94">
        <f>CM$3/CP$3</f>
        <v>0.43763676148796499</v>
      </c>
      <c r="CN203" s="93">
        <f>CN202*CL203</f>
        <v>1</v>
      </c>
      <c r="CO203" s="93">
        <f>CJ203*CN203*$G203*CM203</f>
        <v>-103.46323851203499</v>
      </c>
      <c r="CP203" s="93">
        <f t="shared" si="260"/>
        <v>5.5786132812499778E-3</v>
      </c>
      <c r="CQ203" s="93">
        <f t="shared" si="243"/>
        <v>82877766364076.937</v>
      </c>
      <c r="CR203" s="93">
        <f t="shared" si="244"/>
        <v>8436.6656638642598</v>
      </c>
      <c r="CS203" s="94">
        <f t="shared" si="245"/>
        <v>-5.3918796294019595E-5</v>
      </c>
      <c r="CT203" s="100"/>
      <c r="CU203" s="94">
        <f t="shared" si="246"/>
        <v>-123</v>
      </c>
      <c r="CV203" s="94">
        <f t="shared" si="247"/>
        <v>26</v>
      </c>
      <c r="CW203" s="94">
        <v>1</v>
      </c>
      <c r="CX203" s="94">
        <f>CX$3/DA$3</f>
        <v>0.38461538461538458</v>
      </c>
      <c r="CY203" s="93">
        <f>CY202*CW203</f>
        <v>1</v>
      </c>
      <c r="CZ203" s="93">
        <f>CU203*CY203*$G203*CX203</f>
        <v>-186.40295192307687</v>
      </c>
      <c r="DA203" s="93">
        <f t="shared" si="261"/>
        <v>1.0224344038991622E-6</v>
      </c>
      <c r="DB203" s="93">
        <f t="shared" si="248"/>
        <v>94302928904420.141</v>
      </c>
      <c r="DC203" s="93">
        <f t="shared" si="249"/>
        <v>8436.6656638642598</v>
      </c>
      <c r="DD203" s="94">
        <f t="shared" si="250"/>
        <v>-5.485076246652421E-9</v>
      </c>
      <c r="DE203" s="100"/>
    </row>
    <row r="204" spans="1:109">
      <c r="A204" s="84">
        <f t="shared" si="201"/>
        <v>238.85644583342568</v>
      </c>
      <c r="B204" s="84">
        <f t="shared" si="202"/>
        <v>6.6</v>
      </c>
      <c r="C204" s="112">
        <f t="shared" si="199"/>
        <v>7.8199999999999994</v>
      </c>
      <c r="D204" s="116"/>
      <c r="E204" s="86">
        <f t="shared" si="251"/>
        <v>1.99</v>
      </c>
      <c r="F204" s="86">
        <f t="shared" si="203"/>
        <v>1.99</v>
      </c>
      <c r="G204" s="87">
        <f t="shared" si="204"/>
        <v>3.9601000000000002</v>
      </c>
      <c r="H204" s="88">
        <f t="shared" si="205"/>
        <v>833273994645.45984</v>
      </c>
      <c r="I204" s="84">
        <f t="shared" si="252"/>
        <v>39.600000000000023</v>
      </c>
      <c r="J204" s="89">
        <v>198</v>
      </c>
      <c r="K204" s="94">
        <f t="shared" si="206"/>
        <v>198</v>
      </c>
      <c r="L204" s="94">
        <f t="shared" si="207"/>
        <v>10</v>
      </c>
      <c r="M204" s="94">
        <v>1</v>
      </c>
      <c r="N204" s="94">
        <f>N$3/Q$3</f>
        <v>1</v>
      </c>
      <c r="O204" s="93">
        <f>O203*M204</f>
        <v>61440000</v>
      </c>
      <c r="P204" s="93">
        <f>K204*O204*$G204*N204</f>
        <v>48175091712</v>
      </c>
      <c r="Q204" s="93">
        <f t="shared" si="208"/>
        <v>8332739946454.5986</v>
      </c>
      <c r="R204" s="93">
        <f t="shared" si="209"/>
        <v>41663699732272.992</v>
      </c>
      <c r="S204" s="93">
        <f t="shared" si="210"/>
        <v>8742.1459175033797</v>
      </c>
      <c r="T204" s="94">
        <f t="shared" si="198"/>
        <v>172.9678066057316</v>
      </c>
      <c r="U204" s="100">
        <f>T204/(($C204/N$3))</f>
        <v>22.118645346001486</v>
      </c>
      <c r="V204" s="94">
        <f t="shared" si="211"/>
        <v>188</v>
      </c>
      <c r="W204" s="97">
        <f t="shared" si="212"/>
        <v>10.5</v>
      </c>
      <c r="X204" s="94">
        <v>1</v>
      </c>
      <c r="Y204" s="94">
        <f>Y$3/AB$3</f>
        <v>0.95238095238095244</v>
      </c>
      <c r="Z204" s="93">
        <f>Z203*X204</f>
        <v>66355200</v>
      </c>
      <c r="AA204" s="93">
        <f>V204*Z204*$G204*Y204</f>
        <v>47048920736.914291</v>
      </c>
      <c r="AB204" s="93">
        <f t="shared" si="253"/>
        <v>2187344235944.3306</v>
      </c>
      <c r="AC204" s="93">
        <f t="shared" si="213"/>
        <v>43746884718886.641</v>
      </c>
      <c r="AD204" s="93">
        <f t="shared" si="214"/>
        <v>8742.1459175033797</v>
      </c>
      <c r="AE204" s="94">
        <f t="shared" si="215"/>
        <v>46.490848284818441</v>
      </c>
      <c r="AF204" s="100">
        <f t="shared" si="254"/>
        <v>6.2423773272454435</v>
      </c>
      <c r="AG204" s="94">
        <f t="shared" si="216"/>
        <v>163</v>
      </c>
      <c r="AH204" s="94">
        <f t="shared" si="217"/>
        <v>11.75</v>
      </c>
      <c r="AI204" s="94">
        <v>1</v>
      </c>
      <c r="AJ204" s="94">
        <f>AJ$3/AM$3</f>
        <v>0.85106382978723394</v>
      </c>
      <c r="AK204" s="93">
        <f>AK203*AI204</f>
        <v>6220800</v>
      </c>
      <c r="AL204" s="93">
        <f>AG204*AK204*$G204*AJ204</f>
        <v>3417449687.6936164</v>
      </c>
      <c r="AM204" s="93">
        <f t="shared" si="255"/>
        <v>76491948727.219772</v>
      </c>
      <c r="AN204" s="93">
        <f t="shared" si="218"/>
        <v>48954847185420.766</v>
      </c>
      <c r="AO204" s="93">
        <f t="shared" si="219"/>
        <v>8742.1459175033797</v>
      </c>
      <c r="AP204" s="94">
        <f t="shared" si="220"/>
        <v>22.382757821620778</v>
      </c>
      <c r="AQ204" s="100">
        <f t="shared" si="195"/>
        <v>3.3631381637345803</v>
      </c>
      <c r="AR204" s="94">
        <f t="shared" si="221"/>
        <v>133</v>
      </c>
      <c r="AS204" s="94">
        <f t="shared" si="222"/>
        <v>13.25</v>
      </c>
      <c r="AT204" s="94">
        <v>1</v>
      </c>
      <c r="AU204" s="94">
        <f>AU$3/AX$3</f>
        <v>0.75471698113207542</v>
      </c>
      <c r="AV204" s="93">
        <f>AV203*AT204</f>
        <v>51200</v>
      </c>
      <c r="AW204" s="93">
        <f>AR204*AV204*$G204*AU204</f>
        <v>20352224.120754715</v>
      </c>
      <c r="AX204" s="93">
        <f t="shared" si="256"/>
        <v>1347763724.2495477</v>
      </c>
      <c r="AY204" s="93">
        <f t="shared" si="223"/>
        <v>55204402145261.719</v>
      </c>
      <c r="AZ204" s="93">
        <f t="shared" si="224"/>
        <v>8742.1459175033797</v>
      </c>
      <c r="BA204" s="94">
        <f t="shared" si="225"/>
        <v>66.22193801782727</v>
      </c>
      <c r="BB204" s="100">
        <f t="shared" si="196"/>
        <v>11.22046903754746</v>
      </c>
      <c r="BC204" s="94">
        <f t="shared" si="226"/>
        <v>96</v>
      </c>
      <c r="BD204" s="94">
        <f t="shared" si="227"/>
        <v>15.1</v>
      </c>
      <c r="BE204" s="94">
        <v>1</v>
      </c>
      <c r="BF204" s="94">
        <f>BF$3/BI$3</f>
        <v>0.66225165562913912</v>
      </c>
      <c r="BG204" s="93">
        <f>BG203*BE204</f>
        <v>512</v>
      </c>
      <c r="BH204" s="93">
        <f>BC204*BG204*$G204*BF204</f>
        <v>128905.18887417219</v>
      </c>
      <c r="BI204" s="93">
        <f t="shared" si="257"/>
        <v>9093956.3234848101</v>
      </c>
      <c r="BJ204" s="93">
        <f t="shared" si="228"/>
        <v>62912186595732.219</v>
      </c>
      <c r="BK204" s="93">
        <f t="shared" si="229"/>
        <v>8742.1459175033797</v>
      </c>
      <c r="BL204" s="94">
        <f t="shared" si="230"/>
        <v>70.547635847007399</v>
      </c>
      <c r="BM204" s="100">
        <f t="shared" si="197"/>
        <v>13.622369581711149</v>
      </c>
      <c r="BN204" s="94">
        <f t="shared" si="231"/>
        <v>46</v>
      </c>
      <c r="BO204" s="94">
        <f t="shared" si="232"/>
        <v>17.600000000000001</v>
      </c>
      <c r="BP204" s="94">
        <v>1</v>
      </c>
      <c r="BQ204" s="94">
        <f>BQ$3/BT$3</f>
        <v>0.56818181818181823</v>
      </c>
      <c r="BR204" s="93">
        <f>BR203*BP204</f>
        <v>8</v>
      </c>
      <c r="BS204" s="93">
        <f>BN204*BR204*$G204*BQ204</f>
        <v>828.02090909090919</v>
      </c>
      <c r="BT204" s="93">
        <f t="shared" si="258"/>
        <v>10351.150616549314</v>
      </c>
      <c r="BU204" s="93">
        <f t="shared" si="233"/>
        <v>73328111528800.469</v>
      </c>
      <c r="BV204" s="93">
        <f t="shared" si="234"/>
        <v>8742.1459175033797</v>
      </c>
      <c r="BW204" s="94">
        <f t="shared" si="235"/>
        <v>12.501073949828061</v>
      </c>
      <c r="BX204" s="100">
        <f t="shared" si="200"/>
        <v>2.813540940114756</v>
      </c>
      <c r="BY204" s="94">
        <f t="shared" si="236"/>
        <v>-9</v>
      </c>
      <c r="BZ204" s="94">
        <f t="shared" si="237"/>
        <v>20.350000000000001</v>
      </c>
      <c r="CA204" s="94">
        <v>1</v>
      </c>
      <c r="CB204" s="94">
        <f>CB$3/CE$3</f>
        <v>0.49140049140049141</v>
      </c>
      <c r="CC204" s="93">
        <f>CC203*CA204</f>
        <v>1</v>
      </c>
      <c r="CD204" s="93">
        <f>BY204*CC204*$G204*CB204</f>
        <v>-17.513955773955775</v>
      </c>
      <c r="CE204" s="93">
        <f t="shared" si="259"/>
        <v>5.8440028810474116</v>
      </c>
      <c r="CF204" s="93">
        <f t="shared" si="238"/>
        <v>84785628955175.547</v>
      </c>
      <c r="CG204" s="93">
        <f t="shared" si="239"/>
        <v>8742.1459175033797</v>
      </c>
      <c r="CH204" s="94">
        <f t="shared" si="240"/>
        <v>-0.33367692350449851</v>
      </c>
      <c r="CI204" s="100"/>
      <c r="CJ204" s="94">
        <f t="shared" si="241"/>
        <v>-59</v>
      </c>
      <c r="CK204" s="94">
        <f t="shared" si="242"/>
        <v>22.85</v>
      </c>
      <c r="CL204" s="94">
        <v>1</v>
      </c>
      <c r="CM204" s="94">
        <f>CM$3/CP$3</f>
        <v>0.43763676148796499</v>
      </c>
      <c r="CN204" s="93">
        <f>CN203*CL204</f>
        <v>1</v>
      </c>
      <c r="CO204" s="93">
        <f>CJ204*CN204*$G204*CM204</f>
        <v>-102.25203501094093</v>
      </c>
      <c r="CP204" s="93">
        <f t="shared" si="260"/>
        <v>6.4081438993364628E-3</v>
      </c>
      <c r="CQ204" s="93">
        <f t="shared" si="243"/>
        <v>95201553888243.781</v>
      </c>
      <c r="CR204" s="93">
        <f t="shared" si="244"/>
        <v>8742.1459175033797</v>
      </c>
      <c r="CS204" s="94">
        <f t="shared" si="245"/>
        <v>-6.2670086699504748E-5</v>
      </c>
      <c r="CT204" s="100"/>
      <c r="CU204" s="94">
        <f t="shared" si="246"/>
        <v>-122</v>
      </c>
      <c r="CV204" s="94">
        <f t="shared" si="247"/>
        <v>26</v>
      </c>
      <c r="CW204" s="94">
        <v>1</v>
      </c>
      <c r="CX204" s="94">
        <f>CX$3/DA$3</f>
        <v>0.38461538461538458</v>
      </c>
      <c r="CY204" s="93">
        <f>CY203*CW204</f>
        <v>1</v>
      </c>
      <c r="CZ204" s="93">
        <f>CU204*CY204*$G204*CX204</f>
        <v>-185.8200769230769</v>
      </c>
      <c r="DA204" s="93">
        <f t="shared" si="261"/>
        <v>1.1744687178513419E-6</v>
      </c>
      <c r="DB204" s="93">
        <f t="shared" si="248"/>
        <v>108325619303909.78</v>
      </c>
      <c r="DC204" s="93">
        <f t="shared" si="249"/>
        <v>8742.1459175033797</v>
      </c>
      <c r="DD204" s="94">
        <f t="shared" si="250"/>
        <v>-6.3204619075555079E-9</v>
      </c>
      <c r="DE204" s="100"/>
    </row>
    <row r="205" spans="1:109">
      <c r="A205" s="84">
        <f t="shared" si="201"/>
        <v>247.27970020476363</v>
      </c>
      <c r="B205" s="84">
        <f t="shared" si="202"/>
        <v>6.6333333333333337</v>
      </c>
      <c r="C205" s="112">
        <f t="shared" si="199"/>
        <v>7.8199999999999994</v>
      </c>
      <c r="D205" s="116"/>
      <c r="E205" s="86">
        <f t="shared" si="251"/>
        <v>1.9950000000000001</v>
      </c>
      <c r="F205" s="86">
        <f t="shared" si="203"/>
        <v>1.9950000000000001</v>
      </c>
      <c r="G205" s="87">
        <f t="shared" si="204"/>
        <v>3.9800250000000004</v>
      </c>
      <c r="H205" s="88">
        <f t="shared" si="205"/>
        <v>957180466911.04785</v>
      </c>
      <c r="I205" s="84">
        <f t="shared" si="252"/>
        <v>39.800000000000018</v>
      </c>
      <c r="J205" s="89">
        <v>199</v>
      </c>
      <c r="K205" s="94">
        <f t="shared" si="206"/>
        <v>199</v>
      </c>
      <c r="L205" s="94">
        <f t="shared" si="207"/>
        <v>10</v>
      </c>
      <c r="M205" s="94">
        <v>1</v>
      </c>
      <c r="N205" s="94">
        <f>N$3/Q$3</f>
        <v>1</v>
      </c>
      <c r="O205" s="93">
        <f>O204*M205</f>
        <v>61440000</v>
      </c>
      <c r="P205" s="93">
        <f>K205*O205*$G205*N205</f>
        <v>48662014464.000008</v>
      </c>
      <c r="Q205" s="93">
        <f t="shared" si="208"/>
        <v>9571804669110.4785</v>
      </c>
      <c r="R205" s="93">
        <f t="shared" si="209"/>
        <v>47859023345552.391</v>
      </c>
      <c r="S205" s="93">
        <f t="shared" si="210"/>
        <v>9058.6796841678406</v>
      </c>
      <c r="T205" s="94">
        <f t="shared" si="198"/>
        <v>196.69972101528322</v>
      </c>
      <c r="U205" s="100">
        <f>T205/(($C205/N$3))</f>
        <v>25.153417009627013</v>
      </c>
      <c r="V205" s="94">
        <f t="shared" si="211"/>
        <v>189</v>
      </c>
      <c r="W205" s="97">
        <f t="shared" si="212"/>
        <v>10.5</v>
      </c>
      <c r="X205" s="94">
        <v>1</v>
      </c>
      <c r="Y205" s="94">
        <f>Y$3/AB$3</f>
        <v>0.95238095238095244</v>
      </c>
      <c r="Z205" s="93">
        <f>Z204*X205</f>
        <v>66355200</v>
      </c>
      <c r="AA205" s="93">
        <f>V205*Z205*$G205*Y205</f>
        <v>47537163878.400009</v>
      </c>
      <c r="AB205" s="93">
        <f t="shared" si="253"/>
        <v>2512598725641.4985</v>
      </c>
      <c r="AC205" s="93">
        <f t="shared" si="213"/>
        <v>50251974512830.008</v>
      </c>
      <c r="AD205" s="93">
        <f t="shared" si="214"/>
        <v>9058.6796841678406</v>
      </c>
      <c r="AE205" s="94">
        <f t="shared" si="215"/>
        <v>52.85546129905272</v>
      </c>
      <c r="AF205" s="100">
        <f t="shared" si="254"/>
        <v>7.0969609161132174</v>
      </c>
      <c r="AG205" s="94">
        <f t="shared" si="216"/>
        <v>164</v>
      </c>
      <c r="AH205" s="94">
        <f t="shared" si="217"/>
        <v>11.75</v>
      </c>
      <c r="AI205" s="94">
        <v>1</v>
      </c>
      <c r="AJ205" s="94">
        <f>AJ$3/AM$3</f>
        <v>0.85106382978723394</v>
      </c>
      <c r="AK205" s="93">
        <f>AK204*AI205</f>
        <v>6220800</v>
      </c>
      <c r="AL205" s="93">
        <f>AG205*AK205*$G205*AJ205</f>
        <v>3455715813.855319</v>
      </c>
      <c r="AM205" s="93">
        <f t="shared" si="255"/>
        <v>87866175673.474899</v>
      </c>
      <c r="AN205" s="93">
        <f t="shared" si="218"/>
        <v>56234352431024.062</v>
      </c>
      <c r="AO205" s="93">
        <f t="shared" si="219"/>
        <v>9058.6796841678406</v>
      </c>
      <c r="AP205" s="94">
        <f t="shared" si="220"/>
        <v>25.426331448085218</v>
      </c>
      <c r="AQ205" s="100">
        <f t="shared" si="195"/>
        <v>3.8204526152813472</v>
      </c>
      <c r="AR205" s="94">
        <f t="shared" si="221"/>
        <v>134</v>
      </c>
      <c r="AS205" s="94">
        <f t="shared" si="222"/>
        <v>13.25</v>
      </c>
      <c r="AT205" s="94">
        <v>1</v>
      </c>
      <c r="AU205" s="94">
        <f>AU$3/AX$3</f>
        <v>0.75471698113207542</v>
      </c>
      <c r="AV205" s="93">
        <f>AV204*AT205</f>
        <v>51200</v>
      </c>
      <c r="AW205" s="93">
        <f>AR205*AV205*$G205*AU205</f>
        <v>20608419.260377359</v>
      </c>
      <c r="AX205" s="93">
        <f t="shared" si="256"/>
        <v>1548173972.9701328</v>
      </c>
      <c r="AY205" s="93">
        <f t="shared" si="223"/>
        <v>63413205932856.922</v>
      </c>
      <c r="AZ205" s="93">
        <f t="shared" si="224"/>
        <v>9058.6796841678406</v>
      </c>
      <c r="BA205" s="94">
        <f t="shared" si="225"/>
        <v>75.123373287863927</v>
      </c>
      <c r="BB205" s="100">
        <f t="shared" si="196"/>
        <v>12.728704553250603</v>
      </c>
      <c r="BC205" s="94">
        <f t="shared" si="226"/>
        <v>97</v>
      </c>
      <c r="BD205" s="94">
        <f t="shared" si="227"/>
        <v>15.1</v>
      </c>
      <c r="BE205" s="94">
        <v>1</v>
      </c>
      <c r="BF205" s="94">
        <f>BF$3/BI$3</f>
        <v>0.66225165562913912</v>
      </c>
      <c r="BG205" s="93">
        <f>BG204*BE205</f>
        <v>512</v>
      </c>
      <c r="BH205" s="93">
        <f>BC205*BG205*$G205*BF205</f>
        <v>130903.28582781459</v>
      </c>
      <c r="BI205" s="93">
        <f t="shared" si="257"/>
        <v>10446212.669201888</v>
      </c>
      <c r="BJ205" s="93">
        <f t="shared" si="228"/>
        <v>72267125251784.109</v>
      </c>
      <c r="BK205" s="93">
        <f t="shared" si="229"/>
        <v>9058.6796841678406</v>
      </c>
      <c r="BL205" s="94">
        <f t="shared" si="230"/>
        <v>79.800996614725591</v>
      </c>
      <c r="BM205" s="100">
        <f t="shared" si="197"/>
        <v>15.409143847600468</v>
      </c>
      <c r="BN205" s="94">
        <f t="shared" si="231"/>
        <v>47</v>
      </c>
      <c r="BO205" s="94">
        <f t="shared" si="232"/>
        <v>17.600000000000001</v>
      </c>
      <c r="BP205" s="94">
        <v>1</v>
      </c>
      <c r="BQ205" s="94">
        <f>BQ$3/BT$3</f>
        <v>0.56818181818181823</v>
      </c>
      <c r="BR205" s="93">
        <f>BR204*BP205</f>
        <v>8</v>
      </c>
      <c r="BS205" s="93">
        <f>BN205*BR205*$G205*BQ205</f>
        <v>850.2780681818183</v>
      </c>
      <c r="BT205" s="93">
        <f t="shared" si="258"/>
        <v>11890.349685556741</v>
      </c>
      <c r="BU205" s="93">
        <f t="shared" si="233"/>
        <v>84231881088172.219</v>
      </c>
      <c r="BV205" s="93">
        <f t="shared" si="234"/>
        <v>9058.6796841678406</v>
      </c>
      <c r="BW205" s="94">
        <f t="shared" si="235"/>
        <v>13.984071953052164</v>
      </c>
      <c r="BX205" s="100">
        <f t="shared" si="200"/>
        <v>3.1473103116843748</v>
      </c>
      <c r="BY205" s="94">
        <f t="shared" si="236"/>
        <v>-8</v>
      </c>
      <c r="BZ205" s="94">
        <f t="shared" si="237"/>
        <v>20.350000000000001</v>
      </c>
      <c r="CA205" s="94">
        <v>1</v>
      </c>
      <c r="CB205" s="94">
        <f>CB$3/CE$3</f>
        <v>0.49140049140049141</v>
      </c>
      <c r="CC205" s="93">
        <f>CC204*CA205</f>
        <v>1</v>
      </c>
      <c r="CD205" s="93">
        <f>BY205*CC205*$G205*CB205</f>
        <v>-15.646289926289928</v>
      </c>
      <c r="CE205" s="93">
        <f t="shared" si="259"/>
        <v>6.7129964960570963</v>
      </c>
      <c r="CF205" s="93">
        <f t="shared" si="238"/>
        <v>97393112508199.125</v>
      </c>
      <c r="CG205" s="93">
        <f t="shared" si="239"/>
        <v>9058.6796841678406</v>
      </c>
      <c r="CH205" s="94">
        <f t="shared" si="240"/>
        <v>-0.42904717525254832</v>
      </c>
      <c r="CI205" s="100"/>
      <c r="CJ205" s="94">
        <f t="shared" si="241"/>
        <v>-58</v>
      </c>
      <c r="CK205" s="94">
        <f t="shared" si="242"/>
        <v>22.85</v>
      </c>
      <c r="CL205" s="94">
        <v>1</v>
      </c>
      <c r="CM205" s="94">
        <f>CM$3/CP$3</f>
        <v>0.43763676148796499</v>
      </c>
      <c r="CN205" s="93">
        <f>CN204*CL205</f>
        <v>1</v>
      </c>
      <c r="CO205" s="93">
        <f>CJ205*CN205*$G205*CM205</f>
        <v>-101.02470459518599</v>
      </c>
      <c r="CP205" s="93">
        <f t="shared" si="260"/>
        <v>7.3610243557520804E-3</v>
      </c>
      <c r="CQ205" s="93">
        <f t="shared" si="243"/>
        <v>109357868344587.22</v>
      </c>
      <c r="CR205" s="93">
        <f t="shared" si="244"/>
        <v>9058.6796841678406</v>
      </c>
      <c r="CS205" s="94">
        <f t="shared" si="245"/>
        <v>-7.2863606830114367E-5</v>
      </c>
      <c r="CT205" s="100"/>
      <c r="CU205" s="94">
        <f t="shared" si="246"/>
        <v>-121</v>
      </c>
      <c r="CV205" s="94">
        <f t="shared" si="247"/>
        <v>26</v>
      </c>
      <c r="CW205" s="94">
        <v>1</v>
      </c>
      <c r="CX205" s="94">
        <f>CX$3/DA$3</f>
        <v>0.38461538461538458</v>
      </c>
      <c r="CY205" s="93">
        <f>CY204*CW205</f>
        <v>1</v>
      </c>
      <c r="CZ205" s="93">
        <f>CU205*CY205*$G205*CX205</f>
        <v>-185.22424038461537</v>
      </c>
      <c r="DA205" s="93">
        <f t="shared" si="261"/>
        <v>1.3491102841913125E-6</v>
      </c>
      <c r="DB205" s="93">
        <f t="shared" si="248"/>
        <v>124433460698436.22</v>
      </c>
      <c r="DC205" s="93">
        <f t="shared" si="249"/>
        <v>9058.6796841678406</v>
      </c>
      <c r="DD205" s="94">
        <f t="shared" si="250"/>
        <v>-7.2836594248674206E-9</v>
      </c>
      <c r="DE205" s="100"/>
    </row>
    <row r="206" spans="1:109">
      <c r="A206" s="84">
        <f t="shared" si="201"/>
        <v>256.0000000000033</v>
      </c>
      <c r="B206" s="84">
        <f t="shared" si="202"/>
        <v>6.666666666666667</v>
      </c>
      <c r="C206" s="112">
        <f t="shared" si="199"/>
        <v>7.8199999999999994</v>
      </c>
      <c r="D206" s="116"/>
      <c r="E206" s="86">
        <f t="shared" si="251"/>
        <v>2</v>
      </c>
      <c r="F206" s="86">
        <f t="shared" si="203"/>
        <v>2</v>
      </c>
      <c r="G206" s="87">
        <f t="shared" si="204"/>
        <v>4</v>
      </c>
      <c r="H206" s="88">
        <f t="shared" si="205"/>
        <v>1099511627776.0146</v>
      </c>
      <c r="I206" s="84">
        <f t="shared" si="252"/>
        <v>40.000000000000021</v>
      </c>
      <c r="J206" s="89">
        <v>200</v>
      </c>
      <c r="K206" s="94">
        <f t="shared" si="206"/>
        <v>200</v>
      </c>
      <c r="L206" s="94">
        <f t="shared" si="207"/>
        <v>10</v>
      </c>
      <c r="M206" s="94">
        <v>12</v>
      </c>
      <c r="N206" s="94">
        <f>N$3/Q$3</f>
        <v>1</v>
      </c>
      <c r="O206" s="93">
        <f>O205*M206</f>
        <v>737280000</v>
      </c>
      <c r="P206" s="93">
        <f>K206*O206*$G206*N206</f>
        <v>589824000000</v>
      </c>
      <c r="Q206" s="93">
        <f t="shared" si="208"/>
        <v>10995116277760.146</v>
      </c>
      <c r="R206" s="93">
        <f t="shared" si="209"/>
        <v>54975581388800.734</v>
      </c>
      <c r="S206" s="93">
        <f t="shared" si="210"/>
        <v>9386.6666666667861</v>
      </c>
      <c r="T206" s="94">
        <f t="shared" si="198"/>
        <v>18.641351111111359</v>
      </c>
      <c r="U206" s="100">
        <f>T206/(($C206/N$3))</f>
        <v>2.3838044899119386</v>
      </c>
      <c r="V206" s="94">
        <f t="shared" si="211"/>
        <v>190</v>
      </c>
      <c r="W206" s="97">
        <f t="shared" si="212"/>
        <v>10.5</v>
      </c>
      <c r="X206" s="94">
        <v>1</v>
      </c>
      <c r="Y206" s="94">
        <f>Y$3/AB$3</f>
        <v>0.95238095238095244</v>
      </c>
      <c r="Z206" s="93">
        <f>Z205*X206</f>
        <v>66355200</v>
      </c>
      <c r="AA206" s="93">
        <f>V206*Z206*$G206*Y206</f>
        <v>48028525714.285721</v>
      </c>
      <c r="AB206" s="93">
        <f t="shared" si="253"/>
        <v>2886218022912.0366</v>
      </c>
      <c r="AC206" s="93">
        <f t="shared" si="213"/>
        <v>57724360458240.773</v>
      </c>
      <c r="AD206" s="93">
        <f t="shared" si="214"/>
        <v>9386.6666666667861</v>
      </c>
      <c r="AE206" s="94">
        <f t="shared" si="215"/>
        <v>60.093829239766833</v>
      </c>
      <c r="AF206" s="100">
        <f t="shared" si="254"/>
        <v>8.0688645398663912</v>
      </c>
      <c r="AG206" s="94">
        <f t="shared" si="216"/>
        <v>165</v>
      </c>
      <c r="AH206" s="94">
        <f t="shared" si="217"/>
        <v>11.75</v>
      </c>
      <c r="AI206" s="94">
        <v>1</v>
      </c>
      <c r="AJ206" s="94">
        <f>AJ$3/AM$3</f>
        <v>0.85106382978723394</v>
      </c>
      <c r="AK206" s="93">
        <f>AK205*AI206</f>
        <v>6220800</v>
      </c>
      <c r="AL206" s="93">
        <f>AG206*AK206*$G206*AJ206</f>
        <v>3494236595.7446804</v>
      </c>
      <c r="AM206" s="93">
        <f t="shared" si="255"/>
        <v>100931731456.0011</v>
      </c>
      <c r="AN206" s="93">
        <f t="shared" si="218"/>
        <v>64596308131840.859</v>
      </c>
      <c r="AO206" s="93">
        <f t="shared" si="219"/>
        <v>9386.6666666667861</v>
      </c>
      <c r="AP206" s="94">
        <f t="shared" si="220"/>
        <v>28.885202444195354</v>
      </c>
      <c r="AQ206" s="100">
        <f t="shared" si="195"/>
        <v>4.3401678864360029</v>
      </c>
      <c r="AR206" s="94">
        <f t="shared" si="221"/>
        <v>135</v>
      </c>
      <c r="AS206" s="94">
        <f t="shared" si="222"/>
        <v>13.25</v>
      </c>
      <c r="AT206" s="94">
        <v>1</v>
      </c>
      <c r="AU206" s="94">
        <f>AU$3/AX$3</f>
        <v>0.75471698113207542</v>
      </c>
      <c r="AV206" s="93">
        <f>AV205*AT206</f>
        <v>51200</v>
      </c>
      <c r="AW206" s="93">
        <f>AR206*AV206*$G206*AU206</f>
        <v>20866415.09433962</v>
      </c>
      <c r="AX206" s="93">
        <f t="shared" si="256"/>
        <v>1778384896.0000162</v>
      </c>
      <c r="AY206" s="93">
        <f t="shared" si="223"/>
        <v>72842645340160.969</v>
      </c>
      <c r="AZ206" s="93">
        <f t="shared" si="224"/>
        <v>9386.6666666667861</v>
      </c>
      <c r="BA206" s="94">
        <f t="shared" si="225"/>
        <v>85.227140740741532</v>
      </c>
      <c r="BB206" s="100">
        <f t="shared" si="196"/>
        <v>14.44066003599521</v>
      </c>
      <c r="BC206" s="94">
        <f t="shared" si="226"/>
        <v>98</v>
      </c>
      <c r="BD206" s="94">
        <f t="shared" si="227"/>
        <v>15.1</v>
      </c>
      <c r="BE206" s="94">
        <v>1</v>
      </c>
      <c r="BF206" s="94">
        <f>BF$3/BI$3</f>
        <v>0.66225165562913912</v>
      </c>
      <c r="BG206" s="93">
        <f>BG205*BE206</f>
        <v>512</v>
      </c>
      <c r="BH206" s="93">
        <f>BC206*BG206*$G206*BF206</f>
        <v>132916.55629139073</v>
      </c>
      <c r="BI206" s="93">
        <f t="shared" si="257"/>
        <v>11999547.309061393</v>
      </c>
      <c r="BJ206" s="93">
        <f t="shared" si="228"/>
        <v>83013127897089.094</v>
      </c>
      <c r="BK206" s="93">
        <f t="shared" si="229"/>
        <v>9386.6666666667861</v>
      </c>
      <c r="BL206" s="94">
        <f t="shared" si="230"/>
        <v>90.278800804581394</v>
      </c>
      <c r="BM206" s="100">
        <f t="shared" si="197"/>
        <v>17.432351562009963</v>
      </c>
      <c r="BN206" s="94">
        <f t="shared" si="231"/>
        <v>48</v>
      </c>
      <c r="BO206" s="94">
        <f t="shared" si="232"/>
        <v>17.600000000000001</v>
      </c>
      <c r="BP206" s="94">
        <v>1</v>
      </c>
      <c r="BQ206" s="94">
        <f>BQ$3/BT$3</f>
        <v>0.56818181818181823</v>
      </c>
      <c r="BR206" s="93">
        <f>BR205*BP206</f>
        <v>8</v>
      </c>
      <c r="BS206" s="93">
        <f>BN206*BR206*$G206*BQ206</f>
        <v>872.72727272727275</v>
      </c>
      <c r="BT206" s="93">
        <f t="shared" si="258"/>
        <v>13658.425124138543</v>
      </c>
      <c r="BU206" s="93">
        <f t="shared" si="233"/>
        <v>96757023244289.297</v>
      </c>
      <c r="BV206" s="93">
        <f t="shared" si="234"/>
        <v>9386.6666666667861</v>
      </c>
      <c r="BW206" s="94">
        <f t="shared" si="235"/>
        <v>15.650278788075413</v>
      </c>
      <c r="BX206" s="100">
        <f t="shared" si="200"/>
        <v>3.5223133845284824</v>
      </c>
      <c r="BY206" s="94">
        <f t="shared" si="236"/>
        <v>-7</v>
      </c>
      <c r="BZ206" s="94">
        <f t="shared" si="237"/>
        <v>20.350000000000001</v>
      </c>
      <c r="CA206" s="94">
        <v>1</v>
      </c>
      <c r="CB206" s="94">
        <f>CB$3/CE$3</f>
        <v>0.49140049140049141</v>
      </c>
      <c r="CC206" s="93">
        <f>CC205*CA206</f>
        <v>1</v>
      </c>
      <c r="CD206" s="93">
        <f>BY206*CC206*$G206*CB206</f>
        <v>-13.759213759213759</v>
      </c>
      <c r="CE206" s="93">
        <f t="shared" si="259"/>
        <v>7.7112080321216467</v>
      </c>
      <c r="CF206" s="93">
        <f t="shared" si="238"/>
        <v>111875308126209.5</v>
      </c>
      <c r="CG206" s="93">
        <f t="shared" si="239"/>
        <v>9386.6666666667861</v>
      </c>
      <c r="CH206" s="94">
        <f t="shared" si="240"/>
        <v>-0.56043958376312686</v>
      </c>
      <c r="CI206" s="100"/>
      <c r="CJ206" s="94">
        <f t="shared" si="241"/>
        <v>-57</v>
      </c>
      <c r="CK206" s="94">
        <f t="shared" si="242"/>
        <v>22.85</v>
      </c>
      <c r="CL206" s="94">
        <v>1</v>
      </c>
      <c r="CM206" s="94">
        <f>CM$3/CP$3</f>
        <v>0.43763676148796499</v>
      </c>
      <c r="CN206" s="93">
        <f>CN205*CL206</f>
        <v>1</v>
      </c>
      <c r="CO206" s="93">
        <f>CJ206*CN206*$G206*CM206</f>
        <v>-99.781181619256017</v>
      </c>
      <c r="CP206" s="93">
        <f t="shared" si="260"/>
        <v>8.4555965685455224E-3</v>
      </c>
      <c r="CQ206" s="93">
        <f t="shared" si="243"/>
        <v>125619203473409.69</v>
      </c>
      <c r="CR206" s="93">
        <f t="shared" si="244"/>
        <v>9386.6666666667861</v>
      </c>
      <c r="CS206" s="94">
        <f t="shared" si="245"/>
        <v>-8.4741395434765438E-5</v>
      </c>
      <c r="CT206" s="100"/>
      <c r="CU206" s="94">
        <f t="shared" si="246"/>
        <v>-120</v>
      </c>
      <c r="CV206" s="94">
        <f t="shared" si="247"/>
        <v>26</v>
      </c>
      <c r="CW206" s="94">
        <v>1</v>
      </c>
      <c r="CX206" s="94">
        <f>CX$3/DA$3</f>
        <v>0.38461538461538458</v>
      </c>
      <c r="CY206" s="93">
        <f>CY205*CW206</f>
        <v>1</v>
      </c>
      <c r="CZ206" s="93">
        <f>CU206*CY206*$G206*CX206</f>
        <v>-184.61538461538458</v>
      </c>
      <c r="DA206" s="93">
        <f t="shared" si="261"/>
        <v>1.549720764160144E-6</v>
      </c>
      <c r="DB206" s="93">
        <f t="shared" si="248"/>
        <v>142936511610881.91</v>
      </c>
      <c r="DC206" s="93">
        <f t="shared" si="249"/>
        <v>9386.6666666667861</v>
      </c>
      <c r="DD206" s="94">
        <f t="shared" si="250"/>
        <v>-8.3943208058674471E-9</v>
      </c>
      <c r="DE206" s="100"/>
    </row>
    <row r="207" spans="1:109">
      <c r="A207" s="84">
        <f t="shared" si="201"/>
        <v>265.02782050339601</v>
      </c>
      <c r="B207" s="84">
        <f t="shared" si="202"/>
        <v>6.7</v>
      </c>
      <c r="C207" s="112">
        <f t="shared" si="199"/>
        <v>7.8199999999999994</v>
      </c>
      <c r="D207" s="116"/>
      <c r="E207" s="86">
        <f t="shared" si="251"/>
        <v>2.0049999999999999</v>
      </c>
      <c r="F207" s="86">
        <f t="shared" si="203"/>
        <v>2.0049999999999999</v>
      </c>
      <c r="G207" s="87">
        <f t="shared" si="204"/>
        <v>4.0200249999999995</v>
      </c>
      <c r="H207" s="88">
        <f t="shared" si="205"/>
        <v>1263007198126.4204</v>
      </c>
      <c r="I207" s="84">
        <f t="shared" si="252"/>
        <v>40.200000000000017</v>
      </c>
      <c r="J207" s="89">
        <v>201</v>
      </c>
      <c r="K207" s="94">
        <f t="shared" si="206"/>
        <v>201</v>
      </c>
      <c r="L207" s="94">
        <f t="shared" si="207"/>
        <v>10</v>
      </c>
      <c r="M207" s="94">
        <v>1</v>
      </c>
      <c r="N207" s="94">
        <f>N$3/Q$3</f>
        <v>1</v>
      </c>
      <c r="O207" s="93">
        <f>O206*M207</f>
        <v>737280000</v>
      </c>
      <c r="P207" s="93">
        <f>K207*O207*$G207*N207</f>
        <v>595740690431.99988</v>
      </c>
      <c r="Q207" s="93">
        <f t="shared" si="208"/>
        <v>12630071981264.203</v>
      </c>
      <c r="R207" s="93">
        <f t="shared" si="209"/>
        <v>63150359906321.016</v>
      </c>
      <c r="S207" s="93">
        <f t="shared" si="210"/>
        <v>9726.5210124746336</v>
      </c>
      <c r="T207" s="94">
        <f t="shared" si="198"/>
        <v>21.200619974616032</v>
      </c>
      <c r="U207" s="100">
        <f>T207/(($C207/N$3))</f>
        <v>2.7110767230966797</v>
      </c>
      <c r="V207" s="94">
        <f t="shared" si="211"/>
        <v>191</v>
      </c>
      <c r="W207" s="97">
        <f t="shared" si="212"/>
        <v>10.5</v>
      </c>
      <c r="X207" s="94">
        <v>1</v>
      </c>
      <c r="Y207" s="94">
        <f>Y$3/AB$3</f>
        <v>0.95238095238095244</v>
      </c>
      <c r="Z207" s="93">
        <f>Z206*X207</f>
        <v>66355200</v>
      </c>
      <c r="AA207" s="93">
        <f>V207*Z207*$G207*Y207</f>
        <v>48523015723.885712</v>
      </c>
      <c r="AB207" s="93">
        <f t="shared" si="253"/>
        <v>3315393895081.8516</v>
      </c>
      <c r="AC207" s="93">
        <f t="shared" si="213"/>
        <v>66307877901637.07</v>
      </c>
      <c r="AD207" s="93">
        <f t="shared" si="214"/>
        <v>9726.5210124746336</v>
      </c>
      <c r="AE207" s="94">
        <f t="shared" si="215"/>
        <v>68.326212738872115</v>
      </c>
      <c r="AF207" s="100">
        <f t="shared" si="254"/>
        <v>9.1742357258076375</v>
      </c>
      <c r="AG207" s="94">
        <f t="shared" si="216"/>
        <v>166</v>
      </c>
      <c r="AH207" s="94">
        <f t="shared" si="217"/>
        <v>11.75</v>
      </c>
      <c r="AI207" s="94">
        <v>1</v>
      </c>
      <c r="AJ207" s="94">
        <f>AJ$3/AM$3</f>
        <v>0.85106382978723394</v>
      </c>
      <c r="AK207" s="93">
        <f>AK206*AI207</f>
        <v>6220800</v>
      </c>
      <c r="AL207" s="93">
        <f>AG207*AK207*$G207*AJ207</f>
        <v>3533012827.5063825</v>
      </c>
      <c r="AM207" s="93">
        <f t="shared" si="255"/>
        <v>115940113890.51099</v>
      </c>
      <c r="AN207" s="93">
        <f t="shared" si="218"/>
        <v>74201672889927.203</v>
      </c>
      <c r="AO207" s="93">
        <f t="shared" si="219"/>
        <v>9726.5210124746336</v>
      </c>
      <c r="AP207" s="94">
        <f t="shared" si="220"/>
        <v>32.816216512959024</v>
      </c>
      <c r="AQ207" s="100">
        <f t="shared" si="195"/>
        <v>4.930825371192693</v>
      </c>
      <c r="AR207" s="94">
        <f t="shared" si="221"/>
        <v>136</v>
      </c>
      <c r="AS207" s="94">
        <f t="shared" si="222"/>
        <v>13.25</v>
      </c>
      <c r="AT207" s="94">
        <v>1</v>
      </c>
      <c r="AU207" s="94">
        <f>AU$3/AX$3</f>
        <v>0.75471698113207542</v>
      </c>
      <c r="AV207" s="93">
        <f>AV206*AT207</f>
        <v>51200</v>
      </c>
      <c r="AW207" s="93">
        <f>AR207*AV207*$G207*AU207</f>
        <v>21126217.418867923</v>
      </c>
      <c r="AX207" s="93">
        <f t="shared" si="256"/>
        <v>2042827804.586792</v>
      </c>
      <c r="AY207" s="93">
        <f t="shared" si="223"/>
        <v>83674226875875.344</v>
      </c>
      <c r="AZ207" s="93">
        <f t="shared" si="224"/>
        <v>9726.5210124746336</v>
      </c>
      <c r="BA207" s="94">
        <f t="shared" si="225"/>
        <v>96.696335367747039</v>
      </c>
      <c r="BB207" s="100">
        <f t="shared" si="196"/>
        <v>16.383969867297292</v>
      </c>
      <c r="BC207" s="94">
        <f t="shared" si="226"/>
        <v>99</v>
      </c>
      <c r="BD207" s="94">
        <f t="shared" si="227"/>
        <v>15.1</v>
      </c>
      <c r="BE207" s="94">
        <v>1</v>
      </c>
      <c r="BF207" s="94">
        <f>BF$3/BI$3</f>
        <v>0.66225165562913912</v>
      </c>
      <c r="BG207" s="93">
        <f>BG206*BE207</f>
        <v>512</v>
      </c>
      <c r="BH207" s="93">
        <f>BC207*BG207*$G207*BF207</f>
        <v>134945.05112582783</v>
      </c>
      <c r="BI207" s="93">
        <f t="shared" si="257"/>
        <v>13783860.254627923</v>
      </c>
      <c r="BJ207" s="93">
        <f t="shared" si="228"/>
        <v>95357043458544.75</v>
      </c>
      <c r="BK207" s="93">
        <f t="shared" si="229"/>
        <v>9726.5210124746336</v>
      </c>
      <c r="BL207" s="94">
        <f t="shared" si="230"/>
        <v>102.14424419147713</v>
      </c>
      <c r="BM207" s="100">
        <f t="shared" si="197"/>
        <v>19.723504952574231</v>
      </c>
      <c r="BN207" s="94">
        <f t="shared" si="231"/>
        <v>49</v>
      </c>
      <c r="BO207" s="94">
        <f t="shared" si="232"/>
        <v>17.600000000000001</v>
      </c>
      <c r="BP207" s="94">
        <v>1</v>
      </c>
      <c r="BQ207" s="94">
        <f>BQ$3/BT$3</f>
        <v>0.56818181818181823</v>
      </c>
      <c r="BR207" s="93">
        <f>BR206*BP207</f>
        <v>8</v>
      </c>
      <c r="BS207" s="93">
        <f>BN207*BR207*$G207*BQ207</f>
        <v>895.36920454545452</v>
      </c>
      <c r="BT207" s="93">
        <f t="shared" si="258"/>
        <v>15689.41047194812</v>
      </c>
      <c r="BU207" s="93">
        <f t="shared" si="233"/>
        <v>111144633435125</v>
      </c>
      <c r="BV207" s="93">
        <f t="shared" si="234"/>
        <v>9726.5210124746336</v>
      </c>
      <c r="BW207" s="94">
        <f t="shared" si="235"/>
        <v>17.522839061583593</v>
      </c>
      <c r="BX207" s="100">
        <f t="shared" si="200"/>
        <v>3.9437591749855661</v>
      </c>
      <c r="BY207" s="94">
        <f t="shared" si="236"/>
        <v>-6</v>
      </c>
      <c r="BZ207" s="94">
        <f t="shared" si="237"/>
        <v>20.350000000000001</v>
      </c>
      <c r="CA207" s="94">
        <v>1</v>
      </c>
      <c r="CB207" s="94">
        <f>CB$3/CE$3</f>
        <v>0.49140049140049141</v>
      </c>
      <c r="CC207" s="93">
        <f>CC206*CA207</f>
        <v>1</v>
      </c>
      <c r="CD207" s="93">
        <f>BY207*CC207*$G207*CB207</f>
        <v>-11.852653562653561</v>
      </c>
      <c r="CE207" s="93">
        <f t="shared" si="259"/>
        <v>8.8578519815380616</v>
      </c>
      <c r="CF207" s="93">
        <f t="shared" si="238"/>
        <v>128510982409363.28</v>
      </c>
      <c r="CG207" s="93">
        <f t="shared" si="239"/>
        <v>9726.5210124746336</v>
      </c>
      <c r="CH207" s="94">
        <f t="shared" si="240"/>
        <v>-0.74733070824310621</v>
      </c>
      <c r="CI207" s="100"/>
      <c r="CJ207" s="94">
        <f t="shared" si="241"/>
        <v>-56</v>
      </c>
      <c r="CK207" s="94">
        <f t="shared" si="242"/>
        <v>22.85</v>
      </c>
      <c r="CL207" s="94">
        <v>1</v>
      </c>
      <c r="CM207" s="94">
        <f>CM$3/CP$3</f>
        <v>0.43763676148796499</v>
      </c>
      <c r="CN207" s="93">
        <f>CN206*CL207</f>
        <v>1</v>
      </c>
      <c r="CO207" s="93">
        <f>CJ207*CN207*$G207*CM207</f>
        <v>-98.521400437636743</v>
      </c>
      <c r="CP207" s="93">
        <f t="shared" si="260"/>
        <v>9.7129298688068185E-3</v>
      </c>
      <c r="CQ207" s="93">
        <f t="shared" si="243"/>
        <v>144298572385943.53</v>
      </c>
      <c r="CR207" s="93">
        <f t="shared" si="244"/>
        <v>9726.5210124746336</v>
      </c>
      <c r="CS207" s="94">
        <f t="shared" si="245"/>
        <v>-9.8587005723239031E-5</v>
      </c>
      <c r="CT207" s="100"/>
      <c r="CU207" s="94">
        <f t="shared" si="246"/>
        <v>-119</v>
      </c>
      <c r="CV207" s="94">
        <f t="shared" si="247"/>
        <v>26</v>
      </c>
      <c r="CW207" s="94">
        <v>1</v>
      </c>
      <c r="CX207" s="94">
        <f>CX$3/DA$3</f>
        <v>0.38461538461538458</v>
      </c>
      <c r="CY207" s="93">
        <f>CY206*CW207</f>
        <v>1</v>
      </c>
      <c r="CZ207" s="93">
        <f>CU207*CY207*$G207*CX207</f>
        <v>-183.99345192307689</v>
      </c>
      <c r="DA207" s="93">
        <f t="shared" si="261"/>
        <v>1.7801616924955048E-6</v>
      </c>
      <c r="DB207" s="93">
        <f t="shared" si="248"/>
        <v>164190935756434.66</v>
      </c>
      <c r="DC207" s="93">
        <f t="shared" si="249"/>
        <v>9726.5210124746336</v>
      </c>
      <c r="DD207" s="94">
        <f t="shared" si="250"/>
        <v>-9.6751361197340125E-9</v>
      </c>
      <c r="DE207" s="100"/>
    </row>
    <row r="208" spans="1:109">
      <c r="A208" s="84">
        <f t="shared" si="201"/>
        <v>274.37400640929462</v>
      </c>
      <c r="B208" s="84">
        <f t="shared" si="202"/>
        <v>6.7333333333333334</v>
      </c>
      <c r="C208" s="112">
        <f t="shared" si="199"/>
        <v>7.8199999999999994</v>
      </c>
      <c r="D208" s="116"/>
      <c r="E208" s="86">
        <f t="shared" si="251"/>
        <v>2.0099999999999998</v>
      </c>
      <c r="F208" s="86">
        <f t="shared" si="203"/>
        <v>2.0099999999999998</v>
      </c>
      <c r="G208" s="87">
        <f t="shared" si="204"/>
        <v>4.0400999999999989</v>
      </c>
      <c r="H208" s="88">
        <f t="shared" si="205"/>
        <v>1450814290837.2336</v>
      </c>
      <c r="I208" s="84">
        <f t="shared" si="252"/>
        <v>40.40000000000002</v>
      </c>
      <c r="J208" s="89">
        <v>202</v>
      </c>
      <c r="K208" s="94">
        <f t="shared" si="206"/>
        <v>202</v>
      </c>
      <c r="L208" s="94">
        <f t="shared" si="207"/>
        <v>10</v>
      </c>
      <c r="M208" s="94">
        <v>1</v>
      </c>
      <c r="N208" s="94">
        <f>N$3/Q$3</f>
        <v>1</v>
      </c>
      <c r="O208" s="93">
        <f>O207*M208</f>
        <v>737280000</v>
      </c>
      <c r="P208" s="93">
        <f>K208*O208*$G208*N208</f>
        <v>601694355455.99988</v>
      </c>
      <c r="Q208" s="93">
        <f t="shared" si="208"/>
        <v>14508142908372.336</v>
      </c>
      <c r="R208" s="93">
        <f t="shared" si="209"/>
        <v>72540714541861.687</v>
      </c>
      <c r="S208" s="93">
        <f t="shared" si="210"/>
        <v>10078.671835434756</v>
      </c>
      <c r="T208" s="94">
        <f t="shared" si="198"/>
        <v>24.112147266824863</v>
      </c>
      <c r="U208" s="100">
        <f>T208/(($C208/N$3))</f>
        <v>3.0833947911540749</v>
      </c>
      <c r="V208" s="94">
        <f t="shared" si="211"/>
        <v>192</v>
      </c>
      <c r="W208" s="97">
        <f t="shared" si="212"/>
        <v>10.5</v>
      </c>
      <c r="X208" s="94">
        <v>1</v>
      </c>
      <c r="Y208" s="94">
        <f>Y$3/AB$3</f>
        <v>0.95238095238095244</v>
      </c>
      <c r="Z208" s="93">
        <f>Z207*X208</f>
        <v>66355200</v>
      </c>
      <c r="AA208" s="93">
        <f>V208*Z208*$G208*Y208</f>
        <v>49020643386.514275</v>
      </c>
      <c r="AB208" s="93">
        <f t="shared" si="253"/>
        <v>3808387513447.7358</v>
      </c>
      <c r="AC208" s="93">
        <f t="shared" si="213"/>
        <v>76167750268954.766</v>
      </c>
      <c r="AD208" s="93">
        <f t="shared" si="214"/>
        <v>10078.671835434756</v>
      </c>
      <c r="AE208" s="94">
        <f t="shared" si="215"/>
        <v>77.689464077810015</v>
      </c>
      <c r="AF208" s="100">
        <f t="shared" si="254"/>
        <v>10.431449780268609</v>
      </c>
      <c r="AG208" s="94">
        <f t="shared" si="216"/>
        <v>167</v>
      </c>
      <c r="AH208" s="94">
        <f t="shared" si="217"/>
        <v>11.75</v>
      </c>
      <c r="AI208" s="94">
        <v>1</v>
      </c>
      <c r="AJ208" s="94">
        <f>AJ$3/AM$3</f>
        <v>0.85106382978723394</v>
      </c>
      <c r="AK208" s="93">
        <f>AK207*AI208</f>
        <v>6220800</v>
      </c>
      <c r="AL208" s="93">
        <f>AG208*AK208*$G208*AJ208</f>
        <v>3572045303.2851048</v>
      </c>
      <c r="AM208" s="93">
        <f t="shared" si="255"/>
        <v>133180218104.19887</v>
      </c>
      <c r="AN208" s="93">
        <f t="shared" si="218"/>
        <v>85235339586687.484</v>
      </c>
      <c r="AO208" s="93">
        <f t="shared" si="219"/>
        <v>10078.671835434756</v>
      </c>
      <c r="AP208" s="94">
        <f t="shared" si="220"/>
        <v>37.284022680708148</v>
      </c>
      <c r="AQ208" s="100">
        <f t="shared" si="195"/>
        <v>5.6021389577790384</v>
      </c>
      <c r="AR208" s="94">
        <f t="shared" si="221"/>
        <v>137</v>
      </c>
      <c r="AS208" s="94">
        <f t="shared" si="222"/>
        <v>13.25</v>
      </c>
      <c r="AT208" s="94">
        <v>1</v>
      </c>
      <c r="AU208" s="94">
        <f>AU$3/AX$3</f>
        <v>0.75471698113207542</v>
      </c>
      <c r="AV208" s="93">
        <f>AV207*AT208</f>
        <v>51200</v>
      </c>
      <c r="AW208" s="93">
        <f>AR208*AV208*$G208*AU208</f>
        <v>21387832.030188672</v>
      </c>
      <c r="AX208" s="93">
        <f t="shared" si="256"/>
        <v>2346592938.6710525</v>
      </c>
      <c r="AY208" s="93">
        <f t="shared" si="223"/>
        <v>96116446767966.734</v>
      </c>
      <c r="AZ208" s="93">
        <f t="shared" si="224"/>
        <v>10078.671835434756</v>
      </c>
      <c r="BA208" s="94">
        <f t="shared" si="225"/>
        <v>109.71625994438634</v>
      </c>
      <c r="BB208" s="100">
        <f t="shared" si="196"/>
        <v>18.590031256561623</v>
      </c>
      <c r="BC208" s="94">
        <f t="shared" si="226"/>
        <v>100</v>
      </c>
      <c r="BD208" s="94">
        <f t="shared" si="227"/>
        <v>15.1</v>
      </c>
      <c r="BE208" s="94">
        <v>10</v>
      </c>
      <c r="BF208" s="94">
        <f>BF$3/BI$3</f>
        <v>0.66225165562913912</v>
      </c>
      <c r="BG208" s="93">
        <f>BG207*BE208</f>
        <v>5120</v>
      </c>
      <c r="BH208" s="93">
        <f>BC208*BG208*$G208*BF208</f>
        <v>1369888.2119205296</v>
      </c>
      <c r="BI208" s="93">
        <f t="shared" si="257"/>
        <v>15833497.600000106</v>
      </c>
      <c r="BJ208" s="93">
        <f t="shared" si="228"/>
        <v>109536478958211.12</v>
      </c>
      <c r="BK208" s="93">
        <f t="shared" si="229"/>
        <v>10078.671835434756</v>
      </c>
      <c r="BL208" s="94">
        <f t="shared" si="230"/>
        <v>11.558240637608058</v>
      </c>
      <c r="BM208" s="100">
        <f t="shared" si="197"/>
        <v>2.2318341896148555</v>
      </c>
      <c r="BN208" s="94">
        <f t="shared" si="231"/>
        <v>50</v>
      </c>
      <c r="BO208" s="94">
        <f t="shared" si="232"/>
        <v>17.600000000000001</v>
      </c>
      <c r="BP208" s="94">
        <v>1</v>
      </c>
      <c r="BQ208" s="94">
        <f>BQ$3/BT$3</f>
        <v>0.56818181818181823</v>
      </c>
      <c r="BR208" s="93">
        <f>BR207*BP208</f>
        <v>8</v>
      </c>
      <c r="BS208" s="93">
        <f>BN208*BR208*$G208*BQ208</f>
        <v>918.20454545454527</v>
      </c>
      <c r="BT208" s="93">
        <f t="shared" si="258"/>
        <v>18022.40000000006</v>
      </c>
      <c r="BU208" s="93">
        <f t="shared" si="233"/>
        <v>127671657593676.56</v>
      </c>
      <c r="BV208" s="93">
        <f t="shared" si="234"/>
        <v>10078.671835434756</v>
      </c>
      <c r="BW208" s="94">
        <f t="shared" si="235"/>
        <v>19.627870597262515</v>
      </c>
      <c r="BX208" s="100">
        <f t="shared" si="200"/>
        <v>4.4175258633225107</v>
      </c>
      <c r="BY208" s="94">
        <f t="shared" si="236"/>
        <v>-5</v>
      </c>
      <c r="BZ208" s="94">
        <f t="shared" si="237"/>
        <v>20.350000000000001</v>
      </c>
      <c r="CA208" s="94">
        <v>1</v>
      </c>
      <c r="CB208" s="94">
        <f>CB$3/CE$3</f>
        <v>0.49140049140049141</v>
      </c>
      <c r="CC208" s="93">
        <f>CC207*CA208</f>
        <v>1</v>
      </c>
      <c r="CD208" s="93">
        <f>BY208*CC208*$G208*CB208</f>
        <v>-9.9265356265356246</v>
      </c>
      <c r="CE208" s="93">
        <f t="shared" si="259"/>
        <v>10.174999999999999</v>
      </c>
      <c r="CF208" s="93">
        <f t="shared" si="238"/>
        <v>147620354092688.53</v>
      </c>
      <c r="CG208" s="93">
        <f t="shared" si="239"/>
        <v>10078.671835434756</v>
      </c>
      <c r="CH208" s="94">
        <f t="shared" si="240"/>
        <v>-1.0250303210316578</v>
      </c>
      <c r="CI208" s="100"/>
      <c r="CJ208" s="94">
        <f t="shared" si="241"/>
        <v>-55</v>
      </c>
      <c r="CK208" s="94">
        <f t="shared" si="242"/>
        <v>22.85</v>
      </c>
      <c r="CL208" s="94">
        <v>1</v>
      </c>
      <c r="CM208" s="94">
        <f>CM$3/CP$3</f>
        <v>0.43763676148796499</v>
      </c>
      <c r="CN208" s="93">
        <f>CN207*CL208</f>
        <v>1</v>
      </c>
      <c r="CO208" s="93">
        <f>CJ208*CN208*$G208*CM208</f>
        <v>-97.245295404813973</v>
      </c>
      <c r="CP208" s="93">
        <f t="shared" si="260"/>
        <v>1.1157226562499959E-2</v>
      </c>
      <c r="CQ208" s="93">
        <f t="shared" si="243"/>
        <v>165755532728153.94</v>
      </c>
      <c r="CR208" s="93">
        <f t="shared" si="244"/>
        <v>10078.671835434756</v>
      </c>
      <c r="CS208" s="94">
        <f t="shared" si="245"/>
        <v>-1.147328157732928E-4</v>
      </c>
      <c r="CT208" s="100"/>
      <c r="CU208" s="94">
        <f t="shared" si="246"/>
        <v>-118</v>
      </c>
      <c r="CV208" s="94">
        <f t="shared" si="247"/>
        <v>26</v>
      </c>
      <c r="CW208" s="94">
        <v>1</v>
      </c>
      <c r="CX208" s="94">
        <f>CX$3/DA$3</f>
        <v>0.38461538461538458</v>
      </c>
      <c r="CY208" s="93">
        <f>CY207*CW208</f>
        <v>1</v>
      </c>
      <c r="CZ208" s="93">
        <f>CU208*CY208*$G208*CX208</f>
        <v>-183.35838461538455</v>
      </c>
      <c r="DA208" s="93">
        <f t="shared" si="261"/>
        <v>2.0448688077983249E-6</v>
      </c>
      <c r="DB208" s="93">
        <f t="shared" si="248"/>
        <v>188605857808840.37</v>
      </c>
      <c r="DC208" s="93">
        <f t="shared" si="249"/>
        <v>10078.671835434756</v>
      </c>
      <c r="DD208" s="94">
        <f t="shared" si="250"/>
        <v>-1.1152305972195786E-8</v>
      </c>
      <c r="DE208" s="100"/>
    </row>
    <row r="209" spans="1:109">
      <c r="A209" s="84">
        <f t="shared" si="201"/>
        <v>284.04978484937203</v>
      </c>
      <c r="B209" s="84">
        <f t="shared" si="202"/>
        <v>6.7666666666666666</v>
      </c>
      <c r="C209" s="112">
        <f t="shared" si="199"/>
        <v>7.8199999999999994</v>
      </c>
      <c r="D209" s="116"/>
      <c r="E209" s="86">
        <f t="shared" si="251"/>
        <v>2.0150000000000001</v>
      </c>
      <c r="F209" s="86">
        <f t="shared" si="203"/>
        <v>2.0150000000000001</v>
      </c>
      <c r="G209" s="87">
        <f t="shared" si="204"/>
        <v>4.0602250000000009</v>
      </c>
      <c r="H209" s="88">
        <f t="shared" si="205"/>
        <v>1666547989290.9199</v>
      </c>
      <c r="I209" s="84">
        <f t="shared" si="252"/>
        <v>40.600000000000023</v>
      </c>
      <c r="J209" s="89">
        <v>203</v>
      </c>
      <c r="K209" s="94">
        <f t="shared" si="206"/>
        <v>203</v>
      </c>
      <c r="L209" s="94">
        <f t="shared" si="207"/>
        <v>10</v>
      </c>
      <c r="M209" s="94">
        <v>1</v>
      </c>
      <c r="N209" s="94">
        <f>N$3/Q$3</f>
        <v>1</v>
      </c>
      <c r="O209" s="93">
        <f>O208*M209</f>
        <v>737280000</v>
      </c>
      <c r="P209" s="93">
        <f>K209*O209*$G209*N209</f>
        <v>607685105664.00012</v>
      </c>
      <c r="Q209" s="93">
        <f t="shared" si="208"/>
        <v>16665479892909.199</v>
      </c>
      <c r="R209" s="93">
        <f t="shared" si="209"/>
        <v>83327399464546</v>
      </c>
      <c r="S209" s="93">
        <f t="shared" si="210"/>
        <v>10443.563756295245</v>
      </c>
      <c r="T209" s="94">
        <f t="shared" si="198"/>
        <v>27.424532438884292</v>
      </c>
      <c r="U209" s="100">
        <f>T209/(($C209/N$3))</f>
        <v>3.5069734576578382</v>
      </c>
      <c r="V209" s="94">
        <f t="shared" si="211"/>
        <v>193</v>
      </c>
      <c r="W209" s="97">
        <f t="shared" si="212"/>
        <v>10.5</v>
      </c>
      <c r="X209" s="94">
        <v>1</v>
      </c>
      <c r="Y209" s="94">
        <f>Y$3/AB$3</f>
        <v>0.95238095238095244</v>
      </c>
      <c r="Z209" s="93">
        <f>Z208*X209</f>
        <v>66355200</v>
      </c>
      <c r="AA209" s="93">
        <f>V209*Z209*$G209*Y209</f>
        <v>49521418181.485733</v>
      </c>
      <c r="AB209" s="93">
        <f t="shared" si="253"/>
        <v>4374688471888.6631</v>
      </c>
      <c r="AC209" s="93">
        <f t="shared" si="213"/>
        <v>87493769437773.297</v>
      </c>
      <c r="AD209" s="93">
        <f t="shared" si="214"/>
        <v>10443.563756295245</v>
      </c>
      <c r="AE209" s="94">
        <f t="shared" si="215"/>
        <v>88.339321298439728</v>
      </c>
      <c r="AF209" s="100">
        <f t="shared" si="254"/>
        <v>11.861417821401755</v>
      </c>
      <c r="AG209" s="94">
        <f t="shared" si="216"/>
        <v>168</v>
      </c>
      <c r="AH209" s="94">
        <f t="shared" si="217"/>
        <v>11.75</v>
      </c>
      <c r="AI209" s="94">
        <v>1</v>
      </c>
      <c r="AJ209" s="94">
        <f>AJ$3/AM$3</f>
        <v>0.85106382978723394</v>
      </c>
      <c r="AK209" s="93">
        <f>AK208*AI209</f>
        <v>6220800</v>
      </c>
      <c r="AL209" s="93">
        <f>AG209*AK209*$G209*AJ209</f>
        <v>3611334817.2255321</v>
      </c>
      <c r="AM209" s="93">
        <f t="shared" si="255"/>
        <v>152983897454.43958</v>
      </c>
      <c r="AN209" s="93">
        <f t="shared" si="218"/>
        <v>97909694370841.547</v>
      </c>
      <c r="AO209" s="93">
        <f t="shared" si="219"/>
        <v>10443.563756295245</v>
      </c>
      <c r="AP209" s="94">
        <f t="shared" si="220"/>
        <v>42.362147293773219</v>
      </c>
      <c r="AQ209" s="100">
        <f t="shared" ref="AQ209:AQ272" si="262">AP209/(($C209/AJ$3))</f>
        <v>6.3651564028367691</v>
      </c>
      <c r="AR209" s="94">
        <f t="shared" si="221"/>
        <v>138</v>
      </c>
      <c r="AS209" s="94">
        <f t="shared" si="222"/>
        <v>13.25</v>
      </c>
      <c r="AT209" s="94">
        <v>1</v>
      </c>
      <c r="AU209" s="94">
        <f>AU$3/AX$3</f>
        <v>0.75471698113207542</v>
      </c>
      <c r="AV209" s="93">
        <f>AV208*AT209</f>
        <v>51200</v>
      </c>
      <c r="AW209" s="93">
        <f>AR209*AV209*$G209*AU209</f>
        <v>21651264.724528305</v>
      </c>
      <c r="AX209" s="93">
        <f t="shared" si="256"/>
        <v>2695527448.4990964</v>
      </c>
      <c r="AY209" s="93">
        <f t="shared" si="223"/>
        <v>110408804290523.44</v>
      </c>
      <c r="AZ209" s="93">
        <f t="shared" si="224"/>
        <v>10443.563756295245</v>
      </c>
      <c r="BA209" s="94">
        <f t="shared" si="225"/>
        <v>124.49745928446318</v>
      </c>
      <c r="BB209" s="100">
        <f t="shared" ref="BB209:BB272" si="263">BA209/(($C209/AU$3))</f>
        <v>21.094518357022213</v>
      </c>
      <c r="BC209" s="94">
        <f t="shared" si="226"/>
        <v>101</v>
      </c>
      <c r="BD209" s="94">
        <f t="shared" si="227"/>
        <v>15.1</v>
      </c>
      <c r="BE209" s="94">
        <v>1</v>
      </c>
      <c r="BF209" s="94">
        <f>BF$3/BI$3</f>
        <v>0.66225165562913912</v>
      </c>
      <c r="BG209" s="93">
        <f>BG208*BE209</f>
        <v>5120</v>
      </c>
      <c r="BH209" s="93">
        <f>BC209*BG209*$G209*BF209</f>
        <v>1390479.1735099342</v>
      </c>
      <c r="BI209" s="93">
        <f t="shared" si="257"/>
        <v>18187912.646969624</v>
      </c>
      <c r="BJ209" s="93">
        <f t="shared" si="228"/>
        <v>125824373191464.45</v>
      </c>
      <c r="BK209" s="93">
        <f t="shared" si="229"/>
        <v>10443.563756295245</v>
      </c>
      <c r="BL209" s="94">
        <f t="shared" si="230"/>
        <v>13.080320074883653</v>
      </c>
      <c r="BM209" s="100">
        <f t="shared" ref="BM209:BM272" si="264">BL209/(($C209/BF$3))</f>
        <v>2.5257395541015755</v>
      </c>
      <c r="BN209" s="94">
        <f t="shared" si="231"/>
        <v>51</v>
      </c>
      <c r="BO209" s="94">
        <f t="shared" si="232"/>
        <v>17.600000000000001</v>
      </c>
      <c r="BP209" s="94">
        <v>1</v>
      </c>
      <c r="BQ209" s="94">
        <f>BQ$3/BT$3</f>
        <v>0.56818181818181823</v>
      </c>
      <c r="BR209" s="93">
        <f>BR208*BP209</f>
        <v>8</v>
      </c>
      <c r="BS209" s="93">
        <f>BN209*BR209*$G209*BQ209</f>
        <v>941.23397727272754</v>
      </c>
      <c r="BT209" s="93">
        <f t="shared" si="258"/>
        <v>20702.301233098635</v>
      </c>
      <c r="BU209" s="93">
        <f t="shared" si="233"/>
        <v>146656223057600.97</v>
      </c>
      <c r="BV209" s="93">
        <f t="shared" si="234"/>
        <v>10443.563756295245</v>
      </c>
      <c r="BW209" s="94">
        <f t="shared" si="235"/>
        <v>21.99485115601605</v>
      </c>
      <c r="BX209" s="100">
        <f t="shared" ref="BX209:BX272" si="265">BW209/(($C209/BQ$3))</f>
        <v>4.9502478305100066</v>
      </c>
      <c r="BY209" s="94">
        <f t="shared" si="236"/>
        <v>-4</v>
      </c>
      <c r="BZ209" s="94">
        <f t="shared" si="237"/>
        <v>20.350000000000001</v>
      </c>
      <c r="CA209" s="94">
        <v>1</v>
      </c>
      <c r="CB209" s="94">
        <f>CB$3/CE$3</f>
        <v>0.49140049140049141</v>
      </c>
      <c r="CC209" s="93">
        <f>CC208*CA209</f>
        <v>1</v>
      </c>
      <c r="CD209" s="93">
        <f>BY209*CC209*$G209*CB209</f>
        <v>-7.9807862407862427</v>
      </c>
      <c r="CE209" s="93">
        <f t="shared" si="259"/>
        <v>11.688005762094829</v>
      </c>
      <c r="CF209" s="93">
        <f t="shared" si="238"/>
        <v>169571257910351.12</v>
      </c>
      <c r="CG209" s="93">
        <f t="shared" si="239"/>
        <v>10443.563756295245</v>
      </c>
      <c r="CH209" s="94">
        <f t="shared" si="240"/>
        <v>-1.464518082486991</v>
      </c>
      <c r="CI209" s="100"/>
      <c r="CJ209" s="94">
        <f t="shared" si="241"/>
        <v>-54</v>
      </c>
      <c r="CK209" s="94">
        <f t="shared" si="242"/>
        <v>22.85</v>
      </c>
      <c r="CL209" s="94">
        <v>1</v>
      </c>
      <c r="CM209" s="94">
        <f>CM$3/CP$3</f>
        <v>0.43763676148796499</v>
      </c>
      <c r="CN209" s="93">
        <f>CN208*CL209</f>
        <v>1</v>
      </c>
      <c r="CO209" s="93">
        <f>CJ209*CN209*$G209*CM209</f>
        <v>-95.952800875273553</v>
      </c>
      <c r="CP209" s="93">
        <f t="shared" si="260"/>
        <v>1.2816287798672931E-2</v>
      </c>
      <c r="CQ209" s="93">
        <f t="shared" si="243"/>
        <v>190403107776487.62</v>
      </c>
      <c r="CR209" s="93">
        <f t="shared" si="244"/>
        <v>10443.563756295245</v>
      </c>
      <c r="CS209" s="94">
        <f t="shared" si="245"/>
        <v>-1.3356866794678017E-4</v>
      </c>
      <c r="CT209" s="100"/>
      <c r="CU209" s="94">
        <f t="shared" si="246"/>
        <v>-117</v>
      </c>
      <c r="CV209" s="94">
        <f t="shared" si="247"/>
        <v>26</v>
      </c>
      <c r="CW209" s="94">
        <v>1</v>
      </c>
      <c r="CX209" s="94">
        <f>CX$3/DA$3</f>
        <v>0.38461538461538458</v>
      </c>
      <c r="CY209" s="93">
        <f>CY208*CW209</f>
        <v>1</v>
      </c>
      <c r="CZ209" s="93">
        <f>CU209*CY209*$G209*CX209</f>
        <v>-182.71012500000001</v>
      </c>
      <c r="DA209" s="93">
        <f t="shared" si="261"/>
        <v>2.3489374357026842E-6</v>
      </c>
      <c r="DB209" s="93">
        <f t="shared" si="248"/>
        <v>216651238607819.62</v>
      </c>
      <c r="DC209" s="93">
        <f t="shared" si="249"/>
        <v>10443.563756295245</v>
      </c>
      <c r="DD209" s="94">
        <f t="shared" si="250"/>
        <v>-1.2856087946427075E-8</v>
      </c>
      <c r="DE209" s="100"/>
    </row>
    <row r="210" spans="1:109">
      <c r="A210" s="84">
        <f t="shared" si="201"/>
        <v>294.06677887924479</v>
      </c>
      <c r="B210" s="84">
        <f t="shared" si="202"/>
        <v>6.8</v>
      </c>
      <c r="C210" s="112">
        <f t="shared" si="199"/>
        <v>7.8199999999999994</v>
      </c>
      <c r="D210" s="116"/>
      <c r="E210" s="86">
        <f t="shared" si="251"/>
        <v>2.02</v>
      </c>
      <c r="F210" s="86">
        <f t="shared" si="203"/>
        <v>2.02</v>
      </c>
      <c r="G210" s="87">
        <f t="shared" si="204"/>
        <v>4.0804</v>
      </c>
      <c r="H210" s="88">
        <f t="shared" si="205"/>
        <v>1914360933822.0964</v>
      </c>
      <c r="I210" s="84">
        <f t="shared" si="252"/>
        <v>40.800000000000018</v>
      </c>
      <c r="J210" s="89">
        <v>204</v>
      </c>
      <c r="K210" s="94">
        <f t="shared" si="206"/>
        <v>204</v>
      </c>
      <c r="L210" s="94">
        <f t="shared" si="207"/>
        <v>10</v>
      </c>
      <c r="M210" s="94">
        <v>1</v>
      </c>
      <c r="N210" s="94">
        <f>N$3/Q$3</f>
        <v>1</v>
      </c>
      <c r="O210" s="93">
        <f>O209*M210</f>
        <v>737280000</v>
      </c>
      <c r="P210" s="93">
        <f>K210*O210*$G210*N210</f>
        <v>613713051648</v>
      </c>
      <c r="Q210" s="93">
        <f t="shared" si="208"/>
        <v>19143609338220.965</v>
      </c>
      <c r="R210" s="93">
        <f t="shared" si="209"/>
        <v>95718046691104.828</v>
      </c>
      <c r="S210" s="93">
        <f t="shared" si="210"/>
        <v>10821.657462756208</v>
      </c>
      <c r="T210" s="94">
        <f t="shared" si="198"/>
        <v>31.193094699248686</v>
      </c>
      <c r="U210" s="100">
        <f>T210/(($C210/N$3))</f>
        <v>3.988886790185254</v>
      </c>
      <c r="V210" s="94">
        <f t="shared" si="211"/>
        <v>194</v>
      </c>
      <c r="W210" s="97">
        <f t="shared" si="212"/>
        <v>10.5</v>
      </c>
      <c r="X210" s="94">
        <v>1</v>
      </c>
      <c r="Y210" s="94">
        <f>Y$3/AB$3</f>
        <v>0.95238095238095244</v>
      </c>
      <c r="Z210" s="93">
        <f>Z209*X210</f>
        <v>66355200</v>
      </c>
      <c r="AA210" s="93">
        <f>V210*Z210*$G210*Y210</f>
        <v>50025349588.114288</v>
      </c>
      <c r="AB210" s="93">
        <f t="shared" si="253"/>
        <v>5025197451283.001</v>
      </c>
      <c r="AC210" s="93">
        <f t="shared" si="213"/>
        <v>100503949025660.06</v>
      </c>
      <c r="AD210" s="93">
        <f t="shared" si="214"/>
        <v>10821.657462756208</v>
      </c>
      <c r="AE210" s="94">
        <f t="shared" si="215"/>
        <v>100.45302017193612</v>
      </c>
      <c r="AF210" s="100">
        <f t="shared" si="254"/>
        <v>13.487937491116744</v>
      </c>
      <c r="AG210" s="94">
        <f t="shared" si="216"/>
        <v>169</v>
      </c>
      <c r="AH210" s="94">
        <f t="shared" si="217"/>
        <v>11.75</v>
      </c>
      <c r="AI210" s="94">
        <v>1</v>
      </c>
      <c r="AJ210" s="94">
        <f>AJ$3/AM$3</f>
        <v>0.85106382978723394</v>
      </c>
      <c r="AK210" s="93">
        <f>AK209*AI210</f>
        <v>6220800</v>
      </c>
      <c r="AL210" s="93">
        <f>AG210*AK210*$G210*AJ210</f>
        <v>3650882163.4723401</v>
      </c>
      <c r="AM210" s="93">
        <f t="shared" si="255"/>
        <v>175732351346.94986</v>
      </c>
      <c r="AN210" s="93">
        <f t="shared" si="218"/>
        <v>112468704862048.16</v>
      </c>
      <c r="AO210" s="93">
        <f t="shared" si="219"/>
        <v>10821.657462756208</v>
      </c>
      <c r="AP210" s="94">
        <f t="shared" si="220"/>
        <v>48.134216191686527</v>
      </c>
      <c r="AQ210" s="100">
        <f t="shared" si="262"/>
        <v>7.2324429699784751</v>
      </c>
      <c r="AR210" s="94">
        <f t="shared" si="221"/>
        <v>139</v>
      </c>
      <c r="AS210" s="94">
        <f t="shared" si="222"/>
        <v>13.25</v>
      </c>
      <c r="AT210" s="94">
        <v>1</v>
      </c>
      <c r="AU210" s="94">
        <f>AU$3/AX$3</f>
        <v>0.75471698113207542</v>
      </c>
      <c r="AV210" s="93">
        <f>AV209*AT210</f>
        <v>51200</v>
      </c>
      <c r="AW210" s="93">
        <f>AR210*AV210*$G210*AU210</f>
        <v>21916521.298113205</v>
      </c>
      <c r="AX210" s="93">
        <f t="shared" si="256"/>
        <v>3096347945.9402671</v>
      </c>
      <c r="AY210" s="93">
        <f t="shared" si="223"/>
        <v>126826411865713.89</v>
      </c>
      <c r="AZ210" s="93">
        <f t="shared" si="224"/>
        <v>10821.657462756208</v>
      </c>
      <c r="BA210" s="94">
        <f t="shared" si="225"/>
        <v>141.2791703493032</v>
      </c>
      <c r="BB210" s="100">
        <f t="shared" si="263"/>
        <v>23.937966843072473</v>
      </c>
      <c r="BC210" s="94">
        <f t="shared" si="226"/>
        <v>102</v>
      </c>
      <c r="BD210" s="94">
        <f t="shared" si="227"/>
        <v>15.1</v>
      </c>
      <c r="BE210" s="94">
        <v>1</v>
      </c>
      <c r="BF210" s="94">
        <f>BF$3/BI$3</f>
        <v>0.66225165562913912</v>
      </c>
      <c r="BG210" s="93">
        <f>BG209*BE210</f>
        <v>5120</v>
      </c>
      <c r="BH210" s="93">
        <f>BC210*BG210*$G210*BF210</f>
        <v>1411223.9046357616</v>
      </c>
      <c r="BI210" s="93">
        <f t="shared" si="257"/>
        <v>20892425.338403776</v>
      </c>
      <c r="BJ210" s="93">
        <f t="shared" si="228"/>
        <v>144534250503568.28</v>
      </c>
      <c r="BK210" s="93">
        <f t="shared" si="229"/>
        <v>10821.657462756208</v>
      </c>
      <c r="BL210" s="94">
        <f t="shared" si="230"/>
        <v>14.80447239433358</v>
      </c>
      <c r="BM210" s="100">
        <f t="shared" si="264"/>
        <v>2.8586641068342336</v>
      </c>
      <c r="BN210" s="94">
        <f t="shared" si="231"/>
        <v>52</v>
      </c>
      <c r="BO210" s="94">
        <f t="shared" si="232"/>
        <v>17.600000000000001</v>
      </c>
      <c r="BP210" s="94">
        <v>1</v>
      </c>
      <c r="BQ210" s="94">
        <f>BQ$3/BT$3</f>
        <v>0.56818181818181823</v>
      </c>
      <c r="BR210" s="93">
        <f>BR209*BP210</f>
        <v>8</v>
      </c>
      <c r="BS210" s="93">
        <f>BN210*BR210*$G210*BQ210</f>
        <v>964.45818181818197</v>
      </c>
      <c r="BT210" s="93">
        <f t="shared" si="258"/>
        <v>23780.699371113493</v>
      </c>
      <c r="BU210" s="93">
        <f t="shared" si="233"/>
        <v>168463762176344.5</v>
      </c>
      <c r="BV210" s="93">
        <f t="shared" si="234"/>
        <v>10821.657462756208</v>
      </c>
      <c r="BW210" s="94">
        <f t="shared" si="235"/>
        <v>24.657055971345983</v>
      </c>
      <c r="BX210" s="100">
        <f t="shared" si="265"/>
        <v>5.5494141316584322</v>
      </c>
      <c r="BY210" s="94">
        <f t="shared" si="236"/>
        <v>-3</v>
      </c>
      <c r="BZ210" s="94">
        <f t="shared" si="237"/>
        <v>20.350000000000001</v>
      </c>
      <c r="CA210" s="94">
        <v>1</v>
      </c>
      <c r="CB210" s="94">
        <f>CB$3/CE$3</f>
        <v>0.49140049140049141</v>
      </c>
      <c r="CC210" s="93">
        <f>CC209*CA210</f>
        <v>1</v>
      </c>
      <c r="CD210" s="93">
        <f>BY210*CC210*$G210*CB210</f>
        <v>-6.0153316953316951</v>
      </c>
      <c r="CE210" s="93">
        <f t="shared" si="259"/>
        <v>13.425992992114198</v>
      </c>
      <c r="CF210" s="93">
        <f t="shared" si="238"/>
        <v>194786225016398.31</v>
      </c>
      <c r="CG210" s="93">
        <f t="shared" si="239"/>
        <v>10821.657462756208</v>
      </c>
      <c r="CH210" s="94">
        <f t="shared" si="240"/>
        <v>-2.2319622046002348</v>
      </c>
      <c r="CI210" s="100"/>
      <c r="CJ210" s="94">
        <f t="shared" si="241"/>
        <v>-53</v>
      </c>
      <c r="CK210" s="94">
        <f t="shared" si="242"/>
        <v>22.85</v>
      </c>
      <c r="CL210" s="94">
        <v>1</v>
      </c>
      <c r="CM210" s="94">
        <f>CM$3/CP$3</f>
        <v>0.43763676148796499</v>
      </c>
      <c r="CN210" s="93">
        <f>CN209*CL210</f>
        <v>1</v>
      </c>
      <c r="CO210" s="93">
        <f>CJ210*CN210*$G210*CM210</f>
        <v>-94.6438512035011</v>
      </c>
      <c r="CP210" s="93">
        <f t="shared" si="260"/>
        <v>1.4722048711504166E-2</v>
      </c>
      <c r="CQ210" s="93">
        <f t="shared" si="243"/>
        <v>218715736689174.53</v>
      </c>
      <c r="CR210" s="93">
        <f t="shared" si="244"/>
        <v>10821.657462756208</v>
      </c>
      <c r="CS210" s="94">
        <f t="shared" si="245"/>
        <v>-1.5555208842726767E-4</v>
      </c>
      <c r="CT210" s="100"/>
      <c r="CU210" s="94">
        <f t="shared" si="246"/>
        <v>-116</v>
      </c>
      <c r="CV210" s="94">
        <f t="shared" si="247"/>
        <v>26</v>
      </c>
      <c r="CW210" s="94">
        <v>1</v>
      </c>
      <c r="CX210" s="94">
        <f>CX$3/DA$3</f>
        <v>0.38461538461538458</v>
      </c>
      <c r="CY210" s="93">
        <f>CY209*CW210</f>
        <v>1</v>
      </c>
      <c r="CZ210" s="93">
        <f>CU210*CY210*$G210*CX210</f>
        <v>-182.04861538461537</v>
      </c>
      <c r="DA210" s="93">
        <f t="shared" si="261"/>
        <v>2.6982205683826267E-6</v>
      </c>
      <c r="DB210" s="93">
        <f t="shared" si="248"/>
        <v>248866921396872.53</v>
      </c>
      <c r="DC210" s="93">
        <f t="shared" si="249"/>
        <v>10821.657462756208</v>
      </c>
      <c r="DD210" s="94">
        <f t="shared" si="250"/>
        <v>-1.4821428675423197E-8</v>
      </c>
      <c r="DE210" s="100"/>
    </row>
    <row r="211" spans="1:109">
      <c r="A211" s="84">
        <f t="shared" si="201"/>
        <v>304.43702144070056</v>
      </c>
      <c r="B211" s="84">
        <f t="shared" si="202"/>
        <v>6.833333333333333</v>
      </c>
      <c r="C211" s="112">
        <f t="shared" si="199"/>
        <v>7.8199999999999994</v>
      </c>
      <c r="D211" s="116"/>
      <c r="E211" s="86">
        <f t="shared" si="251"/>
        <v>2.0249999999999999</v>
      </c>
      <c r="F211" s="86">
        <f t="shared" si="203"/>
        <v>2.0249999999999999</v>
      </c>
      <c r="G211" s="87">
        <f t="shared" si="204"/>
        <v>4.100625</v>
      </c>
      <c r="H211" s="88">
        <f t="shared" si="205"/>
        <v>2199023255552.0303</v>
      </c>
      <c r="I211" s="84">
        <f t="shared" si="252"/>
        <v>41.000000000000021</v>
      </c>
      <c r="J211" s="89">
        <v>205</v>
      </c>
      <c r="K211" s="94">
        <f t="shared" si="206"/>
        <v>205</v>
      </c>
      <c r="L211" s="94">
        <f t="shared" si="207"/>
        <v>10</v>
      </c>
      <c r="M211" s="94">
        <v>1</v>
      </c>
      <c r="N211" s="94">
        <f>N$3/Q$3</f>
        <v>1</v>
      </c>
      <c r="O211" s="93">
        <f>O210*M211</f>
        <v>737280000</v>
      </c>
      <c r="P211" s="93">
        <f>K211*O211*$G211*N211</f>
        <v>619778304000</v>
      </c>
      <c r="Q211" s="93">
        <f t="shared" si="208"/>
        <v>21990232555520.305</v>
      </c>
      <c r="R211" s="93">
        <f t="shared" si="209"/>
        <v>109951162777601.53</v>
      </c>
      <c r="S211" s="93">
        <f t="shared" si="210"/>
        <v>11213.430289732471</v>
      </c>
      <c r="T211" s="94">
        <f t="shared" si="198"/>
        <v>35.480804044925563</v>
      </c>
      <c r="U211" s="100">
        <f>T211/(($C211/N$3))</f>
        <v>4.5371872180211721</v>
      </c>
      <c r="V211" s="94">
        <f t="shared" si="211"/>
        <v>195</v>
      </c>
      <c r="W211" s="97">
        <f t="shared" si="212"/>
        <v>10.5</v>
      </c>
      <c r="X211" s="94">
        <v>1</v>
      </c>
      <c r="Y211" s="94">
        <f>Y$3/AB$3</f>
        <v>0.95238095238095244</v>
      </c>
      <c r="Z211" s="93">
        <f>Z210*X211</f>
        <v>66355200</v>
      </c>
      <c r="AA211" s="93">
        <f>V211*Z211*$G211*Y211</f>
        <v>50532447085.714287</v>
      </c>
      <c r="AB211" s="93">
        <f t="shared" si="253"/>
        <v>5772436045824.0752</v>
      </c>
      <c r="AC211" s="93">
        <f t="shared" si="213"/>
        <v>115448720916481.58</v>
      </c>
      <c r="AD211" s="93">
        <f t="shared" si="214"/>
        <v>11213.430289732471</v>
      </c>
      <c r="AE211" s="94">
        <f t="shared" si="215"/>
        <v>114.23226815105031</v>
      </c>
      <c r="AF211" s="100">
        <f t="shared" si="254"/>
        <v>15.338092270921079</v>
      </c>
      <c r="AG211" s="94">
        <f t="shared" si="216"/>
        <v>170</v>
      </c>
      <c r="AH211" s="94">
        <f t="shared" si="217"/>
        <v>11.75</v>
      </c>
      <c r="AI211" s="94">
        <v>1</v>
      </c>
      <c r="AJ211" s="94">
        <f>AJ$3/AM$3</f>
        <v>0.85106382978723394</v>
      </c>
      <c r="AK211" s="93">
        <f>AK210*AI211</f>
        <v>6220800</v>
      </c>
      <c r="AL211" s="93">
        <f>AG211*AK211*$G211*AJ211</f>
        <v>3690688136.1702123</v>
      </c>
      <c r="AM211" s="93">
        <f t="shared" si="255"/>
        <v>201863462912.00229</v>
      </c>
      <c r="AN211" s="93">
        <f t="shared" si="218"/>
        <v>129192616263681.78</v>
      </c>
      <c r="AO211" s="93">
        <f t="shared" si="219"/>
        <v>11213.430289732471</v>
      </c>
      <c r="AP211" s="94">
        <f t="shared" si="220"/>
        <v>54.695345546447022</v>
      </c>
      <c r="AQ211" s="100">
        <f t="shared" si="262"/>
        <v>8.2182904113906972</v>
      </c>
      <c r="AR211" s="94">
        <f t="shared" si="221"/>
        <v>140</v>
      </c>
      <c r="AS211" s="94">
        <f t="shared" si="222"/>
        <v>13.25</v>
      </c>
      <c r="AT211" s="94">
        <v>10</v>
      </c>
      <c r="AU211" s="94">
        <f>AU$3/AX$3</f>
        <v>0.75471698113207542</v>
      </c>
      <c r="AV211" s="93">
        <f>AV210*AT211</f>
        <v>512000</v>
      </c>
      <c r="AW211" s="93">
        <f>AR211*AV211*$G211*AU211</f>
        <v>221836075.47169811</v>
      </c>
      <c r="AX211" s="93">
        <f t="shared" si="256"/>
        <v>3556769792.0000334</v>
      </c>
      <c r="AY211" s="93">
        <f t="shared" si="223"/>
        <v>145685290680322</v>
      </c>
      <c r="AZ211" s="93">
        <f t="shared" si="224"/>
        <v>11213.430289732471</v>
      </c>
      <c r="BA211" s="94">
        <f t="shared" si="225"/>
        <v>16.033324536765019</v>
      </c>
      <c r="BB211" s="100">
        <f t="shared" si="263"/>
        <v>2.7166438633265537</v>
      </c>
      <c r="BC211" s="94">
        <f t="shared" si="226"/>
        <v>103</v>
      </c>
      <c r="BD211" s="94">
        <f t="shared" si="227"/>
        <v>15.1</v>
      </c>
      <c r="BE211" s="94">
        <v>1</v>
      </c>
      <c r="BF211" s="94">
        <f>BF$3/BI$3</f>
        <v>0.66225165562913912</v>
      </c>
      <c r="BG211" s="93">
        <f>BG210*BE211</f>
        <v>5120</v>
      </c>
      <c r="BH211" s="93">
        <f>BC211*BG211*$G211*BF211</f>
        <v>1432122.9139072848</v>
      </c>
      <c r="BI211" s="93">
        <f t="shared" si="257"/>
        <v>23999094.618122794</v>
      </c>
      <c r="BJ211" s="93">
        <f t="shared" si="228"/>
        <v>166026255794178.28</v>
      </c>
      <c r="BK211" s="93">
        <f t="shared" si="229"/>
        <v>11213.430289732471</v>
      </c>
      <c r="BL211" s="94">
        <f t="shared" si="230"/>
        <v>16.757705909924773</v>
      </c>
      <c r="BM211" s="100">
        <f t="shared" si="264"/>
        <v>3.2358230081824053</v>
      </c>
      <c r="BN211" s="94">
        <f t="shared" si="231"/>
        <v>53</v>
      </c>
      <c r="BO211" s="94">
        <f t="shared" si="232"/>
        <v>17.600000000000001</v>
      </c>
      <c r="BP211" s="94">
        <v>1</v>
      </c>
      <c r="BQ211" s="94">
        <f>BQ$3/BT$3</f>
        <v>0.56818181818181823</v>
      </c>
      <c r="BR211" s="93">
        <f>BR210*BP211</f>
        <v>8</v>
      </c>
      <c r="BS211" s="93">
        <f>BN211*BR211*$G211*BQ211</f>
        <v>987.87784090909099</v>
      </c>
      <c r="BT211" s="93">
        <f t="shared" si="258"/>
        <v>27316.850248277096</v>
      </c>
      <c r="BU211" s="93">
        <f t="shared" si="233"/>
        <v>193514046488578.69</v>
      </c>
      <c r="BV211" s="93">
        <f t="shared" si="234"/>
        <v>11213.430289732471</v>
      </c>
      <c r="BW211" s="94">
        <f t="shared" si="235"/>
        <v>27.652052831895556</v>
      </c>
      <c r="BX211" s="100">
        <f t="shared" si="265"/>
        <v>6.2234799212450369</v>
      </c>
      <c r="BY211" s="94">
        <f t="shared" si="236"/>
        <v>-2</v>
      </c>
      <c r="BZ211" s="94">
        <f t="shared" si="237"/>
        <v>20.350000000000001</v>
      </c>
      <c r="CA211" s="94">
        <v>1</v>
      </c>
      <c r="CB211" s="94">
        <f>CB$3/CE$3</f>
        <v>0.49140049140049141</v>
      </c>
      <c r="CC211" s="93">
        <f>CC210*CA211</f>
        <v>1</v>
      </c>
      <c r="CD211" s="93">
        <f>BY211*CC211*$G211*CB211</f>
        <v>-4.0300982800982803</v>
      </c>
      <c r="CE211" s="93">
        <f t="shared" si="259"/>
        <v>15.422416064243301</v>
      </c>
      <c r="CF211" s="93">
        <f t="shared" si="238"/>
        <v>223750616252419.09</v>
      </c>
      <c r="CG211" s="93">
        <f t="shared" si="239"/>
        <v>11213.430289732471</v>
      </c>
      <c r="CH211" s="94">
        <f t="shared" si="240"/>
        <v>-3.8268089243389869</v>
      </c>
      <c r="CI211" s="100"/>
      <c r="CJ211" s="94">
        <f t="shared" si="241"/>
        <v>-52</v>
      </c>
      <c r="CK211" s="94">
        <f t="shared" si="242"/>
        <v>22.85</v>
      </c>
      <c r="CL211" s="94">
        <v>1</v>
      </c>
      <c r="CM211" s="94">
        <f>CM$3/CP$3</f>
        <v>0.43763676148796499</v>
      </c>
      <c r="CN211" s="93">
        <f>CN210*CL211</f>
        <v>1</v>
      </c>
      <c r="CO211" s="93">
        <f>CJ211*CN211*$G211*CM211</f>
        <v>-93.318380743982488</v>
      </c>
      <c r="CP211" s="93">
        <f t="shared" si="260"/>
        <v>1.6911193137091055E-2</v>
      </c>
      <c r="CQ211" s="93">
        <f t="shared" si="243"/>
        <v>251238406946819.5</v>
      </c>
      <c r="CR211" s="93">
        <f t="shared" si="244"/>
        <v>11213.430289732471</v>
      </c>
      <c r="CS211" s="94">
        <f t="shared" si="245"/>
        <v>-1.8122038769068067E-4</v>
      </c>
      <c r="CT211" s="100"/>
      <c r="CU211" s="94">
        <f t="shared" si="246"/>
        <v>-115</v>
      </c>
      <c r="CV211" s="94">
        <f t="shared" si="247"/>
        <v>26</v>
      </c>
      <c r="CW211" s="94">
        <v>1</v>
      </c>
      <c r="CX211" s="94">
        <f>CX$3/DA$3</f>
        <v>0.38461538461538458</v>
      </c>
      <c r="CY211" s="93">
        <f>CY210*CW211</f>
        <v>1</v>
      </c>
      <c r="CZ211" s="93">
        <f>CU211*CY211*$G211*CX211</f>
        <v>-181.37379807692307</v>
      </c>
      <c r="DA211" s="93">
        <f t="shared" si="261"/>
        <v>3.0994415283202884E-6</v>
      </c>
      <c r="DB211" s="93">
        <f t="shared" si="248"/>
        <v>285873023221763.94</v>
      </c>
      <c r="DC211" s="93">
        <f t="shared" si="249"/>
        <v>11213.430289732471</v>
      </c>
      <c r="DD211" s="94">
        <f t="shared" si="250"/>
        <v>-1.7088695066118499E-8</v>
      </c>
      <c r="DE211" s="100"/>
    </row>
    <row r="212" spans="1:109">
      <c r="A212" s="84">
        <f t="shared" si="201"/>
        <v>315.17296981630273</v>
      </c>
      <c r="B212" s="84">
        <f t="shared" si="202"/>
        <v>6.8666666666666663</v>
      </c>
      <c r="C212" s="112">
        <f t="shared" si="199"/>
        <v>7.8199999999999994</v>
      </c>
      <c r="D212" s="116"/>
      <c r="E212" s="86">
        <f t="shared" si="251"/>
        <v>2.0300000000000002</v>
      </c>
      <c r="F212" s="86">
        <f t="shared" si="203"/>
        <v>2.0300000000000002</v>
      </c>
      <c r="G212" s="87">
        <f t="shared" si="204"/>
        <v>4.1209000000000007</v>
      </c>
      <c r="H212" s="88">
        <f t="shared" si="205"/>
        <v>2526014396252.8413</v>
      </c>
      <c r="I212" s="84">
        <f t="shared" si="252"/>
        <v>41.200000000000024</v>
      </c>
      <c r="J212" s="89">
        <v>206</v>
      </c>
      <c r="K212" s="94">
        <f t="shared" si="206"/>
        <v>206</v>
      </c>
      <c r="L212" s="94">
        <f t="shared" si="207"/>
        <v>10</v>
      </c>
      <c r="M212" s="94">
        <v>1</v>
      </c>
      <c r="N212" s="94">
        <f>N$3/Q$3</f>
        <v>1</v>
      </c>
      <c r="O212" s="93">
        <f>O211*M212</f>
        <v>737280000</v>
      </c>
      <c r="P212" s="93">
        <f>K212*O212*$G212*N212</f>
        <v>625880973312.00012</v>
      </c>
      <c r="Q212" s="93">
        <f t="shared" si="208"/>
        <v>25260143962528.414</v>
      </c>
      <c r="R212" s="93">
        <f t="shared" si="209"/>
        <v>126300719812642.06</v>
      </c>
      <c r="S212" s="93">
        <f t="shared" si="210"/>
        <v>11619.376820561027</v>
      </c>
      <c r="T212" s="94">
        <f t="shared" ref="T212:T275" si="266">Q212/P212</f>
        <v>40.359341535593053</v>
      </c>
      <c r="U212" s="100">
        <f>T212/(($C212/N$3))</f>
        <v>5.1610411170835109</v>
      </c>
      <c r="V212" s="94">
        <f t="shared" si="211"/>
        <v>196</v>
      </c>
      <c r="W212" s="97">
        <f t="shared" si="212"/>
        <v>10.5</v>
      </c>
      <c r="X212" s="94">
        <v>1</v>
      </c>
      <c r="Y212" s="94">
        <f>Y$3/AB$3</f>
        <v>0.95238095238095244</v>
      </c>
      <c r="Z212" s="93">
        <f>Z211*X212</f>
        <v>66355200</v>
      </c>
      <c r="AA212" s="93">
        <f>V212*Z212*$G212*Y212</f>
        <v>51042720153.600006</v>
      </c>
      <c r="AB212" s="93">
        <f t="shared" si="253"/>
        <v>6630787790163.7061</v>
      </c>
      <c r="AC212" s="93">
        <f t="shared" si="213"/>
        <v>132615755803274.16</v>
      </c>
      <c r="AD212" s="93">
        <f t="shared" si="214"/>
        <v>11619.376820561027</v>
      </c>
      <c r="AE212" s="94">
        <f t="shared" si="215"/>
        <v>129.90663056769009</v>
      </c>
      <c r="AF212" s="100">
        <f t="shared" si="254"/>
        <v>17.442706150393171</v>
      </c>
      <c r="AG212" s="94">
        <f t="shared" si="216"/>
        <v>171</v>
      </c>
      <c r="AH212" s="94">
        <f t="shared" si="217"/>
        <v>11.75</v>
      </c>
      <c r="AI212" s="94">
        <v>1</v>
      </c>
      <c r="AJ212" s="94">
        <f>AJ$3/AM$3</f>
        <v>0.85106382978723394</v>
      </c>
      <c r="AK212" s="93">
        <f>AK211*AI212</f>
        <v>6220800</v>
      </c>
      <c r="AL212" s="93">
        <f>AG212*AK212*$G212*AJ212</f>
        <v>3730753529.46383</v>
      </c>
      <c r="AM212" s="93">
        <f t="shared" si="255"/>
        <v>231880227781.02203</v>
      </c>
      <c r="AN212" s="93">
        <f t="shared" si="218"/>
        <v>148403345779854.44</v>
      </c>
      <c r="AO212" s="93">
        <f t="shared" si="219"/>
        <v>11619.376820561027</v>
      </c>
      <c r="AP212" s="94">
        <f t="shared" si="220"/>
        <v>62.153724696562037</v>
      </c>
      <c r="AQ212" s="100">
        <f t="shared" si="262"/>
        <v>9.3389547977570846</v>
      </c>
      <c r="AR212" s="94">
        <f t="shared" si="221"/>
        <v>141</v>
      </c>
      <c r="AS212" s="94">
        <f t="shared" si="222"/>
        <v>13.25</v>
      </c>
      <c r="AT212" s="94">
        <v>1</v>
      </c>
      <c r="AU212" s="94">
        <f>AU$3/AX$3</f>
        <v>0.75471698113207542</v>
      </c>
      <c r="AV212" s="93">
        <f>AV211*AT212</f>
        <v>512000</v>
      </c>
      <c r="AW212" s="93">
        <f>AR212*AV212*$G212*AU212</f>
        <v>224525292.67924532</v>
      </c>
      <c r="AX212" s="93">
        <f t="shared" si="256"/>
        <v>4085655609.1735845</v>
      </c>
      <c r="AY212" s="93">
        <f t="shared" si="223"/>
        <v>167348453751750.75</v>
      </c>
      <c r="AZ212" s="93">
        <f t="shared" si="224"/>
        <v>11619.376820561027</v>
      </c>
      <c r="BA212" s="94">
        <f t="shared" si="225"/>
        <v>18.19686129976596</v>
      </c>
      <c r="BB212" s="100">
        <f t="shared" si="263"/>
        <v>3.0832277777736441</v>
      </c>
      <c r="BC212" s="94">
        <f t="shared" si="226"/>
        <v>104</v>
      </c>
      <c r="BD212" s="94">
        <f t="shared" si="227"/>
        <v>15.1</v>
      </c>
      <c r="BE212" s="94">
        <v>1</v>
      </c>
      <c r="BF212" s="94">
        <f>BF$3/BI$3</f>
        <v>0.66225165562913912</v>
      </c>
      <c r="BG212" s="93">
        <f>BG211*BE212</f>
        <v>5120</v>
      </c>
      <c r="BH212" s="93">
        <f>BC212*BG212*$G212*BF212</f>
        <v>1453176.7099337752</v>
      </c>
      <c r="BI212" s="93">
        <f t="shared" si="257"/>
        <v>27567720.509255853</v>
      </c>
      <c r="BJ212" s="93">
        <f t="shared" si="228"/>
        <v>190714086917089.53</v>
      </c>
      <c r="BK212" s="93">
        <f t="shared" si="229"/>
        <v>11619.376820561027</v>
      </c>
      <c r="BL212" s="94">
        <f t="shared" si="230"/>
        <v>18.970659466811973</v>
      </c>
      <c r="BM212" s="100">
        <f t="shared" si="264"/>
        <v>3.6631324545890132</v>
      </c>
      <c r="BN212" s="94">
        <f t="shared" si="231"/>
        <v>54</v>
      </c>
      <c r="BO212" s="94">
        <f t="shared" si="232"/>
        <v>17.600000000000001</v>
      </c>
      <c r="BP212" s="94">
        <v>1</v>
      </c>
      <c r="BQ212" s="94">
        <f>BQ$3/BT$3</f>
        <v>0.56818181818181823</v>
      </c>
      <c r="BR212" s="93">
        <f>BR211*BP212</f>
        <v>8</v>
      </c>
      <c r="BS212" s="93">
        <f>BN212*BR212*$G212*BQ212</f>
        <v>1011.4936363636366</v>
      </c>
      <c r="BT212" s="93">
        <f t="shared" si="258"/>
        <v>31378.820943896244</v>
      </c>
      <c r="BU212" s="93">
        <f t="shared" si="233"/>
        <v>222289266870250.03</v>
      </c>
      <c r="BV212" s="93">
        <f t="shared" si="234"/>
        <v>11619.376820561027</v>
      </c>
      <c r="BW212" s="94">
        <f t="shared" si="235"/>
        <v>31.022262341367231</v>
      </c>
      <c r="BX212" s="100">
        <f t="shared" si="265"/>
        <v>6.9819925474176898</v>
      </c>
      <c r="BY212" s="94">
        <f t="shared" si="236"/>
        <v>-1</v>
      </c>
      <c r="BZ212" s="94">
        <f t="shared" si="237"/>
        <v>20.350000000000001</v>
      </c>
      <c r="CA212" s="94">
        <v>1</v>
      </c>
      <c r="CB212" s="94">
        <f>CB$3/CE$3</f>
        <v>0.49140049140049141</v>
      </c>
      <c r="CC212" s="93">
        <f>CC211*CA212</f>
        <v>1</v>
      </c>
      <c r="CD212" s="93">
        <f>BY212*CC212*$G212*CB212</f>
        <v>-2.0250122850122856</v>
      </c>
      <c r="CE212" s="93">
        <f t="shared" si="259"/>
        <v>17.715703963076127</v>
      </c>
      <c r="CF212" s="93">
        <f t="shared" si="238"/>
        <v>257021964818726.62</v>
      </c>
      <c r="CG212" s="93">
        <f t="shared" si="239"/>
        <v>11619.376820561027</v>
      </c>
      <c r="CH212" s="94">
        <f t="shared" si="240"/>
        <v>-8.7484427102962723</v>
      </c>
      <c r="CI212" s="100"/>
      <c r="CJ212" s="94">
        <f t="shared" si="241"/>
        <v>-51</v>
      </c>
      <c r="CK212" s="94">
        <f t="shared" si="242"/>
        <v>22.85</v>
      </c>
      <c r="CL212" s="94">
        <v>1</v>
      </c>
      <c r="CM212" s="94">
        <f>CM$3/CP$3</f>
        <v>0.43763676148796499</v>
      </c>
      <c r="CN212" s="93">
        <f>CN211*CL212</f>
        <v>1</v>
      </c>
      <c r="CO212" s="93">
        <f>CJ212*CN212*$G212*CM212</f>
        <v>-91.976323851203517</v>
      </c>
      <c r="CP212" s="93">
        <f t="shared" si="260"/>
        <v>1.9425859737613644E-2</v>
      </c>
      <c r="CQ212" s="93">
        <f t="shared" si="243"/>
        <v>288597144771887.12</v>
      </c>
      <c r="CR212" s="93">
        <f t="shared" si="244"/>
        <v>11619.376820561027</v>
      </c>
      <c r="CS212" s="94">
        <f t="shared" si="245"/>
        <v>-2.112050028118128E-4</v>
      </c>
      <c r="CT212" s="100"/>
      <c r="CU212" s="94">
        <f t="shared" si="246"/>
        <v>-114</v>
      </c>
      <c r="CV212" s="94">
        <f t="shared" si="247"/>
        <v>26</v>
      </c>
      <c r="CW212" s="94">
        <v>1</v>
      </c>
      <c r="CX212" s="94">
        <f>CX$3/DA$3</f>
        <v>0.38461538461538458</v>
      </c>
      <c r="CY212" s="93">
        <f>CY211*CW212</f>
        <v>1</v>
      </c>
      <c r="CZ212" s="93">
        <f>CU212*CY212*$G212*CX212</f>
        <v>-180.6856153846154</v>
      </c>
      <c r="DA212" s="93">
        <f t="shared" si="261"/>
        <v>3.5603233849910118E-6</v>
      </c>
      <c r="DB212" s="93">
        <f t="shared" si="248"/>
        <v>328381871512869.37</v>
      </c>
      <c r="DC212" s="93">
        <f t="shared" si="249"/>
        <v>11619.376820561027</v>
      </c>
      <c r="DD212" s="94">
        <f t="shared" si="250"/>
        <v>-1.9704520348298617E-8</v>
      </c>
      <c r="DE212" s="100"/>
    </row>
    <row r="213" spans="1:109">
      <c r="A213" s="84">
        <f t="shared" si="201"/>
        <v>326.28752059373545</v>
      </c>
      <c r="B213" s="84">
        <f t="shared" si="202"/>
        <v>6.9</v>
      </c>
      <c r="C213" s="112">
        <f t="shared" si="199"/>
        <v>9.8550000000000004</v>
      </c>
      <c r="D213" s="115">
        <f>1+J213/200</f>
        <v>2.0350000000000001</v>
      </c>
      <c r="E213" s="86">
        <f t="shared" si="251"/>
        <v>2.0350000000000001</v>
      </c>
      <c r="F213" s="86">
        <f t="shared" si="203"/>
        <v>2.0350000000000001</v>
      </c>
      <c r="G213" s="87">
        <f t="shared" si="204"/>
        <v>4.1412250000000004</v>
      </c>
      <c r="H213" s="88">
        <f t="shared" si="205"/>
        <v>2901628581674.4678</v>
      </c>
      <c r="I213" s="84">
        <f t="shared" si="252"/>
        <v>41.40000000000002</v>
      </c>
      <c r="J213" s="89">
        <v>207</v>
      </c>
      <c r="K213" s="94">
        <f t="shared" si="206"/>
        <v>207</v>
      </c>
      <c r="L213" s="94">
        <f t="shared" si="207"/>
        <v>10</v>
      </c>
      <c r="M213" s="94">
        <v>1</v>
      </c>
      <c r="N213" s="94">
        <f>N$3/Q$3</f>
        <v>1</v>
      </c>
      <c r="O213" s="93">
        <f>O212*M213</f>
        <v>737280000</v>
      </c>
      <c r="P213" s="93">
        <f>K213*O213*$G213*N213</f>
        <v>632021170176</v>
      </c>
      <c r="Q213" s="93">
        <f t="shared" si="208"/>
        <v>29016285816744.68</v>
      </c>
      <c r="R213" s="93">
        <f t="shared" si="209"/>
        <v>145081429083723.41</v>
      </c>
      <c r="S213" s="93">
        <f t="shared" si="210"/>
        <v>12040.009509908838</v>
      </c>
      <c r="T213" s="94">
        <f t="shared" si="266"/>
        <v>45.910306783971279</v>
      </c>
      <c r="U213" s="100">
        <f>T213/(($C213/N$3))</f>
        <v>4.658580089697745</v>
      </c>
      <c r="V213" s="94">
        <f t="shared" si="211"/>
        <v>197</v>
      </c>
      <c r="W213" s="97">
        <f t="shared" si="212"/>
        <v>10.5</v>
      </c>
      <c r="X213" s="94">
        <v>1</v>
      </c>
      <c r="Y213" s="94">
        <f>Y$3/AB$3</f>
        <v>0.95238095238095244</v>
      </c>
      <c r="Z213" s="93">
        <f>Z212*X213</f>
        <v>66355200</v>
      </c>
      <c r="AA213" s="93">
        <f>V213*Z213*$G213*Y213</f>
        <v>51556178271.085724</v>
      </c>
      <c r="AB213" s="93">
        <f t="shared" si="253"/>
        <v>7616775026895.4727</v>
      </c>
      <c r="AC213" s="93">
        <f t="shared" si="213"/>
        <v>152335500537909.56</v>
      </c>
      <c r="AD213" s="93">
        <f t="shared" si="214"/>
        <v>12040.009509908838</v>
      </c>
      <c r="AE213" s="94">
        <f t="shared" si="215"/>
        <v>147.7373863292577</v>
      </c>
      <c r="AF213" s="100">
        <f t="shared" si="254"/>
        <v>15.740665210118781</v>
      </c>
      <c r="AG213" s="94">
        <f t="shared" si="216"/>
        <v>172</v>
      </c>
      <c r="AH213" s="94">
        <f t="shared" si="217"/>
        <v>11.75</v>
      </c>
      <c r="AI213" s="94">
        <v>1</v>
      </c>
      <c r="AJ213" s="94">
        <f>AJ$3/AM$3</f>
        <v>0.85106382978723394</v>
      </c>
      <c r="AK213" s="93">
        <f>AK212*AI213</f>
        <v>6220800</v>
      </c>
      <c r="AL213" s="93">
        <f>AG213*AK213*$G213*AJ213</f>
        <v>3771079137.4978724</v>
      </c>
      <c r="AM213" s="93">
        <f t="shared" si="255"/>
        <v>266360436208.39783</v>
      </c>
      <c r="AN213" s="93">
        <f t="shared" si="218"/>
        <v>170470679173374.97</v>
      </c>
      <c r="AO213" s="93">
        <f t="shared" si="219"/>
        <v>12040.009509908838</v>
      </c>
      <c r="AP213" s="94">
        <f t="shared" si="220"/>
        <v>70.632417537948868</v>
      </c>
      <c r="AQ213" s="100">
        <f t="shared" si="262"/>
        <v>8.4214196455697525</v>
      </c>
      <c r="AR213" s="94">
        <f t="shared" si="221"/>
        <v>142</v>
      </c>
      <c r="AS213" s="94">
        <f t="shared" si="222"/>
        <v>13.25</v>
      </c>
      <c r="AT213" s="94">
        <v>1</v>
      </c>
      <c r="AU213" s="94">
        <f>AU$3/AX$3</f>
        <v>0.75471698113207542</v>
      </c>
      <c r="AV213" s="93">
        <f>AV212*AT213</f>
        <v>512000</v>
      </c>
      <c r="AW213" s="93">
        <f>AR213*AV213*$G213*AU213</f>
        <v>227232922.56603774</v>
      </c>
      <c r="AX213" s="93">
        <f t="shared" si="256"/>
        <v>4693185877.3421059</v>
      </c>
      <c r="AY213" s="93">
        <f t="shared" si="223"/>
        <v>192232893535933.47</v>
      </c>
      <c r="AZ213" s="93">
        <f t="shared" si="224"/>
        <v>12040.009509908838</v>
      </c>
      <c r="BA213" s="94">
        <f t="shared" si="225"/>
        <v>20.653635152618286</v>
      </c>
      <c r="BB213" s="100">
        <f t="shared" si="263"/>
        <v>2.7768712914479172</v>
      </c>
      <c r="BC213" s="94">
        <f t="shared" si="226"/>
        <v>105</v>
      </c>
      <c r="BD213" s="94">
        <f t="shared" si="227"/>
        <v>15.1</v>
      </c>
      <c r="BE213" s="94">
        <v>1</v>
      </c>
      <c r="BF213" s="94">
        <f>BF$3/BI$3</f>
        <v>0.66225165562913912</v>
      </c>
      <c r="BG213" s="93">
        <f>BG212*BE213</f>
        <v>5120</v>
      </c>
      <c r="BH213" s="93">
        <f>BC213*BG213*$G213*BF213</f>
        <v>1474385.8013245035</v>
      </c>
      <c r="BI213" s="93">
        <f t="shared" si="257"/>
        <v>31666995.200000223</v>
      </c>
      <c r="BJ213" s="93">
        <f t="shared" si="228"/>
        <v>219072957916422.31</v>
      </c>
      <c r="BK213" s="93">
        <f t="shared" si="229"/>
        <v>12040.009509908838</v>
      </c>
      <c r="BL213" s="94">
        <f t="shared" si="230"/>
        <v>21.478092892343653</v>
      </c>
      <c r="BM213" s="100">
        <f t="shared" si="264"/>
        <v>3.2909102250064857</v>
      </c>
      <c r="BN213" s="94">
        <f t="shared" si="231"/>
        <v>55</v>
      </c>
      <c r="BO213" s="94">
        <f t="shared" si="232"/>
        <v>17.600000000000001</v>
      </c>
      <c r="BP213" s="94">
        <v>1</v>
      </c>
      <c r="BQ213" s="94">
        <f>BQ$3/BT$3</f>
        <v>0.56818181818181823</v>
      </c>
      <c r="BR213" s="93">
        <f>BR212*BP213</f>
        <v>8</v>
      </c>
      <c r="BS213" s="93">
        <f>BN213*BR213*$G213*BQ213</f>
        <v>1035.3062500000001</v>
      </c>
      <c r="BT213" s="93">
        <f t="shared" si="258"/>
        <v>36044.800000000141</v>
      </c>
      <c r="BU213" s="93">
        <f t="shared" si="233"/>
        <v>255343315187353.19</v>
      </c>
      <c r="BV213" s="93">
        <f t="shared" si="234"/>
        <v>12040.009509908838</v>
      </c>
      <c r="BW213" s="94">
        <f t="shared" si="235"/>
        <v>34.81559200478133</v>
      </c>
      <c r="BX213" s="100">
        <f t="shared" si="265"/>
        <v>6.2177008552425308</v>
      </c>
      <c r="BY213" s="94">
        <f t="shared" si="236"/>
        <v>0</v>
      </c>
      <c r="BZ213" s="94">
        <f t="shared" si="237"/>
        <v>20.350000000000001</v>
      </c>
      <c r="CA213" s="94">
        <v>1</v>
      </c>
      <c r="CB213" s="94">
        <f>CB$3/CE$3</f>
        <v>0.49140049140049141</v>
      </c>
      <c r="CC213" s="93">
        <f>CC212*CA213</f>
        <v>1</v>
      </c>
      <c r="CD213" s="93">
        <f>BY213*CC213*$G213*CB213</f>
        <v>0</v>
      </c>
      <c r="CE213" s="93">
        <f t="shared" si="259"/>
        <v>20.350000000000001</v>
      </c>
      <c r="CF213" s="93">
        <f t="shared" si="238"/>
        <v>295240708185377.12</v>
      </c>
      <c r="CG213" s="93">
        <f t="shared" si="239"/>
        <v>12040.009509908838</v>
      </c>
      <c r="CH213" s="94" t="e">
        <f t="shared" si="240"/>
        <v>#DIV/0!</v>
      </c>
      <c r="CI213" s="100"/>
      <c r="CJ213" s="94">
        <f t="shared" si="241"/>
        <v>-50</v>
      </c>
      <c r="CK213" s="94">
        <f t="shared" si="242"/>
        <v>22.85</v>
      </c>
      <c r="CL213" s="94">
        <v>1</v>
      </c>
      <c r="CM213" s="94">
        <f>CM$3/CP$3</f>
        <v>0.43763676148796499</v>
      </c>
      <c r="CN213" s="93">
        <f>CN212*CL213</f>
        <v>1</v>
      </c>
      <c r="CO213" s="93">
        <f>CJ213*CN213*$G213*CM213</f>
        <v>-90.617614879649906</v>
      </c>
      <c r="CP213" s="93">
        <f t="shared" si="260"/>
        <v>2.2314453124999929E-2</v>
      </c>
      <c r="CQ213" s="93">
        <f t="shared" si="243"/>
        <v>331511065456308</v>
      </c>
      <c r="CR213" s="93">
        <f t="shared" si="244"/>
        <v>12040.009509908838</v>
      </c>
      <c r="CS213" s="94">
        <f t="shared" si="245"/>
        <v>-2.4624851530947886E-4</v>
      </c>
      <c r="CT213" s="100"/>
      <c r="CU213" s="94">
        <f t="shared" si="246"/>
        <v>-113</v>
      </c>
      <c r="CV213" s="94">
        <f t="shared" si="247"/>
        <v>26</v>
      </c>
      <c r="CW213" s="94">
        <v>1</v>
      </c>
      <c r="CX213" s="94">
        <f>CX$3/DA$3</f>
        <v>0.38461538461538458</v>
      </c>
      <c r="CY213" s="93">
        <f>CY212*CW213</f>
        <v>1</v>
      </c>
      <c r="CZ213" s="93">
        <f>CU213*CY213*$G213*CX213</f>
        <v>-179.98400961538462</v>
      </c>
      <c r="DA213" s="93">
        <f t="shared" si="261"/>
        <v>4.0897376155966506E-6</v>
      </c>
      <c r="DB213" s="93">
        <f t="shared" si="248"/>
        <v>377211715617680.75</v>
      </c>
      <c r="DC213" s="93">
        <f t="shared" si="249"/>
        <v>12040.009509908838</v>
      </c>
      <c r="DD213" s="94">
        <f t="shared" si="250"/>
        <v>-2.2722783120212638E-8</v>
      </c>
      <c r="DE213" s="100"/>
    </row>
    <row r="214" spans="1:109">
      <c r="A214" s="84">
        <f t="shared" si="201"/>
        <v>337.79402515786541</v>
      </c>
      <c r="B214" s="84">
        <f t="shared" si="202"/>
        <v>6.9333333333333336</v>
      </c>
      <c r="C214" s="112">
        <f t="shared" ref="C214:C277" si="267">IF(D214&gt;0,C213+D214,C213)</f>
        <v>9.8550000000000004</v>
      </c>
      <c r="D214" s="116"/>
      <c r="E214" s="86">
        <f t="shared" si="251"/>
        <v>2.04</v>
      </c>
      <c r="F214" s="86">
        <f t="shared" si="203"/>
        <v>2.04</v>
      </c>
      <c r="G214" s="87">
        <f t="shared" si="204"/>
        <v>4.1616</v>
      </c>
      <c r="H214" s="88">
        <f t="shared" si="205"/>
        <v>3333095978581.8413</v>
      </c>
      <c r="I214" s="84">
        <f t="shared" si="252"/>
        <v>41.600000000000023</v>
      </c>
      <c r="J214" s="89">
        <v>208</v>
      </c>
      <c r="K214" s="94">
        <f t="shared" si="206"/>
        <v>208</v>
      </c>
      <c r="L214" s="94">
        <f t="shared" si="207"/>
        <v>10</v>
      </c>
      <c r="M214" s="94">
        <v>1</v>
      </c>
      <c r="N214" s="94">
        <f>N$3/Q$3</f>
        <v>1</v>
      </c>
      <c r="O214" s="93">
        <f>O213*M214</f>
        <v>737280000</v>
      </c>
      <c r="P214" s="93">
        <f>K214*O214*$G214*N214</f>
        <v>638199005184</v>
      </c>
      <c r="Q214" s="93">
        <f t="shared" si="208"/>
        <v>33330959785818.414</v>
      </c>
      <c r="R214" s="93">
        <f t="shared" si="209"/>
        <v>166654798929092.06</v>
      </c>
      <c r="S214" s="93">
        <f t="shared" si="210"/>
        <v>12475.85932916383</v>
      </c>
      <c r="T214" s="94">
        <f t="shared" si="266"/>
        <v>52.226593139562667</v>
      </c>
      <c r="U214" s="100">
        <f>T214/(($C214/N$3))</f>
        <v>5.2995020943239641</v>
      </c>
      <c r="V214" s="94">
        <f t="shared" si="211"/>
        <v>198</v>
      </c>
      <c r="W214" s="97">
        <f t="shared" si="212"/>
        <v>10.5</v>
      </c>
      <c r="X214" s="94">
        <v>1</v>
      </c>
      <c r="Y214" s="94">
        <f>Y$3/AB$3</f>
        <v>0.95238095238095244</v>
      </c>
      <c r="Z214" s="93">
        <f>Z213*X214</f>
        <v>66355200</v>
      </c>
      <c r="AA214" s="93">
        <f>V214*Z214*$G214*Y214</f>
        <v>52072830917.485718</v>
      </c>
      <c r="AB214" s="93">
        <f t="shared" si="253"/>
        <v>8749376943777.3281</v>
      </c>
      <c r="AC214" s="93">
        <f t="shared" si="213"/>
        <v>174987538875546.66</v>
      </c>
      <c r="AD214" s="93">
        <f t="shared" si="214"/>
        <v>12475.85932916383</v>
      </c>
      <c r="AE214" s="94">
        <f t="shared" si="215"/>
        <v>168.02191833283533</v>
      </c>
      <c r="AF214" s="100">
        <f t="shared" si="254"/>
        <v>17.901878665598893</v>
      </c>
      <c r="AG214" s="94">
        <f t="shared" si="216"/>
        <v>173</v>
      </c>
      <c r="AH214" s="94">
        <f t="shared" si="217"/>
        <v>11.75</v>
      </c>
      <c r="AI214" s="94">
        <v>1</v>
      </c>
      <c r="AJ214" s="94">
        <f>AJ$3/AM$3</f>
        <v>0.85106382978723394</v>
      </c>
      <c r="AK214" s="93">
        <f>AK213*AI214</f>
        <v>6220800</v>
      </c>
      <c r="AL214" s="93">
        <f>AG214*AK214*$G214*AJ214</f>
        <v>3811665754.4170203</v>
      </c>
      <c r="AM214" s="93">
        <f t="shared" si="255"/>
        <v>305967794908.87927</v>
      </c>
      <c r="AN214" s="93">
        <f t="shared" si="218"/>
        <v>195819388741683.16</v>
      </c>
      <c r="AO214" s="93">
        <f t="shared" si="219"/>
        <v>12475.85932916383</v>
      </c>
      <c r="AP214" s="94">
        <f t="shared" si="220"/>
        <v>80.271412716164534</v>
      </c>
      <c r="AQ214" s="100">
        <f t="shared" si="262"/>
        <v>9.5706656460165718</v>
      </c>
      <c r="AR214" s="94">
        <f t="shared" si="221"/>
        <v>143</v>
      </c>
      <c r="AS214" s="94">
        <f t="shared" si="222"/>
        <v>13.25</v>
      </c>
      <c r="AT214" s="94">
        <v>1</v>
      </c>
      <c r="AU214" s="94">
        <f>AU$3/AX$3</f>
        <v>0.75471698113207542</v>
      </c>
      <c r="AV214" s="93">
        <f>AV213*AT214</f>
        <v>512000</v>
      </c>
      <c r="AW214" s="93">
        <f>AR214*AV214*$G214*AU214</f>
        <v>229959023.09433961</v>
      </c>
      <c r="AX214" s="93">
        <f t="shared" si="256"/>
        <v>5391054896.9981937</v>
      </c>
      <c r="AY214" s="93">
        <f t="shared" si="223"/>
        <v>220817608581047</v>
      </c>
      <c r="AZ214" s="93">
        <f t="shared" si="224"/>
        <v>12475.85932916383</v>
      </c>
      <c r="BA214" s="94">
        <f t="shared" si="225"/>
        <v>23.443545830278374</v>
      </c>
      <c r="BB214" s="100">
        <f t="shared" si="263"/>
        <v>3.1519734373535102</v>
      </c>
      <c r="BC214" s="94">
        <f t="shared" si="226"/>
        <v>106</v>
      </c>
      <c r="BD214" s="94">
        <f t="shared" si="227"/>
        <v>15.1</v>
      </c>
      <c r="BE214" s="94">
        <v>1</v>
      </c>
      <c r="BF214" s="94">
        <f>BF$3/BI$3</f>
        <v>0.66225165562913912</v>
      </c>
      <c r="BG214" s="93">
        <f>BG213*BE214</f>
        <v>5120</v>
      </c>
      <c r="BH214" s="93">
        <f>BC214*BG214*$G214*BF214</f>
        <v>1495750.6966887419</v>
      </c>
      <c r="BI214" s="93">
        <f t="shared" si="257"/>
        <v>36375825.293939255</v>
      </c>
      <c r="BJ214" s="93">
        <f t="shared" si="228"/>
        <v>251648746382929.03</v>
      </c>
      <c r="BK214" s="93">
        <f t="shared" si="229"/>
        <v>12475.85932916383</v>
      </c>
      <c r="BL214" s="94">
        <f t="shared" si="230"/>
        <v>24.319443991881275</v>
      </c>
      <c r="BM214" s="100">
        <f t="shared" si="264"/>
        <v>3.7262669130127577</v>
      </c>
      <c r="BN214" s="94">
        <f t="shared" si="231"/>
        <v>56</v>
      </c>
      <c r="BO214" s="94">
        <f t="shared" si="232"/>
        <v>17.600000000000001</v>
      </c>
      <c r="BP214" s="94">
        <v>1</v>
      </c>
      <c r="BQ214" s="94">
        <f>BQ$3/BT$3</f>
        <v>0.56818181818181823</v>
      </c>
      <c r="BR214" s="93">
        <f>BR213*BP214</f>
        <v>8</v>
      </c>
      <c r="BS214" s="93">
        <f>BN214*BR214*$G214*BQ214</f>
        <v>1059.3163636363638</v>
      </c>
      <c r="BT214" s="93">
        <f t="shared" si="258"/>
        <v>41404.602466197284</v>
      </c>
      <c r="BU214" s="93">
        <f t="shared" si="233"/>
        <v>293312446115202.06</v>
      </c>
      <c r="BV214" s="93">
        <f t="shared" si="234"/>
        <v>12475.85932916383</v>
      </c>
      <c r="BW214" s="94">
        <f t="shared" si="235"/>
        <v>39.086153945612438</v>
      </c>
      <c r="BX214" s="100">
        <f t="shared" si="265"/>
        <v>6.9803785838942556</v>
      </c>
      <c r="BY214" s="94">
        <f t="shared" si="236"/>
        <v>1</v>
      </c>
      <c r="BZ214" s="94">
        <f t="shared" si="237"/>
        <v>20.350000000000001</v>
      </c>
      <c r="CA214" s="94">
        <v>1</v>
      </c>
      <c r="CB214" s="94">
        <f>CB$3/CE$3</f>
        <v>0.49140049140049141</v>
      </c>
      <c r="CC214" s="93">
        <f>CC213*CA214</f>
        <v>1</v>
      </c>
      <c r="CD214" s="93">
        <f>BY214*CC214*$G214*CB214</f>
        <v>2.0450122850122852</v>
      </c>
      <c r="CE214" s="93">
        <f t="shared" si="259"/>
        <v>23.376011524189664</v>
      </c>
      <c r="CF214" s="93">
        <f t="shared" si="238"/>
        <v>339142515820702.37</v>
      </c>
      <c r="CG214" s="93">
        <f t="shared" si="239"/>
        <v>12475.85932916383</v>
      </c>
      <c r="CH214" s="94">
        <f t="shared" si="240"/>
        <v>11.430743812890706</v>
      </c>
      <c r="CI214" s="100">
        <f t="shared" ref="CI214:CI272" si="268">CH214/(($C214/CB$3))</f>
        <v>2.3603819035243618</v>
      </c>
      <c r="CJ214" s="94">
        <f t="shared" si="241"/>
        <v>-49</v>
      </c>
      <c r="CK214" s="94">
        <f t="shared" si="242"/>
        <v>22.85</v>
      </c>
      <c r="CL214" s="94">
        <v>1</v>
      </c>
      <c r="CM214" s="94">
        <f>CM$3/CP$3</f>
        <v>0.43763676148796499</v>
      </c>
      <c r="CN214" s="93">
        <f>CN213*CL214</f>
        <v>1</v>
      </c>
      <c r="CO214" s="93">
        <f>CJ214*CN214*$G214*CM214</f>
        <v>-89.242188183807428</v>
      </c>
      <c r="CP214" s="93">
        <f t="shared" si="260"/>
        <v>2.5632575597345865E-2</v>
      </c>
      <c r="CQ214" s="93">
        <f t="shared" si="243"/>
        <v>380806215552975.37</v>
      </c>
      <c r="CR214" s="93">
        <f t="shared" si="244"/>
        <v>12475.85932916383</v>
      </c>
      <c r="CS214" s="94">
        <f t="shared" si="245"/>
        <v>-2.8722486661299473E-4</v>
      </c>
      <c r="CT214" s="100"/>
      <c r="CU214" s="94">
        <f t="shared" si="246"/>
        <v>-112</v>
      </c>
      <c r="CV214" s="94">
        <f t="shared" si="247"/>
        <v>26</v>
      </c>
      <c r="CW214" s="94">
        <v>1</v>
      </c>
      <c r="CX214" s="94">
        <f>CX$3/DA$3</f>
        <v>0.38461538461538458</v>
      </c>
      <c r="CY214" s="93">
        <f>CY213*CW214</f>
        <v>1</v>
      </c>
      <c r="CZ214" s="93">
        <f>CU214*CY214*$G214*CX214</f>
        <v>-179.26892307692307</v>
      </c>
      <c r="DA214" s="93">
        <f t="shared" si="261"/>
        <v>4.6978748714053692E-6</v>
      </c>
      <c r="DB214" s="93">
        <f t="shared" si="248"/>
        <v>433302477215639.37</v>
      </c>
      <c r="DC214" s="93">
        <f t="shared" si="249"/>
        <v>12475.85932916383</v>
      </c>
      <c r="DD214" s="94">
        <f t="shared" si="250"/>
        <v>-2.620574046394836E-8</v>
      </c>
      <c r="DE214" s="100"/>
    </row>
    <row r="215" spans="1:109">
      <c r="A215" s="84">
        <f t="shared" si="201"/>
        <v>349.70630572912995</v>
      </c>
      <c r="B215" s="84">
        <f t="shared" si="202"/>
        <v>6.9666666666666668</v>
      </c>
      <c r="C215" s="112">
        <f t="shared" si="267"/>
        <v>9.8550000000000004</v>
      </c>
      <c r="D215" s="116"/>
      <c r="E215" s="86">
        <f t="shared" si="251"/>
        <v>2.0449999999999999</v>
      </c>
      <c r="F215" s="86">
        <f t="shared" si="203"/>
        <v>2.0449999999999999</v>
      </c>
      <c r="G215" s="87">
        <f t="shared" si="204"/>
        <v>4.1820249999999994</v>
      </c>
      <c r="H215" s="88">
        <f t="shared" si="205"/>
        <v>3828721867644.1943</v>
      </c>
      <c r="I215" s="84">
        <f t="shared" si="252"/>
        <v>41.800000000000018</v>
      </c>
      <c r="J215" s="89">
        <v>209</v>
      </c>
      <c r="K215" s="94">
        <f t="shared" si="206"/>
        <v>209</v>
      </c>
      <c r="L215" s="94">
        <f t="shared" si="207"/>
        <v>10</v>
      </c>
      <c r="M215" s="94">
        <v>1</v>
      </c>
      <c r="N215" s="94">
        <f>N$3/Q$3</f>
        <v>1</v>
      </c>
      <c r="O215" s="93">
        <f>O214*M215</f>
        <v>737280000</v>
      </c>
      <c r="P215" s="93">
        <f>K215*O215*$G215*N215</f>
        <v>644414588927.99988</v>
      </c>
      <c r="Q215" s="93">
        <f t="shared" si="208"/>
        <v>38287218676441.945</v>
      </c>
      <c r="R215" s="93">
        <f t="shared" si="209"/>
        <v>191436093382209.72</v>
      </c>
      <c r="S215" s="93">
        <f t="shared" si="210"/>
        <v>12927.476435120172</v>
      </c>
      <c r="T215" s="94">
        <f t="shared" si="266"/>
        <v>59.41395389594409</v>
      </c>
      <c r="U215" s="100">
        <f>T215/(($C215/N$3))</f>
        <v>6.0288131807147733</v>
      </c>
      <c r="V215" s="94">
        <f t="shared" si="211"/>
        <v>199</v>
      </c>
      <c r="W215" s="97">
        <f t="shared" si="212"/>
        <v>10.5</v>
      </c>
      <c r="X215" s="94">
        <v>1</v>
      </c>
      <c r="Y215" s="94">
        <f>Y$3/AB$3</f>
        <v>0.95238095238095244</v>
      </c>
      <c r="Z215" s="93">
        <f>Z214*X215</f>
        <v>66355200</v>
      </c>
      <c r="AA215" s="93">
        <f>V215*Z215*$G215*Y215</f>
        <v>52592687572.114281</v>
      </c>
      <c r="AB215" s="93">
        <f t="shared" si="253"/>
        <v>10050394902566.002</v>
      </c>
      <c r="AC215" s="93">
        <f t="shared" si="213"/>
        <v>201007898051320.19</v>
      </c>
      <c r="AD215" s="93">
        <f t="shared" si="214"/>
        <v>12927.476435120172</v>
      </c>
      <c r="AE215" s="94">
        <f t="shared" si="215"/>
        <v>191.09871289207373</v>
      </c>
      <c r="AF215" s="100">
        <f t="shared" si="254"/>
        <v>20.360593458820642</v>
      </c>
      <c r="AG215" s="94">
        <f t="shared" si="216"/>
        <v>174</v>
      </c>
      <c r="AH215" s="94">
        <f t="shared" si="217"/>
        <v>11.75</v>
      </c>
      <c r="AI215" s="94">
        <v>1</v>
      </c>
      <c r="AJ215" s="94">
        <f>AJ$3/AM$3</f>
        <v>0.85106382978723394</v>
      </c>
      <c r="AK215" s="93">
        <f>AK214*AI215</f>
        <v>6220800</v>
      </c>
      <c r="AL215" s="93">
        <f>AG215*AK215*$G215*AJ215</f>
        <v>3852514174.3659563</v>
      </c>
      <c r="AM215" s="93">
        <f t="shared" si="255"/>
        <v>351464702693.89978</v>
      </c>
      <c r="AN215" s="93">
        <f t="shared" si="218"/>
        <v>224937409724096.41</v>
      </c>
      <c r="AO215" s="93">
        <f t="shared" si="219"/>
        <v>12927.476435120172</v>
      </c>
      <c r="AP215" s="94">
        <f t="shared" si="220"/>
        <v>91.229957058300386</v>
      </c>
      <c r="AQ215" s="100">
        <f t="shared" si="262"/>
        <v>10.877239933384368</v>
      </c>
      <c r="AR215" s="94">
        <f t="shared" si="221"/>
        <v>144</v>
      </c>
      <c r="AS215" s="94">
        <f t="shared" si="222"/>
        <v>13.25</v>
      </c>
      <c r="AT215" s="94">
        <v>1</v>
      </c>
      <c r="AU215" s="94">
        <f>AU$3/AX$3</f>
        <v>0.75471698113207542</v>
      </c>
      <c r="AV215" s="93">
        <f>AV214*AT215</f>
        <v>512000</v>
      </c>
      <c r="AW215" s="93">
        <f>AR215*AV215*$G215*AU215</f>
        <v>232703652.22641507</v>
      </c>
      <c r="AX215" s="93">
        <f t="shared" si="256"/>
        <v>6192695891.8805361</v>
      </c>
      <c r="AY215" s="93">
        <f t="shared" si="223"/>
        <v>253652823731427.87</v>
      </c>
      <c r="AZ215" s="93">
        <f t="shared" si="224"/>
        <v>12927.476435120172</v>
      </c>
      <c r="BA215" s="94">
        <f t="shared" si="225"/>
        <v>26.611941121814418</v>
      </c>
      <c r="BB215" s="100">
        <f t="shared" si="263"/>
        <v>3.5779626571693659</v>
      </c>
      <c r="BC215" s="94">
        <f t="shared" si="226"/>
        <v>107</v>
      </c>
      <c r="BD215" s="94">
        <f t="shared" si="227"/>
        <v>15.1</v>
      </c>
      <c r="BE215" s="94">
        <v>1</v>
      </c>
      <c r="BF215" s="94">
        <f>BF$3/BI$3</f>
        <v>0.66225165562913912</v>
      </c>
      <c r="BG215" s="93">
        <f>BG214*BE215</f>
        <v>5120</v>
      </c>
      <c r="BH215" s="93">
        <f>BC215*BG215*$G215*BF215</f>
        <v>1517271.9046357616</v>
      </c>
      <c r="BI215" s="93">
        <f t="shared" si="257"/>
        <v>41784850.676807567</v>
      </c>
      <c r="BJ215" s="93">
        <f t="shared" si="228"/>
        <v>289068501007136.69</v>
      </c>
      <c r="BK215" s="93">
        <f t="shared" si="229"/>
        <v>12927.476435120172</v>
      </c>
      <c r="BL215" s="94">
        <f t="shared" si="230"/>
        <v>27.539461153364265</v>
      </c>
      <c r="BM215" s="100">
        <f t="shared" si="264"/>
        <v>4.2196434643916829</v>
      </c>
      <c r="BN215" s="94">
        <f t="shared" si="231"/>
        <v>57</v>
      </c>
      <c r="BO215" s="94">
        <f t="shared" si="232"/>
        <v>17.600000000000001</v>
      </c>
      <c r="BP215" s="94">
        <v>1</v>
      </c>
      <c r="BQ215" s="94">
        <f>BQ$3/BT$3</f>
        <v>0.56818181818181823</v>
      </c>
      <c r="BR215" s="93">
        <f>BR214*BP215</f>
        <v>8</v>
      </c>
      <c r="BS215" s="93">
        <f>BN215*BR215*$G215*BQ215</f>
        <v>1083.5246590909092</v>
      </c>
      <c r="BT215" s="93">
        <f t="shared" si="258"/>
        <v>47561.398742227015</v>
      </c>
      <c r="BU215" s="93">
        <f t="shared" si="233"/>
        <v>336927524352689.12</v>
      </c>
      <c r="BV215" s="93">
        <f t="shared" si="234"/>
        <v>12927.476435120172</v>
      </c>
      <c r="BW215" s="94">
        <f t="shared" si="235"/>
        <v>43.895077369195853</v>
      </c>
      <c r="BX215" s="100">
        <f t="shared" si="265"/>
        <v>7.8392020466549672</v>
      </c>
      <c r="BY215" s="94">
        <f t="shared" si="236"/>
        <v>2</v>
      </c>
      <c r="BZ215" s="94">
        <f t="shared" si="237"/>
        <v>20.350000000000001</v>
      </c>
      <c r="CA215" s="94">
        <v>1</v>
      </c>
      <c r="CB215" s="94">
        <f>CB$3/CE$3</f>
        <v>0.49140049140049141</v>
      </c>
      <c r="CC215" s="93">
        <f>CC214*CA215</f>
        <v>1</v>
      </c>
      <c r="CD215" s="93">
        <f>BY215*CC215*$G215*CB215</f>
        <v>4.1100982800982795</v>
      </c>
      <c r="CE215" s="93">
        <f t="shared" si="259"/>
        <v>26.851985984228403</v>
      </c>
      <c r="CF215" s="93">
        <f t="shared" si="238"/>
        <v>389572450032796.81</v>
      </c>
      <c r="CG215" s="93">
        <f t="shared" si="239"/>
        <v>12927.476435120172</v>
      </c>
      <c r="CH215" s="94">
        <f t="shared" si="240"/>
        <v>6.5331736990937177</v>
      </c>
      <c r="CI215" s="100">
        <f t="shared" si="268"/>
        <v>1.3490622503963183</v>
      </c>
      <c r="CJ215" s="94">
        <f t="shared" si="241"/>
        <v>-48</v>
      </c>
      <c r="CK215" s="94">
        <f t="shared" si="242"/>
        <v>22.85</v>
      </c>
      <c r="CL215" s="94">
        <v>1</v>
      </c>
      <c r="CM215" s="94">
        <f>CM$3/CP$3</f>
        <v>0.43763676148796499</v>
      </c>
      <c r="CN215" s="93">
        <f>CN214*CL215</f>
        <v>1</v>
      </c>
      <c r="CO215" s="93">
        <f>CJ215*CN215*$G215*CM215</f>
        <v>-87.849978118161914</v>
      </c>
      <c r="CP215" s="93">
        <f t="shared" si="260"/>
        <v>2.9444097423008339E-2</v>
      </c>
      <c r="CQ215" s="93">
        <f t="shared" si="243"/>
        <v>437431473378349.25</v>
      </c>
      <c r="CR215" s="93">
        <f t="shared" si="244"/>
        <v>12927.476435120172</v>
      </c>
      <c r="CS215" s="94">
        <f t="shared" si="245"/>
        <v>-3.3516340076265915E-4</v>
      </c>
      <c r="CT215" s="100"/>
      <c r="CU215" s="94">
        <f t="shared" si="246"/>
        <v>-111</v>
      </c>
      <c r="CV215" s="94">
        <f t="shared" si="247"/>
        <v>26</v>
      </c>
      <c r="CW215" s="94">
        <v>1</v>
      </c>
      <c r="CX215" s="94">
        <f>CX$3/DA$3</f>
        <v>0.38461538461538458</v>
      </c>
      <c r="CY215" s="93">
        <f>CY214*CW215</f>
        <v>1</v>
      </c>
      <c r="CZ215" s="93">
        <f>CU215*CY215*$G215*CX215</f>
        <v>-178.54029807692302</v>
      </c>
      <c r="DA215" s="93">
        <f t="shared" si="261"/>
        <v>5.3964411367652568E-6</v>
      </c>
      <c r="DB215" s="93">
        <f t="shared" si="248"/>
        <v>497733842793745.25</v>
      </c>
      <c r="DC215" s="93">
        <f t="shared" si="249"/>
        <v>12927.476435120172</v>
      </c>
      <c r="DD215" s="94">
        <f t="shared" si="250"/>
        <v>-3.02253395725834E-8</v>
      </c>
      <c r="DE215" s="100"/>
    </row>
    <row r="216" spans="1:109">
      <c r="A216" s="84">
        <f t="shared" si="201"/>
        <v>362.0386719675173</v>
      </c>
      <c r="B216" s="84">
        <f t="shared" si="202"/>
        <v>7</v>
      </c>
      <c r="C216" s="112">
        <f t="shared" si="267"/>
        <v>9.8550000000000004</v>
      </c>
      <c r="D216" s="116"/>
      <c r="E216" s="86">
        <f t="shared" si="251"/>
        <v>2.0499999999999998</v>
      </c>
      <c r="F216" s="86">
        <f t="shared" si="203"/>
        <v>2.0499999999999998</v>
      </c>
      <c r="G216" s="87">
        <f t="shared" si="204"/>
        <v>4.2024999999999997</v>
      </c>
      <c r="H216" s="88">
        <f t="shared" si="205"/>
        <v>4398046511104.0615</v>
      </c>
      <c r="I216" s="84">
        <f t="shared" si="252"/>
        <v>42.000000000000021</v>
      </c>
      <c r="J216" s="89">
        <v>210</v>
      </c>
      <c r="K216" s="94">
        <f t="shared" si="206"/>
        <v>210</v>
      </c>
      <c r="L216" s="94">
        <f t="shared" si="207"/>
        <v>10</v>
      </c>
      <c r="M216" s="94">
        <v>1</v>
      </c>
      <c r="N216" s="94">
        <f>N$3/Q$3</f>
        <v>1</v>
      </c>
      <c r="O216" s="93">
        <f>O215*M216</f>
        <v>737280000</v>
      </c>
      <c r="P216" s="93">
        <f>K216*O216*$G216*N216</f>
        <v>650668032000</v>
      </c>
      <c r="Q216" s="93">
        <f t="shared" si="208"/>
        <v>43980465111040.617</v>
      </c>
      <c r="R216" s="93">
        <f t="shared" si="209"/>
        <v>219902325555203.09</v>
      </c>
      <c r="S216" s="93">
        <f t="shared" si="210"/>
        <v>13395.430862798141</v>
      </c>
      <c r="T216" s="94">
        <f t="shared" si="266"/>
        <v>67.592786103007157</v>
      </c>
      <c r="U216" s="100">
        <f>T216/(($C216/N$3))</f>
        <v>6.8587301981742419</v>
      </c>
      <c r="V216" s="94">
        <f t="shared" si="211"/>
        <v>200</v>
      </c>
      <c r="W216" s="97">
        <f t="shared" si="212"/>
        <v>10.5</v>
      </c>
      <c r="X216" s="94">
        <v>12</v>
      </c>
      <c r="Y216" s="94">
        <f>Y$3/AB$3</f>
        <v>0.95238095238095244</v>
      </c>
      <c r="Z216" s="93">
        <f>Z215*X216</f>
        <v>796262400</v>
      </c>
      <c r="AA216" s="93">
        <f>V216*Z216*$G216*Y216</f>
        <v>637389092571.42859</v>
      </c>
      <c r="AB216" s="93">
        <f t="shared" si="253"/>
        <v>11544872091648.154</v>
      </c>
      <c r="AC216" s="93">
        <f t="shared" si="213"/>
        <v>230897441832963.25</v>
      </c>
      <c r="AD216" s="93">
        <f t="shared" si="214"/>
        <v>13395.430862798141</v>
      </c>
      <c r="AE216" s="94">
        <f t="shared" si="215"/>
        <v>18.112754401040188</v>
      </c>
      <c r="AF216" s="100">
        <f t="shared" si="254"/>
        <v>1.929821625681603</v>
      </c>
      <c r="AG216" s="94">
        <f t="shared" si="216"/>
        <v>175</v>
      </c>
      <c r="AH216" s="94">
        <f t="shared" si="217"/>
        <v>11.75</v>
      </c>
      <c r="AI216" s="94">
        <v>1</v>
      </c>
      <c r="AJ216" s="94">
        <f>AJ$3/AM$3</f>
        <v>0.85106382978723394</v>
      </c>
      <c r="AK216" s="93">
        <f>AK215*AI216</f>
        <v>6220800</v>
      </c>
      <c r="AL216" s="93">
        <f>AG216*AK216*$G216*AJ216</f>
        <v>3893625191.4893613</v>
      </c>
      <c r="AM216" s="93">
        <f t="shared" si="255"/>
        <v>403726925824.00464</v>
      </c>
      <c r="AN216" s="93">
        <f t="shared" si="218"/>
        <v>258385232527363.62</v>
      </c>
      <c r="AO216" s="93">
        <f t="shared" si="219"/>
        <v>13395.430862798141</v>
      </c>
      <c r="AP216" s="94">
        <f t="shared" si="220"/>
        <v>103.68921145940448</v>
      </c>
      <c r="AQ216" s="100">
        <f t="shared" si="262"/>
        <v>12.362742107031988</v>
      </c>
      <c r="AR216" s="94">
        <f t="shared" si="221"/>
        <v>145</v>
      </c>
      <c r="AS216" s="94">
        <f t="shared" si="222"/>
        <v>13.25</v>
      </c>
      <c r="AT216" s="94">
        <v>1</v>
      </c>
      <c r="AU216" s="94">
        <f>AU$3/AX$3</f>
        <v>0.75471698113207542</v>
      </c>
      <c r="AV216" s="93">
        <f>AV215*AT216</f>
        <v>512000</v>
      </c>
      <c r="AW216" s="93">
        <f>AR216*AV216*$G216*AU216</f>
        <v>235466867.92452827</v>
      </c>
      <c r="AX216" s="93">
        <f t="shared" si="256"/>
        <v>7113539584.0000696</v>
      </c>
      <c r="AY216" s="93">
        <f t="shared" si="223"/>
        <v>291370581360644.06</v>
      </c>
      <c r="AZ216" s="93">
        <f t="shared" si="224"/>
        <v>13395.430862798141</v>
      </c>
      <c r="BA216" s="94">
        <f t="shared" si="225"/>
        <v>30.210363125397745</v>
      </c>
      <c r="BB216" s="100">
        <f t="shared" si="263"/>
        <v>4.0617687611519031</v>
      </c>
      <c r="BC216" s="94">
        <f t="shared" si="226"/>
        <v>108</v>
      </c>
      <c r="BD216" s="94">
        <f t="shared" si="227"/>
        <v>15.1</v>
      </c>
      <c r="BE216" s="94">
        <v>1</v>
      </c>
      <c r="BF216" s="94">
        <f>BF$3/BI$3</f>
        <v>0.66225165562913912</v>
      </c>
      <c r="BG216" s="93">
        <f>BG215*BE216</f>
        <v>5120</v>
      </c>
      <c r="BH216" s="93">
        <f>BC216*BG216*$G216*BF216</f>
        <v>1538949.9337748345</v>
      </c>
      <c r="BI216" s="93">
        <f t="shared" si="257"/>
        <v>47998189.236245602</v>
      </c>
      <c r="BJ216" s="93">
        <f t="shared" si="228"/>
        <v>332052511588356.63</v>
      </c>
      <c r="BK216" s="93">
        <f t="shared" si="229"/>
        <v>13395.430862798141</v>
      </c>
      <c r="BL216" s="94">
        <f t="shared" si="230"/>
        <v>31.188921863437482</v>
      </c>
      <c r="BM216" s="100">
        <f t="shared" si="264"/>
        <v>4.7788200927235511</v>
      </c>
      <c r="BN216" s="94">
        <f t="shared" si="231"/>
        <v>58</v>
      </c>
      <c r="BO216" s="94">
        <f t="shared" si="232"/>
        <v>17.600000000000001</v>
      </c>
      <c r="BP216" s="94">
        <v>1</v>
      </c>
      <c r="BQ216" s="94">
        <f>BQ$3/BT$3</f>
        <v>0.56818181818181823</v>
      </c>
      <c r="BR216" s="93">
        <f>BR215*BP216</f>
        <v>8</v>
      </c>
      <c r="BS216" s="93">
        <f>BN216*BR216*$G216*BQ216</f>
        <v>1107.9318181818182</v>
      </c>
      <c r="BT216" s="93">
        <f t="shared" si="258"/>
        <v>54633.700496554207</v>
      </c>
      <c r="BU216" s="93">
        <f t="shared" si="233"/>
        <v>387028092977157.44</v>
      </c>
      <c r="BV216" s="93">
        <f t="shared" si="234"/>
        <v>13395.430862798141</v>
      </c>
      <c r="BW216" s="94">
        <f t="shared" si="235"/>
        <v>49.311428374907898</v>
      </c>
      <c r="BX216" s="100">
        <f t="shared" si="265"/>
        <v>8.8065057270256624</v>
      </c>
      <c r="BY216" s="94">
        <f t="shared" si="236"/>
        <v>3</v>
      </c>
      <c r="BZ216" s="94">
        <f t="shared" si="237"/>
        <v>20.350000000000001</v>
      </c>
      <c r="CA216" s="94">
        <v>1</v>
      </c>
      <c r="CB216" s="94">
        <f>CB$3/CE$3</f>
        <v>0.49140049140049141</v>
      </c>
      <c r="CC216" s="93">
        <f>CC215*CA216</f>
        <v>1</v>
      </c>
      <c r="CD216" s="93">
        <f>BY216*CC216*$G216*CB216</f>
        <v>6.1953316953316948</v>
      </c>
      <c r="CE216" s="93">
        <f t="shared" si="259"/>
        <v>30.844832128486612</v>
      </c>
      <c r="CF216" s="93">
        <f t="shared" si="238"/>
        <v>447501232504838.25</v>
      </c>
      <c r="CG216" s="93">
        <f t="shared" si="239"/>
        <v>13395.430862798141</v>
      </c>
      <c r="CH216" s="94">
        <f t="shared" si="240"/>
        <v>4.9787216642054544</v>
      </c>
      <c r="CI216" s="100">
        <f t="shared" si="268"/>
        <v>1.0280769748004162</v>
      </c>
      <c r="CJ216" s="94">
        <f t="shared" si="241"/>
        <v>-47</v>
      </c>
      <c r="CK216" s="94">
        <f t="shared" si="242"/>
        <v>22.85</v>
      </c>
      <c r="CL216" s="94">
        <v>1</v>
      </c>
      <c r="CM216" s="94">
        <f>CM$3/CP$3</f>
        <v>0.43763676148796499</v>
      </c>
      <c r="CN216" s="93">
        <f>CN215*CL216</f>
        <v>1</v>
      </c>
      <c r="CO216" s="93">
        <f>CJ216*CN216*$G216*CM216</f>
        <v>-86.440919037199123</v>
      </c>
      <c r="CP216" s="93">
        <f t="shared" si="260"/>
        <v>3.3822386274182124E-2</v>
      </c>
      <c r="CQ216" s="93">
        <f t="shared" si="243"/>
        <v>502476813893639.06</v>
      </c>
      <c r="CR216" s="93">
        <f t="shared" si="244"/>
        <v>13395.430862798141</v>
      </c>
      <c r="CS216" s="94">
        <f t="shared" si="245"/>
        <v>-3.9127749509033964E-4</v>
      </c>
      <c r="CT216" s="100"/>
      <c r="CU216" s="94">
        <f t="shared" si="246"/>
        <v>-110</v>
      </c>
      <c r="CV216" s="94">
        <f t="shared" si="247"/>
        <v>26</v>
      </c>
      <c r="CW216" s="94">
        <v>1</v>
      </c>
      <c r="CX216" s="94">
        <f>CX$3/DA$3</f>
        <v>0.38461538461538458</v>
      </c>
      <c r="CY216" s="93">
        <f>CY215*CW216</f>
        <v>1</v>
      </c>
      <c r="CZ216" s="93">
        <f>CU216*CY216*$G216*CX216</f>
        <v>-177.79807692307691</v>
      </c>
      <c r="DA216" s="93">
        <f t="shared" si="261"/>
        <v>6.1988830566405793E-6</v>
      </c>
      <c r="DB216" s="93">
        <f t="shared" si="248"/>
        <v>571746046443528</v>
      </c>
      <c r="DC216" s="93">
        <f t="shared" si="249"/>
        <v>13395.430862798141</v>
      </c>
      <c r="DD216" s="94">
        <f t="shared" si="250"/>
        <v>-3.4864736244152307E-8</v>
      </c>
      <c r="DE216" s="100"/>
    </row>
    <row r="217" spans="1:109">
      <c r="A217" s="84">
        <f t="shared" si="201"/>
        <v>374.80593816208523</v>
      </c>
      <c r="B217" s="84">
        <f t="shared" si="202"/>
        <v>7.0333333333333332</v>
      </c>
      <c r="C217" s="112">
        <f t="shared" si="267"/>
        <v>9.8550000000000004</v>
      </c>
      <c r="D217" s="116"/>
      <c r="E217" s="86">
        <f t="shared" si="251"/>
        <v>2.0549999999999997</v>
      </c>
      <c r="F217" s="86">
        <f t="shared" si="203"/>
        <v>2.0549999999999997</v>
      </c>
      <c r="G217" s="87">
        <f t="shared" si="204"/>
        <v>4.2230249999999989</v>
      </c>
      <c r="H217" s="88">
        <f t="shared" si="205"/>
        <v>5052028792505.6846</v>
      </c>
      <c r="I217" s="84">
        <f t="shared" si="252"/>
        <v>42.200000000000017</v>
      </c>
      <c r="J217" s="89">
        <v>211</v>
      </c>
      <c r="K217" s="94">
        <f t="shared" si="206"/>
        <v>211</v>
      </c>
      <c r="L217" s="94">
        <f t="shared" si="207"/>
        <v>10</v>
      </c>
      <c r="M217" s="94">
        <v>1</v>
      </c>
      <c r="N217" s="94">
        <f>N$3/Q$3</f>
        <v>1</v>
      </c>
      <c r="O217" s="93">
        <f>O216*M217</f>
        <v>737280000</v>
      </c>
      <c r="P217" s="93">
        <f>K217*O217*$G217*N217</f>
        <v>656959444991.99988</v>
      </c>
      <c r="Q217" s="93">
        <f t="shared" si="208"/>
        <v>50520287925056.844</v>
      </c>
      <c r="R217" s="93">
        <f t="shared" si="209"/>
        <v>252601439625284.22</v>
      </c>
      <c r="S217" s="93">
        <f t="shared" si="210"/>
        <v>13880.313243269222</v>
      </c>
      <c r="T217" s="94">
        <f t="shared" si="266"/>
        <v>76.900162270552414</v>
      </c>
      <c r="U217" s="100">
        <f>T217/(($C217/N$3))</f>
        <v>7.8031620771742682</v>
      </c>
      <c r="V217" s="94">
        <f t="shared" si="211"/>
        <v>201</v>
      </c>
      <c r="W217" s="97">
        <f t="shared" si="212"/>
        <v>10.5</v>
      </c>
      <c r="X217" s="94">
        <v>1</v>
      </c>
      <c r="Y217" s="94">
        <f>Y$3/AB$3</f>
        <v>0.95238095238095244</v>
      </c>
      <c r="Z217" s="93">
        <f>Z216*X217</f>
        <v>796262400</v>
      </c>
      <c r="AA217" s="93">
        <f>V217*Z217*$G217*Y217</f>
        <v>643704609879.77136</v>
      </c>
      <c r="AB217" s="93">
        <f t="shared" si="253"/>
        <v>13261575580327.414</v>
      </c>
      <c r="AC217" s="93">
        <f t="shared" si="213"/>
        <v>265231511606548.44</v>
      </c>
      <c r="AD217" s="93">
        <f t="shared" si="214"/>
        <v>13880.313243269222</v>
      </c>
      <c r="AE217" s="94">
        <f t="shared" si="215"/>
        <v>20.601958377778839</v>
      </c>
      <c r="AF217" s="100">
        <f t="shared" si="254"/>
        <v>2.1950336171149445</v>
      </c>
      <c r="AG217" s="94">
        <f t="shared" si="216"/>
        <v>176</v>
      </c>
      <c r="AH217" s="94">
        <f t="shared" si="217"/>
        <v>11.75</v>
      </c>
      <c r="AI217" s="94">
        <v>1</v>
      </c>
      <c r="AJ217" s="94">
        <f>AJ$3/AM$3</f>
        <v>0.85106382978723394</v>
      </c>
      <c r="AK217" s="93">
        <f>AK216*AI217</f>
        <v>6220800</v>
      </c>
      <c r="AL217" s="93">
        <f>AG217*AK217*$G217*AJ217</f>
        <v>3934999599.9319139</v>
      </c>
      <c r="AM217" s="93">
        <f t="shared" si="255"/>
        <v>463760455562.04419</v>
      </c>
      <c r="AN217" s="93">
        <f t="shared" si="218"/>
        <v>296806691559709</v>
      </c>
      <c r="AO217" s="93">
        <f t="shared" si="219"/>
        <v>13880.313243269222</v>
      </c>
      <c r="AP217" s="94">
        <f t="shared" si="220"/>
        <v>117.8552738785713</v>
      </c>
      <c r="AQ217" s="100">
        <f t="shared" si="262"/>
        <v>14.051744982985415</v>
      </c>
      <c r="AR217" s="94">
        <f t="shared" si="221"/>
        <v>146</v>
      </c>
      <c r="AS217" s="94">
        <f t="shared" si="222"/>
        <v>13.25</v>
      </c>
      <c r="AT217" s="94">
        <v>1</v>
      </c>
      <c r="AU217" s="94">
        <f>AU$3/AX$3</f>
        <v>0.75471698113207542</v>
      </c>
      <c r="AV217" s="93">
        <f>AV216*AT217</f>
        <v>512000</v>
      </c>
      <c r="AW217" s="93">
        <f>AR217*AV217*$G217*AU217</f>
        <v>238248728.15094331</v>
      </c>
      <c r="AX217" s="93">
        <f t="shared" si="256"/>
        <v>8171311218.3471727</v>
      </c>
      <c r="AY217" s="93">
        <f t="shared" si="223"/>
        <v>334696907503501.62</v>
      </c>
      <c r="AZ217" s="93">
        <f t="shared" si="224"/>
        <v>13880.313243269222</v>
      </c>
      <c r="BA217" s="94">
        <f t="shared" si="225"/>
        <v>34.29739701766723</v>
      </c>
      <c r="BB217" s="100">
        <f t="shared" si="263"/>
        <v>4.6112684980628185</v>
      </c>
      <c r="BC217" s="94">
        <f t="shared" si="226"/>
        <v>109</v>
      </c>
      <c r="BD217" s="94">
        <f t="shared" si="227"/>
        <v>15.1</v>
      </c>
      <c r="BE217" s="94">
        <v>1</v>
      </c>
      <c r="BF217" s="94">
        <f>BF$3/BI$3</f>
        <v>0.66225165562913912</v>
      </c>
      <c r="BG217" s="93">
        <f>BG216*BE217</f>
        <v>5120</v>
      </c>
      <c r="BH217" s="93">
        <f>BC217*BG217*$G217*BF217</f>
        <v>1560785.2927152314</v>
      </c>
      <c r="BI217" s="93">
        <f t="shared" si="257"/>
        <v>55135441.01851172</v>
      </c>
      <c r="BJ217" s="93">
        <f t="shared" si="228"/>
        <v>381428173834179.12</v>
      </c>
      <c r="BK217" s="93">
        <f t="shared" si="229"/>
        <v>13880.313243269222</v>
      </c>
      <c r="BL217" s="94">
        <f t="shared" si="230"/>
        <v>35.325448846711616</v>
      </c>
      <c r="BM217" s="100">
        <f t="shared" si="264"/>
        <v>5.4126258506884364</v>
      </c>
      <c r="BN217" s="94">
        <f t="shared" si="231"/>
        <v>59</v>
      </c>
      <c r="BO217" s="94">
        <f t="shared" si="232"/>
        <v>17.600000000000001</v>
      </c>
      <c r="BP217" s="94">
        <v>1</v>
      </c>
      <c r="BQ217" s="94">
        <f>BQ$3/BT$3</f>
        <v>0.56818181818181823</v>
      </c>
      <c r="BR217" s="93">
        <f>BR216*BP217</f>
        <v>8</v>
      </c>
      <c r="BS217" s="93">
        <f>BN217*BR217*$G217*BQ217</f>
        <v>1132.5385227272725</v>
      </c>
      <c r="BT217" s="93">
        <f t="shared" si="258"/>
        <v>62757.641887792517</v>
      </c>
      <c r="BU217" s="93">
        <f t="shared" si="233"/>
        <v>444578533740500.31</v>
      </c>
      <c r="BV217" s="93">
        <f t="shared" si="234"/>
        <v>13880.313243269222</v>
      </c>
      <c r="BW217" s="94">
        <f t="shared" si="235"/>
        <v>55.413251406817913</v>
      </c>
      <c r="BX217" s="100">
        <f t="shared" si="265"/>
        <v>9.8962275470319145</v>
      </c>
      <c r="BY217" s="94">
        <f t="shared" si="236"/>
        <v>4</v>
      </c>
      <c r="BZ217" s="94">
        <f t="shared" si="237"/>
        <v>20.350000000000001</v>
      </c>
      <c r="CA217" s="94">
        <v>1</v>
      </c>
      <c r="CB217" s="94">
        <f>CB$3/CE$3</f>
        <v>0.49140049140049141</v>
      </c>
      <c r="CC217" s="93">
        <f>CC216*CA217</f>
        <v>1</v>
      </c>
      <c r="CD217" s="93">
        <f>BY217*CC217*$G217*CB217</f>
        <v>8.3007862407862394</v>
      </c>
      <c r="CE217" s="93">
        <f t="shared" si="259"/>
        <v>35.431407926152261</v>
      </c>
      <c r="CF217" s="93">
        <f t="shared" si="238"/>
        <v>514043929637453.44</v>
      </c>
      <c r="CG217" s="93">
        <f t="shared" si="239"/>
        <v>13880.313243269222</v>
      </c>
      <c r="CH217" s="94">
        <f t="shared" si="240"/>
        <v>4.2684399884987574</v>
      </c>
      <c r="CI217" s="100">
        <f t="shared" si="268"/>
        <v>0.88140795297767349</v>
      </c>
      <c r="CJ217" s="94">
        <f t="shared" si="241"/>
        <v>-46</v>
      </c>
      <c r="CK217" s="94">
        <f t="shared" si="242"/>
        <v>22.85</v>
      </c>
      <c r="CL217" s="94">
        <v>1</v>
      </c>
      <c r="CM217" s="94">
        <f>CM$3/CP$3</f>
        <v>0.43763676148796499</v>
      </c>
      <c r="CN217" s="93">
        <f>CN216*CL217</f>
        <v>1</v>
      </c>
      <c r="CO217" s="93">
        <f>CJ217*CN217*$G217*CM217</f>
        <v>-85.014945295404786</v>
      </c>
      <c r="CP217" s="93">
        <f t="shared" si="260"/>
        <v>3.8851719475227302E-2</v>
      </c>
      <c r="CQ217" s="93">
        <f t="shared" si="243"/>
        <v>577194289543774.5</v>
      </c>
      <c r="CR217" s="93">
        <f t="shared" si="244"/>
        <v>13880.313243269222</v>
      </c>
      <c r="CS217" s="94">
        <f t="shared" si="245"/>
        <v>-4.5699869993714282E-4</v>
      </c>
      <c r="CT217" s="100"/>
      <c r="CU217" s="94">
        <f t="shared" si="246"/>
        <v>-109</v>
      </c>
      <c r="CV217" s="94">
        <f t="shared" si="247"/>
        <v>26</v>
      </c>
      <c r="CW217" s="94">
        <v>1</v>
      </c>
      <c r="CX217" s="94">
        <f>CX$3/DA$3</f>
        <v>0.38461538461538458</v>
      </c>
      <c r="CY217" s="93">
        <f>CY216*CW217</f>
        <v>1</v>
      </c>
      <c r="CZ217" s="93">
        <f>CU217*CY217*$G217*CX217</f>
        <v>-177.04220192307687</v>
      </c>
      <c r="DA217" s="93">
        <f t="shared" si="261"/>
        <v>7.1206467699820261E-6</v>
      </c>
      <c r="DB217" s="93">
        <f t="shared" si="248"/>
        <v>656763743025739</v>
      </c>
      <c r="DC217" s="93">
        <f t="shared" si="249"/>
        <v>13880.313243269222</v>
      </c>
      <c r="DD217" s="94">
        <f t="shared" si="250"/>
        <v>-4.0220053143463941E-8</v>
      </c>
      <c r="DE217" s="100"/>
    </row>
    <row r="218" spans="1:109">
      <c r="A218" s="84">
        <f t="shared" si="201"/>
        <v>388.02344102666723</v>
      </c>
      <c r="B218" s="84">
        <f t="shared" si="202"/>
        <v>7.0666666666666664</v>
      </c>
      <c r="C218" s="112">
        <f t="shared" si="267"/>
        <v>9.8550000000000004</v>
      </c>
      <c r="D218" s="116"/>
      <c r="E218" s="86">
        <f t="shared" si="251"/>
        <v>2.06</v>
      </c>
      <c r="F218" s="86">
        <f t="shared" si="203"/>
        <v>2.06</v>
      </c>
      <c r="G218" s="87">
        <f t="shared" si="204"/>
        <v>4.2435999999999998</v>
      </c>
      <c r="H218" s="88">
        <f t="shared" si="205"/>
        <v>5803257163348.9385</v>
      </c>
      <c r="I218" s="84">
        <f t="shared" si="252"/>
        <v>42.40000000000002</v>
      </c>
      <c r="J218" s="89">
        <v>212</v>
      </c>
      <c r="K218" s="94">
        <f t="shared" si="206"/>
        <v>212</v>
      </c>
      <c r="L218" s="94">
        <f t="shared" si="207"/>
        <v>10</v>
      </c>
      <c r="M218" s="94">
        <v>1</v>
      </c>
      <c r="N218" s="94">
        <f>N$3/Q$3</f>
        <v>1</v>
      </c>
      <c r="O218" s="93">
        <f>O217*M218</f>
        <v>737280000</v>
      </c>
      <c r="P218" s="93">
        <f>K218*O218*$G218*N218</f>
        <v>663288938496</v>
      </c>
      <c r="Q218" s="93">
        <f t="shared" si="208"/>
        <v>58032571633489.383</v>
      </c>
      <c r="R218" s="93">
        <f t="shared" si="209"/>
        <v>290162858167446.94</v>
      </c>
      <c r="S218" s="93">
        <f t="shared" si="210"/>
        <v>14382.735547388464</v>
      </c>
      <c r="T218" s="94">
        <f t="shared" si="266"/>
        <v>87.492144471876117</v>
      </c>
      <c r="U218" s="100">
        <f>T218/(($C218/N$3))</f>
        <v>8.8779446445333452</v>
      </c>
      <c r="V218" s="94">
        <f t="shared" si="211"/>
        <v>202</v>
      </c>
      <c r="W218" s="97">
        <f t="shared" si="212"/>
        <v>10.5</v>
      </c>
      <c r="X218" s="94">
        <v>1</v>
      </c>
      <c r="Y218" s="94">
        <f>Y$3/AB$3</f>
        <v>0.95238095238095244</v>
      </c>
      <c r="Z218" s="93">
        <f>Z217*X218</f>
        <v>796262400</v>
      </c>
      <c r="AA218" s="93">
        <f>V218*Z218*$G218*Y218</f>
        <v>650058916542.17151</v>
      </c>
      <c r="AB218" s="93">
        <f t="shared" si="253"/>
        <v>15233550053790.953</v>
      </c>
      <c r="AC218" s="93">
        <f t="shared" si="213"/>
        <v>304671001075819.25</v>
      </c>
      <c r="AD218" s="93">
        <f t="shared" si="214"/>
        <v>14382.735547388464</v>
      </c>
      <c r="AE218" s="94">
        <f t="shared" si="215"/>
        <v>23.43410676500228</v>
      </c>
      <c r="AF218" s="100">
        <f t="shared" si="254"/>
        <v>2.496784586834337</v>
      </c>
      <c r="AG218" s="94">
        <f t="shared" si="216"/>
        <v>177</v>
      </c>
      <c r="AH218" s="94">
        <f t="shared" si="217"/>
        <v>11.75</v>
      </c>
      <c r="AI218" s="94">
        <v>1</v>
      </c>
      <c r="AJ218" s="94">
        <f>AJ$3/AM$3</f>
        <v>0.85106382978723394</v>
      </c>
      <c r="AK218" s="93">
        <f>AK217*AI218</f>
        <v>6220800</v>
      </c>
      <c r="AL218" s="93">
        <f>AG218*AK218*$G218*AJ218</f>
        <v>3976638193.8382974</v>
      </c>
      <c r="AM218" s="93">
        <f t="shared" si="255"/>
        <v>532720872416.79584</v>
      </c>
      <c r="AN218" s="93">
        <f t="shared" si="218"/>
        <v>340941358346750.12</v>
      </c>
      <c r="AO218" s="93">
        <f t="shared" si="219"/>
        <v>14382.735547388464</v>
      </c>
      <c r="AP218" s="94">
        <f t="shared" si="220"/>
        <v>133.96262029626774</v>
      </c>
      <c r="AQ218" s="100">
        <f t="shared" si="262"/>
        <v>15.972204855212032</v>
      </c>
      <c r="AR218" s="94">
        <f t="shared" si="221"/>
        <v>147</v>
      </c>
      <c r="AS218" s="94">
        <f t="shared" si="222"/>
        <v>13.25</v>
      </c>
      <c r="AT218" s="94">
        <v>1</v>
      </c>
      <c r="AU218" s="94">
        <f>AU$3/AX$3</f>
        <v>0.75471698113207542</v>
      </c>
      <c r="AV218" s="93">
        <f>AV217*AT218</f>
        <v>512000</v>
      </c>
      <c r="AW218" s="93">
        <f>AR218*AV218*$G218*AU218</f>
        <v>241049290.86792448</v>
      </c>
      <c r="AX218" s="93">
        <f t="shared" si="256"/>
        <v>9386371754.6842155</v>
      </c>
      <c r="AY218" s="93">
        <f t="shared" si="223"/>
        <v>384465787071867.19</v>
      </c>
      <c r="AZ218" s="93">
        <f t="shared" si="224"/>
        <v>14382.735547388464</v>
      </c>
      <c r="BA218" s="94">
        <f t="shared" si="225"/>
        <v>38.939636457288678</v>
      </c>
      <c r="BB218" s="100">
        <f t="shared" si="263"/>
        <v>5.2354153532123284</v>
      </c>
      <c r="BC218" s="94">
        <f t="shared" si="226"/>
        <v>110</v>
      </c>
      <c r="BD218" s="94">
        <f t="shared" si="227"/>
        <v>15.1</v>
      </c>
      <c r="BE218" s="94">
        <v>1</v>
      </c>
      <c r="BF218" s="94">
        <f>BF$3/BI$3</f>
        <v>0.66225165562913912</v>
      </c>
      <c r="BG218" s="93">
        <f>BG217*BE218</f>
        <v>5120</v>
      </c>
      <c r="BH218" s="93">
        <f>BC218*BG218*$G218*BF218</f>
        <v>1582778.4900662254</v>
      </c>
      <c r="BI218" s="93">
        <f t="shared" si="257"/>
        <v>63333990.40000046</v>
      </c>
      <c r="BJ218" s="93">
        <f t="shared" si="228"/>
        <v>438145915832844.87</v>
      </c>
      <c r="BK218" s="93">
        <f t="shared" si="229"/>
        <v>14382.735547388464</v>
      </c>
      <c r="BL218" s="94">
        <f t="shared" si="230"/>
        <v>40.014437141706729</v>
      </c>
      <c r="BM218" s="100">
        <f t="shared" si="264"/>
        <v>6.131080678232081</v>
      </c>
      <c r="BN218" s="94">
        <f t="shared" si="231"/>
        <v>60</v>
      </c>
      <c r="BO218" s="94">
        <f t="shared" si="232"/>
        <v>17.600000000000001</v>
      </c>
      <c r="BP218" s="94">
        <v>8</v>
      </c>
      <c r="BQ218" s="94">
        <f>BQ$3/BT$3</f>
        <v>0.56818181818181823</v>
      </c>
      <c r="BR218" s="93">
        <f>BR217*BP218</f>
        <v>64</v>
      </c>
      <c r="BS218" s="93">
        <f>BN218*BR218*$G218*BQ218</f>
        <v>9258.7636363636375</v>
      </c>
      <c r="BT218" s="93">
        <f t="shared" si="258"/>
        <v>72089.600000000297</v>
      </c>
      <c r="BU218" s="93">
        <f t="shared" si="233"/>
        <v>510686630374706.62</v>
      </c>
      <c r="BV218" s="93">
        <f t="shared" si="234"/>
        <v>14382.735547388464</v>
      </c>
      <c r="BW218" s="94">
        <f t="shared" si="235"/>
        <v>7.7860935683539445</v>
      </c>
      <c r="BX218" s="100">
        <f t="shared" si="265"/>
        <v>1.3905149345817294</v>
      </c>
      <c r="BY218" s="94">
        <f t="shared" si="236"/>
        <v>5</v>
      </c>
      <c r="BZ218" s="94">
        <f t="shared" si="237"/>
        <v>20.350000000000001</v>
      </c>
      <c r="CA218" s="94">
        <v>1</v>
      </c>
      <c r="CB218" s="94">
        <f>CB$3/CE$3</f>
        <v>0.49140049140049141</v>
      </c>
      <c r="CC218" s="93">
        <f>CC217*CA218</f>
        <v>1</v>
      </c>
      <c r="CD218" s="93">
        <f>BY218*CC218*$G218*CB218</f>
        <v>10.426535626535626</v>
      </c>
      <c r="CE218" s="93">
        <f t="shared" si="259"/>
        <v>40.70000000000001</v>
      </c>
      <c r="CF218" s="93">
        <f t="shared" si="238"/>
        <v>590481416370754.5</v>
      </c>
      <c r="CG218" s="93">
        <f t="shared" si="239"/>
        <v>14382.735547388464</v>
      </c>
      <c r="CH218" s="94">
        <f t="shared" si="240"/>
        <v>3.9035017438024329</v>
      </c>
      <c r="CI218" s="100">
        <f t="shared" si="268"/>
        <v>0.80605033471719445</v>
      </c>
      <c r="CJ218" s="94">
        <f t="shared" si="241"/>
        <v>-45</v>
      </c>
      <c r="CK218" s="94">
        <f t="shared" si="242"/>
        <v>22.85</v>
      </c>
      <c r="CL218" s="94">
        <v>1</v>
      </c>
      <c r="CM218" s="94">
        <f>CM$3/CP$3</f>
        <v>0.43763676148796499</v>
      </c>
      <c r="CN218" s="93">
        <f>CN217*CL218</f>
        <v>1</v>
      </c>
      <c r="CO218" s="93">
        <f>CJ218*CN218*$G218*CM218</f>
        <v>-83.571991247264762</v>
      </c>
      <c r="CP218" s="93">
        <f t="shared" si="260"/>
        <v>4.4628906249999871E-2</v>
      </c>
      <c r="CQ218" s="93">
        <f t="shared" si="243"/>
        <v>663022130912616.25</v>
      </c>
      <c r="CR218" s="93">
        <f t="shared" si="244"/>
        <v>14382.735547388464</v>
      </c>
      <c r="CS218" s="94">
        <f t="shared" si="245"/>
        <v>-5.3401750495517286E-4</v>
      </c>
      <c r="CT218" s="100"/>
      <c r="CU218" s="94">
        <f t="shared" si="246"/>
        <v>-108</v>
      </c>
      <c r="CV218" s="94">
        <f t="shared" si="247"/>
        <v>26</v>
      </c>
      <c r="CW218" s="94">
        <v>1</v>
      </c>
      <c r="CX218" s="94">
        <f>CX$3/DA$3</f>
        <v>0.38461538461538458</v>
      </c>
      <c r="CY218" s="93">
        <f>CY217*CW218</f>
        <v>1</v>
      </c>
      <c r="CZ218" s="93">
        <f>CU218*CY218*$G218*CX218</f>
        <v>-176.27261538461536</v>
      </c>
      <c r="DA218" s="93">
        <f t="shared" si="261"/>
        <v>8.1794752311933046E-6</v>
      </c>
      <c r="DB218" s="93">
        <f t="shared" si="248"/>
        <v>754423431235362</v>
      </c>
      <c r="DC218" s="93">
        <f t="shared" si="249"/>
        <v>14382.735547388464</v>
      </c>
      <c r="DD218" s="94">
        <f t="shared" si="250"/>
        <v>-4.6402416015364735E-8</v>
      </c>
      <c r="DE218" s="100"/>
    </row>
    <row r="219" spans="1:109">
      <c r="A219" s="84">
        <f t="shared" si="201"/>
        <v>401.70705812314191</v>
      </c>
      <c r="B219" s="84">
        <f t="shared" si="202"/>
        <v>7.1</v>
      </c>
      <c r="C219" s="112">
        <f t="shared" si="267"/>
        <v>9.8550000000000004</v>
      </c>
      <c r="D219" s="116"/>
      <c r="E219" s="86">
        <f t="shared" si="251"/>
        <v>2.0649999999999999</v>
      </c>
      <c r="F219" s="86">
        <f t="shared" si="203"/>
        <v>2.0649999999999999</v>
      </c>
      <c r="G219" s="87">
        <f t="shared" si="204"/>
        <v>4.2642249999999997</v>
      </c>
      <c r="H219" s="88">
        <f t="shared" si="205"/>
        <v>6666191957163.6846</v>
      </c>
      <c r="I219" s="84">
        <f t="shared" si="252"/>
        <v>42.600000000000023</v>
      </c>
      <c r="J219" s="89">
        <v>213</v>
      </c>
      <c r="K219" s="94">
        <f t="shared" si="206"/>
        <v>213</v>
      </c>
      <c r="L219" s="94">
        <f t="shared" si="207"/>
        <v>10</v>
      </c>
      <c r="M219" s="94">
        <v>1</v>
      </c>
      <c r="N219" s="94">
        <f>N$3/Q$3</f>
        <v>1</v>
      </c>
      <c r="O219" s="93">
        <f>O218*M219</f>
        <v>737280000</v>
      </c>
      <c r="P219" s="93">
        <f>K219*O219*$G219*N219</f>
        <v>669656623104</v>
      </c>
      <c r="Q219" s="93">
        <f t="shared" si="208"/>
        <v>66661919571636.844</v>
      </c>
      <c r="R219" s="93">
        <f t="shared" si="209"/>
        <v>333309597858184.25</v>
      </c>
      <c r="S219" s="93">
        <f t="shared" si="210"/>
        <v>14903.331856368566</v>
      </c>
      <c r="T219" s="94">
        <f t="shared" si="266"/>
        <v>99.546420167764126</v>
      </c>
      <c r="U219" s="100">
        <f>T219/(($C219/N$3))</f>
        <v>10.10110808399433</v>
      </c>
      <c r="V219" s="94">
        <f t="shared" si="211"/>
        <v>203</v>
      </c>
      <c r="W219" s="97">
        <f t="shared" si="212"/>
        <v>10.5</v>
      </c>
      <c r="X219" s="94">
        <v>1</v>
      </c>
      <c r="Y219" s="94">
        <f>Y$3/AB$3</f>
        <v>0.95238095238095244</v>
      </c>
      <c r="Z219" s="93">
        <f>Z218*X219</f>
        <v>796262400</v>
      </c>
      <c r="AA219" s="93">
        <f>V219*Z219*$G219*Y219</f>
        <v>656452126310.40002</v>
      </c>
      <c r="AB219" s="93">
        <f t="shared" si="253"/>
        <v>17498753887554.66</v>
      </c>
      <c r="AC219" s="93">
        <f t="shared" si="213"/>
        <v>349975077751093.44</v>
      </c>
      <c r="AD219" s="93">
        <f t="shared" si="214"/>
        <v>14903.331856368566</v>
      </c>
      <c r="AE219" s="94">
        <f t="shared" si="215"/>
        <v>26.656557555699749</v>
      </c>
      <c r="AF219" s="100">
        <f t="shared" si="254"/>
        <v>2.8401202875174767</v>
      </c>
      <c r="AG219" s="94">
        <f t="shared" si="216"/>
        <v>178</v>
      </c>
      <c r="AH219" s="94">
        <f t="shared" si="217"/>
        <v>11.75</v>
      </c>
      <c r="AI219" s="94">
        <v>1</v>
      </c>
      <c r="AJ219" s="94">
        <f>AJ$3/AM$3</f>
        <v>0.85106382978723394</v>
      </c>
      <c r="AK219" s="93">
        <f>AK218*AI219</f>
        <v>6220800</v>
      </c>
      <c r="AL219" s="93">
        <f>AG219*AK219*$G219*AJ219</f>
        <v>4018541767.3531904</v>
      </c>
      <c r="AM219" s="93">
        <f t="shared" si="255"/>
        <v>611935589817.75879</v>
      </c>
      <c r="AN219" s="93">
        <f t="shared" si="218"/>
        <v>391638777483366.5</v>
      </c>
      <c r="AO219" s="93">
        <f t="shared" si="219"/>
        <v>14903.331856368566</v>
      </c>
      <c r="AP219" s="94">
        <f t="shared" si="220"/>
        <v>152.27802154232921</v>
      </c>
      <c r="AQ219" s="100">
        <f t="shared" si="262"/>
        <v>18.15592849439237</v>
      </c>
      <c r="AR219" s="94">
        <f t="shared" si="221"/>
        <v>148</v>
      </c>
      <c r="AS219" s="94">
        <f t="shared" si="222"/>
        <v>13.25</v>
      </c>
      <c r="AT219" s="94">
        <v>1</v>
      </c>
      <c r="AU219" s="94">
        <f>AU$3/AX$3</f>
        <v>0.75471698113207542</v>
      </c>
      <c r="AV219" s="93">
        <f>AV218*AT219</f>
        <v>512000</v>
      </c>
      <c r="AW219" s="93">
        <f>AR219*AV219*$G219*AU219</f>
        <v>243868614.03773579</v>
      </c>
      <c r="AX219" s="93">
        <f t="shared" si="256"/>
        <v>10782109793.996391</v>
      </c>
      <c r="AY219" s="93">
        <f t="shared" si="223"/>
        <v>441635217162094.12</v>
      </c>
      <c r="AZ219" s="93">
        <f t="shared" si="224"/>
        <v>14903.331856368566</v>
      </c>
      <c r="BA219" s="94">
        <f t="shared" si="225"/>
        <v>44.212781692063032</v>
      </c>
      <c r="BB219" s="100">
        <f t="shared" si="263"/>
        <v>5.9443871884305945</v>
      </c>
      <c r="BC219" s="94">
        <f t="shared" si="226"/>
        <v>111</v>
      </c>
      <c r="BD219" s="94">
        <f t="shared" si="227"/>
        <v>15.1</v>
      </c>
      <c r="BE219" s="94">
        <v>1</v>
      </c>
      <c r="BF219" s="94">
        <f>BF$3/BI$3</f>
        <v>0.66225165562913912</v>
      </c>
      <c r="BG219" s="93">
        <f>BG218*BE219</f>
        <v>5120</v>
      </c>
      <c r="BH219" s="93">
        <f>BC219*BG219*$G219*BF219</f>
        <v>1604930.0344370862</v>
      </c>
      <c r="BI219" s="93">
        <f t="shared" si="257"/>
        <v>72751650.587878525</v>
      </c>
      <c r="BJ219" s="93">
        <f t="shared" si="228"/>
        <v>503297492765858.19</v>
      </c>
      <c r="BK219" s="93">
        <f t="shared" si="229"/>
        <v>14903.331856368566</v>
      </c>
      <c r="BL219" s="94">
        <f t="shared" si="230"/>
        <v>45.330107248815658</v>
      </c>
      <c r="BM219" s="100">
        <f t="shared" si="264"/>
        <v>6.9455567677028558</v>
      </c>
      <c r="BN219" s="94">
        <f t="shared" si="231"/>
        <v>61</v>
      </c>
      <c r="BO219" s="94">
        <f t="shared" si="232"/>
        <v>17.600000000000001</v>
      </c>
      <c r="BP219" s="94">
        <v>1</v>
      </c>
      <c r="BQ219" s="94">
        <f>BQ$3/BT$3</f>
        <v>0.56818181818181823</v>
      </c>
      <c r="BR219" s="93">
        <f>BR218*BP219</f>
        <v>64</v>
      </c>
      <c r="BS219" s="93">
        <f>BN219*BR219*$G219*BQ219</f>
        <v>9458.8263636363645</v>
      </c>
      <c r="BT219" s="93">
        <f t="shared" si="258"/>
        <v>82809.204932394583</v>
      </c>
      <c r="BU219" s="93">
        <f t="shared" si="233"/>
        <v>586624892230404.25</v>
      </c>
      <c r="BV219" s="93">
        <f t="shared" si="234"/>
        <v>14903.331856368566</v>
      </c>
      <c r="BW219" s="94">
        <f t="shared" si="235"/>
        <v>8.7547018783162542</v>
      </c>
      <c r="BX219" s="100">
        <f t="shared" si="265"/>
        <v>1.5634982552852976</v>
      </c>
      <c r="BY219" s="94">
        <f t="shared" si="236"/>
        <v>6</v>
      </c>
      <c r="BZ219" s="94">
        <f t="shared" si="237"/>
        <v>20.350000000000001</v>
      </c>
      <c r="CA219" s="94">
        <v>1</v>
      </c>
      <c r="CB219" s="94">
        <f>CB$3/CE$3</f>
        <v>0.49140049140049141</v>
      </c>
      <c r="CC219" s="93">
        <f>CC218*CA219</f>
        <v>1</v>
      </c>
      <c r="CD219" s="93">
        <f>BY219*CC219*$G219*CB219</f>
        <v>12.572653562653562</v>
      </c>
      <c r="CE219" s="93">
        <f t="shared" si="259"/>
        <v>46.752023048379343</v>
      </c>
      <c r="CF219" s="93">
        <f t="shared" si="238"/>
        <v>678285031641404.87</v>
      </c>
      <c r="CG219" s="93">
        <f t="shared" si="239"/>
        <v>14903.331856368566</v>
      </c>
      <c r="CH219" s="94">
        <f t="shared" si="240"/>
        <v>3.7185485796931435</v>
      </c>
      <c r="CI219" s="100">
        <f t="shared" si="268"/>
        <v>0.76785858545667651</v>
      </c>
      <c r="CJ219" s="94">
        <f t="shared" si="241"/>
        <v>-44</v>
      </c>
      <c r="CK219" s="94">
        <f t="shared" si="242"/>
        <v>22.85</v>
      </c>
      <c r="CL219" s="94">
        <v>1</v>
      </c>
      <c r="CM219" s="94">
        <f>CM$3/CP$3</f>
        <v>0.43763676148796499</v>
      </c>
      <c r="CN219" s="93">
        <f>CN218*CL219</f>
        <v>1</v>
      </c>
      <c r="CO219" s="93">
        <f>CJ219*CN219*$G219*CM219</f>
        <v>-82.111991247264768</v>
      </c>
      <c r="CP219" s="93">
        <f t="shared" si="260"/>
        <v>5.1265151194691751E-2</v>
      </c>
      <c r="CQ219" s="93">
        <f t="shared" si="243"/>
        <v>761612431105951</v>
      </c>
      <c r="CR219" s="93">
        <f t="shared" si="244"/>
        <v>14903.331856368566</v>
      </c>
      <c r="CS219" s="94">
        <f t="shared" si="245"/>
        <v>-6.2433209103791452E-4</v>
      </c>
      <c r="CT219" s="100"/>
      <c r="CU219" s="94">
        <f t="shared" si="246"/>
        <v>-107</v>
      </c>
      <c r="CV219" s="94">
        <f t="shared" si="247"/>
        <v>26</v>
      </c>
      <c r="CW219" s="94">
        <v>1</v>
      </c>
      <c r="CX219" s="94">
        <f>CX$3/DA$3</f>
        <v>0.38461538461538458</v>
      </c>
      <c r="CY219" s="93">
        <f>CY218*CW219</f>
        <v>1</v>
      </c>
      <c r="CZ219" s="93">
        <f>CU219*CY219*$G219*CX219</f>
        <v>-175.48925961538458</v>
      </c>
      <c r="DA219" s="93">
        <f t="shared" si="261"/>
        <v>9.3957497428107417E-6</v>
      </c>
      <c r="DB219" s="93">
        <f t="shared" si="248"/>
        <v>866604954431279</v>
      </c>
      <c r="DC219" s="93">
        <f t="shared" si="249"/>
        <v>14903.331856368566</v>
      </c>
      <c r="DD219" s="94">
        <f t="shared" si="250"/>
        <v>-5.354031217296814E-8</v>
      </c>
      <c r="DE219" s="100"/>
    </row>
    <row r="220" spans="1:109">
      <c r="A220" s="84">
        <f t="shared" si="201"/>
        <v>415.87322693439836</v>
      </c>
      <c r="B220" s="84">
        <f t="shared" si="202"/>
        <v>7.1333333333333337</v>
      </c>
      <c r="C220" s="112">
        <f t="shared" si="267"/>
        <v>9.8550000000000004</v>
      </c>
      <c r="D220" s="116"/>
      <c r="E220" s="86">
        <f t="shared" si="251"/>
        <v>2.0700000000000003</v>
      </c>
      <c r="F220" s="86">
        <f t="shared" si="203"/>
        <v>2.0700000000000003</v>
      </c>
      <c r="G220" s="87">
        <f t="shared" si="204"/>
        <v>4.2849000000000013</v>
      </c>
      <c r="H220" s="88">
        <f t="shared" si="205"/>
        <v>7657443735288.3906</v>
      </c>
      <c r="I220" s="84">
        <f t="shared" si="252"/>
        <v>42.800000000000026</v>
      </c>
      <c r="J220" s="89">
        <v>214</v>
      </c>
      <c r="K220" s="94">
        <f t="shared" si="206"/>
        <v>214</v>
      </c>
      <c r="L220" s="94">
        <f t="shared" si="207"/>
        <v>10</v>
      </c>
      <c r="M220" s="94">
        <v>1</v>
      </c>
      <c r="N220" s="94">
        <f>N$3/Q$3</f>
        <v>1</v>
      </c>
      <c r="O220" s="93">
        <f>O219*M220</f>
        <v>737280000</v>
      </c>
      <c r="P220" s="93">
        <f>K220*O220*$G220*N220</f>
        <v>676062609408.00024</v>
      </c>
      <c r="Q220" s="93">
        <f t="shared" si="208"/>
        <v>76574437352883.906</v>
      </c>
      <c r="R220" s="93">
        <f t="shared" si="209"/>
        <v>382872186764419.5</v>
      </c>
      <c r="S220" s="93">
        <f t="shared" si="210"/>
        <v>15442.759160163992</v>
      </c>
      <c r="T220" s="94">
        <f t="shared" si="266"/>
        <v>113.26530455505731</v>
      </c>
      <c r="U220" s="100">
        <f>T220/(($C220/N$3))</f>
        <v>11.493181588539555</v>
      </c>
      <c r="V220" s="94">
        <f t="shared" si="211"/>
        <v>204</v>
      </c>
      <c r="W220" s="97">
        <f t="shared" si="212"/>
        <v>10.5</v>
      </c>
      <c r="X220" s="94">
        <v>1</v>
      </c>
      <c r="Y220" s="94">
        <f>Y$3/AB$3</f>
        <v>0.95238095238095244</v>
      </c>
      <c r="Z220" s="93">
        <f>Z219*X220</f>
        <v>796262400</v>
      </c>
      <c r="AA220" s="93">
        <f>V220*Z220*$G220*Y220</f>
        <v>662884352936.22876</v>
      </c>
      <c r="AB220" s="93">
        <f t="shared" si="253"/>
        <v>20100789805132.012</v>
      </c>
      <c r="AC220" s="93">
        <f t="shared" si="213"/>
        <v>402015796102640.5</v>
      </c>
      <c r="AD220" s="93">
        <f t="shared" si="214"/>
        <v>15442.759160163992</v>
      </c>
      <c r="AE220" s="94">
        <f t="shared" si="215"/>
        <v>30.323222619595853</v>
      </c>
      <c r="AF220" s="100">
        <f t="shared" si="254"/>
        <v>3.2307847539904255</v>
      </c>
      <c r="AG220" s="94">
        <f t="shared" si="216"/>
        <v>179</v>
      </c>
      <c r="AH220" s="94">
        <f t="shared" si="217"/>
        <v>11.75</v>
      </c>
      <c r="AI220" s="94">
        <v>1</v>
      </c>
      <c r="AJ220" s="94">
        <f>AJ$3/AM$3</f>
        <v>0.85106382978723394</v>
      </c>
      <c r="AK220" s="93">
        <f>AK219*AI220</f>
        <v>6220800</v>
      </c>
      <c r="AL220" s="93">
        <f>AG220*AK220*$G220*AJ220</f>
        <v>4060711114.6212773</v>
      </c>
      <c r="AM220" s="93">
        <f t="shared" si="255"/>
        <v>702929405387.79993</v>
      </c>
      <c r="AN220" s="93">
        <f t="shared" si="218"/>
        <v>449874819448193</v>
      </c>
      <c r="AO220" s="93">
        <f t="shared" si="219"/>
        <v>15442.759160163992</v>
      </c>
      <c r="AP220" s="94">
        <f t="shared" si="220"/>
        <v>173.10500194332556</v>
      </c>
      <c r="AQ220" s="100">
        <f t="shared" si="262"/>
        <v>20.639104747174784</v>
      </c>
      <c r="AR220" s="94">
        <f t="shared" si="221"/>
        <v>149</v>
      </c>
      <c r="AS220" s="94">
        <f t="shared" si="222"/>
        <v>13.25</v>
      </c>
      <c r="AT220" s="94">
        <v>1</v>
      </c>
      <c r="AU220" s="94">
        <f>AU$3/AX$3</f>
        <v>0.75471698113207542</v>
      </c>
      <c r="AV220" s="93">
        <f>AV219*AT220</f>
        <v>512000</v>
      </c>
      <c r="AW220" s="93">
        <f>AR220*AV220*$G220*AU220</f>
        <v>246706755.62264156</v>
      </c>
      <c r="AX220" s="93">
        <f t="shared" si="256"/>
        <v>12385391783.761074</v>
      </c>
      <c r="AY220" s="93">
        <f t="shared" si="223"/>
        <v>507305647462855.87</v>
      </c>
      <c r="AZ220" s="93">
        <f t="shared" si="224"/>
        <v>15442.759160163992</v>
      </c>
      <c r="BA220" s="94">
        <f t="shared" si="225"/>
        <v>50.202888658248007</v>
      </c>
      <c r="BB220" s="100">
        <f t="shared" si="263"/>
        <v>6.7497541828694674</v>
      </c>
      <c r="BC220" s="94">
        <f t="shared" si="226"/>
        <v>112</v>
      </c>
      <c r="BD220" s="94">
        <f t="shared" si="227"/>
        <v>15.1</v>
      </c>
      <c r="BE220" s="94">
        <v>1</v>
      </c>
      <c r="BF220" s="94">
        <f>BF$3/BI$3</f>
        <v>0.66225165562913912</v>
      </c>
      <c r="BG220" s="93">
        <f>BG219*BE220</f>
        <v>5120</v>
      </c>
      <c r="BH220" s="93">
        <f>BC220*BG220*$G220*BF220</f>
        <v>1627240.4344370868</v>
      </c>
      <c r="BI220" s="93">
        <f t="shared" si="257"/>
        <v>83569701.353615165</v>
      </c>
      <c r="BJ220" s="93">
        <f t="shared" si="228"/>
        <v>578137002014273.5</v>
      </c>
      <c r="BK220" s="93">
        <f t="shared" si="229"/>
        <v>15442.759160163992</v>
      </c>
      <c r="BL220" s="94">
        <f t="shared" si="230"/>
        <v>51.356701557458855</v>
      </c>
      <c r="BM220" s="100">
        <f t="shared" si="264"/>
        <v>7.8689618824721332</v>
      </c>
      <c r="BN220" s="94">
        <f t="shared" si="231"/>
        <v>62</v>
      </c>
      <c r="BO220" s="94">
        <f t="shared" si="232"/>
        <v>17.600000000000001</v>
      </c>
      <c r="BP220" s="94">
        <v>1</v>
      </c>
      <c r="BQ220" s="94">
        <f>BQ$3/BT$3</f>
        <v>0.56818181818181823</v>
      </c>
      <c r="BR220" s="93">
        <f>BR219*BP220</f>
        <v>64</v>
      </c>
      <c r="BS220" s="93">
        <f>BN220*BR220*$G220*BQ220</f>
        <v>9660.5018181818232</v>
      </c>
      <c r="BT220" s="93">
        <f t="shared" si="258"/>
        <v>95122.797484454029</v>
      </c>
      <c r="BU220" s="93">
        <f t="shared" si="233"/>
        <v>673855048705378.5</v>
      </c>
      <c r="BV220" s="93">
        <f t="shared" si="234"/>
        <v>15442.759160163992</v>
      </c>
      <c r="BW220" s="94">
        <f t="shared" si="235"/>
        <v>9.8465689748565079</v>
      </c>
      <c r="BX220" s="100">
        <f t="shared" si="265"/>
        <v>1.7584943070266315</v>
      </c>
      <c r="BY220" s="94">
        <f t="shared" si="236"/>
        <v>7</v>
      </c>
      <c r="BZ220" s="94">
        <f t="shared" si="237"/>
        <v>20.350000000000001</v>
      </c>
      <c r="CA220" s="94">
        <v>1</v>
      </c>
      <c r="CB220" s="94">
        <f>CB$3/CE$3</f>
        <v>0.49140049140049141</v>
      </c>
      <c r="CC220" s="93">
        <f>CC219*CA220</f>
        <v>1</v>
      </c>
      <c r="CD220" s="93">
        <f>BY220*CC220*$G220*CB220</f>
        <v>14.739213759213765</v>
      </c>
      <c r="CE220" s="93">
        <f t="shared" si="259"/>
        <v>53.703971968456827</v>
      </c>
      <c r="CF220" s="93">
        <f t="shared" si="238"/>
        <v>779144900065593.75</v>
      </c>
      <c r="CG220" s="93">
        <f t="shared" si="239"/>
        <v>15442.759160163992</v>
      </c>
      <c r="CH220" s="94">
        <f t="shared" si="240"/>
        <v>3.6436117180867567</v>
      </c>
      <c r="CI220" s="100">
        <f t="shared" si="268"/>
        <v>0.75238456076169968</v>
      </c>
      <c r="CJ220" s="94">
        <f t="shared" si="241"/>
        <v>-43</v>
      </c>
      <c r="CK220" s="94">
        <f t="shared" si="242"/>
        <v>22.85</v>
      </c>
      <c r="CL220" s="94">
        <v>1</v>
      </c>
      <c r="CM220" s="94">
        <f>CM$3/CP$3</f>
        <v>0.43763676148796499</v>
      </c>
      <c r="CN220" s="93">
        <f>CN219*CL220</f>
        <v>1</v>
      </c>
      <c r="CO220" s="93">
        <f>CJ220*CN220*$G220*CM220</f>
        <v>-80.634879649890607</v>
      </c>
      <c r="CP220" s="93">
        <f t="shared" si="260"/>
        <v>5.8888194846016692E-2</v>
      </c>
      <c r="CQ220" s="93">
        <f t="shared" si="243"/>
        <v>874862946756698.75</v>
      </c>
      <c r="CR220" s="93">
        <f t="shared" si="244"/>
        <v>15442.759160163992</v>
      </c>
      <c r="CS220" s="94">
        <f t="shared" si="245"/>
        <v>-7.3030672460483524E-4</v>
      </c>
      <c r="CT220" s="100"/>
      <c r="CU220" s="94">
        <f t="shared" si="246"/>
        <v>-106</v>
      </c>
      <c r="CV220" s="94">
        <f t="shared" si="247"/>
        <v>26</v>
      </c>
      <c r="CW220" s="94">
        <v>1</v>
      </c>
      <c r="CX220" s="94">
        <f>CX$3/DA$3</f>
        <v>0.38461538461538458</v>
      </c>
      <c r="CY220" s="93">
        <f>CY219*CW220</f>
        <v>1</v>
      </c>
      <c r="CZ220" s="93">
        <f>CU220*CY220*$G220*CX220</f>
        <v>-174.69207692307697</v>
      </c>
      <c r="DA220" s="93">
        <f t="shared" si="261"/>
        <v>1.0792882273530515E-5</v>
      </c>
      <c r="DB220" s="93">
        <f t="shared" si="248"/>
        <v>995467685587490.75</v>
      </c>
      <c r="DC220" s="93">
        <f t="shared" si="249"/>
        <v>15442.759160163992</v>
      </c>
      <c r="DD220" s="94">
        <f t="shared" si="250"/>
        <v>-6.1782322722529646E-8</v>
      </c>
      <c r="DE220" s="100"/>
    </row>
    <row r="221" spans="1:109">
      <c r="A221" s="84">
        <f t="shared" si="201"/>
        <v>430.53896460990791</v>
      </c>
      <c r="B221" s="84">
        <f t="shared" si="202"/>
        <v>7.166666666666667</v>
      </c>
      <c r="C221" s="112">
        <f t="shared" si="267"/>
        <v>9.8550000000000004</v>
      </c>
      <c r="D221" s="116"/>
      <c r="E221" s="86">
        <f t="shared" si="251"/>
        <v>2.0750000000000002</v>
      </c>
      <c r="F221" s="86">
        <f t="shared" si="203"/>
        <v>2.0750000000000002</v>
      </c>
      <c r="G221" s="87">
        <f t="shared" si="204"/>
        <v>4.3056250000000009</v>
      </c>
      <c r="H221" s="88">
        <f t="shared" si="205"/>
        <v>8796093022208.127</v>
      </c>
      <c r="I221" s="84">
        <f t="shared" si="252"/>
        <v>43.000000000000021</v>
      </c>
      <c r="J221" s="89">
        <v>215</v>
      </c>
      <c r="K221" s="94">
        <f t="shared" si="206"/>
        <v>215</v>
      </c>
      <c r="L221" s="94">
        <f t="shared" si="207"/>
        <v>10</v>
      </c>
      <c r="M221" s="94">
        <v>1</v>
      </c>
      <c r="N221" s="94">
        <f>N$3/Q$3</f>
        <v>1</v>
      </c>
      <c r="O221" s="93">
        <f>O220*M221</f>
        <v>737280000</v>
      </c>
      <c r="P221" s="93">
        <f>K221*O221*$G221*N221</f>
        <v>682507008000.00012</v>
      </c>
      <c r="Q221" s="93">
        <f t="shared" si="208"/>
        <v>87960930222081.266</v>
      </c>
      <c r="R221" s="93">
        <f t="shared" si="209"/>
        <v>439804651110406.31</v>
      </c>
      <c r="S221" s="93">
        <f t="shared" si="210"/>
        <v>16001.698184668243</v>
      </c>
      <c r="T221" s="94">
        <f t="shared" si="266"/>
        <v>128.87916049366228</v>
      </c>
      <c r="U221" s="100">
        <f>T221/(($C221/N$3))</f>
        <v>13.077540384947973</v>
      </c>
      <c r="V221" s="94">
        <f t="shared" si="211"/>
        <v>205</v>
      </c>
      <c r="W221" s="97">
        <f t="shared" si="212"/>
        <v>10.5</v>
      </c>
      <c r="X221" s="94">
        <v>1</v>
      </c>
      <c r="Y221" s="94">
        <f>Y$3/AB$3</f>
        <v>0.95238095238095244</v>
      </c>
      <c r="Z221" s="93">
        <f>Z220*X221</f>
        <v>796262400</v>
      </c>
      <c r="AA221" s="93">
        <f>V221*Z221*$G221*Y221</f>
        <v>669355710171.42871</v>
      </c>
      <c r="AB221" s="93">
        <f t="shared" si="253"/>
        <v>23089744183296.316</v>
      </c>
      <c r="AC221" s="93">
        <f t="shared" si="213"/>
        <v>461794883665926.62</v>
      </c>
      <c r="AD221" s="93">
        <f t="shared" si="214"/>
        <v>16001.698184668243</v>
      </c>
      <c r="AE221" s="94">
        <f t="shared" si="215"/>
        <v>34.495476519327518</v>
      </c>
      <c r="AF221" s="100">
        <f t="shared" si="254"/>
        <v>3.6753171329572698</v>
      </c>
      <c r="AG221" s="94">
        <f t="shared" si="216"/>
        <v>180</v>
      </c>
      <c r="AH221" s="94">
        <f t="shared" si="217"/>
        <v>11.75</v>
      </c>
      <c r="AI221" s="94">
        <v>12</v>
      </c>
      <c r="AJ221" s="94">
        <f>AJ$3/AM$3</f>
        <v>0.85106382978723394</v>
      </c>
      <c r="AK221" s="93">
        <f>AK220*AI221</f>
        <v>74649600</v>
      </c>
      <c r="AL221" s="93">
        <f>AG221*AK221*$G221*AJ221</f>
        <v>49237764357.446815</v>
      </c>
      <c r="AM221" s="93">
        <f t="shared" si="255"/>
        <v>807453851648.00964</v>
      </c>
      <c r="AN221" s="93">
        <f t="shared" si="218"/>
        <v>516770465054727.44</v>
      </c>
      <c r="AO221" s="93">
        <f t="shared" si="219"/>
        <v>16001.698184668243</v>
      </c>
      <c r="AP221" s="94">
        <f t="shared" si="220"/>
        <v>16.399076241281225</v>
      </c>
      <c r="AQ221" s="100">
        <f t="shared" si="262"/>
        <v>1.9552424742268328</v>
      </c>
      <c r="AR221" s="94">
        <f t="shared" si="221"/>
        <v>150</v>
      </c>
      <c r="AS221" s="94">
        <f t="shared" si="222"/>
        <v>13.25</v>
      </c>
      <c r="AT221" s="94">
        <v>1</v>
      </c>
      <c r="AU221" s="94">
        <f>AU$3/AX$3</f>
        <v>0.75471698113207542</v>
      </c>
      <c r="AV221" s="93">
        <f>AV220*AT221</f>
        <v>512000</v>
      </c>
      <c r="AW221" s="93">
        <f>AR221*AV221*$G221*AU221</f>
        <v>249563773.58490568</v>
      </c>
      <c r="AX221" s="93">
        <f t="shared" si="256"/>
        <v>14227079168.000143</v>
      </c>
      <c r="AY221" s="93">
        <f t="shared" si="223"/>
        <v>582741162721288.5</v>
      </c>
      <c r="AZ221" s="93">
        <f t="shared" si="224"/>
        <v>16001.698184668243</v>
      </c>
      <c r="BA221" s="94">
        <f t="shared" si="225"/>
        <v>57.007789887260451</v>
      </c>
      <c r="BB221" s="100">
        <f t="shared" si="263"/>
        <v>7.6646698732237537</v>
      </c>
      <c r="BC221" s="94">
        <f t="shared" si="226"/>
        <v>113</v>
      </c>
      <c r="BD221" s="94">
        <f t="shared" si="227"/>
        <v>15.1</v>
      </c>
      <c r="BE221" s="94">
        <v>1</v>
      </c>
      <c r="BF221" s="94">
        <f>BF$3/BI$3</f>
        <v>0.66225165562913912</v>
      </c>
      <c r="BG221" s="93">
        <f>BG220*BE221</f>
        <v>5120</v>
      </c>
      <c r="BH221" s="93">
        <f>BC221*BG221*$G221*BF221</f>
        <v>1649710.198675497</v>
      </c>
      <c r="BI221" s="93">
        <f t="shared" si="257"/>
        <v>95996378.472491235</v>
      </c>
      <c r="BJ221" s="93">
        <f t="shared" si="228"/>
        <v>664105023176713.62</v>
      </c>
      <c r="BK221" s="93">
        <f t="shared" si="229"/>
        <v>16001.698184668243</v>
      </c>
      <c r="BL221" s="94">
        <f t="shared" si="230"/>
        <v>58.189843615905303</v>
      </c>
      <c r="BM221" s="100">
        <f t="shared" si="264"/>
        <v>8.9159476265872151</v>
      </c>
      <c r="BN221" s="94">
        <f t="shared" si="231"/>
        <v>63</v>
      </c>
      <c r="BO221" s="94">
        <f t="shared" si="232"/>
        <v>17.600000000000001</v>
      </c>
      <c r="BP221" s="94">
        <v>1</v>
      </c>
      <c r="BQ221" s="94">
        <f>BQ$3/BT$3</f>
        <v>0.56818181818181823</v>
      </c>
      <c r="BR221" s="93">
        <f>BR220*BP221</f>
        <v>64</v>
      </c>
      <c r="BS221" s="93">
        <f>BN221*BR221*$G221*BQ221</f>
        <v>9863.7954545454577</v>
      </c>
      <c r="BT221" s="93">
        <f t="shared" si="258"/>
        <v>109267.40099310846</v>
      </c>
      <c r="BU221" s="93">
        <f t="shared" si="233"/>
        <v>774056185954315.25</v>
      </c>
      <c r="BV221" s="93">
        <f t="shared" si="234"/>
        <v>16001.698184668243</v>
      </c>
      <c r="BW221" s="94">
        <f t="shared" si="235"/>
        <v>11.077622351014547</v>
      </c>
      <c r="BX221" s="100">
        <f t="shared" si="265"/>
        <v>1.9783475735956979</v>
      </c>
      <c r="BY221" s="94">
        <f t="shared" si="236"/>
        <v>8</v>
      </c>
      <c r="BZ221" s="94">
        <f t="shared" si="237"/>
        <v>20.350000000000001</v>
      </c>
      <c r="CA221" s="94">
        <v>1</v>
      </c>
      <c r="CB221" s="94">
        <f>CB$3/CE$3</f>
        <v>0.49140049140049141</v>
      </c>
      <c r="CC221" s="93">
        <f>CC220*CA221</f>
        <v>1</v>
      </c>
      <c r="CD221" s="93">
        <f>BY221*CC221*$G221*CB221</f>
        <v>16.926289926289929</v>
      </c>
      <c r="CE221" s="93">
        <f t="shared" si="259"/>
        <v>61.689664256973238</v>
      </c>
      <c r="CF221" s="93">
        <f t="shared" si="238"/>
        <v>895002465009677</v>
      </c>
      <c r="CG221" s="93">
        <f t="shared" si="239"/>
        <v>16001.698184668243</v>
      </c>
      <c r="CH221" s="94">
        <f t="shared" si="240"/>
        <v>3.644606380111497</v>
      </c>
      <c r="CI221" s="100">
        <f t="shared" si="268"/>
        <v>0.75258995266635176</v>
      </c>
      <c r="CJ221" s="94">
        <f t="shared" si="241"/>
        <v>-42</v>
      </c>
      <c r="CK221" s="94">
        <f t="shared" si="242"/>
        <v>22.85</v>
      </c>
      <c r="CL221" s="94">
        <v>1</v>
      </c>
      <c r="CM221" s="94">
        <f>CM$3/CP$3</f>
        <v>0.43763676148796499</v>
      </c>
      <c r="CN221" s="93">
        <f>CN220*CL221</f>
        <v>1</v>
      </c>
      <c r="CO221" s="93">
        <f>CJ221*CN221*$G221*CM221</f>
        <v>-79.140590809628023</v>
      </c>
      <c r="CP221" s="93">
        <f t="shared" si="260"/>
        <v>6.7644772548364263E-2</v>
      </c>
      <c r="CQ221" s="93">
        <f t="shared" si="243"/>
        <v>1004953627787278.6</v>
      </c>
      <c r="CR221" s="93">
        <f t="shared" si="244"/>
        <v>16001.698184668243</v>
      </c>
      <c r="CS221" s="94">
        <f t="shared" si="245"/>
        <v>-8.5474181903800984E-4</v>
      </c>
      <c r="CT221" s="100"/>
      <c r="CU221" s="94">
        <f t="shared" si="246"/>
        <v>-105</v>
      </c>
      <c r="CV221" s="94">
        <f t="shared" si="247"/>
        <v>26</v>
      </c>
      <c r="CW221" s="94">
        <v>1</v>
      </c>
      <c r="CX221" s="94">
        <f>CX$3/DA$3</f>
        <v>0.38461538461538458</v>
      </c>
      <c r="CY221" s="93">
        <f>CY220*CW221</f>
        <v>1</v>
      </c>
      <c r="CZ221" s="93">
        <f>CU221*CY221*$G221*CX221</f>
        <v>-173.88100961538464</v>
      </c>
      <c r="DA221" s="93">
        <f t="shared" si="261"/>
        <v>1.2397766113281162E-5</v>
      </c>
      <c r="DB221" s="93">
        <f t="shared" si="248"/>
        <v>1143492092887056.5</v>
      </c>
      <c r="DC221" s="93">
        <f t="shared" si="249"/>
        <v>16001.698184668243</v>
      </c>
      <c r="DD221" s="94">
        <f t="shared" si="250"/>
        <v>-7.1300288287400379E-8</v>
      </c>
      <c r="DE221" s="100"/>
    </row>
    <row r="222" spans="1:109">
      <c r="A222" s="84">
        <f t="shared" si="201"/>
        <v>445.7218884076218</v>
      </c>
      <c r="B222" s="84">
        <f t="shared" si="202"/>
        <v>7.2</v>
      </c>
      <c r="C222" s="112">
        <f t="shared" si="267"/>
        <v>9.8550000000000004</v>
      </c>
      <c r="D222" s="116"/>
      <c r="E222" s="86">
        <f t="shared" si="251"/>
        <v>2.08</v>
      </c>
      <c r="F222" s="86">
        <f t="shared" si="203"/>
        <v>2.08</v>
      </c>
      <c r="G222" s="87">
        <f t="shared" si="204"/>
        <v>4.3264000000000005</v>
      </c>
      <c r="H222" s="88">
        <f t="shared" si="205"/>
        <v>10104057585011.373</v>
      </c>
      <c r="I222" s="84">
        <f t="shared" si="252"/>
        <v>43.200000000000024</v>
      </c>
      <c r="J222" s="89">
        <v>216</v>
      </c>
      <c r="K222" s="94">
        <f t="shared" si="206"/>
        <v>216</v>
      </c>
      <c r="L222" s="94">
        <f t="shared" si="207"/>
        <v>10</v>
      </c>
      <c r="M222" s="94">
        <v>1</v>
      </c>
      <c r="N222" s="94">
        <f>N$3/Q$3</f>
        <v>1</v>
      </c>
      <c r="O222" s="93">
        <f>O221*M222</f>
        <v>737280000</v>
      </c>
      <c r="P222" s="93">
        <f>K222*O222*$G222*N222</f>
        <v>688989929472.00012</v>
      </c>
      <c r="Q222" s="93">
        <f t="shared" si="208"/>
        <v>101040575850113.73</v>
      </c>
      <c r="R222" s="93">
        <f t="shared" si="209"/>
        <v>505202879250568.69</v>
      </c>
      <c r="S222" s="93">
        <f t="shared" si="210"/>
        <v>16580.854248763531</v>
      </c>
      <c r="T222" s="94">
        <f t="shared" si="266"/>
        <v>146.6502941886902</v>
      </c>
      <c r="U222" s="100">
        <f>T222/(($C222/N$3))</f>
        <v>14.880801033859989</v>
      </c>
      <c r="V222" s="94">
        <f t="shared" si="211"/>
        <v>206</v>
      </c>
      <c r="W222" s="97">
        <f t="shared" si="212"/>
        <v>10.5</v>
      </c>
      <c r="X222" s="94">
        <v>1</v>
      </c>
      <c r="Y222" s="94">
        <f>Y$3/AB$3</f>
        <v>0.95238095238095244</v>
      </c>
      <c r="Z222" s="93">
        <f>Z221*X222</f>
        <v>796262400</v>
      </c>
      <c r="AA222" s="93">
        <f>V222*Z222*$G222*Y222</f>
        <v>675866311767.77148</v>
      </c>
      <c r="AB222" s="93">
        <f t="shared" si="253"/>
        <v>26523151160654.832</v>
      </c>
      <c r="AC222" s="93">
        <f t="shared" si="213"/>
        <v>530463023213097.12</v>
      </c>
      <c r="AD222" s="93">
        <f t="shared" si="214"/>
        <v>16580.854248763531</v>
      </c>
      <c r="AE222" s="94">
        <f t="shared" si="215"/>
        <v>39.243191588114279</v>
      </c>
      <c r="AF222" s="100">
        <f t="shared" si="254"/>
        <v>4.181161965248096</v>
      </c>
      <c r="AG222" s="94">
        <f t="shared" si="216"/>
        <v>181</v>
      </c>
      <c r="AH222" s="94">
        <f t="shared" si="217"/>
        <v>11.75</v>
      </c>
      <c r="AI222" s="94">
        <v>1</v>
      </c>
      <c r="AJ222" s="94">
        <f>AJ$3/AM$3</f>
        <v>0.85106382978723394</v>
      </c>
      <c r="AK222" s="93">
        <f>AK221*AI222</f>
        <v>74649600</v>
      </c>
      <c r="AL222" s="93">
        <f>AG222*AK222*$G222*AJ222</f>
        <v>49750203683.948936</v>
      </c>
      <c r="AM222" s="93">
        <f t="shared" si="255"/>
        <v>927520911124.08875</v>
      </c>
      <c r="AN222" s="93">
        <f t="shared" si="218"/>
        <v>593613383119418.25</v>
      </c>
      <c r="AO222" s="93">
        <f t="shared" si="219"/>
        <v>16580.854248763531</v>
      </c>
      <c r="AP222" s="94">
        <f t="shared" si="220"/>
        <v>18.643560074977898</v>
      </c>
      <c r="AQ222" s="100">
        <f t="shared" si="262"/>
        <v>2.2228496284220221</v>
      </c>
      <c r="AR222" s="94">
        <f t="shared" si="221"/>
        <v>151</v>
      </c>
      <c r="AS222" s="94">
        <f t="shared" si="222"/>
        <v>13.25</v>
      </c>
      <c r="AT222" s="94">
        <v>1</v>
      </c>
      <c r="AU222" s="94">
        <f>AU$3/AX$3</f>
        <v>0.75471698113207542</v>
      </c>
      <c r="AV222" s="93">
        <f>AV221*AT222</f>
        <v>512000</v>
      </c>
      <c r="AW222" s="93">
        <f>AR222*AV222*$G222*AU222</f>
        <v>252439725.88679245</v>
      </c>
      <c r="AX222" s="93">
        <f t="shared" si="256"/>
        <v>16342622436.694351</v>
      </c>
      <c r="AY222" s="93">
        <f t="shared" si="223"/>
        <v>669393815007003.5</v>
      </c>
      <c r="AZ222" s="93">
        <f t="shared" si="224"/>
        <v>16580.854248763531</v>
      </c>
      <c r="BA222" s="94">
        <f t="shared" si="225"/>
        <v>64.738710911226633</v>
      </c>
      <c r="BB222" s="100">
        <f t="shared" si="263"/>
        <v>8.704088478678365</v>
      </c>
      <c r="BC222" s="94">
        <f t="shared" si="226"/>
        <v>114</v>
      </c>
      <c r="BD222" s="94">
        <f t="shared" si="227"/>
        <v>15.1</v>
      </c>
      <c r="BE222" s="94">
        <v>1</v>
      </c>
      <c r="BF222" s="94">
        <f>BF$3/BI$3</f>
        <v>0.66225165562913912</v>
      </c>
      <c r="BG222" s="93">
        <f>BG221*BE222</f>
        <v>5120</v>
      </c>
      <c r="BH222" s="93">
        <f>BC222*BG222*$G222*BF222</f>
        <v>1672339.8357615897</v>
      </c>
      <c r="BI222" s="93">
        <f t="shared" si="257"/>
        <v>110270882.03702347</v>
      </c>
      <c r="BJ222" s="93">
        <f t="shared" si="228"/>
        <v>762856347668358.62</v>
      </c>
      <c r="BK222" s="93">
        <f t="shared" si="229"/>
        <v>16580.854248763531</v>
      </c>
      <c r="BL222" s="94">
        <f t="shared" si="230"/>
        <v>65.938082487167279</v>
      </c>
      <c r="BM222" s="100">
        <f t="shared" si="264"/>
        <v>10.103146073629892</v>
      </c>
      <c r="BN222" s="94">
        <f t="shared" si="231"/>
        <v>64</v>
      </c>
      <c r="BO222" s="94">
        <f t="shared" si="232"/>
        <v>17.600000000000001</v>
      </c>
      <c r="BP222" s="94">
        <v>1</v>
      </c>
      <c r="BQ222" s="94">
        <f>BQ$3/BT$3</f>
        <v>0.56818181818181823</v>
      </c>
      <c r="BR222" s="93">
        <f>BR221*BP222</f>
        <v>64</v>
      </c>
      <c r="BS222" s="93">
        <f>BN222*BR222*$G222*BQ222</f>
        <v>10068.712727272728</v>
      </c>
      <c r="BT222" s="93">
        <f t="shared" si="258"/>
        <v>125515.28377558509</v>
      </c>
      <c r="BU222" s="93">
        <f t="shared" si="233"/>
        <v>889157067481001</v>
      </c>
      <c r="BV222" s="93">
        <f t="shared" si="234"/>
        <v>16580.854248763531</v>
      </c>
      <c r="BW222" s="94">
        <f t="shared" si="235"/>
        <v>12.465871971459345</v>
      </c>
      <c r="BX222" s="100">
        <f t="shared" si="265"/>
        <v>2.226274446450375</v>
      </c>
      <c r="BY222" s="94">
        <f t="shared" si="236"/>
        <v>9</v>
      </c>
      <c r="BZ222" s="94">
        <f t="shared" si="237"/>
        <v>20.350000000000001</v>
      </c>
      <c r="CA222" s="94">
        <v>1</v>
      </c>
      <c r="CB222" s="94">
        <f>CB$3/CE$3</f>
        <v>0.49140049140049141</v>
      </c>
      <c r="CC222" s="93">
        <f>CC221*CA222</f>
        <v>1</v>
      </c>
      <c r="CD222" s="93">
        <f>BY222*CC222*$G222*CB222</f>
        <v>19.133955773955776</v>
      </c>
      <c r="CE222" s="93">
        <f t="shared" si="259"/>
        <v>70.86281585230455</v>
      </c>
      <c r="CF222" s="93">
        <f t="shared" si="238"/>
        <v>1028087859274907.4</v>
      </c>
      <c r="CG222" s="93">
        <f t="shared" si="239"/>
        <v>16580.854248763531</v>
      </c>
      <c r="CH222" s="94">
        <f t="shared" si="240"/>
        <v>3.7035110088818968</v>
      </c>
      <c r="CI222" s="100">
        <f t="shared" si="268"/>
        <v>0.76475341482239068</v>
      </c>
      <c r="CJ222" s="94">
        <f t="shared" si="241"/>
        <v>-41</v>
      </c>
      <c r="CK222" s="94">
        <f t="shared" si="242"/>
        <v>22.85</v>
      </c>
      <c r="CL222" s="94">
        <v>1</v>
      </c>
      <c r="CM222" s="94">
        <f>CM$3/CP$3</f>
        <v>0.43763676148796499</v>
      </c>
      <c r="CN222" s="93">
        <f>CN221*CL222</f>
        <v>1</v>
      </c>
      <c r="CO222" s="93">
        <f>CJ222*CN222*$G222*CM222</f>
        <v>-77.629059080962804</v>
      </c>
      <c r="CP222" s="93">
        <f t="shared" si="260"/>
        <v>7.7703438950454617E-2</v>
      </c>
      <c r="CQ222" s="93">
        <f t="shared" si="243"/>
        <v>1154388579087549.5</v>
      </c>
      <c r="CR222" s="93">
        <f t="shared" si="244"/>
        <v>16580.854248763531</v>
      </c>
      <c r="CS222" s="94">
        <f t="shared" si="245"/>
        <v>-1.0009581446738165E-3</v>
      </c>
      <c r="CT222" s="100"/>
      <c r="CU222" s="94">
        <f t="shared" si="246"/>
        <v>-104</v>
      </c>
      <c r="CV222" s="94">
        <f t="shared" si="247"/>
        <v>26</v>
      </c>
      <c r="CW222" s="94">
        <v>1</v>
      </c>
      <c r="CX222" s="94">
        <f>CX$3/DA$3</f>
        <v>0.38461538461538458</v>
      </c>
      <c r="CY222" s="93">
        <f>CY221*CW222</f>
        <v>1</v>
      </c>
      <c r="CZ222" s="93">
        <f>CU222*CY222*$G222*CX222</f>
        <v>-173.05600000000001</v>
      </c>
      <c r="DA222" s="93">
        <f t="shared" si="261"/>
        <v>1.4241293539964056E-5</v>
      </c>
      <c r="DB222" s="93">
        <f t="shared" si="248"/>
        <v>1313527486051478.5</v>
      </c>
      <c r="DC222" s="93">
        <f t="shared" si="249"/>
        <v>16580.854248763531</v>
      </c>
      <c r="DD222" s="94">
        <f t="shared" si="250"/>
        <v>-8.2292977648645844E-8</v>
      </c>
      <c r="DE222" s="100"/>
    </row>
    <row r="223" spans="1:109">
      <c r="A223" s="84">
        <f t="shared" si="201"/>
        <v>461.4402368567516</v>
      </c>
      <c r="B223" s="84">
        <f t="shared" si="202"/>
        <v>7.2333333333333334</v>
      </c>
      <c r="C223" s="112">
        <f t="shared" si="267"/>
        <v>9.8550000000000004</v>
      </c>
      <c r="D223" s="116"/>
      <c r="E223" s="86">
        <f t="shared" si="251"/>
        <v>2.085</v>
      </c>
      <c r="F223" s="86">
        <f t="shared" si="203"/>
        <v>2.085</v>
      </c>
      <c r="G223" s="87">
        <f t="shared" si="204"/>
        <v>4.3472249999999999</v>
      </c>
      <c r="H223" s="88">
        <f t="shared" si="205"/>
        <v>11606514326697.883</v>
      </c>
      <c r="I223" s="84">
        <f t="shared" si="252"/>
        <v>43.400000000000027</v>
      </c>
      <c r="J223" s="89">
        <v>217</v>
      </c>
      <c r="K223" s="94">
        <f t="shared" si="206"/>
        <v>217</v>
      </c>
      <c r="L223" s="94">
        <f t="shared" si="207"/>
        <v>10</v>
      </c>
      <c r="M223" s="94">
        <v>1</v>
      </c>
      <c r="N223" s="94">
        <f>N$3/Q$3</f>
        <v>1</v>
      </c>
      <c r="O223" s="93">
        <f>O222*M223</f>
        <v>737280000</v>
      </c>
      <c r="P223" s="93">
        <f>K223*O223*$G223*N223</f>
        <v>695511484416</v>
      </c>
      <c r="Q223" s="93">
        <f t="shared" si="208"/>
        <v>116065143266978.83</v>
      </c>
      <c r="R223" s="93">
        <f t="shared" si="209"/>
        <v>580325716334894.12</v>
      </c>
      <c r="S223" s="93">
        <f t="shared" si="210"/>
        <v>17180.958152299718</v>
      </c>
      <c r="T223" s="94">
        <f t="shared" si="266"/>
        <v>166.87739292246945</v>
      </c>
      <c r="U223" s="100">
        <f>T223/(($C223/N$3))</f>
        <v>16.933271732366254</v>
      </c>
      <c r="V223" s="94">
        <f t="shared" si="211"/>
        <v>207</v>
      </c>
      <c r="W223" s="97">
        <f t="shared" si="212"/>
        <v>10.5</v>
      </c>
      <c r="X223" s="94">
        <v>1</v>
      </c>
      <c r="Y223" s="94">
        <f>Y$3/AB$3</f>
        <v>0.95238095238095244</v>
      </c>
      <c r="Z223" s="93">
        <f>Z222*X223</f>
        <v>796262400</v>
      </c>
      <c r="AA223" s="93">
        <f>V223*Z223*$G223*Y223</f>
        <v>682416271477.02856</v>
      </c>
      <c r="AB223" s="93">
        <f t="shared" si="253"/>
        <v>30467100107581.91</v>
      </c>
      <c r="AC223" s="93">
        <f t="shared" si="213"/>
        <v>609342002151638.87</v>
      </c>
      <c r="AD223" s="93">
        <f t="shared" si="214"/>
        <v>17180.958152299718</v>
      </c>
      <c r="AE223" s="94">
        <f t="shared" si="215"/>
        <v>44.645916841400364</v>
      </c>
      <c r="AF223" s="100">
        <f t="shared" si="254"/>
        <v>4.756794792843265</v>
      </c>
      <c r="AG223" s="94">
        <f t="shared" si="216"/>
        <v>182</v>
      </c>
      <c r="AH223" s="94">
        <f t="shared" si="217"/>
        <v>11.75</v>
      </c>
      <c r="AI223" s="94">
        <v>1</v>
      </c>
      <c r="AJ223" s="94">
        <f>AJ$3/AM$3</f>
        <v>0.85106382978723394</v>
      </c>
      <c r="AK223" s="93">
        <f>AK222*AI223</f>
        <v>74649600</v>
      </c>
      <c r="AL223" s="93">
        <f>AG223*AK223*$G223*AJ223</f>
        <v>50265860884.697861</v>
      </c>
      <c r="AM223" s="93">
        <f t="shared" si="255"/>
        <v>1065441744833.5918</v>
      </c>
      <c r="AN223" s="93">
        <f t="shared" si="218"/>
        <v>681882716693500.62</v>
      </c>
      <c r="AO223" s="93">
        <f t="shared" si="219"/>
        <v>17180.958152299718</v>
      </c>
      <c r="AP223" s="94">
        <f t="shared" si="220"/>
        <v>21.196130456763708</v>
      </c>
      <c r="AQ223" s="100">
        <f t="shared" si="262"/>
        <v>2.5271895775441253</v>
      </c>
      <c r="AR223" s="94">
        <f t="shared" si="221"/>
        <v>152</v>
      </c>
      <c r="AS223" s="94">
        <f t="shared" si="222"/>
        <v>13.25</v>
      </c>
      <c r="AT223" s="94">
        <v>1</v>
      </c>
      <c r="AU223" s="94">
        <f>AU$3/AX$3</f>
        <v>0.75471698113207542</v>
      </c>
      <c r="AV223" s="93">
        <f>AV222*AT223</f>
        <v>512000</v>
      </c>
      <c r="AW223" s="93">
        <f>AR223*AV223*$G223*AU223</f>
        <v>255334670.49056602</v>
      </c>
      <c r="AX223" s="93">
        <f t="shared" si="256"/>
        <v>18772743509.368435</v>
      </c>
      <c r="AY223" s="93">
        <f t="shared" si="223"/>
        <v>768931574143734.75</v>
      </c>
      <c r="AZ223" s="93">
        <f t="shared" si="224"/>
        <v>17180.958152299718</v>
      </c>
      <c r="BA223" s="94">
        <f t="shared" si="225"/>
        <v>73.522109133479546</v>
      </c>
      <c r="BB223" s="100">
        <f t="shared" si="263"/>
        <v>9.8850121361603644</v>
      </c>
      <c r="BC223" s="94">
        <f t="shared" si="226"/>
        <v>115</v>
      </c>
      <c r="BD223" s="94">
        <f t="shared" si="227"/>
        <v>15.1</v>
      </c>
      <c r="BE223" s="94">
        <v>1</v>
      </c>
      <c r="BF223" s="94">
        <f>BF$3/BI$3</f>
        <v>0.66225165562913912</v>
      </c>
      <c r="BG223" s="93">
        <f>BG222*BE223</f>
        <v>5120</v>
      </c>
      <c r="BH223" s="93">
        <f>BC223*BG223*$G223*BF223</f>
        <v>1695129.8543046359</v>
      </c>
      <c r="BI223" s="93">
        <f t="shared" si="257"/>
        <v>126667980.80000098</v>
      </c>
      <c r="BJ223" s="93">
        <f t="shared" si="228"/>
        <v>876291831665690.12</v>
      </c>
      <c r="BK223" s="93">
        <f t="shared" si="229"/>
        <v>17180.958152299718</v>
      </c>
      <c r="BL223" s="94">
        <f t="shared" si="230"/>
        <v>74.724647482515024</v>
      </c>
      <c r="BM223" s="100">
        <f t="shared" si="264"/>
        <v>11.449438629994692</v>
      </c>
      <c r="BN223" s="94">
        <f t="shared" si="231"/>
        <v>65</v>
      </c>
      <c r="BO223" s="94">
        <f t="shared" si="232"/>
        <v>17.600000000000001</v>
      </c>
      <c r="BP223" s="94">
        <v>1</v>
      </c>
      <c r="BQ223" s="94">
        <f>BQ$3/BT$3</f>
        <v>0.56818181818181823</v>
      </c>
      <c r="BR223" s="93">
        <f>BR222*BP223</f>
        <v>64</v>
      </c>
      <c r="BS223" s="93">
        <f>BN223*BR223*$G223*BQ223</f>
        <v>10275.25909090909</v>
      </c>
      <c r="BT223" s="93">
        <f t="shared" si="258"/>
        <v>144179.20000000065</v>
      </c>
      <c r="BU223" s="93">
        <f t="shared" si="233"/>
        <v>1021373260749413.7</v>
      </c>
      <c r="BV223" s="93">
        <f t="shared" si="234"/>
        <v>17180.958152299718</v>
      </c>
      <c r="BW223" s="94">
        <f t="shared" si="235"/>
        <v>14.031685111235923</v>
      </c>
      <c r="BX223" s="100">
        <f t="shared" si="265"/>
        <v>2.5059123080441625</v>
      </c>
      <c r="BY223" s="94">
        <f t="shared" si="236"/>
        <v>10</v>
      </c>
      <c r="BZ223" s="94">
        <f t="shared" si="237"/>
        <v>20.350000000000001</v>
      </c>
      <c r="CA223" s="94">
        <v>1</v>
      </c>
      <c r="CB223" s="94">
        <f>CB$3/CE$3</f>
        <v>0.49140049140049141</v>
      </c>
      <c r="CC223" s="93">
        <f>CC222*CA223</f>
        <v>1</v>
      </c>
      <c r="CD223" s="93">
        <f>BY223*CC223*$G223*CB223</f>
        <v>21.362285012285014</v>
      </c>
      <c r="CE223" s="93">
        <f t="shared" si="259"/>
        <v>81.400000000000063</v>
      </c>
      <c r="CF223" s="93">
        <f t="shared" si="238"/>
        <v>1180962832741509.7</v>
      </c>
      <c r="CG223" s="93">
        <f t="shared" si="239"/>
        <v>17180.958152299718</v>
      </c>
      <c r="CH223" s="94">
        <f t="shared" si="240"/>
        <v>3.8104537952371942</v>
      </c>
      <c r="CI223" s="100">
        <f t="shared" si="268"/>
        <v>0.7868364762361939</v>
      </c>
      <c r="CJ223" s="94">
        <f t="shared" si="241"/>
        <v>-40</v>
      </c>
      <c r="CK223" s="94">
        <f t="shared" si="242"/>
        <v>22.85</v>
      </c>
      <c r="CL223" s="94">
        <v>1</v>
      </c>
      <c r="CM223" s="94">
        <f>CM$3/CP$3</f>
        <v>0.43763676148796499</v>
      </c>
      <c r="CN223" s="93">
        <f>CN222*CL223</f>
        <v>1</v>
      </c>
      <c r="CO223" s="93">
        <f>CJ223*CN223*$G223*CM223</f>
        <v>-76.100218818380753</v>
      </c>
      <c r="CP223" s="93">
        <f t="shared" si="260"/>
        <v>8.925781249999977E-2</v>
      </c>
      <c r="CQ223" s="93">
        <f t="shared" si="243"/>
        <v>1326044261825233</v>
      </c>
      <c r="CR223" s="93">
        <f t="shared" si="244"/>
        <v>17180.958152299718</v>
      </c>
      <c r="CS223" s="94">
        <f t="shared" si="245"/>
        <v>-1.1728982371656601E-3</v>
      </c>
      <c r="CT223" s="100"/>
      <c r="CU223" s="94">
        <f t="shared" si="246"/>
        <v>-103</v>
      </c>
      <c r="CV223" s="94">
        <f t="shared" si="247"/>
        <v>26</v>
      </c>
      <c r="CW223" s="94">
        <v>1</v>
      </c>
      <c r="CX223" s="94">
        <f>CX$3/DA$3</f>
        <v>0.38461538461538458</v>
      </c>
      <c r="CY223" s="93">
        <f>CY222*CW223</f>
        <v>1</v>
      </c>
      <c r="CZ223" s="93">
        <f>CU223*CY223*$G223*CX223</f>
        <v>-172.21699038461534</v>
      </c>
      <c r="DA223" s="93">
        <f t="shared" si="261"/>
        <v>1.6358950462386613E-5</v>
      </c>
      <c r="DB223" s="93">
        <f t="shared" si="248"/>
        <v>1508846862470724.7</v>
      </c>
      <c r="DC223" s="93">
        <f t="shared" si="249"/>
        <v>17180.958152299718</v>
      </c>
      <c r="DD223" s="94">
        <f t="shared" si="250"/>
        <v>-9.4990339953403376E-8</v>
      </c>
      <c r="DE223" s="100"/>
    </row>
    <row r="224" spans="1:109">
      <c r="A224" s="84">
        <f t="shared" si="201"/>
        <v>477.71289166685216</v>
      </c>
      <c r="B224" s="84">
        <f t="shared" si="202"/>
        <v>7.2666666666666666</v>
      </c>
      <c r="C224" s="112">
        <f t="shared" si="267"/>
        <v>9.8550000000000004</v>
      </c>
      <c r="D224" s="116"/>
      <c r="E224" s="86">
        <f t="shared" si="251"/>
        <v>2.09</v>
      </c>
      <c r="F224" s="86">
        <f t="shared" si="203"/>
        <v>2.09</v>
      </c>
      <c r="G224" s="87">
        <f t="shared" si="204"/>
        <v>4.3680999999999992</v>
      </c>
      <c r="H224" s="88">
        <f t="shared" si="205"/>
        <v>13332383914327.375</v>
      </c>
      <c r="I224" s="84">
        <f t="shared" si="252"/>
        <v>43.600000000000023</v>
      </c>
      <c r="J224" s="89">
        <v>218</v>
      </c>
      <c r="K224" s="94">
        <f t="shared" si="206"/>
        <v>218</v>
      </c>
      <c r="L224" s="94">
        <f t="shared" si="207"/>
        <v>10</v>
      </c>
      <c r="M224" s="94">
        <v>1</v>
      </c>
      <c r="N224" s="94">
        <f>N$3/Q$3</f>
        <v>1</v>
      </c>
      <c r="O224" s="93">
        <f>O223*M224</f>
        <v>737280000</v>
      </c>
      <c r="P224" s="93">
        <f>K224*O224*$G224*N224</f>
        <v>702071783423.99988</v>
      </c>
      <c r="Q224" s="93">
        <f t="shared" si="208"/>
        <v>133323839143273.75</v>
      </c>
      <c r="R224" s="93">
        <f t="shared" si="209"/>
        <v>666619195716368.75</v>
      </c>
      <c r="S224" s="93">
        <f t="shared" si="210"/>
        <v>17802.767096118023</v>
      </c>
      <c r="T224" s="94">
        <f t="shared" si="266"/>
        <v>189.90058038375247</v>
      </c>
      <c r="U224" s="100">
        <f>T224/(($C224/N$3))</f>
        <v>19.269465285007861</v>
      </c>
      <c r="V224" s="94">
        <f t="shared" si="211"/>
        <v>208</v>
      </c>
      <c r="W224" s="97">
        <f t="shared" si="212"/>
        <v>10.5</v>
      </c>
      <c r="X224" s="94">
        <v>1</v>
      </c>
      <c r="Y224" s="94">
        <f>Y$3/AB$3</f>
        <v>0.95238095238095244</v>
      </c>
      <c r="Z224" s="93">
        <f>Z223*X224</f>
        <v>796262400</v>
      </c>
      <c r="AA224" s="93">
        <f>V224*Z224*$G224*Y224</f>
        <v>689005703050.97131</v>
      </c>
      <c r="AB224" s="93">
        <f t="shared" si="253"/>
        <v>34997507775109.332</v>
      </c>
      <c r="AC224" s="93">
        <f t="shared" si="213"/>
        <v>699950155502187.25</v>
      </c>
      <c r="AD224" s="93">
        <f t="shared" si="214"/>
        <v>17802.767096118023</v>
      </c>
      <c r="AE224" s="94">
        <f t="shared" si="215"/>
        <v>50.794220744672536</v>
      </c>
      <c r="AF224" s="100">
        <f t="shared" si="254"/>
        <v>5.4118652239377125</v>
      </c>
      <c r="AG224" s="94">
        <f t="shared" si="216"/>
        <v>183</v>
      </c>
      <c r="AH224" s="94">
        <f t="shared" si="217"/>
        <v>11.75</v>
      </c>
      <c r="AI224" s="94">
        <v>1</v>
      </c>
      <c r="AJ224" s="94">
        <f>AJ$3/AM$3</f>
        <v>0.85106382978723394</v>
      </c>
      <c r="AK224" s="93">
        <f>AK223*AI224</f>
        <v>74649600</v>
      </c>
      <c r="AL224" s="93">
        <f>AG224*AK224*$G224*AJ224</f>
        <v>50784745489.429771</v>
      </c>
      <c r="AM224" s="93">
        <f t="shared" si="255"/>
        <v>1223871179635.5181</v>
      </c>
      <c r="AN224" s="93">
        <f t="shared" si="218"/>
        <v>783277554966733.25</v>
      </c>
      <c r="AO224" s="93">
        <f t="shared" si="219"/>
        <v>17802.767096118023</v>
      </c>
      <c r="AP224" s="94">
        <f t="shared" si="220"/>
        <v>24.099188995448486</v>
      </c>
      <c r="AQ224" s="100">
        <f t="shared" si="262"/>
        <v>2.8733178152868564</v>
      </c>
      <c r="AR224" s="94">
        <f t="shared" si="221"/>
        <v>153</v>
      </c>
      <c r="AS224" s="94">
        <f t="shared" si="222"/>
        <v>13.25</v>
      </c>
      <c r="AT224" s="94">
        <v>1</v>
      </c>
      <c r="AU224" s="94">
        <f>AU$3/AX$3</f>
        <v>0.75471698113207542</v>
      </c>
      <c r="AV224" s="93">
        <f>AV223*AT224</f>
        <v>512000</v>
      </c>
      <c r="AW224" s="93">
        <f>AR224*AV224*$G224*AU224</f>
        <v>258248665.35849053</v>
      </c>
      <c r="AX224" s="93">
        <f t="shared" si="256"/>
        <v>21564219587.992794</v>
      </c>
      <c r="AY224" s="93">
        <f t="shared" si="223"/>
        <v>883270434324188.62</v>
      </c>
      <c r="AZ224" s="93">
        <f t="shared" si="224"/>
        <v>17802.767096118023</v>
      </c>
      <c r="BA224" s="94">
        <f t="shared" si="225"/>
        <v>83.501765858337365</v>
      </c>
      <c r="BB224" s="100">
        <f t="shared" si="263"/>
        <v>11.226772172734348</v>
      </c>
      <c r="BC224" s="94">
        <f t="shared" si="226"/>
        <v>116</v>
      </c>
      <c r="BD224" s="94">
        <f t="shared" si="227"/>
        <v>15.1</v>
      </c>
      <c r="BE224" s="94">
        <v>1</v>
      </c>
      <c r="BF224" s="94">
        <f>BF$3/BI$3</f>
        <v>0.66225165562913912</v>
      </c>
      <c r="BG224" s="93">
        <f>BG223*BE224</f>
        <v>5120</v>
      </c>
      <c r="BH224" s="93">
        <f>BC224*BG224*$G224*BF224</f>
        <v>1718080.7629139072</v>
      </c>
      <c r="BI224" s="93">
        <f t="shared" si="257"/>
        <v>145503301.17575714</v>
      </c>
      <c r="BJ224" s="93">
        <f t="shared" si="228"/>
        <v>1006594985531716.7</v>
      </c>
      <c r="BK224" s="93">
        <f t="shared" si="229"/>
        <v>17802.767096118023</v>
      </c>
      <c r="BL224" s="94">
        <f t="shared" si="230"/>
        <v>84.689442031223237</v>
      </c>
      <c r="BM224" s="100">
        <f t="shared" si="264"/>
        <v>12.976261539030652</v>
      </c>
      <c r="BN224" s="94">
        <f t="shared" si="231"/>
        <v>66</v>
      </c>
      <c r="BO224" s="94">
        <f t="shared" si="232"/>
        <v>17.600000000000001</v>
      </c>
      <c r="BP224" s="94">
        <v>1</v>
      </c>
      <c r="BQ224" s="94">
        <f>BQ$3/BT$3</f>
        <v>0.56818181818181823</v>
      </c>
      <c r="BR224" s="93">
        <f>BR223*BP224</f>
        <v>64</v>
      </c>
      <c r="BS224" s="93">
        <f>BN224*BR224*$G224*BQ224</f>
        <v>10483.439999999999</v>
      </c>
      <c r="BT224" s="93">
        <f t="shared" si="258"/>
        <v>165618.40986478928</v>
      </c>
      <c r="BU224" s="93">
        <f t="shared" si="233"/>
        <v>1173249784460809</v>
      </c>
      <c r="BV224" s="93">
        <f t="shared" si="234"/>
        <v>17802.767096118023</v>
      </c>
      <c r="BW224" s="94">
        <f t="shared" si="235"/>
        <v>15.798097748905827</v>
      </c>
      <c r="BX224" s="100">
        <f t="shared" si="265"/>
        <v>2.8213751433865299</v>
      </c>
      <c r="BY224" s="94">
        <f t="shared" si="236"/>
        <v>11</v>
      </c>
      <c r="BZ224" s="94">
        <f t="shared" si="237"/>
        <v>20.350000000000001</v>
      </c>
      <c r="CA224" s="94">
        <v>1</v>
      </c>
      <c r="CB224" s="94">
        <f>CB$3/CE$3</f>
        <v>0.49140049140049141</v>
      </c>
      <c r="CC224" s="93">
        <f>CC223*CA224</f>
        <v>1</v>
      </c>
      <c r="CD224" s="93">
        <f>BY224*CC224*$G224*CB224</f>
        <v>23.611351351351345</v>
      </c>
      <c r="CE224" s="93">
        <f t="shared" si="259"/>
        <v>93.504046096758714</v>
      </c>
      <c r="CF224" s="93">
        <f t="shared" si="238"/>
        <v>1356570063282810.5</v>
      </c>
      <c r="CG224" s="93">
        <f t="shared" si="239"/>
        <v>17802.767096118023</v>
      </c>
      <c r="CH224" s="94">
        <f t="shared" si="240"/>
        <v>3.9601310702365713</v>
      </c>
      <c r="CI224" s="100">
        <f t="shared" si="268"/>
        <v>0.81774396021627838</v>
      </c>
      <c r="CJ224" s="94">
        <f t="shared" si="241"/>
        <v>-39</v>
      </c>
      <c r="CK224" s="94">
        <f t="shared" si="242"/>
        <v>22.85</v>
      </c>
      <c r="CL224" s="94">
        <v>1</v>
      </c>
      <c r="CM224" s="94">
        <f>CM$3/CP$3</f>
        <v>0.43763676148796499</v>
      </c>
      <c r="CN224" s="93">
        <f>CN223*CL224</f>
        <v>1</v>
      </c>
      <c r="CO224" s="93">
        <f>CJ224*CN224*$G224*CM224</f>
        <v>-74.554004376367601</v>
      </c>
      <c r="CP224" s="93">
        <f t="shared" si="260"/>
        <v>0.10253030238938353</v>
      </c>
      <c r="CQ224" s="93">
        <f t="shared" si="243"/>
        <v>1523224862211902.7</v>
      </c>
      <c r="CR224" s="93">
        <f t="shared" si="244"/>
        <v>17802.767096118023</v>
      </c>
      <c r="CS224" s="94">
        <f t="shared" si="245"/>
        <v>-1.3752487642620032E-3</v>
      </c>
      <c r="CT224" s="100"/>
      <c r="CU224" s="94">
        <f t="shared" si="246"/>
        <v>-102</v>
      </c>
      <c r="CV224" s="94">
        <f t="shared" si="247"/>
        <v>26</v>
      </c>
      <c r="CW224" s="94">
        <v>1</v>
      </c>
      <c r="CX224" s="94">
        <f>CX$3/DA$3</f>
        <v>0.38461538461538458</v>
      </c>
      <c r="CY224" s="93">
        <f>CY223*CW224</f>
        <v>1</v>
      </c>
      <c r="CZ224" s="93">
        <f>CU224*CY224*$G224*CX224</f>
        <v>-171.36392307692304</v>
      </c>
      <c r="DA224" s="93">
        <f t="shared" si="261"/>
        <v>1.8791499485621494E-5</v>
      </c>
      <c r="DB224" s="93">
        <f t="shared" si="248"/>
        <v>1733209908862558.7</v>
      </c>
      <c r="DC224" s="93">
        <f t="shared" si="249"/>
        <v>17802.767096118023</v>
      </c>
      <c r="DD224" s="94">
        <f t="shared" si="250"/>
        <v>-1.0965843421538752E-7</v>
      </c>
      <c r="DE224" s="100"/>
    </row>
    <row r="225" spans="1:109">
      <c r="A225" s="84">
        <f t="shared" si="201"/>
        <v>494.559400409528</v>
      </c>
      <c r="B225" s="84">
        <f t="shared" si="202"/>
        <v>7.3</v>
      </c>
      <c r="C225" s="112">
        <f t="shared" si="267"/>
        <v>9.8550000000000004</v>
      </c>
      <c r="D225" s="116"/>
      <c r="E225" s="86">
        <f t="shared" si="251"/>
        <v>2.0949999999999998</v>
      </c>
      <c r="F225" s="86">
        <f t="shared" si="203"/>
        <v>2.0949999999999998</v>
      </c>
      <c r="G225" s="87">
        <f t="shared" si="204"/>
        <v>4.3890249999999993</v>
      </c>
      <c r="H225" s="88">
        <f t="shared" si="205"/>
        <v>15314887470576.785</v>
      </c>
      <c r="I225" s="84">
        <f t="shared" si="252"/>
        <v>43.800000000000026</v>
      </c>
      <c r="J225" s="89">
        <v>219</v>
      </c>
      <c r="K225" s="94">
        <f t="shared" si="206"/>
        <v>219</v>
      </c>
      <c r="L225" s="94">
        <f t="shared" si="207"/>
        <v>10</v>
      </c>
      <c r="M225" s="94">
        <v>1</v>
      </c>
      <c r="N225" s="94">
        <f>N$3/Q$3</f>
        <v>1</v>
      </c>
      <c r="O225" s="93">
        <f>O224*M225</f>
        <v>737280000</v>
      </c>
      <c r="P225" s="93">
        <f>K225*O225*$G225*N225</f>
        <v>708670937087.99988</v>
      </c>
      <c r="Q225" s="93">
        <f t="shared" si="208"/>
        <v>153148874705767.84</v>
      </c>
      <c r="R225" s="93">
        <f t="shared" si="209"/>
        <v>765744373528839.25</v>
      </c>
      <c r="S225" s="93">
        <f t="shared" si="210"/>
        <v>18447.065635275394</v>
      </c>
      <c r="T225" s="94">
        <f t="shared" si="266"/>
        <v>216.10717568731118</v>
      </c>
      <c r="U225" s="100">
        <f>T225/(($C225/N$3))</f>
        <v>21.928683479179217</v>
      </c>
      <c r="V225" s="94">
        <f t="shared" si="211"/>
        <v>209</v>
      </c>
      <c r="W225" s="97">
        <f t="shared" si="212"/>
        <v>10.5</v>
      </c>
      <c r="X225" s="94">
        <v>1</v>
      </c>
      <c r="Y225" s="94">
        <f>Y$3/AB$3</f>
        <v>0.95238095238095244</v>
      </c>
      <c r="Z225" s="93">
        <f>Z224*X225</f>
        <v>796262400</v>
      </c>
      <c r="AA225" s="93">
        <f>V225*Z225*$G225*Y225</f>
        <v>695634720241.37146</v>
      </c>
      <c r="AB225" s="93">
        <f t="shared" si="253"/>
        <v>40201579610264.039</v>
      </c>
      <c r="AC225" s="93">
        <f t="shared" si="213"/>
        <v>804031592205281.25</v>
      </c>
      <c r="AD225" s="93">
        <f t="shared" si="214"/>
        <v>18447.065635275394</v>
      </c>
      <c r="AE225" s="94">
        <f t="shared" si="215"/>
        <v>57.791220651428794</v>
      </c>
      <c r="AF225" s="100">
        <f t="shared" si="254"/>
        <v>6.1573598867580142</v>
      </c>
      <c r="AG225" s="94">
        <f t="shared" si="216"/>
        <v>184</v>
      </c>
      <c r="AH225" s="94">
        <f t="shared" si="217"/>
        <v>11.75</v>
      </c>
      <c r="AI225" s="94">
        <v>1</v>
      </c>
      <c r="AJ225" s="94">
        <f>AJ$3/AM$3</f>
        <v>0.85106382978723394</v>
      </c>
      <c r="AK225" s="93">
        <f>AK224*AI225</f>
        <v>74649600</v>
      </c>
      <c r="AL225" s="93">
        <f>AG225*AK225*$G225*AJ225</f>
        <v>51306867027.880836</v>
      </c>
      <c r="AM225" s="93">
        <f t="shared" si="255"/>
        <v>1405858810775.6003</v>
      </c>
      <c r="AN225" s="93">
        <f t="shared" si="218"/>
        <v>899749638896386.12</v>
      </c>
      <c r="AO225" s="93">
        <f t="shared" si="219"/>
        <v>18447.065635275394</v>
      </c>
      <c r="AP225" s="94">
        <f t="shared" si="220"/>
        <v>27.400987279376032</v>
      </c>
      <c r="AQ225" s="100">
        <f t="shared" si="262"/>
        <v>3.2669873214882634</v>
      </c>
      <c r="AR225" s="94">
        <f t="shared" si="221"/>
        <v>154</v>
      </c>
      <c r="AS225" s="94">
        <f t="shared" si="222"/>
        <v>13.25</v>
      </c>
      <c r="AT225" s="94">
        <v>1</v>
      </c>
      <c r="AU225" s="94">
        <f>AU$3/AX$3</f>
        <v>0.75471698113207542</v>
      </c>
      <c r="AV225" s="93">
        <f>AV224*AT225</f>
        <v>512000</v>
      </c>
      <c r="AW225" s="93">
        <f>AR225*AV225*$G225*AU225</f>
        <v>261181768.45283011</v>
      </c>
      <c r="AX225" s="93">
        <f t="shared" si="256"/>
        <v>24770783567.52216</v>
      </c>
      <c r="AY225" s="93">
        <f t="shared" si="223"/>
        <v>1014611294925712</v>
      </c>
      <c r="AZ225" s="93">
        <f t="shared" si="224"/>
        <v>18447.065635275394</v>
      </c>
      <c r="BA225" s="94">
        <f t="shared" si="225"/>
        <v>94.841166419300848</v>
      </c>
      <c r="BB225" s="100">
        <f t="shared" si="263"/>
        <v>12.751349112691386</v>
      </c>
      <c r="BC225" s="94">
        <f t="shared" si="226"/>
        <v>117</v>
      </c>
      <c r="BD225" s="94">
        <f t="shared" si="227"/>
        <v>15.1</v>
      </c>
      <c r="BE225" s="94">
        <v>1</v>
      </c>
      <c r="BF225" s="94">
        <f>BF$3/BI$3</f>
        <v>0.66225165562913912</v>
      </c>
      <c r="BG225" s="93">
        <f>BG224*BE225</f>
        <v>5120</v>
      </c>
      <c r="BH225" s="93">
        <f>BC225*BG225*$G225*BF225</f>
        <v>1741193.0701986752</v>
      </c>
      <c r="BI225" s="93">
        <f t="shared" si="257"/>
        <v>167139402.70723036</v>
      </c>
      <c r="BJ225" s="93">
        <f t="shared" si="228"/>
        <v>1156274004028547.2</v>
      </c>
      <c r="BK225" s="93">
        <f t="shared" si="229"/>
        <v>18447.065635275394</v>
      </c>
      <c r="BL225" s="94">
        <f t="shared" si="230"/>
        <v>95.991309388888894</v>
      </c>
      <c r="BM225" s="100">
        <f t="shared" si="264"/>
        <v>14.707953036755173</v>
      </c>
      <c r="BN225" s="94">
        <f t="shared" si="231"/>
        <v>67</v>
      </c>
      <c r="BO225" s="94">
        <f t="shared" si="232"/>
        <v>17.600000000000001</v>
      </c>
      <c r="BP225" s="94">
        <v>1</v>
      </c>
      <c r="BQ225" s="94">
        <f>BQ$3/BT$3</f>
        <v>0.56818181818181823</v>
      </c>
      <c r="BR225" s="93">
        <f>BR224*BP225</f>
        <v>64</v>
      </c>
      <c r="BS225" s="93">
        <f>BN225*BR225*$G225*BQ225</f>
        <v>10693.260909090908</v>
      </c>
      <c r="BT225" s="93">
        <f t="shared" si="258"/>
        <v>190245.59496890815</v>
      </c>
      <c r="BU225" s="93">
        <f t="shared" si="233"/>
        <v>1347710097410757.2</v>
      </c>
      <c r="BV225" s="93">
        <f t="shared" si="234"/>
        <v>18447.065635275394</v>
      </c>
      <c r="BW225" s="94">
        <f t="shared" si="235"/>
        <v>17.791167407798895</v>
      </c>
      <c r="BX225" s="100">
        <f t="shared" si="265"/>
        <v>3.1773165538027452</v>
      </c>
      <c r="BY225" s="94">
        <f t="shared" si="236"/>
        <v>12</v>
      </c>
      <c r="BZ225" s="94">
        <f t="shared" si="237"/>
        <v>20.350000000000001</v>
      </c>
      <c r="CA225" s="94">
        <v>1</v>
      </c>
      <c r="CB225" s="94">
        <f>CB$3/CE$3</f>
        <v>0.49140049140049141</v>
      </c>
      <c r="CC225" s="93">
        <f>CC224*CA225</f>
        <v>1</v>
      </c>
      <c r="CD225" s="93">
        <f>BY225*CC225*$G225*CB225</f>
        <v>25.881228501228495</v>
      </c>
      <c r="CE225" s="93">
        <f t="shared" si="259"/>
        <v>107.40794393691368</v>
      </c>
      <c r="CF225" s="93">
        <f t="shared" si="238"/>
        <v>1558289800131188</v>
      </c>
      <c r="CG225" s="93">
        <f t="shared" si="239"/>
        <v>18447.065635275394</v>
      </c>
      <c r="CH225" s="94">
        <f t="shared" si="240"/>
        <v>4.1500326745237537</v>
      </c>
      <c r="CI225" s="100">
        <f t="shared" si="268"/>
        <v>0.85695753350135362</v>
      </c>
      <c r="CJ225" s="94">
        <f t="shared" si="241"/>
        <v>-38</v>
      </c>
      <c r="CK225" s="94">
        <f t="shared" si="242"/>
        <v>22.85</v>
      </c>
      <c r="CL225" s="94">
        <v>1</v>
      </c>
      <c r="CM225" s="94">
        <f>CM$3/CP$3</f>
        <v>0.43763676148796499</v>
      </c>
      <c r="CN225" s="93">
        <f>CN224*CL225</f>
        <v>1</v>
      </c>
      <c r="CO225" s="93">
        <f>CJ225*CN225*$G225*CM225</f>
        <v>-72.990350109409178</v>
      </c>
      <c r="CP225" s="93">
        <f t="shared" si="260"/>
        <v>0.11777638969203345</v>
      </c>
      <c r="CQ225" s="93">
        <f t="shared" si="243"/>
        <v>1749725893513397.7</v>
      </c>
      <c r="CR225" s="93">
        <f t="shared" si="244"/>
        <v>18447.065635275394</v>
      </c>
      <c r="CS225" s="94">
        <f t="shared" si="245"/>
        <v>-1.6135885019799474E-3</v>
      </c>
      <c r="CT225" s="100"/>
      <c r="CU225" s="94">
        <f t="shared" si="246"/>
        <v>-101</v>
      </c>
      <c r="CV225" s="94">
        <f t="shared" si="247"/>
        <v>26</v>
      </c>
      <c r="CW225" s="94">
        <v>1</v>
      </c>
      <c r="CX225" s="94">
        <f>CX$3/DA$3</f>
        <v>0.38461538461538458</v>
      </c>
      <c r="CY225" s="93">
        <f>CY224*CW225</f>
        <v>1</v>
      </c>
      <c r="CZ225" s="93">
        <f>CU225*CY225*$G225*CX225</f>
        <v>-170.49674038461535</v>
      </c>
      <c r="DA225" s="93">
        <f t="shared" si="261"/>
        <v>2.1585764547061041E-5</v>
      </c>
      <c r="DB225" s="93">
        <f t="shared" si="248"/>
        <v>1990935371174982.2</v>
      </c>
      <c r="DC225" s="93">
        <f t="shared" si="249"/>
        <v>18447.065635275394</v>
      </c>
      <c r="DD225" s="94">
        <f t="shared" si="250"/>
        <v>-1.2660514505067227E-7</v>
      </c>
      <c r="DE225" s="100"/>
    </row>
    <row r="226" spans="1:109">
      <c r="A226" s="84">
        <f t="shared" si="201"/>
        <v>512.00000000000739</v>
      </c>
      <c r="B226" s="84">
        <f t="shared" si="202"/>
        <v>7.333333333333333</v>
      </c>
      <c r="C226" s="112">
        <f t="shared" si="267"/>
        <v>9.8550000000000004</v>
      </c>
      <c r="D226" s="116"/>
      <c r="E226" s="86">
        <f t="shared" si="251"/>
        <v>2.1</v>
      </c>
      <c r="F226" s="86">
        <f t="shared" si="203"/>
        <v>2.1</v>
      </c>
      <c r="G226" s="87">
        <f t="shared" si="204"/>
        <v>4.41</v>
      </c>
      <c r="H226" s="88">
        <f t="shared" si="205"/>
        <v>17592186044416.258</v>
      </c>
      <c r="I226" s="84">
        <f t="shared" si="252"/>
        <v>44.000000000000021</v>
      </c>
      <c r="J226" s="89">
        <v>220</v>
      </c>
      <c r="K226" s="94">
        <f t="shared" si="206"/>
        <v>220</v>
      </c>
      <c r="L226" s="94">
        <f t="shared" si="207"/>
        <v>10</v>
      </c>
      <c r="M226" s="94">
        <v>12</v>
      </c>
      <c r="N226" s="94">
        <f>N$3/Q$3</f>
        <v>1</v>
      </c>
      <c r="O226" s="93">
        <f>O225*M226</f>
        <v>8847360000</v>
      </c>
      <c r="P226" s="93">
        <f>K226*O226*$G226*N226</f>
        <v>8583708672000</v>
      </c>
      <c r="Q226" s="93">
        <f t="shared" si="208"/>
        <v>175921860444162.56</v>
      </c>
      <c r="R226" s="93">
        <f t="shared" si="209"/>
        <v>879609302220812.75</v>
      </c>
      <c r="S226" s="93">
        <f t="shared" si="210"/>
        <v>19114.666666666944</v>
      </c>
      <c r="T226" s="94">
        <f t="shared" si="266"/>
        <v>20.494854516442118</v>
      </c>
      <c r="U226" s="100">
        <f>T226/(($C226/N$3))</f>
        <v>2.0796402350524725</v>
      </c>
      <c r="V226" s="94">
        <f t="shared" si="211"/>
        <v>210</v>
      </c>
      <c r="W226" s="97">
        <f t="shared" si="212"/>
        <v>10.5</v>
      </c>
      <c r="X226" s="94">
        <v>1</v>
      </c>
      <c r="Y226" s="94">
        <f>Y$3/AB$3</f>
        <v>0.95238095238095244</v>
      </c>
      <c r="Z226" s="93">
        <f>Z225*X226</f>
        <v>796262400</v>
      </c>
      <c r="AA226" s="93">
        <f>V226*Z226*$G226*Y226</f>
        <v>702303436800</v>
      </c>
      <c r="AB226" s="93">
        <f t="shared" si="253"/>
        <v>46179488366592.648</v>
      </c>
      <c r="AC226" s="93">
        <f t="shared" si="213"/>
        <v>923589767331853.62</v>
      </c>
      <c r="AD226" s="93">
        <f t="shared" si="214"/>
        <v>19114.666666666944</v>
      </c>
      <c r="AE226" s="94">
        <f t="shared" si="215"/>
        <v>65.754324906918427</v>
      </c>
      <c r="AF226" s="100">
        <f t="shared" si="254"/>
        <v>7.0057880418330134</v>
      </c>
      <c r="AG226" s="94">
        <f t="shared" si="216"/>
        <v>185</v>
      </c>
      <c r="AH226" s="94">
        <f t="shared" si="217"/>
        <v>11.75</v>
      </c>
      <c r="AI226" s="94">
        <v>1</v>
      </c>
      <c r="AJ226" s="94">
        <f>AJ$3/AM$3</f>
        <v>0.85106382978723394</v>
      </c>
      <c r="AK226" s="93">
        <f>AK225*AI226</f>
        <v>74649600</v>
      </c>
      <c r="AL226" s="93">
        <f>AG226*AK226*$G226*AJ226</f>
        <v>51832235029.787231</v>
      </c>
      <c r="AM226" s="93">
        <f t="shared" si="255"/>
        <v>1614907703296.0205</v>
      </c>
      <c r="AN226" s="93">
        <f t="shared" si="218"/>
        <v>1033540930109455.1</v>
      </c>
      <c r="AO226" s="93">
        <f t="shared" si="219"/>
        <v>19114.666666666944</v>
      </c>
      <c r="AP226" s="94">
        <f t="shared" si="220"/>
        <v>31.156435804243372</v>
      </c>
      <c r="AQ226" s="100">
        <f t="shared" si="262"/>
        <v>3.7147450096383521</v>
      </c>
      <c r="AR226" s="94">
        <f t="shared" si="221"/>
        <v>155</v>
      </c>
      <c r="AS226" s="94">
        <f t="shared" si="222"/>
        <v>13.25</v>
      </c>
      <c r="AT226" s="94">
        <v>1</v>
      </c>
      <c r="AU226" s="94">
        <f>AU$3/AX$3</f>
        <v>0.75471698113207542</v>
      </c>
      <c r="AV226" s="93">
        <f>AV225*AT226</f>
        <v>512000</v>
      </c>
      <c r="AW226" s="93">
        <f>AR226*AV226*$G226*AU226</f>
        <v>264134037.73584902</v>
      </c>
      <c r="AX226" s="93">
        <f t="shared" si="256"/>
        <v>28454158336.00029</v>
      </c>
      <c r="AY226" s="93">
        <f t="shared" si="223"/>
        <v>1165482325442577</v>
      </c>
      <c r="AZ226" s="93">
        <f t="shared" si="224"/>
        <v>19114.666666666944</v>
      </c>
      <c r="BA226" s="94">
        <f t="shared" si="225"/>
        <v>107.72620817789593</v>
      </c>
      <c r="BB226" s="100">
        <f t="shared" si="263"/>
        <v>14.483736766688187</v>
      </c>
      <c r="BC226" s="94">
        <f t="shared" si="226"/>
        <v>118</v>
      </c>
      <c r="BD226" s="94">
        <f t="shared" si="227"/>
        <v>15.1</v>
      </c>
      <c r="BE226" s="94">
        <v>1</v>
      </c>
      <c r="BF226" s="94">
        <f>BF$3/BI$3</f>
        <v>0.66225165562913912</v>
      </c>
      <c r="BG226" s="93">
        <f>BG225*BE226</f>
        <v>5120</v>
      </c>
      <c r="BH226" s="93">
        <f>BC226*BG226*$G226*BF226</f>
        <v>1764467.2847682121</v>
      </c>
      <c r="BI226" s="93">
        <f t="shared" si="257"/>
        <v>191992756.9449825</v>
      </c>
      <c r="BJ226" s="93">
        <f t="shared" si="228"/>
        <v>1328210046353427.5</v>
      </c>
      <c r="BK226" s="93">
        <f t="shared" si="229"/>
        <v>19114.666666666944</v>
      </c>
      <c r="BL226" s="94">
        <f t="shared" si="230"/>
        <v>108.81060737275357</v>
      </c>
      <c r="BM226" s="100">
        <f t="shared" si="264"/>
        <v>16.67214785721541</v>
      </c>
      <c r="BN226" s="94">
        <f t="shared" si="231"/>
        <v>68</v>
      </c>
      <c r="BO226" s="94">
        <f t="shared" si="232"/>
        <v>17.600000000000001</v>
      </c>
      <c r="BP226" s="94">
        <v>1</v>
      </c>
      <c r="BQ226" s="94">
        <f>BQ$3/BT$3</f>
        <v>0.56818181818181823</v>
      </c>
      <c r="BR226" s="93">
        <f>BR225*BP226</f>
        <v>64</v>
      </c>
      <c r="BS226" s="93">
        <f>BN226*BR226*$G226*BQ226</f>
        <v>10904.727272727274</v>
      </c>
      <c r="BT226" s="93">
        <f t="shared" si="258"/>
        <v>218534.801986217</v>
      </c>
      <c r="BU226" s="93">
        <f t="shared" si="233"/>
        <v>1548112371908631</v>
      </c>
      <c r="BV226" s="93">
        <f t="shared" si="234"/>
        <v>19114.666666666944</v>
      </c>
      <c r="BW226" s="94">
        <f t="shared" si="235"/>
        <v>20.04037299793573</v>
      </c>
      <c r="BX226" s="100">
        <f t="shared" si="265"/>
        <v>3.579001164522261</v>
      </c>
      <c r="BY226" s="94">
        <f t="shared" si="236"/>
        <v>13</v>
      </c>
      <c r="BZ226" s="94">
        <f t="shared" si="237"/>
        <v>20.350000000000001</v>
      </c>
      <c r="CA226" s="94">
        <v>1</v>
      </c>
      <c r="CB226" s="94">
        <f>CB$3/CE$3</f>
        <v>0.49140049140049141</v>
      </c>
      <c r="CC226" s="93">
        <f>CC225*CA226</f>
        <v>1</v>
      </c>
      <c r="CD226" s="93">
        <f>BY226*CC226*$G226*CB226</f>
        <v>28.171990171990171</v>
      </c>
      <c r="CE226" s="93">
        <f t="shared" si="259"/>
        <v>123.37932851394652</v>
      </c>
      <c r="CF226" s="93">
        <f t="shared" si="238"/>
        <v>1790004930019354.5</v>
      </c>
      <c r="CG226" s="93">
        <f t="shared" si="239"/>
        <v>19114.666666666944</v>
      </c>
      <c r="CH226" s="94">
        <f t="shared" si="240"/>
        <v>4.3795034628620471</v>
      </c>
      <c r="CI226" s="100">
        <f t="shared" si="268"/>
        <v>0.90434191242255368</v>
      </c>
      <c r="CJ226" s="94">
        <f t="shared" si="241"/>
        <v>-37</v>
      </c>
      <c r="CK226" s="94">
        <f t="shared" si="242"/>
        <v>22.85</v>
      </c>
      <c r="CL226" s="94">
        <v>1</v>
      </c>
      <c r="CM226" s="94">
        <f>CM$3/CP$3</f>
        <v>0.43763676148796499</v>
      </c>
      <c r="CN226" s="93">
        <f>CN225*CL226</f>
        <v>1</v>
      </c>
      <c r="CO226" s="93">
        <f>CJ226*CN226*$G226*CM226</f>
        <v>-71.409190371991258</v>
      </c>
      <c r="CP226" s="93">
        <f t="shared" si="260"/>
        <v>0.13528954509672858</v>
      </c>
      <c r="CQ226" s="93">
        <f t="shared" si="243"/>
        <v>2009907255574557.5</v>
      </c>
      <c r="CR226" s="93">
        <f t="shared" si="244"/>
        <v>19114.666666666944</v>
      </c>
      <c r="CS226" s="94">
        <f t="shared" si="245"/>
        <v>-1.8945676934854739E-3</v>
      </c>
      <c r="CT226" s="100"/>
      <c r="CU226" s="94">
        <f t="shared" si="246"/>
        <v>-100</v>
      </c>
      <c r="CV226" s="94">
        <f t="shared" si="247"/>
        <v>26</v>
      </c>
      <c r="CW226" s="94">
        <v>1</v>
      </c>
      <c r="CX226" s="94">
        <f>CX$3/DA$3</f>
        <v>0.38461538461538458</v>
      </c>
      <c r="CY226" s="93">
        <f>CY225*CW226</f>
        <v>1</v>
      </c>
      <c r="CZ226" s="93">
        <f>CU226*CY226*$G226*CX226</f>
        <v>-169.61538461538461</v>
      </c>
      <c r="DA226" s="93">
        <f t="shared" si="261"/>
        <v>2.4795532226562334E-5</v>
      </c>
      <c r="DB226" s="93">
        <f t="shared" si="248"/>
        <v>2286984185774113.5</v>
      </c>
      <c r="DC226" s="93">
        <f t="shared" si="249"/>
        <v>19114.666666666944</v>
      </c>
      <c r="DD226" s="94">
        <f t="shared" si="250"/>
        <v>-1.4618681131306591E-7</v>
      </c>
      <c r="DE226" s="100"/>
    </row>
    <row r="227" spans="1:109">
      <c r="A227" s="84">
        <f t="shared" si="201"/>
        <v>530.05564100679294</v>
      </c>
      <c r="B227" s="84">
        <f t="shared" si="202"/>
        <v>7.3666666666666663</v>
      </c>
      <c r="C227" s="112">
        <f t="shared" si="267"/>
        <v>9.8550000000000004</v>
      </c>
      <c r="D227" s="116"/>
      <c r="E227" s="86">
        <f t="shared" si="251"/>
        <v>2.105</v>
      </c>
      <c r="F227" s="86">
        <f t="shared" si="203"/>
        <v>2.105</v>
      </c>
      <c r="G227" s="87">
        <f t="shared" si="204"/>
        <v>4.431025</v>
      </c>
      <c r="H227" s="88">
        <f t="shared" si="205"/>
        <v>20208115170022.754</v>
      </c>
      <c r="I227" s="84">
        <f t="shared" si="252"/>
        <v>44.200000000000024</v>
      </c>
      <c r="J227" s="89">
        <v>221</v>
      </c>
      <c r="K227" s="94">
        <f t="shared" si="206"/>
        <v>221</v>
      </c>
      <c r="L227" s="94">
        <f t="shared" si="207"/>
        <v>10</v>
      </c>
      <c r="M227" s="94">
        <v>1</v>
      </c>
      <c r="N227" s="94">
        <f>N$3/Q$3</f>
        <v>1</v>
      </c>
      <c r="O227" s="93">
        <f>O226*M227</f>
        <v>8847360000</v>
      </c>
      <c r="P227" s="93">
        <f>K227*O227*$G227*N227</f>
        <v>8663835009024</v>
      </c>
      <c r="Q227" s="93">
        <f t="shared" si="208"/>
        <v>202081151700227.53</v>
      </c>
      <c r="R227" s="93">
        <f t="shared" si="209"/>
        <v>1010405758501137.6</v>
      </c>
      <c r="S227" s="93">
        <f t="shared" si="210"/>
        <v>19806.412452287164</v>
      </c>
      <c r="T227" s="94">
        <f t="shared" si="266"/>
        <v>23.324676830727462</v>
      </c>
      <c r="U227" s="100">
        <f>T227/(($C227/N$3))</f>
        <v>2.3667860812508841</v>
      </c>
      <c r="V227" s="94">
        <f t="shared" si="211"/>
        <v>211</v>
      </c>
      <c r="W227" s="97">
        <f t="shared" si="212"/>
        <v>10.5</v>
      </c>
      <c r="X227" s="94">
        <v>1</v>
      </c>
      <c r="Y227" s="94">
        <f>Y$3/AB$3</f>
        <v>0.95238095238095244</v>
      </c>
      <c r="Z227" s="93">
        <f>Z226*X227</f>
        <v>796262400</v>
      </c>
      <c r="AA227" s="93">
        <f>V227*Z227*$G227*Y227</f>
        <v>709011966478.62866</v>
      </c>
      <c r="AB227" s="93">
        <f t="shared" si="253"/>
        <v>53046302321309.687</v>
      </c>
      <c r="AC227" s="93">
        <f t="shared" si="213"/>
        <v>1060926046426194.5</v>
      </c>
      <c r="AD227" s="93">
        <f t="shared" si="214"/>
        <v>19806.412452287164</v>
      </c>
      <c r="AE227" s="94">
        <f t="shared" si="215"/>
        <v>74.817217239320925</v>
      </c>
      <c r="AF227" s="100">
        <f t="shared" si="254"/>
        <v>7.9713930087556539</v>
      </c>
      <c r="AG227" s="94">
        <f t="shared" si="216"/>
        <v>186</v>
      </c>
      <c r="AH227" s="94">
        <f t="shared" si="217"/>
        <v>11.75</v>
      </c>
      <c r="AI227" s="94">
        <v>1</v>
      </c>
      <c r="AJ227" s="94">
        <f>AJ$3/AM$3</f>
        <v>0.85106382978723394</v>
      </c>
      <c r="AK227" s="93">
        <f>AK226*AI227</f>
        <v>74649600</v>
      </c>
      <c r="AL227" s="93">
        <f>AG227*AK227*$G227*AJ227</f>
        <v>52360859024.885101</v>
      </c>
      <c r="AM227" s="93">
        <f t="shared" si="255"/>
        <v>1855041822248.1777</v>
      </c>
      <c r="AN227" s="93">
        <f t="shared" si="218"/>
        <v>1187226766238836.7</v>
      </c>
      <c r="AO227" s="93">
        <f t="shared" si="219"/>
        <v>19806.412452287164</v>
      </c>
      <c r="AP227" s="94">
        <f t="shared" si="220"/>
        <v>35.428024994138234</v>
      </c>
      <c r="AQ227" s="100">
        <f t="shared" si="262"/>
        <v>4.2240415391286072</v>
      </c>
      <c r="AR227" s="94">
        <f t="shared" si="221"/>
        <v>156</v>
      </c>
      <c r="AS227" s="94">
        <f t="shared" si="222"/>
        <v>13.25</v>
      </c>
      <c r="AT227" s="94">
        <v>1</v>
      </c>
      <c r="AU227" s="94">
        <f>AU$3/AX$3</f>
        <v>0.75471698113207542</v>
      </c>
      <c r="AV227" s="93">
        <f>AV226*AT227</f>
        <v>512000</v>
      </c>
      <c r="AW227" s="93">
        <f>AR227*AV227*$G227*AU227</f>
        <v>267105531.16981131</v>
      </c>
      <c r="AX227" s="93">
        <f t="shared" si="256"/>
        <v>32685244873.388714</v>
      </c>
      <c r="AY227" s="93">
        <f t="shared" si="223"/>
        <v>1338787630014007.5</v>
      </c>
      <c r="AZ227" s="93">
        <f t="shared" si="224"/>
        <v>19806.412452287164</v>
      </c>
      <c r="BA227" s="94">
        <f t="shared" si="225"/>
        <v>122.36828166845109</v>
      </c>
      <c r="BB227" s="100">
        <f t="shared" si="263"/>
        <v>16.45235649017734</v>
      </c>
      <c r="BC227" s="94">
        <f t="shared" si="226"/>
        <v>119</v>
      </c>
      <c r="BD227" s="94">
        <f t="shared" si="227"/>
        <v>15.1</v>
      </c>
      <c r="BE227" s="94">
        <v>1</v>
      </c>
      <c r="BF227" s="94">
        <f>BF$3/BI$3</f>
        <v>0.66225165562913912</v>
      </c>
      <c r="BG227" s="93">
        <f>BG226*BE227</f>
        <v>5120</v>
      </c>
      <c r="BH227" s="93">
        <f>BC227*BG227*$G227*BF227</f>
        <v>1787903.9152317883</v>
      </c>
      <c r="BI227" s="93">
        <f t="shared" si="257"/>
        <v>220541764.07404706</v>
      </c>
      <c r="BJ227" s="93">
        <f t="shared" si="228"/>
        <v>1525712695336717.7</v>
      </c>
      <c r="BK227" s="93">
        <f t="shared" si="229"/>
        <v>19806.412452287164</v>
      </c>
      <c r="BL227" s="94">
        <f t="shared" si="230"/>
        <v>123.35213441571075</v>
      </c>
      <c r="BM227" s="100">
        <f t="shared" si="264"/>
        <v>18.900225567501089</v>
      </c>
      <c r="BN227" s="94">
        <f t="shared" si="231"/>
        <v>69</v>
      </c>
      <c r="BO227" s="94">
        <f t="shared" si="232"/>
        <v>17.600000000000001</v>
      </c>
      <c r="BP227" s="94">
        <v>1</v>
      </c>
      <c r="BQ227" s="94">
        <f>BQ$3/BT$3</f>
        <v>0.56818181818181823</v>
      </c>
      <c r="BR227" s="93">
        <f>BR226*BP227</f>
        <v>64</v>
      </c>
      <c r="BS227" s="93">
        <f>BN227*BR227*$G227*BQ227</f>
        <v>11117.844545454547</v>
      </c>
      <c r="BT227" s="93">
        <f t="shared" si="258"/>
        <v>251030.56755117024</v>
      </c>
      <c r="BU227" s="93">
        <f t="shared" si="233"/>
        <v>1778314134962002.5</v>
      </c>
      <c r="BV227" s="93">
        <f t="shared" si="234"/>
        <v>19806.412452287164</v>
      </c>
      <c r="BW227" s="94">
        <f t="shared" si="235"/>
        <v>22.579067959157815</v>
      </c>
      <c r="BX227" s="100">
        <f t="shared" si="265"/>
        <v>4.0323855513057083</v>
      </c>
      <c r="BY227" s="94">
        <f t="shared" si="236"/>
        <v>14</v>
      </c>
      <c r="BZ227" s="94">
        <f t="shared" si="237"/>
        <v>20.350000000000001</v>
      </c>
      <c r="CA227" s="94">
        <v>1</v>
      </c>
      <c r="CB227" s="94">
        <f>CB$3/CE$3</f>
        <v>0.49140049140049141</v>
      </c>
      <c r="CC227" s="93">
        <f>CC226*CA227</f>
        <v>1</v>
      </c>
      <c r="CD227" s="93">
        <f>BY227*CC227*$G227*CB227</f>
        <v>30.483710073710075</v>
      </c>
      <c r="CE227" s="93">
        <f t="shared" si="259"/>
        <v>141.72563170460913</v>
      </c>
      <c r="CF227" s="93">
        <f t="shared" si="238"/>
        <v>2056175718549815.2</v>
      </c>
      <c r="CG227" s="93">
        <f t="shared" si="239"/>
        <v>19806.412452287164</v>
      </c>
      <c r="CH227" s="94">
        <f t="shared" si="240"/>
        <v>4.649225155399864</v>
      </c>
      <c r="CI227" s="100">
        <f t="shared" si="268"/>
        <v>0.96003786821296033</v>
      </c>
      <c r="CJ227" s="94">
        <f t="shared" si="241"/>
        <v>-36</v>
      </c>
      <c r="CK227" s="94">
        <f t="shared" si="242"/>
        <v>22.85</v>
      </c>
      <c r="CL227" s="94">
        <v>1</v>
      </c>
      <c r="CM227" s="94">
        <f>CM$3/CP$3</f>
        <v>0.43763676148796499</v>
      </c>
      <c r="CN227" s="93">
        <f>CN226*CL227</f>
        <v>1</v>
      </c>
      <c r="CO227" s="93">
        <f>CJ227*CN227*$G227*CM227</f>
        <v>-69.810459518599558</v>
      </c>
      <c r="CP227" s="93">
        <f t="shared" si="260"/>
        <v>0.15540687790090929</v>
      </c>
      <c r="CQ227" s="93">
        <f t="shared" si="243"/>
        <v>2308777158175099.5</v>
      </c>
      <c r="CR227" s="93">
        <f t="shared" si="244"/>
        <v>19806.412452287164</v>
      </c>
      <c r="CS227" s="94">
        <f t="shared" si="245"/>
        <v>-2.2261259841658016E-3</v>
      </c>
      <c r="CT227" s="100"/>
      <c r="CU227" s="94">
        <f t="shared" si="246"/>
        <v>-99</v>
      </c>
      <c r="CV227" s="94">
        <f t="shared" si="247"/>
        <v>26</v>
      </c>
      <c r="CW227" s="94">
        <v>1</v>
      </c>
      <c r="CX227" s="94">
        <f>CX$3/DA$3</f>
        <v>0.38461538461538458</v>
      </c>
      <c r="CY227" s="93">
        <f>CY226*CW227</f>
        <v>1</v>
      </c>
      <c r="CZ227" s="93">
        <f>CU227*CY227*$G227*CX227</f>
        <v>-168.71979807692307</v>
      </c>
      <c r="DA227" s="93">
        <f t="shared" si="261"/>
        <v>2.8482587079928121E-5</v>
      </c>
      <c r="DB227" s="93">
        <f t="shared" si="248"/>
        <v>2627054972102958</v>
      </c>
      <c r="DC227" s="93">
        <f t="shared" si="249"/>
        <v>19806.412452287164</v>
      </c>
      <c r="DD227" s="94">
        <f t="shared" si="250"/>
        <v>-1.6881591493454895E-7</v>
      </c>
      <c r="DE227" s="100"/>
    </row>
    <row r="228" spans="1:109">
      <c r="A228" s="84">
        <f t="shared" si="201"/>
        <v>548.74801281859004</v>
      </c>
      <c r="B228" s="84">
        <f t="shared" si="202"/>
        <v>7.4</v>
      </c>
      <c r="C228" s="112">
        <f t="shared" si="267"/>
        <v>9.8550000000000004</v>
      </c>
      <c r="D228" s="116"/>
      <c r="E228" s="86">
        <f t="shared" si="251"/>
        <v>2.1100000000000003</v>
      </c>
      <c r="F228" s="86">
        <f t="shared" si="203"/>
        <v>2.1100000000000003</v>
      </c>
      <c r="G228" s="87">
        <f t="shared" si="204"/>
        <v>4.4521000000000015</v>
      </c>
      <c r="H228" s="88">
        <f t="shared" si="205"/>
        <v>23213028653395.766</v>
      </c>
      <c r="I228" s="84">
        <f t="shared" si="252"/>
        <v>44.40000000000002</v>
      </c>
      <c r="J228" s="89">
        <v>222</v>
      </c>
      <c r="K228" s="94">
        <f t="shared" si="206"/>
        <v>222</v>
      </c>
      <c r="L228" s="94">
        <f t="shared" si="207"/>
        <v>10</v>
      </c>
      <c r="M228" s="94">
        <v>1</v>
      </c>
      <c r="N228" s="94">
        <f>N$3/Q$3</f>
        <v>1</v>
      </c>
      <c r="O228" s="93">
        <f>O227*M228</f>
        <v>8847360000</v>
      </c>
      <c r="P228" s="93">
        <f>K228*O228*$G228*N228</f>
        <v>8744431583232.0029</v>
      </c>
      <c r="Q228" s="93">
        <f t="shared" si="208"/>
        <v>232130286533957.66</v>
      </c>
      <c r="R228" s="93">
        <f t="shared" si="209"/>
        <v>1160651432669788.2</v>
      </c>
      <c r="S228" s="93">
        <f t="shared" si="210"/>
        <v>20523.175679415268</v>
      </c>
      <c r="T228" s="94">
        <f t="shared" si="266"/>
        <v>26.54606926985192</v>
      </c>
      <c r="U228" s="100">
        <f>T228/(($C228/N$3))</f>
        <v>2.6936650705075516</v>
      </c>
      <c r="V228" s="94">
        <f t="shared" si="211"/>
        <v>212</v>
      </c>
      <c r="W228" s="97">
        <f t="shared" si="212"/>
        <v>10.5</v>
      </c>
      <c r="X228" s="94">
        <v>1</v>
      </c>
      <c r="Y228" s="94">
        <f>Y$3/AB$3</f>
        <v>0.95238095238095244</v>
      </c>
      <c r="Z228" s="93">
        <f>Z227*X228</f>
        <v>796262400</v>
      </c>
      <c r="AA228" s="93">
        <f>V228*Z228*$G228*Y228</f>
        <v>715760423029.02881</v>
      </c>
      <c r="AB228" s="93">
        <f t="shared" si="253"/>
        <v>60934200215163.852</v>
      </c>
      <c r="AC228" s="93">
        <f t="shared" si="213"/>
        <v>1218684004303277.7</v>
      </c>
      <c r="AD228" s="93">
        <f t="shared" si="214"/>
        <v>20523.175679415268</v>
      </c>
      <c r="AE228" s="94">
        <f t="shared" si="215"/>
        <v>85.132117192644174</v>
      </c>
      <c r="AF228" s="100">
        <f t="shared" si="254"/>
        <v>9.0703930037824847</v>
      </c>
      <c r="AG228" s="94">
        <f t="shared" si="216"/>
        <v>187</v>
      </c>
      <c r="AH228" s="94">
        <f t="shared" si="217"/>
        <v>11.75</v>
      </c>
      <c r="AI228" s="94">
        <v>1</v>
      </c>
      <c r="AJ228" s="94">
        <f>AJ$3/AM$3</f>
        <v>0.85106382978723394</v>
      </c>
      <c r="AK228" s="93">
        <f>AK227*AI228</f>
        <v>74649600</v>
      </c>
      <c r="AL228" s="93">
        <f>AG228*AK228*$G228*AJ228</f>
        <v>52892748542.910652</v>
      </c>
      <c r="AM228" s="93">
        <f t="shared" si="255"/>
        <v>2130883489667.1843</v>
      </c>
      <c r="AN228" s="93">
        <f t="shared" si="218"/>
        <v>1363765433387001.2</v>
      </c>
      <c r="AO228" s="93">
        <f t="shared" si="219"/>
        <v>20523.175679415268</v>
      </c>
      <c r="AP228" s="94">
        <f t="shared" si="220"/>
        <v>40.286873879099858</v>
      </c>
      <c r="AQ228" s="100">
        <f t="shared" si="262"/>
        <v>4.803356347837882</v>
      </c>
      <c r="AR228" s="94">
        <f t="shared" si="221"/>
        <v>157</v>
      </c>
      <c r="AS228" s="94">
        <f t="shared" si="222"/>
        <v>13.25</v>
      </c>
      <c r="AT228" s="94">
        <v>1</v>
      </c>
      <c r="AU228" s="94">
        <f>AU$3/AX$3</f>
        <v>0.75471698113207542</v>
      </c>
      <c r="AV228" s="93">
        <f>AV227*AT228</f>
        <v>512000</v>
      </c>
      <c r="AW228" s="93">
        <f>AR228*AV228*$G228*AU228</f>
        <v>270096306.71698117</v>
      </c>
      <c r="AX228" s="93">
        <f t="shared" si="256"/>
        <v>37545487018.736893</v>
      </c>
      <c r="AY228" s="93">
        <f t="shared" si="223"/>
        <v>1537863148287469.5</v>
      </c>
      <c r="AZ228" s="93">
        <f t="shared" si="224"/>
        <v>20523.175679415268</v>
      </c>
      <c r="BA228" s="94">
        <f t="shared" si="225"/>
        <v>139.00777643020018</v>
      </c>
      <c r="BB228" s="100">
        <f t="shared" si="263"/>
        <v>18.689528540843757</v>
      </c>
      <c r="BC228" s="94">
        <f t="shared" si="226"/>
        <v>120</v>
      </c>
      <c r="BD228" s="94">
        <f t="shared" si="227"/>
        <v>15.1</v>
      </c>
      <c r="BE228" s="94">
        <v>10</v>
      </c>
      <c r="BF228" s="94">
        <f>BF$3/BI$3</f>
        <v>0.66225165562913912</v>
      </c>
      <c r="BG228" s="93">
        <f>BG227*BE228</f>
        <v>51200</v>
      </c>
      <c r="BH228" s="93">
        <f>BC228*BG228*$G228*BF228</f>
        <v>18115034.701986764</v>
      </c>
      <c r="BI228" s="93">
        <f t="shared" si="257"/>
        <v>253335961.60000202</v>
      </c>
      <c r="BJ228" s="93">
        <f t="shared" si="228"/>
        <v>1752583663331380.2</v>
      </c>
      <c r="BK228" s="93">
        <f t="shared" si="229"/>
        <v>20523.175679415268</v>
      </c>
      <c r="BL228" s="94">
        <f t="shared" si="230"/>
        <v>13.98484550362012</v>
      </c>
      <c r="BM228" s="100">
        <f t="shared" si="264"/>
        <v>2.1427820101944577</v>
      </c>
      <c r="BN228" s="94">
        <f t="shared" si="231"/>
        <v>70</v>
      </c>
      <c r="BO228" s="94">
        <f t="shared" si="232"/>
        <v>17.600000000000001</v>
      </c>
      <c r="BP228" s="94">
        <v>1</v>
      </c>
      <c r="BQ228" s="94">
        <f>BQ$3/BT$3</f>
        <v>0.56818181818181823</v>
      </c>
      <c r="BR228" s="93">
        <f>BR227*BP228</f>
        <v>64</v>
      </c>
      <c r="BS228" s="93">
        <f>BN228*BR228*$G228*BQ228</f>
        <v>11332.618181818187</v>
      </c>
      <c r="BT228" s="93">
        <f t="shared" si="258"/>
        <v>288358.40000000136</v>
      </c>
      <c r="BU228" s="93">
        <f t="shared" si="233"/>
        <v>2042746521498827.5</v>
      </c>
      <c r="BV228" s="93">
        <f t="shared" si="234"/>
        <v>20523.175679415268</v>
      </c>
      <c r="BW228" s="94">
        <f t="shared" si="235"/>
        <v>25.444993855227338</v>
      </c>
      <c r="BX228" s="100">
        <f t="shared" si="265"/>
        <v>4.5442099629832686</v>
      </c>
      <c r="BY228" s="94">
        <f t="shared" si="236"/>
        <v>15</v>
      </c>
      <c r="BZ228" s="94">
        <f t="shared" si="237"/>
        <v>20.350000000000001</v>
      </c>
      <c r="CA228" s="94">
        <v>1</v>
      </c>
      <c r="CB228" s="94">
        <f>CB$3/CE$3</f>
        <v>0.49140049140049141</v>
      </c>
      <c r="CC228" s="93">
        <f>CC227*CA228</f>
        <v>1</v>
      </c>
      <c r="CD228" s="93">
        <f>BY228*CC228*$G228*CB228</f>
        <v>32.816461916461925</v>
      </c>
      <c r="CE228" s="93">
        <f t="shared" si="259"/>
        <v>162.80000000000015</v>
      </c>
      <c r="CF228" s="93">
        <f t="shared" si="238"/>
        <v>2361925665483019.5</v>
      </c>
      <c r="CG228" s="93">
        <f t="shared" si="239"/>
        <v>20523.175679415268</v>
      </c>
      <c r="CH228" s="94">
        <f t="shared" si="240"/>
        <v>4.9609248070199117</v>
      </c>
      <c r="CI228" s="100">
        <f t="shared" si="268"/>
        <v>1.0244020276291752</v>
      </c>
      <c r="CJ228" s="94">
        <f t="shared" si="241"/>
        <v>-35</v>
      </c>
      <c r="CK228" s="94">
        <f t="shared" si="242"/>
        <v>22.85</v>
      </c>
      <c r="CL228" s="94">
        <v>1</v>
      </c>
      <c r="CM228" s="94">
        <f>CM$3/CP$3</f>
        <v>0.43763676148796499</v>
      </c>
      <c r="CN228" s="93">
        <f>CN227*CL228</f>
        <v>1</v>
      </c>
      <c r="CO228" s="93">
        <f>CJ228*CN228*$G228*CM228</f>
        <v>-68.194091903719936</v>
      </c>
      <c r="CP228" s="93">
        <f t="shared" si="260"/>
        <v>0.17851562499999957</v>
      </c>
      <c r="CQ228" s="93">
        <f t="shared" si="243"/>
        <v>2652088523650466</v>
      </c>
      <c r="CR228" s="93">
        <f t="shared" si="244"/>
        <v>20523.175679415268</v>
      </c>
      <c r="CS228" s="94">
        <f t="shared" si="245"/>
        <v>-2.6177579320513199E-3</v>
      </c>
      <c r="CT228" s="100"/>
      <c r="CU228" s="94">
        <f t="shared" si="246"/>
        <v>-98</v>
      </c>
      <c r="CV228" s="94">
        <f t="shared" si="247"/>
        <v>26</v>
      </c>
      <c r="CW228" s="94">
        <v>1</v>
      </c>
      <c r="CX228" s="94">
        <f>CX$3/DA$3</f>
        <v>0.38461538461538458</v>
      </c>
      <c r="CY228" s="93">
        <f>CY227*CW228</f>
        <v>1</v>
      </c>
      <c r="CZ228" s="93">
        <f>CU228*CY228*$G228*CX228</f>
        <v>-167.80992307692313</v>
      </c>
      <c r="DA228" s="93">
        <f t="shared" si="261"/>
        <v>3.2717900924773239E-5</v>
      </c>
      <c r="DB228" s="93">
        <f t="shared" si="248"/>
        <v>3017693724941449.5</v>
      </c>
      <c r="DC228" s="93">
        <f t="shared" si="249"/>
        <v>20523.175679415268</v>
      </c>
      <c r="DD228" s="94">
        <f t="shared" si="250"/>
        <v>-1.9497000132569953E-7</v>
      </c>
      <c r="DE228" s="100"/>
    </row>
    <row r="229" spans="1:109">
      <c r="A229" s="84">
        <f t="shared" si="201"/>
        <v>568.09956969874497</v>
      </c>
      <c r="B229" s="84">
        <f t="shared" si="202"/>
        <v>7.4333333333333336</v>
      </c>
      <c r="C229" s="112">
        <f t="shared" si="267"/>
        <v>9.8550000000000004</v>
      </c>
      <c r="D229" s="116"/>
      <c r="E229" s="86">
        <f t="shared" si="251"/>
        <v>2.1150000000000002</v>
      </c>
      <c r="F229" s="86">
        <f t="shared" si="203"/>
        <v>2.1150000000000002</v>
      </c>
      <c r="G229" s="87">
        <f t="shared" si="204"/>
        <v>4.4732250000000011</v>
      </c>
      <c r="H229" s="88">
        <f t="shared" si="205"/>
        <v>26664767828654.762</v>
      </c>
      <c r="I229" s="84">
        <f t="shared" si="252"/>
        <v>44.600000000000023</v>
      </c>
      <c r="J229" s="89">
        <v>223</v>
      </c>
      <c r="K229" s="94">
        <f t="shared" si="206"/>
        <v>223</v>
      </c>
      <c r="L229" s="94">
        <f t="shared" si="207"/>
        <v>10</v>
      </c>
      <c r="M229" s="94">
        <v>1</v>
      </c>
      <c r="N229" s="94">
        <f>N$3/Q$3</f>
        <v>1</v>
      </c>
      <c r="O229" s="93">
        <f>O228*M229</f>
        <v>8847360000</v>
      </c>
      <c r="P229" s="93">
        <f>K229*O229*$G229*N229</f>
        <v>8825499721728.002</v>
      </c>
      <c r="Q229" s="93">
        <f t="shared" si="208"/>
        <v>266647678286547.62</v>
      </c>
      <c r="R229" s="93">
        <f t="shared" si="209"/>
        <v>1333238391432738</v>
      </c>
      <c r="S229" s="93">
        <f t="shared" si="210"/>
        <v>21265.860559056357</v>
      </c>
      <c r="T229" s="94">
        <f t="shared" si="266"/>
        <v>30.213323516409215</v>
      </c>
      <c r="U229" s="100">
        <f>T229/(($C229/N$3))</f>
        <v>3.0657862522992607</v>
      </c>
      <c r="V229" s="94">
        <f t="shared" si="211"/>
        <v>213</v>
      </c>
      <c r="W229" s="97">
        <f t="shared" si="212"/>
        <v>10.5</v>
      </c>
      <c r="X229" s="94">
        <v>1</v>
      </c>
      <c r="Y229" s="94">
        <f>Y$3/AB$3</f>
        <v>0.95238095238095244</v>
      </c>
      <c r="Z229" s="93">
        <f>Z228*X229</f>
        <v>796262400</v>
      </c>
      <c r="AA229" s="93">
        <f>V229*Z229*$G229*Y229</f>
        <v>722548920202.97168</v>
      </c>
      <c r="AB229" s="93">
        <f t="shared" si="253"/>
        <v>69995015550218.687</v>
      </c>
      <c r="AC229" s="93">
        <f t="shared" si="213"/>
        <v>1399900311004375</v>
      </c>
      <c r="AD229" s="93">
        <f t="shared" si="214"/>
        <v>21265.860559056357</v>
      </c>
      <c r="AE229" s="94">
        <f t="shared" si="215"/>
        <v>96.872355065669936</v>
      </c>
      <c r="AF229" s="100">
        <f t="shared" si="254"/>
        <v>10.321255486448852</v>
      </c>
      <c r="AG229" s="94">
        <f t="shared" si="216"/>
        <v>188</v>
      </c>
      <c r="AH229" s="94">
        <f t="shared" si="217"/>
        <v>11.75</v>
      </c>
      <c r="AI229" s="94">
        <v>1</v>
      </c>
      <c r="AJ229" s="94">
        <f>AJ$3/AM$3</f>
        <v>0.85106382978723394</v>
      </c>
      <c r="AK229" s="93">
        <f>AK228*AI229</f>
        <v>74649600</v>
      </c>
      <c r="AL229" s="93">
        <f>AG229*AK229*$G229*AJ229</f>
        <v>53427913113.600006</v>
      </c>
      <c r="AM229" s="93">
        <f t="shared" si="255"/>
        <v>2447742359271.0366</v>
      </c>
      <c r="AN229" s="93">
        <f t="shared" si="218"/>
        <v>1566555109933467.2</v>
      </c>
      <c r="AO229" s="93">
        <f t="shared" si="219"/>
        <v>21265.860559056357</v>
      </c>
      <c r="AP229" s="94">
        <f t="shared" si="220"/>
        <v>45.813924157332792</v>
      </c>
      <c r="AQ229" s="100">
        <f t="shared" si="262"/>
        <v>5.462340018758602</v>
      </c>
      <c r="AR229" s="94">
        <f t="shared" si="221"/>
        <v>158</v>
      </c>
      <c r="AS229" s="94">
        <f t="shared" si="222"/>
        <v>13.25</v>
      </c>
      <c r="AT229" s="94">
        <v>1</v>
      </c>
      <c r="AU229" s="94">
        <f>AU$3/AX$3</f>
        <v>0.75471698113207542</v>
      </c>
      <c r="AV229" s="93">
        <f>AV228*AT229</f>
        <v>512000</v>
      </c>
      <c r="AW229" s="93">
        <f>AR229*AV229*$G229*AU229</f>
        <v>273106422.33962268</v>
      </c>
      <c r="AX229" s="93">
        <f t="shared" si="256"/>
        <v>43128439175.985588</v>
      </c>
      <c r="AY229" s="93">
        <f t="shared" si="223"/>
        <v>1766540868648377.7</v>
      </c>
      <c r="AZ229" s="93">
        <f t="shared" si="224"/>
        <v>21265.860559056357</v>
      </c>
      <c r="BA229" s="94">
        <f t="shared" si="225"/>
        <v>157.91807020324492</v>
      </c>
      <c r="BB229" s="100">
        <f t="shared" si="263"/>
        <v>21.232008424079098</v>
      </c>
      <c r="BC229" s="94">
        <f t="shared" si="226"/>
        <v>121</v>
      </c>
      <c r="BD229" s="94">
        <f t="shared" si="227"/>
        <v>15.1</v>
      </c>
      <c r="BE229" s="94">
        <v>1</v>
      </c>
      <c r="BF229" s="94">
        <f>BF$3/BI$3</f>
        <v>0.66225165562913912</v>
      </c>
      <c r="BG229" s="93">
        <f>BG228*BE229</f>
        <v>51200</v>
      </c>
      <c r="BH229" s="93">
        <f>BC229*BG229*$G229*BF229</f>
        <v>18352664.582781464</v>
      </c>
      <c r="BI229" s="93">
        <f t="shared" si="257"/>
        <v>291006602.35151446</v>
      </c>
      <c r="BJ229" s="93">
        <f t="shared" si="228"/>
        <v>2013189971063434.5</v>
      </c>
      <c r="BK229" s="93">
        <f t="shared" si="229"/>
        <v>21265.860559056357</v>
      </c>
      <c r="BL229" s="94">
        <f t="shared" si="230"/>
        <v>15.856367942589541</v>
      </c>
      <c r="BM229" s="100">
        <f t="shared" si="264"/>
        <v>2.4295398877027101</v>
      </c>
      <c r="BN229" s="94">
        <f t="shared" si="231"/>
        <v>71</v>
      </c>
      <c r="BO229" s="94">
        <f t="shared" si="232"/>
        <v>17.600000000000001</v>
      </c>
      <c r="BP229" s="94">
        <v>1</v>
      </c>
      <c r="BQ229" s="94">
        <f>BQ$3/BT$3</f>
        <v>0.56818181818181823</v>
      </c>
      <c r="BR229" s="93">
        <f>BR228*BP229</f>
        <v>64</v>
      </c>
      <c r="BS229" s="93">
        <f>BN229*BR229*$G229*BQ229</f>
        <v>11549.05363636364</v>
      </c>
      <c r="BT229" s="93">
        <f t="shared" si="258"/>
        <v>331236.81972957862</v>
      </c>
      <c r="BU229" s="93">
        <f t="shared" si="233"/>
        <v>2346499568921619.5</v>
      </c>
      <c r="BV229" s="93">
        <f t="shared" si="234"/>
        <v>21265.860559056357</v>
      </c>
      <c r="BW229" s="94">
        <f t="shared" si="235"/>
        <v>28.680862532895169</v>
      </c>
      <c r="BX229" s="100">
        <f t="shared" si="265"/>
        <v>5.1221022889797565</v>
      </c>
      <c r="BY229" s="94">
        <f t="shared" si="236"/>
        <v>16</v>
      </c>
      <c r="BZ229" s="94">
        <f t="shared" si="237"/>
        <v>20.350000000000001</v>
      </c>
      <c r="CA229" s="94">
        <v>1</v>
      </c>
      <c r="CB229" s="94">
        <f>CB$3/CE$3</f>
        <v>0.49140049140049141</v>
      </c>
      <c r="CC229" s="93">
        <f>CC228*CA229</f>
        <v>1</v>
      </c>
      <c r="CD229" s="93">
        <f>BY229*CC229*$G229*CB229</f>
        <v>35.170319410319422</v>
      </c>
      <c r="CE229" s="93">
        <f t="shared" si="259"/>
        <v>187.00809219351751</v>
      </c>
      <c r="CF229" s="93">
        <f t="shared" si="238"/>
        <v>2713140126565622</v>
      </c>
      <c r="CG229" s="93">
        <f t="shared" si="239"/>
        <v>21265.860559056357</v>
      </c>
      <c r="CH229" s="94">
        <f t="shared" si="240"/>
        <v>5.317213358564123</v>
      </c>
      <c r="CI229" s="100">
        <f t="shared" si="268"/>
        <v>1.0979735347212574</v>
      </c>
      <c r="CJ229" s="94">
        <f t="shared" si="241"/>
        <v>-34</v>
      </c>
      <c r="CK229" s="94">
        <f t="shared" si="242"/>
        <v>22.85</v>
      </c>
      <c r="CL229" s="94">
        <v>1</v>
      </c>
      <c r="CM229" s="94">
        <f>CM$3/CP$3</f>
        <v>0.43763676148796499</v>
      </c>
      <c r="CN229" s="93">
        <f>CN228*CL229</f>
        <v>1</v>
      </c>
      <c r="CO229" s="93">
        <f>CJ229*CN229*$G229*CM229</f>
        <v>-66.560021881838082</v>
      </c>
      <c r="CP229" s="93">
        <f t="shared" si="260"/>
        <v>0.20506060477876714</v>
      </c>
      <c r="CQ229" s="93">
        <f t="shared" si="243"/>
        <v>3046449724423807</v>
      </c>
      <c r="CR229" s="93">
        <f t="shared" si="244"/>
        <v>21265.860559056357</v>
      </c>
      <c r="CS229" s="94">
        <f t="shared" si="245"/>
        <v>-3.0808374003062199E-3</v>
      </c>
      <c r="CT229" s="100"/>
      <c r="CU229" s="94">
        <f t="shared" si="246"/>
        <v>-97</v>
      </c>
      <c r="CV229" s="94">
        <f t="shared" si="247"/>
        <v>26</v>
      </c>
      <c r="CW229" s="94">
        <v>1</v>
      </c>
      <c r="CX229" s="94">
        <f>CX$3/DA$3</f>
        <v>0.38461538461538458</v>
      </c>
      <c r="CY229" s="93">
        <f>CY228*CW229</f>
        <v>1</v>
      </c>
      <c r="CZ229" s="93">
        <f>CU229*CY229*$G229*CX229</f>
        <v>-166.88570192307697</v>
      </c>
      <c r="DA229" s="93">
        <f t="shared" si="261"/>
        <v>3.7582998971242987E-5</v>
      </c>
      <c r="DB229" s="93">
        <f t="shared" si="248"/>
        <v>3466419817725119</v>
      </c>
      <c r="DC229" s="93">
        <f t="shared" si="249"/>
        <v>21265.860559056357</v>
      </c>
      <c r="DD229" s="94">
        <f t="shared" si="250"/>
        <v>-2.2520203072020041E-7</v>
      </c>
      <c r="DE229" s="100"/>
    </row>
    <row r="230" spans="1:109">
      <c r="A230" s="84">
        <f t="shared" si="201"/>
        <v>588.1335577584905</v>
      </c>
      <c r="B230" s="84">
        <f t="shared" si="202"/>
        <v>7.4666666666666668</v>
      </c>
      <c r="C230" s="112">
        <f t="shared" si="267"/>
        <v>9.8550000000000004</v>
      </c>
      <c r="D230" s="116"/>
      <c r="E230" s="86">
        <f t="shared" si="251"/>
        <v>2.12</v>
      </c>
      <c r="F230" s="86">
        <f t="shared" si="203"/>
        <v>2.12</v>
      </c>
      <c r="G230" s="87">
        <f t="shared" si="204"/>
        <v>4.4944000000000006</v>
      </c>
      <c r="H230" s="88">
        <f t="shared" si="205"/>
        <v>30629774941153.586</v>
      </c>
      <c r="I230" s="84">
        <f t="shared" si="252"/>
        <v>44.800000000000026</v>
      </c>
      <c r="J230" s="89">
        <v>224</v>
      </c>
      <c r="K230" s="94">
        <f t="shared" si="206"/>
        <v>224</v>
      </c>
      <c r="L230" s="94">
        <f t="shared" si="207"/>
        <v>10</v>
      </c>
      <c r="M230" s="94">
        <v>1</v>
      </c>
      <c r="N230" s="94">
        <f>N$3/Q$3</f>
        <v>1</v>
      </c>
      <c r="O230" s="93">
        <f>O229*M230</f>
        <v>8847360000</v>
      </c>
      <c r="P230" s="93">
        <f>K230*O230*$G230*N230</f>
        <v>8907040751616.002</v>
      </c>
      <c r="Q230" s="93">
        <f t="shared" si="208"/>
        <v>306297749411535.87</v>
      </c>
      <c r="R230" s="93">
        <f t="shared" si="209"/>
        <v>1531488747057679.5</v>
      </c>
      <c r="S230" s="93">
        <f t="shared" si="210"/>
        <v>22035.403964018111</v>
      </c>
      <c r="T230" s="94">
        <f t="shared" si="266"/>
        <v>34.388273047472516</v>
      </c>
      <c r="U230" s="100">
        <f>T230/(($C230/N$3))</f>
        <v>3.4894239520520056</v>
      </c>
      <c r="V230" s="94">
        <f t="shared" si="211"/>
        <v>214</v>
      </c>
      <c r="W230" s="97">
        <f t="shared" si="212"/>
        <v>10.5</v>
      </c>
      <c r="X230" s="94">
        <v>1</v>
      </c>
      <c r="Y230" s="94">
        <f>Y$3/AB$3</f>
        <v>0.95238095238095244</v>
      </c>
      <c r="Z230" s="93">
        <f>Z229*X230</f>
        <v>796262400</v>
      </c>
      <c r="AA230" s="93">
        <f>V230*Z230*$G230*Y230</f>
        <v>729377571752.22876</v>
      </c>
      <c r="AB230" s="93">
        <f t="shared" si="253"/>
        <v>80403159220528.094</v>
      </c>
      <c r="AC230" s="93">
        <f t="shared" si="213"/>
        <v>1608063184410563</v>
      </c>
      <c r="AD230" s="93">
        <f t="shared" si="214"/>
        <v>22035.403964018111</v>
      </c>
      <c r="AE230" s="94">
        <f t="shared" si="215"/>
        <v>110.23530518956132</v>
      </c>
      <c r="AF230" s="100">
        <f t="shared" si="254"/>
        <v>11.745009685341389</v>
      </c>
      <c r="AG230" s="94">
        <f t="shared" si="216"/>
        <v>189</v>
      </c>
      <c r="AH230" s="94">
        <f t="shared" si="217"/>
        <v>11.75</v>
      </c>
      <c r="AI230" s="94">
        <v>1</v>
      </c>
      <c r="AJ230" s="94">
        <f>AJ$3/AM$3</f>
        <v>0.85106382978723394</v>
      </c>
      <c r="AK230" s="93">
        <f>AK229*AI230</f>
        <v>74649600</v>
      </c>
      <c r="AL230" s="93">
        <f>AG230*AK230*$G230*AJ230</f>
        <v>53966362266.689362</v>
      </c>
      <c r="AM230" s="93">
        <f t="shared" si="255"/>
        <v>2811717621551.2007</v>
      </c>
      <c r="AN230" s="93">
        <f t="shared" si="218"/>
        <v>1799499277792773</v>
      </c>
      <c r="AO230" s="93">
        <f t="shared" si="219"/>
        <v>22035.403964018111</v>
      </c>
      <c r="AP230" s="94">
        <f t="shared" si="220"/>
        <v>52.101299836671188</v>
      </c>
      <c r="AQ230" s="100">
        <f t="shared" si="262"/>
        <v>6.2119763884412622</v>
      </c>
      <c r="AR230" s="94">
        <f t="shared" si="221"/>
        <v>159</v>
      </c>
      <c r="AS230" s="94">
        <f t="shared" si="222"/>
        <v>13.25</v>
      </c>
      <c r="AT230" s="94">
        <v>1</v>
      </c>
      <c r="AU230" s="94">
        <f>AU$3/AX$3</f>
        <v>0.75471698113207542</v>
      </c>
      <c r="AV230" s="93">
        <f>AV229*AT230</f>
        <v>512000</v>
      </c>
      <c r="AW230" s="93">
        <f>AR230*AV230*$G230*AU230</f>
        <v>276135936</v>
      </c>
      <c r="AX230" s="93">
        <f t="shared" si="256"/>
        <v>49541567135.044334</v>
      </c>
      <c r="AY230" s="93">
        <f t="shared" si="223"/>
        <v>2029222589851425</v>
      </c>
      <c r="AZ230" s="93">
        <f t="shared" si="224"/>
        <v>22035.403964018111</v>
      </c>
      <c r="BA230" s="94">
        <f t="shared" si="225"/>
        <v>179.41006828985974</v>
      </c>
      <c r="BB230" s="100">
        <f t="shared" si="263"/>
        <v>24.121597207921273</v>
      </c>
      <c r="BC230" s="94">
        <f t="shared" si="226"/>
        <v>122</v>
      </c>
      <c r="BD230" s="94">
        <f t="shared" si="227"/>
        <v>15.1</v>
      </c>
      <c r="BE230" s="94">
        <v>1</v>
      </c>
      <c r="BF230" s="94">
        <f>BF$3/BI$3</f>
        <v>0.66225165562913912</v>
      </c>
      <c r="BG230" s="93">
        <f>BG229*BE230</f>
        <v>51200</v>
      </c>
      <c r="BH230" s="93">
        <f>BC230*BG230*$G230*BF230</f>
        <v>18591933.880794708</v>
      </c>
      <c r="BI230" s="93">
        <f t="shared" si="257"/>
        <v>334278805.41446084</v>
      </c>
      <c r="BJ230" s="93">
        <f t="shared" si="228"/>
        <v>2312548008057095.5</v>
      </c>
      <c r="BK230" s="93">
        <f t="shared" si="229"/>
        <v>22035.403964018111</v>
      </c>
      <c r="BL230" s="94">
        <f t="shared" si="230"/>
        <v>17.97977593712119</v>
      </c>
      <c r="BM230" s="100">
        <f t="shared" si="264"/>
        <v>2.7548921019840686</v>
      </c>
      <c r="BN230" s="94">
        <f t="shared" si="231"/>
        <v>72</v>
      </c>
      <c r="BO230" s="94">
        <f t="shared" si="232"/>
        <v>17.600000000000001</v>
      </c>
      <c r="BP230" s="94">
        <v>1</v>
      </c>
      <c r="BQ230" s="94">
        <f>BQ$3/BT$3</f>
        <v>0.56818181818181823</v>
      </c>
      <c r="BR230" s="93">
        <f>BR229*BP230</f>
        <v>64</v>
      </c>
      <c r="BS230" s="93">
        <f>BN230*BR230*$G230*BQ230</f>
        <v>11767.156363636366</v>
      </c>
      <c r="BT230" s="93">
        <f t="shared" si="258"/>
        <v>380491.18993781641</v>
      </c>
      <c r="BU230" s="93">
        <f t="shared" si="233"/>
        <v>2695420194821515.5</v>
      </c>
      <c r="BV230" s="93">
        <f t="shared" si="234"/>
        <v>22035.403964018111</v>
      </c>
      <c r="BW230" s="94">
        <f t="shared" si="235"/>
        <v>32.335016054824862</v>
      </c>
      <c r="BX230" s="100">
        <f t="shared" si="265"/>
        <v>5.77469591643752</v>
      </c>
      <c r="BY230" s="94">
        <f t="shared" si="236"/>
        <v>17</v>
      </c>
      <c r="BZ230" s="94">
        <f t="shared" si="237"/>
        <v>20.350000000000001</v>
      </c>
      <c r="CA230" s="94">
        <v>1</v>
      </c>
      <c r="CB230" s="94">
        <f>CB$3/CE$3</f>
        <v>0.49140049140049141</v>
      </c>
      <c r="CC230" s="93">
        <f>CC229*CA230</f>
        <v>1</v>
      </c>
      <c r="CD230" s="93">
        <f>BY230*CC230*$G230*CB230</f>
        <v>37.545356265356268</v>
      </c>
      <c r="CE230" s="93">
        <f t="shared" si="259"/>
        <v>214.81588787382745</v>
      </c>
      <c r="CF230" s="93">
        <f t="shared" si="238"/>
        <v>3116579600262377.5</v>
      </c>
      <c r="CG230" s="93">
        <f t="shared" si="239"/>
        <v>22035.403964018111</v>
      </c>
      <c r="CH230" s="94">
        <f t="shared" si="240"/>
        <v>5.7215035157900918</v>
      </c>
      <c r="CI230" s="100">
        <f t="shared" si="268"/>
        <v>1.1814570933163711</v>
      </c>
      <c r="CJ230" s="94">
        <f t="shared" si="241"/>
        <v>-33</v>
      </c>
      <c r="CK230" s="94">
        <f t="shared" si="242"/>
        <v>22.85</v>
      </c>
      <c r="CL230" s="94">
        <v>1</v>
      </c>
      <c r="CM230" s="94">
        <f>CM$3/CP$3</f>
        <v>0.43763676148796499</v>
      </c>
      <c r="CN230" s="93">
        <f>CN229*CL230</f>
        <v>1</v>
      </c>
      <c r="CO230" s="93">
        <f>CJ230*CN230*$G230*CM230</f>
        <v>-64.908183807439841</v>
      </c>
      <c r="CP230" s="93">
        <f t="shared" si="260"/>
        <v>0.23555277938406693</v>
      </c>
      <c r="CQ230" s="93">
        <f t="shared" si="243"/>
        <v>3499451787026797.5</v>
      </c>
      <c r="CR230" s="93">
        <f t="shared" si="244"/>
        <v>22035.403964018111</v>
      </c>
      <c r="CS230" s="94">
        <f t="shared" si="245"/>
        <v>-3.6290151035941885E-3</v>
      </c>
      <c r="CT230" s="100"/>
      <c r="CU230" s="94">
        <f t="shared" si="246"/>
        <v>-96</v>
      </c>
      <c r="CV230" s="94">
        <f t="shared" si="247"/>
        <v>26</v>
      </c>
      <c r="CW230" s="94">
        <v>1</v>
      </c>
      <c r="CX230" s="94">
        <f>CX$3/DA$3</f>
        <v>0.38461538461538458</v>
      </c>
      <c r="CY230" s="93">
        <f>CY229*CW230</f>
        <v>1</v>
      </c>
      <c r="CZ230" s="93">
        <f>CU230*CY230*$G230*CX230</f>
        <v>-165.94707692307693</v>
      </c>
      <c r="DA230" s="93">
        <f t="shared" si="261"/>
        <v>4.3171529094122089E-5</v>
      </c>
      <c r="DB230" s="93">
        <f t="shared" si="248"/>
        <v>3981870742349966</v>
      </c>
      <c r="DC230" s="93">
        <f t="shared" si="249"/>
        <v>22035.403964018111</v>
      </c>
      <c r="DD230" s="94">
        <f t="shared" si="250"/>
        <v>-2.6015239252532184E-7</v>
      </c>
      <c r="DE230" s="100"/>
    </row>
    <row r="231" spans="1:109">
      <c r="A231" s="84">
        <f t="shared" si="201"/>
        <v>608.87404288140226</v>
      </c>
      <c r="B231" s="84">
        <f t="shared" si="202"/>
        <v>7.5</v>
      </c>
      <c r="C231" s="112">
        <f t="shared" si="267"/>
        <v>9.8550000000000004</v>
      </c>
      <c r="D231" s="116"/>
      <c r="E231" s="86">
        <f t="shared" si="251"/>
        <v>2.125</v>
      </c>
      <c r="F231" s="86">
        <f t="shared" si="203"/>
        <v>2.125</v>
      </c>
      <c r="G231" s="87">
        <f t="shared" si="204"/>
        <v>4.515625</v>
      </c>
      <c r="H231" s="88">
        <f t="shared" si="205"/>
        <v>35184372088832.539</v>
      </c>
      <c r="I231" s="84">
        <f t="shared" si="252"/>
        <v>45.000000000000028</v>
      </c>
      <c r="J231" s="89">
        <v>225</v>
      </c>
      <c r="K231" s="94">
        <f t="shared" si="206"/>
        <v>225</v>
      </c>
      <c r="L231" s="94">
        <f t="shared" si="207"/>
        <v>10</v>
      </c>
      <c r="M231" s="94">
        <v>1</v>
      </c>
      <c r="N231" s="94">
        <f>N$3/Q$3</f>
        <v>1</v>
      </c>
      <c r="O231" s="93">
        <f>O230*M231</f>
        <v>8847360000</v>
      </c>
      <c r="P231" s="93">
        <f>K231*O231*$G231*N231</f>
        <v>8989056000000</v>
      </c>
      <c r="Q231" s="93">
        <f t="shared" si="208"/>
        <v>351843720888325.37</v>
      </c>
      <c r="R231" s="93">
        <f t="shared" si="209"/>
        <v>1759218604441627</v>
      </c>
      <c r="S231" s="93">
        <f t="shared" si="210"/>
        <v>22832.776608052583</v>
      </c>
      <c r="T231" s="94">
        <f t="shared" si="266"/>
        <v>39.141342638017314</v>
      </c>
      <c r="U231" s="100">
        <f>T231/(($C231/N$3))</f>
        <v>3.9717242656537102</v>
      </c>
      <c r="V231" s="94">
        <f t="shared" si="211"/>
        <v>215</v>
      </c>
      <c r="W231" s="97">
        <f t="shared" si="212"/>
        <v>10.5</v>
      </c>
      <c r="X231" s="94">
        <v>1</v>
      </c>
      <c r="Y231" s="94">
        <f>Y$3/AB$3</f>
        <v>0.95238095238095244</v>
      </c>
      <c r="Z231" s="93">
        <f>Z230*X231</f>
        <v>796262400</v>
      </c>
      <c r="AA231" s="93">
        <f>V231*Z231*$G231*Y231</f>
        <v>736246491428.57153</v>
      </c>
      <c r="AB231" s="93">
        <f t="shared" si="253"/>
        <v>92358976733185.328</v>
      </c>
      <c r="AC231" s="93">
        <f t="shared" si="213"/>
        <v>1847179534663708.5</v>
      </c>
      <c r="AD231" s="93">
        <f t="shared" si="214"/>
        <v>22832.776608052583</v>
      </c>
      <c r="AE231" s="94">
        <f t="shared" si="215"/>
        <v>125.44572749538966</v>
      </c>
      <c r="AF231" s="100">
        <f t="shared" si="254"/>
        <v>13.365602625079568</v>
      </c>
      <c r="AG231" s="94">
        <f t="shared" si="216"/>
        <v>190</v>
      </c>
      <c r="AH231" s="94">
        <f t="shared" si="217"/>
        <v>11.75</v>
      </c>
      <c r="AI231" s="94">
        <v>1</v>
      </c>
      <c r="AJ231" s="94">
        <f>AJ$3/AM$3</f>
        <v>0.85106382978723394</v>
      </c>
      <c r="AK231" s="93">
        <f>AK230*AI231</f>
        <v>74649600</v>
      </c>
      <c r="AL231" s="93">
        <f>AG231*AK231*$G231*AJ231</f>
        <v>54508105531.914886</v>
      </c>
      <c r="AM231" s="93">
        <f t="shared" si="255"/>
        <v>3229815406592.041</v>
      </c>
      <c r="AN231" s="93">
        <f t="shared" si="218"/>
        <v>2067081860218911.5</v>
      </c>
      <c r="AO231" s="93">
        <f t="shared" si="219"/>
        <v>22832.776608052583</v>
      </c>
      <c r="AP231" s="94">
        <f t="shared" si="220"/>
        <v>59.253855460101448</v>
      </c>
      <c r="AQ231" s="100">
        <f t="shared" si="262"/>
        <v>7.0647671400932719</v>
      </c>
      <c r="AR231" s="94">
        <f t="shared" si="221"/>
        <v>160</v>
      </c>
      <c r="AS231" s="94">
        <f t="shared" si="222"/>
        <v>13.25</v>
      </c>
      <c r="AT231" s="94">
        <v>12</v>
      </c>
      <c r="AU231" s="94">
        <f>AU$3/AX$3</f>
        <v>0.75471698113207542</v>
      </c>
      <c r="AV231" s="93">
        <f>AV230*AT231</f>
        <v>6144000</v>
      </c>
      <c r="AW231" s="93">
        <f>AR231*AV231*$G231*AU231</f>
        <v>3350218867.9245281</v>
      </c>
      <c r="AX231" s="93">
        <f t="shared" si="256"/>
        <v>56908316672.00061</v>
      </c>
      <c r="AY231" s="93">
        <f t="shared" si="223"/>
        <v>2330964650885155.5</v>
      </c>
      <c r="AZ231" s="93">
        <f t="shared" si="224"/>
        <v>22832.776608052583</v>
      </c>
      <c r="BA231" s="94">
        <f t="shared" si="225"/>
        <v>16.986447427912523</v>
      </c>
      <c r="BB231" s="100">
        <f t="shared" si="263"/>
        <v>2.2838196694047785</v>
      </c>
      <c r="BC231" s="94">
        <f t="shared" si="226"/>
        <v>123</v>
      </c>
      <c r="BD231" s="94">
        <f t="shared" si="227"/>
        <v>15.1</v>
      </c>
      <c r="BE231" s="94">
        <v>1</v>
      </c>
      <c r="BF231" s="94">
        <f>BF$3/BI$3</f>
        <v>0.66225165562913912</v>
      </c>
      <c r="BG231" s="93">
        <f>BG230*BE231</f>
        <v>51200</v>
      </c>
      <c r="BH231" s="93">
        <f>BC231*BG231*$G231*BF231</f>
        <v>18832847.682119206</v>
      </c>
      <c r="BI231" s="93">
        <f t="shared" si="257"/>
        <v>383985513.88996518</v>
      </c>
      <c r="BJ231" s="93">
        <f t="shared" si="228"/>
        <v>2656420092706856.5</v>
      </c>
      <c r="BK231" s="93">
        <f t="shared" si="229"/>
        <v>22832.776608052583</v>
      </c>
      <c r="BL231" s="94">
        <f t="shared" si="230"/>
        <v>20.38913712738935</v>
      </c>
      <c r="BM231" s="100">
        <f t="shared" si="264"/>
        <v>3.1240585552874602</v>
      </c>
      <c r="BN231" s="94">
        <f t="shared" si="231"/>
        <v>73</v>
      </c>
      <c r="BO231" s="94">
        <f t="shared" si="232"/>
        <v>17.600000000000001</v>
      </c>
      <c r="BP231" s="94">
        <v>1</v>
      </c>
      <c r="BQ231" s="94">
        <f>BQ$3/BT$3</f>
        <v>0.56818181818181823</v>
      </c>
      <c r="BR231" s="93">
        <f>BR230*BP231</f>
        <v>64</v>
      </c>
      <c r="BS231" s="93">
        <f>BN231*BR231*$G231*BQ231</f>
        <v>11986.93181818182</v>
      </c>
      <c r="BT231" s="93">
        <f t="shared" si="258"/>
        <v>437069.60397243418</v>
      </c>
      <c r="BU231" s="93">
        <f t="shared" si="233"/>
        <v>3096224743817264</v>
      </c>
      <c r="BV231" s="93">
        <f t="shared" si="234"/>
        <v>22832.776608052583</v>
      </c>
      <c r="BW231" s="94">
        <f t="shared" si="235"/>
        <v>36.462174858581037</v>
      </c>
      <c r="BX231" s="100">
        <f t="shared" si="265"/>
        <v>6.5117633435923512</v>
      </c>
      <c r="BY231" s="94">
        <f t="shared" si="236"/>
        <v>18</v>
      </c>
      <c r="BZ231" s="94">
        <f t="shared" si="237"/>
        <v>20.350000000000001</v>
      </c>
      <c r="CA231" s="94">
        <v>1</v>
      </c>
      <c r="CB231" s="94">
        <f>CB$3/CE$3</f>
        <v>0.49140049140049141</v>
      </c>
      <c r="CC231" s="93">
        <f>CC230*CA231</f>
        <v>1</v>
      </c>
      <c r="CD231" s="93">
        <f>BY231*CC231*$G231*CB231</f>
        <v>39.941646191646193</v>
      </c>
      <c r="CE231" s="93">
        <f t="shared" si="259"/>
        <v>246.75865702789309</v>
      </c>
      <c r="CF231" s="93">
        <f t="shared" si="238"/>
        <v>3580009860038711</v>
      </c>
      <c r="CG231" s="93">
        <f t="shared" si="239"/>
        <v>22832.776608052583</v>
      </c>
      <c r="CH231" s="94">
        <f t="shared" si="240"/>
        <v>6.1779791409674729</v>
      </c>
      <c r="CI231" s="100">
        <f t="shared" si="268"/>
        <v>1.2757166465620302</v>
      </c>
      <c r="CJ231" s="94">
        <f t="shared" si="241"/>
        <v>-32</v>
      </c>
      <c r="CK231" s="94">
        <f t="shared" si="242"/>
        <v>22.85</v>
      </c>
      <c r="CL231" s="94">
        <v>1</v>
      </c>
      <c r="CM231" s="94">
        <f>CM$3/CP$3</f>
        <v>0.43763676148796499</v>
      </c>
      <c r="CN231" s="93">
        <f>CN230*CL231</f>
        <v>1</v>
      </c>
      <c r="CO231" s="93">
        <f>CJ231*CN231*$G231*CM231</f>
        <v>-63.238512035010942</v>
      </c>
      <c r="CP231" s="93">
        <f t="shared" si="260"/>
        <v>0.27057909019345722</v>
      </c>
      <c r="CQ231" s="93">
        <f t="shared" si="243"/>
        <v>4019814511149118</v>
      </c>
      <c r="CR231" s="93">
        <f t="shared" si="244"/>
        <v>22832.776608052583</v>
      </c>
      <c r="CS231" s="94">
        <f t="shared" si="245"/>
        <v>-4.2787074124017279E-3</v>
      </c>
      <c r="CT231" s="100"/>
      <c r="CU231" s="94">
        <f t="shared" si="246"/>
        <v>-95</v>
      </c>
      <c r="CV231" s="94">
        <f t="shared" si="247"/>
        <v>26</v>
      </c>
      <c r="CW231" s="94">
        <v>1</v>
      </c>
      <c r="CX231" s="94">
        <f>CX$3/DA$3</f>
        <v>0.38461538461538458</v>
      </c>
      <c r="CY231" s="93">
        <f>CY230*CW231</f>
        <v>1</v>
      </c>
      <c r="CZ231" s="93">
        <f>CU231*CY231*$G231*CX231</f>
        <v>-164.99399038461536</v>
      </c>
      <c r="DA231" s="93">
        <f t="shared" si="261"/>
        <v>4.9591064453124682E-5</v>
      </c>
      <c r="DB231" s="93">
        <f t="shared" si="248"/>
        <v>4573968371548230</v>
      </c>
      <c r="DC231" s="93">
        <f t="shared" si="249"/>
        <v>22832.776608052583</v>
      </c>
      <c r="DD231" s="94">
        <f t="shared" si="250"/>
        <v>-3.0056285285011647E-7</v>
      </c>
      <c r="DE231" s="100"/>
    </row>
    <row r="232" spans="1:109">
      <c r="A232" s="84">
        <f t="shared" si="201"/>
        <v>630.34593963260659</v>
      </c>
      <c r="B232" s="84">
        <f t="shared" si="202"/>
        <v>7.5333333333333332</v>
      </c>
      <c r="C232" s="112">
        <f t="shared" si="267"/>
        <v>9.8550000000000004</v>
      </c>
      <c r="D232" s="116"/>
      <c r="E232" s="86">
        <f t="shared" si="251"/>
        <v>2.13</v>
      </c>
      <c r="F232" s="86">
        <f t="shared" si="203"/>
        <v>2.13</v>
      </c>
      <c r="G232" s="87">
        <f t="shared" si="204"/>
        <v>4.5368999999999993</v>
      </c>
      <c r="H232" s="88">
        <f t="shared" si="205"/>
        <v>40416230340045.523</v>
      </c>
      <c r="I232" s="84">
        <f t="shared" si="252"/>
        <v>45.200000000000024</v>
      </c>
      <c r="J232" s="89">
        <v>226</v>
      </c>
      <c r="K232" s="94">
        <f t="shared" si="206"/>
        <v>226</v>
      </c>
      <c r="L232" s="94">
        <f t="shared" si="207"/>
        <v>10</v>
      </c>
      <c r="M232" s="94">
        <v>1</v>
      </c>
      <c r="N232" s="94">
        <f>N$3/Q$3</f>
        <v>1</v>
      </c>
      <c r="O232" s="93">
        <f>O231*M232</f>
        <v>8847360000</v>
      </c>
      <c r="P232" s="93">
        <f>K232*O232*$G232*N232</f>
        <v>9071546793983.998</v>
      </c>
      <c r="Q232" s="93">
        <f t="shared" si="208"/>
        <v>404162303400455.25</v>
      </c>
      <c r="R232" s="93">
        <f t="shared" si="209"/>
        <v>2020811517002276.2</v>
      </c>
      <c r="S232" s="93">
        <f t="shared" si="210"/>
        <v>23658.984267543834</v>
      </c>
      <c r="T232" s="94">
        <f t="shared" si="266"/>
        <v>44.552744154776853</v>
      </c>
      <c r="U232" s="100">
        <f>T232/(($C232/N$3))</f>
        <v>4.5208263982523444</v>
      </c>
      <c r="V232" s="94">
        <f t="shared" si="211"/>
        <v>216</v>
      </c>
      <c r="W232" s="97">
        <f t="shared" si="212"/>
        <v>10.5</v>
      </c>
      <c r="X232" s="94">
        <v>1</v>
      </c>
      <c r="Y232" s="94">
        <f>Y$3/AB$3</f>
        <v>0.95238095238095244</v>
      </c>
      <c r="Z232" s="93">
        <f>Z231*X232</f>
        <v>796262400</v>
      </c>
      <c r="AA232" s="93">
        <f>V232*Z232*$G232*Y232</f>
        <v>743155792983.77136</v>
      </c>
      <c r="AB232" s="93">
        <f t="shared" si="253"/>
        <v>106092604642619.42</v>
      </c>
      <c r="AC232" s="93">
        <f t="shared" si="213"/>
        <v>2121852092852390</v>
      </c>
      <c r="AD232" s="93">
        <f t="shared" si="214"/>
        <v>23658.984267543834</v>
      </c>
      <c r="AE232" s="94">
        <f t="shared" si="215"/>
        <v>142.75957429687455</v>
      </c>
      <c r="AF232" s="100">
        <f t="shared" si="254"/>
        <v>15.210304719606116</v>
      </c>
      <c r="AG232" s="94">
        <f t="shared" si="216"/>
        <v>191</v>
      </c>
      <c r="AH232" s="94">
        <f t="shared" si="217"/>
        <v>11.75</v>
      </c>
      <c r="AI232" s="94">
        <v>1</v>
      </c>
      <c r="AJ232" s="94">
        <f>AJ$3/AM$3</f>
        <v>0.85106382978723394</v>
      </c>
      <c r="AK232" s="93">
        <f>AK231*AI232</f>
        <v>74649600</v>
      </c>
      <c r="AL232" s="93">
        <f>AG232*AK232*$G232*AJ232</f>
        <v>55053152439.012749</v>
      </c>
      <c r="AM232" s="93">
        <f t="shared" si="255"/>
        <v>3710083644496.3579</v>
      </c>
      <c r="AN232" s="93">
        <f t="shared" si="218"/>
        <v>2374453532477674.5</v>
      </c>
      <c r="AO232" s="93">
        <f t="shared" si="219"/>
        <v>23658.984267543834</v>
      </c>
      <c r="AP232" s="94">
        <f t="shared" si="220"/>
        <v>67.390939122084717</v>
      </c>
      <c r="AQ232" s="100">
        <f t="shared" si="262"/>
        <v>8.0349420059309526</v>
      </c>
      <c r="AR232" s="94">
        <f t="shared" si="221"/>
        <v>161</v>
      </c>
      <c r="AS232" s="94">
        <f t="shared" si="222"/>
        <v>13.25</v>
      </c>
      <c r="AT232" s="94">
        <v>1</v>
      </c>
      <c r="AU232" s="94">
        <f>AU$3/AX$3</f>
        <v>0.75471698113207542</v>
      </c>
      <c r="AV232" s="93">
        <f>AV231*AT232</f>
        <v>6144000</v>
      </c>
      <c r="AW232" s="93">
        <f>AR232*AV232*$G232*AU232</f>
        <v>3387040671.3962259</v>
      </c>
      <c r="AX232" s="93">
        <f t="shared" si="256"/>
        <v>65370489746.777458</v>
      </c>
      <c r="AY232" s="93">
        <f t="shared" si="223"/>
        <v>2677575260028016</v>
      </c>
      <c r="AZ232" s="93">
        <f t="shared" si="224"/>
        <v>23658.984267543834</v>
      </c>
      <c r="BA232" s="94">
        <f t="shared" si="225"/>
        <v>19.300178559659884</v>
      </c>
      <c r="BB232" s="100">
        <f t="shared" si="263"/>
        <v>2.594899704875631</v>
      </c>
      <c r="BC232" s="94">
        <f t="shared" si="226"/>
        <v>124</v>
      </c>
      <c r="BD232" s="94">
        <f t="shared" si="227"/>
        <v>15.1</v>
      </c>
      <c r="BE232" s="94">
        <v>1</v>
      </c>
      <c r="BF232" s="94">
        <f>BF$3/BI$3</f>
        <v>0.66225165562913912</v>
      </c>
      <c r="BG232" s="93">
        <f>BG231*BE232</f>
        <v>51200</v>
      </c>
      <c r="BH232" s="93">
        <f>BC232*BG232*$G232*BF232</f>
        <v>19075411.072847679</v>
      </c>
      <c r="BI232" s="93">
        <f t="shared" si="257"/>
        <v>441083528.14809418</v>
      </c>
      <c r="BJ232" s="93">
        <f t="shared" si="228"/>
        <v>3051425390673437</v>
      </c>
      <c r="BK232" s="93">
        <f t="shared" si="229"/>
        <v>23658.984267543834</v>
      </c>
      <c r="BL232" s="94">
        <f t="shared" si="230"/>
        <v>23.123146676295814</v>
      </c>
      <c r="BM232" s="100">
        <f t="shared" si="264"/>
        <v>3.5429681868296985</v>
      </c>
      <c r="BN232" s="94">
        <f t="shared" si="231"/>
        <v>74</v>
      </c>
      <c r="BO232" s="94">
        <f t="shared" si="232"/>
        <v>17.600000000000001</v>
      </c>
      <c r="BP232" s="94">
        <v>1</v>
      </c>
      <c r="BQ232" s="94">
        <f>BQ$3/BT$3</f>
        <v>0.56818181818181823</v>
      </c>
      <c r="BR232" s="93">
        <f>BR231*BP232</f>
        <v>64</v>
      </c>
      <c r="BS232" s="93">
        <f>BN232*BR232*$G232*BQ232</f>
        <v>12208.385454545452</v>
      </c>
      <c r="BT232" s="93">
        <f t="shared" si="258"/>
        <v>502061.13510234072</v>
      </c>
      <c r="BU232" s="93">
        <f t="shared" si="233"/>
        <v>3556628269924006</v>
      </c>
      <c r="BV232" s="93">
        <f t="shared" si="234"/>
        <v>23658.984267543834</v>
      </c>
      <c r="BW232" s="94">
        <f t="shared" si="235"/>
        <v>41.124286005846272</v>
      </c>
      <c r="BX232" s="100">
        <f t="shared" si="265"/>
        <v>7.3443676682181067</v>
      </c>
      <c r="BY232" s="94">
        <f t="shared" si="236"/>
        <v>19</v>
      </c>
      <c r="BZ232" s="94">
        <f t="shared" si="237"/>
        <v>20.350000000000001</v>
      </c>
      <c r="CA232" s="94">
        <v>1</v>
      </c>
      <c r="CB232" s="94">
        <f>CB$3/CE$3</f>
        <v>0.49140049140049141</v>
      </c>
      <c r="CC232" s="93">
        <f>CC231*CA232</f>
        <v>1</v>
      </c>
      <c r="CD232" s="93">
        <f>BY232*CC232*$G232*CB232</f>
        <v>42.359262899262895</v>
      </c>
      <c r="CE232" s="93">
        <f t="shared" si="259"/>
        <v>283.45126340921837</v>
      </c>
      <c r="CF232" s="93">
        <f t="shared" si="238"/>
        <v>4112351437099632.5</v>
      </c>
      <c r="CG232" s="93">
        <f t="shared" si="239"/>
        <v>23658.984267543834</v>
      </c>
      <c r="CH232" s="94">
        <f t="shared" si="240"/>
        <v>6.6916004672534273</v>
      </c>
      <c r="CI232" s="100">
        <f t="shared" si="268"/>
        <v>1.3817764536642034</v>
      </c>
      <c r="CJ232" s="94">
        <f t="shared" si="241"/>
        <v>-31</v>
      </c>
      <c r="CK232" s="94">
        <f t="shared" si="242"/>
        <v>22.85</v>
      </c>
      <c r="CL232" s="94">
        <v>1</v>
      </c>
      <c r="CM232" s="94">
        <f>CM$3/CP$3</f>
        <v>0.43763676148796499</v>
      </c>
      <c r="CN232" s="93">
        <f>CN231*CL232</f>
        <v>1</v>
      </c>
      <c r="CO232" s="93">
        <f>CJ232*CN232*$G232*CM232</f>
        <v>-61.550940919037188</v>
      </c>
      <c r="CP232" s="93">
        <f t="shared" si="260"/>
        <v>0.31081375580181869</v>
      </c>
      <c r="CQ232" s="93">
        <f t="shared" si="243"/>
        <v>4617554316350201</v>
      </c>
      <c r="CR232" s="93">
        <f t="shared" si="244"/>
        <v>23658.984267543834</v>
      </c>
      <c r="CS232" s="94">
        <f t="shared" si="245"/>
        <v>-5.0496995035487205E-3</v>
      </c>
      <c r="CT232" s="100"/>
      <c r="CU232" s="94">
        <f t="shared" si="246"/>
        <v>-94</v>
      </c>
      <c r="CV232" s="94">
        <f t="shared" si="247"/>
        <v>26</v>
      </c>
      <c r="CW232" s="94">
        <v>1</v>
      </c>
      <c r="CX232" s="94">
        <f>CX$3/DA$3</f>
        <v>0.38461538461538458</v>
      </c>
      <c r="CY232" s="93">
        <f>CY231*CW232</f>
        <v>1</v>
      </c>
      <c r="CZ232" s="93">
        <f>CU232*CY232*$G232*CX232</f>
        <v>-164.02638461538456</v>
      </c>
      <c r="DA232" s="93">
        <f t="shared" si="261"/>
        <v>5.6965174159856276E-5</v>
      </c>
      <c r="DB232" s="93">
        <f t="shared" si="248"/>
        <v>5254109944205918</v>
      </c>
      <c r="DC232" s="93">
        <f t="shared" si="249"/>
        <v>23658.984267543834</v>
      </c>
      <c r="DD232" s="94">
        <f t="shared" si="250"/>
        <v>-3.472927498428404E-7</v>
      </c>
      <c r="DE232" s="100"/>
    </row>
    <row r="233" spans="1:109">
      <c r="A233" s="84">
        <f t="shared" si="201"/>
        <v>652.57504118747204</v>
      </c>
      <c r="B233" s="84">
        <f t="shared" si="202"/>
        <v>7.5666666666666664</v>
      </c>
      <c r="C233" s="112">
        <f t="shared" si="267"/>
        <v>9.8550000000000004</v>
      </c>
      <c r="D233" s="116"/>
      <c r="E233" s="86">
        <f t="shared" si="251"/>
        <v>2.1349999999999998</v>
      </c>
      <c r="F233" s="86">
        <f t="shared" si="203"/>
        <v>2.1349999999999998</v>
      </c>
      <c r="G233" s="87">
        <f t="shared" si="204"/>
        <v>4.5582249999999993</v>
      </c>
      <c r="H233" s="88">
        <f t="shared" si="205"/>
        <v>46426057306791.555</v>
      </c>
      <c r="I233" s="84">
        <f t="shared" si="252"/>
        <v>45.400000000000027</v>
      </c>
      <c r="J233" s="89">
        <v>227</v>
      </c>
      <c r="K233" s="94">
        <f t="shared" si="206"/>
        <v>227</v>
      </c>
      <c r="L233" s="94">
        <f t="shared" si="207"/>
        <v>10</v>
      </c>
      <c r="M233" s="94">
        <v>1</v>
      </c>
      <c r="N233" s="94">
        <f>N$3/Q$3</f>
        <v>1</v>
      </c>
      <c r="O233" s="93">
        <f>O232*M233</f>
        <v>8847360000</v>
      </c>
      <c r="P233" s="93">
        <f>K233*O233*$G233*N233</f>
        <v>9154514460671.998</v>
      </c>
      <c r="Q233" s="93">
        <f t="shared" si="208"/>
        <v>464260573067915.56</v>
      </c>
      <c r="R233" s="93">
        <f t="shared" si="209"/>
        <v>2321302865339578</v>
      </c>
      <c r="S233" s="93">
        <f t="shared" si="210"/>
        <v>24515.069047276029</v>
      </c>
      <c r="T233" s="94">
        <f t="shared" si="266"/>
        <v>50.713839064036605</v>
      </c>
      <c r="U233" s="100">
        <f>T233/(($C233/N$3))</f>
        <v>5.1460009197398886</v>
      </c>
      <c r="V233" s="94">
        <f t="shared" si="211"/>
        <v>217</v>
      </c>
      <c r="W233" s="97">
        <f t="shared" si="212"/>
        <v>10.5</v>
      </c>
      <c r="X233" s="94">
        <v>1</v>
      </c>
      <c r="Y233" s="94">
        <f>Y$3/AB$3</f>
        <v>0.95238095238095244</v>
      </c>
      <c r="Z233" s="93">
        <f>Z232*X233</f>
        <v>796262400</v>
      </c>
      <c r="AA233" s="93">
        <f>V233*Z233*$G233*Y233</f>
        <v>750105590169.59985</v>
      </c>
      <c r="AB233" s="93">
        <f t="shared" si="253"/>
        <v>121868400430327.77</v>
      </c>
      <c r="AC233" s="93">
        <f t="shared" si="213"/>
        <v>2437368008606556.5</v>
      </c>
      <c r="AD233" s="93">
        <f t="shared" si="214"/>
        <v>24515.069047276029</v>
      </c>
      <c r="AE233" s="94">
        <f t="shared" si="215"/>
        <v>162.46832716281071</v>
      </c>
      <c r="AF233" s="100">
        <f t="shared" si="254"/>
        <v>17.31017184383067</v>
      </c>
      <c r="AG233" s="94">
        <f t="shared" si="216"/>
        <v>192</v>
      </c>
      <c r="AH233" s="94">
        <f t="shared" si="217"/>
        <v>11.75</v>
      </c>
      <c r="AI233" s="94">
        <v>1</v>
      </c>
      <c r="AJ233" s="94">
        <f>AJ$3/AM$3</f>
        <v>0.85106382978723394</v>
      </c>
      <c r="AK233" s="93">
        <f>AK232*AI233</f>
        <v>74649600</v>
      </c>
      <c r="AL233" s="93">
        <f>AG233*AK233*$G233*AJ233</f>
        <v>55601512517.719139</v>
      </c>
      <c r="AM233" s="93">
        <f t="shared" si="255"/>
        <v>4261766979334.3711</v>
      </c>
      <c r="AN233" s="93">
        <f t="shared" si="218"/>
        <v>2727530866774004</v>
      </c>
      <c r="AO233" s="93">
        <f t="shared" si="219"/>
        <v>24515.069047276029</v>
      </c>
      <c r="AP233" s="94">
        <f t="shared" si="220"/>
        <v>76.648400130773908</v>
      </c>
      <c r="AQ233" s="100">
        <f t="shared" si="262"/>
        <v>9.138698138372332</v>
      </c>
      <c r="AR233" s="94">
        <f t="shared" si="221"/>
        <v>162</v>
      </c>
      <c r="AS233" s="94">
        <f t="shared" si="222"/>
        <v>13.25</v>
      </c>
      <c r="AT233" s="94">
        <v>1</v>
      </c>
      <c r="AU233" s="94">
        <f>AU$3/AX$3</f>
        <v>0.75471698113207542</v>
      </c>
      <c r="AV233" s="93">
        <f>AV232*AT233</f>
        <v>6144000</v>
      </c>
      <c r="AW233" s="93">
        <f>AR233*AV233*$G233*AU233</f>
        <v>3424097337.9622631</v>
      </c>
      <c r="AX233" s="93">
        <f t="shared" si="256"/>
        <v>75090974037.473801</v>
      </c>
      <c r="AY233" s="93">
        <f t="shared" si="223"/>
        <v>3075726296574940.5</v>
      </c>
      <c r="AZ233" s="93">
        <f t="shared" si="224"/>
        <v>24515.069047276029</v>
      </c>
      <c r="BA233" s="94">
        <f t="shared" si="225"/>
        <v>21.930151694274464</v>
      </c>
      <c r="BB233" s="100">
        <f t="shared" si="263"/>
        <v>2.9484983252068657</v>
      </c>
      <c r="BC233" s="94">
        <f t="shared" si="226"/>
        <v>125</v>
      </c>
      <c r="BD233" s="94">
        <f t="shared" si="227"/>
        <v>15.1</v>
      </c>
      <c r="BE233" s="94">
        <v>1</v>
      </c>
      <c r="BF233" s="94">
        <f>BF$3/BI$3</f>
        <v>0.66225165562913912</v>
      </c>
      <c r="BG233" s="93">
        <f>BG232*BE233</f>
        <v>51200</v>
      </c>
      <c r="BH233" s="93">
        <f>BC233*BG233*$G233*BF233</f>
        <v>19319629.139072847</v>
      </c>
      <c r="BI233" s="93">
        <f t="shared" si="257"/>
        <v>506671923.20000416</v>
      </c>
      <c r="BJ233" s="93">
        <f t="shared" si="228"/>
        <v>3505167326662762.5</v>
      </c>
      <c r="BK233" s="93">
        <f t="shared" si="229"/>
        <v>24515.069047276029</v>
      </c>
      <c r="BL233" s="94">
        <f t="shared" si="230"/>
        <v>26.225758245808617</v>
      </c>
      <c r="BM233" s="100">
        <f t="shared" si="264"/>
        <v>4.0183556520721471</v>
      </c>
      <c r="BN233" s="94">
        <f t="shared" si="231"/>
        <v>75</v>
      </c>
      <c r="BO233" s="94">
        <f t="shared" si="232"/>
        <v>17.600000000000001</v>
      </c>
      <c r="BP233" s="94">
        <v>1</v>
      </c>
      <c r="BQ233" s="94">
        <f>BQ$3/BT$3</f>
        <v>0.56818181818181823</v>
      </c>
      <c r="BR233" s="93">
        <f>BR232*BP233</f>
        <v>64</v>
      </c>
      <c r="BS233" s="93">
        <f>BN233*BR233*$G233*BQ233</f>
        <v>12431.522727272726</v>
      </c>
      <c r="BT233" s="93">
        <f t="shared" si="258"/>
        <v>576716.80000000284</v>
      </c>
      <c r="BU233" s="93">
        <f t="shared" si="233"/>
        <v>4085493042997657</v>
      </c>
      <c r="BV233" s="93">
        <f t="shared" si="234"/>
        <v>24515.069047276029</v>
      </c>
      <c r="BW233" s="94">
        <f t="shared" si="235"/>
        <v>46.391484989588648</v>
      </c>
      <c r="BX233" s="100">
        <f t="shared" si="265"/>
        <v>8.2850343563344513</v>
      </c>
      <c r="BY233" s="94">
        <f t="shared" si="236"/>
        <v>20</v>
      </c>
      <c r="BZ233" s="94">
        <f t="shared" si="237"/>
        <v>20.350000000000001</v>
      </c>
      <c r="CA233" s="94">
        <v>2</v>
      </c>
      <c r="CB233" s="94">
        <f>CB$3/CE$3</f>
        <v>0.49140049140049141</v>
      </c>
      <c r="CC233" s="93">
        <f>CC232*CA233</f>
        <v>2</v>
      </c>
      <c r="CD233" s="93">
        <f>BY233*CC233*$G233*CB233</f>
        <v>89.596560196560191</v>
      </c>
      <c r="CE233" s="93">
        <f t="shared" si="259"/>
        <v>325.60000000000048</v>
      </c>
      <c r="CF233" s="93">
        <f t="shared" si="238"/>
        <v>4723851330966041</v>
      </c>
      <c r="CG233" s="93">
        <f t="shared" si="239"/>
        <v>24515.069047276029</v>
      </c>
      <c r="CH233" s="94">
        <f t="shared" si="240"/>
        <v>3.6340680857131944</v>
      </c>
      <c r="CI233" s="100">
        <f t="shared" si="268"/>
        <v>0.75041385635985303</v>
      </c>
      <c r="CJ233" s="94">
        <f t="shared" si="241"/>
        <v>-30</v>
      </c>
      <c r="CK233" s="94">
        <f t="shared" si="242"/>
        <v>22.85</v>
      </c>
      <c r="CL233" s="94">
        <v>1</v>
      </c>
      <c r="CM233" s="94">
        <f>CM$3/CP$3</f>
        <v>0.43763676148796499</v>
      </c>
      <c r="CN233" s="93">
        <f>CN232*CL233</f>
        <v>1</v>
      </c>
      <c r="CO233" s="93">
        <f>CJ233*CN233*$G233*CM233</f>
        <v>-59.845404814004375</v>
      </c>
      <c r="CP233" s="93">
        <f t="shared" si="260"/>
        <v>0.35703124999999941</v>
      </c>
      <c r="CQ233" s="93">
        <f t="shared" si="243"/>
        <v>5304177047300936</v>
      </c>
      <c r="CR233" s="93">
        <f t="shared" si="244"/>
        <v>24515.069047276029</v>
      </c>
      <c r="CS233" s="94">
        <f t="shared" si="245"/>
        <v>-5.9658924709362279E-3</v>
      </c>
      <c r="CT233" s="100"/>
      <c r="CU233" s="94">
        <f t="shared" si="246"/>
        <v>-93</v>
      </c>
      <c r="CV233" s="94">
        <f t="shared" si="247"/>
        <v>26</v>
      </c>
      <c r="CW233" s="94">
        <v>1</v>
      </c>
      <c r="CX233" s="94">
        <f>CX$3/DA$3</f>
        <v>0.38461538461538458</v>
      </c>
      <c r="CY233" s="93">
        <f>CY232*CW233</f>
        <v>1</v>
      </c>
      <c r="CZ233" s="93">
        <f>CU233*CY233*$G233*CX233</f>
        <v>-163.04420192307688</v>
      </c>
      <c r="DA233" s="93">
        <f t="shared" si="261"/>
        <v>6.5435801849546505E-5</v>
      </c>
      <c r="DB233" s="93">
        <f t="shared" si="248"/>
        <v>6035387449882902</v>
      </c>
      <c r="DC233" s="93">
        <f t="shared" si="249"/>
        <v>24515.069047276029</v>
      </c>
      <c r="DD233" s="94">
        <f t="shared" si="250"/>
        <v>-4.0133780335481452E-7</v>
      </c>
      <c r="DE233" s="100"/>
    </row>
    <row r="234" spans="1:109">
      <c r="A234" s="84">
        <f t="shared" si="201"/>
        <v>675.58805031573195</v>
      </c>
      <c r="B234" s="84">
        <f t="shared" si="202"/>
        <v>7.6</v>
      </c>
      <c r="C234" s="112">
        <f t="shared" si="267"/>
        <v>9.8550000000000004</v>
      </c>
      <c r="D234" s="116"/>
      <c r="E234" s="86">
        <f t="shared" si="251"/>
        <v>2.14</v>
      </c>
      <c r="F234" s="86">
        <f t="shared" si="203"/>
        <v>2.14</v>
      </c>
      <c r="G234" s="87">
        <f t="shared" si="204"/>
        <v>4.5796000000000001</v>
      </c>
      <c r="H234" s="88">
        <f t="shared" si="205"/>
        <v>53329535657309.531</v>
      </c>
      <c r="I234" s="84">
        <f t="shared" si="252"/>
        <v>45.600000000000023</v>
      </c>
      <c r="J234" s="89">
        <v>228</v>
      </c>
      <c r="K234" s="94">
        <f t="shared" si="206"/>
        <v>228</v>
      </c>
      <c r="L234" s="94">
        <f t="shared" si="207"/>
        <v>10</v>
      </c>
      <c r="M234" s="94">
        <v>1</v>
      </c>
      <c r="N234" s="94">
        <f>N$3/Q$3</f>
        <v>1</v>
      </c>
      <c r="O234" s="93">
        <f>O233*M234</f>
        <v>8847360000</v>
      </c>
      <c r="P234" s="93">
        <f>K234*O234*$G234*N234</f>
        <v>9237960327168</v>
      </c>
      <c r="Q234" s="93">
        <f t="shared" si="208"/>
        <v>533295356573095.31</v>
      </c>
      <c r="R234" s="93">
        <f t="shared" si="209"/>
        <v>2666476782865476.5</v>
      </c>
      <c r="S234" s="93">
        <f t="shared" si="210"/>
        <v>25402.110691871523</v>
      </c>
      <c r="T234" s="94">
        <f t="shared" si="266"/>
        <v>57.72869093242609</v>
      </c>
      <c r="U234" s="100">
        <f>T234/(($C234/N$3))</f>
        <v>5.8578072990792585</v>
      </c>
      <c r="V234" s="94">
        <f t="shared" si="211"/>
        <v>218</v>
      </c>
      <c r="W234" s="97">
        <f t="shared" si="212"/>
        <v>10.5</v>
      </c>
      <c r="X234" s="94">
        <v>1</v>
      </c>
      <c r="Y234" s="94">
        <f>Y$3/AB$3</f>
        <v>0.95238095238095244</v>
      </c>
      <c r="Z234" s="93">
        <f>Z233*X234</f>
        <v>796262400</v>
      </c>
      <c r="AA234" s="93">
        <f>V234*Z234*$G234*Y234</f>
        <v>757095996737.82861</v>
      </c>
      <c r="AB234" s="93">
        <f t="shared" si="253"/>
        <v>139990031100437.44</v>
      </c>
      <c r="AC234" s="93">
        <f t="shared" si="213"/>
        <v>2799800622008750.5</v>
      </c>
      <c r="AD234" s="93">
        <f t="shared" si="214"/>
        <v>25402.110691871523</v>
      </c>
      <c r="AE234" s="94">
        <f t="shared" si="215"/>
        <v>184.90393781452519</v>
      </c>
      <c r="AF234" s="100">
        <f t="shared" si="254"/>
        <v>19.700571761060523</v>
      </c>
      <c r="AG234" s="94">
        <f t="shared" si="216"/>
        <v>193</v>
      </c>
      <c r="AH234" s="94">
        <f t="shared" si="217"/>
        <v>11.75</v>
      </c>
      <c r="AI234" s="94">
        <v>1</v>
      </c>
      <c r="AJ234" s="94">
        <f>AJ$3/AM$3</f>
        <v>0.85106382978723394</v>
      </c>
      <c r="AK234" s="93">
        <f>AK233*AI234</f>
        <v>74649600</v>
      </c>
      <c r="AL234" s="93">
        <f>AG234*AK234*$G234*AJ234</f>
        <v>56153195297.77021</v>
      </c>
      <c r="AM234" s="93">
        <f t="shared" si="255"/>
        <v>4895484718542.0752</v>
      </c>
      <c r="AN234" s="93">
        <f t="shared" si="218"/>
        <v>3133110219866935</v>
      </c>
      <c r="AO234" s="93">
        <f t="shared" si="219"/>
        <v>25402.110691871523</v>
      </c>
      <c r="AP234" s="94">
        <f t="shared" si="220"/>
        <v>87.180875328326508</v>
      </c>
      <c r="AQ234" s="100">
        <f t="shared" si="262"/>
        <v>10.39447270530529</v>
      </c>
      <c r="AR234" s="94">
        <f t="shared" si="221"/>
        <v>163</v>
      </c>
      <c r="AS234" s="94">
        <f t="shared" si="222"/>
        <v>13.25</v>
      </c>
      <c r="AT234" s="94">
        <v>1</v>
      </c>
      <c r="AU234" s="94">
        <f>AU$3/AX$3</f>
        <v>0.75471698113207542</v>
      </c>
      <c r="AV234" s="93">
        <f>AV233*AT234</f>
        <v>6144000</v>
      </c>
      <c r="AW234" s="93">
        <f>AR234*AV234*$G234*AU234</f>
        <v>3461389563.1698108</v>
      </c>
      <c r="AX234" s="93">
        <f t="shared" si="256"/>
        <v>86256878351.971237</v>
      </c>
      <c r="AY234" s="93">
        <f t="shared" si="223"/>
        <v>3533081737296756</v>
      </c>
      <c r="AZ234" s="93">
        <f t="shared" si="224"/>
        <v>25402.110691871523</v>
      </c>
      <c r="BA234" s="94">
        <f t="shared" si="225"/>
        <v>24.919725670224885</v>
      </c>
      <c r="BB234" s="100">
        <f t="shared" si="263"/>
        <v>3.3504451053321125</v>
      </c>
      <c r="BC234" s="94">
        <f t="shared" si="226"/>
        <v>126</v>
      </c>
      <c r="BD234" s="94">
        <f t="shared" si="227"/>
        <v>15.1</v>
      </c>
      <c r="BE234" s="94">
        <v>1</v>
      </c>
      <c r="BF234" s="94">
        <f>BF$3/BI$3</f>
        <v>0.66225165562913912</v>
      </c>
      <c r="BG234" s="93">
        <f>BG233*BE234</f>
        <v>51200</v>
      </c>
      <c r="BH234" s="93">
        <f>BC234*BG234*$G234*BF234</f>
        <v>19565506.966887418</v>
      </c>
      <c r="BI234" s="93">
        <f t="shared" si="257"/>
        <v>582013204.70302892</v>
      </c>
      <c r="BJ234" s="93">
        <f t="shared" si="228"/>
        <v>4026379942126869.5</v>
      </c>
      <c r="BK234" s="93">
        <f t="shared" si="229"/>
        <v>25402.110691871523</v>
      </c>
      <c r="BL234" s="94">
        <f t="shared" si="230"/>
        <v>29.746901303811121</v>
      </c>
      <c r="BM234" s="100">
        <f t="shared" si="264"/>
        <v>4.5578712297062198</v>
      </c>
      <c r="BN234" s="94">
        <f t="shared" si="231"/>
        <v>76</v>
      </c>
      <c r="BO234" s="94">
        <f t="shared" si="232"/>
        <v>17.600000000000001</v>
      </c>
      <c r="BP234" s="94">
        <v>1</v>
      </c>
      <c r="BQ234" s="94">
        <f>BQ$3/BT$3</f>
        <v>0.56818181818181823</v>
      </c>
      <c r="BR234" s="93">
        <f>BR233*BP234</f>
        <v>64</v>
      </c>
      <c r="BS234" s="93">
        <f>BN234*BR234*$G234*BQ234</f>
        <v>12656.349090909092</v>
      </c>
      <c r="BT234" s="93">
        <f t="shared" si="258"/>
        <v>662473.63945915748</v>
      </c>
      <c r="BU234" s="93">
        <f t="shared" si="233"/>
        <v>4692999137843239</v>
      </c>
      <c r="BV234" s="93">
        <f t="shared" si="234"/>
        <v>25402.110691871523</v>
      </c>
      <c r="BW234" s="94">
        <f t="shared" si="235"/>
        <v>52.343186388166593</v>
      </c>
      <c r="BX234" s="100">
        <f t="shared" si="265"/>
        <v>9.3479460216309693</v>
      </c>
      <c r="BY234" s="94">
        <f t="shared" si="236"/>
        <v>21</v>
      </c>
      <c r="BZ234" s="94">
        <f t="shared" si="237"/>
        <v>20.350000000000001</v>
      </c>
      <c r="CA234" s="94">
        <v>1</v>
      </c>
      <c r="CB234" s="94">
        <f>CB$3/CE$3</f>
        <v>0.49140049140049141</v>
      </c>
      <c r="CC234" s="93">
        <f>CC233*CA234</f>
        <v>2</v>
      </c>
      <c r="CD234" s="93">
        <f>BY234*CC234*$G234*CB234</f>
        <v>94.517542997543003</v>
      </c>
      <c r="CE234" s="93">
        <f t="shared" si="259"/>
        <v>374.01618438703508</v>
      </c>
      <c r="CF234" s="93">
        <f t="shared" si="238"/>
        <v>5426280253131245</v>
      </c>
      <c r="CG234" s="93">
        <f t="shared" si="239"/>
        <v>25402.110691871523</v>
      </c>
      <c r="CH234" s="94">
        <f t="shared" si="240"/>
        <v>3.9571086226475192</v>
      </c>
      <c r="CI234" s="100">
        <f t="shared" si="268"/>
        <v>0.817119842423917</v>
      </c>
      <c r="CJ234" s="94">
        <f t="shared" si="241"/>
        <v>-29</v>
      </c>
      <c r="CK234" s="94">
        <f t="shared" si="242"/>
        <v>22.85</v>
      </c>
      <c r="CL234" s="94">
        <v>1</v>
      </c>
      <c r="CM234" s="94">
        <f>CM$3/CP$3</f>
        <v>0.43763676148796499</v>
      </c>
      <c r="CN234" s="93">
        <f>CN233*CL234</f>
        <v>1</v>
      </c>
      <c r="CO234" s="93">
        <f>CJ234*CN234*$G234*CM234</f>
        <v>-58.121838074398255</v>
      </c>
      <c r="CP234" s="93">
        <f t="shared" si="260"/>
        <v>0.41012120955753439</v>
      </c>
      <c r="CQ234" s="93">
        <f t="shared" si="243"/>
        <v>6092899448847614</v>
      </c>
      <c r="CR234" s="93">
        <f t="shared" si="244"/>
        <v>25402.110691871523</v>
      </c>
      <c r="CS234" s="94">
        <f t="shared" si="245"/>
        <v>-7.056232616603814E-3</v>
      </c>
      <c r="CT234" s="100"/>
      <c r="CU234" s="94">
        <f t="shared" si="246"/>
        <v>-92</v>
      </c>
      <c r="CV234" s="94">
        <f t="shared" si="247"/>
        <v>26</v>
      </c>
      <c r="CW234" s="94">
        <v>1</v>
      </c>
      <c r="CX234" s="94">
        <f>CX$3/DA$3</f>
        <v>0.38461538461538458</v>
      </c>
      <c r="CY234" s="93">
        <f>CY233*CW234</f>
        <v>1</v>
      </c>
      <c r="CZ234" s="93">
        <f>CU234*CY234*$G234*CX234</f>
        <v>-162.0473846153846</v>
      </c>
      <c r="DA234" s="93">
        <f t="shared" si="261"/>
        <v>7.5165997942486015E-5</v>
      </c>
      <c r="DB234" s="93">
        <f t="shared" si="248"/>
        <v>6932839635450239</v>
      </c>
      <c r="DC234" s="93">
        <f t="shared" si="249"/>
        <v>25402.110691871523</v>
      </c>
      <c r="DD234" s="94">
        <f t="shared" si="250"/>
        <v>-4.6385196602148578E-7</v>
      </c>
      <c r="DE234" s="100"/>
    </row>
    <row r="235" spans="1:109">
      <c r="A235" s="84">
        <f t="shared" si="201"/>
        <v>699.41261145826104</v>
      </c>
      <c r="B235" s="84">
        <f t="shared" si="202"/>
        <v>7.6333333333333337</v>
      </c>
      <c r="C235" s="112">
        <f t="shared" si="267"/>
        <v>9.8550000000000004</v>
      </c>
      <c r="D235" s="116"/>
      <c r="E235" s="86">
        <f t="shared" si="251"/>
        <v>2.145</v>
      </c>
      <c r="F235" s="86">
        <f t="shared" si="203"/>
        <v>2.145</v>
      </c>
      <c r="G235" s="87">
        <f t="shared" si="204"/>
        <v>4.6010249999999999</v>
      </c>
      <c r="H235" s="88">
        <f t="shared" si="205"/>
        <v>61259549882307.187</v>
      </c>
      <c r="I235" s="84">
        <f t="shared" si="252"/>
        <v>45.800000000000026</v>
      </c>
      <c r="J235" s="89">
        <v>229</v>
      </c>
      <c r="K235" s="94">
        <f t="shared" si="206"/>
        <v>229</v>
      </c>
      <c r="L235" s="94">
        <f t="shared" si="207"/>
        <v>10</v>
      </c>
      <c r="M235" s="94">
        <v>1</v>
      </c>
      <c r="N235" s="94">
        <f>N$3/Q$3</f>
        <v>1</v>
      </c>
      <c r="O235" s="93">
        <f>O234*M235</f>
        <v>8847360000</v>
      </c>
      <c r="P235" s="93">
        <f>K235*O235*$G235*N235</f>
        <v>9321885720576</v>
      </c>
      <c r="Q235" s="93">
        <f t="shared" si="208"/>
        <v>612595498823071.87</v>
      </c>
      <c r="R235" s="93">
        <f t="shared" si="209"/>
        <v>3062977494115359.5</v>
      </c>
      <c r="S235" s="93">
        <f t="shared" si="210"/>
        <v>26321.227944545892</v>
      </c>
      <c r="T235" s="94">
        <f t="shared" si="266"/>
        <v>65.71583445513636</v>
      </c>
      <c r="U235" s="100">
        <f>T235/(($C235/N$3))</f>
        <v>6.6682734099580268</v>
      </c>
      <c r="V235" s="94">
        <f t="shared" si="211"/>
        <v>219</v>
      </c>
      <c r="W235" s="97">
        <f t="shared" si="212"/>
        <v>10.5</v>
      </c>
      <c r="X235" s="94">
        <v>1</v>
      </c>
      <c r="Y235" s="94">
        <f>Y$3/AB$3</f>
        <v>0.95238095238095244</v>
      </c>
      <c r="Z235" s="93">
        <f>Z234*X235</f>
        <v>796262400</v>
      </c>
      <c r="AA235" s="93">
        <f>V235*Z235*$G235*Y235</f>
        <v>764127126440.22864</v>
      </c>
      <c r="AB235" s="93">
        <f t="shared" si="253"/>
        <v>160806318441056.25</v>
      </c>
      <c r="AC235" s="93">
        <f t="shared" si="213"/>
        <v>3216126368821127.5</v>
      </c>
      <c r="AD235" s="93">
        <f t="shared" si="214"/>
        <v>26321.227944545892</v>
      </c>
      <c r="AE235" s="94">
        <f t="shared" si="215"/>
        <v>210.44445731195333</v>
      </c>
      <c r="AF235" s="100">
        <f t="shared" si="254"/>
        <v>22.421783884074173</v>
      </c>
      <c r="AG235" s="94">
        <f t="shared" si="216"/>
        <v>194</v>
      </c>
      <c r="AH235" s="94">
        <f t="shared" si="217"/>
        <v>11.75</v>
      </c>
      <c r="AI235" s="94">
        <v>1</v>
      </c>
      <c r="AJ235" s="94">
        <f>AJ$3/AM$3</f>
        <v>0.85106382978723394</v>
      </c>
      <c r="AK235" s="93">
        <f>AK234*AI235</f>
        <v>74649600</v>
      </c>
      <c r="AL235" s="93">
        <f>AG235*AK235*$G235*AJ235</f>
        <v>56708210308.902122</v>
      </c>
      <c r="AM235" s="93">
        <f t="shared" si="255"/>
        <v>5623435243102.4053</v>
      </c>
      <c r="AN235" s="93">
        <f t="shared" si="218"/>
        <v>3598998555585547.5</v>
      </c>
      <c r="AO235" s="93">
        <f t="shared" si="219"/>
        <v>26321.227944545892</v>
      </c>
      <c r="AP235" s="94">
        <f t="shared" si="220"/>
        <v>99.164392818435175</v>
      </c>
      <c r="AQ235" s="100">
        <f t="shared" si="262"/>
        <v>11.823253329443055</v>
      </c>
      <c r="AR235" s="94">
        <f t="shared" si="221"/>
        <v>164</v>
      </c>
      <c r="AS235" s="94">
        <f t="shared" si="222"/>
        <v>13.25</v>
      </c>
      <c r="AT235" s="94">
        <v>1</v>
      </c>
      <c r="AU235" s="94">
        <f>AU$3/AX$3</f>
        <v>0.75471698113207542</v>
      </c>
      <c r="AV235" s="93">
        <f>AV234*AT235</f>
        <v>6144000</v>
      </c>
      <c r="AW235" s="93">
        <f>AR235*AV235*$G235*AU235</f>
        <v>3498918042.5660372</v>
      </c>
      <c r="AX235" s="93">
        <f t="shared" si="256"/>
        <v>99083134270.088715</v>
      </c>
      <c r="AY235" s="93">
        <f t="shared" si="223"/>
        <v>4058445179702851</v>
      </c>
      <c r="AZ235" s="93">
        <f t="shared" si="224"/>
        <v>26321.227944545892</v>
      </c>
      <c r="BA235" s="94">
        <f t="shared" si="225"/>
        <v>28.318220965651172</v>
      </c>
      <c r="BB235" s="100">
        <f t="shared" si="263"/>
        <v>3.8073711597653777</v>
      </c>
      <c r="BC235" s="94">
        <f t="shared" si="226"/>
        <v>127</v>
      </c>
      <c r="BD235" s="94">
        <f t="shared" si="227"/>
        <v>15.1</v>
      </c>
      <c r="BE235" s="94">
        <v>1</v>
      </c>
      <c r="BF235" s="94">
        <f>BF$3/BI$3</f>
        <v>0.66225165562913912</v>
      </c>
      <c r="BG235" s="93">
        <f>BG234*BE235</f>
        <v>51200</v>
      </c>
      <c r="BH235" s="93">
        <f>BC235*BG235*$G235*BF235</f>
        <v>19813049.642384108</v>
      </c>
      <c r="BI235" s="93">
        <f t="shared" si="257"/>
        <v>668557610.82892203</v>
      </c>
      <c r="BJ235" s="93">
        <f t="shared" si="228"/>
        <v>4625096016114192</v>
      </c>
      <c r="BK235" s="93">
        <f t="shared" si="229"/>
        <v>26321.227944545892</v>
      </c>
      <c r="BL235" s="94">
        <f t="shared" si="230"/>
        <v>33.743296609863762</v>
      </c>
      <c r="BM235" s="100">
        <f t="shared" si="264"/>
        <v>5.1702057717802417</v>
      </c>
      <c r="BN235" s="94">
        <f t="shared" si="231"/>
        <v>77</v>
      </c>
      <c r="BO235" s="94">
        <f t="shared" si="232"/>
        <v>17.600000000000001</v>
      </c>
      <c r="BP235" s="94">
        <v>1</v>
      </c>
      <c r="BQ235" s="94">
        <f>BQ$3/BT$3</f>
        <v>0.56818181818181823</v>
      </c>
      <c r="BR235" s="93">
        <f>BR234*BP235</f>
        <v>64</v>
      </c>
      <c r="BS235" s="93">
        <f>BN235*BR235*$G235*BQ235</f>
        <v>12882.87</v>
      </c>
      <c r="BT235" s="93">
        <f t="shared" si="258"/>
        <v>760982.37987563305</v>
      </c>
      <c r="BU235" s="93">
        <f t="shared" si="233"/>
        <v>5390840389643033</v>
      </c>
      <c r="BV235" s="93">
        <f t="shared" si="234"/>
        <v>26321.227944545892</v>
      </c>
      <c r="BW235" s="94">
        <f t="shared" si="235"/>
        <v>59.069320724002729</v>
      </c>
      <c r="BX235" s="100">
        <f t="shared" si="265"/>
        <v>10.549163315499218</v>
      </c>
      <c r="BY235" s="94">
        <f t="shared" si="236"/>
        <v>22</v>
      </c>
      <c r="BZ235" s="94">
        <f t="shared" si="237"/>
        <v>20.350000000000001</v>
      </c>
      <c r="CA235" s="94">
        <v>1</v>
      </c>
      <c r="CB235" s="94">
        <f>CB$3/CE$3</f>
        <v>0.49140049140049141</v>
      </c>
      <c r="CC235" s="93">
        <f>CC234*CA235</f>
        <v>2</v>
      </c>
      <c r="CD235" s="93">
        <f>BY235*CC235*$G235*CB235</f>
        <v>99.481621621621628</v>
      </c>
      <c r="CE235" s="93">
        <f t="shared" si="259"/>
        <v>429.63177574765496</v>
      </c>
      <c r="CF235" s="93">
        <f t="shared" si="238"/>
        <v>6233159200524756</v>
      </c>
      <c r="CG235" s="93">
        <f t="shared" si="239"/>
        <v>26321.227944545892</v>
      </c>
      <c r="CH235" s="94">
        <f t="shared" si="240"/>
        <v>4.3187049903725887</v>
      </c>
      <c r="CI235" s="100">
        <f t="shared" si="268"/>
        <v>0.89178738258835299</v>
      </c>
      <c r="CJ235" s="94">
        <f t="shared" si="241"/>
        <v>-28</v>
      </c>
      <c r="CK235" s="94">
        <f t="shared" si="242"/>
        <v>22.85</v>
      </c>
      <c r="CL235" s="94">
        <v>1</v>
      </c>
      <c r="CM235" s="94">
        <f>CM$3/CP$3</f>
        <v>0.43763676148796499</v>
      </c>
      <c r="CN235" s="93">
        <f>CN234*CL235</f>
        <v>1</v>
      </c>
      <c r="CO235" s="93">
        <f>CJ235*CN235*$G235*CM235</f>
        <v>-56.380175054704594</v>
      </c>
      <c r="CP235" s="93">
        <f t="shared" si="260"/>
        <v>0.47110555876813404</v>
      </c>
      <c r="CQ235" s="93">
        <f t="shared" si="243"/>
        <v>6998903574053596</v>
      </c>
      <c r="CR235" s="93">
        <f t="shared" si="244"/>
        <v>26321.227944545892</v>
      </c>
      <c r="CS235" s="94">
        <f t="shared" si="245"/>
        <v>-8.35587257951983E-3</v>
      </c>
      <c r="CT235" s="100"/>
      <c r="CU235" s="94">
        <f t="shared" si="246"/>
        <v>-91</v>
      </c>
      <c r="CV235" s="94">
        <f t="shared" si="247"/>
        <v>26</v>
      </c>
      <c r="CW235" s="94">
        <v>1</v>
      </c>
      <c r="CX235" s="94">
        <f>CX$3/DA$3</f>
        <v>0.38461538461538458</v>
      </c>
      <c r="CY235" s="93">
        <f>CY234*CW235</f>
        <v>1</v>
      </c>
      <c r="CZ235" s="93">
        <f>CU235*CY235*$G235*CX235</f>
        <v>-161.03587499999998</v>
      </c>
      <c r="DA235" s="93">
        <f t="shared" si="261"/>
        <v>8.6343058188244231E-5</v>
      </c>
      <c r="DB235" s="93">
        <f t="shared" si="248"/>
        <v>7963741484699935</v>
      </c>
      <c r="DC235" s="93">
        <f t="shared" si="249"/>
        <v>26321.227944545892</v>
      </c>
      <c r="DD235" s="94">
        <f t="shared" si="250"/>
        <v>-5.3617281359351906E-7</v>
      </c>
      <c r="DE235" s="100"/>
    </row>
    <row r="236" spans="1:109">
      <c r="A236" s="84">
        <f t="shared" si="201"/>
        <v>724.07734393503563</v>
      </c>
      <c r="B236" s="84">
        <f t="shared" si="202"/>
        <v>7.666666666666667</v>
      </c>
      <c r="C236" s="112">
        <f t="shared" si="267"/>
        <v>9.8550000000000004</v>
      </c>
      <c r="D236" s="116"/>
      <c r="E236" s="86">
        <f t="shared" si="251"/>
        <v>2.1500000000000004</v>
      </c>
      <c r="F236" s="86">
        <f t="shared" si="203"/>
        <v>2.1500000000000004</v>
      </c>
      <c r="G236" s="87">
        <f t="shared" si="204"/>
        <v>4.6225000000000014</v>
      </c>
      <c r="H236" s="88">
        <f t="shared" si="205"/>
        <v>70368744177665.078</v>
      </c>
      <c r="I236" s="84">
        <f t="shared" si="252"/>
        <v>46.000000000000021</v>
      </c>
      <c r="J236" s="89">
        <v>230</v>
      </c>
      <c r="K236" s="94">
        <f t="shared" si="206"/>
        <v>230</v>
      </c>
      <c r="L236" s="94">
        <f t="shared" si="207"/>
        <v>10</v>
      </c>
      <c r="M236" s="94">
        <v>1</v>
      </c>
      <c r="N236" s="94">
        <f>N$3/Q$3</f>
        <v>1</v>
      </c>
      <c r="O236" s="93">
        <f>O235*M236</f>
        <v>8847360000</v>
      </c>
      <c r="P236" s="93">
        <f>K236*O236*$G236*N236</f>
        <v>9406291968000.002</v>
      </c>
      <c r="Q236" s="93">
        <f t="shared" si="208"/>
        <v>703687441776650.75</v>
      </c>
      <c r="R236" s="93">
        <f t="shared" si="209"/>
        <v>3518437208883254</v>
      </c>
      <c r="S236" s="93">
        <f t="shared" si="210"/>
        <v>27273.57995488634</v>
      </c>
      <c r="T236" s="94">
        <f t="shared" si="266"/>
        <v>74.810291257232919</v>
      </c>
      <c r="U236" s="100">
        <f>T236/(($C236/N$3))</f>
        <v>7.5911000768374342</v>
      </c>
      <c r="V236" s="94">
        <f t="shared" si="211"/>
        <v>220</v>
      </c>
      <c r="W236" s="97">
        <f t="shared" si="212"/>
        <v>10.5</v>
      </c>
      <c r="X236" s="94">
        <v>12</v>
      </c>
      <c r="Y236" s="94">
        <f>Y$3/AB$3</f>
        <v>0.95238095238095244</v>
      </c>
      <c r="Z236" s="93">
        <f>Z235*X236</f>
        <v>9555148800</v>
      </c>
      <c r="AA236" s="93">
        <f>V236*Z236*$G236*Y236</f>
        <v>9254389116342.8594</v>
      </c>
      <c r="AB236" s="93">
        <f t="shared" si="253"/>
        <v>184717953466370.72</v>
      </c>
      <c r="AC236" s="93">
        <f t="shared" si="213"/>
        <v>3694359069327417</v>
      </c>
      <c r="AD236" s="93">
        <f t="shared" si="214"/>
        <v>27273.57995488634</v>
      </c>
      <c r="AE236" s="94">
        <f t="shared" si="215"/>
        <v>19.960037463755079</v>
      </c>
      <c r="AF236" s="100">
        <f t="shared" si="254"/>
        <v>2.1266402168384406</v>
      </c>
      <c r="AG236" s="94">
        <f t="shared" si="216"/>
        <v>195</v>
      </c>
      <c r="AH236" s="94">
        <f t="shared" si="217"/>
        <v>11.75</v>
      </c>
      <c r="AI236" s="94">
        <v>1</v>
      </c>
      <c r="AJ236" s="94">
        <f>AJ$3/AM$3</f>
        <v>0.85106382978723394</v>
      </c>
      <c r="AK236" s="93">
        <f>AK235*AI236</f>
        <v>74649600</v>
      </c>
      <c r="AL236" s="93">
        <f>AG236*AK236*$G236*AJ236</f>
        <v>57266567080.851074</v>
      </c>
      <c r="AM236" s="93">
        <f t="shared" si="255"/>
        <v>6459630813184.085</v>
      </c>
      <c r="AN236" s="93">
        <f t="shared" si="218"/>
        <v>4134163720437823</v>
      </c>
      <c r="AO236" s="93">
        <f t="shared" si="219"/>
        <v>27273.57995488634</v>
      </c>
      <c r="AP236" s="94">
        <f t="shared" si="220"/>
        <v>112.79933724792927</v>
      </c>
      <c r="AQ236" s="100">
        <f t="shared" si="262"/>
        <v>13.448931635344179</v>
      </c>
      <c r="AR236" s="94">
        <f t="shared" si="221"/>
        <v>165</v>
      </c>
      <c r="AS236" s="94">
        <f t="shared" si="222"/>
        <v>13.25</v>
      </c>
      <c r="AT236" s="94">
        <v>1</v>
      </c>
      <c r="AU236" s="94">
        <f>AU$3/AX$3</f>
        <v>0.75471698113207542</v>
      </c>
      <c r="AV236" s="93">
        <f>AV235*AT236</f>
        <v>6144000</v>
      </c>
      <c r="AW236" s="93">
        <f>AR236*AV236*$G236*AU236</f>
        <v>3536683471.6981134</v>
      </c>
      <c r="AX236" s="93">
        <f t="shared" si="256"/>
        <v>113816633344.00124</v>
      </c>
      <c r="AY236" s="93">
        <f t="shared" si="223"/>
        <v>4661929301770311</v>
      </c>
      <c r="AZ236" s="93">
        <f t="shared" si="224"/>
        <v>27273.57995488634</v>
      </c>
      <c r="BA236" s="94">
        <f t="shared" si="225"/>
        <v>32.181741525586112</v>
      </c>
      <c r="BB236" s="100">
        <f t="shared" si="263"/>
        <v>4.3268196368748448</v>
      </c>
      <c r="BC236" s="94">
        <f t="shared" si="226"/>
        <v>128</v>
      </c>
      <c r="BD236" s="94">
        <f t="shared" si="227"/>
        <v>15.1</v>
      </c>
      <c r="BE236" s="94">
        <v>1</v>
      </c>
      <c r="BF236" s="94">
        <f>BF$3/BI$3</f>
        <v>0.66225165562913912</v>
      </c>
      <c r="BG236" s="93">
        <f>BG235*BE236</f>
        <v>51200</v>
      </c>
      <c r="BH236" s="93">
        <f>BC236*BG236*$G236*BF236</f>
        <v>20062262.251655634</v>
      </c>
      <c r="BI236" s="93">
        <f t="shared" si="257"/>
        <v>767971027.77993071</v>
      </c>
      <c r="BJ236" s="93">
        <f t="shared" si="228"/>
        <v>5312840185413713</v>
      </c>
      <c r="BK236" s="93">
        <f t="shared" si="229"/>
        <v>27273.57995488634</v>
      </c>
      <c r="BL236" s="94">
        <f t="shared" si="230"/>
        <v>38.279383359000505</v>
      </c>
      <c r="BM236" s="100">
        <f t="shared" si="264"/>
        <v>5.865232762261873</v>
      </c>
      <c r="BN236" s="94">
        <f t="shared" si="231"/>
        <v>78</v>
      </c>
      <c r="BO236" s="94">
        <f t="shared" si="232"/>
        <v>17.600000000000001</v>
      </c>
      <c r="BP236" s="94">
        <v>1</v>
      </c>
      <c r="BQ236" s="94">
        <f>BQ$3/BT$3</f>
        <v>0.56818181818181823</v>
      </c>
      <c r="BR236" s="93">
        <f>BR235*BP236</f>
        <v>64</v>
      </c>
      <c r="BS236" s="93">
        <f>BN236*BR236*$G236*BQ236</f>
        <v>13111.090909090915</v>
      </c>
      <c r="BT236" s="93">
        <f t="shared" si="258"/>
        <v>874139.20794486848</v>
      </c>
      <c r="BU236" s="93">
        <f t="shared" si="233"/>
        <v>6192449487634528</v>
      </c>
      <c r="BV236" s="93">
        <f t="shared" si="234"/>
        <v>27273.57995488634</v>
      </c>
      <c r="BW236" s="94">
        <f t="shared" si="235"/>
        <v>66.671737234219108</v>
      </c>
      <c r="BX236" s="100">
        <f t="shared" si="265"/>
        <v>11.906875447207065</v>
      </c>
      <c r="BY236" s="94">
        <f t="shared" si="236"/>
        <v>23</v>
      </c>
      <c r="BZ236" s="94">
        <f t="shared" si="237"/>
        <v>20.350000000000001</v>
      </c>
      <c r="CA236" s="94">
        <v>1</v>
      </c>
      <c r="CB236" s="94">
        <f>CB$3/CE$3</f>
        <v>0.49140049140049141</v>
      </c>
      <c r="CC236" s="93">
        <f>CC235*CA236</f>
        <v>2</v>
      </c>
      <c r="CD236" s="93">
        <f>BY236*CC236*$G236*CB236</f>
        <v>104.48894348894353</v>
      </c>
      <c r="CE236" s="93">
        <f t="shared" si="259"/>
        <v>493.51731405578641</v>
      </c>
      <c r="CF236" s="93">
        <f t="shared" si="238"/>
        <v>7160019720077422</v>
      </c>
      <c r="CG236" s="93">
        <f t="shared" si="239"/>
        <v>27273.57995488634</v>
      </c>
      <c r="CH236" s="94">
        <f t="shared" si="240"/>
        <v>4.7231534512358024</v>
      </c>
      <c r="CI236" s="100">
        <f t="shared" si="268"/>
        <v>0.97530362996091924</v>
      </c>
      <c r="CJ236" s="94">
        <f t="shared" si="241"/>
        <v>-27</v>
      </c>
      <c r="CK236" s="94">
        <f t="shared" si="242"/>
        <v>22.85</v>
      </c>
      <c r="CL236" s="94">
        <v>1</v>
      </c>
      <c r="CM236" s="94">
        <f>CM$3/CP$3</f>
        <v>0.43763676148796499</v>
      </c>
      <c r="CN236" s="93">
        <f>CN235*CL236</f>
        <v>1</v>
      </c>
      <c r="CO236" s="93">
        <f>CJ236*CN236*$G236*CM236</f>
        <v>-54.620350109409202</v>
      </c>
      <c r="CP236" s="93">
        <f t="shared" si="260"/>
        <v>0.54115818038691466</v>
      </c>
      <c r="CQ236" s="93">
        <f t="shared" si="243"/>
        <v>8039629022298236</v>
      </c>
      <c r="CR236" s="93">
        <f t="shared" si="244"/>
        <v>27273.57995488634</v>
      </c>
      <c r="CS236" s="94">
        <f t="shared" si="245"/>
        <v>-9.9076292865741215E-3</v>
      </c>
      <c r="CT236" s="100"/>
      <c r="CU236" s="94">
        <f t="shared" si="246"/>
        <v>-90</v>
      </c>
      <c r="CV236" s="94">
        <f t="shared" si="247"/>
        <v>26</v>
      </c>
      <c r="CW236" s="94">
        <v>1</v>
      </c>
      <c r="CX236" s="94">
        <f>CX$3/DA$3</f>
        <v>0.38461538461538458</v>
      </c>
      <c r="CY236" s="93">
        <f>CY235*CW236</f>
        <v>1</v>
      </c>
      <c r="CZ236" s="93">
        <f>CU236*CY236*$G236*CX236</f>
        <v>-160.00961538461542</v>
      </c>
      <c r="DA236" s="93">
        <f t="shared" si="261"/>
        <v>9.9182128906249404E-5</v>
      </c>
      <c r="DB236" s="93">
        <f t="shared" si="248"/>
        <v>9147936743096460</v>
      </c>
      <c r="DC236" s="93">
        <f t="shared" si="249"/>
        <v>27273.57995488634</v>
      </c>
      <c r="DD236" s="94">
        <f t="shared" si="250"/>
        <v>-6.198510549996957E-7</v>
      </c>
      <c r="DE236" s="100"/>
    </row>
    <row r="237" spans="1:109">
      <c r="A237" s="84">
        <f t="shared" si="201"/>
        <v>749.61187632417182</v>
      </c>
      <c r="B237" s="84">
        <f t="shared" si="202"/>
        <v>7.7</v>
      </c>
      <c r="C237" s="112">
        <f t="shared" si="267"/>
        <v>9.8550000000000004</v>
      </c>
      <c r="D237" s="116"/>
      <c r="E237" s="86">
        <f t="shared" si="251"/>
        <v>2.1550000000000002</v>
      </c>
      <c r="F237" s="86">
        <f t="shared" si="203"/>
        <v>2.1550000000000002</v>
      </c>
      <c r="G237" s="87">
        <f t="shared" si="204"/>
        <v>4.644025000000001</v>
      </c>
      <c r="H237" s="88">
        <f t="shared" si="205"/>
        <v>80832460680091.078</v>
      </c>
      <c r="I237" s="84">
        <f t="shared" si="252"/>
        <v>46.200000000000024</v>
      </c>
      <c r="J237" s="89">
        <v>231</v>
      </c>
      <c r="K237" s="94">
        <f t="shared" si="206"/>
        <v>231</v>
      </c>
      <c r="L237" s="94">
        <f t="shared" si="207"/>
        <v>10</v>
      </c>
      <c r="M237" s="94">
        <v>1</v>
      </c>
      <c r="N237" s="94">
        <f>N$3/Q$3</f>
        <v>1</v>
      </c>
      <c r="O237" s="93">
        <f>O236*M237</f>
        <v>8847360000</v>
      </c>
      <c r="P237" s="93">
        <f>K237*O237*$G237*N237</f>
        <v>9491180396544.002</v>
      </c>
      <c r="Q237" s="93">
        <f t="shared" si="208"/>
        <v>808324606800910.75</v>
      </c>
      <c r="R237" s="93">
        <f t="shared" si="209"/>
        <v>4041623034004554</v>
      </c>
      <c r="S237" s="93">
        <f t="shared" si="210"/>
        <v>28260.367737421278</v>
      </c>
      <c r="T237" s="94">
        <f t="shared" si="266"/>
        <v>85.165866944773683</v>
      </c>
      <c r="U237" s="100">
        <f>T237/(($C237/N$3))</f>
        <v>8.6418941597943864</v>
      </c>
      <c r="V237" s="94">
        <f t="shared" si="211"/>
        <v>221</v>
      </c>
      <c r="W237" s="97">
        <f t="shared" si="212"/>
        <v>10.5</v>
      </c>
      <c r="X237" s="94">
        <v>1</v>
      </c>
      <c r="Y237" s="94">
        <f>Y$3/AB$3</f>
        <v>0.95238095238095244</v>
      </c>
      <c r="Z237" s="93">
        <f>Z236*X237</f>
        <v>9555148800</v>
      </c>
      <c r="AA237" s="93">
        <f>V237*Z237*$G237*Y237</f>
        <v>9339744123055.5449</v>
      </c>
      <c r="AB237" s="93">
        <f t="shared" si="253"/>
        <v>212185209285238.91</v>
      </c>
      <c r="AC237" s="93">
        <f t="shared" si="213"/>
        <v>4243704185704782</v>
      </c>
      <c r="AD237" s="93">
        <f t="shared" si="214"/>
        <v>28260.367737421278</v>
      </c>
      <c r="AE237" s="94">
        <f t="shared" si="215"/>
        <v>22.718524885649803</v>
      </c>
      <c r="AF237" s="100">
        <f t="shared" si="254"/>
        <v>2.4205429862944996</v>
      </c>
      <c r="AG237" s="94">
        <f t="shared" si="216"/>
        <v>196</v>
      </c>
      <c r="AH237" s="94">
        <f t="shared" si="217"/>
        <v>11.75</v>
      </c>
      <c r="AI237" s="94">
        <v>1</v>
      </c>
      <c r="AJ237" s="94">
        <f>AJ$3/AM$3</f>
        <v>0.85106382978723394</v>
      </c>
      <c r="AK237" s="93">
        <f>AK236*AI237</f>
        <v>74649600</v>
      </c>
      <c r="AL237" s="93">
        <f>AG237*AK237*$G237*AJ237</f>
        <v>57828275143.353203</v>
      </c>
      <c r="AM237" s="93">
        <f t="shared" si="255"/>
        <v>7420167288992.7187</v>
      </c>
      <c r="AN237" s="93">
        <f t="shared" si="218"/>
        <v>4748907064955351</v>
      </c>
      <c r="AO237" s="93">
        <f t="shared" si="219"/>
        <v>28260.367737421278</v>
      </c>
      <c r="AP237" s="94">
        <f t="shared" si="220"/>
        <v>128.31382694016932</v>
      </c>
      <c r="AQ237" s="100">
        <f t="shared" si="262"/>
        <v>15.2987059010349</v>
      </c>
      <c r="AR237" s="94">
        <f t="shared" si="221"/>
        <v>166</v>
      </c>
      <c r="AS237" s="94">
        <f t="shared" si="222"/>
        <v>13.25</v>
      </c>
      <c r="AT237" s="94">
        <v>1</v>
      </c>
      <c r="AU237" s="94">
        <f>AU$3/AX$3</f>
        <v>0.75471698113207542</v>
      </c>
      <c r="AV237" s="93">
        <f>AV236*AT237</f>
        <v>6144000</v>
      </c>
      <c r="AW237" s="93">
        <f>AR237*AV237*$G237*AU237</f>
        <v>3574686546.1132083</v>
      </c>
      <c r="AX237" s="93">
        <f t="shared" si="256"/>
        <v>130740979493.55493</v>
      </c>
      <c r="AY237" s="93">
        <f t="shared" si="223"/>
        <v>5355150520056034</v>
      </c>
      <c r="AZ237" s="93">
        <f t="shared" si="224"/>
        <v>28260.367737421278</v>
      </c>
      <c r="BA237" s="94">
        <f t="shared" si="225"/>
        <v>36.574110151199378</v>
      </c>
      <c r="BB237" s="100">
        <f t="shared" si="263"/>
        <v>4.9173714815158975</v>
      </c>
      <c r="BC237" s="94">
        <f t="shared" si="226"/>
        <v>129</v>
      </c>
      <c r="BD237" s="94">
        <f t="shared" si="227"/>
        <v>15.1</v>
      </c>
      <c r="BE237" s="94">
        <v>1</v>
      </c>
      <c r="BF237" s="94">
        <f>BF$3/BI$3</f>
        <v>0.66225165562913912</v>
      </c>
      <c r="BG237" s="93">
        <f>BG236*BE237</f>
        <v>51200</v>
      </c>
      <c r="BH237" s="93">
        <f>BC237*BG237*$G237*BF237</f>
        <v>20313149.880794708</v>
      </c>
      <c r="BI237" s="93">
        <f t="shared" si="257"/>
        <v>882167056.29618871</v>
      </c>
      <c r="BJ237" s="93">
        <f t="shared" si="228"/>
        <v>6102850781346876</v>
      </c>
      <c r="BK237" s="93">
        <f t="shared" si="229"/>
        <v>28260.367737421278</v>
      </c>
      <c r="BL237" s="94">
        <f t="shared" si="230"/>
        <v>43.42837331842086</v>
      </c>
      <c r="BM237" s="100">
        <f t="shared" si="264"/>
        <v>6.6541698336697612</v>
      </c>
      <c r="BN237" s="94">
        <f t="shared" si="231"/>
        <v>79</v>
      </c>
      <c r="BO237" s="94">
        <f t="shared" si="232"/>
        <v>17.600000000000001</v>
      </c>
      <c r="BP237" s="94">
        <v>1</v>
      </c>
      <c r="BQ237" s="94">
        <f>BQ$3/BT$3</f>
        <v>0.56818181818181823</v>
      </c>
      <c r="BR237" s="93">
        <f>BR236*BP237</f>
        <v>64</v>
      </c>
      <c r="BS237" s="93">
        <f>BN237*BR237*$G237*BQ237</f>
        <v>13341.017272727277</v>
      </c>
      <c r="BT237" s="93">
        <f t="shared" si="258"/>
        <v>1004122.2702046817</v>
      </c>
      <c r="BU237" s="93">
        <f t="shared" si="233"/>
        <v>7113256539848015</v>
      </c>
      <c r="BV237" s="93">
        <f t="shared" si="234"/>
        <v>28260.367737421278</v>
      </c>
      <c r="BW237" s="94">
        <f t="shared" si="235"/>
        <v>75.265794929850287</v>
      </c>
      <c r="BX237" s="100">
        <f t="shared" si="265"/>
        <v>13.441684330445105</v>
      </c>
      <c r="BY237" s="94">
        <f t="shared" si="236"/>
        <v>24</v>
      </c>
      <c r="BZ237" s="94">
        <f t="shared" si="237"/>
        <v>20.350000000000001</v>
      </c>
      <c r="CA237" s="94">
        <v>1</v>
      </c>
      <c r="CB237" s="94">
        <f>CB$3/CE$3</f>
        <v>0.49140049140049141</v>
      </c>
      <c r="CC237" s="93">
        <f>CC236*CA237</f>
        <v>2</v>
      </c>
      <c r="CD237" s="93">
        <f>BY237*CC237*$G237*CB237</f>
        <v>109.53965601965605</v>
      </c>
      <c r="CE237" s="93">
        <f t="shared" si="259"/>
        <v>566.90252681843697</v>
      </c>
      <c r="CF237" s="93">
        <f t="shared" si="238"/>
        <v>8224702874199268</v>
      </c>
      <c r="CG237" s="93">
        <f t="shared" si="239"/>
        <v>28260.367737421278</v>
      </c>
      <c r="CH237" s="94">
        <f t="shared" si="240"/>
        <v>5.1753177563083694</v>
      </c>
      <c r="CI237" s="100">
        <f t="shared" si="268"/>
        <v>1.0686729207597698</v>
      </c>
      <c r="CJ237" s="94">
        <f t="shared" si="241"/>
        <v>-26</v>
      </c>
      <c r="CK237" s="94">
        <f t="shared" si="242"/>
        <v>22.85</v>
      </c>
      <c r="CL237" s="94">
        <v>1</v>
      </c>
      <c r="CM237" s="94">
        <f>CM$3/CP$3</f>
        <v>0.43763676148796499</v>
      </c>
      <c r="CN237" s="93">
        <f>CN236*CL237</f>
        <v>1</v>
      </c>
      <c r="CO237" s="93">
        <f>CJ237*CN237*$G237*CM237</f>
        <v>-52.842297592997824</v>
      </c>
      <c r="CP237" s="93">
        <f t="shared" si="260"/>
        <v>0.62162751160363761</v>
      </c>
      <c r="CQ237" s="93">
        <f t="shared" si="243"/>
        <v>9235108632700406</v>
      </c>
      <c r="CR237" s="93">
        <f t="shared" si="244"/>
        <v>28260.367737421278</v>
      </c>
      <c r="CS237" s="94">
        <f t="shared" si="245"/>
        <v>-1.1763824434575873E-2</v>
      </c>
      <c r="CT237" s="100"/>
      <c r="CU237" s="94">
        <f t="shared" si="246"/>
        <v>-89</v>
      </c>
      <c r="CV237" s="94">
        <f t="shared" si="247"/>
        <v>26</v>
      </c>
      <c r="CW237" s="94">
        <v>1</v>
      </c>
      <c r="CX237" s="94">
        <f>CX$3/DA$3</f>
        <v>0.38461538461538458</v>
      </c>
      <c r="CY237" s="93">
        <f>CY236*CW237</f>
        <v>1</v>
      </c>
      <c r="CZ237" s="93">
        <f>CU237*CY237*$G237*CX237</f>
        <v>-158.9685480769231</v>
      </c>
      <c r="DA237" s="93">
        <f t="shared" si="261"/>
        <v>1.1393034831971255E-4</v>
      </c>
      <c r="DB237" s="93">
        <f t="shared" si="248"/>
        <v>1.050821988841184E+16</v>
      </c>
      <c r="DC237" s="93">
        <f t="shared" si="249"/>
        <v>28260.367737421278</v>
      </c>
      <c r="DD237" s="94">
        <f t="shared" si="250"/>
        <v>-7.166848392210447E-7</v>
      </c>
      <c r="DE237" s="100"/>
    </row>
    <row r="238" spans="1:109">
      <c r="A238" s="84">
        <f t="shared" si="201"/>
        <v>776.04688205333571</v>
      </c>
      <c r="B238" s="84">
        <f t="shared" si="202"/>
        <v>7.7333333333333334</v>
      </c>
      <c r="C238" s="112">
        <f t="shared" si="267"/>
        <v>9.8550000000000004</v>
      </c>
      <c r="D238" s="116"/>
      <c r="E238" s="86">
        <f t="shared" si="251"/>
        <v>2.16</v>
      </c>
      <c r="F238" s="86">
        <f t="shared" si="203"/>
        <v>2.16</v>
      </c>
      <c r="G238" s="87">
        <f t="shared" si="204"/>
        <v>4.6656000000000004</v>
      </c>
      <c r="H238" s="88">
        <f t="shared" si="205"/>
        <v>92852114613583.141</v>
      </c>
      <c r="I238" s="84">
        <f t="shared" si="252"/>
        <v>46.400000000000027</v>
      </c>
      <c r="J238" s="89">
        <v>232</v>
      </c>
      <c r="K238" s="94">
        <f t="shared" si="206"/>
        <v>232</v>
      </c>
      <c r="L238" s="94">
        <f t="shared" si="207"/>
        <v>10</v>
      </c>
      <c r="M238" s="94">
        <v>1</v>
      </c>
      <c r="N238" s="94">
        <f>N$3/Q$3</f>
        <v>1</v>
      </c>
      <c r="O238" s="93">
        <f>O237*M238</f>
        <v>8847360000</v>
      </c>
      <c r="P238" s="93">
        <f>K238*O238*$G238*N238</f>
        <v>9576552333312</v>
      </c>
      <c r="Q238" s="93">
        <f t="shared" si="208"/>
        <v>928521146135831.37</v>
      </c>
      <c r="R238" s="93">
        <f t="shared" si="209"/>
        <v>4642605730679157</v>
      </c>
      <c r="S238" s="93">
        <f t="shared" si="210"/>
        <v>29282.835682812536</v>
      </c>
      <c r="T238" s="94">
        <f t="shared" si="266"/>
        <v>96.957768706173539</v>
      </c>
      <c r="U238" s="100">
        <f>T238/(($C238/N$3))</f>
        <v>9.8384341660247117</v>
      </c>
      <c r="V238" s="94">
        <f t="shared" si="211"/>
        <v>222</v>
      </c>
      <c r="W238" s="97">
        <f t="shared" si="212"/>
        <v>10.5</v>
      </c>
      <c r="X238" s="94">
        <v>1</v>
      </c>
      <c r="Y238" s="94">
        <f>Y$3/AB$3</f>
        <v>0.95238095238095244</v>
      </c>
      <c r="Z238" s="93">
        <f>Z237*X238</f>
        <v>9555148800</v>
      </c>
      <c r="AA238" s="93">
        <f>V238*Z238*$G238*Y238</f>
        <v>9425591902442.0586</v>
      </c>
      <c r="AB238" s="93">
        <f t="shared" si="253"/>
        <v>243736800860655.53</v>
      </c>
      <c r="AC238" s="93">
        <f t="shared" si="213"/>
        <v>4874736017213115</v>
      </c>
      <c r="AD238" s="93">
        <f t="shared" si="214"/>
        <v>29282.835682812536</v>
      </c>
      <c r="AE238" s="94">
        <f t="shared" si="215"/>
        <v>25.859044544195282</v>
      </c>
      <c r="AF238" s="100">
        <f t="shared" si="254"/>
        <v>2.7551493426083251</v>
      </c>
      <c r="AG238" s="94">
        <f t="shared" si="216"/>
        <v>197</v>
      </c>
      <c r="AH238" s="94">
        <f t="shared" si="217"/>
        <v>11.75</v>
      </c>
      <c r="AI238" s="94">
        <v>1</v>
      </c>
      <c r="AJ238" s="94">
        <f>AJ$3/AM$3</f>
        <v>0.85106382978723394</v>
      </c>
      <c r="AK238" s="93">
        <f>AK237*AI238</f>
        <v>74649600</v>
      </c>
      <c r="AL238" s="93">
        <f>AG238*AK238*$G238*AJ238</f>
        <v>58393344026.144684</v>
      </c>
      <c r="AM238" s="93">
        <f t="shared" si="255"/>
        <v>8523533958668.7432</v>
      </c>
      <c r="AN238" s="93">
        <f t="shared" si="218"/>
        <v>5455061733548009</v>
      </c>
      <c r="AO238" s="93">
        <f t="shared" si="219"/>
        <v>29282.835682812536</v>
      </c>
      <c r="AP238" s="94">
        <f t="shared" si="220"/>
        <v>145.96756018721015</v>
      </c>
      <c r="AQ238" s="100">
        <f t="shared" si="262"/>
        <v>17.403539646876908</v>
      </c>
      <c r="AR238" s="94">
        <f t="shared" si="221"/>
        <v>167</v>
      </c>
      <c r="AS238" s="94">
        <f t="shared" si="222"/>
        <v>13.25</v>
      </c>
      <c r="AT238" s="94">
        <v>1</v>
      </c>
      <c r="AU238" s="94">
        <f>AU$3/AX$3</f>
        <v>0.75471698113207542</v>
      </c>
      <c r="AV238" s="93">
        <f>AV237*AT238</f>
        <v>6144000</v>
      </c>
      <c r="AW238" s="93">
        <f>AR238*AV238*$G238*AU238</f>
        <v>3612927961.3584905</v>
      </c>
      <c r="AX238" s="93">
        <f t="shared" si="256"/>
        <v>150181948074.94766</v>
      </c>
      <c r="AY238" s="93">
        <f t="shared" si="223"/>
        <v>6151452593149882</v>
      </c>
      <c r="AZ238" s="93">
        <f t="shared" si="224"/>
        <v>29282.835682812536</v>
      </c>
      <c r="BA238" s="94">
        <f t="shared" si="225"/>
        <v>41.567933178074775</v>
      </c>
      <c r="BB238" s="100">
        <f t="shared" si="263"/>
        <v>5.5887885805123361</v>
      </c>
      <c r="BC238" s="94">
        <f t="shared" si="226"/>
        <v>130</v>
      </c>
      <c r="BD238" s="94">
        <f t="shared" si="227"/>
        <v>15.1</v>
      </c>
      <c r="BE238" s="94">
        <v>1</v>
      </c>
      <c r="BF238" s="94">
        <f>BF$3/BI$3</f>
        <v>0.66225165562913912</v>
      </c>
      <c r="BG238" s="93">
        <f>BG237*BE238</f>
        <v>51200</v>
      </c>
      <c r="BH238" s="93">
        <f>BC238*BG238*$G238*BF238</f>
        <v>20565717.615894042</v>
      </c>
      <c r="BI238" s="93">
        <f t="shared" si="257"/>
        <v>1013343846.4000088</v>
      </c>
      <c r="BJ238" s="93">
        <f t="shared" si="228"/>
        <v>7010334653325528</v>
      </c>
      <c r="BK238" s="93">
        <f t="shared" si="229"/>
        <v>29282.835682812536</v>
      </c>
      <c r="BL238" s="94">
        <f t="shared" si="230"/>
        <v>49.273449403820194</v>
      </c>
      <c r="BM238" s="100">
        <f t="shared" si="264"/>
        <v>7.5497624149942659</v>
      </c>
      <c r="BN238" s="94">
        <f t="shared" si="231"/>
        <v>80</v>
      </c>
      <c r="BO238" s="94">
        <f t="shared" si="232"/>
        <v>17.600000000000001</v>
      </c>
      <c r="BP238" s="94">
        <v>8</v>
      </c>
      <c r="BQ238" s="94">
        <f>BQ$3/BT$3</f>
        <v>0.56818181818181823</v>
      </c>
      <c r="BR238" s="93">
        <f>BR237*BP238</f>
        <v>512</v>
      </c>
      <c r="BS238" s="93">
        <f>BN238*BR238*$G238*BQ238</f>
        <v>108581.23636363639</v>
      </c>
      <c r="BT238" s="93">
        <f t="shared" si="258"/>
        <v>1153433.6000000061</v>
      </c>
      <c r="BU238" s="93">
        <f t="shared" si="233"/>
        <v>8170986085995318</v>
      </c>
      <c r="BV238" s="93">
        <f t="shared" si="234"/>
        <v>29282.835682812536</v>
      </c>
      <c r="BW238" s="94">
        <f t="shared" si="235"/>
        <v>10.622770919067269</v>
      </c>
      <c r="BX238" s="100">
        <f t="shared" si="265"/>
        <v>1.8971158617512323</v>
      </c>
      <c r="BY238" s="94">
        <f t="shared" si="236"/>
        <v>25</v>
      </c>
      <c r="BZ238" s="94">
        <f t="shared" si="237"/>
        <v>20.350000000000001</v>
      </c>
      <c r="CA238" s="94">
        <v>1</v>
      </c>
      <c r="CB238" s="94">
        <f>CB$3/CE$3</f>
        <v>0.49140049140049141</v>
      </c>
      <c r="CC238" s="93">
        <f>CC237*CA238</f>
        <v>2</v>
      </c>
      <c r="CD238" s="93">
        <f>BY238*CC238*$G238*CB238</f>
        <v>114.63390663390665</v>
      </c>
      <c r="CE238" s="93">
        <f t="shared" si="259"/>
        <v>651.20000000000118</v>
      </c>
      <c r="CF238" s="93">
        <f t="shared" si="238"/>
        <v>9447702661932084</v>
      </c>
      <c r="CG238" s="93">
        <f t="shared" si="239"/>
        <v>29282.835682812536</v>
      </c>
      <c r="CH238" s="94">
        <f t="shared" si="240"/>
        <v>5.6806927297668137</v>
      </c>
      <c r="CI238" s="100">
        <f t="shared" si="268"/>
        <v>1.1730299041172467</v>
      </c>
      <c r="CJ238" s="94">
        <f t="shared" si="241"/>
        <v>-25</v>
      </c>
      <c r="CK238" s="94">
        <f t="shared" si="242"/>
        <v>22.85</v>
      </c>
      <c r="CL238" s="97">
        <v>1</v>
      </c>
      <c r="CM238" s="94">
        <f>CM$3/CP$3</f>
        <v>0.43763676148796499</v>
      </c>
      <c r="CN238" s="93">
        <f>CN237*CL238</f>
        <v>1</v>
      </c>
      <c r="CO238" s="93">
        <f>CJ238*CN238*$G238*CM238</f>
        <v>-51.04595185995624</v>
      </c>
      <c r="CP238" s="93">
        <f t="shared" si="260"/>
        <v>0.71406249999999882</v>
      </c>
      <c r="CQ238" s="93">
        <f t="shared" si="243"/>
        <v>1.0608354094601876E+16</v>
      </c>
      <c r="CR238" s="93">
        <f t="shared" si="244"/>
        <v>29282.835682812536</v>
      </c>
      <c r="CS238" s="94">
        <f t="shared" si="245"/>
        <v>-1.3988621506344284E-2</v>
      </c>
      <c r="CT238" s="100"/>
      <c r="CU238" s="94">
        <f t="shared" si="246"/>
        <v>-88</v>
      </c>
      <c r="CV238" s="94">
        <f t="shared" si="247"/>
        <v>26</v>
      </c>
      <c r="CW238" s="94">
        <v>1</v>
      </c>
      <c r="CX238" s="94">
        <f>CX$3/DA$3</f>
        <v>0.38461538461538458</v>
      </c>
      <c r="CY238" s="93">
        <f>CY237*CW238</f>
        <v>1</v>
      </c>
      <c r="CZ238" s="93">
        <f>CU238*CY238*$G238*CX238</f>
        <v>-157.91261538461538</v>
      </c>
      <c r="DA238" s="93">
        <f t="shared" si="261"/>
        <v>1.3087160369909306E-4</v>
      </c>
      <c r="DB238" s="93">
        <f t="shared" si="248"/>
        <v>1.2070774899765808E+16</v>
      </c>
      <c r="DC238" s="93">
        <f t="shared" si="249"/>
        <v>29282.835682812536</v>
      </c>
      <c r="DD238" s="94">
        <f t="shared" si="250"/>
        <v>-8.2875964900169223E-7</v>
      </c>
      <c r="DE238" s="100"/>
    </row>
    <row r="239" spans="1:109">
      <c r="A239" s="84">
        <f t="shared" si="201"/>
        <v>803.41411624628518</v>
      </c>
      <c r="B239" s="84">
        <f t="shared" si="202"/>
        <v>7.7666666666666666</v>
      </c>
      <c r="C239" s="112">
        <f t="shared" si="267"/>
        <v>9.8550000000000004</v>
      </c>
      <c r="D239" s="116"/>
      <c r="E239" s="86">
        <f t="shared" si="251"/>
        <v>2.165</v>
      </c>
      <c r="F239" s="86">
        <f t="shared" si="203"/>
        <v>2.165</v>
      </c>
      <c r="G239" s="87">
        <f t="shared" si="204"/>
        <v>4.6872249999999998</v>
      </c>
      <c r="H239" s="88">
        <f t="shared" si="205"/>
        <v>106659071314619.12</v>
      </c>
      <c r="I239" s="84">
        <f t="shared" si="252"/>
        <v>46.600000000000023</v>
      </c>
      <c r="J239" s="89">
        <v>233</v>
      </c>
      <c r="K239" s="94">
        <f t="shared" si="206"/>
        <v>233</v>
      </c>
      <c r="L239" s="94">
        <f t="shared" si="207"/>
        <v>10</v>
      </c>
      <c r="M239" s="94">
        <v>1</v>
      </c>
      <c r="N239" s="94">
        <f>N$3/Q$3</f>
        <v>1</v>
      </c>
      <c r="O239" s="93">
        <f>O238*M239</f>
        <v>8847360000</v>
      </c>
      <c r="P239" s="93">
        <f>K239*O239*$G239*N239</f>
        <v>9662409105408</v>
      </c>
      <c r="Q239" s="93">
        <f t="shared" si="208"/>
        <v>1066590713146191.2</v>
      </c>
      <c r="R239" s="93">
        <f t="shared" si="209"/>
        <v>5332953565730956</v>
      </c>
      <c r="S239" s="93">
        <f t="shared" si="210"/>
        <v>30342.273123568037</v>
      </c>
      <c r="T239" s="94">
        <f t="shared" si="266"/>
        <v>110.38558826382398</v>
      </c>
      <c r="U239" s="100">
        <f>T239/(($C239/N$3))</f>
        <v>11.2009729339243</v>
      </c>
      <c r="V239" s="94">
        <f t="shared" si="211"/>
        <v>223</v>
      </c>
      <c r="W239" s="97">
        <f t="shared" si="212"/>
        <v>10.5</v>
      </c>
      <c r="X239" s="94">
        <v>1</v>
      </c>
      <c r="Y239" s="94">
        <f>Y$3/AB$3</f>
        <v>0.95238095238095244</v>
      </c>
      <c r="Z239" s="93">
        <f>Z238*X239</f>
        <v>9555148800</v>
      </c>
      <c r="AA239" s="93">
        <f>V239*Z239*$G239*Y239</f>
        <v>9511933819523.6582</v>
      </c>
      <c r="AB239" s="93">
        <f t="shared" si="253"/>
        <v>279980062200875</v>
      </c>
      <c r="AC239" s="93">
        <f t="shared" si="213"/>
        <v>5599601244017504</v>
      </c>
      <c r="AD239" s="93">
        <f t="shared" si="214"/>
        <v>30342.273123568037</v>
      </c>
      <c r="AE239" s="94">
        <f t="shared" si="215"/>
        <v>29.434609987109429</v>
      </c>
      <c r="AF239" s="100">
        <f t="shared" si="254"/>
        <v>3.1361076089766513</v>
      </c>
      <c r="AG239" s="94">
        <f t="shared" si="216"/>
        <v>198</v>
      </c>
      <c r="AH239" s="94">
        <f t="shared" si="217"/>
        <v>11.75</v>
      </c>
      <c r="AI239" s="94">
        <v>1</v>
      </c>
      <c r="AJ239" s="94">
        <f>AJ$3/AM$3</f>
        <v>0.85106382978723394</v>
      </c>
      <c r="AK239" s="93">
        <f>AK238*AI239</f>
        <v>74649600</v>
      </c>
      <c r="AL239" s="93">
        <f>AG239*AK239*$G239*AJ239</f>
        <v>58961783258.961693</v>
      </c>
      <c r="AM239" s="93">
        <f t="shared" si="255"/>
        <v>9790969437084.1523</v>
      </c>
      <c r="AN239" s="93">
        <f t="shared" si="218"/>
        <v>6266220439733874</v>
      </c>
      <c r="AO239" s="93">
        <f t="shared" si="219"/>
        <v>30342.273123568037</v>
      </c>
      <c r="AP239" s="94">
        <f t="shared" si="220"/>
        <v>166.05619599532733</v>
      </c>
      <c r="AQ239" s="100">
        <f t="shared" si="262"/>
        <v>19.798683946677787</v>
      </c>
      <c r="AR239" s="94">
        <f t="shared" si="221"/>
        <v>168</v>
      </c>
      <c r="AS239" s="94">
        <f t="shared" si="222"/>
        <v>13.25</v>
      </c>
      <c r="AT239" s="94">
        <v>1</v>
      </c>
      <c r="AU239" s="94">
        <f>AU$3/AX$3</f>
        <v>0.75471698113207542</v>
      </c>
      <c r="AV239" s="93">
        <f>AV238*AT239</f>
        <v>6144000</v>
      </c>
      <c r="AW239" s="93">
        <f>AR239*AV239*$G239*AU239</f>
        <v>3651408412.9811316</v>
      </c>
      <c r="AX239" s="93">
        <f t="shared" si="256"/>
        <v>172513756703.9425</v>
      </c>
      <c r="AY239" s="93">
        <f t="shared" si="223"/>
        <v>7066163474593518</v>
      </c>
      <c r="AZ239" s="93">
        <f t="shared" si="224"/>
        <v>30342.273123568037</v>
      </c>
      <c r="BA239" s="94">
        <f t="shared" si="225"/>
        <v>47.245812353019289</v>
      </c>
      <c r="BB239" s="100">
        <f t="shared" si="263"/>
        <v>6.352176698909239</v>
      </c>
      <c r="BC239" s="94">
        <f t="shared" si="226"/>
        <v>131</v>
      </c>
      <c r="BD239" s="94">
        <f t="shared" si="227"/>
        <v>15.1</v>
      </c>
      <c r="BE239" s="94">
        <v>1</v>
      </c>
      <c r="BF239" s="94">
        <f>BF$3/BI$3</f>
        <v>0.66225165562913912</v>
      </c>
      <c r="BG239" s="93">
        <f>BG238*BE239</f>
        <v>51200</v>
      </c>
      <c r="BH239" s="93">
        <f>BC239*BG239*$G239*BF239</f>
        <v>20819970.543046359</v>
      </c>
      <c r="BI239" s="93">
        <f t="shared" si="257"/>
        <v>1164026409.4060583</v>
      </c>
      <c r="BJ239" s="93">
        <f t="shared" si="228"/>
        <v>8052759884253744</v>
      </c>
      <c r="BK239" s="93">
        <f t="shared" si="229"/>
        <v>30342.273123568037</v>
      </c>
      <c r="BL239" s="94">
        <f t="shared" si="230"/>
        <v>55.909128545565132</v>
      </c>
      <c r="BM239" s="100">
        <f t="shared" si="264"/>
        <v>8.56649255238999</v>
      </c>
      <c r="BN239" s="94">
        <f t="shared" si="231"/>
        <v>81</v>
      </c>
      <c r="BO239" s="94">
        <f t="shared" si="232"/>
        <v>17.600000000000001</v>
      </c>
      <c r="BP239" s="94">
        <v>1</v>
      </c>
      <c r="BQ239" s="94">
        <f>BQ$3/BT$3</f>
        <v>0.56818181818181823</v>
      </c>
      <c r="BR239" s="93">
        <f>BR238*BP239</f>
        <v>512</v>
      </c>
      <c r="BS239" s="93">
        <f>BN239*BR239*$G239*BQ239</f>
        <v>110448.06545454546</v>
      </c>
      <c r="BT239" s="93">
        <f t="shared" si="258"/>
        <v>1324947.2789183154</v>
      </c>
      <c r="BU239" s="93">
        <f t="shared" si="233"/>
        <v>9385998275686484</v>
      </c>
      <c r="BV239" s="93">
        <f t="shared" si="234"/>
        <v>30342.273123568037</v>
      </c>
      <c r="BW239" s="94">
        <f t="shared" si="235"/>
        <v>11.996111235317137</v>
      </c>
      <c r="BX239" s="100">
        <f t="shared" si="265"/>
        <v>2.1423800887019948</v>
      </c>
      <c r="BY239" s="94">
        <f t="shared" si="236"/>
        <v>26</v>
      </c>
      <c r="BZ239" s="94">
        <f t="shared" si="237"/>
        <v>20.350000000000001</v>
      </c>
      <c r="CA239" s="94">
        <v>1</v>
      </c>
      <c r="CB239" s="94">
        <f>CB$3/CE$3</f>
        <v>0.49140049140049141</v>
      </c>
      <c r="CC239" s="93">
        <f>CC238*CA239</f>
        <v>2</v>
      </c>
      <c r="CD239" s="93">
        <f>BY239*CC239*$G239*CB239</f>
        <v>119.77184275184274</v>
      </c>
      <c r="CE239" s="93">
        <f t="shared" si="259"/>
        <v>748.03236877407051</v>
      </c>
      <c r="CF239" s="93">
        <f t="shared" si="238"/>
        <v>1.0852560506262496E+16</v>
      </c>
      <c r="CG239" s="93">
        <f t="shared" si="239"/>
        <v>30342.273123568037</v>
      </c>
      <c r="CH239" s="94">
        <f t="shared" si="240"/>
        <v>6.2454776647624195</v>
      </c>
      <c r="CI239" s="100">
        <f t="shared" si="268"/>
        <v>1.2896546978986834</v>
      </c>
      <c r="CJ239" s="94">
        <f t="shared" si="241"/>
        <v>-24</v>
      </c>
      <c r="CK239" s="94">
        <f t="shared" si="242"/>
        <v>22.85</v>
      </c>
      <c r="CL239" s="94">
        <v>1</v>
      </c>
      <c r="CM239" s="94">
        <f>CM$3/CP$3</f>
        <v>0.43763676148796499</v>
      </c>
      <c r="CN239" s="93">
        <f>CN238*CL239</f>
        <v>1</v>
      </c>
      <c r="CO239" s="93">
        <f>CJ239*CN239*$G239*CM239</f>
        <v>-49.231247264770239</v>
      </c>
      <c r="CP239" s="93">
        <f t="shared" si="260"/>
        <v>0.82024241911506912</v>
      </c>
      <c r="CQ239" s="93">
        <f t="shared" si="243"/>
        <v>1.2185798897695236E+16</v>
      </c>
      <c r="CR239" s="93">
        <f t="shared" si="244"/>
        <v>30342.273123568037</v>
      </c>
      <c r="CS239" s="94">
        <f t="shared" si="245"/>
        <v>-1.6661012358751118E-2</v>
      </c>
      <c r="CT239" s="100"/>
      <c r="CU239" s="94">
        <f t="shared" si="246"/>
        <v>-87</v>
      </c>
      <c r="CV239" s="94">
        <f t="shared" si="247"/>
        <v>26</v>
      </c>
      <c r="CW239" s="94">
        <v>1</v>
      </c>
      <c r="CX239" s="94">
        <f>CX$3/DA$3</f>
        <v>0.38461538461538458</v>
      </c>
      <c r="CY239" s="93">
        <f>CY238*CW239</f>
        <v>1</v>
      </c>
      <c r="CZ239" s="93">
        <f>CU239*CY239*$G239*CX239</f>
        <v>-156.8417596153846</v>
      </c>
      <c r="DA239" s="93">
        <f t="shared" si="261"/>
        <v>1.5033199588497208E-4</v>
      </c>
      <c r="DB239" s="93">
        <f t="shared" si="248"/>
        <v>1.3865679270900484E+16</v>
      </c>
      <c r="DC239" s="93">
        <f t="shared" si="249"/>
        <v>30342.273123568037</v>
      </c>
      <c r="DD239" s="94">
        <f t="shared" si="250"/>
        <v>-9.5849470353829173E-7</v>
      </c>
      <c r="DE239" s="100"/>
    </row>
    <row r="240" spans="1:109">
      <c r="A240" s="84">
        <f t="shared" si="201"/>
        <v>831.74645386879808</v>
      </c>
      <c r="B240" s="84">
        <f t="shared" si="202"/>
        <v>7.8</v>
      </c>
      <c r="C240" s="112">
        <f t="shared" si="267"/>
        <v>9.8550000000000004</v>
      </c>
      <c r="D240" s="116"/>
      <c r="E240" s="86">
        <f t="shared" si="251"/>
        <v>2.17</v>
      </c>
      <c r="F240" s="86">
        <f t="shared" si="203"/>
        <v>2.17</v>
      </c>
      <c r="G240" s="87">
        <f t="shared" si="204"/>
        <v>4.7088999999999999</v>
      </c>
      <c r="H240" s="88">
        <f t="shared" si="205"/>
        <v>122519099764614.42</v>
      </c>
      <c r="I240" s="84">
        <f t="shared" si="252"/>
        <v>46.800000000000026</v>
      </c>
      <c r="J240" s="89">
        <v>234</v>
      </c>
      <c r="K240" s="94">
        <f t="shared" si="206"/>
        <v>234</v>
      </c>
      <c r="L240" s="94">
        <f t="shared" si="207"/>
        <v>10</v>
      </c>
      <c r="M240" s="94">
        <v>1</v>
      </c>
      <c r="N240" s="94">
        <f>N$3/Q$3</f>
        <v>1</v>
      </c>
      <c r="O240" s="93">
        <f>O239*M240</f>
        <v>8847360000</v>
      </c>
      <c r="P240" s="93">
        <f>K240*O240*$G240*N240</f>
        <v>9748752039936</v>
      </c>
      <c r="Q240" s="93">
        <f t="shared" si="208"/>
        <v>1225190997646144.2</v>
      </c>
      <c r="R240" s="93">
        <f t="shared" si="209"/>
        <v>6125954988230721</v>
      </c>
      <c r="S240" s="93">
        <f t="shared" si="210"/>
        <v>31440.015956240564</v>
      </c>
      <c r="T240" s="94">
        <f t="shared" si="266"/>
        <v>125.67670124618202</v>
      </c>
      <c r="U240" s="100">
        <f>T240/(($C240/N$3))</f>
        <v>12.75258257191091</v>
      </c>
      <c r="V240" s="94">
        <f t="shared" si="211"/>
        <v>224</v>
      </c>
      <c r="W240" s="97">
        <f t="shared" si="212"/>
        <v>10.5</v>
      </c>
      <c r="X240" s="94">
        <v>1</v>
      </c>
      <c r="Y240" s="94">
        <f>Y$3/AB$3</f>
        <v>0.95238095238095244</v>
      </c>
      <c r="Z240" s="93">
        <f>Z239*X240</f>
        <v>9555148800</v>
      </c>
      <c r="AA240" s="93">
        <f>V240*Z240*$G240*Y240</f>
        <v>9598771239321.5996</v>
      </c>
      <c r="AB240" s="93">
        <f t="shared" si="253"/>
        <v>321612636882112.62</v>
      </c>
      <c r="AC240" s="93">
        <f t="shared" si="213"/>
        <v>6432252737642258</v>
      </c>
      <c r="AD240" s="93">
        <f t="shared" si="214"/>
        <v>31440.015956240564</v>
      </c>
      <c r="AE240" s="94">
        <f t="shared" si="215"/>
        <v>33.505604922077801</v>
      </c>
      <c r="AF240" s="100">
        <f t="shared" si="254"/>
        <v>3.5698513615608007</v>
      </c>
      <c r="AG240" s="94">
        <f t="shared" si="216"/>
        <v>199</v>
      </c>
      <c r="AH240" s="94">
        <f t="shared" si="217"/>
        <v>11.75</v>
      </c>
      <c r="AI240" s="94">
        <v>1</v>
      </c>
      <c r="AJ240" s="94">
        <f>AJ$3/AM$3</f>
        <v>0.85106382978723394</v>
      </c>
      <c r="AK240" s="93">
        <f>AK239*AI240</f>
        <v>74649600</v>
      </c>
      <c r="AL240" s="93">
        <f>AG240*AK240*$G240*AJ240</f>
        <v>59533602371.540413</v>
      </c>
      <c r="AM240" s="93">
        <f t="shared" si="255"/>
        <v>11246870486204.812</v>
      </c>
      <c r="AN240" s="93">
        <f t="shared" si="218"/>
        <v>7197997111171098</v>
      </c>
      <c r="AO240" s="93">
        <f t="shared" si="219"/>
        <v>31440.015956240564</v>
      </c>
      <c r="AP240" s="94">
        <f t="shared" si="220"/>
        <v>188.91634368125005</v>
      </c>
      <c r="AQ240" s="100">
        <f t="shared" si="262"/>
        <v>22.524272331351476</v>
      </c>
      <c r="AR240" s="94">
        <f t="shared" si="221"/>
        <v>169</v>
      </c>
      <c r="AS240" s="94">
        <f t="shared" si="222"/>
        <v>13.25</v>
      </c>
      <c r="AT240" s="94">
        <v>1</v>
      </c>
      <c r="AU240" s="94">
        <f>AU$3/AX$3</f>
        <v>0.75471698113207542</v>
      </c>
      <c r="AV240" s="93">
        <f>AV239*AT240</f>
        <v>6144000</v>
      </c>
      <c r="AW240" s="93">
        <f>AR240*AV240*$G240*AU240</f>
        <v>3690128596.5283012</v>
      </c>
      <c r="AX240" s="93">
        <f t="shared" si="256"/>
        <v>198166268540.17749</v>
      </c>
      <c r="AY240" s="93">
        <f t="shared" si="223"/>
        <v>8116890359405705</v>
      </c>
      <c r="AZ240" s="93">
        <f t="shared" si="224"/>
        <v>31440.015956240564</v>
      </c>
      <c r="BA240" s="94">
        <f t="shared" si="225"/>
        <v>53.701724304842301</v>
      </c>
      <c r="BB240" s="100">
        <f t="shared" si="263"/>
        <v>7.2201709491543422</v>
      </c>
      <c r="BC240" s="94">
        <f t="shared" si="226"/>
        <v>132</v>
      </c>
      <c r="BD240" s="94">
        <f t="shared" si="227"/>
        <v>15.1</v>
      </c>
      <c r="BE240" s="94">
        <v>1</v>
      </c>
      <c r="BF240" s="94">
        <f>BF$3/BI$3</f>
        <v>0.66225165562913912</v>
      </c>
      <c r="BG240" s="93">
        <f>BG239*BE240</f>
        <v>51200</v>
      </c>
      <c r="BH240" s="93">
        <f>BC240*BG240*$G240*BF240</f>
        <v>21075913.748344373</v>
      </c>
      <c r="BI240" s="93">
        <f t="shared" si="257"/>
        <v>1337115221.6578445</v>
      </c>
      <c r="BJ240" s="93">
        <f t="shared" si="228"/>
        <v>9250192032228388</v>
      </c>
      <c r="BK240" s="93">
        <f t="shared" si="229"/>
        <v>31440.015956240564</v>
      </c>
      <c r="BL240" s="94">
        <f t="shared" si="230"/>
        <v>63.442811430317327</v>
      </c>
      <c r="BM240" s="100">
        <f t="shared" si="264"/>
        <v>9.7208163632449676</v>
      </c>
      <c r="BN240" s="94">
        <f t="shared" si="231"/>
        <v>82</v>
      </c>
      <c r="BO240" s="94">
        <f t="shared" si="232"/>
        <v>17.600000000000001</v>
      </c>
      <c r="BP240" s="94">
        <v>1</v>
      </c>
      <c r="BQ240" s="94">
        <f>BQ$3/BT$3</f>
        <v>0.56818181818181823</v>
      </c>
      <c r="BR240" s="93">
        <f>BR239*BP240</f>
        <v>512</v>
      </c>
      <c r="BS240" s="93">
        <f>BN240*BR240*$G240*BQ240</f>
        <v>112328.6690909091</v>
      </c>
      <c r="BT240" s="93">
        <f t="shared" si="258"/>
        <v>1521964.7597512668</v>
      </c>
      <c r="BU240" s="93">
        <f t="shared" si="233"/>
        <v>1.078168077928607E+16</v>
      </c>
      <c r="BV240" s="93">
        <f t="shared" si="234"/>
        <v>31440.015956240564</v>
      </c>
      <c r="BW240" s="94">
        <f t="shared" si="235"/>
        <v>13.549210295721748</v>
      </c>
      <c r="BX240" s="100">
        <f t="shared" si="265"/>
        <v>2.4197473486017529</v>
      </c>
      <c r="BY240" s="94">
        <f t="shared" si="236"/>
        <v>27</v>
      </c>
      <c r="BZ240" s="94">
        <f t="shared" si="237"/>
        <v>20.350000000000001</v>
      </c>
      <c r="CA240" s="94">
        <v>1</v>
      </c>
      <c r="CB240" s="94">
        <f>CB$3/CE$3</f>
        <v>0.49140049140049141</v>
      </c>
      <c r="CC240" s="93">
        <f>CC239*CA240</f>
        <v>2</v>
      </c>
      <c r="CD240" s="93">
        <f>BY240*CC240*$G240*CB240</f>
        <v>124.9536117936118</v>
      </c>
      <c r="CE240" s="93">
        <f t="shared" si="259"/>
        <v>859.26355149531025</v>
      </c>
      <c r="CF240" s="93">
        <f t="shared" si="238"/>
        <v>1.2466318401049518E+16</v>
      </c>
      <c r="CG240" s="93">
        <f t="shared" si="239"/>
        <v>31440.015956240564</v>
      </c>
      <c r="CH240" s="94">
        <f t="shared" si="240"/>
        <v>6.8766603794900449</v>
      </c>
      <c r="CI240" s="100">
        <f t="shared" si="268"/>
        <v>1.4199902457901818</v>
      </c>
      <c r="CJ240" s="94">
        <f t="shared" si="241"/>
        <v>-23</v>
      </c>
      <c r="CK240" s="94">
        <f t="shared" si="242"/>
        <v>22.85</v>
      </c>
      <c r="CL240" s="94">
        <v>1</v>
      </c>
      <c r="CM240" s="94">
        <f>CM$3/CP$3</f>
        <v>0.43763676148796499</v>
      </c>
      <c r="CN240" s="93">
        <f>CN239*CL240</f>
        <v>1</v>
      </c>
      <c r="CO240" s="93">
        <f>CJ240*CN240*$G240*CM240</f>
        <v>-47.398118161925602</v>
      </c>
      <c r="CP240" s="93">
        <f t="shared" si="260"/>
        <v>0.94221111753626841</v>
      </c>
      <c r="CQ240" s="93">
        <f t="shared" si="243"/>
        <v>1.3997807148107198E+16</v>
      </c>
      <c r="CR240" s="93">
        <f t="shared" si="244"/>
        <v>31440.015956240564</v>
      </c>
      <c r="CS240" s="94">
        <f t="shared" si="245"/>
        <v>-1.9878660885172789E-2</v>
      </c>
      <c r="CT240" s="100"/>
      <c r="CU240" s="94">
        <f t="shared" si="246"/>
        <v>-86</v>
      </c>
      <c r="CV240" s="94">
        <f t="shared" si="247"/>
        <v>26</v>
      </c>
      <c r="CW240" s="94">
        <v>1</v>
      </c>
      <c r="CX240" s="94">
        <f>CX$3/DA$3</f>
        <v>0.38461538461538458</v>
      </c>
      <c r="CY240" s="93">
        <f>CY239*CW240</f>
        <v>1</v>
      </c>
      <c r="CZ240" s="93">
        <f>CU240*CY240*$G240*CX240</f>
        <v>-155.75592307692307</v>
      </c>
      <c r="DA240" s="93">
        <f t="shared" si="261"/>
        <v>1.7268611637648849E-4</v>
      </c>
      <c r="DB240" s="93">
        <f t="shared" si="248"/>
        <v>1.5927482969399876E+16</v>
      </c>
      <c r="DC240" s="93">
        <f t="shared" si="249"/>
        <v>31440.015956240564</v>
      </c>
      <c r="DD240" s="94">
        <f t="shared" si="250"/>
        <v>-1.1086969468968709E-6</v>
      </c>
      <c r="DE240" s="100"/>
    </row>
    <row r="241" spans="1:109">
      <c r="A241" s="84">
        <f t="shared" si="201"/>
        <v>861.07792921981707</v>
      </c>
      <c r="B241" s="84">
        <f t="shared" si="202"/>
        <v>7.833333333333333</v>
      </c>
      <c r="C241" s="112">
        <f t="shared" si="267"/>
        <v>9.8550000000000004</v>
      </c>
      <c r="D241" s="116"/>
      <c r="E241" s="86">
        <f t="shared" si="251"/>
        <v>2.1749999999999998</v>
      </c>
      <c r="F241" s="86">
        <f t="shared" si="203"/>
        <v>2.1749999999999998</v>
      </c>
      <c r="G241" s="87">
        <f t="shared" si="204"/>
        <v>4.730624999999999</v>
      </c>
      <c r="H241" s="88">
        <f t="shared" si="205"/>
        <v>140737488355330.22</v>
      </c>
      <c r="I241" s="84">
        <f t="shared" si="252"/>
        <v>47.000000000000028</v>
      </c>
      <c r="J241" s="89">
        <v>235</v>
      </c>
      <c r="K241" s="94">
        <f t="shared" si="206"/>
        <v>235</v>
      </c>
      <c r="L241" s="94">
        <f t="shared" si="207"/>
        <v>10</v>
      </c>
      <c r="M241" s="94">
        <v>1</v>
      </c>
      <c r="N241" s="94">
        <f>N$3/Q$3</f>
        <v>1</v>
      </c>
      <c r="O241" s="93">
        <f>O240*M241</f>
        <v>8847360000</v>
      </c>
      <c r="P241" s="93">
        <f>K241*O241*$G241*N241</f>
        <v>9835582463999.998</v>
      </c>
      <c r="Q241" s="93">
        <f t="shared" si="208"/>
        <v>1407374883553302.2</v>
      </c>
      <c r="R241" s="93">
        <f t="shared" si="209"/>
        <v>7036874417766511</v>
      </c>
      <c r="S241" s="93">
        <f t="shared" si="210"/>
        <v>32577.448322149747</v>
      </c>
      <c r="T241" s="94">
        <f t="shared" si="266"/>
        <v>143.09014119952201</v>
      </c>
      <c r="U241" s="100">
        <f>T241/(($C241/N$3))</f>
        <v>14.519547559565906</v>
      </c>
      <c r="V241" s="94">
        <f t="shared" si="211"/>
        <v>225</v>
      </c>
      <c r="W241" s="97">
        <f t="shared" si="212"/>
        <v>10.5</v>
      </c>
      <c r="X241" s="94">
        <v>1</v>
      </c>
      <c r="Y241" s="94">
        <f>Y$3/AB$3</f>
        <v>0.95238095238095244</v>
      </c>
      <c r="Z241" s="93">
        <f>Z240*X241</f>
        <v>9555148800</v>
      </c>
      <c r="AA241" s="93">
        <f>V241*Z241*$G241*Y241</f>
        <v>9686105526857.1406</v>
      </c>
      <c r="AB241" s="93">
        <f t="shared" si="253"/>
        <v>369435906932741.69</v>
      </c>
      <c r="AC241" s="93">
        <f t="shared" si="213"/>
        <v>7388718138654836</v>
      </c>
      <c r="AD241" s="93">
        <f t="shared" si="214"/>
        <v>32577.448322149747</v>
      </c>
      <c r="AE241" s="94">
        <f t="shared" si="215"/>
        <v>38.140809627604057</v>
      </c>
      <c r="AF241" s="100">
        <f t="shared" si="254"/>
        <v>4.0637087883291994</v>
      </c>
      <c r="AG241" s="94">
        <f t="shared" si="216"/>
        <v>200</v>
      </c>
      <c r="AH241" s="94">
        <f t="shared" si="217"/>
        <v>11.75</v>
      </c>
      <c r="AI241" s="94">
        <v>12</v>
      </c>
      <c r="AJ241" s="94">
        <f>AJ$3/AM$3</f>
        <v>0.85106382978723394</v>
      </c>
      <c r="AK241" s="93">
        <f>AK240*AI241</f>
        <v>895795200</v>
      </c>
      <c r="AL241" s="93">
        <f>AG241*AK241*$G241*AJ241</f>
        <v>721305730723.40393</v>
      </c>
      <c r="AM241" s="93">
        <f t="shared" si="255"/>
        <v>12919261626368.172</v>
      </c>
      <c r="AN241" s="93">
        <f t="shared" si="218"/>
        <v>8268327440875650</v>
      </c>
      <c r="AO241" s="93">
        <f t="shared" si="219"/>
        <v>32577.448322149747</v>
      </c>
      <c r="AP241" s="94">
        <f t="shared" si="220"/>
        <v>17.910937174187332</v>
      </c>
      <c r="AQ241" s="100">
        <f t="shared" si="262"/>
        <v>2.1354998660243645</v>
      </c>
      <c r="AR241" s="94">
        <f t="shared" si="221"/>
        <v>170</v>
      </c>
      <c r="AS241" s="94">
        <f t="shared" si="222"/>
        <v>13.25</v>
      </c>
      <c r="AT241" s="94">
        <v>1</v>
      </c>
      <c r="AU241" s="94">
        <f>AU$3/AX$3</f>
        <v>0.75471698113207542</v>
      </c>
      <c r="AV241" s="93">
        <f>AV240*AT241</f>
        <v>6144000</v>
      </c>
      <c r="AW241" s="93">
        <f>AR241*AV241*$G241*AU241</f>
        <v>3729089207.5471687</v>
      </c>
      <c r="AX241" s="93">
        <f t="shared" si="256"/>
        <v>227633266688.00256</v>
      </c>
      <c r="AY241" s="93">
        <f t="shared" si="223"/>
        <v>9323858603540628</v>
      </c>
      <c r="AZ241" s="93">
        <f t="shared" si="224"/>
        <v>32577.448322149747</v>
      </c>
      <c r="BA241" s="94">
        <f t="shared" si="225"/>
        <v>61.042590836203068</v>
      </c>
      <c r="BB241" s="100">
        <f t="shared" si="263"/>
        <v>8.2071469160800667</v>
      </c>
      <c r="BC241" s="94">
        <f t="shared" si="226"/>
        <v>133</v>
      </c>
      <c r="BD241" s="94">
        <f t="shared" si="227"/>
        <v>15.1</v>
      </c>
      <c r="BE241" s="94">
        <v>1</v>
      </c>
      <c r="BF241" s="94">
        <f>BF$3/BI$3</f>
        <v>0.66225165562913912</v>
      </c>
      <c r="BG241" s="93">
        <f>BG240*BE241</f>
        <v>51200</v>
      </c>
      <c r="BH241" s="93">
        <f>BC241*BG241*$G241*BF241</f>
        <v>21333552.317880791</v>
      </c>
      <c r="BI241" s="93">
        <f t="shared" si="257"/>
        <v>1535942055.5598619</v>
      </c>
      <c r="BJ241" s="93">
        <f t="shared" si="228"/>
        <v>1.0625680370827432E+16</v>
      </c>
      <c r="BK241" s="93">
        <f t="shared" si="229"/>
        <v>32577.448322149747</v>
      </c>
      <c r="BL241" s="94">
        <f t="shared" si="230"/>
        <v>71.996544816987964</v>
      </c>
      <c r="BM241" s="100">
        <f t="shared" si="264"/>
        <v>11.031434061253355</v>
      </c>
      <c r="BN241" s="94">
        <f t="shared" si="231"/>
        <v>83</v>
      </c>
      <c r="BO241" s="94">
        <f t="shared" si="232"/>
        <v>17.600000000000001</v>
      </c>
      <c r="BP241" s="94">
        <v>1</v>
      </c>
      <c r="BQ241" s="94">
        <f>BQ$3/BT$3</f>
        <v>0.56818181818181823</v>
      </c>
      <c r="BR241" s="93">
        <f>BR240*BP241</f>
        <v>512</v>
      </c>
      <c r="BS241" s="93">
        <f>BN241*BR241*$G241*BQ241</f>
        <v>114223.0909090909</v>
      </c>
      <c r="BT241" s="93">
        <f t="shared" si="258"/>
        <v>1748278.4158897377</v>
      </c>
      <c r="BU241" s="93">
        <f t="shared" si="233"/>
        <v>1.238489897526906E+16</v>
      </c>
      <c r="BV241" s="93">
        <f t="shared" si="234"/>
        <v>32577.448322149747</v>
      </c>
      <c r="BW241" s="94">
        <f t="shared" si="235"/>
        <v>15.305823034338795</v>
      </c>
      <c r="BX241" s="100">
        <f t="shared" si="265"/>
        <v>2.7334600243973899</v>
      </c>
      <c r="BY241" s="94">
        <f t="shared" si="236"/>
        <v>28</v>
      </c>
      <c r="BZ241" s="94">
        <f t="shared" si="237"/>
        <v>20.350000000000001</v>
      </c>
      <c r="CA241" s="94">
        <v>1</v>
      </c>
      <c r="CB241" s="94">
        <f>CB$3/CE$3</f>
        <v>0.49140049140049141</v>
      </c>
      <c r="CC241" s="93">
        <f>CC240*CA241</f>
        <v>2</v>
      </c>
      <c r="CD241" s="93">
        <f>BY241*CC241*$G241*CB241</f>
        <v>130.17936117936117</v>
      </c>
      <c r="CE241" s="93">
        <f t="shared" si="259"/>
        <v>987.03462811157317</v>
      </c>
      <c r="CF241" s="93">
        <f t="shared" si="238"/>
        <v>1.432003944015485E+16</v>
      </c>
      <c r="CG241" s="93">
        <f t="shared" si="239"/>
        <v>32577.448322149747</v>
      </c>
      <c r="CH241" s="94">
        <f t="shared" si="240"/>
        <v>7.5821130106149202</v>
      </c>
      <c r="CI241" s="100">
        <f t="shared" si="268"/>
        <v>1.5656620980823301</v>
      </c>
      <c r="CJ241" s="94">
        <f t="shared" si="241"/>
        <v>-22</v>
      </c>
      <c r="CK241" s="94">
        <f t="shared" si="242"/>
        <v>22.85</v>
      </c>
      <c r="CL241" s="94">
        <v>1</v>
      </c>
      <c r="CM241" s="94">
        <f>CM$3/CP$3</f>
        <v>0.43763676148796499</v>
      </c>
      <c r="CN241" s="93">
        <f>CN240*CL241</f>
        <v>1</v>
      </c>
      <c r="CO241" s="93">
        <f>CJ241*CN241*$G241*CM241</f>
        <v>-45.546498905908088</v>
      </c>
      <c r="CP241" s="93">
        <f t="shared" si="260"/>
        <v>1.0823163607738298</v>
      </c>
      <c r="CQ241" s="93">
        <f t="shared" si="243"/>
        <v>1.6079258044596478E+16</v>
      </c>
      <c r="CR241" s="93">
        <f t="shared" si="244"/>
        <v>32577.448322149747</v>
      </c>
      <c r="CS241" s="94">
        <f t="shared" si="245"/>
        <v>-2.3762888186196821E-2</v>
      </c>
      <c r="CT241" s="100"/>
      <c r="CU241" s="94">
        <f t="shared" si="246"/>
        <v>-85</v>
      </c>
      <c r="CV241" s="94">
        <f t="shared" si="247"/>
        <v>26</v>
      </c>
      <c r="CW241" s="94">
        <v>1</v>
      </c>
      <c r="CX241" s="94">
        <f>CX$3/DA$3</f>
        <v>0.38461538461538458</v>
      </c>
      <c r="CY241" s="93">
        <f>CY240*CW241</f>
        <v>1</v>
      </c>
      <c r="CZ241" s="93">
        <f>CU241*CY241*$G241*CX241</f>
        <v>-154.65504807692304</v>
      </c>
      <c r="DA241" s="93">
        <f t="shared" si="261"/>
        <v>1.9836425781249889E-4</v>
      </c>
      <c r="DB241" s="93">
        <f t="shared" si="248"/>
        <v>1.8295873486192928E+16</v>
      </c>
      <c r="DC241" s="93">
        <f t="shared" si="249"/>
        <v>32577.448322149747</v>
      </c>
      <c r="DD241" s="94">
        <f t="shared" si="250"/>
        <v>-1.28262387991264E-6</v>
      </c>
      <c r="DE241" s="100"/>
    </row>
    <row r="242" spans="1:109">
      <c r="A242" s="84">
        <f t="shared" si="201"/>
        <v>891.44377681524497</v>
      </c>
      <c r="B242" s="84">
        <f t="shared" si="202"/>
        <v>7.8666666666666663</v>
      </c>
      <c r="C242" s="112">
        <f t="shared" si="267"/>
        <v>9.8550000000000004</v>
      </c>
      <c r="D242" s="116"/>
      <c r="E242" s="86">
        <f t="shared" si="251"/>
        <v>2.1799999999999997</v>
      </c>
      <c r="F242" s="86">
        <f t="shared" si="203"/>
        <v>2.1799999999999997</v>
      </c>
      <c r="G242" s="87">
        <f t="shared" si="204"/>
        <v>4.7523999999999988</v>
      </c>
      <c r="H242" s="88">
        <f t="shared" si="205"/>
        <v>161664921360182.22</v>
      </c>
      <c r="I242" s="84">
        <f t="shared" si="252"/>
        <v>47.200000000000031</v>
      </c>
      <c r="J242" s="89">
        <v>236</v>
      </c>
      <c r="K242" s="94">
        <f t="shared" si="206"/>
        <v>236</v>
      </c>
      <c r="L242" s="94">
        <f t="shared" si="207"/>
        <v>10</v>
      </c>
      <c r="M242" s="94">
        <v>1</v>
      </c>
      <c r="N242" s="94">
        <f>N$3/Q$3</f>
        <v>1</v>
      </c>
      <c r="O242" s="93">
        <f>O241*M242</f>
        <v>8847360000</v>
      </c>
      <c r="P242" s="93">
        <f>K242*O242*$G242*N242</f>
        <v>9922901704703.998</v>
      </c>
      <c r="Q242" s="93">
        <f t="shared" si="208"/>
        <v>1616649213601822.2</v>
      </c>
      <c r="R242" s="93">
        <f t="shared" si="209"/>
        <v>8083246068009111</v>
      </c>
      <c r="S242" s="93">
        <f t="shared" si="210"/>
        <v>33756.004348737275</v>
      </c>
      <c r="T242" s="94">
        <f t="shared" si="266"/>
        <v>162.92101460961183</v>
      </c>
      <c r="U242" s="100">
        <f>T242/(($C242/N$3))</f>
        <v>16.531812745774918</v>
      </c>
      <c r="V242" s="94">
        <f t="shared" si="211"/>
        <v>226</v>
      </c>
      <c r="W242" s="97">
        <f t="shared" si="212"/>
        <v>10.5</v>
      </c>
      <c r="X242" s="94">
        <v>1</v>
      </c>
      <c r="Y242" s="94">
        <f>Y$3/AB$3</f>
        <v>0.95238095238095244</v>
      </c>
      <c r="Z242" s="93">
        <f>Z241*X242</f>
        <v>9555148800</v>
      </c>
      <c r="AA242" s="93">
        <f>V242*Z242*$G242*Y242</f>
        <v>9773938047151.541</v>
      </c>
      <c r="AB242" s="93">
        <f t="shared" si="253"/>
        <v>424370418570478</v>
      </c>
      <c r="AC242" s="93">
        <f t="shared" si="213"/>
        <v>8487408371409566</v>
      </c>
      <c r="AD242" s="93">
        <f t="shared" si="214"/>
        <v>33756.004348737275</v>
      </c>
      <c r="AE242" s="94">
        <f t="shared" si="215"/>
        <v>43.41857054170238</v>
      </c>
      <c r="AF242" s="100">
        <f t="shared" si="254"/>
        <v>4.6260273027688985</v>
      </c>
      <c r="AG242" s="94">
        <f t="shared" si="216"/>
        <v>201</v>
      </c>
      <c r="AH242" s="94">
        <f t="shared" si="217"/>
        <v>11.75</v>
      </c>
      <c r="AI242" s="94">
        <v>1</v>
      </c>
      <c r="AJ242" s="94">
        <f>AJ$3/AM$3</f>
        <v>0.85106382978723394</v>
      </c>
      <c r="AK242" s="93">
        <f>AK241*AI242</f>
        <v>895795200</v>
      </c>
      <c r="AL242" s="93">
        <f>AG242*AK242*$G242*AJ242</f>
        <v>728249020259.13159</v>
      </c>
      <c r="AM242" s="93">
        <f t="shared" si="255"/>
        <v>14840334577985.439</v>
      </c>
      <c r="AN242" s="93">
        <f t="shared" si="218"/>
        <v>9497814129910704</v>
      </c>
      <c r="AO242" s="93">
        <f t="shared" si="219"/>
        <v>33756.004348737275</v>
      </c>
      <c r="AP242" s="94">
        <f t="shared" si="220"/>
        <v>20.378104419151608</v>
      </c>
      <c r="AQ242" s="100">
        <f t="shared" si="262"/>
        <v>2.4296573001017898</v>
      </c>
      <c r="AR242" s="94">
        <f t="shared" si="221"/>
        <v>171</v>
      </c>
      <c r="AS242" s="94">
        <f t="shared" si="222"/>
        <v>13.25</v>
      </c>
      <c r="AT242" s="94">
        <v>1</v>
      </c>
      <c r="AU242" s="94">
        <f>AU$3/AX$3</f>
        <v>0.75471698113207542</v>
      </c>
      <c r="AV242" s="93">
        <f>AV241*AT242</f>
        <v>6144000</v>
      </c>
      <c r="AW242" s="93">
        <f>AR242*AV242*$G242*AU242</f>
        <v>3768290941.5849042</v>
      </c>
      <c r="AX242" s="93">
        <f t="shared" si="256"/>
        <v>261481958987.10999</v>
      </c>
      <c r="AY242" s="93">
        <f t="shared" si="223"/>
        <v>1.0710301040112072E+16</v>
      </c>
      <c r="AZ242" s="93">
        <f t="shared" si="224"/>
        <v>33756.004348737275</v>
      </c>
      <c r="BA242" s="94">
        <f t="shared" si="225"/>
        <v>69.390066489169058</v>
      </c>
      <c r="BB242" s="100">
        <f t="shared" si="263"/>
        <v>9.329460994231253</v>
      </c>
      <c r="BC242" s="94">
        <f t="shared" si="226"/>
        <v>134</v>
      </c>
      <c r="BD242" s="94">
        <f t="shared" si="227"/>
        <v>15.1</v>
      </c>
      <c r="BE242" s="94">
        <v>1</v>
      </c>
      <c r="BF242" s="94">
        <f>BF$3/BI$3</f>
        <v>0.66225165562913912</v>
      </c>
      <c r="BG242" s="93">
        <f>BG241*BE242</f>
        <v>51200</v>
      </c>
      <c r="BH242" s="93">
        <f>BC242*BG242*$G242*BF242</f>
        <v>21592891.337748341</v>
      </c>
      <c r="BI242" s="93">
        <f t="shared" si="257"/>
        <v>1764334112.5923779</v>
      </c>
      <c r="BJ242" s="93">
        <f t="shared" si="228"/>
        <v>1.2205701562693758E+16</v>
      </c>
      <c r="BK242" s="93">
        <f t="shared" si="229"/>
        <v>33756.004348737275</v>
      </c>
      <c r="BL242" s="94">
        <f t="shared" si="230"/>
        <v>81.709025669387671</v>
      </c>
      <c r="BM242" s="100">
        <f t="shared" si="264"/>
        <v>12.519597033056863</v>
      </c>
      <c r="BN242" s="94">
        <f t="shared" si="231"/>
        <v>84</v>
      </c>
      <c r="BO242" s="94">
        <f t="shared" si="232"/>
        <v>17.600000000000001</v>
      </c>
      <c r="BP242" s="94">
        <v>1</v>
      </c>
      <c r="BQ242" s="94">
        <f>BQ$3/BT$3</f>
        <v>0.56818181818181823</v>
      </c>
      <c r="BR242" s="93">
        <f>BR241*BP242</f>
        <v>512</v>
      </c>
      <c r="BS242" s="93">
        <f>BN242*BR242*$G242*BQ242</f>
        <v>116131.37454545453</v>
      </c>
      <c r="BT242" s="93">
        <f t="shared" si="258"/>
        <v>2008244.540409364</v>
      </c>
      <c r="BU242" s="93">
        <f t="shared" si="233"/>
        <v>1.4226513079696038E+16</v>
      </c>
      <c r="BV242" s="93">
        <f t="shared" si="234"/>
        <v>33756.004348737275</v>
      </c>
      <c r="BW242" s="94">
        <f t="shared" si="235"/>
        <v>17.292868083838314</v>
      </c>
      <c r="BX242" s="100">
        <f t="shared" si="265"/>
        <v>3.0883255025424083</v>
      </c>
      <c r="BY242" s="94">
        <f t="shared" si="236"/>
        <v>29</v>
      </c>
      <c r="BZ242" s="94">
        <f t="shared" si="237"/>
        <v>20.350000000000001</v>
      </c>
      <c r="CA242" s="94">
        <v>1</v>
      </c>
      <c r="CB242" s="94">
        <f>CB$3/CE$3</f>
        <v>0.49140049140049141</v>
      </c>
      <c r="CC242" s="93">
        <f>CC241*CA242</f>
        <v>2</v>
      </c>
      <c r="CD242" s="93">
        <f>BY242*CC242*$G242*CB242</f>
        <v>135.44923832923831</v>
      </c>
      <c r="CE242" s="93">
        <f t="shared" si="259"/>
        <v>1133.8050536368744</v>
      </c>
      <c r="CF242" s="93">
        <f t="shared" si="238"/>
        <v>1.6449405748398542E+16</v>
      </c>
      <c r="CG242" s="93">
        <f t="shared" si="239"/>
        <v>33756.004348737275</v>
      </c>
      <c r="CH242" s="94">
        <f t="shared" si="240"/>
        <v>8.3707008442595967</v>
      </c>
      <c r="CI242" s="100">
        <f t="shared" si="268"/>
        <v>1.7285008846340213</v>
      </c>
      <c r="CJ242" s="94">
        <f t="shared" si="241"/>
        <v>-21</v>
      </c>
      <c r="CK242" s="94">
        <f t="shared" si="242"/>
        <v>22.85</v>
      </c>
      <c r="CL242" s="94">
        <v>1</v>
      </c>
      <c r="CM242" s="94">
        <f>CM$3/CP$3</f>
        <v>0.43763676148796499</v>
      </c>
      <c r="CN242" s="93">
        <f>CN241*CL242</f>
        <v>1</v>
      </c>
      <c r="CO242" s="93">
        <f>CJ242*CN242*$G242*CM242</f>
        <v>-43.676323851203492</v>
      </c>
      <c r="CP242" s="93">
        <f t="shared" si="260"/>
        <v>1.2432550232072757</v>
      </c>
      <c r="CQ242" s="93">
        <f t="shared" si="243"/>
        <v>1.847021726540082E+16</v>
      </c>
      <c r="CR242" s="93">
        <f t="shared" si="244"/>
        <v>33756.004348737275</v>
      </c>
      <c r="CS242" s="94">
        <f t="shared" si="245"/>
        <v>-2.8465193807125276E-2</v>
      </c>
      <c r="CT242" s="100"/>
      <c r="CU242" s="94">
        <f t="shared" si="246"/>
        <v>-84</v>
      </c>
      <c r="CV242" s="94">
        <f t="shared" si="247"/>
        <v>26</v>
      </c>
      <c r="CW242" s="94">
        <v>1</v>
      </c>
      <c r="CX242" s="94">
        <f>CX$3/DA$3</f>
        <v>0.38461538461538458</v>
      </c>
      <c r="CY242" s="93">
        <f>CY241*CW242</f>
        <v>1</v>
      </c>
      <c r="CZ242" s="93">
        <f>CU242*CY242*$G242*CX242</f>
        <v>-153.53907692307689</v>
      </c>
      <c r="DA242" s="93">
        <f t="shared" si="261"/>
        <v>2.2786069663942524E-4</v>
      </c>
      <c r="DB242" s="93">
        <f t="shared" si="248"/>
        <v>2.1016439776823688E+16</v>
      </c>
      <c r="DC242" s="93">
        <f t="shared" si="249"/>
        <v>33756.004348737275</v>
      </c>
      <c r="DD242" s="94">
        <f t="shared" si="250"/>
        <v>-1.4840567053401232E-6</v>
      </c>
      <c r="DE242" s="100"/>
    </row>
    <row r="243" spans="1:109">
      <c r="A243" s="84">
        <f t="shared" si="201"/>
        <v>922.88047371350467</v>
      </c>
      <c r="B243" s="84">
        <f t="shared" si="202"/>
        <v>7.9</v>
      </c>
      <c r="C243" s="112">
        <f t="shared" si="267"/>
        <v>9.8550000000000004</v>
      </c>
      <c r="D243" s="116"/>
      <c r="E243" s="86">
        <f t="shared" si="251"/>
        <v>2.1850000000000001</v>
      </c>
      <c r="F243" s="86">
        <f t="shared" si="203"/>
        <v>2.1850000000000001</v>
      </c>
      <c r="G243" s="87">
        <f t="shared" si="204"/>
        <v>4.7742250000000004</v>
      </c>
      <c r="H243" s="88">
        <f t="shared" si="205"/>
        <v>185704229227166.31</v>
      </c>
      <c r="I243" s="84">
        <f t="shared" si="252"/>
        <v>47.40000000000002</v>
      </c>
      <c r="J243" s="89">
        <v>237</v>
      </c>
      <c r="K243" s="94">
        <f t="shared" si="206"/>
        <v>237</v>
      </c>
      <c r="L243" s="94">
        <f t="shared" si="207"/>
        <v>10</v>
      </c>
      <c r="M243" s="94">
        <v>1</v>
      </c>
      <c r="N243" s="94">
        <f>N$3/Q$3</f>
        <v>1</v>
      </c>
      <c r="O243" s="93">
        <f>O242*M243</f>
        <v>8847360000</v>
      </c>
      <c r="P243" s="93">
        <f>K243*O243*$G243*N243</f>
        <v>10010711089152</v>
      </c>
      <c r="Q243" s="93">
        <f t="shared" si="208"/>
        <v>1857042292271663</v>
      </c>
      <c r="R243" s="93">
        <f t="shared" si="209"/>
        <v>9285211461358316</v>
      </c>
      <c r="S243" s="93">
        <f t="shared" si="210"/>
        <v>34977.169953741824</v>
      </c>
      <c r="T243" s="94">
        <f t="shared" si="266"/>
        <v>185.50553259738231</v>
      </c>
      <c r="U243" s="100">
        <f>T243/(($C243/N$3))</f>
        <v>18.82349392160145</v>
      </c>
      <c r="V243" s="94">
        <f t="shared" si="211"/>
        <v>227</v>
      </c>
      <c r="W243" s="97">
        <f t="shared" si="212"/>
        <v>10.5</v>
      </c>
      <c r="X243" s="94">
        <v>1</v>
      </c>
      <c r="Y243" s="94">
        <f>Y$3/AB$3</f>
        <v>0.95238095238095244</v>
      </c>
      <c r="Z243" s="93">
        <f>Z242*X243</f>
        <v>9555148800</v>
      </c>
      <c r="AA243" s="93">
        <f>V243*Z243*$G243*Y243</f>
        <v>9862270165226.0586</v>
      </c>
      <c r="AB243" s="93">
        <f t="shared" si="253"/>
        <v>487473601721311.31</v>
      </c>
      <c r="AC243" s="93">
        <f t="shared" si="213"/>
        <v>9749472034426232</v>
      </c>
      <c r="AD243" s="93">
        <f t="shared" si="214"/>
        <v>34977.169953741824</v>
      </c>
      <c r="AE243" s="94">
        <f t="shared" si="215"/>
        <v>49.428133031695104</v>
      </c>
      <c r="AF243" s="100">
        <f t="shared" si="254"/>
        <v>5.2663155437118068</v>
      </c>
      <c r="AG243" s="94">
        <f t="shared" si="216"/>
        <v>202</v>
      </c>
      <c r="AH243" s="94">
        <f t="shared" si="217"/>
        <v>11.75</v>
      </c>
      <c r="AI243" s="94">
        <v>1</v>
      </c>
      <c r="AJ243" s="94">
        <f>AJ$3/AM$3</f>
        <v>0.85106382978723394</v>
      </c>
      <c r="AK243" s="93">
        <f>AK242*AI243</f>
        <v>895795200</v>
      </c>
      <c r="AL243" s="93">
        <f>AG243*AK243*$G243*AJ243</f>
        <v>735233211422.50208</v>
      </c>
      <c r="AM243" s="93">
        <f t="shared" si="255"/>
        <v>17047067917337.496</v>
      </c>
      <c r="AN243" s="93">
        <f t="shared" si="218"/>
        <v>1.0910123467096022E+16</v>
      </c>
      <c r="AO243" s="93">
        <f t="shared" si="219"/>
        <v>34977.169953741824</v>
      </c>
      <c r="AP243" s="94">
        <f t="shared" si="220"/>
        <v>23.185932915564923</v>
      </c>
      <c r="AQ243" s="100">
        <f t="shared" si="262"/>
        <v>2.7644313724798359</v>
      </c>
      <c r="AR243" s="94">
        <f t="shared" si="221"/>
        <v>172</v>
      </c>
      <c r="AS243" s="94">
        <f t="shared" si="222"/>
        <v>13.25</v>
      </c>
      <c r="AT243" s="94">
        <v>1</v>
      </c>
      <c r="AU243" s="94">
        <f>AU$3/AX$3</f>
        <v>0.75471698113207542</v>
      </c>
      <c r="AV243" s="93">
        <f>AV242*AT243</f>
        <v>6144000</v>
      </c>
      <c r="AW243" s="93">
        <f>AR243*AV243*$G243*AU243</f>
        <v>3807734494.1886792</v>
      </c>
      <c r="AX243" s="93">
        <f t="shared" si="256"/>
        <v>300363896149.89545</v>
      </c>
      <c r="AY243" s="93">
        <f t="shared" si="223"/>
        <v>1.2302905186299768E+16</v>
      </c>
      <c r="AZ243" s="93">
        <f t="shared" si="224"/>
        <v>34977.169953741824</v>
      </c>
      <c r="BA243" s="94">
        <f t="shared" si="225"/>
        <v>78.882573511442928</v>
      </c>
      <c r="BB243" s="100">
        <f t="shared" si="263"/>
        <v>10.605723988093542</v>
      </c>
      <c r="BC243" s="94">
        <f t="shared" si="226"/>
        <v>135</v>
      </c>
      <c r="BD243" s="94">
        <f t="shared" si="227"/>
        <v>15.1</v>
      </c>
      <c r="BE243" s="94">
        <v>1</v>
      </c>
      <c r="BF243" s="94">
        <f>BF$3/BI$3</f>
        <v>0.66225165562913912</v>
      </c>
      <c r="BG243" s="93">
        <f>BG242*BE243</f>
        <v>51200</v>
      </c>
      <c r="BH243" s="93">
        <f>BC243*BG243*$G243*BF243</f>
        <v>21853935.894039739</v>
      </c>
      <c r="BI243" s="93">
        <f t="shared" si="257"/>
        <v>2026687692.8000183</v>
      </c>
      <c r="BJ243" s="93">
        <f t="shared" si="228"/>
        <v>1.4020669306651058E+16</v>
      </c>
      <c r="BK243" s="93">
        <f t="shared" si="229"/>
        <v>34977.169953741824</v>
      </c>
      <c r="BL243" s="94">
        <f t="shared" si="230"/>
        <v>92.737880381206764</v>
      </c>
      <c r="BM243" s="100">
        <f t="shared" si="264"/>
        <v>14.209457065004791</v>
      </c>
      <c r="BN243" s="94">
        <f t="shared" si="231"/>
        <v>85</v>
      </c>
      <c r="BO243" s="94">
        <f t="shared" si="232"/>
        <v>17.600000000000001</v>
      </c>
      <c r="BP243" s="94">
        <v>1</v>
      </c>
      <c r="BQ243" s="94">
        <f>BQ$3/BT$3</f>
        <v>0.56818181818181823</v>
      </c>
      <c r="BR243" s="93">
        <f>BR242*BP243</f>
        <v>512</v>
      </c>
      <c r="BS243" s="93">
        <f>BN243*BR243*$G243*BQ243</f>
        <v>118053.56363636366</v>
      </c>
      <c r="BT243" s="93">
        <f t="shared" si="258"/>
        <v>2306867.2000000132</v>
      </c>
      <c r="BU243" s="93">
        <f t="shared" si="233"/>
        <v>1.6341972171990638E+16</v>
      </c>
      <c r="BV243" s="93">
        <f t="shared" si="234"/>
        <v>34977.169953741824</v>
      </c>
      <c r="BW243" s="94">
        <f t="shared" si="235"/>
        <v>19.540851872170308</v>
      </c>
      <c r="BX243" s="100">
        <f t="shared" si="265"/>
        <v>3.4897919122292991</v>
      </c>
      <c r="BY243" s="94">
        <f t="shared" si="236"/>
        <v>30</v>
      </c>
      <c r="BZ243" s="94">
        <f t="shared" si="237"/>
        <v>20.350000000000001</v>
      </c>
      <c r="CA243" s="94">
        <v>1</v>
      </c>
      <c r="CB243" s="94">
        <f>CB$3/CE$3</f>
        <v>0.49140049140049141</v>
      </c>
      <c r="CC243" s="93">
        <f>CC242*CA243</f>
        <v>2</v>
      </c>
      <c r="CD243" s="93">
        <f>BY243*CC243*$G243*CB243</f>
        <v>140.76339066339068</v>
      </c>
      <c r="CE243" s="93">
        <f t="shared" si="259"/>
        <v>1302.4000000000024</v>
      </c>
      <c r="CF243" s="93">
        <f t="shared" si="238"/>
        <v>1.8895405323864172E+16</v>
      </c>
      <c r="CG243" s="93">
        <f t="shared" si="239"/>
        <v>34977.169953741824</v>
      </c>
      <c r="CH243" s="94">
        <f t="shared" si="240"/>
        <v>9.2524057133182325</v>
      </c>
      <c r="CI243" s="100">
        <f t="shared" si="268"/>
        <v>1.9105677956978797</v>
      </c>
      <c r="CJ243" s="94">
        <f t="shared" si="241"/>
        <v>-20</v>
      </c>
      <c r="CK243" s="94">
        <f t="shared" si="242"/>
        <v>22.85</v>
      </c>
      <c r="CL243" s="94">
        <v>1</v>
      </c>
      <c r="CM243" s="94">
        <f>CM$3/CP$3</f>
        <v>0.43763676148796499</v>
      </c>
      <c r="CN243" s="93">
        <f>CN242*CL243</f>
        <v>1</v>
      </c>
      <c r="CO243" s="93">
        <f>CJ243*CN243*$G243*CM243</f>
        <v>-41.787527352297595</v>
      </c>
      <c r="CP243" s="93">
        <f t="shared" si="260"/>
        <v>1.4281249999999981</v>
      </c>
      <c r="CQ243" s="93">
        <f t="shared" si="243"/>
        <v>2.1216708189203752E+16</v>
      </c>
      <c r="CR243" s="93">
        <f t="shared" si="244"/>
        <v>34977.169953741824</v>
      </c>
      <c r="CS243" s="94">
        <f t="shared" si="245"/>
        <v>-3.4175867549183329E-2</v>
      </c>
      <c r="CT243" s="100"/>
      <c r="CU243" s="94">
        <f t="shared" si="246"/>
        <v>-83</v>
      </c>
      <c r="CV243" s="94">
        <f t="shared" si="247"/>
        <v>26</v>
      </c>
      <c r="CW243" s="94">
        <v>1</v>
      </c>
      <c r="CX243" s="94">
        <f>CX$3/DA$3</f>
        <v>0.38461538461538458</v>
      </c>
      <c r="CY243" s="93">
        <f>CY242*CW243</f>
        <v>1</v>
      </c>
      <c r="CZ243" s="93">
        <f>CU243*CY243*$G243*CX243</f>
        <v>-152.40795192307692</v>
      </c>
      <c r="DA243" s="93">
        <f t="shared" si="261"/>
        <v>2.6174320739818624E-4</v>
      </c>
      <c r="DB243" s="93">
        <f t="shared" si="248"/>
        <v>2.414154979953162E+16</v>
      </c>
      <c r="DC243" s="93">
        <f t="shared" si="249"/>
        <v>34977.169953741824</v>
      </c>
      <c r="DD243" s="94">
        <f t="shared" si="250"/>
        <v>-1.7173855044669377E-6</v>
      </c>
      <c r="DE243" s="100"/>
    </row>
    <row r="244" spans="1:109">
      <c r="A244" s="84">
        <f t="shared" si="201"/>
        <v>955.42578333370591</v>
      </c>
      <c r="B244" s="84">
        <f t="shared" si="202"/>
        <v>7.9333333333333336</v>
      </c>
      <c r="C244" s="112">
        <f t="shared" si="267"/>
        <v>9.8550000000000004</v>
      </c>
      <c r="D244" s="116"/>
      <c r="E244" s="86">
        <f t="shared" si="251"/>
        <v>2.19</v>
      </c>
      <c r="F244" s="86">
        <f t="shared" si="203"/>
        <v>2.19</v>
      </c>
      <c r="G244" s="87">
        <f t="shared" si="204"/>
        <v>4.7961</v>
      </c>
      <c r="H244" s="88">
        <f t="shared" si="205"/>
        <v>213318142629238.28</v>
      </c>
      <c r="I244" s="84">
        <f t="shared" si="252"/>
        <v>47.600000000000023</v>
      </c>
      <c r="J244" s="89">
        <v>238</v>
      </c>
      <c r="K244" s="94">
        <f t="shared" si="206"/>
        <v>238</v>
      </c>
      <c r="L244" s="94">
        <f t="shared" si="207"/>
        <v>10</v>
      </c>
      <c r="M244" s="94">
        <v>1</v>
      </c>
      <c r="N244" s="94">
        <f>N$3/Q$3</f>
        <v>1</v>
      </c>
      <c r="O244" s="93">
        <f>O243*M244</f>
        <v>8847360000</v>
      </c>
      <c r="P244" s="93">
        <f>K244*O244*$G244*N244</f>
        <v>10099011944448</v>
      </c>
      <c r="Q244" s="93">
        <f t="shared" si="208"/>
        <v>2133181426292382.7</v>
      </c>
      <c r="R244" s="93">
        <f t="shared" si="209"/>
        <v>1.0665907131461914E+16</v>
      </c>
      <c r="S244" s="93">
        <f t="shared" si="210"/>
        <v>36242.48471445858</v>
      </c>
      <c r="T244" s="94">
        <f t="shared" si="266"/>
        <v>211.22674554960929</v>
      </c>
      <c r="U244" s="100">
        <f>T244/(($C244/N$3))</f>
        <v>21.433459720914183</v>
      </c>
      <c r="V244" s="94">
        <f t="shared" si="211"/>
        <v>228</v>
      </c>
      <c r="W244" s="97">
        <f t="shared" si="212"/>
        <v>10.5</v>
      </c>
      <c r="X244" s="94">
        <v>1</v>
      </c>
      <c r="Y244" s="94">
        <f>Y$3/AB$3</f>
        <v>0.95238095238095244</v>
      </c>
      <c r="Z244" s="93">
        <f>Z243*X244</f>
        <v>9555148800</v>
      </c>
      <c r="AA244" s="93">
        <f>V244*Z244*$G244*Y244</f>
        <v>9951103246101.9453</v>
      </c>
      <c r="AB244" s="93">
        <f t="shared" si="253"/>
        <v>559960124401750.06</v>
      </c>
      <c r="AC244" s="93">
        <f t="shared" si="213"/>
        <v>1.119920248803501E+16</v>
      </c>
      <c r="AD244" s="93">
        <f t="shared" si="214"/>
        <v>36242.48471445858</v>
      </c>
      <c r="AE244" s="94">
        <f t="shared" si="215"/>
        <v>56.271160147102094</v>
      </c>
      <c r="AF244" s="100">
        <f t="shared" si="254"/>
        <v>5.99540519071103</v>
      </c>
      <c r="AG244" s="94">
        <f t="shared" si="216"/>
        <v>203</v>
      </c>
      <c r="AH244" s="94">
        <f t="shared" si="217"/>
        <v>11.75</v>
      </c>
      <c r="AI244" s="94">
        <v>1</v>
      </c>
      <c r="AJ244" s="94">
        <f>AJ$3/AM$3</f>
        <v>0.85106382978723394</v>
      </c>
      <c r="AK244" s="93">
        <f>AK243*AI244</f>
        <v>895795200</v>
      </c>
      <c r="AL244" s="93">
        <f>AG244*AK244*$G244*AJ244</f>
        <v>742258418570.34888</v>
      </c>
      <c r="AM244" s="93">
        <f t="shared" si="255"/>
        <v>19581938874168.309</v>
      </c>
      <c r="AN244" s="93">
        <f t="shared" si="218"/>
        <v>1.253244087946775E+16</v>
      </c>
      <c r="AO244" s="93">
        <f t="shared" si="219"/>
        <v>36242.48471445858</v>
      </c>
      <c r="AP244" s="94">
        <f t="shared" si="220"/>
        <v>26.381565212671813</v>
      </c>
      <c r="AQ244" s="100">
        <f t="shared" si="262"/>
        <v>3.1454428335757867</v>
      </c>
      <c r="AR244" s="94">
        <f t="shared" si="221"/>
        <v>173</v>
      </c>
      <c r="AS244" s="94">
        <f t="shared" si="222"/>
        <v>13.25</v>
      </c>
      <c r="AT244" s="94">
        <v>1</v>
      </c>
      <c r="AU244" s="94">
        <f>AU$3/AX$3</f>
        <v>0.75471698113207542</v>
      </c>
      <c r="AV244" s="93">
        <f>AV243*AT244</f>
        <v>6144000</v>
      </c>
      <c r="AW244" s="93">
        <f>AR244*AV244*$G244*AU244</f>
        <v>3847420560.9056602</v>
      </c>
      <c r="AX244" s="93">
        <f t="shared" si="256"/>
        <v>345027513407.88513</v>
      </c>
      <c r="AY244" s="93">
        <f t="shared" si="223"/>
        <v>1.4132326949187036E+16</v>
      </c>
      <c r="AZ244" s="93">
        <f t="shared" si="224"/>
        <v>36242.48471445858</v>
      </c>
      <c r="BA244" s="94">
        <f t="shared" si="225"/>
        <v>89.677618535850343</v>
      </c>
      <c r="BB244" s="100">
        <f t="shared" si="263"/>
        <v>12.057112588533911</v>
      </c>
      <c r="BC244" s="94">
        <f t="shared" si="226"/>
        <v>136</v>
      </c>
      <c r="BD244" s="94">
        <f t="shared" si="227"/>
        <v>15.1</v>
      </c>
      <c r="BE244" s="94">
        <v>1</v>
      </c>
      <c r="BF244" s="94">
        <f>BF$3/BI$3</f>
        <v>0.66225165562913912</v>
      </c>
      <c r="BG244" s="93">
        <f>BG243*BE244</f>
        <v>51200</v>
      </c>
      <c r="BH244" s="93">
        <f>BC244*BG244*$G244*BF244</f>
        <v>22116691.072847683</v>
      </c>
      <c r="BI244" s="93">
        <f t="shared" si="257"/>
        <v>2328052818.8121176</v>
      </c>
      <c r="BJ244" s="93">
        <f t="shared" si="228"/>
        <v>1.610551976850749E+16</v>
      </c>
      <c r="BK244" s="93">
        <f t="shared" si="229"/>
        <v>36242.48471445858</v>
      </c>
      <c r="BL244" s="94">
        <f t="shared" si="230"/>
        <v>105.26225695986828</v>
      </c>
      <c r="BM244" s="100">
        <f t="shared" si="264"/>
        <v>16.128463522009245</v>
      </c>
      <c r="BN244" s="94">
        <f t="shared" si="231"/>
        <v>86</v>
      </c>
      <c r="BO244" s="94">
        <f t="shared" si="232"/>
        <v>17.600000000000001</v>
      </c>
      <c r="BP244" s="94">
        <v>1</v>
      </c>
      <c r="BQ244" s="94">
        <f>BQ$3/BT$3</f>
        <v>0.56818181818181823</v>
      </c>
      <c r="BR244" s="93">
        <f>BR243*BP244</f>
        <v>512</v>
      </c>
      <c r="BS244" s="93">
        <f>BN244*BR244*$G244*BQ244</f>
        <v>119989.70181818183</v>
      </c>
      <c r="BT244" s="93">
        <f t="shared" si="258"/>
        <v>2649894.5578366313</v>
      </c>
      <c r="BU244" s="93">
        <f t="shared" si="233"/>
        <v>1.8771996551372968E+16</v>
      </c>
      <c r="BV244" s="93">
        <f t="shared" si="234"/>
        <v>36242.48471445858</v>
      </c>
      <c r="BW244" s="94">
        <f t="shared" si="235"/>
        <v>22.084349887392566</v>
      </c>
      <c r="BX244" s="100">
        <f t="shared" si="265"/>
        <v>3.9440340742578299</v>
      </c>
      <c r="BY244" s="94">
        <f t="shared" si="236"/>
        <v>31</v>
      </c>
      <c r="BZ244" s="94">
        <f t="shared" si="237"/>
        <v>20.350000000000001</v>
      </c>
      <c r="CA244" s="94">
        <v>1</v>
      </c>
      <c r="CB244" s="94">
        <f>CB$3/CE$3</f>
        <v>0.49140049140049141</v>
      </c>
      <c r="CC244" s="93">
        <f>CC243*CA244</f>
        <v>2</v>
      </c>
      <c r="CD244" s="93">
        <f>BY244*CC244*$G244*CB244</f>
        <v>146.1219656019656</v>
      </c>
      <c r="CE244" s="93">
        <f t="shared" si="259"/>
        <v>1496.0647375481415</v>
      </c>
      <c r="CF244" s="93">
        <f t="shared" si="238"/>
        <v>2.1705121012524996E+16</v>
      </c>
      <c r="CG244" s="93">
        <f t="shared" si="239"/>
        <v>36242.48471445858</v>
      </c>
      <c r="CH244" s="94">
        <f t="shared" si="240"/>
        <v>10.238465732273292</v>
      </c>
      <c r="CI244" s="100">
        <f t="shared" si="268"/>
        <v>2.1141834363446121</v>
      </c>
      <c r="CJ244" s="94">
        <f t="shared" si="241"/>
        <v>-19</v>
      </c>
      <c r="CK244" s="94">
        <f t="shared" si="242"/>
        <v>22.85</v>
      </c>
      <c r="CL244" s="94">
        <v>1</v>
      </c>
      <c r="CM244" s="94">
        <f>CM$3/CP$3</f>
        <v>0.43763676148796499</v>
      </c>
      <c r="CN244" s="93">
        <f>CN243*CL244</f>
        <v>1</v>
      </c>
      <c r="CO244" s="93">
        <f>CJ244*CN244*$G244*CM244</f>
        <v>-39.880043763676149</v>
      </c>
      <c r="CP244" s="93">
        <f t="shared" si="260"/>
        <v>1.6404848382301387</v>
      </c>
      <c r="CQ244" s="93">
        <f t="shared" si="243"/>
        <v>2.4371597795390476E+16</v>
      </c>
      <c r="CR244" s="93">
        <f t="shared" si="244"/>
        <v>36242.48471445858</v>
      </c>
      <c r="CS244" s="94">
        <f t="shared" si="245"/>
        <v>-4.113548239694606E-2</v>
      </c>
      <c r="CT244" s="100"/>
      <c r="CU244" s="94">
        <f t="shared" si="246"/>
        <v>-82</v>
      </c>
      <c r="CV244" s="94">
        <f t="shared" si="247"/>
        <v>26</v>
      </c>
      <c r="CW244" s="94">
        <v>1</v>
      </c>
      <c r="CX244" s="94">
        <f>CX$3/DA$3</f>
        <v>0.38461538461538458</v>
      </c>
      <c r="CY244" s="93">
        <f>CY243*CW244</f>
        <v>1</v>
      </c>
      <c r="CZ244" s="93">
        <f>CU244*CY244*$G244*CX244</f>
        <v>-151.26161538461537</v>
      </c>
      <c r="DA244" s="93">
        <f t="shared" si="261"/>
        <v>3.0066399176994428E-4</v>
      </c>
      <c r="DB244" s="93">
        <f t="shared" si="248"/>
        <v>2.7731358541800976E+16</v>
      </c>
      <c r="DC244" s="93">
        <f t="shared" si="249"/>
        <v>36242.48471445858</v>
      </c>
      <c r="DD244" s="94">
        <f t="shared" si="250"/>
        <v>-1.9877084546891892E-6</v>
      </c>
      <c r="DE244" s="100"/>
    </row>
    <row r="245" spans="1:109">
      <c r="A245" s="84">
        <f t="shared" si="201"/>
        <v>989.1188008190577</v>
      </c>
      <c r="B245" s="84">
        <f t="shared" si="202"/>
        <v>7.9666666666666668</v>
      </c>
      <c r="C245" s="112">
        <f t="shared" si="267"/>
        <v>9.8550000000000004</v>
      </c>
      <c r="D245" s="116"/>
      <c r="E245" s="86">
        <f t="shared" si="251"/>
        <v>2.1950000000000003</v>
      </c>
      <c r="F245" s="86">
        <f t="shared" si="203"/>
        <v>2.1950000000000003</v>
      </c>
      <c r="G245" s="87">
        <f t="shared" si="204"/>
        <v>4.8180250000000013</v>
      </c>
      <c r="H245" s="88">
        <f t="shared" si="205"/>
        <v>245038199529228.87</v>
      </c>
      <c r="I245" s="84">
        <f t="shared" si="252"/>
        <v>47.800000000000026</v>
      </c>
      <c r="J245" s="89">
        <v>239</v>
      </c>
      <c r="K245" s="94">
        <f t="shared" si="206"/>
        <v>239</v>
      </c>
      <c r="L245" s="94">
        <f t="shared" si="207"/>
        <v>10</v>
      </c>
      <c r="M245" s="94">
        <v>1</v>
      </c>
      <c r="N245" s="94">
        <f>N$3/Q$3</f>
        <v>1</v>
      </c>
      <c r="O245" s="93">
        <f>O244*M245</f>
        <v>8847360000</v>
      </c>
      <c r="P245" s="93">
        <f>K245*O245*$G245*N245</f>
        <v>10187805597696.002</v>
      </c>
      <c r="Q245" s="93">
        <f t="shared" si="208"/>
        <v>2450381995292289</v>
      </c>
      <c r="R245" s="93">
        <f t="shared" si="209"/>
        <v>1.2251909976461444E+16</v>
      </c>
      <c r="S245" s="93">
        <f t="shared" si="210"/>
        <v>37553.543804430228</v>
      </c>
      <c r="T245" s="94">
        <f t="shared" si="266"/>
        <v>240.52107902868201</v>
      </c>
      <c r="U245" s="100">
        <f>T245/(($C245/N$3))</f>
        <v>24.405994827872348</v>
      </c>
      <c r="V245" s="94">
        <f t="shared" si="211"/>
        <v>229</v>
      </c>
      <c r="W245" s="97">
        <f t="shared" si="212"/>
        <v>10.5</v>
      </c>
      <c r="X245" s="94">
        <v>1</v>
      </c>
      <c r="Y245" s="94">
        <f>Y$3/AB$3</f>
        <v>0.95238095238095244</v>
      </c>
      <c r="Z245" s="93">
        <f>Z244*X245</f>
        <v>9555148800</v>
      </c>
      <c r="AA245" s="93">
        <f>V245*Z245*$G245*Y245</f>
        <v>10040438654800.461</v>
      </c>
      <c r="AB245" s="93">
        <f t="shared" si="253"/>
        <v>643225273764225.5</v>
      </c>
      <c r="AC245" s="93">
        <f t="shared" si="213"/>
        <v>1.2864505475284516E+16</v>
      </c>
      <c r="AD245" s="93">
        <f t="shared" si="214"/>
        <v>37553.543804430228</v>
      </c>
      <c r="AE245" s="94">
        <f t="shared" si="215"/>
        <v>64.063463348455528</v>
      </c>
      <c r="AF245" s="100">
        <f t="shared" si="254"/>
        <v>6.8256353643712124</v>
      </c>
      <c r="AG245" s="94">
        <f t="shared" si="216"/>
        <v>204</v>
      </c>
      <c r="AH245" s="94">
        <f t="shared" si="217"/>
        <v>11.75</v>
      </c>
      <c r="AI245" s="94">
        <v>1</v>
      </c>
      <c r="AJ245" s="94">
        <f>AJ$3/AM$3</f>
        <v>0.85106382978723394</v>
      </c>
      <c r="AK245" s="93">
        <f>AK244*AI245</f>
        <v>895795200</v>
      </c>
      <c r="AL245" s="93">
        <f>AG245*AK245*$G245*AJ245</f>
        <v>749324756059.50659</v>
      </c>
      <c r="AM245" s="93">
        <f t="shared" si="255"/>
        <v>22493740972409.633</v>
      </c>
      <c r="AN245" s="93">
        <f t="shared" si="218"/>
        <v>1.4395994222342198E+16</v>
      </c>
      <c r="AO245" s="93">
        <f t="shared" si="219"/>
        <v>37553.543804430228</v>
      </c>
      <c r="AP245" s="94">
        <f t="shared" si="220"/>
        <v>30.01868120666138</v>
      </c>
      <c r="AQ245" s="100">
        <f t="shared" si="262"/>
        <v>3.5790918739550603</v>
      </c>
      <c r="AR245" s="94">
        <f t="shared" si="221"/>
        <v>174</v>
      </c>
      <c r="AS245" s="94">
        <f t="shared" si="222"/>
        <v>13.25</v>
      </c>
      <c r="AT245" s="94">
        <v>1</v>
      </c>
      <c r="AU245" s="94">
        <f>AU$3/AX$3</f>
        <v>0.75471698113207542</v>
      </c>
      <c r="AV245" s="93">
        <f>AV244*AT245</f>
        <v>6144000</v>
      </c>
      <c r="AW245" s="93">
        <f>AR245*AV245*$G245*AU245</f>
        <v>3887349837.2830195</v>
      </c>
      <c r="AX245" s="93">
        <f t="shared" si="256"/>
        <v>396332537080.3551</v>
      </c>
      <c r="AY245" s="93">
        <f t="shared" si="223"/>
        <v>1.6233780718811412E+16</v>
      </c>
      <c r="AZ245" s="93">
        <f t="shared" si="224"/>
        <v>37553.543804430228</v>
      </c>
      <c r="BA245" s="94">
        <f t="shared" si="225"/>
        <v>101.95443005391131</v>
      </c>
      <c r="BB245" s="100">
        <f t="shared" si="263"/>
        <v>13.707723979851087</v>
      </c>
      <c r="BC245" s="94">
        <f t="shared" si="226"/>
        <v>137</v>
      </c>
      <c r="BD245" s="94">
        <f t="shared" si="227"/>
        <v>15.1</v>
      </c>
      <c r="BE245" s="94">
        <v>1</v>
      </c>
      <c r="BF245" s="94">
        <f>BF$3/BI$3</f>
        <v>0.66225165562913912</v>
      </c>
      <c r="BG245" s="93">
        <f>BG244*BE245</f>
        <v>51200</v>
      </c>
      <c r="BH245" s="93">
        <f>BC245*BG245*$G245*BF245</f>
        <v>22381161.96026491</v>
      </c>
      <c r="BI245" s="93">
        <f t="shared" si="257"/>
        <v>2674230443.31569</v>
      </c>
      <c r="BJ245" s="93">
        <f t="shared" si="228"/>
        <v>1.850038406445678E+16</v>
      </c>
      <c r="BK245" s="93">
        <f t="shared" si="229"/>
        <v>37553.543804430228</v>
      </c>
      <c r="BL245" s="94">
        <f t="shared" si="230"/>
        <v>119.48577326161474</v>
      </c>
      <c r="BM245" s="100">
        <f t="shared" si="264"/>
        <v>18.307815081180948</v>
      </c>
      <c r="BN245" s="94">
        <f t="shared" si="231"/>
        <v>87</v>
      </c>
      <c r="BO245" s="94">
        <f t="shared" si="232"/>
        <v>17.600000000000001</v>
      </c>
      <c r="BP245" s="94">
        <v>1</v>
      </c>
      <c r="BQ245" s="94">
        <f>BQ$3/BT$3</f>
        <v>0.56818181818181823</v>
      </c>
      <c r="BR245" s="93">
        <f>BR244*BP245</f>
        <v>512</v>
      </c>
      <c r="BS245" s="93">
        <f>BN245*BR245*$G245*BQ245</f>
        <v>121939.83272727278</v>
      </c>
      <c r="BT245" s="93">
        <f t="shared" si="258"/>
        <v>3043929.5195025345</v>
      </c>
      <c r="BU245" s="93">
        <f t="shared" si="233"/>
        <v>2.1563361558572144E+16</v>
      </c>
      <c r="BV245" s="93">
        <f t="shared" si="234"/>
        <v>37553.543804430228</v>
      </c>
      <c r="BW245" s="94">
        <f t="shared" si="235"/>
        <v>24.962552854328596</v>
      </c>
      <c r="BX245" s="100">
        <f t="shared" si="265"/>
        <v>4.4580510424777602</v>
      </c>
      <c r="BY245" s="94">
        <f t="shared" si="236"/>
        <v>32</v>
      </c>
      <c r="BZ245" s="94">
        <f t="shared" si="237"/>
        <v>20.350000000000001</v>
      </c>
      <c r="CA245" s="94">
        <v>1</v>
      </c>
      <c r="CB245" s="94">
        <f>CB$3/CE$3</f>
        <v>0.49140049140049141</v>
      </c>
      <c r="CC245" s="93">
        <f>CC244*CA245</f>
        <v>2</v>
      </c>
      <c r="CD245" s="93">
        <f>BY245*CC245*$G245*CB245</f>
        <v>151.52511056511062</v>
      </c>
      <c r="CE245" s="93">
        <f t="shared" si="259"/>
        <v>1718.5271029906212</v>
      </c>
      <c r="CF245" s="93">
        <f t="shared" si="238"/>
        <v>2.493263680209904E+16</v>
      </c>
      <c r="CG245" s="93">
        <f t="shared" si="239"/>
        <v>37553.543804430228</v>
      </c>
      <c r="CH245" s="94">
        <f t="shared" si="240"/>
        <v>11.341533403812742</v>
      </c>
      <c r="CI245" s="100">
        <f t="shared" si="268"/>
        <v>2.3419604745569691</v>
      </c>
      <c r="CJ245" s="94">
        <f t="shared" si="241"/>
        <v>-18</v>
      </c>
      <c r="CK245" s="94">
        <f t="shared" si="242"/>
        <v>22.85</v>
      </c>
      <c r="CL245" s="94">
        <v>1</v>
      </c>
      <c r="CM245" s="94">
        <f>CM$3/CP$3</f>
        <v>0.43763676148796499</v>
      </c>
      <c r="CN245" s="93">
        <f>CN244*CL245</f>
        <v>1</v>
      </c>
      <c r="CO245" s="93">
        <f>CJ245*CN245*$G245*CM245</f>
        <v>-37.953807439824956</v>
      </c>
      <c r="CP245" s="93">
        <f t="shared" si="260"/>
        <v>1.8844222350725377</v>
      </c>
      <c r="CQ245" s="93">
        <f t="shared" si="243"/>
        <v>2.79956142962144E+16</v>
      </c>
      <c r="CR245" s="93">
        <f t="shared" si="244"/>
        <v>37553.543804430228</v>
      </c>
      <c r="CS245" s="94">
        <f t="shared" si="245"/>
        <v>-4.965041354705331E-2</v>
      </c>
      <c r="CT245" s="100"/>
      <c r="CU245" s="94">
        <f t="shared" si="246"/>
        <v>-81</v>
      </c>
      <c r="CV245" s="94">
        <f t="shared" si="247"/>
        <v>26</v>
      </c>
      <c r="CW245" s="94">
        <v>1</v>
      </c>
      <c r="CX245" s="94">
        <f>CX$3/DA$3</f>
        <v>0.38461538461538458</v>
      </c>
      <c r="CY245" s="93">
        <f>CY244*CW245</f>
        <v>1</v>
      </c>
      <c r="CZ245" s="93">
        <f>CU245*CY245*$G245*CX245</f>
        <v>-150.10000961538464</v>
      </c>
      <c r="DA245" s="93">
        <f t="shared" si="261"/>
        <v>3.4537223275297703E-4</v>
      </c>
      <c r="DB245" s="93">
        <f t="shared" si="248"/>
        <v>3.1854965938799756E+16</v>
      </c>
      <c r="DC245" s="93">
        <f t="shared" si="249"/>
        <v>37553.543804430228</v>
      </c>
      <c r="DD245" s="94">
        <f t="shared" si="250"/>
        <v>-2.3009474392303956E-6</v>
      </c>
      <c r="DE245" s="100"/>
    </row>
    <row r="246" spans="1:109">
      <c r="A246" s="84">
        <f t="shared" si="201"/>
        <v>1024.0000000000164</v>
      </c>
      <c r="B246" s="84">
        <f t="shared" si="202"/>
        <v>8</v>
      </c>
      <c r="C246" s="112">
        <f t="shared" si="267"/>
        <v>9.8550000000000004</v>
      </c>
      <c r="D246" s="116"/>
      <c r="E246" s="86">
        <f t="shared" si="251"/>
        <v>2.2000000000000002</v>
      </c>
      <c r="F246" s="86">
        <f t="shared" si="203"/>
        <v>2.2000000000000002</v>
      </c>
      <c r="G246" s="87">
        <f t="shared" si="204"/>
        <v>4.8400000000000007</v>
      </c>
      <c r="H246" s="88">
        <f t="shared" si="205"/>
        <v>281474976710660.56</v>
      </c>
      <c r="I246" s="84">
        <f t="shared" si="252"/>
        <v>48.000000000000028</v>
      </c>
      <c r="J246" s="89">
        <v>240</v>
      </c>
      <c r="K246" s="94">
        <f t="shared" si="206"/>
        <v>240</v>
      </c>
      <c r="L246" s="94">
        <f t="shared" si="207"/>
        <v>10</v>
      </c>
      <c r="M246" s="94">
        <v>12</v>
      </c>
      <c r="N246" s="94">
        <f>N$3/Q$3</f>
        <v>1</v>
      </c>
      <c r="O246" s="93">
        <f>O245*M246</f>
        <v>106168320000</v>
      </c>
      <c r="P246" s="93">
        <f>K246*O246*$G246*N246</f>
        <v>123325120512000.02</v>
      </c>
      <c r="Q246" s="93">
        <f t="shared" si="208"/>
        <v>2814749767106605.5</v>
      </c>
      <c r="R246" s="93">
        <f t="shared" si="209"/>
        <v>1.4073748835533028E+16</v>
      </c>
      <c r="S246" s="93">
        <f t="shared" si="210"/>
        <v>38912.000000000626</v>
      </c>
      <c r="T246" s="94">
        <f t="shared" si="266"/>
        <v>22.823815256946936</v>
      </c>
      <c r="U246" s="100">
        <f>T246/(($C246/N$3))</f>
        <v>2.3159629890357114</v>
      </c>
      <c r="V246" s="94">
        <f t="shared" si="211"/>
        <v>230</v>
      </c>
      <c r="W246" s="97">
        <f t="shared" si="212"/>
        <v>10.5</v>
      </c>
      <c r="X246" s="94">
        <v>1</v>
      </c>
      <c r="Y246" s="94">
        <f>Y$3/AB$3</f>
        <v>0.95238095238095244</v>
      </c>
      <c r="Z246" s="93">
        <f>Z245*X246</f>
        <v>9555148800</v>
      </c>
      <c r="AA246" s="93">
        <f>V246*Z246*$G246*Y246</f>
        <v>10130277756342.859</v>
      </c>
      <c r="AB246" s="93">
        <f t="shared" si="253"/>
        <v>738871813865483.37</v>
      </c>
      <c r="AC246" s="93">
        <f t="shared" si="213"/>
        <v>1.477743627730968E+16</v>
      </c>
      <c r="AD246" s="93">
        <f t="shared" si="214"/>
        <v>38912.000000000626</v>
      </c>
      <c r="AE246" s="94">
        <f t="shared" si="215"/>
        <v>72.936974842852109</v>
      </c>
      <c r="AF246" s="100">
        <f t="shared" si="254"/>
        <v>7.7710627686448213</v>
      </c>
      <c r="AG246" s="94">
        <f t="shared" si="216"/>
        <v>205</v>
      </c>
      <c r="AH246" s="94">
        <f t="shared" si="217"/>
        <v>11.75</v>
      </c>
      <c r="AI246" s="94">
        <v>1</v>
      </c>
      <c r="AJ246" s="94">
        <f>AJ$3/AM$3</f>
        <v>0.85106382978723394</v>
      </c>
      <c r="AK246" s="93">
        <f>AK245*AI246</f>
        <v>895795200</v>
      </c>
      <c r="AL246" s="93">
        <f>AG246*AK246*$G246*AJ246</f>
        <v>756432338246.80847</v>
      </c>
      <c r="AM246" s="93">
        <f t="shared" si="255"/>
        <v>25838523252736.355</v>
      </c>
      <c r="AN246" s="93">
        <f t="shared" si="218"/>
        <v>1.6536654881751308E+16</v>
      </c>
      <c r="AO246" s="93">
        <f t="shared" si="219"/>
        <v>38912.000000000626</v>
      </c>
      <c r="AP246" s="94">
        <f t="shared" si="220"/>
        <v>34.158406438072944</v>
      </c>
      <c r="AQ246" s="100">
        <f t="shared" si="262"/>
        <v>4.0726664195571489</v>
      </c>
      <c r="AR246" s="94">
        <f t="shared" si="221"/>
        <v>175</v>
      </c>
      <c r="AS246" s="94">
        <f t="shared" si="222"/>
        <v>13.25</v>
      </c>
      <c r="AT246" s="94">
        <v>1</v>
      </c>
      <c r="AU246" s="94">
        <f>AU$3/AX$3</f>
        <v>0.75471698113207542</v>
      </c>
      <c r="AV246" s="93">
        <f>AV245*AT246</f>
        <v>6144000</v>
      </c>
      <c r="AW246" s="93">
        <f>AR246*AV246*$G246*AU246</f>
        <v>3927523018.8679252</v>
      </c>
      <c r="AX246" s="93">
        <f t="shared" si="256"/>
        <v>455266533376.00525</v>
      </c>
      <c r="AY246" s="93">
        <f t="shared" si="223"/>
        <v>1.8647717207081264E+16</v>
      </c>
      <c r="AZ246" s="93">
        <f t="shared" si="224"/>
        <v>38912.000000000626</v>
      </c>
      <c r="BA246" s="94">
        <f t="shared" si="225"/>
        <v>115.9169611963807</v>
      </c>
      <c r="BB246" s="100">
        <f t="shared" si="263"/>
        <v>15.584979562171934</v>
      </c>
      <c r="BC246" s="94">
        <f t="shared" si="226"/>
        <v>138</v>
      </c>
      <c r="BD246" s="94">
        <f t="shared" si="227"/>
        <v>15.1</v>
      </c>
      <c r="BE246" s="94">
        <v>1</v>
      </c>
      <c r="BF246" s="94">
        <f>BF$3/BI$3</f>
        <v>0.66225165562913912</v>
      </c>
      <c r="BG246" s="93">
        <f>BG245*BE246</f>
        <v>51200</v>
      </c>
      <c r="BH246" s="93">
        <f>BC246*BG246*$G246*BF246</f>
        <v>22647353.642384112</v>
      </c>
      <c r="BI246" s="93">
        <f t="shared" si="257"/>
        <v>3071884111.1197248</v>
      </c>
      <c r="BJ246" s="93">
        <f t="shared" si="228"/>
        <v>2.1251360741654872E+16</v>
      </c>
      <c r="BK246" s="93">
        <f t="shared" si="229"/>
        <v>38912.000000000626</v>
      </c>
      <c r="BL246" s="94">
        <f t="shared" si="230"/>
        <v>135.63987031892103</v>
      </c>
      <c r="BM246" s="100">
        <f t="shared" si="264"/>
        <v>20.782973534405961</v>
      </c>
      <c r="BN246" s="94">
        <f t="shared" si="231"/>
        <v>88</v>
      </c>
      <c r="BO246" s="94">
        <f t="shared" si="232"/>
        <v>17.600000000000001</v>
      </c>
      <c r="BP246" s="94">
        <v>1</v>
      </c>
      <c r="BQ246" s="94">
        <f>BQ$3/BT$3</f>
        <v>0.56818181818181823</v>
      </c>
      <c r="BR246" s="93">
        <f>BR245*BP246</f>
        <v>512</v>
      </c>
      <c r="BS246" s="93">
        <f>BN246*BR246*$G246*BQ246</f>
        <v>123904.00000000003</v>
      </c>
      <c r="BT246" s="93">
        <f t="shared" si="258"/>
        <v>3496556.8317794763</v>
      </c>
      <c r="BU246" s="93">
        <f t="shared" si="233"/>
        <v>2.4769797950538128E+16</v>
      </c>
      <c r="BV246" s="93">
        <f t="shared" si="234"/>
        <v>38912.000000000626</v>
      </c>
      <c r="BW246" s="94">
        <f t="shared" si="235"/>
        <v>28.219886620121024</v>
      </c>
      <c r="BX246" s="100">
        <f t="shared" si="265"/>
        <v>5.039776808869914</v>
      </c>
      <c r="BY246" s="94">
        <f t="shared" si="236"/>
        <v>33</v>
      </c>
      <c r="BZ246" s="94">
        <f t="shared" si="237"/>
        <v>20.350000000000001</v>
      </c>
      <c r="CA246" s="94">
        <v>1</v>
      </c>
      <c r="CB246" s="94">
        <f>CB$3/CE$3</f>
        <v>0.49140049140049141</v>
      </c>
      <c r="CC246" s="93">
        <f>CC245*CA246</f>
        <v>2</v>
      </c>
      <c r="CD246" s="93">
        <f>BY246*CC246*$G246*CB246</f>
        <v>156.972972972973</v>
      </c>
      <c r="CE246" s="93">
        <f t="shared" si="259"/>
        <v>1974.069256223147</v>
      </c>
      <c r="CF246" s="93">
        <f t="shared" si="238"/>
        <v>2.8640078880309716E+16</v>
      </c>
      <c r="CG246" s="93">
        <f t="shared" si="239"/>
        <v>38912.000000000626</v>
      </c>
      <c r="CH246" s="94">
        <f t="shared" si="240"/>
        <v>12.575854421531755</v>
      </c>
      <c r="CI246" s="100">
        <f t="shared" si="268"/>
        <v>2.596840562944406</v>
      </c>
      <c r="CJ246" s="94">
        <f t="shared" si="241"/>
        <v>-17</v>
      </c>
      <c r="CK246" s="94">
        <f t="shared" si="242"/>
        <v>22.85</v>
      </c>
      <c r="CL246" s="94">
        <v>1</v>
      </c>
      <c r="CM246" s="94">
        <f>CM$3/CP$3</f>
        <v>0.43763676148796499</v>
      </c>
      <c r="CN246" s="93">
        <f>CN245*CL246</f>
        <v>1</v>
      </c>
      <c r="CO246" s="93">
        <f>CJ246*CN246*$G246*CM246</f>
        <v>-36.008752735229763</v>
      </c>
      <c r="CP246" s="93">
        <f t="shared" si="260"/>
        <v>2.16463272154766</v>
      </c>
      <c r="CQ246" s="93">
        <f t="shared" si="243"/>
        <v>3.2158516089192968E+16</v>
      </c>
      <c r="CR246" s="93">
        <f t="shared" si="244"/>
        <v>38912.000000000626</v>
      </c>
      <c r="CS246" s="94">
        <f t="shared" si="245"/>
        <v>-6.0114071083330126E-2</v>
      </c>
      <c r="CT246" s="100"/>
      <c r="CU246" s="94">
        <f t="shared" si="246"/>
        <v>-80</v>
      </c>
      <c r="CV246" s="94">
        <f t="shared" si="247"/>
        <v>26</v>
      </c>
      <c r="CW246" s="94">
        <v>1</v>
      </c>
      <c r="CX246" s="94">
        <f>CX$3/DA$3</f>
        <v>0.38461538461538458</v>
      </c>
      <c r="CY246" s="93">
        <f>CY245*CW246</f>
        <v>1</v>
      </c>
      <c r="CZ246" s="93">
        <f>CU246*CY246*$G246*CX246</f>
        <v>-148.92307692307693</v>
      </c>
      <c r="DA246" s="93">
        <f t="shared" si="261"/>
        <v>3.9672851562499789E-4</v>
      </c>
      <c r="DB246" s="93">
        <f t="shared" si="248"/>
        <v>3.6591746972385872E+16</v>
      </c>
      <c r="DC246" s="93">
        <f t="shared" si="249"/>
        <v>38912.000000000626</v>
      </c>
      <c r="DD246" s="94">
        <f t="shared" si="250"/>
        <v>-2.6639828012009154E-6</v>
      </c>
      <c r="DE246" s="100"/>
    </row>
    <row r="247" spans="1:109">
      <c r="A247" s="84">
        <f t="shared" si="201"/>
        <v>1060.1112820135877</v>
      </c>
      <c r="B247" s="84">
        <f t="shared" si="202"/>
        <v>8.0333333333333332</v>
      </c>
      <c r="C247" s="112">
        <f t="shared" si="267"/>
        <v>9.8550000000000004</v>
      </c>
      <c r="D247" s="116"/>
      <c r="E247" s="86">
        <f t="shared" si="251"/>
        <v>2.2050000000000001</v>
      </c>
      <c r="F247" s="86">
        <f t="shared" si="203"/>
        <v>2.2050000000000001</v>
      </c>
      <c r="G247" s="87">
        <f t="shared" si="204"/>
        <v>4.862025</v>
      </c>
      <c r="H247" s="88">
        <f t="shared" si="205"/>
        <v>323329842720364.5</v>
      </c>
      <c r="I247" s="84">
        <f t="shared" si="252"/>
        <v>48.200000000000017</v>
      </c>
      <c r="J247" s="89">
        <v>241</v>
      </c>
      <c r="K247" s="94">
        <f t="shared" si="206"/>
        <v>241</v>
      </c>
      <c r="L247" s="94">
        <f t="shared" si="207"/>
        <v>10</v>
      </c>
      <c r="M247" s="94">
        <v>1</v>
      </c>
      <c r="N247" s="94">
        <f>N$3/Q$3</f>
        <v>1</v>
      </c>
      <c r="O247" s="93">
        <f>O246*M247</f>
        <v>106168320000</v>
      </c>
      <c r="P247" s="93">
        <f>K247*O247*$G247*N247</f>
        <v>124402519277568</v>
      </c>
      <c r="Q247" s="93">
        <f t="shared" si="208"/>
        <v>3233298427203645</v>
      </c>
      <c r="R247" s="93">
        <f t="shared" si="209"/>
        <v>1.6166492136018224E+16</v>
      </c>
      <c r="S247" s="93">
        <f t="shared" si="210"/>
        <v>40319.565759250116</v>
      </c>
      <c r="T247" s="94">
        <f t="shared" si="266"/>
        <v>25.990618566087726</v>
      </c>
      <c r="U247" s="100">
        <f>T247/(($C247/N$3))</f>
        <v>2.6373027464320371</v>
      </c>
      <c r="V247" s="94">
        <f t="shared" si="211"/>
        <v>231</v>
      </c>
      <c r="W247" s="97">
        <f t="shared" si="212"/>
        <v>10.5</v>
      </c>
      <c r="X247" s="94">
        <v>1</v>
      </c>
      <c r="Y247" s="94">
        <f>Y$3/AB$3</f>
        <v>0.95238095238095244</v>
      </c>
      <c r="Z247" s="93">
        <f>Z246*X247</f>
        <v>9555148800</v>
      </c>
      <c r="AA247" s="93">
        <f>V247*Z247*$G247*Y247</f>
        <v>10220621915750.4</v>
      </c>
      <c r="AB247" s="93">
        <f t="shared" si="253"/>
        <v>848740837140956.37</v>
      </c>
      <c r="AC247" s="93">
        <f t="shared" si="213"/>
        <v>1.6974816742819136E+16</v>
      </c>
      <c r="AD247" s="93">
        <f t="shared" si="214"/>
        <v>40319.565759250116</v>
      </c>
      <c r="AE247" s="94">
        <f t="shared" si="215"/>
        <v>83.041995304905242</v>
      </c>
      <c r="AF247" s="100">
        <f t="shared" si="254"/>
        <v>8.84770117403861</v>
      </c>
      <c r="AG247" s="94">
        <f t="shared" si="216"/>
        <v>206</v>
      </c>
      <c r="AH247" s="94">
        <f t="shared" si="217"/>
        <v>11.75</v>
      </c>
      <c r="AI247" s="94">
        <v>1</v>
      </c>
      <c r="AJ247" s="94">
        <f>AJ$3/AM$3</f>
        <v>0.85106382978723394</v>
      </c>
      <c r="AK247" s="93">
        <f>AK246*AI247</f>
        <v>895795200</v>
      </c>
      <c r="AL247" s="93">
        <f>AG247*AK247*$G247*AJ247</f>
        <v>763581279489.08936</v>
      </c>
      <c r="AM247" s="93">
        <f t="shared" si="255"/>
        <v>29680669155970.887</v>
      </c>
      <c r="AN247" s="93">
        <f t="shared" si="218"/>
        <v>1.8995628259821416E+16</v>
      </c>
      <c r="AO247" s="93">
        <f t="shared" si="219"/>
        <v>40319.565759250116</v>
      </c>
      <c r="AP247" s="94">
        <f t="shared" si="220"/>
        <v>38.870346816032686</v>
      </c>
      <c r="AQ247" s="100">
        <f t="shared" si="262"/>
        <v>4.6344655006431656</v>
      </c>
      <c r="AR247" s="94">
        <f t="shared" si="221"/>
        <v>176</v>
      </c>
      <c r="AS247" s="94">
        <f t="shared" si="222"/>
        <v>13.25</v>
      </c>
      <c r="AT247" s="94">
        <v>1</v>
      </c>
      <c r="AU247" s="94">
        <f>AU$3/AX$3</f>
        <v>0.75471698113207542</v>
      </c>
      <c r="AV247" s="93">
        <f>AV246*AT247</f>
        <v>6144000</v>
      </c>
      <c r="AW247" s="93">
        <f>AR247*AV247*$G247*AU247</f>
        <v>3967940801.2075472</v>
      </c>
      <c r="AX247" s="93">
        <f t="shared" si="256"/>
        <v>522963917974.22003</v>
      </c>
      <c r="AY247" s="93">
        <f t="shared" si="223"/>
        <v>2.1420602080224148E+16</v>
      </c>
      <c r="AZ247" s="93">
        <f t="shared" si="224"/>
        <v>40319.565759250116</v>
      </c>
      <c r="BA247" s="94">
        <f t="shared" si="225"/>
        <v>131.79730852211014</v>
      </c>
      <c r="BB247" s="100">
        <f t="shared" si="263"/>
        <v>17.7200846059661</v>
      </c>
      <c r="BC247" s="94">
        <f t="shared" si="226"/>
        <v>139</v>
      </c>
      <c r="BD247" s="94">
        <f t="shared" si="227"/>
        <v>15.1</v>
      </c>
      <c r="BE247" s="94">
        <v>1</v>
      </c>
      <c r="BF247" s="94">
        <f>BF$3/BI$3</f>
        <v>0.66225165562913912</v>
      </c>
      <c r="BG247" s="93">
        <f>BG246*BE247</f>
        <v>51200</v>
      </c>
      <c r="BH247" s="93">
        <f>BC247*BG247*$G247*BF247</f>
        <v>22915271.205298018</v>
      </c>
      <c r="BI247" s="93">
        <f t="shared" si="257"/>
        <v>3528668225.1847572</v>
      </c>
      <c r="BJ247" s="93">
        <f t="shared" si="228"/>
        <v>2.441140312538752E+16</v>
      </c>
      <c r="BK247" s="93">
        <f t="shared" si="229"/>
        <v>40319.565759250116</v>
      </c>
      <c r="BL247" s="94">
        <f t="shared" si="230"/>
        <v>153.98762657318792</v>
      </c>
      <c r="BM247" s="100">
        <f t="shared" si="264"/>
        <v>23.594248211619863</v>
      </c>
      <c r="BN247" s="94">
        <f t="shared" si="231"/>
        <v>89</v>
      </c>
      <c r="BO247" s="94">
        <f t="shared" si="232"/>
        <v>17.600000000000001</v>
      </c>
      <c r="BP247" s="94">
        <v>1</v>
      </c>
      <c r="BQ247" s="94">
        <f>BQ$3/BT$3</f>
        <v>0.56818181818181823</v>
      </c>
      <c r="BR247" s="93">
        <f>BR246*BP247</f>
        <v>512</v>
      </c>
      <c r="BS247" s="93">
        <f>BN247*BR247*$G247*BQ247</f>
        <v>125882.2472727273</v>
      </c>
      <c r="BT247" s="93">
        <f t="shared" si="258"/>
        <v>4016489.0808187299</v>
      </c>
      <c r="BU247" s="93">
        <f t="shared" si="233"/>
        <v>2.845302615939208E+16</v>
      </c>
      <c r="BV247" s="93">
        <f t="shared" si="234"/>
        <v>40319.565759250116</v>
      </c>
      <c r="BW247" s="94">
        <f t="shared" si="235"/>
        <v>31.906715742982389</v>
      </c>
      <c r="BX247" s="100">
        <f t="shared" si="265"/>
        <v>5.6982059571434807</v>
      </c>
      <c r="BY247" s="94">
        <f t="shared" si="236"/>
        <v>34</v>
      </c>
      <c r="BZ247" s="94">
        <f t="shared" si="237"/>
        <v>20.350000000000001</v>
      </c>
      <c r="CA247" s="94">
        <v>1</v>
      </c>
      <c r="CB247" s="94">
        <f>CB$3/CE$3</f>
        <v>0.49140049140049141</v>
      </c>
      <c r="CC247" s="93">
        <f>CC246*CA247</f>
        <v>2</v>
      </c>
      <c r="CD247" s="93">
        <f>BY247*CC247*$G247*CB247</f>
        <v>162.46570024570025</v>
      </c>
      <c r="CE247" s="93">
        <f t="shared" si="259"/>
        <v>2267.6101072737497</v>
      </c>
      <c r="CF247" s="93">
        <f t="shared" si="238"/>
        <v>3.2898811496797088E+16</v>
      </c>
      <c r="CG247" s="93">
        <f t="shared" si="239"/>
        <v>40319.565759250116</v>
      </c>
      <c r="CH247" s="94">
        <f t="shared" si="240"/>
        <v>13.95746981574816</v>
      </c>
      <c r="CI247" s="100">
        <f t="shared" si="268"/>
        <v>2.8821360806745315</v>
      </c>
      <c r="CJ247" s="94">
        <f t="shared" si="241"/>
        <v>-16</v>
      </c>
      <c r="CK247" s="94">
        <f t="shared" si="242"/>
        <v>22.85</v>
      </c>
      <c r="CL247" s="94">
        <v>1</v>
      </c>
      <c r="CM247" s="94">
        <f>CM$3/CP$3</f>
        <v>0.43763676148796499</v>
      </c>
      <c r="CN247" s="93">
        <f>CN246*CL247</f>
        <v>1</v>
      </c>
      <c r="CO247" s="93">
        <f>CJ247*CN247*$G247*CM247</f>
        <v>-34.04481400437637</v>
      </c>
      <c r="CP247" s="93">
        <f t="shared" si="260"/>
        <v>2.4865100464145522</v>
      </c>
      <c r="CQ247" s="93">
        <f t="shared" si="243"/>
        <v>3.6940434530801648E+16</v>
      </c>
      <c r="CR247" s="93">
        <f t="shared" si="244"/>
        <v>40319.565759250116</v>
      </c>
      <c r="CS247" s="94">
        <f t="shared" si="245"/>
        <v>-7.3036382166603048E-2</v>
      </c>
      <c r="CT247" s="100"/>
      <c r="CU247" s="94">
        <f t="shared" si="246"/>
        <v>-79</v>
      </c>
      <c r="CV247" s="94">
        <f t="shared" si="247"/>
        <v>26</v>
      </c>
      <c r="CW247" s="94">
        <v>1</v>
      </c>
      <c r="CX247" s="94">
        <f>CX$3/DA$3</f>
        <v>0.38461538461538458</v>
      </c>
      <c r="CY247" s="93">
        <f>CY246*CW247</f>
        <v>1</v>
      </c>
      <c r="CZ247" s="93">
        <f>CU247*CY247*$G247*CX247</f>
        <v>-147.73075961538461</v>
      </c>
      <c r="DA247" s="93">
        <f t="shared" si="261"/>
        <v>4.5572139327885064E-4</v>
      </c>
      <c r="DB247" s="93">
        <f t="shared" si="248"/>
        <v>4.2032879553647384E+16</v>
      </c>
      <c r="DC247" s="93">
        <f t="shared" si="249"/>
        <v>40319.565759250116</v>
      </c>
      <c r="DD247" s="94">
        <f t="shared" si="250"/>
        <v>-3.0848104651009458E-6</v>
      </c>
      <c r="DE247" s="100"/>
    </row>
    <row r="248" spans="1:109">
      <c r="A248" s="84">
        <f t="shared" si="201"/>
        <v>1097.4960256371819</v>
      </c>
      <c r="B248" s="84">
        <f t="shared" si="202"/>
        <v>8.0666666666666664</v>
      </c>
      <c r="C248" s="112">
        <f t="shared" si="267"/>
        <v>9.8550000000000004</v>
      </c>
      <c r="D248" s="116"/>
      <c r="E248" s="86">
        <f t="shared" si="251"/>
        <v>2.21</v>
      </c>
      <c r="F248" s="86">
        <f t="shared" si="203"/>
        <v>2.21</v>
      </c>
      <c r="G248" s="87">
        <f t="shared" si="204"/>
        <v>4.8841000000000001</v>
      </c>
      <c r="H248" s="88">
        <f t="shared" si="205"/>
        <v>371408458454332.81</v>
      </c>
      <c r="I248" s="84">
        <f t="shared" si="252"/>
        <v>48.40000000000002</v>
      </c>
      <c r="J248" s="89">
        <v>242</v>
      </c>
      <c r="K248" s="94">
        <f t="shared" si="206"/>
        <v>242</v>
      </c>
      <c r="L248" s="94">
        <f t="shared" si="207"/>
        <v>10</v>
      </c>
      <c r="M248" s="94">
        <v>1</v>
      </c>
      <c r="N248" s="94">
        <f>N$3/Q$3</f>
        <v>1</v>
      </c>
      <c r="O248" s="93">
        <f>O247*M248</f>
        <v>106168320000</v>
      </c>
      <c r="P248" s="93">
        <f>K248*O248*$G248*N248</f>
        <v>125485879394304</v>
      </c>
      <c r="Q248" s="93">
        <f t="shared" si="208"/>
        <v>3714084584543328</v>
      </c>
      <c r="R248" s="93">
        <f t="shared" si="209"/>
        <v>1.857042292271664E+16</v>
      </c>
      <c r="S248" s="93">
        <f t="shared" si="210"/>
        <v>41778.015375922056</v>
      </c>
      <c r="T248" s="94">
        <f t="shared" si="266"/>
        <v>29.597629649411502</v>
      </c>
      <c r="U248" s="100">
        <f>T248/(($C248/N$3))</f>
        <v>3.0033109740650938</v>
      </c>
      <c r="V248" s="94">
        <f t="shared" si="211"/>
        <v>232</v>
      </c>
      <c r="W248" s="97">
        <f t="shared" si="212"/>
        <v>10.5</v>
      </c>
      <c r="X248" s="94">
        <v>1</v>
      </c>
      <c r="Y248" s="94">
        <f>Y$3/AB$3</f>
        <v>0.95238095238095244</v>
      </c>
      <c r="Z248" s="93">
        <f>Z247*X248</f>
        <v>9555148800</v>
      </c>
      <c r="AA248" s="93">
        <f>V248*Z248*$G248*Y248</f>
        <v>10311472498044.344</v>
      </c>
      <c r="AB248" s="93">
        <f t="shared" si="253"/>
        <v>974947203442623</v>
      </c>
      <c r="AC248" s="93">
        <f t="shared" si="213"/>
        <v>1.9498944068852472E+16</v>
      </c>
      <c r="AD248" s="93">
        <f t="shared" si="214"/>
        <v>41778.015375922056</v>
      </c>
      <c r="AE248" s="94">
        <f t="shared" si="215"/>
        <v>94.549755491034844</v>
      </c>
      <c r="AF248" s="100">
        <f t="shared" si="254"/>
        <v>10.073794344554701</v>
      </c>
      <c r="AG248" s="94">
        <f t="shared" si="216"/>
        <v>207</v>
      </c>
      <c r="AH248" s="94">
        <f t="shared" si="217"/>
        <v>11.75</v>
      </c>
      <c r="AI248" s="94">
        <v>1</v>
      </c>
      <c r="AJ248" s="94">
        <f>AJ$3/AM$3</f>
        <v>0.85106382978723394</v>
      </c>
      <c r="AK248" s="93">
        <f>AK247*AI248</f>
        <v>895795200</v>
      </c>
      <c r="AL248" s="93">
        <f>AG248*AK248*$G248*AJ248</f>
        <v>770771694143.18286</v>
      </c>
      <c r="AM248" s="93">
        <f t="shared" si="255"/>
        <v>34094135834674.996</v>
      </c>
      <c r="AN248" s="93">
        <f t="shared" si="218"/>
        <v>2.1820246934192052E+16</v>
      </c>
      <c r="AO248" s="93">
        <f t="shared" si="219"/>
        <v>41778.015375922056</v>
      </c>
      <c r="AP248" s="94">
        <f t="shared" si="220"/>
        <v>44.233767396680605</v>
      </c>
      <c r="AQ248" s="100">
        <f t="shared" si="262"/>
        <v>5.2739397961542069</v>
      </c>
      <c r="AR248" s="94">
        <f t="shared" si="221"/>
        <v>177</v>
      </c>
      <c r="AS248" s="94">
        <f t="shared" si="222"/>
        <v>13.25</v>
      </c>
      <c r="AT248" s="94">
        <v>1</v>
      </c>
      <c r="AU248" s="94">
        <f>AU$3/AX$3</f>
        <v>0.75471698113207542</v>
      </c>
      <c r="AV248" s="93">
        <f>AV247*AT248</f>
        <v>6144000</v>
      </c>
      <c r="AW248" s="93">
        <f>AR248*AV248*$G248*AU248</f>
        <v>4008603879.8490562</v>
      </c>
      <c r="AX248" s="93">
        <f t="shared" si="256"/>
        <v>600727792299.79102</v>
      </c>
      <c r="AY248" s="93">
        <f t="shared" si="223"/>
        <v>2.4605810372599552E+16</v>
      </c>
      <c r="AZ248" s="93">
        <f t="shared" si="224"/>
        <v>41778.015375922056</v>
      </c>
      <c r="BA248" s="94">
        <f t="shared" si="225"/>
        <v>149.85960456696745</v>
      </c>
      <c r="BB248" s="100">
        <f t="shared" si="263"/>
        <v>20.148551603372081</v>
      </c>
      <c r="BC248" s="94">
        <f t="shared" si="226"/>
        <v>140</v>
      </c>
      <c r="BD248" s="94">
        <f t="shared" si="227"/>
        <v>15.1</v>
      </c>
      <c r="BE248" s="94">
        <v>12</v>
      </c>
      <c r="BF248" s="94">
        <f>BF$3/BI$3</f>
        <v>0.66225165562913912</v>
      </c>
      <c r="BG248" s="93">
        <f>BG247*BE248</f>
        <v>614400</v>
      </c>
      <c r="BH248" s="93">
        <f>BC248*BG248*$G248*BF248</f>
        <v>278219036.82119209</v>
      </c>
      <c r="BI248" s="93">
        <f t="shared" si="257"/>
        <v>4053375385.6000376</v>
      </c>
      <c r="BJ248" s="93">
        <f t="shared" si="228"/>
        <v>2.8041338613302124E+16</v>
      </c>
      <c r="BK248" s="93">
        <f t="shared" si="229"/>
        <v>41778.015375922056</v>
      </c>
      <c r="BL248" s="94">
        <f t="shared" si="230"/>
        <v>14.569008044568465</v>
      </c>
      <c r="BM248" s="100">
        <f t="shared" si="264"/>
        <v>2.2322883964787805</v>
      </c>
      <c r="BN248" s="94">
        <f t="shared" si="231"/>
        <v>90</v>
      </c>
      <c r="BO248" s="94">
        <f t="shared" si="232"/>
        <v>17.600000000000001</v>
      </c>
      <c r="BP248" s="94">
        <v>1</v>
      </c>
      <c r="BQ248" s="94">
        <f>BQ$3/BT$3</f>
        <v>0.56818181818181823</v>
      </c>
      <c r="BR248" s="93">
        <f>BR247*BP248</f>
        <v>512</v>
      </c>
      <c r="BS248" s="93">
        <f>BN248*BR248*$G248*BQ248</f>
        <v>127874.61818181819</v>
      </c>
      <c r="BT248" s="93">
        <f t="shared" si="258"/>
        <v>4613734.4000000283</v>
      </c>
      <c r="BU248" s="93">
        <f t="shared" si="233"/>
        <v>3.2683944343981288E+16</v>
      </c>
      <c r="BV248" s="93">
        <f t="shared" si="234"/>
        <v>41778.015375922056</v>
      </c>
      <c r="BW248" s="94">
        <f t="shared" si="235"/>
        <v>36.080142139232059</v>
      </c>
      <c r="BX248" s="100">
        <f t="shared" si="265"/>
        <v>6.4435362927497133</v>
      </c>
      <c r="BY248" s="94">
        <f t="shared" si="236"/>
        <v>35</v>
      </c>
      <c r="BZ248" s="94">
        <f t="shared" si="237"/>
        <v>20.350000000000001</v>
      </c>
      <c r="CA248" s="94">
        <v>1</v>
      </c>
      <c r="CB248" s="94">
        <f>CB$3/CE$3</f>
        <v>0.49140049140049141</v>
      </c>
      <c r="CC248" s="93">
        <f>CC247*CA248</f>
        <v>2</v>
      </c>
      <c r="CD248" s="93">
        <f>BY248*CC248*$G248*CB248</f>
        <v>168.00343980343982</v>
      </c>
      <c r="CE248" s="93">
        <f t="shared" si="259"/>
        <v>2604.8000000000065</v>
      </c>
      <c r="CF248" s="93">
        <f t="shared" si="238"/>
        <v>3.7790810647728368E+16</v>
      </c>
      <c r="CG248" s="93">
        <f t="shared" si="239"/>
        <v>41778.015375922056</v>
      </c>
      <c r="CH248" s="94">
        <f t="shared" si="240"/>
        <v>15.504444450944355</v>
      </c>
      <c r="CI248" s="100">
        <f t="shared" si="268"/>
        <v>3.2015773168616706</v>
      </c>
      <c r="CJ248" s="94">
        <f t="shared" si="241"/>
        <v>-15</v>
      </c>
      <c r="CK248" s="94">
        <f t="shared" si="242"/>
        <v>22.85</v>
      </c>
      <c r="CL248" s="94">
        <v>1</v>
      </c>
      <c r="CM248" s="94">
        <f>CM$3/CP$3</f>
        <v>0.43763676148796499</v>
      </c>
      <c r="CN248" s="93">
        <f>CN247*CL248</f>
        <v>1</v>
      </c>
      <c r="CO248" s="93">
        <f>CJ248*CN248*$G248*CM248</f>
        <v>-32.061925601750545</v>
      </c>
      <c r="CP248" s="93">
        <f t="shared" si="260"/>
        <v>2.8562499999999975</v>
      </c>
      <c r="CQ248" s="93">
        <f t="shared" si="243"/>
        <v>4.2433416378407528E+16</v>
      </c>
      <c r="CR248" s="93">
        <f t="shared" si="244"/>
        <v>41778.015375922056</v>
      </c>
      <c r="CS248" s="94">
        <f t="shared" si="245"/>
        <v>-8.9085416624011177E-2</v>
      </c>
      <c r="CT248" s="100"/>
      <c r="CU248" s="94">
        <f t="shared" si="246"/>
        <v>-78</v>
      </c>
      <c r="CV248" s="94">
        <f t="shared" si="247"/>
        <v>26</v>
      </c>
      <c r="CW248" s="94">
        <v>1</v>
      </c>
      <c r="CX248" s="94">
        <f>CX$3/DA$3</f>
        <v>0.38461538461538458</v>
      </c>
      <c r="CY248" s="93">
        <f>CY247*CW248</f>
        <v>1</v>
      </c>
      <c r="CZ248" s="93">
        <f>CU248*CY248*$G248*CX248</f>
        <v>-146.523</v>
      </c>
      <c r="DA248" s="93">
        <f t="shared" si="261"/>
        <v>5.2348641479637258E-4</v>
      </c>
      <c r="DB248" s="93">
        <f t="shared" si="248"/>
        <v>4.8283099599063272E+16</v>
      </c>
      <c r="DC248" s="93">
        <f t="shared" si="249"/>
        <v>41778.015375922056</v>
      </c>
      <c r="DD248" s="94">
        <f t="shared" si="250"/>
        <v>-3.5727252021619309E-6</v>
      </c>
      <c r="DE248" s="100"/>
    </row>
    <row r="249" spans="1:109">
      <c r="A249" s="84">
        <f t="shared" si="201"/>
        <v>1136.1991393974918</v>
      </c>
      <c r="B249" s="84">
        <f t="shared" si="202"/>
        <v>8.1</v>
      </c>
      <c r="C249" s="112">
        <f t="shared" si="267"/>
        <v>9.8550000000000004</v>
      </c>
      <c r="D249" s="116"/>
      <c r="E249" s="86">
        <f t="shared" si="251"/>
        <v>2.2149999999999999</v>
      </c>
      <c r="F249" s="86">
        <f t="shared" si="203"/>
        <v>2.2149999999999999</v>
      </c>
      <c r="G249" s="87">
        <f t="shared" si="204"/>
        <v>4.9062249999999992</v>
      </c>
      <c r="H249" s="88">
        <f t="shared" si="205"/>
        <v>426636285258476.75</v>
      </c>
      <c r="I249" s="84">
        <f t="shared" si="252"/>
        <v>48.600000000000023</v>
      </c>
      <c r="J249" s="89">
        <v>243</v>
      </c>
      <c r="K249" s="94">
        <f t="shared" si="206"/>
        <v>243</v>
      </c>
      <c r="L249" s="94">
        <f t="shared" si="207"/>
        <v>10</v>
      </c>
      <c r="M249" s="94">
        <v>1</v>
      </c>
      <c r="N249" s="94">
        <f>N$3/Q$3</f>
        <v>1</v>
      </c>
      <c r="O249" s="93">
        <f>O248*M249</f>
        <v>106168320000</v>
      </c>
      <c r="P249" s="93">
        <f>K249*O249*$G249*N249</f>
        <v>126575216787455.98</v>
      </c>
      <c r="Q249" s="93">
        <f t="shared" si="208"/>
        <v>4266362852584767.5</v>
      </c>
      <c r="R249" s="93">
        <f t="shared" si="209"/>
        <v>2.1331814262923836E+16</v>
      </c>
      <c r="S249" s="93">
        <f t="shared" si="210"/>
        <v>43289.187211044438</v>
      </c>
      <c r="T249" s="94">
        <f t="shared" si="266"/>
        <v>33.706146913015424</v>
      </c>
      <c r="U249" s="100">
        <f>T249/(($C249/N$3))</f>
        <v>3.4202077029949693</v>
      </c>
      <c r="V249" s="94">
        <f t="shared" si="211"/>
        <v>233</v>
      </c>
      <c r="W249" s="97">
        <f t="shared" si="212"/>
        <v>10.5</v>
      </c>
      <c r="X249" s="94">
        <v>1</v>
      </c>
      <c r="Y249" s="94">
        <f>Y$3/AB$3</f>
        <v>0.95238095238095244</v>
      </c>
      <c r="Z249" s="93">
        <f>Z248*X249</f>
        <v>9555148800</v>
      </c>
      <c r="AA249" s="93">
        <f>V249*Z249*$G249*Y249</f>
        <v>10402830868245.941</v>
      </c>
      <c r="AB249" s="93">
        <f t="shared" si="253"/>
        <v>1119920248803500.7</v>
      </c>
      <c r="AC249" s="93">
        <f t="shared" si="213"/>
        <v>2.2398404976070032E+16</v>
      </c>
      <c r="AD249" s="93">
        <f t="shared" si="214"/>
        <v>43289.187211044438</v>
      </c>
      <c r="AE249" s="94">
        <f t="shared" si="215"/>
        <v>107.65533564733755</v>
      </c>
      <c r="AF249" s="100">
        <f t="shared" si="254"/>
        <v>11.470127085713285</v>
      </c>
      <c r="AG249" s="94">
        <f t="shared" si="216"/>
        <v>208</v>
      </c>
      <c r="AH249" s="94">
        <f t="shared" si="217"/>
        <v>11.75</v>
      </c>
      <c r="AI249" s="94">
        <v>1</v>
      </c>
      <c r="AJ249" s="94">
        <f>AJ$3/AM$3</f>
        <v>0.85106382978723394</v>
      </c>
      <c r="AK249" s="93">
        <f>AK248*AI249</f>
        <v>895795200</v>
      </c>
      <c r="AL249" s="93">
        <f>AG249*AK249*$G249*AJ249</f>
        <v>778003696565.92322</v>
      </c>
      <c r="AM249" s="93">
        <f t="shared" si="255"/>
        <v>39163877748336.633</v>
      </c>
      <c r="AN249" s="93">
        <f t="shared" si="218"/>
        <v>2.5064881758935512E+16</v>
      </c>
      <c r="AO249" s="93">
        <f t="shared" si="219"/>
        <v>43289.187211044438</v>
      </c>
      <c r="AP249" s="94">
        <f t="shared" si="220"/>
        <v>50.338935304812047</v>
      </c>
      <c r="AQ249" s="100">
        <f t="shared" si="262"/>
        <v>6.0018517486711467</v>
      </c>
      <c r="AR249" s="94">
        <f t="shared" si="221"/>
        <v>178</v>
      </c>
      <c r="AS249" s="94">
        <f t="shared" si="222"/>
        <v>13.25</v>
      </c>
      <c r="AT249" s="94">
        <v>1</v>
      </c>
      <c r="AU249" s="94">
        <f>AU$3/AX$3</f>
        <v>0.75471698113207542</v>
      </c>
      <c r="AV249" s="93">
        <f>AV248*AT249</f>
        <v>6144000</v>
      </c>
      <c r="AW249" s="93">
        <f>AR249*AV249*$G249*AU249</f>
        <v>4049512950.3396215</v>
      </c>
      <c r="AX249" s="93">
        <f t="shared" si="256"/>
        <v>690055026815.77051</v>
      </c>
      <c r="AY249" s="93">
        <f t="shared" si="223"/>
        <v>2.8264653898374084E+16</v>
      </c>
      <c r="AZ249" s="93">
        <f t="shared" si="224"/>
        <v>43289.187211044438</v>
      </c>
      <c r="BA249" s="94">
        <f t="shared" si="225"/>
        <v>170.40444993709613</v>
      </c>
      <c r="BB249" s="100">
        <f t="shared" si="263"/>
        <v>22.91079616099973</v>
      </c>
      <c r="BC249" s="94">
        <f t="shared" si="226"/>
        <v>141</v>
      </c>
      <c r="BD249" s="94">
        <f t="shared" si="227"/>
        <v>15.1</v>
      </c>
      <c r="BE249" s="94">
        <v>1</v>
      </c>
      <c r="BF249" s="94">
        <f>BF$3/BI$3</f>
        <v>0.66225165562913912</v>
      </c>
      <c r="BG249" s="93">
        <f>BG248*BE249</f>
        <v>614400</v>
      </c>
      <c r="BH249" s="93">
        <f>BC249*BG249*$G249*BF249</f>
        <v>281475651.81456953</v>
      </c>
      <c r="BI249" s="93">
        <f t="shared" si="257"/>
        <v>4656105637.6242361</v>
      </c>
      <c r="BJ249" s="93">
        <f t="shared" si="228"/>
        <v>3.2211039537014996E+16</v>
      </c>
      <c r="BK249" s="93">
        <f t="shared" si="229"/>
        <v>43289.187211044438</v>
      </c>
      <c r="BL249" s="94">
        <f t="shared" si="230"/>
        <v>16.541770514103238</v>
      </c>
      <c r="BM249" s="100">
        <f t="shared" si="264"/>
        <v>2.5345584450832965</v>
      </c>
      <c r="BN249" s="94">
        <f t="shared" si="231"/>
        <v>91</v>
      </c>
      <c r="BO249" s="94">
        <f t="shared" si="232"/>
        <v>17.600000000000001</v>
      </c>
      <c r="BP249" s="94">
        <v>1</v>
      </c>
      <c r="BQ249" s="94">
        <f>BQ$3/BT$3</f>
        <v>0.56818181818181823</v>
      </c>
      <c r="BR249" s="93">
        <f>BR248*BP249</f>
        <v>512</v>
      </c>
      <c r="BS249" s="93">
        <f>BN249*BR249*$G249*BQ249</f>
        <v>129881.15636363636</v>
      </c>
      <c r="BT249" s="93">
        <f t="shared" si="258"/>
        <v>5299789.1156732636</v>
      </c>
      <c r="BU249" s="93">
        <f t="shared" si="233"/>
        <v>3.7543993102745952E+16</v>
      </c>
      <c r="BV249" s="93">
        <f t="shared" si="234"/>
        <v>43289.187211044438</v>
      </c>
      <c r="BW249" s="94">
        <f t="shared" si="235"/>
        <v>40.804911690461964</v>
      </c>
      <c r="BX249" s="100">
        <f t="shared" si="265"/>
        <v>7.2873307534462768</v>
      </c>
      <c r="BY249" s="94">
        <f t="shared" si="236"/>
        <v>36</v>
      </c>
      <c r="BZ249" s="94">
        <f t="shared" si="237"/>
        <v>20.350000000000001</v>
      </c>
      <c r="CA249" s="94">
        <v>1</v>
      </c>
      <c r="CB249" s="94">
        <f>CB$3/CE$3</f>
        <v>0.49140049140049141</v>
      </c>
      <c r="CC249" s="93">
        <f>CC248*CA249</f>
        <v>2</v>
      </c>
      <c r="CD249" s="93">
        <f>BY249*CC249*$G249*CB249</f>
        <v>173.58633906633904</v>
      </c>
      <c r="CE249" s="93">
        <f t="shared" si="259"/>
        <v>2992.1294750962843</v>
      </c>
      <c r="CF249" s="93">
        <f t="shared" si="238"/>
        <v>4.3410242025050008E+16</v>
      </c>
      <c r="CG249" s="93">
        <f t="shared" si="239"/>
        <v>43289.187211044438</v>
      </c>
      <c r="CH249" s="94">
        <f t="shared" si="240"/>
        <v>17.23712528986967</v>
      </c>
      <c r="CI249" s="100">
        <f t="shared" si="268"/>
        <v>3.5593658005971367</v>
      </c>
      <c r="CJ249" s="94">
        <f t="shared" si="241"/>
        <v>-14</v>
      </c>
      <c r="CK249" s="94">
        <f t="shared" si="242"/>
        <v>22.85</v>
      </c>
      <c r="CL249" s="94">
        <v>1</v>
      </c>
      <c r="CM249" s="94">
        <f>CM$3/CP$3</f>
        <v>0.43763676148796499</v>
      </c>
      <c r="CN249" s="93">
        <f>CN248*CL249</f>
        <v>1</v>
      </c>
      <c r="CO249" s="93">
        <f>CJ249*CN249*$G249*CM249</f>
        <v>-30.060021881838068</v>
      </c>
      <c r="CP249" s="93">
        <f t="shared" si="260"/>
        <v>3.2809696764602791</v>
      </c>
      <c r="CQ249" s="93">
        <f t="shared" si="243"/>
        <v>4.8743195590780968E+16</v>
      </c>
      <c r="CR249" s="93">
        <f t="shared" si="244"/>
        <v>43289.187211044438</v>
      </c>
      <c r="CS249" s="94">
        <f t="shared" si="245"/>
        <v>-0.10914728170715686</v>
      </c>
      <c r="CT249" s="100"/>
      <c r="CU249" s="94">
        <f t="shared" si="246"/>
        <v>-77</v>
      </c>
      <c r="CV249" s="94">
        <f t="shared" si="247"/>
        <v>26</v>
      </c>
      <c r="CW249" s="94">
        <v>1</v>
      </c>
      <c r="CX249" s="94">
        <f>CX$3/DA$3</f>
        <v>0.38461538461538458</v>
      </c>
      <c r="CY249" s="93">
        <f>CY248*CW249</f>
        <v>1</v>
      </c>
      <c r="CZ249" s="93">
        <f>CU249*CY249*$G249*CX249</f>
        <v>-145.29974038461535</v>
      </c>
      <c r="DA249" s="93">
        <f t="shared" si="261"/>
        <v>6.0132798353988866E-4</v>
      </c>
      <c r="DB249" s="93">
        <f t="shared" si="248"/>
        <v>5.5462717083601984E+16</v>
      </c>
      <c r="DC249" s="93">
        <f t="shared" si="249"/>
        <v>43289.187211044438</v>
      </c>
      <c r="DD249" s="94">
        <f t="shared" si="250"/>
        <v>-4.1385344663943977E-6</v>
      </c>
      <c r="DE249" s="100"/>
    </row>
    <row r="250" spans="1:109">
      <c r="A250" s="84">
        <f t="shared" si="201"/>
        <v>1176.267115516983</v>
      </c>
      <c r="B250" s="84">
        <f t="shared" si="202"/>
        <v>8.1333333333333329</v>
      </c>
      <c r="C250" s="112">
        <f t="shared" si="267"/>
        <v>9.8550000000000004</v>
      </c>
      <c r="D250" s="116"/>
      <c r="E250" s="86">
        <f t="shared" si="251"/>
        <v>2.2199999999999998</v>
      </c>
      <c r="F250" s="86">
        <f t="shared" si="203"/>
        <v>2.2199999999999998</v>
      </c>
      <c r="G250" s="87">
        <f t="shared" si="204"/>
        <v>4.928399999999999</v>
      </c>
      <c r="H250" s="88">
        <f t="shared" si="205"/>
        <v>490076399058458.06</v>
      </c>
      <c r="I250" s="84">
        <f t="shared" si="252"/>
        <v>48.800000000000026</v>
      </c>
      <c r="J250" s="89">
        <v>244</v>
      </c>
      <c r="K250" s="94">
        <f t="shared" si="206"/>
        <v>244</v>
      </c>
      <c r="L250" s="94">
        <f t="shared" si="207"/>
        <v>10</v>
      </c>
      <c r="M250" s="94">
        <v>1</v>
      </c>
      <c r="N250" s="94">
        <f>N$3/Q$3</f>
        <v>1</v>
      </c>
      <c r="O250" s="93">
        <f>O249*M250</f>
        <v>106168320000</v>
      </c>
      <c r="P250" s="93">
        <f>K250*O250*$G250*N250</f>
        <v>127670547382271.97</v>
      </c>
      <c r="Q250" s="93">
        <f t="shared" si="208"/>
        <v>4900763990584581</v>
      </c>
      <c r="R250" s="93">
        <f t="shared" si="209"/>
        <v>2.4503819952922904E+16</v>
      </c>
      <c r="S250" s="93">
        <f t="shared" si="210"/>
        <v>44854.98600504762</v>
      </c>
      <c r="T250" s="94">
        <f t="shared" si="266"/>
        <v>38.386018475433353</v>
      </c>
      <c r="U250" s="100">
        <f>T250/(($C250/N$3))</f>
        <v>3.8950805150109944</v>
      </c>
      <c r="V250" s="94">
        <f t="shared" si="211"/>
        <v>234</v>
      </c>
      <c r="W250" s="97">
        <f t="shared" si="212"/>
        <v>10.5</v>
      </c>
      <c r="X250" s="94">
        <v>1</v>
      </c>
      <c r="Y250" s="94">
        <f>Y$3/AB$3</f>
        <v>0.95238095238095244</v>
      </c>
      <c r="Z250" s="93">
        <f>Z249*X250</f>
        <v>9555148800</v>
      </c>
      <c r="AA250" s="93">
        <f>V250*Z250*$G250*Y250</f>
        <v>10494698391376.455</v>
      </c>
      <c r="AB250" s="93">
        <f t="shared" si="253"/>
        <v>1286450547528451.5</v>
      </c>
      <c r="AC250" s="93">
        <f t="shared" si="213"/>
        <v>2.5729010950569048E+16</v>
      </c>
      <c r="AD250" s="93">
        <f t="shared" si="214"/>
        <v>44854.98600504762</v>
      </c>
      <c r="AE250" s="94">
        <f t="shared" si="215"/>
        <v>122.58099275969037</v>
      </c>
      <c r="AF250" s="100">
        <f t="shared" si="254"/>
        <v>13.060379746085731</v>
      </c>
      <c r="AG250" s="94">
        <f t="shared" si="216"/>
        <v>209</v>
      </c>
      <c r="AH250" s="94">
        <f t="shared" si="217"/>
        <v>11.75</v>
      </c>
      <c r="AI250" s="94">
        <v>1</v>
      </c>
      <c r="AJ250" s="94">
        <f>AJ$3/AM$3</f>
        <v>0.85106382978723394</v>
      </c>
      <c r="AK250" s="93">
        <f>AK249*AI250</f>
        <v>895795200</v>
      </c>
      <c r="AL250" s="93">
        <f>AG250*AK250*$G250*AJ250</f>
        <v>785277401114.14453</v>
      </c>
      <c r="AM250" s="93">
        <f t="shared" si="255"/>
        <v>44987481944819.281</v>
      </c>
      <c r="AN250" s="93">
        <f t="shared" si="218"/>
        <v>2.8791988444684408E+16</v>
      </c>
      <c r="AO250" s="93">
        <f t="shared" si="219"/>
        <v>44854.98600504762</v>
      </c>
      <c r="AP250" s="94">
        <f t="shared" si="220"/>
        <v>57.288649693715172</v>
      </c>
      <c r="AQ250" s="100">
        <f t="shared" si="262"/>
        <v>6.8304579797174352</v>
      </c>
      <c r="AR250" s="94">
        <f t="shared" si="221"/>
        <v>179</v>
      </c>
      <c r="AS250" s="94">
        <f t="shared" si="222"/>
        <v>13.25</v>
      </c>
      <c r="AT250" s="94">
        <v>1</v>
      </c>
      <c r="AU250" s="94">
        <f>AU$3/AX$3</f>
        <v>0.75471698113207542</v>
      </c>
      <c r="AV250" s="93">
        <f>AV249*AT250</f>
        <v>6144000</v>
      </c>
      <c r="AW250" s="93">
        <f>AR250*AV250*$G250*AU250</f>
        <v>4090668708.2264137</v>
      </c>
      <c r="AX250" s="93">
        <f t="shared" si="256"/>
        <v>792665074160.71045</v>
      </c>
      <c r="AY250" s="93">
        <f t="shared" si="223"/>
        <v>3.2467561437622844E+16</v>
      </c>
      <c r="AZ250" s="93">
        <f t="shared" si="224"/>
        <v>44854.98600504762</v>
      </c>
      <c r="BA250" s="94">
        <f t="shared" si="225"/>
        <v>193.77395988256043</v>
      </c>
      <c r="BB250" s="100">
        <f t="shared" si="263"/>
        <v>26.052815509324461</v>
      </c>
      <c r="BC250" s="94">
        <f t="shared" si="226"/>
        <v>142</v>
      </c>
      <c r="BD250" s="94">
        <f t="shared" si="227"/>
        <v>15.1</v>
      </c>
      <c r="BE250" s="94">
        <v>1</v>
      </c>
      <c r="BF250" s="94">
        <f>BF$3/BI$3</f>
        <v>0.66225165562913912</v>
      </c>
      <c r="BG250" s="93">
        <f>BG249*BE250</f>
        <v>614400</v>
      </c>
      <c r="BH250" s="93">
        <f>BC250*BG250*$G250*BF250</f>
        <v>284753160.47682118</v>
      </c>
      <c r="BI250" s="93">
        <f t="shared" si="257"/>
        <v>5348460886.631381</v>
      </c>
      <c r="BJ250" s="93">
        <f t="shared" si="228"/>
        <v>3.7000768128913584E+16</v>
      </c>
      <c r="BK250" s="93">
        <f t="shared" si="229"/>
        <v>44854.98600504762</v>
      </c>
      <c r="BL250" s="94">
        <f t="shared" si="230"/>
        <v>18.782797274928733</v>
      </c>
      <c r="BM250" s="100">
        <f t="shared" si="264"/>
        <v>2.8779324084365689</v>
      </c>
      <c r="BN250" s="94">
        <f t="shared" si="231"/>
        <v>92</v>
      </c>
      <c r="BO250" s="94">
        <f t="shared" si="232"/>
        <v>17.600000000000001</v>
      </c>
      <c r="BP250" s="94">
        <v>1</v>
      </c>
      <c r="BQ250" s="94">
        <f>BQ$3/BT$3</f>
        <v>0.56818181818181823</v>
      </c>
      <c r="BR250" s="93">
        <f>BR249*BP250</f>
        <v>512</v>
      </c>
      <c r="BS250" s="93">
        <f>BN250*BR250*$G250*BQ250</f>
        <v>131901.90545454543</v>
      </c>
      <c r="BT250" s="93">
        <f t="shared" si="258"/>
        <v>6087859.0390050709</v>
      </c>
      <c r="BU250" s="93">
        <f t="shared" si="233"/>
        <v>4.3126723117144312E+16</v>
      </c>
      <c r="BV250" s="93">
        <f t="shared" si="234"/>
        <v>44854.98600504762</v>
      </c>
      <c r="BW250" s="94">
        <f t="shared" si="235"/>
        <v>46.154443470894371</v>
      </c>
      <c r="BX250" s="100">
        <f t="shared" si="265"/>
        <v>8.2427012185463315</v>
      </c>
      <c r="BY250" s="94">
        <f t="shared" si="236"/>
        <v>37</v>
      </c>
      <c r="BZ250" s="94">
        <f t="shared" si="237"/>
        <v>20.350000000000001</v>
      </c>
      <c r="CA250" s="94">
        <v>1</v>
      </c>
      <c r="CB250" s="94">
        <f>CB$3/CE$3</f>
        <v>0.49140049140049141</v>
      </c>
      <c r="CC250" s="93">
        <f>CC249*CA250</f>
        <v>2</v>
      </c>
      <c r="CD250" s="93">
        <f>BY250*CC250*$G250*CB250</f>
        <v>179.21454545454543</v>
      </c>
      <c r="CE250" s="93">
        <f t="shared" si="259"/>
        <v>3437.0542059812433</v>
      </c>
      <c r="CF250" s="93">
        <f t="shared" si="238"/>
        <v>4.9865273604198112E+16</v>
      </c>
      <c r="CG250" s="93">
        <f t="shared" si="239"/>
        <v>44854.98600504762</v>
      </c>
      <c r="CH250" s="94">
        <f t="shared" si="240"/>
        <v>19.178433297720193</v>
      </c>
      <c r="CI250" s="100">
        <f t="shared" si="268"/>
        <v>3.9602345774592185</v>
      </c>
      <c r="CJ250" s="94">
        <f t="shared" si="241"/>
        <v>-13</v>
      </c>
      <c r="CK250" s="94">
        <f t="shared" si="242"/>
        <v>22.85</v>
      </c>
      <c r="CL250" s="94">
        <v>1</v>
      </c>
      <c r="CM250" s="94">
        <f>CM$3/CP$3</f>
        <v>0.43763676148796499</v>
      </c>
      <c r="CN250" s="93">
        <f>CN249*CL250</f>
        <v>1</v>
      </c>
      <c r="CO250" s="93">
        <f>CJ250*CN250*$G250*CM250</f>
        <v>-28.039037199124717</v>
      </c>
      <c r="CP250" s="93">
        <f t="shared" si="260"/>
        <v>3.7688444701450763</v>
      </c>
      <c r="CQ250" s="93">
        <f t="shared" si="243"/>
        <v>5.599122859242884E+16</v>
      </c>
      <c r="CR250" s="93">
        <f t="shared" si="244"/>
        <v>44854.98600504762</v>
      </c>
      <c r="CS250" s="94">
        <f t="shared" si="245"/>
        <v>-0.13441418988034035</v>
      </c>
      <c r="CT250" s="100"/>
      <c r="CU250" s="94">
        <f t="shared" si="246"/>
        <v>-76</v>
      </c>
      <c r="CV250" s="94">
        <f t="shared" si="247"/>
        <v>26</v>
      </c>
      <c r="CW250" s="94">
        <v>1</v>
      </c>
      <c r="CX250" s="94">
        <f>CX$3/DA$3</f>
        <v>0.38461538461538458</v>
      </c>
      <c r="CY250" s="93">
        <f>CY249*CW250</f>
        <v>1</v>
      </c>
      <c r="CZ250" s="93">
        <f>CU250*CY250*$G250*CX250</f>
        <v>-144.06092307692305</v>
      </c>
      <c r="DA250" s="93">
        <f t="shared" si="261"/>
        <v>6.9074446550595439E-4</v>
      </c>
      <c r="DB250" s="93">
        <f t="shared" si="248"/>
        <v>6.3709931877599552E+16</v>
      </c>
      <c r="DC250" s="93">
        <f t="shared" si="249"/>
        <v>44854.98600504762</v>
      </c>
      <c r="DD250" s="94">
        <f t="shared" si="250"/>
        <v>-4.7948079934009802E-6</v>
      </c>
      <c r="DE250" s="100"/>
    </row>
    <row r="251" spans="1:109">
      <c r="A251" s="84">
        <f t="shared" si="201"/>
        <v>1217.7480857628063</v>
      </c>
      <c r="B251" s="84">
        <f t="shared" si="202"/>
        <v>8.1666666666666661</v>
      </c>
      <c r="C251" s="112">
        <f t="shared" si="267"/>
        <v>9.8550000000000004</v>
      </c>
      <c r="D251" s="116"/>
      <c r="E251" s="86">
        <f t="shared" si="251"/>
        <v>2.2250000000000001</v>
      </c>
      <c r="F251" s="86">
        <f t="shared" si="203"/>
        <v>2.2250000000000001</v>
      </c>
      <c r="G251" s="87">
        <f t="shared" si="204"/>
        <v>4.9506250000000005</v>
      </c>
      <c r="H251" s="88">
        <f t="shared" si="205"/>
        <v>562949953421321.12</v>
      </c>
      <c r="I251" s="84">
        <f t="shared" si="252"/>
        <v>49.000000000000021</v>
      </c>
      <c r="J251" s="89">
        <v>245</v>
      </c>
      <c r="K251" s="94">
        <f t="shared" si="206"/>
        <v>245</v>
      </c>
      <c r="L251" s="94">
        <f t="shared" si="207"/>
        <v>10</v>
      </c>
      <c r="M251" s="94">
        <v>1</v>
      </c>
      <c r="N251" s="94">
        <f>N$3/Q$3</f>
        <v>1</v>
      </c>
      <c r="O251" s="93">
        <f>O250*M251</f>
        <v>106168320000</v>
      </c>
      <c r="P251" s="93">
        <f>K251*O251*$G251*N251</f>
        <v>128771887104000.02</v>
      </c>
      <c r="Q251" s="93">
        <f t="shared" si="208"/>
        <v>5629499534213211</v>
      </c>
      <c r="R251" s="93">
        <f t="shared" si="209"/>
        <v>2.8147497671066056E+16</v>
      </c>
      <c r="S251" s="93">
        <f t="shared" si="210"/>
        <v>46477.385273280437</v>
      </c>
      <c r="T251" s="94">
        <f t="shared" si="266"/>
        <v>43.716836499154972</v>
      </c>
      <c r="U251" s="100">
        <f>T251/(($C251/N$3))</f>
        <v>4.4360057330446443</v>
      </c>
      <c r="V251" s="94">
        <f t="shared" si="211"/>
        <v>235</v>
      </c>
      <c r="W251" s="97">
        <f t="shared" si="212"/>
        <v>10.5</v>
      </c>
      <c r="X251" s="94">
        <v>1</v>
      </c>
      <c r="Y251" s="94">
        <f>Y$3/AB$3</f>
        <v>0.95238095238095244</v>
      </c>
      <c r="Z251" s="93">
        <f>Z250*X251</f>
        <v>9555148800</v>
      </c>
      <c r="AA251" s="93">
        <f>V251*Z251*$G251*Y251</f>
        <v>10587076432457.145</v>
      </c>
      <c r="AB251" s="93">
        <f t="shared" si="253"/>
        <v>1477743627730967.2</v>
      </c>
      <c r="AC251" s="93">
        <f t="shared" si="213"/>
        <v>2.955487255461936E+16</v>
      </c>
      <c r="AD251" s="93">
        <f t="shared" si="214"/>
        <v>46477.385273280437</v>
      </c>
      <c r="AE251" s="94">
        <f t="shared" si="215"/>
        <v>139.5799527054136</v>
      </c>
      <c r="AF251" s="100">
        <f t="shared" si="254"/>
        <v>14.871532251718344</v>
      </c>
      <c r="AG251" s="94">
        <f t="shared" si="216"/>
        <v>210</v>
      </c>
      <c r="AH251" s="94">
        <f t="shared" si="217"/>
        <v>11.75</v>
      </c>
      <c r="AI251" s="94">
        <v>1</v>
      </c>
      <c r="AJ251" s="94">
        <f>AJ$3/AM$3</f>
        <v>0.85106382978723394</v>
      </c>
      <c r="AK251" s="93">
        <f>AK250*AI251</f>
        <v>895795200</v>
      </c>
      <c r="AL251" s="93">
        <f>AG251*AK251*$G251*AJ251</f>
        <v>792592922144.68091</v>
      </c>
      <c r="AM251" s="93">
        <f t="shared" si="255"/>
        <v>51677046505472.727</v>
      </c>
      <c r="AN251" s="93">
        <f t="shared" si="218"/>
        <v>3.3073309763502616E+16</v>
      </c>
      <c r="AO251" s="93">
        <f t="shared" si="219"/>
        <v>46477.385273280437</v>
      </c>
      <c r="AP251" s="94">
        <f t="shared" si="220"/>
        <v>65.199984836654309</v>
      </c>
      <c r="AQ251" s="100">
        <f t="shared" si="262"/>
        <v>7.7737171164960737</v>
      </c>
      <c r="AR251" s="94">
        <f t="shared" si="221"/>
        <v>180</v>
      </c>
      <c r="AS251" s="94">
        <f t="shared" si="222"/>
        <v>13.25</v>
      </c>
      <c r="AT251" s="94">
        <v>12</v>
      </c>
      <c r="AU251" s="94">
        <f>AU$3/AX$3</f>
        <v>0.75471698113207542</v>
      </c>
      <c r="AV251" s="93">
        <f>AV250*AT251</f>
        <v>73728000</v>
      </c>
      <c r="AW251" s="93">
        <f>AR251*AV251*$G251*AU251</f>
        <v>49584862188.679245</v>
      </c>
      <c r="AX251" s="93">
        <f t="shared" si="256"/>
        <v>910533066752.01086</v>
      </c>
      <c r="AY251" s="93">
        <f t="shared" si="223"/>
        <v>3.7295434414162528E+16</v>
      </c>
      <c r="AZ251" s="93">
        <f t="shared" si="224"/>
        <v>46477.385273280437</v>
      </c>
      <c r="BA251" s="94">
        <f t="shared" si="225"/>
        <v>18.363125892883804</v>
      </c>
      <c r="BB251" s="100">
        <f t="shared" si="263"/>
        <v>2.4689134254765133</v>
      </c>
      <c r="BC251" s="94">
        <f t="shared" si="226"/>
        <v>143</v>
      </c>
      <c r="BD251" s="94">
        <f t="shared" si="227"/>
        <v>15.1</v>
      </c>
      <c r="BE251" s="94">
        <v>1</v>
      </c>
      <c r="BF251" s="94">
        <f>BF$3/BI$3</f>
        <v>0.66225165562913912</v>
      </c>
      <c r="BG251" s="93">
        <f>BG250*BE251</f>
        <v>614400</v>
      </c>
      <c r="BH251" s="93">
        <f>BC251*BG251*$G251*BF251</f>
        <v>288051623.84105968</v>
      </c>
      <c r="BI251" s="93">
        <f t="shared" si="257"/>
        <v>6143768222.2394505</v>
      </c>
      <c r="BJ251" s="93">
        <f t="shared" si="228"/>
        <v>4.2502721483309744E+16</v>
      </c>
      <c r="BK251" s="93">
        <f t="shared" si="229"/>
        <v>46477.385273280437</v>
      </c>
      <c r="BL251" s="94">
        <f t="shared" si="230"/>
        <v>21.328705390772043</v>
      </c>
      <c r="BM251" s="100">
        <f t="shared" si="264"/>
        <v>3.2680208158362034</v>
      </c>
      <c r="BN251" s="94">
        <f t="shared" si="231"/>
        <v>93</v>
      </c>
      <c r="BO251" s="94">
        <f t="shared" si="232"/>
        <v>17.600000000000001</v>
      </c>
      <c r="BP251" s="94">
        <v>1</v>
      </c>
      <c r="BQ251" s="94">
        <f>BQ$3/BT$3</f>
        <v>0.56818181818181823</v>
      </c>
      <c r="BR251" s="93">
        <f>BR250*BP251</f>
        <v>512</v>
      </c>
      <c r="BS251" s="93">
        <f>BN251*BR251*$G251*BQ251</f>
        <v>133936.90909090912</v>
      </c>
      <c r="BT251" s="93">
        <f t="shared" si="258"/>
        <v>6993113.6635589562</v>
      </c>
      <c r="BU251" s="93">
        <f t="shared" si="233"/>
        <v>4.9539595901076256E+16</v>
      </c>
      <c r="BV251" s="93">
        <f t="shared" si="234"/>
        <v>46477.385273280437</v>
      </c>
      <c r="BW251" s="94">
        <f t="shared" si="235"/>
        <v>52.211998253688307</v>
      </c>
      <c r="BX251" s="100">
        <f t="shared" si="265"/>
        <v>9.3245171919321574</v>
      </c>
      <c r="BY251" s="94">
        <f t="shared" si="236"/>
        <v>38</v>
      </c>
      <c r="BZ251" s="94">
        <f t="shared" si="237"/>
        <v>20.350000000000001</v>
      </c>
      <c r="CA251" s="94">
        <v>1</v>
      </c>
      <c r="CB251" s="94">
        <f>CB$3/CE$3</f>
        <v>0.49140049140049141</v>
      </c>
      <c r="CC251" s="93">
        <f>CC250*CA251</f>
        <v>2</v>
      </c>
      <c r="CD251" s="93">
        <f>BY251*CC251*$G251*CB251</f>
        <v>184.88820638820641</v>
      </c>
      <c r="CE251" s="93">
        <f t="shared" si="259"/>
        <v>3948.138512446295</v>
      </c>
      <c r="CF251" s="93">
        <f t="shared" si="238"/>
        <v>5.7280157760619432E+16</v>
      </c>
      <c r="CG251" s="93">
        <f t="shared" si="239"/>
        <v>46477.385273280437</v>
      </c>
      <c r="CH251" s="94">
        <f t="shared" si="240"/>
        <v>21.3541933775725</v>
      </c>
      <c r="CI251" s="100">
        <f t="shared" si="268"/>
        <v>4.4095163392552044</v>
      </c>
      <c r="CJ251" s="94">
        <f t="shared" si="241"/>
        <v>-12</v>
      </c>
      <c r="CK251" s="94">
        <f t="shared" si="242"/>
        <v>22.85</v>
      </c>
      <c r="CL251" s="94">
        <v>1</v>
      </c>
      <c r="CM251" s="94">
        <f>CM$3/CP$3</f>
        <v>0.43763676148796499</v>
      </c>
      <c r="CN251" s="93">
        <f>CN250*CL251</f>
        <v>1</v>
      </c>
      <c r="CO251" s="93">
        <f>CJ251*CN251*$G251*CM251</f>
        <v>-25.998905908096283</v>
      </c>
      <c r="CP251" s="93">
        <f t="shared" si="260"/>
        <v>4.3292654430953217</v>
      </c>
      <c r="CQ251" s="93">
        <f t="shared" si="243"/>
        <v>6.4317032178385936E+16</v>
      </c>
      <c r="CR251" s="93">
        <f t="shared" si="244"/>
        <v>46477.385273280437</v>
      </c>
      <c r="CS251" s="94">
        <f t="shared" si="245"/>
        <v>-0.16651721647052659</v>
      </c>
      <c r="CT251" s="100"/>
      <c r="CU251" s="94">
        <f t="shared" si="246"/>
        <v>-75</v>
      </c>
      <c r="CV251" s="94">
        <f t="shared" si="247"/>
        <v>26</v>
      </c>
      <c r="CW251" s="94">
        <v>1</v>
      </c>
      <c r="CX251" s="94">
        <f>CX$3/DA$3</f>
        <v>0.38461538461538458</v>
      </c>
      <c r="CY251" s="93">
        <f>CY250*CW251</f>
        <v>1</v>
      </c>
      <c r="CZ251" s="93">
        <f>CU251*CY251*$G251*CX251</f>
        <v>-142.80649038461539</v>
      </c>
      <c r="DA251" s="93">
        <f t="shared" si="261"/>
        <v>7.934570312499961E-4</v>
      </c>
      <c r="DB251" s="93">
        <f t="shared" si="248"/>
        <v>7.3183493944771744E+16</v>
      </c>
      <c r="DC251" s="93">
        <f t="shared" si="249"/>
        <v>46477.385273280437</v>
      </c>
      <c r="DD251" s="94">
        <f t="shared" si="250"/>
        <v>-5.5561692547237032E-6</v>
      </c>
      <c r="DE251" s="100"/>
    </row>
    <row r="252" spans="1:109">
      <c r="A252" s="84">
        <f t="shared" si="201"/>
        <v>1260.691879265215</v>
      </c>
      <c r="B252" s="84">
        <f t="shared" si="202"/>
        <v>8.1999999999999993</v>
      </c>
      <c r="C252" s="112">
        <f t="shared" si="267"/>
        <v>9.8550000000000004</v>
      </c>
      <c r="D252" s="116"/>
      <c r="E252" s="86">
        <f t="shared" si="251"/>
        <v>2.23</v>
      </c>
      <c r="F252" s="86">
        <f t="shared" si="203"/>
        <v>2.23</v>
      </c>
      <c r="G252" s="87">
        <f t="shared" si="204"/>
        <v>4.9729000000000001</v>
      </c>
      <c r="H252" s="88">
        <f t="shared" si="205"/>
        <v>646659685440729.12</v>
      </c>
      <c r="I252" s="84">
        <f t="shared" si="252"/>
        <v>49.200000000000024</v>
      </c>
      <c r="J252" s="89">
        <v>246</v>
      </c>
      <c r="K252" s="94">
        <f t="shared" si="206"/>
        <v>246</v>
      </c>
      <c r="L252" s="94">
        <f t="shared" si="207"/>
        <v>10</v>
      </c>
      <c r="M252" s="94">
        <v>1</v>
      </c>
      <c r="N252" s="94">
        <f>N$3/Q$3</f>
        <v>1</v>
      </c>
      <c r="O252" s="93">
        <f>O251*M252</f>
        <v>106168320000</v>
      </c>
      <c r="P252" s="93">
        <f>K252*O252*$G252*N252</f>
        <v>129879251877888</v>
      </c>
      <c r="Q252" s="93">
        <f t="shared" si="208"/>
        <v>6466596854407291</v>
      </c>
      <c r="R252" s="93">
        <f t="shared" si="209"/>
        <v>3.2332984272036456E+16</v>
      </c>
      <c r="S252" s="93">
        <f t="shared" si="210"/>
        <v>48158.429787931214</v>
      </c>
      <c r="T252" s="94">
        <f t="shared" si="266"/>
        <v>49.789298605501379</v>
      </c>
      <c r="U252" s="100">
        <f>T252/(($C252/N$3))</f>
        <v>5.0521865657535647</v>
      </c>
      <c r="V252" s="94">
        <f t="shared" si="211"/>
        <v>236</v>
      </c>
      <c r="W252" s="97">
        <f t="shared" si="212"/>
        <v>10.5</v>
      </c>
      <c r="X252" s="94">
        <v>1</v>
      </c>
      <c r="Y252" s="94">
        <f>Y$3/AB$3</f>
        <v>0.95238095238095244</v>
      </c>
      <c r="Z252" s="93">
        <f>Z251*X252</f>
        <v>9555148800</v>
      </c>
      <c r="AA252" s="93">
        <f>V252*Z252*$G252*Y252</f>
        <v>10679966356509.258</v>
      </c>
      <c r="AB252" s="93">
        <f t="shared" si="253"/>
        <v>1697481674281913.2</v>
      </c>
      <c r="AC252" s="93">
        <f t="shared" si="213"/>
        <v>3.394963348563828E+16</v>
      </c>
      <c r="AD252" s="93">
        <f t="shared" si="214"/>
        <v>48158.429787931214</v>
      </c>
      <c r="AE252" s="94">
        <f t="shared" si="215"/>
        <v>158.94073235982873</v>
      </c>
      <c r="AF252" s="100">
        <f t="shared" si="254"/>
        <v>16.93432460454796</v>
      </c>
      <c r="AG252" s="94">
        <f t="shared" si="216"/>
        <v>211</v>
      </c>
      <c r="AH252" s="94">
        <f t="shared" si="217"/>
        <v>11.75</v>
      </c>
      <c r="AI252" s="94">
        <v>1</v>
      </c>
      <c r="AJ252" s="94">
        <f>AJ$3/AM$3</f>
        <v>0.85106382978723394</v>
      </c>
      <c r="AK252" s="93">
        <f>AK251*AI252</f>
        <v>895795200</v>
      </c>
      <c r="AL252" s="93">
        <f>AG252*AK252*$G252*AJ252</f>
        <v>799950374014.36584</v>
      </c>
      <c r="AM252" s="93">
        <f t="shared" si="255"/>
        <v>59361338311941.797</v>
      </c>
      <c r="AN252" s="93">
        <f t="shared" si="218"/>
        <v>3.7991256519642832E+16</v>
      </c>
      <c r="AO252" s="93">
        <f t="shared" si="219"/>
        <v>48158.429787931214</v>
      </c>
      <c r="AP252" s="94">
        <f t="shared" si="220"/>
        <v>74.206276089416221</v>
      </c>
      <c r="AQ252" s="100">
        <f t="shared" si="262"/>
        <v>8.8475265758563211</v>
      </c>
      <c r="AR252" s="94">
        <f t="shared" si="221"/>
        <v>181</v>
      </c>
      <c r="AS252" s="94">
        <f t="shared" si="222"/>
        <v>13.25</v>
      </c>
      <c r="AT252" s="94">
        <v>1</v>
      </c>
      <c r="AU252" s="94">
        <f>AU$3/AX$3</f>
        <v>0.75471698113207542</v>
      </c>
      <c r="AV252" s="93">
        <f>AV251*AT252</f>
        <v>73728000</v>
      </c>
      <c r="AW252" s="93">
        <f>AR252*AV252*$G252*AU252</f>
        <v>50084676820.528305</v>
      </c>
      <c r="AX252" s="93">
        <f t="shared" si="256"/>
        <v>1045927835948.4404</v>
      </c>
      <c r="AY252" s="93">
        <f t="shared" si="223"/>
        <v>4.2841204160448304E+16</v>
      </c>
      <c r="AZ252" s="93">
        <f t="shared" si="224"/>
        <v>48158.429787931214</v>
      </c>
      <c r="BA252" s="94">
        <f t="shared" si="225"/>
        <v>20.883190275867847</v>
      </c>
      <c r="BB252" s="100">
        <f t="shared" si="263"/>
        <v>2.8077348671258138</v>
      </c>
      <c r="BC252" s="94">
        <f t="shared" si="226"/>
        <v>144</v>
      </c>
      <c r="BD252" s="94">
        <f t="shared" si="227"/>
        <v>15.1</v>
      </c>
      <c r="BE252" s="94">
        <v>1</v>
      </c>
      <c r="BF252" s="94">
        <f>BF$3/BI$3</f>
        <v>0.66225165562913912</v>
      </c>
      <c r="BG252" s="93">
        <f>BG251*BE252</f>
        <v>614400</v>
      </c>
      <c r="BH252" s="93">
        <f>BC252*BG252*$G252*BF252</f>
        <v>291371102.94039738</v>
      </c>
      <c r="BI252" s="93">
        <f t="shared" si="257"/>
        <v>7057336450.3695173</v>
      </c>
      <c r="BJ252" s="93">
        <f t="shared" si="228"/>
        <v>4.8822806250775048E+16</v>
      </c>
      <c r="BK252" s="93">
        <f t="shared" si="229"/>
        <v>48158.429787931214</v>
      </c>
      <c r="BL252" s="94">
        <f t="shared" si="230"/>
        <v>24.221126869307831</v>
      </c>
      <c r="BM252" s="100">
        <f t="shared" si="264"/>
        <v>3.7112025948914078</v>
      </c>
      <c r="BN252" s="94">
        <f t="shared" si="231"/>
        <v>94</v>
      </c>
      <c r="BO252" s="94">
        <f t="shared" si="232"/>
        <v>17.600000000000001</v>
      </c>
      <c r="BP252" s="94">
        <v>1</v>
      </c>
      <c r="BQ252" s="94">
        <f>BQ$3/BT$3</f>
        <v>0.56818181818181823</v>
      </c>
      <c r="BR252" s="93">
        <f>BR251*BP252</f>
        <v>512</v>
      </c>
      <c r="BS252" s="93">
        <f>BN252*BR252*$G252*BQ252</f>
        <v>135986.21090909094</v>
      </c>
      <c r="BT252" s="93">
        <f t="shared" si="258"/>
        <v>8032978.1616374599</v>
      </c>
      <c r="BU252" s="93">
        <f t="shared" si="233"/>
        <v>5.6906052318784168E+16</v>
      </c>
      <c r="BV252" s="93">
        <f t="shared" si="234"/>
        <v>48158.429787931214</v>
      </c>
      <c r="BW252" s="94">
        <f t="shared" si="235"/>
        <v>59.072005227115568</v>
      </c>
      <c r="BX252" s="100">
        <f t="shared" si="265"/>
        <v>10.54964273969796</v>
      </c>
      <c r="BY252" s="94">
        <f t="shared" si="236"/>
        <v>39</v>
      </c>
      <c r="BZ252" s="94">
        <f t="shared" si="237"/>
        <v>20.350000000000001</v>
      </c>
      <c r="CA252" s="94">
        <v>1</v>
      </c>
      <c r="CB252" s="94">
        <f>CB$3/CE$3</f>
        <v>0.49140049140049141</v>
      </c>
      <c r="CC252" s="93">
        <f>CC251*CA252</f>
        <v>2</v>
      </c>
      <c r="CD252" s="93">
        <f>BY252*CC252*$G252*CB252</f>
        <v>190.60746928746931</v>
      </c>
      <c r="CE252" s="93">
        <f t="shared" si="259"/>
        <v>4535.2202145475003</v>
      </c>
      <c r="CF252" s="93">
        <f t="shared" si="238"/>
        <v>6.5797622993594192E+16</v>
      </c>
      <c r="CG252" s="93">
        <f t="shared" si="239"/>
        <v>48158.429787931214</v>
      </c>
      <c r="CH252" s="94">
        <f t="shared" si="240"/>
        <v>23.793507313753782</v>
      </c>
      <c r="CI252" s="100">
        <f t="shared" si="268"/>
        <v>4.9132204346513397</v>
      </c>
      <c r="CJ252" s="94">
        <f t="shared" si="241"/>
        <v>-11</v>
      </c>
      <c r="CK252" s="94">
        <f t="shared" si="242"/>
        <v>22.85</v>
      </c>
      <c r="CL252" s="94">
        <v>1</v>
      </c>
      <c r="CM252" s="94">
        <f>CM$3/CP$3</f>
        <v>0.43763676148796499</v>
      </c>
      <c r="CN252" s="93">
        <f>CN251*CL252</f>
        <v>1</v>
      </c>
      <c r="CO252" s="93">
        <f>CJ252*CN252*$G252*CM252</f>
        <v>-23.939562363238512</v>
      </c>
      <c r="CP252" s="93">
        <f t="shared" si="260"/>
        <v>4.9730200928291062</v>
      </c>
      <c r="CQ252" s="93">
        <f t="shared" si="243"/>
        <v>7.3880869061603312E+16</v>
      </c>
      <c r="CR252" s="93">
        <f t="shared" si="244"/>
        <v>48158.429787931214</v>
      </c>
      <c r="CS252" s="94">
        <f t="shared" si="245"/>
        <v>-0.20773228922787887</v>
      </c>
      <c r="CT252" s="100"/>
      <c r="CU252" s="94">
        <f t="shared" si="246"/>
        <v>-74</v>
      </c>
      <c r="CV252" s="94">
        <f t="shared" si="247"/>
        <v>26</v>
      </c>
      <c r="CW252" s="94">
        <v>1</v>
      </c>
      <c r="CX252" s="94">
        <f>CX$3/DA$3</f>
        <v>0.38461538461538458</v>
      </c>
      <c r="CY252" s="93">
        <f>CY251*CW252</f>
        <v>1</v>
      </c>
      <c r="CZ252" s="93">
        <f>CU252*CY252*$G252*CX252</f>
        <v>-141.53638461538461</v>
      </c>
      <c r="DA252" s="93">
        <f t="shared" si="261"/>
        <v>9.114427865577015E-4</v>
      </c>
      <c r="DB252" s="93">
        <f t="shared" si="248"/>
        <v>8.4065759107294784E+16</v>
      </c>
      <c r="DC252" s="93">
        <f t="shared" si="249"/>
        <v>48158.429787931214</v>
      </c>
      <c r="DD252" s="94">
        <f t="shared" si="250"/>
        <v>-6.4396359214239124E-6</v>
      </c>
      <c r="DE252" s="100"/>
    </row>
    <row r="253" spans="1:109">
      <c r="A253" s="84">
        <f t="shared" si="201"/>
        <v>1305.1500823749461</v>
      </c>
      <c r="B253" s="84">
        <f t="shared" si="202"/>
        <v>8.2333333333333325</v>
      </c>
      <c r="C253" s="112">
        <f t="shared" si="267"/>
        <v>9.8550000000000004</v>
      </c>
      <c r="D253" s="116"/>
      <c r="E253" s="86">
        <f t="shared" si="251"/>
        <v>2.2350000000000003</v>
      </c>
      <c r="F253" s="86">
        <f t="shared" si="203"/>
        <v>2.2350000000000003</v>
      </c>
      <c r="G253" s="87">
        <f t="shared" si="204"/>
        <v>4.9952250000000014</v>
      </c>
      <c r="H253" s="88">
        <f t="shared" si="205"/>
        <v>742816916908666</v>
      </c>
      <c r="I253" s="84">
        <f t="shared" si="252"/>
        <v>49.400000000000027</v>
      </c>
      <c r="J253" s="89">
        <v>247</v>
      </c>
      <c r="K253" s="94">
        <f t="shared" si="206"/>
        <v>247</v>
      </c>
      <c r="L253" s="94">
        <f t="shared" si="207"/>
        <v>10</v>
      </c>
      <c r="M253" s="94">
        <v>1</v>
      </c>
      <c r="N253" s="94">
        <f>N$3/Q$3</f>
        <v>1</v>
      </c>
      <c r="O253" s="93">
        <f>O252*M253</f>
        <v>106168320000</v>
      </c>
      <c r="P253" s="93">
        <f>K253*O253*$G253*N253</f>
        <v>130992657629184.03</v>
      </c>
      <c r="Q253" s="93">
        <f t="shared" si="208"/>
        <v>7428169169086660</v>
      </c>
      <c r="R253" s="93">
        <f t="shared" si="209"/>
        <v>3.7140845845433296E+16</v>
      </c>
      <c r="S253" s="93">
        <f t="shared" si="210"/>
        <v>49900.238149468772</v>
      </c>
      <c r="T253" s="94">
        <f t="shared" si="266"/>
        <v>56.706759779730803</v>
      </c>
      <c r="U253" s="100">
        <f>T253/(($C253/N$3))</f>
        <v>5.7541105814034301</v>
      </c>
      <c r="V253" s="94">
        <f t="shared" si="211"/>
        <v>237</v>
      </c>
      <c r="W253" s="97">
        <f t="shared" si="212"/>
        <v>10.5</v>
      </c>
      <c r="X253" s="94">
        <v>1</v>
      </c>
      <c r="Y253" s="94">
        <f>Y$3/AB$3</f>
        <v>0.95238095238095244</v>
      </c>
      <c r="Z253" s="93">
        <f>Z252*X253</f>
        <v>9555148800</v>
      </c>
      <c r="AA253" s="93">
        <f>V253*Z253*$G253*Y253</f>
        <v>10773369528554.061</v>
      </c>
      <c r="AB253" s="93">
        <f t="shared" si="253"/>
        <v>1949894406885246.2</v>
      </c>
      <c r="AC253" s="93">
        <f t="shared" si="213"/>
        <v>3.8997888137704968E+16</v>
      </c>
      <c r="AD253" s="93">
        <f t="shared" si="214"/>
        <v>49900.238149468772</v>
      </c>
      <c r="AE253" s="94">
        <f t="shared" si="215"/>
        <v>180.99206582649819</v>
      </c>
      <c r="AF253" s="100">
        <f t="shared" si="254"/>
        <v>19.283781747115484</v>
      </c>
      <c r="AG253" s="94">
        <f t="shared" si="216"/>
        <v>212</v>
      </c>
      <c r="AH253" s="94">
        <f t="shared" si="217"/>
        <v>11.75</v>
      </c>
      <c r="AI253" s="94">
        <v>1</v>
      </c>
      <c r="AJ253" s="94">
        <f>AJ$3/AM$3</f>
        <v>0.85106382978723394</v>
      </c>
      <c r="AK253" s="93">
        <f>AK252*AI253</f>
        <v>895795200</v>
      </c>
      <c r="AL253" s="93">
        <f>AG253*AK253*$G253*AJ253</f>
        <v>807349871080.03418</v>
      </c>
      <c r="AM253" s="93">
        <f t="shared" si="255"/>
        <v>68188271669350.023</v>
      </c>
      <c r="AN253" s="93">
        <f t="shared" si="218"/>
        <v>4.3640493868384128E+16</v>
      </c>
      <c r="AO253" s="93">
        <f t="shared" si="219"/>
        <v>49900.238149468772</v>
      </c>
      <c r="AP253" s="94">
        <f t="shared" si="220"/>
        <v>84.459382619496807</v>
      </c>
      <c r="AQ253" s="100">
        <f t="shared" si="262"/>
        <v>10.06999234681976</v>
      </c>
      <c r="AR253" s="94">
        <f t="shared" si="221"/>
        <v>182</v>
      </c>
      <c r="AS253" s="94">
        <f t="shared" si="222"/>
        <v>13.25</v>
      </c>
      <c r="AT253" s="94">
        <v>1</v>
      </c>
      <c r="AU253" s="94">
        <f>AU$3/AX$3</f>
        <v>0.75471698113207542</v>
      </c>
      <c r="AV253" s="93">
        <f>AV252*AT253</f>
        <v>73728000</v>
      </c>
      <c r="AW253" s="93">
        <f>AR253*AV253*$G253*AU253</f>
        <v>50587476740.8302</v>
      </c>
      <c r="AX253" s="93">
        <f t="shared" si="256"/>
        <v>1201455584599.5823</v>
      </c>
      <c r="AY253" s="93">
        <f t="shared" si="223"/>
        <v>4.921162074519912E+16</v>
      </c>
      <c r="AZ253" s="93">
        <f t="shared" si="224"/>
        <v>49900.238149468772</v>
      </c>
      <c r="BA253" s="94">
        <f t="shared" si="225"/>
        <v>23.750059540523843</v>
      </c>
      <c r="BB253" s="100">
        <f t="shared" si="263"/>
        <v>3.1931840579598263</v>
      </c>
      <c r="BC253" s="94">
        <f t="shared" si="226"/>
        <v>145</v>
      </c>
      <c r="BD253" s="94">
        <f t="shared" si="227"/>
        <v>15.1</v>
      </c>
      <c r="BE253" s="94">
        <v>1</v>
      </c>
      <c r="BF253" s="94">
        <f>BF$3/BI$3</f>
        <v>0.66225165562913912</v>
      </c>
      <c r="BG253" s="93">
        <f>BG252*BE253</f>
        <v>614400</v>
      </c>
      <c r="BH253" s="93">
        <f>BC253*BG253*$G253*BF253</f>
        <v>294711658.80794716</v>
      </c>
      <c r="BI253" s="93">
        <f t="shared" si="257"/>
        <v>8106750771.200079</v>
      </c>
      <c r="BJ253" s="93">
        <f t="shared" si="228"/>
        <v>5.608267722660428E+16</v>
      </c>
      <c r="BK253" s="93">
        <f t="shared" si="229"/>
        <v>49900.238149468772</v>
      </c>
      <c r="BL253" s="94">
        <f t="shared" si="230"/>
        <v>27.507397583082902</v>
      </c>
      <c r="BM253" s="100">
        <f t="shared" si="264"/>
        <v>4.2147306291684608</v>
      </c>
      <c r="BN253" s="94">
        <f t="shared" si="231"/>
        <v>95</v>
      </c>
      <c r="BO253" s="94">
        <f t="shared" si="232"/>
        <v>17.600000000000001</v>
      </c>
      <c r="BP253" s="94">
        <v>1</v>
      </c>
      <c r="BQ253" s="94">
        <f>BQ$3/BT$3</f>
        <v>0.56818181818181823</v>
      </c>
      <c r="BR253" s="93">
        <f>BR252*BP253</f>
        <v>512</v>
      </c>
      <c r="BS253" s="93">
        <f>BN253*BR253*$G253*BQ253</f>
        <v>138049.85454545458</v>
      </c>
      <c r="BT253" s="93">
        <f t="shared" si="258"/>
        <v>9227468.8000000603</v>
      </c>
      <c r="BU253" s="93">
        <f t="shared" si="233"/>
        <v>6.5367888687962608E+16</v>
      </c>
      <c r="BV253" s="93">
        <f t="shared" si="234"/>
        <v>49900.238149468772</v>
      </c>
      <c r="BW253" s="94">
        <f t="shared" si="235"/>
        <v>66.841568434697663</v>
      </c>
      <c r="BX253" s="100">
        <f t="shared" si="265"/>
        <v>11.937205524613686</v>
      </c>
      <c r="BY253" s="94">
        <f t="shared" si="236"/>
        <v>40</v>
      </c>
      <c r="BZ253" s="94">
        <f t="shared" si="237"/>
        <v>20.350000000000001</v>
      </c>
      <c r="CA253" s="94">
        <v>4</v>
      </c>
      <c r="CB253" s="94">
        <f>CB$3/CE$3</f>
        <v>0.49140049140049141</v>
      </c>
      <c r="CC253" s="93">
        <f>CC252*CA253</f>
        <v>8</v>
      </c>
      <c r="CD253" s="93">
        <f>BY253*CC253*$G253*CB253</f>
        <v>785.48992628992653</v>
      </c>
      <c r="CE253" s="93">
        <f t="shared" si="259"/>
        <v>5209.600000000014</v>
      </c>
      <c r="CF253" s="93">
        <f t="shared" si="238"/>
        <v>7.5581621295456768E+16</v>
      </c>
      <c r="CG253" s="93">
        <f t="shared" si="239"/>
        <v>49900.238149468772</v>
      </c>
      <c r="CH253" s="94">
        <f t="shared" si="240"/>
        <v>6.6322938406178054</v>
      </c>
      <c r="CI253" s="100">
        <f t="shared" si="268"/>
        <v>1.3695299812944937</v>
      </c>
      <c r="CJ253" s="94">
        <f t="shared" si="241"/>
        <v>-10</v>
      </c>
      <c r="CK253" s="94">
        <f t="shared" si="242"/>
        <v>22.85</v>
      </c>
      <c r="CL253" s="94">
        <v>1</v>
      </c>
      <c r="CM253" s="94">
        <f>CM$3/CP$3</f>
        <v>0.43763676148796499</v>
      </c>
      <c r="CN253" s="93">
        <f>CN252*CL253</f>
        <v>1</v>
      </c>
      <c r="CO253" s="93">
        <f>CJ253*CN253*$G253*CM253</f>
        <v>-21.860940919037205</v>
      </c>
      <c r="CP253" s="93">
        <f t="shared" si="260"/>
        <v>5.7124999999999968</v>
      </c>
      <c r="CQ253" s="93">
        <f t="shared" si="243"/>
        <v>8.4866832756815104E+16</v>
      </c>
      <c r="CR253" s="93">
        <f t="shared" si="244"/>
        <v>49900.238149468772</v>
      </c>
      <c r="CS253" s="94">
        <f t="shared" si="245"/>
        <v>-0.2613108018157338</v>
      </c>
      <c r="CT253" s="100"/>
      <c r="CU253" s="94">
        <f t="shared" si="246"/>
        <v>-73</v>
      </c>
      <c r="CV253" s="94">
        <f t="shared" si="247"/>
        <v>26</v>
      </c>
      <c r="CW253" s="94">
        <v>1</v>
      </c>
      <c r="CX253" s="94">
        <f>CX$3/DA$3</f>
        <v>0.38461538461538458</v>
      </c>
      <c r="CY253" s="93">
        <f>CY252*CW253</f>
        <v>1</v>
      </c>
      <c r="CZ253" s="93">
        <f>CU253*CY253*$G253*CX253</f>
        <v>-140.25054807692308</v>
      </c>
      <c r="DA253" s="93">
        <f t="shared" si="261"/>
        <v>1.0469728295927454E-3</v>
      </c>
      <c r="DB253" s="93">
        <f t="shared" si="248"/>
        <v>9.6566199198126576E+16</v>
      </c>
      <c r="DC253" s="93">
        <f t="shared" si="249"/>
        <v>49900.238149468772</v>
      </c>
      <c r="DD253" s="94">
        <f t="shared" si="250"/>
        <v>-7.4650177410965495E-6</v>
      </c>
      <c r="DE253" s="100"/>
    </row>
    <row r="254" spans="1:109">
      <c r="A254" s="84">
        <f t="shared" si="201"/>
        <v>1351.1761006314662</v>
      </c>
      <c r="B254" s="84">
        <f t="shared" si="202"/>
        <v>8.2666666666666675</v>
      </c>
      <c r="C254" s="112">
        <f t="shared" si="267"/>
        <v>9.8550000000000004</v>
      </c>
      <c r="D254" s="116"/>
      <c r="E254" s="86">
        <f t="shared" si="251"/>
        <v>2.2400000000000002</v>
      </c>
      <c r="F254" s="86">
        <f t="shared" si="203"/>
        <v>2.2400000000000002</v>
      </c>
      <c r="G254" s="87">
        <f t="shared" si="204"/>
        <v>5.0176000000000007</v>
      </c>
      <c r="H254" s="88">
        <f t="shared" si="205"/>
        <v>853272570516953.75</v>
      </c>
      <c r="I254" s="84">
        <f t="shared" si="252"/>
        <v>49.60000000000003</v>
      </c>
      <c r="J254" s="89">
        <v>248</v>
      </c>
      <c r="K254" s="94">
        <f t="shared" si="206"/>
        <v>248</v>
      </c>
      <c r="L254" s="94">
        <f t="shared" si="207"/>
        <v>10</v>
      </c>
      <c r="M254" s="94">
        <v>1</v>
      </c>
      <c r="N254" s="94">
        <f>N$3/Q$3</f>
        <v>1</v>
      </c>
      <c r="O254" s="93">
        <f>O253*M254</f>
        <v>106168320000</v>
      </c>
      <c r="P254" s="93">
        <f>K254*O254*$G254*N254</f>
        <v>132112120283136.02</v>
      </c>
      <c r="Q254" s="93">
        <f t="shared" si="208"/>
        <v>8532725705169538</v>
      </c>
      <c r="R254" s="93">
        <f t="shared" si="209"/>
        <v>4.2663628525847688E+16</v>
      </c>
      <c r="S254" s="93">
        <f t="shared" si="210"/>
        <v>51705.005450830773</v>
      </c>
      <c r="T254" s="94">
        <f t="shared" si="266"/>
        <v>64.58700145666144</v>
      </c>
      <c r="U254" s="100">
        <f>T254/(($C254/N$3))</f>
        <v>6.5537292193466703</v>
      </c>
      <c r="V254" s="94">
        <f t="shared" si="211"/>
        <v>238</v>
      </c>
      <c r="W254" s="97">
        <f t="shared" si="212"/>
        <v>10.5</v>
      </c>
      <c r="X254" s="94">
        <v>1</v>
      </c>
      <c r="Y254" s="94">
        <f>Y$3/AB$3</f>
        <v>0.95238095238095244</v>
      </c>
      <c r="Z254" s="93">
        <f>Z253*X254</f>
        <v>9555148800</v>
      </c>
      <c r="AA254" s="93">
        <f>V254*Z254*$G254*Y254</f>
        <v>10867287313612.803</v>
      </c>
      <c r="AB254" s="93">
        <f t="shared" si="253"/>
        <v>2239840497607002</v>
      </c>
      <c r="AC254" s="93">
        <f t="shared" si="213"/>
        <v>4.4796809952140072E+16</v>
      </c>
      <c r="AD254" s="93">
        <f t="shared" si="214"/>
        <v>51705.005450830773</v>
      </c>
      <c r="AE254" s="94">
        <f t="shared" si="215"/>
        <v>206.1085193543459</v>
      </c>
      <c r="AF254" s="100">
        <f t="shared" si="254"/>
        <v>21.959811803354967</v>
      </c>
      <c r="AG254" s="94">
        <f t="shared" si="216"/>
        <v>213</v>
      </c>
      <c r="AH254" s="94">
        <f t="shared" si="217"/>
        <v>11.75</v>
      </c>
      <c r="AI254" s="94">
        <v>1</v>
      </c>
      <c r="AJ254" s="94">
        <f>AJ$3/AM$3</f>
        <v>0.85106382978723394</v>
      </c>
      <c r="AK254" s="93">
        <f>AK253*AI254</f>
        <v>895795200</v>
      </c>
      <c r="AL254" s="93">
        <f>AG254*AK254*$G254*AJ254</f>
        <v>814791527698.51917</v>
      </c>
      <c r="AM254" s="93">
        <f t="shared" si="255"/>
        <v>78327755496673.297</v>
      </c>
      <c r="AN254" s="93">
        <f t="shared" si="218"/>
        <v>5.0129763517871032E+16</v>
      </c>
      <c r="AO254" s="93">
        <f t="shared" si="219"/>
        <v>51705.005450830773</v>
      </c>
      <c r="AP254" s="94">
        <f t="shared" si="220"/>
        <v>96.132265535357078</v>
      </c>
      <c r="AQ254" s="100">
        <f t="shared" si="262"/>
        <v>11.461736377883771</v>
      </c>
      <c r="AR254" s="94">
        <f t="shared" si="221"/>
        <v>183</v>
      </c>
      <c r="AS254" s="94">
        <f t="shared" si="222"/>
        <v>13.25</v>
      </c>
      <c r="AT254" s="94">
        <v>1</v>
      </c>
      <c r="AU254" s="94">
        <f>AU$3/AX$3</f>
        <v>0.75471698113207542</v>
      </c>
      <c r="AV254" s="93">
        <f>AV253*AT254</f>
        <v>73728000</v>
      </c>
      <c r="AW254" s="93">
        <f>AR254*AV254*$G254*AU254</f>
        <v>51093270296.150948</v>
      </c>
      <c r="AX254" s="93">
        <f t="shared" si="256"/>
        <v>1380110053631.5417</v>
      </c>
      <c r="AY254" s="93">
        <f t="shared" si="223"/>
        <v>5.6529307796748192E+16</v>
      </c>
      <c r="AZ254" s="93">
        <f t="shared" si="224"/>
        <v>51705.005450830773</v>
      </c>
      <c r="BA254" s="94">
        <f t="shared" si="225"/>
        <v>27.01158187041143</v>
      </c>
      <c r="BB254" s="100">
        <f t="shared" si="263"/>
        <v>3.6316941631958541</v>
      </c>
      <c r="BC254" s="94">
        <f t="shared" si="226"/>
        <v>146</v>
      </c>
      <c r="BD254" s="94">
        <f t="shared" si="227"/>
        <v>15.1</v>
      </c>
      <c r="BE254" s="94">
        <v>1</v>
      </c>
      <c r="BF254" s="94">
        <f>BF$3/BI$3</f>
        <v>0.66225165562913912</v>
      </c>
      <c r="BG254" s="93">
        <f>BG253*BE254</f>
        <v>614400</v>
      </c>
      <c r="BH254" s="93">
        <f>BC254*BG254*$G254*BF254</f>
        <v>298073352.47682124</v>
      </c>
      <c r="BI254" s="93">
        <f t="shared" si="257"/>
        <v>9312211275.248476</v>
      </c>
      <c r="BJ254" s="93">
        <f t="shared" si="228"/>
        <v>6.4422079074030008E+16</v>
      </c>
      <c r="BK254" s="93">
        <f t="shared" si="229"/>
        <v>51705.005450830773</v>
      </c>
      <c r="BL254" s="94">
        <f t="shared" si="230"/>
        <v>31.241341092282347</v>
      </c>
      <c r="BM254" s="100">
        <f t="shared" si="264"/>
        <v>4.7868518568590908</v>
      </c>
      <c r="BN254" s="94">
        <f t="shared" si="231"/>
        <v>96</v>
      </c>
      <c r="BO254" s="94">
        <f t="shared" si="232"/>
        <v>17.600000000000001</v>
      </c>
      <c r="BP254" s="94">
        <v>1</v>
      </c>
      <c r="BQ254" s="94">
        <f>BQ$3/BT$3</f>
        <v>0.56818181818181823</v>
      </c>
      <c r="BR254" s="93">
        <f>BR253*BP254</f>
        <v>512</v>
      </c>
      <c r="BS254" s="93">
        <f>BN254*BR254*$G254*BQ254</f>
        <v>140127.88363636367</v>
      </c>
      <c r="BT254" s="93">
        <f t="shared" si="258"/>
        <v>10599578.231346535</v>
      </c>
      <c r="BU254" s="93">
        <f t="shared" si="233"/>
        <v>7.5087986205491936E+16</v>
      </c>
      <c r="BV254" s="93">
        <f t="shared" si="234"/>
        <v>51705.005450830773</v>
      </c>
      <c r="BW254" s="94">
        <f t="shared" si="235"/>
        <v>75.642177390281432</v>
      </c>
      <c r="BX254" s="100">
        <f t="shared" si="265"/>
        <v>13.508902304098967</v>
      </c>
      <c r="BY254" s="94">
        <f t="shared" si="236"/>
        <v>41</v>
      </c>
      <c r="BZ254" s="94">
        <f t="shared" si="237"/>
        <v>20.350000000000001</v>
      </c>
      <c r="CA254" s="94">
        <v>1</v>
      </c>
      <c r="CB254" s="94">
        <f>CB$3/CE$3</f>
        <v>0.49140049140049141</v>
      </c>
      <c r="CC254" s="93">
        <f>CC253*CA254</f>
        <v>8</v>
      </c>
      <c r="CD254" s="93">
        <f>BY254*CC254*$G254*CB254</f>
        <v>808.73356265356279</v>
      </c>
      <c r="CE254" s="93">
        <f t="shared" si="259"/>
        <v>5984.2589501925704</v>
      </c>
      <c r="CF254" s="93">
        <f t="shared" si="238"/>
        <v>8.6820484050100048E+16</v>
      </c>
      <c r="CG254" s="93">
        <f t="shared" si="239"/>
        <v>51705.005450830773</v>
      </c>
      <c r="CH254" s="94">
        <f t="shared" si="240"/>
        <v>7.3995432198429087</v>
      </c>
      <c r="CI254" s="100">
        <f t="shared" si="268"/>
        <v>1.5279625015099261</v>
      </c>
      <c r="CJ254" s="94">
        <f t="shared" si="241"/>
        <v>-9</v>
      </c>
      <c r="CK254" s="94">
        <f t="shared" si="242"/>
        <v>22.85</v>
      </c>
      <c r="CL254" s="94">
        <v>1</v>
      </c>
      <c r="CM254" s="94">
        <f>CM$3/CP$3</f>
        <v>0.43763676148796499</v>
      </c>
      <c r="CN254" s="93">
        <f>CN253*CL254</f>
        <v>1</v>
      </c>
      <c r="CO254" s="93">
        <f>CJ254*CN254*$G254*CM254</f>
        <v>-19.762975929978122</v>
      </c>
      <c r="CP254" s="93">
        <f t="shared" si="260"/>
        <v>6.5619393529205583</v>
      </c>
      <c r="CQ254" s="93">
        <f t="shared" si="243"/>
        <v>9.7486391181561984E+16</v>
      </c>
      <c r="CR254" s="93">
        <f t="shared" si="244"/>
        <v>51705.005450830773</v>
      </c>
      <c r="CS254" s="94">
        <f t="shared" si="245"/>
        <v>-0.3320319458046227</v>
      </c>
      <c r="CT254" s="100"/>
      <c r="CU254" s="94">
        <f t="shared" si="246"/>
        <v>-72</v>
      </c>
      <c r="CV254" s="94">
        <f t="shared" si="247"/>
        <v>26</v>
      </c>
      <c r="CW254" s="94">
        <v>1</v>
      </c>
      <c r="CX254" s="94">
        <f>CX$3/DA$3</f>
        <v>0.38461538461538458</v>
      </c>
      <c r="CY254" s="93">
        <f>CY253*CW254</f>
        <v>1</v>
      </c>
      <c r="CZ254" s="93">
        <f>CU254*CY254*$G254*CX254</f>
        <v>-138.94892307692308</v>
      </c>
      <c r="DA254" s="93">
        <f t="shared" si="261"/>
        <v>1.2026559670797778E-3</v>
      </c>
      <c r="DB254" s="93">
        <f t="shared" si="248"/>
        <v>1.1092543416720398E+17</v>
      </c>
      <c r="DC254" s="93">
        <f t="shared" si="249"/>
        <v>51705.005450830773</v>
      </c>
      <c r="DD254" s="94">
        <f t="shared" si="250"/>
        <v>-8.6553817075212539E-6</v>
      </c>
      <c r="DE254" s="100"/>
    </row>
    <row r="255" spans="1:109">
      <c r="A255" s="84">
        <f t="shared" si="201"/>
        <v>1398.8252229165244</v>
      </c>
      <c r="B255" s="84">
        <f t="shared" si="202"/>
        <v>8.3000000000000007</v>
      </c>
      <c r="C255" s="112">
        <f t="shared" si="267"/>
        <v>9.8550000000000004</v>
      </c>
      <c r="D255" s="116"/>
      <c r="E255" s="86">
        <f t="shared" si="251"/>
        <v>2.2450000000000001</v>
      </c>
      <c r="F255" s="86">
        <f t="shared" si="203"/>
        <v>2.2450000000000001</v>
      </c>
      <c r="G255" s="87">
        <f t="shared" si="204"/>
        <v>5.0400250000000009</v>
      </c>
      <c r="H255" s="88">
        <f t="shared" si="205"/>
        <v>980152798116916.62</v>
      </c>
      <c r="I255" s="84">
        <f t="shared" si="252"/>
        <v>49.800000000000033</v>
      </c>
      <c r="J255" s="89">
        <v>249</v>
      </c>
      <c r="K255" s="94">
        <f t="shared" si="206"/>
        <v>249</v>
      </c>
      <c r="L255" s="94">
        <f t="shared" si="207"/>
        <v>10</v>
      </c>
      <c r="M255" s="94">
        <v>1</v>
      </c>
      <c r="N255" s="94">
        <f>N$3/Q$3</f>
        <v>1</v>
      </c>
      <c r="O255" s="93">
        <f>O254*M255</f>
        <v>106168320000</v>
      </c>
      <c r="P255" s="93">
        <f>K255*O255*$G255*N255</f>
        <v>133237655764992.02</v>
      </c>
      <c r="Q255" s="93">
        <f t="shared" si="208"/>
        <v>9801527981169166</v>
      </c>
      <c r="R255" s="93">
        <f t="shared" si="209"/>
        <v>4.9007639905845832E+16</v>
      </c>
      <c r="S255" s="93">
        <f t="shared" si="210"/>
        <v>53575.006037702879</v>
      </c>
      <c r="T255" s="94">
        <f t="shared" si="266"/>
        <v>73.564248221669047</v>
      </c>
      <c r="U255" s="100">
        <f>T255/(($C255/N$3))</f>
        <v>7.4646624273636775</v>
      </c>
      <c r="V255" s="94">
        <f t="shared" si="211"/>
        <v>239</v>
      </c>
      <c r="W255" s="97">
        <f t="shared" si="212"/>
        <v>10.5</v>
      </c>
      <c r="X255" s="94">
        <v>1</v>
      </c>
      <c r="Y255" s="94">
        <f>Y$3/AB$3</f>
        <v>0.95238095238095244</v>
      </c>
      <c r="Z255" s="93">
        <f>Z254*X255</f>
        <v>9555148800</v>
      </c>
      <c r="AA255" s="93">
        <f>V255*Z255*$G255*Y255</f>
        <v>10961721076706.746</v>
      </c>
      <c r="AB255" s="93">
        <f t="shared" si="253"/>
        <v>2572901095056903</v>
      </c>
      <c r="AC255" s="93">
        <f t="shared" si="213"/>
        <v>5.145802190113812E+16</v>
      </c>
      <c r="AD255" s="93">
        <f t="shared" si="214"/>
        <v>53575.006037702879</v>
      </c>
      <c r="AE255" s="94">
        <f t="shared" si="215"/>
        <v>234.71689135789299</v>
      </c>
      <c r="AF255" s="100">
        <f t="shared" si="254"/>
        <v>25.007887968116453</v>
      </c>
      <c r="AG255" s="94">
        <f t="shared" si="216"/>
        <v>214</v>
      </c>
      <c r="AH255" s="94">
        <f t="shared" si="217"/>
        <v>11.75</v>
      </c>
      <c r="AI255" s="94">
        <v>1</v>
      </c>
      <c r="AJ255" s="94">
        <f>AJ$3/AM$3</f>
        <v>0.85106382978723394</v>
      </c>
      <c r="AK255" s="93">
        <f>AK254*AI255</f>
        <v>895795200</v>
      </c>
      <c r="AL255" s="93">
        <f>AG255*AK255*$G255*AJ255</f>
        <v>822275458226.6554</v>
      </c>
      <c r="AM255" s="93">
        <f t="shared" si="255"/>
        <v>89974963889638.594</v>
      </c>
      <c r="AN255" s="93">
        <f t="shared" si="218"/>
        <v>5.7583976889368848E+16</v>
      </c>
      <c r="AO255" s="93">
        <f t="shared" si="219"/>
        <v>53575.006037702879</v>
      </c>
      <c r="AP255" s="94">
        <f t="shared" si="220"/>
        <v>109.42192545023948</v>
      </c>
      <c r="AQ255" s="100">
        <f t="shared" si="262"/>
        <v>13.046246819282738</v>
      </c>
      <c r="AR255" s="94">
        <f t="shared" si="221"/>
        <v>184</v>
      </c>
      <c r="AS255" s="94">
        <f t="shared" si="222"/>
        <v>13.25</v>
      </c>
      <c r="AT255" s="94">
        <v>1</v>
      </c>
      <c r="AU255" s="94">
        <f>AU$3/AX$3</f>
        <v>0.75471698113207542</v>
      </c>
      <c r="AV255" s="93">
        <f>AV254*AT255</f>
        <v>73728000</v>
      </c>
      <c r="AW255" s="93">
        <f>AR255*AV255*$G255*AU255</f>
        <v>51602065833.05661</v>
      </c>
      <c r="AX255" s="93">
        <f t="shared" si="256"/>
        <v>1585330148321.4216</v>
      </c>
      <c r="AY255" s="93">
        <f t="shared" si="223"/>
        <v>6.4935122875245728E+16</v>
      </c>
      <c r="AZ255" s="93">
        <f t="shared" si="224"/>
        <v>53575.006037702879</v>
      </c>
      <c r="BA255" s="94">
        <f t="shared" si="225"/>
        <v>30.72222250656192</v>
      </c>
      <c r="BB255" s="100">
        <f t="shared" si="263"/>
        <v>4.1305880082389184</v>
      </c>
      <c r="BC255" s="94">
        <f t="shared" si="226"/>
        <v>147</v>
      </c>
      <c r="BD255" s="94">
        <f t="shared" si="227"/>
        <v>15.1</v>
      </c>
      <c r="BE255" s="94">
        <v>1</v>
      </c>
      <c r="BF255" s="94">
        <f>BF$3/BI$3</f>
        <v>0.66225165562913912</v>
      </c>
      <c r="BG255" s="93">
        <f>BG254*BE255</f>
        <v>614400</v>
      </c>
      <c r="BH255" s="93">
        <f>BC255*BG255*$G255*BF255</f>
        <v>301456244.98013252</v>
      </c>
      <c r="BI255" s="93">
        <f t="shared" si="257"/>
        <v>10696921773.262766</v>
      </c>
      <c r="BJ255" s="93">
        <f t="shared" si="228"/>
        <v>7.40015362578272E+16</v>
      </c>
      <c r="BK255" s="93">
        <f t="shared" si="229"/>
        <v>53575.006037702879</v>
      </c>
      <c r="BL255" s="94">
        <f t="shared" si="230"/>
        <v>35.484160475652935</v>
      </c>
      <c r="BM255" s="100">
        <f t="shared" si="264"/>
        <v>5.4369439186439301</v>
      </c>
      <c r="BN255" s="94">
        <f t="shared" si="231"/>
        <v>97</v>
      </c>
      <c r="BO255" s="94">
        <f t="shared" si="232"/>
        <v>17.600000000000001</v>
      </c>
      <c r="BP255" s="94">
        <v>1</v>
      </c>
      <c r="BQ255" s="94">
        <f>BQ$3/BT$3</f>
        <v>0.56818181818181823</v>
      </c>
      <c r="BR255" s="93">
        <f>BR254*BP255</f>
        <v>512</v>
      </c>
      <c r="BS255" s="93">
        <f>BN255*BR255*$G255*BQ255</f>
        <v>142220.34181818186</v>
      </c>
      <c r="BT255" s="93">
        <f t="shared" si="258"/>
        <v>12175718.078010147</v>
      </c>
      <c r="BU255" s="93">
        <f t="shared" si="233"/>
        <v>8.6253446234288672E+16</v>
      </c>
      <c r="BV255" s="93">
        <f t="shared" si="234"/>
        <v>53575.006037702879</v>
      </c>
      <c r="BW255" s="94">
        <f t="shared" si="235"/>
        <v>85.611649658217658</v>
      </c>
      <c r="BX255" s="100">
        <f t="shared" si="265"/>
        <v>15.289345854740038</v>
      </c>
      <c r="BY255" s="94">
        <f t="shared" si="236"/>
        <v>42</v>
      </c>
      <c r="BZ255" s="94">
        <f t="shared" si="237"/>
        <v>20.350000000000001</v>
      </c>
      <c r="CA255" s="94">
        <v>1</v>
      </c>
      <c r="CB255" s="94">
        <f>CB$3/CE$3</f>
        <v>0.49140049140049141</v>
      </c>
      <c r="CC255" s="93">
        <f>CC254*CA255</f>
        <v>8</v>
      </c>
      <c r="CD255" s="93">
        <f>BY255*CC255*$G255*CB255</f>
        <v>832.16137592137602</v>
      </c>
      <c r="CE255" s="93">
        <f t="shared" si="259"/>
        <v>6874.1084119624902</v>
      </c>
      <c r="CF255" s="93">
        <f t="shared" si="238"/>
        <v>9.9730547208396288E+16</v>
      </c>
      <c r="CG255" s="93">
        <f t="shared" si="239"/>
        <v>53575.006037702879</v>
      </c>
      <c r="CH255" s="94">
        <f t="shared" si="240"/>
        <v>8.2605473059253924</v>
      </c>
      <c r="CI255" s="100">
        <f t="shared" si="268"/>
        <v>1.7057548216700329</v>
      </c>
      <c r="CJ255" s="94">
        <f t="shared" si="241"/>
        <v>-8</v>
      </c>
      <c r="CK255" s="94">
        <f t="shared" si="242"/>
        <v>22.85</v>
      </c>
      <c r="CL255" s="94">
        <v>1</v>
      </c>
      <c r="CM255" s="94">
        <f>CM$3/CP$3</f>
        <v>0.43763676148796499</v>
      </c>
      <c r="CN255" s="93">
        <f>CN254*CL255</f>
        <v>1</v>
      </c>
      <c r="CO255" s="93">
        <f>CJ255*CN255*$G255*CM255</f>
        <v>-17.645601750547048</v>
      </c>
      <c r="CP255" s="93">
        <f t="shared" si="260"/>
        <v>7.5376889402901543</v>
      </c>
      <c r="CQ255" s="93">
        <f t="shared" si="243"/>
        <v>1.1198245718485774E+17</v>
      </c>
      <c r="CR255" s="93">
        <f t="shared" si="244"/>
        <v>53575.006037702879</v>
      </c>
      <c r="CS255" s="94">
        <f t="shared" si="245"/>
        <v>-0.42717097704284701</v>
      </c>
      <c r="CT255" s="100"/>
      <c r="CU255" s="94">
        <f t="shared" si="246"/>
        <v>-71</v>
      </c>
      <c r="CV255" s="94">
        <f t="shared" si="247"/>
        <v>26</v>
      </c>
      <c r="CW255" s="94">
        <v>1</v>
      </c>
      <c r="CX255" s="94">
        <f>CX$3/DA$3</f>
        <v>0.38461538461538458</v>
      </c>
      <c r="CY255" s="93">
        <f>CY254*CW255</f>
        <v>1</v>
      </c>
      <c r="CZ255" s="93">
        <f>CU255*CY255*$G255*CX255</f>
        <v>-137.63145192307692</v>
      </c>
      <c r="DA255" s="93">
        <f t="shared" si="261"/>
        <v>1.3814889310119092E-3</v>
      </c>
      <c r="DB255" s="93">
        <f t="shared" si="248"/>
        <v>1.2741986375519917E+17</v>
      </c>
      <c r="DC255" s="93">
        <f t="shared" si="249"/>
        <v>53575.006037702879</v>
      </c>
      <c r="DD255" s="94">
        <f t="shared" si="250"/>
        <v>-1.0037596143242258E-5</v>
      </c>
      <c r="DE255" s="100"/>
    </row>
    <row r="256" spans="1:109">
      <c r="A256" s="84">
        <f t="shared" si="201"/>
        <v>1448.1546878700738</v>
      </c>
      <c r="B256" s="84">
        <f t="shared" si="202"/>
        <v>8.3333333333333339</v>
      </c>
      <c r="C256" s="112">
        <f t="shared" si="267"/>
        <v>9.8550000000000004</v>
      </c>
      <c r="D256" s="116"/>
      <c r="E256" s="86">
        <f t="shared" si="251"/>
        <v>2.25</v>
      </c>
      <c r="F256" s="86">
        <f t="shared" si="203"/>
        <v>2.25</v>
      </c>
      <c r="G256" s="87">
        <f t="shared" si="204"/>
        <v>5.0625</v>
      </c>
      <c r="H256" s="88">
        <f t="shared" si="205"/>
        <v>1125899906842642.8</v>
      </c>
      <c r="I256" s="84">
        <f t="shared" si="252"/>
        <v>50.000000000000021</v>
      </c>
      <c r="J256" s="89">
        <v>250</v>
      </c>
      <c r="K256" s="94">
        <f t="shared" si="206"/>
        <v>250</v>
      </c>
      <c r="L256" s="94">
        <f t="shared" si="207"/>
        <v>10</v>
      </c>
      <c r="M256" s="94">
        <v>1</v>
      </c>
      <c r="N256" s="94">
        <f>N$3/Q$3</f>
        <v>1</v>
      </c>
      <c r="O256" s="93">
        <f>O255*M256</f>
        <v>106168320000</v>
      </c>
      <c r="P256" s="93">
        <f>K256*O256*$G256*N256</f>
        <v>134369280000000</v>
      </c>
      <c r="Q256" s="93">
        <f t="shared" si="208"/>
        <v>1.1258999068426428E+16</v>
      </c>
      <c r="R256" s="93">
        <f t="shared" si="209"/>
        <v>5.6294995342132144E+16</v>
      </c>
      <c r="S256" s="93">
        <f t="shared" si="210"/>
        <v>55512.596368352832</v>
      </c>
      <c r="T256" s="94">
        <f t="shared" si="266"/>
        <v>83.79146683249644</v>
      </c>
      <c r="U256" s="100">
        <f>T256/(($C256/N$3))</f>
        <v>8.502431946473509</v>
      </c>
      <c r="V256" s="94">
        <f t="shared" si="211"/>
        <v>240</v>
      </c>
      <c r="W256" s="97">
        <f t="shared" si="212"/>
        <v>10.5</v>
      </c>
      <c r="X256" s="94">
        <v>12</v>
      </c>
      <c r="Y256" s="94">
        <f>Y$3/AB$3</f>
        <v>0.95238095238095244</v>
      </c>
      <c r="Z256" s="93">
        <f>Z255*X256</f>
        <v>114661785600</v>
      </c>
      <c r="AA256" s="93">
        <f>V256*Z256*$G256*Y256</f>
        <v>132680066194285.72</v>
      </c>
      <c r="AB256" s="93">
        <f t="shared" si="253"/>
        <v>2955487255461936</v>
      </c>
      <c r="AC256" s="93">
        <f t="shared" si="213"/>
        <v>5.9109745109238736E+16</v>
      </c>
      <c r="AD256" s="93">
        <f t="shared" si="214"/>
        <v>55512.596368352832</v>
      </c>
      <c r="AE256" s="94">
        <f t="shared" si="215"/>
        <v>22.275292289454882</v>
      </c>
      <c r="AF256" s="100">
        <f t="shared" si="254"/>
        <v>2.3733188131839293</v>
      </c>
      <c r="AG256" s="94">
        <f t="shared" si="216"/>
        <v>215</v>
      </c>
      <c r="AH256" s="94">
        <f t="shared" si="217"/>
        <v>11.75</v>
      </c>
      <c r="AI256" s="94">
        <v>1</v>
      </c>
      <c r="AJ256" s="94">
        <f>AJ$3/AM$3</f>
        <v>0.85106382978723394</v>
      </c>
      <c r="AK256" s="93">
        <f>AK255*AI256</f>
        <v>895795200</v>
      </c>
      <c r="AL256" s="93">
        <f>AG256*AK256*$G256*AJ256</f>
        <v>829801777021.27649</v>
      </c>
      <c r="AM256" s="93">
        <f t="shared" si="255"/>
        <v>103354093010945.48</v>
      </c>
      <c r="AN256" s="93">
        <f t="shared" si="218"/>
        <v>6.6146619527005264E+16</v>
      </c>
      <c r="AO256" s="93">
        <f t="shared" si="219"/>
        <v>55512.596368352832</v>
      </c>
      <c r="AP256" s="94">
        <f t="shared" si="220"/>
        <v>124.55274967228161</v>
      </c>
      <c r="AQ256" s="100">
        <f t="shared" si="262"/>
        <v>14.850277104508461</v>
      </c>
      <c r="AR256" s="94">
        <f t="shared" si="221"/>
        <v>185</v>
      </c>
      <c r="AS256" s="94">
        <f t="shared" si="222"/>
        <v>13.25</v>
      </c>
      <c r="AT256" s="94">
        <v>1</v>
      </c>
      <c r="AU256" s="94">
        <f>AU$3/AX$3</f>
        <v>0.75471698113207542</v>
      </c>
      <c r="AV256" s="93">
        <f>AV255*AT256</f>
        <v>73728000</v>
      </c>
      <c r="AW256" s="93">
        <f>AR256*AV256*$G256*AU256</f>
        <v>52113871698.113205</v>
      </c>
      <c r="AX256" s="93">
        <f t="shared" si="256"/>
        <v>1821066133504.0229</v>
      </c>
      <c r="AY256" s="93">
        <f t="shared" si="223"/>
        <v>7.4590868828325088E+16</v>
      </c>
      <c r="AZ256" s="93">
        <f t="shared" si="224"/>
        <v>55512.596368352832</v>
      </c>
      <c r="BA256" s="94">
        <f t="shared" si="225"/>
        <v>34.943980828236086</v>
      </c>
      <c r="BB256" s="100">
        <f t="shared" si="263"/>
        <v>4.698201379747621</v>
      </c>
      <c r="BC256" s="94">
        <f t="shared" si="226"/>
        <v>148</v>
      </c>
      <c r="BD256" s="94">
        <f t="shared" si="227"/>
        <v>15.1</v>
      </c>
      <c r="BE256" s="94">
        <v>1</v>
      </c>
      <c r="BF256" s="94">
        <f>BF$3/BI$3</f>
        <v>0.66225165562913912</v>
      </c>
      <c r="BG256" s="93">
        <f>BG255*BE256</f>
        <v>614400</v>
      </c>
      <c r="BH256" s="93">
        <f>BC256*BG256*$G256*BF256</f>
        <v>304860397.35099339</v>
      </c>
      <c r="BI256" s="93">
        <f t="shared" si="257"/>
        <v>12287536444.478907</v>
      </c>
      <c r="BJ256" s="93">
        <f t="shared" si="228"/>
        <v>8.5005442966619536E+16</v>
      </c>
      <c r="BK256" s="93">
        <f t="shared" si="229"/>
        <v>55512.596368352832</v>
      </c>
      <c r="BL256" s="94">
        <f t="shared" si="230"/>
        <v>40.305453090162963</v>
      </c>
      <c r="BM256" s="100">
        <f t="shared" si="264"/>
        <v>6.1756706409077697</v>
      </c>
      <c r="BN256" s="94">
        <f t="shared" si="231"/>
        <v>98</v>
      </c>
      <c r="BO256" s="94">
        <f t="shared" si="232"/>
        <v>17.600000000000001</v>
      </c>
      <c r="BP256" s="94">
        <v>1</v>
      </c>
      <c r="BQ256" s="94">
        <f>BQ$3/BT$3</f>
        <v>0.56818181818181823</v>
      </c>
      <c r="BR256" s="93">
        <f>BR255*BP256</f>
        <v>512</v>
      </c>
      <c r="BS256" s="93">
        <f>BN256*BR256*$G256*BQ256</f>
        <v>144327.27272727274</v>
      </c>
      <c r="BT256" s="93">
        <f t="shared" si="258"/>
        <v>13986227.327117916</v>
      </c>
      <c r="BU256" s="93">
        <f t="shared" si="233"/>
        <v>9.907919180215256E+16</v>
      </c>
      <c r="BV256" s="93">
        <f t="shared" si="234"/>
        <v>55512.596368352832</v>
      </c>
      <c r="BW256" s="94">
        <f t="shared" si="235"/>
        <v>96.906336985573873</v>
      </c>
      <c r="BX256" s="100">
        <f t="shared" si="265"/>
        <v>17.306458964445461</v>
      </c>
      <c r="BY256" s="94">
        <f t="shared" si="236"/>
        <v>43</v>
      </c>
      <c r="BZ256" s="94">
        <f t="shared" si="237"/>
        <v>20.350000000000001</v>
      </c>
      <c r="CA256" s="94">
        <v>1</v>
      </c>
      <c r="CB256" s="94">
        <f>CB$3/CE$3</f>
        <v>0.49140049140049141</v>
      </c>
      <c r="CC256" s="93">
        <f>CC255*CA256</f>
        <v>8</v>
      </c>
      <c r="CD256" s="93">
        <f>BY256*CC256*$G256*CB256</f>
        <v>855.77395577395578</v>
      </c>
      <c r="CE256" s="93">
        <f t="shared" si="259"/>
        <v>7896.2770248925926</v>
      </c>
      <c r="CF256" s="93">
        <f t="shared" si="238"/>
        <v>1.145603155212389E+17</v>
      </c>
      <c r="CG256" s="93">
        <f t="shared" si="239"/>
        <v>55512.596368352832</v>
      </c>
      <c r="CH256" s="94">
        <f t="shared" si="240"/>
        <v>9.2270592854759848</v>
      </c>
      <c r="CI256" s="100">
        <f t="shared" si="268"/>
        <v>1.9053339062347672</v>
      </c>
      <c r="CJ256" s="94">
        <f t="shared" si="241"/>
        <v>-7</v>
      </c>
      <c r="CK256" s="94">
        <f t="shared" si="242"/>
        <v>22.85</v>
      </c>
      <c r="CL256" s="94">
        <v>1</v>
      </c>
      <c r="CM256" s="94">
        <f>CM$3/CP$3</f>
        <v>0.43763676148796499</v>
      </c>
      <c r="CN256" s="93">
        <f>CN255*CL256</f>
        <v>1</v>
      </c>
      <c r="CO256" s="93">
        <f>CJ256*CN256*$G256*CM256</f>
        <v>-15.508752735229759</v>
      </c>
      <c r="CP256" s="93">
        <f t="shared" si="260"/>
        <v>8.6585308861906451</v>
      </c>
      <c r="CQ256" s="93">
        <f t="shared" si="243"/>
        <v>1.2863406435677194E+17</v>
      </c>
      <c r="CR256" s="93">
        <f t="shared" si="244"/>
        <v>55512.596368352832</v>
      </c>
      <c r="CS256" s="94">
        <f t="shared" si="245"/>
        <v>-0.5582996282171605</v>
      </c>
      <c r="CT256" s="100"/>
      <c r="CU256" s="94">
        <f t="shared" si="246"/>
        <v>-70</v>
      </c>
      <c r="CV256" s="94">
        <f t="shared" si="247"/>
        <v>26</v>
      </c>
      <c r="CW256" s="94">
        <v>1</v>
      </c>
      <c r="CX256" s="94">
        <f>CX$3/DA$3</f>
        <v>0.38461538461538458</v>
      </c>
      <c r="CY256" s="93">
        <f>CY255*CW256</f>
        <v>1</v>
      </c>
      <c r="CZ256" s="93">
        <f>CU256*CY256*$G256*CX256</f>
        <v>-136.29807692307691</v>
      </c>
      <c r="DA256" s="93">
        <f t="shared" si="261"/>
        <v>1.5869140624999926E-3</v>
      </c>
      <c r="DB256" s="93">
        <f t="shared" si="248"/>
        <v>1.4636698788954355E+17</v>
      </c>
      <c r="DC256" s="93">
        <f t="shared" si="249"/>
        <v>55512.596368352832</v>
      </c>
      <c r="DD256" s="94">
        <f t="shared" si="250"/>
        <v>-1.1642967372133986E-5</v>
      </c>
      <c r="DE256" s="100"/>
    </row>
    <row r="257" spans="1:109">
      <c r="A257" s="84">
        <f t="shared" si="201"/>
        <v>1499.2237526483457</v>
      </c>
      <c r="B257" s="84">
        <f t="shared" si="202"/>
        <v>8.3666666666666671</v>
      </c>
      <c r="C257" s="112">
        <f t="shared" si="267"/>
        <v>9.8550000000000004</v>
      </c>
      <c r="D257" s="116"/>
      <c r="E257" s="86">
        <f t="shared" si="251"/>
        <v>2.2549999999999999</v>
      </c>
      <c r="F257" s="86">
        <f t="shared" si="203"/>
        <v>2.2549999999999999</v>
      </c>
      <c r="G257" s="87">
        <f t="shared" si="204"/>
        <v>5.0850249999999999</v>
      </c>
      <c r="H257" s="88">
        <f t="shared" si="205"/>
        <v>1293319370881458.7</v>
      </c>
      <c r="I257" s="84">
        <f t="shared" si="252"/>
        <v>50.200000000000024</v>
      </c>
      <c r="J257" s="89">
        <v>251</v>
      </c>
      <c r="K257" s="94">
        <f t="shared" si="206"/>
        <v>251</v>
      </c>
      <c r="L257" s="94">
        <f t="shared" si="207"/>
        <v>10</v>
      </c>
      <c r="M257" s="94">
        <v>1</v>
      </c>
      <c r="N257" s="94">
        <f>N$3/Q$3</f>
        <v>1</v>
      </c>
      <c r="O257" s="93">
        <f>O256*M257</f>
        <v>106168320000</v>
      </c>
      <c r="P257" s="93">
        <f>K257*O257*$G257*N257</f>
        <v>135507008913408</v>
      </c>
      <c r="Q257" s="93">
        <f t="shared" si="208"/>
        <v>1.2933193708814588E+16</v>
      </c>
      <c r="R257" s="93">
        <f t="shared" si="209"/>
        <v>6.4665968544072944E+16</v>
      </c>
      <c r="S257" s="93">
        <f t="shared" si="210"/>
        <v>57520.217976608197</v>
      </c>
      <c r="T257" s="94">
        <f t="shared" si="266"/>
        <v>95.442987137877026</v>
      </c>
      <c r="U257" s="100">
        <f>T257/(($C257/N$3))</f>
        <v>9.6847272590438376</v>
      </c>
      <c r="V257" s="94">
        <f t="shared" si="211"/>
        <v>241</v>
      </c>
      <c r="W257" s="97">
        <f t="shared" si="212"/>
        <v>10.5</v>
      </c>
      <c r="X257" s="94">
        <v>1</v>
      </c>
      <c r="Y257" s="94">
        <f>Y$3/AB$3</f>
        <v>0.95238095238095244</v>
      </c>
      <c r="Z257" s="93">
        <f>Z256*X257</f>
        <v>114661785600</v>
      </c>
      <c r="AA257" s="93">
        <f>V257*Z257*$G257*Y257</f>
        <v>133825703965023.09</v>
      </c>
      <c r="AB257" s="93">
        <f t="shared" si="253"/>
        <v>3394963348563827</v>
      </c>
      <c r="AC257" s="93">
        <f t="shared" si="213"/>
        <v>6.7899266971276576E+16</v>
      </c>
      <c r="AD257" s="93">
        <f t="shared" si="214"/>
        <v>57520.217976608197</v>
      </c>
      <c r="AE257" s="94">
        <f t="shared" si="215"/>
        <v>25.368544666509958</v>
      </c>
      <c r="AF257" s="100">
        <f t="shared" si="254"/>
        <v>2.7028890816677276</v>
      </c>
      <c r="AG257" s="94">
        <f t="shared" si="216"/>
        <v>216</v>
      </c>
      <c r="AH257" s="94">
        <f t="shared" si="217"/>
        <v>11.75</v>
      </c>
      <c r="AI257" s="94">
        <v>1</v>
      </c>
      <c r="AJ257" s="94">
        <f>AJ$3/AM$3</f>
        <v>0.85106382978723394</v>
      </c>
      <c r="AK257" s="93">
        <f>AK256*AI257</f>
        <v>895795200</v>
      </c>
      <c r="AL257" s="93">
        <f>AG257*AK257*$G257*AJ257</f>
        <v>837370598439.21692</v>
      </c>
      <c r="AM257" s="93">
        <f t="shared" si="255"/>
        <v>118722676623883.64</v>
      </c>
      <c r="AN257" s="93">
        <f t="shared" si="218"/>
        <v>7.5982513039285696E+16</v>
      </c>
      <c r="AO257" s="93">
        <f t="shared" si="219"/>
        <v>57520.217976608197</v>
      </c>
      <c r="AP257" s="94">
        <f t="shared" si="220"/>
        <v>141.78032623210316</v>
      </c>
      <c r="AQ257" s="100">
        <f t="shared" si="262"/>
        <v>16.904300692310624</v>
      </c>
      <c r="AR257" s="94">
        <f t="shared" si="221"/>
        <v>186</v>
      </c>
      <c r="AS257" s="94">
        <f t="shared" si="222"/>
        <v>13.25</v>
      </c>
      <c r="AT257" s="94">
        <v>1</v>
      </c>
      <c r="AU257" s="94">
        <f>AU$3/AX$3</f>
        <v>0.75471698113207542</v>
      </c>
      <c r="AV257" s="93">
        <f>AV256*AT257</f>
        <v>73728000</v>
      </c>
      <c r="AW257" s="93">
        <f>AR257*AV257*$G257*AU257</f>
        <v>52628696237.886787</v>
      </c>
      <c r="AX257" s="93">
        <f t="shared" si="256"/>
        <v>2091855671896.8813</v>
      </c>
      <c r="AY257" s="93">
        <f t="shared" si="223"/>
        <v>8.568240832089664E+16</v>
      </c>
      <c r="AZ257" s="93">
        <f t="shared" si="224"/>
        <v>57520.217976608197</v>
      </c>
      <c r="BA257" s="94">
        <f t="shared" si="225"/>
        <v>39.747434791876501</v>
      </c>
      <c r="BB257" s="100">
        <f t="shared" si="263"/>
        <v>5.3440234499478798</v>
      </c>
      <c r="BC257" s="94">
        <f t="shared" si="226"/>
        <v>149</v>
      </c>
      <c r="BD257" s="94">
        <f t="shared" si="227"/>
        <v>15.1</v>
      </c>
      <c r="BE257" s="94">
        <v>1</v>
      </c>
      <c r="BF257" s="94">
        <f>BF$3/BI$3</f>
        <v>0.66225165562913912</v>
      </c>
      <c r="BG257" s="93">
        <f>BG256*BE257</f>
        <v>614400</v>
      </c>
      <c r="BH257" s="93">
        <f>BC257*BG257*$G257*BF257</f>
        <v>308285870.62251657</v>
      </c>
      <c r="BI257" s="93">
        <f t="shared" si="257"/>
        <v>14114672900.739035</v>
      </c>
      <c r="BJ257" s="93">
        <f t="shared" si="228"/>
        <v>9.7645612501550144E+16</v>
      </c>
      <c r="BK257" s="93">
        <f t="shared" si="229"/>
        <v>57520.217976608197</v>
      </c>
      <c r="BL257" s="94">
        <f t="shared" si="230"/>
        <v>45.784365245924207</v>
      </c>
      <c r="BM257" s="100">
        <f t="shared" si="264"/>
        <v>7.0151589570112174</v>
      </c>
      <c r="BN257" s="94">
        <f t="shared" si="231"/>
        <v>99</v>
      </c>
      <c r="BO257" s="94">
        <f t="shared" si="232"/>
        <v>17.600000000000001</v>
      </c>
      <c r="BP257" s="94">
        <v>1</v>
      </c>
      <c r="BQ257" s="94">
        <f>BQ$3/BT$3</f>
        <v>0.56818181818181823</v>
      </c>
      <c r="BR257" s="93">
        <f>BR256*BP257</f>
        <v>512</v>
      </c>
      <c r="BS257" s="93">
        <f>BN257*BR257*$G257*BQ257</f>
        <v>146448.72</v>
      </c>
      <c r="BT257" s="93">
        <f t="shared" si="258"/>
        <v>16065956.323274931</v>
      </c>
      <c r="BU257" s="93">
        <f t="shared" si="233"/>
        <v>1.1381210463756838E+17</v>
      </c>
      <c r="BV257" s="93">
        <f t="shared" si="234"/>
        <v>57520.217976608197</v>
      </c>
      <c r="BW257" s="94">
        <f t="shared" si="235"/>
        <v>109.70363089055972</v>
      </c>
      <c r="BX257" s="100">
        <f t="shared" si="265"/>
        <v>19.591921904351608</v>
      </c>
      <c r="BY257" s="94">
        <f t="shared" si="236"/>
        <v>44</v>
      </c>
      <c r="BZ257" s="94">
        <f t="shared" si="237"/>
        <v>20.350000000000001</v>
      </c>
      <c r="CA257" s="94">
        <v>1</v>
      </c>
      <c r="CB257" s="94">
        <f>CB$3/CE$3</f>
        <v>0.49140049140049141</v>
      </c>
      <c r="CC257" s="93">
        <f>CC256*CA257</f>
        <v>8</v>
      </c>
      <c r="CD257" s="93">
        <f>BY257*CC257*$G257*CB257</f>
        <v>879.57189189189182</v>
      </c>
      <c r="CE257" s="93">
        <f t="shared" si="259"/>
        <v>9070.4404290950042</v>
      </c>
      <c r="CF257" s="93">
        <f t="shared" si="238"/>
        <v>1.3159524598718845E+17</v>
      </c>
      <c r="CG257" s="93">
        <f t="shared" si="239"/>
        <v>57520.217976608197</v>
      </c>
      <c r="CH257" s="94">
        <f t="shared" si="240"/>
        <v>10.312335481281901</v>
      </c>
      <c r="CI257" s="100">
        <f t="shared" si="268"/>
        <v>2.1294371085143244</v>
      </c>
      <c r="CJ257" s="94">
        <f t="shared" si="241"/>
        <v>-6</v>
      </c>
      <c r="CK257" s="94">
        <f t="shared" si="242"/>
        <v>22.85</v>
      </c>
      <c r="CL257" s="94">
        <v>1</v>
      </c>
      <c r="CM257" s="94">
        <f>CM$3/CP$3</f>
        <v>0.43763676148796499</v>
      </c>
      <c r="CN257" s="93">
        <f>CN256*CL257</f>
        <v>1</v>
      </c>
      <c r="CO257" s="93">
        <f>CJ257*CN257*$G257*CM257</f>
        <v>-13.352363238512035</v>
      </c>
      <c r="CP257" s="93">
        <f t="shared" si="260"/>
        <v>9.9460401856582159</v>
      </c>
      <c r="CQ257" s="93">
        <f t="shared" si="243"/>
        <v>1.4776173812320669E+17</v>
      </c>
      <c r="CR257" s="93">
        <f t="shared" si="244"/>
        <v>57520.217976608197</v>
      </c>
      <c r="CS257" s="94">
        <f t="shared" si="245"/>
        <v>-0.74488987514741889</v>
      </c>
      <c r="CT257" s="100"/>
      <c r="CU257" s="94">
        <f t="shared" si="246"/>
        <v>-69</v>
      </c>
      <c r="CV257" s="94">
        <f t="shared" si="247"/>
        <v>26</v>
      </c>
      <c r="CW257" s="94">
        <v>1</v>
      </c>
      <c r="CX257" s="94">
        <f>CX$3/DA$3</f>
        <v>0.38461538461538458</v>
      </c>
      <c r="CY257" s="93">
        <f>CY256*CW257</f>
        <v>1</v>
      </c>
      <c r="CZ257" s="93">
        <f>CU257*CY257*$G257*CX257</f>
        <v>-134.94874038461538</v>
      </c>
      <c r="DA257" s="93">
        <f t="shared" si="261"/>
        <v>1.8228855731154037E-3</v>
      </c>
      <c r="DB257" s="93">
        <f t="shared" si="248"/>
        <v>1.6813151821458963E+17</v>
      </c>
      <c r="DC257" s="93">
        <f t="shared" si="249"/>
        <v>57520.217976608197</v>
      </c>
      <c r="DD257" s="94">
        <f t="shared" si="250"/>
        <v>-1.350798509063534E-5</v>
      </c>
      <c r="DE257" s="100"/>
    </row>
    <row r="258" spans="1:109">
      <c r="A258" s="84">
        <f t="shared" si="201"/>
        <v>1552.0937641066739</v>
      </c>
      <c r="B258" s="84">
        <f t="shared" si="202"/>
        <v>8.4</v>
      </c>
      <c r="C258" s="112">
        <f t="shared" si="267"/>
        <v>9.8550000000000004</v>
      </c>
      <c r="D258" s="116"/>
      <c r="E258" s="86">
        <f t="shared" si="251"/>
        <v>2.2599999999999998</v>
      </c>
      <c r="F258" s="86">
        <f t="shared" si="203"/>
        <v>2.2599999999999998</v>
      </c>
      <c r="G258" s="87">
        <f t="shared" si="204"/>
        <v>5.1075999999999988</v>
      </c>
      <c r="H258" s="88">
        <f t="shared" si="205"/>
        <v>1485633833817332</v>
      </c>
      <c r="I258" s="84">
        <f t="shared" si="252"/>
        <v>50.400000000000027</v>
      </c>
      <c r="J258" s="89">
        <v>252</v>
      </c>
      <c r="K258" s="94">
        <f t="shared" si="206"/>
        <v>252</v>
      </c>
      <c r="L258" s="94">
        <f t="shared" si="207"/>
        <v>10</v>
      </c>
      <c r="M258" s="94">
        <v>1</v>
      </c>
      <c r="N258" s="94">
        <f>N$3/Q$3</f>
        <v>1</v>
      </c>
      <c r="O258" s="93">
        <f>O257*M258</f>
        <v>106168320000</v>
      </c>
      <c r="P258" s="93">
        <f>K258*O258*$G258*N258</f>
        <v>136650858430463.97</v>
      </c>
      <c r="Q258" s="93">
        <f t="shared" si="208"/>
        <v>1.485633833817332E+16</v>
      </c>
      <c r="R258" s="93">
        <f t="shared" si="209"/>
        <v>7.4281691690866592E+16</v>
      </c>
      <c r="S258" s="93">
        <f t="shared" si="210"/>
        <v>59600.400541696275</v>
      </c>
      <c r="T258" s="94">
        <f t="shared" si="266"/>
        <v>108.71749002391451</v>
      </c>
      <c r="U258" s="100">
        <f>T258/(($C258/N$3))</f>
        <v>11.031708779697057</v>
      </c>
      <c r="V258" s="94">
        <f t="shared" si="211"/>
        <v>242</v>
      </c>
      <c r="W258" s="97">
        <f t="shared" si="212"/>
        <v>10.5</v>
      </c>
      <c r="X258" s="94">
        <v>1</v>
      </c>
      <c r="Y258" s="94">
        <f>Y$3/AB$3</f>
        <v>0.95238095238095244</v>
      </c>
      <c r="Z258" s="93">
        <f>Z257*X258</f>
        <v>114661785600</v>
      </c>
      <c r="AA258" s="93">
        <f>V258*Z258*$G258*Y258</f>
        <v>134977582612948.11</v>
      </c>
      <c r="AB258" s="93">
        <f t="shared" si="253"/>
        <v>3899788813770494.5</v>
      </c>
      <c r="AC258" s="93">
        <f t="shared" si="213"/>
        <v>7.7995776275409936E+16</v>
      </c>
      <c r="AD258" s="93">
        <f t="shared" si="214"/>
        <v>59600.400541696275</v>
      </c>
      <c r="AE258" s="94">
        <f t="shared" si="215"/>
        <v>28.892122219681806</v>
      </c>
      <c r="AF258" s="100">
        <f t="shared" si="254"/>
        <v>3.078308303466859</v>
      </c>
      <c r="AG258" s="94">
        <f t="shared" si="216"/>
        <v>217</v>
      </c>
      <c r="AH258" s="94">
        <f t="shared" si="217"/>
        <v>11.75</v>
      </c>
      <c r="AI258" s="94">
        <v>1</v>
      </c>
      <c r="AJ258" s="94">
        <f>AJ$3/AM$3</f>
        <v>0.85106382978723394</v>
      </c>
      <c r="AK258" s="93">
        <f>AK257*AI258</f>
        <v>895795200</v>
      </c>
      <c r="AL258" s="93">
        <f>AG258*AK258*$G258*AJ258</f>
        <v>844982036837.3103</v>
      </c>
      <c r="AM258" s="93">
        <f t="shared" si="255"/>
        <v>136376543338700.12</v>
      </c>
      <c r="AN258" s="93">
        <f t="shared" si="218"/>
        <v>8.7280987736768256E+16</v>
      </c>
      <c r="AO258" s="93">
        <f t="shared" si="219"/>
        <v>59600.400541696275</v>
      </c>
      <c r="AP258" s="94">
        <f t="shared" si="220"/>
        <v>161.39578996157709</v>
      </c>
      <c r="AQ258" s="100">
        <f t="shared" si="262"/>
        <v>19.243029244531005</v>
      </c>
      <c r="AR258" s="94">
        <f t="shared" si="221"/>
        <v>187</v>
      </c>
      <c r="AS258" s="94">
        <f t="shared" si="222"/>
        <v>13.25</v>
      </c>
      <c r="AT258" s="94">
        <v>1</v>
      </c>
      <c r="AU258" s="94">
        <f>AU$3/AX$3</f>
        <v>0.75471698113207542</v>
      </c>
      <c r="AV258" s="93">
        <f>AV257*AT258</f>
        <v>73728000</v>
      </c>
      <c r="AW258" s="93">
        <f>AR258*AV258*$G258*AU258</f>
        <v>53146547798.943382</v>
      </c>
      <c r="AX258" s="93">
        <f t="shared" si="256"/>
        <v>2402911169199.1655</v>
      </c>
      <c r="AY258" s="93">
        <f t="shared" si="223"/>
        <v>9.842324149039824E+16</v>
      </c>
      <c r="AZ258" s="93">
        <f t="shared" si="224"/>
        <v>59600.400541696275</v>
      </c>
      <c r="BA258" s="94">
        <f t="shared" si="225"/>
        <v>45.21293044826777</v>
      </c>
      <c r="BB258" s="100">
        <f t="shared" si="263"/>
        <v>6.0788567066417851</v>
      </c>
      <c r="BC258" s="94">
        <f t="shared" si="226"/>
        <v>150</v>
      </c>
      <c r="BD258" s="94">
        <f t="shared" si="227"/>
        <v>15.1</v>
      </c>
      <c r="BE258" s="94">
        <v>1</v>
      </c>
      <c r="BF258" s="94">
        <f>BF$3/BI$3</f>
        <v>0.66225165562913912</v>
      </c>
      <c r="BG258" s="93">
        <f>BG257*BE258</f>
        <v>614400</v>
      </c>
      <c r="BH258" s="93">
        <f>BC258*BG258*$G258*BF258</f>
        <v>311732725.82781452</v>
      </c>
      <c r="BI258" s="93">
        <f t="shared" si="257"/>
        <v>16213501542.400162</v>
      </c>
      <c r="BJ258" s="93">
        <f t="shared" si="228"/>
        <v>1.1216535445320856E+17</v>
      </c>
      <c r="BK258" s="93">
        <f t="shared" si="229"/>
        <v>59600.400541696275</v>
      </c>
      <c r="BL258" s="94">
        <f t="shared" si="230"/>
        <v>52.010906135519711</v>
      </c>
      <c r="BM258" s="100">
        <f t="shared" si="264"/>
        <v>7.9692002297955113</v>
      </c>
      <c r="BN258" s="94">
        <f t="shared" si="231"/>
        <v>100</v>
      </c>
      <c r="BO258" s="94">
        <f t="shared" si="232"/>
        <v>17.600000000000001</v>
      </c>
      <c r="BP258" s="94">
        <v>10</v>
      </c>
      <c r="BQ258" s="94">
        <f>BQ$3/BT$3</f>
        <v>0.56818181818181823</v>
      </c>
      <c r="BR258" s="93">
        <f>BR257*BP258</f>
        <v>5120</v>
      </c>
      <c r="BS258" s="93">
        <f>BN258*BR258*$G258*BQ258</f>
        <v>1485847.2727272725</v>
      </c>
      <c r="BT258" s="93">
        <f t="shared" si="258"/>
        <v>18454937.600000124</v>
      </c>
      <c r="BU258" s="93">
        <f t="shared" si="233"/>
        <v>1.3073577737592522E+17</v>
      </c>
      <c r="BV258" s="93">
        <f t="shared" si="234"/>
        <v>59600.400541696275</v>
      </c>
      <c r="BW258" s="94">
        <f t="shared" si="235"/>
        <v>12.420480852063678</v>
      </c>
      <c r="BX258" s="100">
        <f t="shared" si="265"/>
        <v>2.2181680669337465</v>
      </c>
      <c r="BY258" s="94">
        <f t="shared" si="236"/>
        <v>45</v>
      </c>
      <c r="BZ258" s="94">
        <f t="shared" si="237"/>
        <v>20.350000000000001</v>
      </c>
      <c r="CA258" s="94">
        <v>1</v>
      </c>
      <c r="CB258" s="94">
        <f>CB$3/CE$3</f>
        <v>0.49140049140049141</v>
      </c>
      <c r="CC258" s="93">
        <f>CC257*CA258</f>
        <v>8</v>
      </c>
      <c r="CD258" s="93">
        <f>BY258*CC258*$G258*CB258</f>
        <v>903.55577395577382</v>
      </c>
      <c r="CE258" s="93">
        <f t="shared" si="259"/>
        <v>10419.200000000032</v>
      </c>
      <c r="CF258" s="93">
        <f t="shared" si="238"/>
        <v>1.5116324259091354E+17</v>
      </c>
      <c r="CG258" s="93">
        <f t="shared" si="239"/>
        <v>59600.400541696275</v>
      </c>
      <c r="CH258" s="94">
        <f t="shared" si="240"/>
        <v>11.531330218149897</v>
      </c>
      <c r="CI258" s="100">
        <f t="shared" si="268"/>
        <v>2.3811524093287715</v>
      </c>
      <c r="CJ258" s="94">
        <f t="shared" si="241"/>
        <v>-5</v>
      </c>
      <c r="CK258" s="94">
        <f t="shared" si="242"/>
        <v>22.85</v>
      </c>
      <c r="CL258" s="94">
        <v>1</v>
      </c>
      <c r="CM258" s="94">
        <f>CM$3/CP$3</f>
        <v>0.43763676148796499</v>
      </c>
      <c r="CN258" s="93">
        <f>CN257*CL258</f>
        <v>1</v>
      </c>
      <c r="CO258" s="93">
        <f>CJ258*CN258*$G258*CM258</f>
        <v>-11.176367614879647</v>
      </c>
      <c r="CP258" s="93">
        <f t="shared" si="260"/>
        <v>11.424999999999999</v>
      </c>
      <c r="CQ258" s="93">
        <f t="shared" si="243"/>
        <v>1.6973366551363021E+17</v>
      </c>
      <c r="CR258" s="93">
        <f t="shared" si="244"/>
        <v>59600.400541696275</v>
      </c>
      <c r="CS258" s="94">
        <f t="shared" si="245"/>
        <v>-1.022246260474587</v>
      </c>
      <c r="CT258" s="100"/>
      <c r="CU258" s="94">
        <f t="shared" si="246"/>
        <v>-68</v>
      </c>
      <c r="CV258" s="94">
        <f t="shared" si="247"/>
        <v>26</v>
      </c>
      <c r="CW258" s="94">
        <v>1</v>
      </c>
      <c r="CX258" s="94">
        <f>CX$3/DA$3</f>
        <v>0.38461538461538458</v>
      </c>
      <c r="CY258" s="93">
        <f>CY257*CW258</f>
        <v>1</v>
      </c>
      <c r="CZ258" s="93">
        <f>CU258*CY258*$G258*CX258</f>
        <v>-133.58338461538457</v>
      </c>
      <c r="DA258" s="93">
        <f t="shared" si="261"/>
        <v>2.0939456591854916E-3</v>
      </c>
      <c r="DB258" s="93">
        <f t="shared" si="248"/>
        <v>1.9313239839625315E+17</v>
      </c>
      <c r="DC258" s="93">
        <f t="shared" si="249"/>
        <v>59600.400541696275</v>
      </c>
      <c r="DD258" s="94">
        <f t="shared" si="250"/>
        <v>-1.5675195423550719E-5</v>
      </c>
      <c r="DE258" s="100"/>
    </row>
    <row r="259" spans="1:109">
      <c r="A259" s="84">
        <f t="shared" si="201"/>
        <v>1606.8282324925726</v>
      </c>
      <c r="B259" s="84">
        <f t="shared" si="202"/>
        <v>8.4333333333333336</v>
      </c>
      <c r="C259" s="112">
        <f t="shared" si="267"/>
        <v>9.8550000000000004</v>
      </c>
      <c r="D259" s="116"/>
      <c r="E259" s="86">
        <f t="shared" si="251"/>
        <v>2.2650000000000001</v>
      </c>
      <c r="F259" s="86">
        <f t="shared" si="203"/>
        <v>2.2650000000000001</v>
      </c>
      <c r="G259" s="87">
        <f t="shared" si="204"/>
        <v>5.1302250000000003</v>
      </c>
      <c r="H259" s="88">
        <f t="shared" si="205"/>
        <v>1706545141033907.7</v>
      </c>
      <c r="I259" s="84">
        <f t="shared" si="252"/>
        <v>50.600000000000023</v>
      </c>
      <c r="J259" s="89">
        <v>253</v>
      </c>
      <c r="K259" s="94">
        <f t="shared" si="206"/>
        <v>253</v>
      </c>
      <c r="L259" s="94">
        <f t="shared" si="207"/>
        <v>10</v>
      </c>
      <c r="M259" s="94">
        <v>1</v>
      </c>
      <c r="N259" s="94">
        <f>N$3/Q$3</f>
        <v>1</v>
      </c>
      <c r="O259" s="93">
        <f>O258*M259</f>
        <v>106168320000</v>
      </c>
      <c r="P259" s="93">
        <f>K259*O259*$G259*N259</f>
        <v>137800844476416</v>
      </c>
      <c r="Q259" s="93">
        <f t="shared" si="208"/>
        <v>1.7065451410339078E+16</v>
      </c>
      <c r="R259" s="93">
        <f t="shared" si="209"/>
        <v>8.5327257051695392E+16</v>
      </c>
      <c r="S259" s="93">
        <f t="shared" si="210"/>
        <v>61755.765068797882</v>
      </c>
      <c r="T259" s="94">
        <f t="shared" si="266"/>
        <v>123.84141385475873</v>
      </c>
      <c r="U259" s="100">
        <f>T259/(($C259/N$3))</f>
        <v>12.566353511391043</v>
      </c>
      <c r="V259" s="94">
        <f t="shared" si="211"/>
        <v>243</v>
      </c>
      <c r="W259" s="97">
        <f t="shared" si="212"/>
        <v>10.5</v>
      </c>
      <c r="X259" s="94">
        <v>1</v>
      </c>
      <c r="Y259" s="94">
        <f>Y$3/AB$3</f>
        <v>0.95238095238095244</v>
      </c>
      <c r="Z259" s="93">
        <f>Z258*X259</f>
        <v>114661785600</v>
      </c>
      <c r="AA259" s="93">
        <f>V259*Z259*$G259*Y259</f>
        <v>136135718518315.91</v>
      </c>
      <c r="AB259" s="93">
        <f t="shared" si="253"/>
        <v>4479680995214006</v>
      </c>
      <c r="AC259" s="93">
        <f t="shared" si="213"/>
        <v>8.959361990428016E+16</v>
      </c>
      <c r="AD259" s="93">
        <f t="shared" si="214"/>
        <v>61755.765068797882</v>
      </c>
      <c r="AE259" s="94">
        <f t="shared" si="215"/>
        <v>32.905992960336143</v>
      </c>
      <c r="AF259" s="100">
        <f t="shared" si="254"/>
        <v>3.5059657644193756</v>
      </c>
      <c r="AG259" s="94">
        <f t="shared" si="216"/>
        <v>218</v>
      </c>
      <c r="AH259" s="94">
        <f t="shared" si="217"/>
        <v>11.75</v>
      </c>
      <c r="AI259" s="94">
        <v>1</v>
      </c>
      <c r="AJ259" s="94">
        <f>AJ$3/AM$3</f>
        <v>0.85106382978723394</v>
      </c>
      <c r="AK259" s="93">
        <f>AK258*AI259</f>
        <v>895795200</v>
      </c>
      <c r="AL259" s="93">
        <f>AG259*AK259*$G259*AJ259</f>
        <v>852636206572.39148</v>
      </c>
      <c r="AM259" s="93">
        <f t="shared" si="255"/>
        <v>156655510993346.66</v>
      </c>
      <c r="AN259" s="93">
        <f t="shared" si="218"/>
        <v>1.0025952703574208E+17</v>
      </c>
      <c r="AO259" s="93">
        <f t="shared" si="219"/>
        <v>61755.765068797882</v>
      </c>
      <c r="AP259" s="94">
        <f t="shared" si="220"/>
        <v>183.73077496099282</v>
      </c>
      <c r="AQ259" s="100">
        <f t="shared" si="262"/>
        <v>21.906003102908834</v>
      </c>
      <c r="AR259" s="94">
        <f t="shared" si="221"/>
        <v>188</v>
      </c>
      <c r="AS259" s="94">
        <f t="shared" si="222"/>
        <v>13.25</v>
      </c>
      <c r="AT259" s="94">
        <v>1</v>
      </c>
      <c r="AU259" s="94">
        <f>AU$3/AX$3</f>
        <v>0.75471698113207542</v>
      </c>
      <c r="AV259" s="93">
        <f>AV258*AT259</f>
        <v>73728000</v>
      </c>
      <c r="AW259" s="93">
        <f>AR259*AV259*$G259*AU259</f>
        <v>53667434727.84906</v>
      </c>
      <c r="AX259" s="93">
        <f t="shared" si="256"/>
        <v>2760220107263.0835</v>
      </c>
      <c r="AY259" s="93">
        <f t="shared" si="223"/>
        <v>1.1305861559349638E+17</v>
      </c>
      <c r="AZ259" s="93">
        <f t="shared" si="224"/>
        <v>61755.765068797882</v>
      </c>
      <c r="BA259" s="94">
        <f t="shared" si="225"/>
        <v>51.431936727744365</v>
      </c>
      <c r="BB259" s="100">
        <f t="shared" si="263"/>
        <v>6.914999103425802</v>
      </c>
      <c r="BC259" s="94">
        <f t="shared" si="226"/>
        <v>151</v>
      </c>
      <c r="BD259" s="94">
        <f t="shared" si="227"/>
        <v>15.1</v>
      </c>
      <c r="BE259" s="94">
        <v>1</v>
      </c>
      <c r="BF259" s="94">
        <f>BF$3/BI$3</f>
        <v>0.66225165562913912</v>
      </c>
      <c r="BG259" s="93">
        <f>BG258*BE259</f>
        <v>614400</v>
      </c>
      <c r="BH259" s="93">
        <f>BC259*BG259*$G259*BF259</f>
        <v>315201024.00000006</v>
      </c>
      <c r="BI259" s="93">
        <f t="shared" si="257"/>
        <v>18624422550.49696</v>
      </c>
      <c r="BJ259" s="93">
        <f t="shared" si="228"/>
        <v>1.2884415814806003E+17</v>
      </c>
      <c r="BK259" s="93">
        <f t="shared" si="229"/>
        <v>61755.765068797882</v>
      </c>
      <c r="BL259" s="94">
        <f t="shared" si="230"/>
        <v>59.087443036025661</v>
      </c>
      <c r="BM259" s="100">
        <f t="shared" si="264"/>
        <v>9.05347934900038</v>
      </c>
      <c r="BN259" s="94">
        <f t="shared" si="231"/>
        <v>101</v>
      </c>
      <c r="BO259" s="94">
        <f t="shared" si="232"/>
        <v>17.600000000000001</v>
      </c>
      <c r="BP259" s="94">
        <v>1</v>
      </c>
      <c r="BQ259" s="94">
        <f>BQ$3/BT$3</f>
        <v>0.56818181818181823</v>
      </c>
      <c r="BR259" s="93">
        <f>BR258*BP259</f>
        <v>5120</v>
      </c>
      <c r="BS259" s="93">
        <f>BN259*BR259*$G259*BQ259</f>
        <v>1507353.3818181821</v>
      </c>
      <c r="BT259" s="93">
        <f t="shared" si="258"/>
        <v>21199156.462693073</v>
      </c>
      <c r="BU259" s="93">
        <f t="shared" si="233"/>
        <v>1.501759724109839E+17</v>
      </c>
      <c r="BV259" s="93">
        <f t="shared" si="234"/>
        <v>61755.765068797882</v>
      </c>
      <c r="BW259" s="94">
        <f t="shared" si="235"/>
        <v>14.06382651765605</v>
      </c>
      <c r="BX259" s="100">
        <f t="shared" si="265"/>
        <v>2.5116524273033636</v>
      </c>
      <c r="BY259" s="94">
        <f t="shared" si="236"/>
        <v>46</v>
      </c>
      <c r="BZ259" s="94">
        <f t="shared" si="237"/>
        <v>20.350000000000001</v>
      </c>
      <c r="CA259" s="94">
        <v>1</v>
      </c>
      <c r="CB259" s="94">
        <f>CB$3/CE$3</f>
        <v>0.49140049140049141</v>
      </c>
      <c r="CC259" s="93">
        <f>CC258*CA259</f>
        <v>8</v>
      </c>
      <c r="CD259" s="93">
        <f>BY259*CC259*$G259*CB259</f>
        <v>927.72619164619175</v>
      </c>
      <c r="CE259" s="93">
        <f t="shared" si="259"/>
        <v>11968.517900385144</v>
      </c>
      <c r="CF259" s="93">
        <f t="shared" si="238"/>
        <v>1.7364096810020013E+17</v>
      </c>
      <c r="CG259" s="93">
        <f t="shared" si="239"/>
        <v>61755.765068797882</v>
      </c>
      <c r="CH259" s="94">
        <f t="shared" si="240"/>
        <v>12.90091624895031</v>
      </c>
      <c r="CI259" s="100">
        <f t="shared" si="268"/>
        <v>2.6639639337000389</v>
      </c>
      <c r="CJ259" s="94">
        <f t="shared" si="241"/>
        <v>-4</v>
      </c>
      <c r="CK259" s="94">
        <f t="shared" si="242"/>
        <v>22.85</v>
      </c>
      <c r="CL259" s="94">
        <v>1</v>
      </c>
      <c r="CM259" s="94">
        <f>CM$3/CP$3</f>
        <v>0.43763676148796499</v>
      </c>
      <c r="CN259" s="93">
        <f>CN258*CL259</f>
        <v>1</v>
      </c>
      <c r="CO259" s="93">
        <f>CJ259*CN259*$G259*CM259</f>
        <v>-8.9807002188183809</v>
      </c>
      <c r="CP259" s="93">
        <f t="shared" si="260"/>
        <v>13.123878705841122</v>
      </c>
      <c r="CQ259" s="93">
        <f t="shared" si="243"/>
        <v>1.9497278236312397E+17</v>
      </c>
      <c r="CR259" s="93">
        <f t="shared" si="244"/>
        <v>61755.765068797882</v>
      </c>
      <c r="CS259" s="94">
        <f t="shared" si="245"/>
        <v>-1.4613424773205348</v>
      </c>
      <c r="CT259" s="100"/>
      <c r="CU259" s="94">
        <f t="shared" si="246"/>
        <v>-67</v>
      </c>
      <c r="CV259" s="94">
        <f t="shared" si="247"/>
        <v>26</v>
      </c>
      <c r="CW259" s="94">
        <v>1</v>
      </c>
      <c r="CX259" s="94">
        <f>CX$3/DA$3</f>
        <v>0.38461538461538458</v>
      </c>
      <c r="CY259" s="93">
        <f>CY258*CW259</f>
        <v>1</v>
      </c>
      <c r="CZ259" s="93">
        <f>CU259*CY259*$G259*CX259</f>
        <v>-132.2019519230769</v>
      </c>
      <c r="DA259" s="93">
        <f t="shared" si="261"/>
        <v>2.4053119341595564E-3</v>
      </c>
      <c r="DB259" s="93">
        <f t="shared" si="248"/>
        <v>2.21850868334408E+17</v>
      </c>
      <c r="DC259" s="93">
        <f t="shared" si="249"/>
        <v>61755.765068797882</v>
      </c>
      <c r="DD259" s="94">
        <f t="shared" si="250"/>
        <v>-1.8194224057743962E-5</v>
      </c>
      <c r="DE259" s="100"/>
    </row>
    <row r="260" spans="1:109">
      <c r="A260" s="84">
        <f t="shared" si="201"/>
        <v>1663.4929077375984</v>
      </c>
      <c r="B260" s="84">
        <f t="shared" si="202"/>
        <v>8.4666666666666668</v>
      </c>
      <c r="C260" s="112">
        <f t="shared" si="267"/>
        <v>9.8550000000000004</v>
      </c>
      <c r="D260" s="116"/>
      <c r="E260" s="86">
        <f t="shared" si="251"/>
        <v>2.27</v>
      </c>
      <c r="F260" s="86">
        <f t="shared" si="203"/>
        <v>2.27</v>
      </c>
      <c r="G260" s="87">
        <f t="shared" si="204"/>
        <v>5.1528999999999998</v>
      </c>
      <c r="H260" s="88">
        <f t="shared" si="205"/>
        <v>1960305596233833.2</v>
      </c>
      <c r="I260" s="84">
        <f t="shared" si="252"/>
        <v>50.800000000000026</v>
      </c>
      <c r="J260" s="89">
        <v>254</v>
      </c>
      <c r="K260" s="94">
        <f t="shared" si="206"/>
        <v>254</v>
      </c>
      <c r="L260" s="94">
        <f t="shared" si="207"/>
        <v>10</v>
      </c>
      <c r="M260" s="94">
        <v>1</v>
      </c>
      <c r="N260" s="94">
        <f>N$3/Q$3</f>
        <v>1</v>
      </c>
      <c r="O260" s="93">
        <f>O259*M260</f>
        <v>106168320000</v>
      </c>
      <c r="P260" s="93">
        <f>K260*O260*$G260*N260</f>
        <v>138956982976512</v>
      </c>
      <c r="Q260" s="93">
        <f t="shared" si="208"/>
        <v>1.9603055962338332E+16</v>
      </c>
      <c r="R260" s="93">
        <f t="shared" si="209"/>
        <v>9.8015279811691664E+16</v>
      </c>
      <c r="S260" s="93">
        <f t="shared" si="210"/>
        <v>63989.027184306287</v>
      </c>
      <c r="T260" s="94">
        <f t="shared" si="266"/>
        <v>141.07283810020436</v>
      </c>
      <c r="U260" s="100">
        <f>T260/(($C260/N$3))</f>
        <v>14.314849122293694</v>
      </c>
      <c r="V260" s="94">
        <f t="shared" si="211"/>
        <v>244</v>
      </c>
      <c r="W260" s="97">
        <f t="shared" si="212"/>
        <v>10.5</v>
      </c>
      <c r="X260" s="94">
        <v>1</v>
      </c>
      <c r="Y260" s="94">
        <f>Y$3/AB$3</f>
        <v>0.95238095238095244</v>
      </c>
      <c r="Z260" s="93">
        <f>Z259*X260</f>
        <v>114661785600</v>
      </c>
      <c r="AA260" s="93">
        <f>V260*Z260*$G260*Y260</f>
        <v>137300128061381.5</v>
      </c>
      <c r="AB260" s="93">
        <f t="shared" si="253"/>
        <v>5145802190113810</v>
      </c>
      <c r="AC260" s="93">
        <f t="shared" si="213"/>
        <v>1.0291604380227624E+17</v>
      </c>
      <c r="AD260" s="93">
        <f t="shared" si="214"/>
        <v>63989.027184306287</v>
      </c>
      <c r="AE260" s="94">
        <f t="shared" si="215"/>
        <v>37.478495197129924</v>
      </c>
      <c r="AF260" s="100">
        <f t="shared" si="254"/>
        <v>3.9931425628601134</v>
      </c>
      <c r="AG260" s="94">
        <f t="shared" si="216"/>
        <v>219</v>
      </c>
      <c r="AH260" s="94">
        <f t="shared" si="217"/>
        <v>11.75</v>
      </c>
      <c r="AI260" s="94">
        <v>1</v>
      </c>
      <c r="AJ260" s="94">
        <f>AJ$3/AM$3</f>
        <v>0.85106382978723394</v>
      </c>
      <c r="AK260" s="93">
        <f>AK259*AI260</f>
        <v>895795200</v>
      </c>
      <c r="AL260" s="93">
        <f>AG260*AK260*$G260*AJ260</f>
        <v>860333222001.29358</v>
      </c>
      <c r="AM260" s="93">
        <f t="shared" si="255"/>
        <v>179949927779277.22</v>
      </c>
      <c r="AN260" s="93">
        <f t="shared" si="218"/>
        <v>1.151679537787377E+17</v>
      </c>
      <c r="AO260" s="93">
        <f t="shared" si="219"/>
        <v>63989.027184306287</v>
      </c>
      <c r="AP260" s="94">
        <f t="shared" si="220"/>
        <v>209.16305819352243</v>
      </c>
      <c r="AQ260" s="100">
        <f t="shared" si="262"/>
        <v>24.938264168177458</v>
      </c>
      <c r="AR260" s="94">
        <f t="shared" si="221"/>
        <v>189</v>
      </c>
      <c r="AS260" s="94">
        <f t="shared" si="222"/>
        <v>13.25</v>
      </c>
      <c r="AT260" s="94">
        <v>1</v>
      </c>
      <c r="AU260" s="94">
        <f>AU$3/AX$3</f>
        <v>0.75471698113207542</v>
      </c>
      <c r="AV260" s="93">
        <f>AV259*AT260</f>
        <v>73728000</v>
      </c>
      <c r="AW260" s="93">
        <f>AR260*AV260*$G260*AU260</f>
        <v>54191365371.169807</v>
      </c>
      <c r="AX260" s="93">
        <f t="shared" si="256"/>
        <v>3170660296642.8437</v>
      </c>
      <c r="AY260" s="93">
        <f t="shared" si="223"/>
        <v>1.2987024575049146E+17</v>
      </c>
      <c r="AZ260" s="93">
        <f t="shared" si="224"/>
        <v>63989.027184306287</v>
      </c>
      <c r="BA260" s="94">
        <f t="shared" si="225"/>
        <v>58.508588497931768</v>
      </c>
      <c r="BB260" s="100">
        <f t="shared" si="263"/>
        <v>7.8664515230603334</v>
      </c>
      <c r="BC260" s="94">
        <f t="shared" si="226"/>
        <v>152</v>
      </c>
      <c r="BD260" s="94">
        <f t="shared" si="227"/>
        <v>15.1</v>
      </c>
      <c r="BE260" s="94">
        <v>1</v>
      </c>
      <c r="BF260" s="94">
        <f>BF$3/BI$3</f>
        <v>0.66225165562913912</v>
      </c>
      <c r="BG260" s="93">
        <f>BG259*BE260</f>
        <v>614400</v>
      </c>
      <c r="BH260" s="93">
        <f>BC260*BG260*$G260*BF260</f>
        <v>318690826.17218542</v>
      </c>
      <c r="BI260" s="93">
        <f t="shared" si="257"/>
        <v>21393843546.525536</v>
      </c>
      <c r="BJ260" s="93">
        <f t="shared" si="228"/>
        <v>1.480030725156544E+17</v>
      </c>
      <c r="BK260" s="93">
        <f t="shared" si="229"/>
        <v>63989.027184306287</v>
      </c>
      <c r="BL260" s="94">
        <f t="shared" si="230"/>
        <v>67.130402853098317</v>
      </c>
      <c r="BM260" s="100">
        <f t="shared" si="264"/>
        <v>10.285835444766967</v>
      </c>
      <c r="BN260" s="94">
        <f t="shared" si="231"/>
        <v>102</v>
      </c>
      <c r="BO260" s="94">
        <f t="shared" si="232"/>
        <v>17.600000000000001</v>
      </c>
      <c r="BP260" s="94">
        <v>1</v>
      </c>
      <c r="BQ260" s="94">
        <f>BQ$3/BT$3</f>
        <v>0.56818181818181823</v>
      </c>
      <c r="BR260" s="93">
        <f>BR259*BP260</f>
        <v>5120</v>
      </c>
      <c r="BS260" s="93">
        <f>BN260*BR260*$G260*BQ260</f>
        <v>1529005.9636363636</v>
      </c>
      <c r="BT260" s="93">
        <f t="shared" si="258"/>
        <v>24351436.156020295</v>
      </c>
      <c r="BU260" s="93">
        <f t="shared" si="233"/>
        <v>1.7250689246857734E+17</v>
      </c>
      <c r="BV260" s="93">
        <f t="shared" si="234"/>
        <v>63989.027184306287</v>
      </c>
      <c r="BW260" s="94">
        <f t="shared" si="235"/>
        <v>15.926318624753044</v>
      </c>
      <c r="BX260" s="100">
        <f t="shared" si="265"/>
        <v>2.8442740517062766</v>
      </c>
      <c r="BY260" s="94">
        <f t="shared" si="236"/>
        <v>47</v>
      </c>
      <c r="BZ260" s="94">
        <f t="shared" si="237"/>
        <v>20.350000000000001</v>
      </c>
      <c r="CA260" s="94">
        <v>1</v>
      </c>
      <c r="CB260" s="94">
        <f>CB$3/CE$3</f>
        <v>0.49140049140049141</v>
      </c>
      <c r="CC260" s="93">
        <f>CC259*CA260</f>
        <v>8</v>
      </c>
      <c r="CD260" s="93">
        <f>BY260*CC260*$G260*CB260</f>
        <v>952.0837346437346</v>
      </c>
      <c r="CE260" s="93">
        <f t="shared" si="259"/>
        <v>13748.216823924982</v>
      </c>
      <c r="CF260" s="93">
        <f t="shared" si="238"/>
        <v>1.9946109441679258E+17</v>
      </c>
      <c r="CG260" s="93">
        <f t="shared" si="239"/>
        <v>63989.027184306287</v>
      </c>
      <c r="CH260" s="94">
        <f t="shared" si="240"/>
        <v>14.440134122309633</v>
      </c>
      <c r="CI260" s="100">
        <f t="shared" si="268"/>
        <v>2.9818034438254801</v>
      </c>
      <c r="CJ260" s="94">
        <f t="shared" si="241"/>
        <v>-3</v>
      </c>
      <c r="CK260" s="94">
        <f t="shared" si="242"/>
        <v>22.85</v>
      </c>
      <c r="CL260" s="94">
        <v>1</v>
      </c>
      <c r="CM260" s="94">
        <f>CM$3/CP$3</f>
        <v>0.43763676148796499</v>
      </c>
      <c r="CN260" s="93">
        <f>CN259*CL260</f>
        <v>1</v>
      </c>
      <c r="CO260" s="93">
        <f>CJ260*CN260*$G260*CM260</f>
        <v>-6.7652954048140046</v>
      </c>
      <c r="CP260" s="93">
        <f t="shared" si="260"/>
        <v>15.075377880580314</v>
      </c>
      <c r="CQ260" s="93">
        <f t="shared" si="243"/>
        <v>2.2396491436971549E+17</v>
      </c>
      <c r="CR260" s="93">
        <f t="shared" si="244"/>
        <v>63989.027184306287</v>
      </c>
      <c r="CS260" s="94">
        <f t="shared" si="245"/>
        <v>-2.2283399287861214</v>
      </c>
      <c r="CT260" s="100"/>
      <c r="CU260" s="94">
        <f t="shared" si="246"/>
        <v>-66</v>
      </c>
      <c r="CV260" s="94">
        <f t="shared" si="247"/>
        <v>26</v>
      </c>
      <c r="CW260" s="94">
        <v>1</v>
      </c>
      <c r="CX260" s="94">
        <f>CX$3/DA$3</f>
        <v>0.38461538461538458</v>
      </c>
      <c r="CY260" s="93">
        <f>CY259*CW260</f>
        <v>1</v>
      </c>
      <c r="CZ260" s="93">
        <f>CU260*CY260*$G260*CX260</f>
        <v>-130.80438461538458</v>
      </c>
      <c r="DA260" s="93">
        <f t="shared" si="261"/>
        <v>2.7629778620238193E-3</v>
      </c>
      <c r="DB260" s="93">
        <f t="shared" si="248"/>
        <v>2.5483972751039834E+17</v>
      </c>
      <c r="DC260" s="93">
        <f t="shared" si="249"/>
        <v>63989.027184306287</v>
      </c>
      <c r="DD260" s="94">
        <f t="shared" si="250"/>
        <v>-2.112297588607631E-5</v>
      </c>
      <c r="DE260" s="100"/>
    </row>
    <row r="261" spans="1:109">
      <c r="A261" s="84">
        <f t="shared" si="201"/>
        <v>1722.1558584396371</v>
      </c>
      <c r="B261" s="84">
        <f t="shared" si="202"/>
        <v>8.5</v>
      </c>
      <c r="C261" s="112">
        <f t="shared" si="267"/>
        <v>9.8550000000000004</v>
      </c>
      <c r="D261" s="116"/>
      <c r="E261" s="86">
        <f t="shared" si="251"/>
        <v>2.2750000000000004</v>
      </c>
      <c r="F261" s="86">
        <f t="shared" si="203"/>
        <v>2.2750000000000004</v>
      </c>
      <c r="G261" s="87">
        <f t="shared" si="204"/>
        <v>5.1756250000000019</v>
      </c>
      <c r="H261" s="88">
        <f t="shared" si="205"/>
        <v>2251799813685286.5</v>
      </c>
      <c r="I261" s="84">
        <f t="shared" si="252"/>
        <v>51.000000000000028</v>
      </c>
      <c r="J261" s="89">
        <v>255</v>
      </c>
      <c r="K261" s="94">
        <f t="shared" si="206"/>
        <v>255</v>
      </c>
      <c r="L261" s="94">
        <f t="shared" si="207"/>
        <v>10</v>
      </c>
      <c r="M261" s="94">
        <v>1</v>
      </c>
      <c r="N261" s="94">
        <f>N$3/Q$3</f>
        <v>1</v>
      </c>
      <c r="O261" s="93">
        <f>O260*M261</f>
        <v>106168320000</v>
      </c>
      <c r="P261" s="93">
        <f>K261*O261*$G261*N261</f>
        <v>140119289856000.05</v>
      </c>
      <c r="Q261" s="93">
        <f t="shared" si="208"/>
        <v>2.2517998136852864E+16</v>
      </c>
      <c r="R261" s="93">
        <f t="shared" si="209"/>
        <v>1.1258999068426432E+17</v>
      </c>
      <c r="S261" s="93">
        <f t="shared" si="210"/>
        <v>66303.00054992603</v>
      </c>
      <c r="T261" s="94">
        <f t="shared" si="266"/>
        <v>160.70591108472294</v>
      </c>
      <c r="U261" s="100">
        <f>T261/(($C261/N$3))</f>
        <v>16.307043235385382</v>
      </c>
      <c r="V261" s="94">
        <f t="shared" si="211"/>
        <v>245</v>
      </c>
      <c r="W261" s="97">
        <f t="shared" si="212"/>
        <v>10.5</v>
      </c>
      <c r="X261" s="94">
        <v>1</v>
      </c>
      <c r="Y261" s="94">
        <f>Y$3/AB$3</f>
        <v>0.95238095238095244</v>
      </c>
      <c r="Z261" s="93">
        <f>Z260*X261</f>
        <v>114661785600</v>
      </c>
      <c r="AA261" s="93">
        <f>V261*Z261*$G261*Y261</f>
        <v>138470827622400.06</v>
      </c>
      <c r="AB261" s="93">
        <f t="shared" si="253"/>
        <v>5910974510923872</v>
      </c>
      <c r="AC261" s="93">
        <f t="shared" si="213"/>
        <v>1.1821949021847754E+17</v>
      </c>
      <c r="AD261" s="93">
        <f t="shared" si="214"/>
        <v>66303.00054992603</v>
      </c>
      <c r="AE261" s="94">
        <f t="shared" si="215"/>
        <v>42.687507631879491</v>
      </c>
      <c r="AF261" s="100">
        <f t="shared" si="254"/>
        <v>4.5481362773692</v>
      </c>
      <c r="AG261" s="94">
        <f t="shared" si="216"/>
        <v>220</v>
      </c>
      <c r="AH261" s="94">
        <f t="shared" si="217"/>
        <v>11.75</v>
      </c>
      <c r="AI261" s="94">
        <v>12</v>
      </c>
      <c r="AJ261" s="94">
        <f>AJ$3/AM$3</f>
        <v>0.85106382978723394</v>
      </c>
      <c r="AK261" s="93">
        <f>AK260*AI261</f>
        <v>10749542400</v>
      </c>
      <c r="AL261" s="93">
        <f>AG261*AK261*$G261*AJ261</f>
        <v>10416878369770.215</v>
      </c>
      <c r="AM261" s="93">
        <f t="shared" si="255"/>
        <v>206708186021891.03</v>
      </c>
      <c r="AN261" s="93">
        <f t="shared" si="218"/>
        <v>1.3229323905401058E+17</v>
      </c>
      <c r="AO261" s="93">
        <f t="shared" si="219"/>
        <v>66303.00054992603</v>
      </c>
      <c r="AP261" s="94">
        <f t="shared" si="220"/>
        <v>19.843582567092103</v>
      </c>
      <c r="AQ261" s="100">
        <f t="shared" si="262"/>
        <v>2.3659268915609557</v>
      </c>
      <c r="AR261" s="94">
        <f t="shared" si="221"/>
        <v>190</v>
      </c>
      <c r="AS261" s="94">
        <f t="shared" si="222"/>
        <v>13.25</v>
      </c>
      <c r="AT261" s="94">
        <v>1</v>
      </c>
      <c r="AU261" s="94">
        <f>AU$3/AX$3</f>
        <v>0.75471698113207542</v>
      </c>
      <c r="AV261" s="93">
        <f>AV260*AT261</f>
        <v>73728000</v>
      </c>
      <c r="AW261" s="93">
        <f>AR261*AV261*$G261*AU261</f>
        <v>54718348075.471718</v>
      </c>
      <c r="AX261" s="93">
        <f t="shared" si="256"/>
        <v>3642132267008.0459</v>
      </c>
      <c r="AY261" s="93">
        <f t="shared" si="223"/>
        <v>1.4918173765665024E+17</v>
      </c>
      <c r="AZ261" s="93">
        <f t="shared" si="224"/>
        <v>66303.00054992603</v>
      </c>
      <c r="BA261" s="94">
        <f t="shared" si="225"/>
        <v>66.561444106180602</v>
      </c>
      <c r="BB261" s="100">
        <f t="shared" si="263"/>
        <v>8.94915407820287</v>
      </c>
      <c r="BC261" s="94">
        <f t="shared" si="226"/>
        <v>153</v>
      </c>
      <c r="BD261" s="94">
        <f t="shared" si="227"/>
        <v>15.1</v>
      </c>
      <c r="BE261" s="94">
        <v>1</v>
      </c>
      <c r="BF261" s="94">
        <f>BF$3/BI$3</f>
        <v>0.66225165562913912</v>
      </c>
      <c r="BG261" s="93">
        <f>BG260*BE261</f>
        <v>614400</v>
      </c>
      <c r="BH261" s="93">
        <f>BC261*BG261*$G261*BF261</f>
        <v>322202193.37748361</v>
      </c>
      <c r="BI261" s="93">
        <f t="shared" si="257"/>
        <v>24575072888.957825</v>
      </c>
      <c r="BJ261" s="93">
        <f t="shared" si="228"/>
        <v>1.700108859332391E+17</v>
      </c>
      <c r="BK261" s="93">
        <f t="shared" si="229"/>
        <v>66303.00054992603</v>
      </c>
      <c r="BL261" s="94">
        <f t="shared" si="230"/>
        <v>76.272208551250657</v>
      </c>
      <c r="BM261" s="100">
        <f t="shared" si="264"/>
        <v>11.686558590805529</v>
      </c>
      <c r="BN261" s="94">
        <f t="shared" si="231"/>
        <v>103</v>
      </c>
      <c r="BO261" s="94">
        <f t="shared" si="232"/>
        <v>17.600000000000001</v>
      </c>
      <c r="BP261" s="94">
        <v>1</v>
      </c>
      <c r="BQ261" s="94">
        <f>BQ$3/BT$3</f>
        <v>0.56818181818181823</v>
      </c>
      <c r="BR261" s="93">
        <f>BR260*BP261</f>
        <v>5120</v>
      </c>
      <c r="BS261" s="93">
        <f>BN261*BR261*$G261*BQ261</f>
        <v>1550805.4545454553</v>
      </c>
      <c r="BT261" s="93">
        <f t="shared" si="258"/>
        <v>27972454.654235844</v>
      </c>
      <c r="BU261" s="93">
        <f t="shared" si="233"/>
        <v>1.9815838360430525E+17</v>
      </c>
      <c r="BV261" s="93">
        <f t="shared" si="234"/>
        <v>66303.00054992603</v>
      </c>
      <c r="BW261" s="94">
        <f t="shared" si="235"/>
        <v>18.037371852315697</v>
      </c>
      <c r="BX261" s="100">
        <f t="shared" si="265"/>
        <v>3.2212860943760147</v>
      </c>
      <c r="BY261" s="94">
        <f t="shared" si="236"/>
        <v>48</v>
      </c>
      <c r="BZ261" s="94">
        <f t="shared" si="237"/>
        <v>20.350000000000001</v>
      </c>
      <c r="CA261" s="94">
        <v>1</v>
      </c>
      <c r="CB261" s="94">
        <f>CB$3/CE$3</f>
        <v>0.49140049140049141</v>
      </c>
      <c r="CC261" s="93">
        <f>CC260*CA261</f>
        <v>8</v>
      </c>
      <c r="CD261" s="93">
        <f>BY261*CC261*$G261*CB261</f>
        <v>976.62899262899305</v>
      </c>
      <c r="CE261" s="93">
        <f t="shared" si="259"/>
        <v>15792.554049785191</v>
      </c>
      <c r="CF261" s="93">
        <f t="shared" si="238"/>
        <v>2.2912063104247792E+17</v>
      </c>
      <c r="CG261" s="93">
        <f t="shared" si="239"/>
        <v>66303.00054992603</v>
      </c>
      <c r="CH261" s="94">
        <f t="shared" si="240"/>
        <v>16.170474324413743</v>
      </c>
      <c r="CI261" s="100">
        <f t="shared" si="268"/>
        <v>3.3391085997140508</v>
      </c>
      <c r="CJ261" s="94">
        <f t="shared" si="241"/>
        <v>-2</v>
      </c>
      <c r="CK261" s="94">
        <f t="shared" si="242"/>
        <v>22.85</v>
      </c>
      <c r="CL261" s="94">
        <v>1</v>
      </c>
      <c r="CM261" s="94">
        <f>CM$3/CP$3</f>
        <v>0.43763676148796499</v>
      </c>
      <c r="CN261" s="93">
        <f>CN260*CL261</f>
        <v>1</v>
      </c>
      <c r="CO261" s="93">
        <f>CJ261*CN261*$G261*CM261</f>
        <v>-4.5300875273522996</v>
      </c>
      <c r="CP261" s="93">
        <f t="shared" si="260"/>
        <v>17.317061772381297</v>
      </c>
      <c r="CQ261" s="93">
        <f t="shared" si="243"/>
        <v>2.57268128713544E+17</v>
      </c>
      <c r="CR261" s="93">
        <f t="shared" si="244"/>
        <v>66303.00054992603</v>
      </c>
      <c r="CS261" s="94">
        <f t="shared" si="245"/>
        <v>-3.8226770824674552</v>
      </c>
      <c r="CT261" s="100"/>
      <c r="CU261" s="94">
        <f t="shared" si="246"/>
        <v>-65</v>
      </c>
      <c r="CV261" s="94">
        <f t="shared" si="247"/>
        <v>26</v>
      </c>
      <c r="CW261" s="94">
        <v>1</v>
      </c>
      <c r="CX261" s="94">
        <f>CX$3/DA$3</f>
        <v>0.38461538461538458</v>
      </c>
      <c r="CY261" s="93">
        <f>CY260*CW261</f>
        <v>1</v>
      </c>
      <c r="CZ261" s="93">
        <f>CU261*CY261*$G261*CX261</f>
        <v>-129.39062500000006</v>
      </c>
      <c r="DA261" s="93">
        <f t="shared" si="261"/>
        <v>3.1738281249999861E-3</v>
      </c>
      <c r="DB261" s="93">
        <f t="shared" si="248"/>
        <v>2.9273397577908723E+17</v>
      </c>
      <c r="DC261" s="93">
        <f t="shared" si="249"/>
        <v>66303.00054992603</v>
      </c>
      <c r="DD261" s="94">
        <f t="shared" si="250"/>
        <v>-2.4529042386185126E-5</v>
      </c>
      <c r="DE261" s="100"/>
    </row>
    <row r="262" spans="1:109">
      <c r="A262" s="84">
        <f t="shared" si="201"/>
        <v>1782.8875536304927</v>
      </c>
      <c r="B262" s="84">
        <f t="shared" si="202"/>
        <v>8.5333333333333332</v>
      </c>
      <c r="C262" s="112">
        <f t="shared" si="267"/>
        <v>9.8550000000000004</v>
      </c>
      <c r="D262" s="116"/>
      <c r="E262" s="86">
        <f t="shared" si="251"/>
        <v>2.2800000000000002</v>
      </c>
      <c r="F262" s="86">
        <f t="shared" si="203"/>
        <v>2.2800000000000002</v>
      </c>
      <c r="G262" s="87">
        <f t="shared" si="204"/>
        <v>5.1984000000000012</v>
      </c>
      <c r="H262" s="88">
        <f t="shared" si="205"/>
        <v>2586638741762918.5</v>
      </c>
      <c r="I262" s="84">
        <f t="shared" si="252"/>
        <v>51.200000000000031</v>
      </c>
      <c r="J262" s="89">
        <v>256</v>
      </c>
      <c r="K262" s="94">
        <f t="shared" si="206"/>
        <v>256</v>
      </c>
      <c r="L262" s="94">
        <f t="shared" si="207"/>
        <v>10</v>
      </c>
      <c r="M262" s="94">
        <v>1</v>
      </c>
      <c r="N262" s="94">
        <f>N$3/Q$3</f>
        <v>1</v>
      </c>
      <c r="O262" s="93">
        <f>O261*M262</f>
        <v>106168320000</v>
      </c>
      <c r="P262" s="93">
        <f>K262*O262*$G262*N262</f>
        <v>141287781040128.03</v>
      </c>
      <c r="Q262" s="93">
        <f t="shared" si="208"/>
        <v>2.5866387417629184E+16</v>
      </c>
      <c r="R262" s="93">
        <f t="shared" si="209"/>
        <v>1.2933193708814592E+17</v>
      </c>
      <c r="S262" s="93">
        <f t="shared" si="210"/>
        <v>68700.600399894975</v>
      </c>
      <c r="T262" s="94">
        <f t="shared" si="266"/>
        <v>183.07589819308373</v>
      </c>
      <c r="U262" s="100">
        <f>T262/(($C262/N$3))</f>
        <v>18.576955676619352</v>
      </c>
      <c r="V262" s="94">
        <f t="shared" si="211"/>
        <v>246</v>
      </c>
      <c r="W262" s="97">
        <f t="shared" si="212"/>
        <v>10.5</v>
      </c>
      <c r="X262" s="94">
        <v>1</v>
      </c>
      <c r="Y262" s="94">
        <f>Y$3/AB$3</f>
        <v>0.95238095238095244</v>
      </c>
      <c r="Z262" s="93">
        <f>Z261*X262</f>
        <v>114661785600</v>
      </c>
      <c r="AA262" s="93">
        <f>V262*Z262*$G262*Y262</f>
        <v>139647833581626.56</v>
      </c>
      <c r="AB262" s="93">
        <f t="shared" si="253"/>
        <v>6789926697127656</v>
      </c>
      <c r="AC262" s="93">
        <f t="shared" si="213"/>
        <v>1.3579853394255322E+17</v>
      </c>
      <c r="AD262" s="93">
        <f t="shared" si="214"/>
        <v>68700.600399894975</v>
      </c>
      <c r="AE262" s="94">
        <f t="shared" si="215"/>
        <v>48.621783259951734</v>
      </c>
      <c r="AF262" s="100">
        <f t="shared" si="254"/>
        <v>5.1804030870572619</v>
      </c>
      <c r="AG262" s="94">
        <f t="shared" si="216"/>
        <v>221</v>
      </c>
      <c r="AH262" s="94">
        <f t="shared" si="217"/>
        <v>11.75</v>
      </c>
      <c r="AI262" s="94">
        <v>1</v>
      </c>
      <c r="AJ262" s="94">
        <f>AJ$3/AM$3</f>
        <v>0.85106382978723394</v>
      </c>
      <c r="AK262" s="93">
        <f>AK261*AI262</f>
        <v>10749542400</v>
      </c>
      <c r="AL262" s="93">
        <f>AG262*AK262*$G262*AJ262</f>
        <v>10510274968414.775</v>
      </c>
      <c r="AM262" s="93">
        <f t="shared" si="255"/>
        <v>237445353247767.34</v>
      </c>
      <c r="AN262" s="93">
        <f t="shared" si="218"/>
        <v>1.5196502607857146E+17</v>
      </c>
      <c r="AO262" s="93">
        <f t="shared" si="219"/>
        <v>68700.600399894975</v>
      </c>
      <c r="AP262" s="94">
        <f t="shared" si="220"/>
        <v>22.591735607425342</v>
      </c>
      <c r="AQ262" s="100">
        <f t="shared" si="262"/>
        <v>2.6935859298553804</v>
      </c>
      <c r="AR262" s="94">
        <f t="shared" si="221"/>
        <v>191</v>
      </c>
      <c r="AS262" s="94">
        <f t="shared" si="222"/>
        <v>13.25</v>
      </c>
      <c r="AT262" s="94">
        <v>1</v>
      </c>
      <c r="AU262" s="94">
        <f>AU$3/AX$3</f>
        <v>0.75471698113207542</v>
      </c>
      <c r="AV262" s="93">
        <f>AV261*AT262</f>
        <v>73728000</v>
      </c>
      <c r="AW262" s="93">
        <f>AR262*AV262*$G262*AU262</f>
        <v>55248391187.320763</v>
      </c>
      <c r="AX262" s="93">
        <f t="shared" si="256"/>
        <v>4183711343793.7651</v>
      </c>
      <c r="AY262" s="93">
        <f t="shared" si="223"/>
        <v>1.7136481664179334E+17</v>
      </c>
      <c r="AZ262" s="93">
        <f t="shared" si="224"/>
        <v>68700.600399894975</v>
      </c>
      <c r="BA262" s="94">
        <f t="shared" si="225"/>
        <v>75.725487274530934</v>
      </c>
      <c r="BB262" s="100">
        <f t="shared" si="263"/>
        <v>10.181255265221052</v>
      </c>
      <c r="BC262" s="94">
        <f t="shared" si="226"/>
        <v>154</v>
      </c>
      <c r="BD262" s="94">
        <f t="shared" si="227"/>
        <v>15.1</v>
      </c>
      <c r="BE262" s="94">
        <v>1</v>
      </c>
      <c r="BF262" s="94">
        <f>BF$3/BI$3</f>
        <v>0.66225165562913912</v>
      </c>
      <c r="BG262" s="93">
        <f>BG261*BE262</f>
        <v>614400</v>
      </c>
      <c r="BH262" s="93">
        <f>BC262*BG262*$G262*BF262</f>
        <v>325735186.64900672</v>
      </c>
      <c r="BI262" s="93">
        <f t="shared" si="257"/>
        <v>28229345801.478081</v>
      </c>
      <c r="BJ262" s="93">
        <f t="shared" si="228"/>
        <v>1.9529122500310035E+17</v>
      </c>
      <c r="BK262" s="93">
        <f t="shared" si="229"/>
        <v>68700.600399894975</v>
      </c>
      <c r="BL262" s="94">
        <f t="shared" si="230"/>
        <v>86.663482971817785</v>
      </c>
      <c r="BM262" s="100">
        <f t="shared" si="264"/>
        <v>13.278727477163354</v>
      </c>
      <c r="BN262" s="94">
        <f t="shared" si="231"/>
        <v>104</v>
      </c>
      <c r="BO262" s="94">
        <f t="shared" si="232"/>
        <v>17.600000000000001</v>
      </c>
      <c r="BP262" s="94">
        <v>1</v>
      </c>
      <c r="BQ262" s="94">
        <f>BQ$3/BT$3</f>
        <v>0.56818181818181823</v>
      </c>
      <c r="BR262" s="93">
        <f>BR261*BP262</f>
        <v>5120</v>
      </c>
      <c r="BS262" s="93">
        <f>BN262*BR262*$G262*BQ262</f>
        <v>1572752.2909090915</v>
      </c>
      <c r="BT262" s="93">
        <f t="shared" si="258"/>
        <v>32131912.646549869</v>
      </c>
      <c r="BU262" s="93">
        <f t="shared" si="233"/>
        <v>2.2762420927513683E+17</v>
      </c>
      <c r="BV262" s="93">
        <f t="shared" si="234"/>
        <v>68700.600399894975</v>
      </c>
      <c r="BW262" s="94">
        <f t="shared" si="235"/>
        <v>20.430370906010122</v>
      </c>
      <c r="BX262" s="100">
        <f t="shared" si="265"/>
        <v>3.6486507148227107</v>
      </c>
      <c r="BY262" s="94">
        <f t="shared" si="236"/>
        <v>49</v>
      </c>
      <c r="BZ262" s="94">
        <f t="shared" si="237"/>
        <v>20.350000000000001</v>
      </c>
      <c r="CA262" s="94">
        <v>1</v>
      </c>
      <c r="CB262" s="94">
        <f>CB$3/CE$3</f>
        <v>0.49140049140049141</v>
      </c>
      <c r="CC262" s="93">
        <f>CC261*CA262</f>
        <v>8</v>
      </c>
      <c r="CD262" s="93">
        <f>BY262*CC262*$G262*CB262</f>
        <v>1001.3625552825555</v>
      </c>
      <c r="CE262" s="93">
        <f t="shared" si="259"/>
        <v>18140.880858190016</v>
      </c>
      <c r="CF262" s="93">
        <f t="shared" si="238"/>
        <v>2.6319049197437696E+17</v>
      </c>
      <c r="CG262" s="93">
        <f t="shared" si="239"/>
        <v>68700.600399894975</v>
      </c>
      <c r="CH262" s="94">
        <f t="shared" si="240"/>
        <v>18.11619653889613</v>
      </c>
      <c r="CI262" s="100">
        <f t="shared" si="268"/>
        <v>3.7408888844904746</v>
      </c>
      <c r="CJ262" s="94">
        <f t="shared" si="241"/>
        <v>-1</v>
      </c>
      <c r="CK262" s="94">
        <f t="shared" si="242"/>
        <v>22.85</v>
      </c>
      <c r="CL262" s="94">
        <v>1</v>
      </c>
      <c r="CM262" s="94">
        <f>CM$3/CP$3</f>
        <v>0.43763676148796499</v>
      </c>
      <c r="CN262" s="93">
        <f>CN261*CL262</f>
        <v>1</v>
      </c>
      <c r="CO262" s="93">
        <f>CJ262*CN262*$G262*CM262</f>
        <v>-2.2750109409190378</v>
      </c>
      <c r="CP262" s="93">
        <f t="shared" si="260"/>
        <v>19.892080371316439</v>
      </c>
      <c r="CQ262" s="93">
        <f t="shared" si="243"/>
        <v>2.9552347624641344E+17</v>
      </c>
      <c r="CR262" s="93">
        <f t="shared" si="244"/>
        <v>68700.600399894975</v>
      </c>
      <c r="CS262" s="94">
        <f t="shared" si="245"/>
        <v>-8.7437295414854663</v>
      </c>
      <c r="CT262" s="100"/>
      <c r="CU262" s="94">
        <f t="shared" si="246"/>
        <v>-64</v>
      </c>
      <c r="CV262" s="94">
        <f t="shared" si="247"/>
        <v>26</v>
      </c>
      <c r="CW262" s="94">
        <v>1</v>
      </c>
      <c r="CX262" s="94">
        <f>CX$3/DA$3</f>
        <v>0.38461538461538458</v>
      </c>
      <c r="CY262" s="93">
        <f>CY261*CW262</f>
        <v>1</v>
      </c>
      <c r="CZ262" s="93">
        <f>CU262*CY262*$G262*CX262</f>
        <v>-127.96061538461541</v>
      </c>
      <c r="DA262" s="93">
        <f t="shared" si="261"/>
        <v>3.6457711462308082E-3</v>
      </c>
      <c r="DB262" s="93">
        <f t="shared" si="248"/>
        <v>3.3626303642917939E+17</v>
      </c>
      <c r="DC262" s="93">
        <f t="shared" si="249"/>
        <v>68700.600399894975</v>
      </c>
      <c r="DD262" s="94">
        <f t="shared" si="250"/>
        <v>-2.8491353650282116E-5</v>
      </c>
      <c r="DE262" s="100"/>
    </row>
    <row r="263" spans="1:109">
      <c r="A263" s="84">
        <f t="shared" ref="A263:A306" si="269">POWER(POWER(2,0.05),J263-40)</f>
        <v>1845.7609474270123</v>
      </c>
      <c r="B263" s="84">
        <f t="shared" ref="B263:B326" si="270">J263/30</f>
        <v>8.5666666666666664</v>
      </c>
      <c r="C263" s="112">
        <f t="shared" si="267"/>
        <v>12.14</v>
      </c>
      <c r="D263" s="115">
        <f>1+J263/200</f>
        <v>2.2850000000000001</v>
      </c>
      <c r="E263" s="86">
        <f t="shared" si="251"/>
        <v>2.2850000000000001</v>
      </c>
      <c r="F263" s="86">
        <f t="shared" ref="F263:F326" si="271">(100%+J263*0.5%)</f>
        <v>2.2850000000000001</v>
      </c>
      <c r="G263" s="87">
        <f t="shared" ref="G263:G326" si="272">E263*F263</f>
        <v>5.2212250000000004</v>
      </c>
      <c r="H263" s="88">
        <f t="shared" ref="H263:H326" si="273">POWER($I$1,J263)</f>
        <v>2971267667634665</v>
      </c>
      <c r="I263" s="84">
        <f t="shared" si="252"/>
        <v>51.400000000000034</v>
      </c>
      <c r="J263" s="89">
        <v>257</v>
      </c>
      <c r="K263" s="94">
        <f t="shared" ref="K263:K326" si="274">$J263-L$3</f>
        <v>257</v>
      </c>
      <c r="L263" s="94">
        <f t="shared" ref="L263:L326" si="275">M$3</f>
        <v>10</v>
      </c>
      <c r="M263" s="94">
        <v>1</v>
      </c>
      <c r="N263" s="94">
        <f>N$3/Q$3</f>
        <v>1</v>
      </c>
      <c r="O263" s="93">
        <f>O262*M263</f>
        <v>106168320000</v>
      </c>
      <c r="P263" s="93">
        <f>K263*O263*$G263*N263</f>
        <v>142462472454144</v>
      </c>
      <c r="Q263" s="93">
        <f t="shared" ref="Q263:Q319" si="276">L263*POWER($I$1,K263)</f>
        <v>2.9712676676346648E+16</v>
      </c>
      <c r="R263" s="93">
        <f t="shared" ref="R263:R319" si="277">$H263*L263*5</f>
        <v>1.4856338338173325E+17</v>
      </c>
      <c r="S263" s="93">
        <f t="shared" ref="S263:S326" si="278">$A263*(30+$B263)</f>
        <v>71184.847205768441</v>
      </c>
      <c r="T263" s="94">
        <f t="shared" si="266"/>
        <v>208.56493759021768</v>
      </c>
      <c r="U263" s="100">
        <f>T263/(($C263/N$3))</f>
        <v>17.179978384696678</v>
      </c>
      <c r="V263" s="94">
        <f t="shared" ref="V263:V326" si="279">$J263-W$3</f>
        <v>247</v>
      </c>
      <c r="W263" s="97">
        <f t="shared" ref="W263:W326" si="280">X$3</f>
        <v>10.5</v>
      </c>
      <c r="X263" s="94">
        <v>1</v>
      </c>
      <c r="Y263" s="94">
        <f>Y$3/AB$3</f>
        <v>0.95238095238095244</v>
      </c>
      <c r="Z263" s="93">
        <f>Z262*X263</f>
        <v>114661785600</v>
      </c>
      <c r="AA263" s="93">
        <f>V263*Z263*$G263*Y263</f>
        <v>140831162319316.12</v>
      </c>
      <c r="AB263" s="93">
        <f t="shared" si="253"/>
        <v>7799577627540993</v>
      </c>
      <c r="AC263" s="93">
        <f t="shared" ref="AC263:AC326" si="281">$H263*W263*5</f>
        <v>1.559915525508199E+17</v>
      </c>
      <c r="AD263" s="93">
        <f t="shared" ref="AD263:AD326" si="282">$A263*(30+$B263)</f>
        <v>71184.847205768441</v>
      </c>
      <c r="AE263" s="94">
        <f t="shared" ref="AE263:AE326" si="283">AB263/AA263</f>
        <v>55.382470037820731</v>
      </c>
      <c r="AF263" s="100">
        <f t="shared" si="254"/>
        <v>4.7900818401739516</v>
      </c>
      <c r="AG263" s="94">
        <f t="shared" ref="AG263:AG326" si="284">$J263-AH$3</f>
        <v>222</v>
      </c>
      <c r="AH263" s="94">
        <f t="shared" ref="AH263:AH326" si="285">AI$3</f>
        <v>11.75</v>
      </c>
      <c r="AI263" s="94">
        <v>1</v>
      </c>
      <c r="AJ263" s="94">
        <f>AJ$3/AM$3</f>
        <v>0.85106382978723394</v>
      </c>
      <c r="AK263" s="93">
        <f>AK262*AI263</f>
        <v>10749542400</v>
      </c>
      <c r="AL263" s="93">
        <f>AG263*AK263*$G263*AJ263</f>
        <v>10604189832231.217</v>
      </c>
      <c r="AM263" s="93">
        <f t="shared" si="255"/>
        <v>272753086677400.25</v>
      </c>
      <c r="AN263" s="93">
        <f t="shared" ref="AN263:AN326" si="286">$H263*AH263*5</f>
        <v>1.7456197547353658E+17</v>
      </c>
      <c r="AO263" s="93">
        <f t="shared" ref="AO263:AO326" si="287">$A263*(30+$B263)</f>
        <v>71184.847205768441</v>
      </c>
      <c r="AP263" s="94">
        <f t="shared" ref="AP263:AP326" si="288">AM263/AL263</f>
        <v>25.721256502630013</v>
      </c>
      <c r="AQ263" s="100">
        <f t="shared" si="262"/>
        <v>2.4894955840683908</v>
      </c>
      <c r="AR263" s="94">
        <f t="shared" ref="AR263:AR326" si="289">$J263-AS$3</f>
        <v>192</v>
      </c>
      <c r="AS263" s="94">
        <f t="shared" ref="AS263:AS326" si="290">AT$3</f>
        <v>13.25</v>
      </c>
      <c r="AT263" s="94">
        <v>1</v>
      </c>
      <c r="AU263" s="94">
        <f>AU$3/AX$3</f>
        <v>0.75471698113207542</v>
      </c>
      <c r="AV263" s="93">
        <f>AV262*AT263</f>
        <v>73728000</v>
      </c>
      <c r="AW263" s="93">
        <f>AR263*AV263*$G263*AU263</f>
        <v>55781503053.28302</v>
      </c>
      <c r="AX263" s="93">
        <f t="shared" si="256"/>
        <v>4805822338398.333</v>
      </c>
      <c r="AY263" s="93">
        <f t="shared" ref="AY263:AY326" si="291">$H263*AS263*5</f>
        <v>1.9684648298079654E+17</v>
      </c>
      <c r="AZ263" s="93">
        <f t="shared" ref="AZ263:AZ326" si="292">$A263*(30+$B263)</f>
        <v>71184.847205768441</v>
      </c>
      <c r="BA263" s="94">
        <f t="shared" ref="BA263:BA326" si="293">AX263/AW263</f>
        <v>86.154407381381716</v>
      </c>
      <c r="BB263" s="100">
        <f t="shared" si="263"/>
        <v>9.4031787298460277</v>
      </c>
      <c r="BC263" s="94">
        <f t="shared" ref="BC263:BC326" si="294">$J263-BD$3</f>
        <v>155</v>
      </c>
      <c r="BD263" s="94">
        <f t="shared" ref="BD263:BD326" si="295">BE$3</f>
        <v>15.1</v>
      </c>
      <c r="BE263" s="94">
        <v>1</v>
      </c>
      <c r="BF263" s="94">
        <f>BF$3/BI$3</f>
        <v>0.66225165562913912</v>
      </c>
      <c r="BG263" s="93">
        <f>BG262*BE263</f>
        <v>614400</v>
      </c>
      <c r="BH263" s="93">
        <f>BC263*BG263*$G263*BF263</f>
        <v>329289867.0198676</v>
      </c>
      <c r="BI263" s="93">
        <f t="shared" si="257"/>
        <v>32427003084.800331</v>
      </c>
      <c r="BJ263" s="93">
        <f t="shared" ref="BJ263:BJ326" si="296">$H263*BD263*5</f>
        <v>2.2433070890641722E+17</v>
      </c>
      <c r="BK263" s="93">
        <f t="shared" ref="BK263:BK326" si="297">$A263*(30+$B263)</f>
        <v>71184.847205768441</v>
      </c>
      <c r="BL263" s="94">
        <f t="shared" ref="BL263:BL326" si="298">BI263/BH263</f>
        <v>98.475557047262129</v>
      </c>
      <c r="BM263" s="100">
        <f t="shared" si="264"/>
        <v>12.248607178036721</v>
      </c>
      <c r="BN263" s="94">
        <f t="shared" ref="BN263:BN326" si="299">$J263-BO$3</f>
        <v>105</v>
      </c>
      <c r="BO263" s="94">
        <f t="shared" ref="BO263:BO326" si="300">BP$3</f>
        <v>17.600000000000001</v>
      </c>
      <c r="BP263" s="94">
        <v>1</v>
      </c>
      <c r="BQ263" s="94">
        <f>BQ$3/BT$3</f>
        <v>0.56818181818181823</v>
      </c>
      <c r="BR263" s="93">
        <f>BR262*BP263</f>
        <v>5120</v>
      </c>
      <c r="BS263" s="93">
        <f>BN263*BR263*$G263*BQ263</f>
        <v>1594846.9090909092</v>
      </c>
      <c r="BT263" s="93">
        <f t="shared" si="258"/>
        <v>36909875.200000264</v>
      </c>
      <c r="BU263" s="93">
        <f t="shared" ref="BU263:BU326" si="301">$H263*BO263*5</f>
        <v>2.6147155475185056E+17</v>
      </c>
      <c r="BV263" s="93">
        <f t="shared" ref="BV263:BV326" si="302">$A263*(30+$B263)</f>
        <v>71184.847205768441</v>
      </c>
      <c r="BW263" s="94">
        <f t="shared" ref="BW263:BW326" si="303">BT263/BS263</f>
        <v>23.143208912157935</v>
      </c>
      <c r="BX263" s="100">
        <f t="shared" si="265"/>
        <v>3.3551933842996675</v>
      </c>
      <c r="BY263" s="94">
        <f t="shared" ref="BY263:BY326" si="304">$J263-BZ$3</f>
        <v>50</v>
      </c>
      <c r="BZ263" s="94">
        <f t="shared" ref="BZ263:BZ326" si="305">CA$3</f>
        <v>20.350000000000001</v>
      </c>
      <c r="CA263" s="94">
        <v>1</v>
      </c>
      <c r="CB263" s="94">
        <f>CB$3/CE$3</f>
        <v>0.49140049140049141</v>
      </c>
      <c r="CC263" s="93">
        <f>CC262*CA263</f>
        <v>8</v>
      </c>
      <c r="CD263" s="93">
        <f>BY263*CC263*$G263*CB263</f>
        <v>1026.2850122850125</v>
      </c>
      <c r="CE263" s="93">
        <f t="shared" si="259"/>
        <v>20838.400000000071</v>
      </c>
      <c r="CF263" s="93">
        <f t="shared" ref="CF263:CF326" si="306">$H263*BZ263*5</f>
        <v>3.023264851818272E+17</v>
      </c>
      <c r="CG263" s="93">
        <f t="shared" ref="CG263:CG326" si="307">$A263*(30+$B263)</f>
        <v>71184.847205768441</v>
      </c>
      <c r="CH263" s="94">
        <f t="shared" ref="CH263:CH326" si="308">CE263/CD263</f>
        <v>20.304690948963191</v>
      </c>
      <c r="CI263" s="100">
        <f t="shared" si="268"/>
        <v>3.4036281780181294</v>
      </c>
      <c r="CJ263" s="94">
        <f t="shared" ref="CJ263:CJ326" si="309">$J263-CK$3</f>
        <v>0</v>
      </c>
      <c r="CK263" s="94">
        <f t="shared" ref="CK263:CK326" si="310">CL$3</f>
        <v>22.85</v>
      </c>
      <c r="CL263" s="94">
        <v>1</v>
      </c>
      <c r="CM263" s="94">
        <f>CM$3/CP$3</f>
        <v>0.43763676148796499</v>
      </c>
      <c r="CN263" s="93">
        <f>CN262*CL263</f>
        <v>1</v>
      </c>
      <c r="CO263" s="93">
        <f>CJ263*CN263*$G263*CM263</f>
        <v>0</v>
      </c>
      <c r="CP263" s="93">
        <f t="shared" si="260"/>
        <v>22.85</v>
      </c>
      <c r="CQ263" s="93">
        <f t="shared" ref="CQ263:CQ326" si="311">$H263*CK263*5</f>
        <v>3.3946733102726048E+17</v>
      </c>
      <c r="CR263" s="93">
        <f t="shared" ref="CR263:CR326" si="312">$A263*(30+$B263)</f>
        <v>71184.847205768441</v>
      </c>
      <c r="CS263" s="94" t="e">
        <f t="shared" ref="CS263:CS326" si="313">CP263/CO263</f>
        <v>#DIV/0!</v>
      </c>
      <c r="CT263" s="100"/>
      <c r="CU263" s="94">
        <f t="shared" ref="CU263:CU326" si="314">$J263-CV$3</f>
        <v>-63</v>
      </c>
      <c r="CV263" s="94">
        <f t="shared" ref="CV263:CV326" si="315">CW$3</f>
        <v>26</v>
      </c>
      <c r="CW263" s="94">
        <v>1</v>
      </c>
      <c r="CX263" s="94">
        <f>CX$3/DA$3</f>
        <v>0.38461538461538458</v>
      </c>
      <c r="CY263" s="93">
        <f>CY262*CW263</f>
        <v>1</v>
      </c>
      <c r="CZ263" s="93">
        <f>CU263*CY263*$G263*CX263</f>
        <v>-126.51429807692307</v>
      </c>
      <c r="DA263" s="93">
        <f t="shared" si="261"/>
        <v>4.1878913183709841E-3</v>
      </c>
      <c r="DB263" s="93">
        <f t="shared" ref="DB263:DB326" si="316">$H263*CV263*5</f>
        <v>3.862647967925065E+17</v>
      </c>
      <c r="DC263" s="93">
        <f t="shared" ref="DC263:DC326" si="317">$A263*(30+$B263)</f>
        <v>71184.847205768441</v>
      </c>
      <c r="DD263" s="94">
        <f t="shared" ref="DD263:DD326" si="318">DA263/CZ263</f>
        <v>-3.3102118748860052E-5</v>
      </c>
      <c r="DE263" s="100"/>
    </row>
    <row r="264" spans="1:109">
      <c r="A264" s="84">
        <f t="shared" si="269"/>
        <v>1910.851566667415</v>
      </c>
      <c r="B264" s="84">
        <f t="shared" si="270"/>
        <v>8.6</v>
      </c>
      <c r="C264" s="112">
        <f t="shared" si="267"/>
        <v>12.14</v>
      </c>
      <c r="D264" s="116"/>
      <c r="E264" s="86">
        <f t="shared" ref="E264:E327" si="319">(100%+J264*0.5%)</f>
        <v>2.29</v>
      </c>
      <c r="F264" s="86">
        <f t="shared" si="271"/>
        <v>2.29</v>
      </c>
      <c r="G264" s="87">
        <f t="shared" si="272"/>
        <v>5.2441000000000004</v>
      </c>
      <c r="H264" s="88">
        <f t="shared" si="273"/>
        <v>3413090282067817</v>
      </c>
      <c r="I264" s="84">
        <f t="shared" ref="I264:I327" si="320">LOG(H264,2)</f>
        <v>51.600000000000023</v>
      </c>
      <c r="J264" s="89">
        <v>258</v>
      </c>
      <c r="K264" s="94">
        <f t="shared" si="274"/>
        <v>258</v>
      </c>
      <c r="L264" s="94">
        <f t="shared" si="275"/>
        <v>10</v>
      </c>
      <c r="M264" s="94">
        <v>1</v>
      </c>
      <c r="N264" s="94">
        <f>N$3/Q$3</f>
        <v>1</v>
      </c>
      <c r="O264" s="93">
        <f>O263*M264</f>
        <v>106168320000</v>
      </c>
      <c r="P264" s="93">
        <f>K264*O264*$G264*N264</f>
        <v>143643380023296</v>
      </c>
      <c r="Q264" s="93">
        <f t="shared" si="276"/>
        <v>3.4130902820678168E+16</v>
      </c>
      <c r="R264" s="93">
        <f t="shared" si="277"/>
        <v>1.7065451410339085E+17</v>
      </c>
      <c r="S264" s="93">
        <f t="shared" si="278"/>
        <v>73758.870473362229</v>
      </c>
      <c r="T264" s="94">
        <f t="shared" si="266"/>
        <v>237.608602743425</v>
      </c>
      <c r="U264" s="100">
        <f>T264/(($C264/N$3))</f>
        <v>19.572372548881795</v>
      </c>
      <c r="V264" s="94">
        <f t="shared" si="279"/>
        <v>248</v>
      </c>
      <c r="W264" s="97">
        <f t="shared" si="280"/>
        <v>10.5</v>
      </c>
      <c r="X264" s="94">
        <v>1</v>
      </c>
      <c r="Y264" s="94">
        <f>Y$3/AB$3</f>
        <v>0.95238095238095244</v>
      </c>
      <c r="Z264" s="93">
        <f>Z263*X264</f>
        <v>114661785600</v>
      </c>
      <c r="AA264" s="93">
        <f>V264*Z264*$G264*Y264</f>
        <v>142020830215723.91</v>
      </c>
      <c r="AB264" s="93">
        <f t="shared" ref="AB264:AB327" si="321">W264*POWER($I$1,V264)</f>
        <v>8959361990428014</v>
      </c>
      <c r="AC264" s="93">
        <f t="shared" si="281"/>
        <v>1.7918723980856038E+17</v>
      </c>
      <c r="AD264" s="93">
        <f t="shared" si="282"/>
        <v>73758.870473362229</v>
      </c>
      <c r="AE264" s="94">
        <f t="shared" si="283"/>
        <v>63.08484450357814</v>
      </c>
      <c r="AF264" s="100">
        <f t="shared" ref="AF264:AF327" si="322">AE264/(($C264/Y$3))</f>
        <v>5.456267440589543</v>
      </c>
      <c r="AG264" s="94">
        <f t="shared" si="284"/>
        <v>223</v>
      </c>
      <c r="AH264" s="94">
        <f t="shared" si="285"/>
        <v>11.75</v>
      </c>
      <c r="AI264" s="94">
        <v>1</v>
      </c>
      <c r="AJ264" s="94">
        <f>AJ$3/AM$3</f>
        <v>0.85106382978723394</v>
      </c>
      <c r="AK264" s="93">
        <f>AK263*AI264</f>
        <v>10749542400</v>
      </c>
      <c r="AL264" s="93">
        <f>AG264*AK264*$G264*AJ264</f>
        <v>10698624333501.549</v>
      </c>
      <c r="AM264" s="93">
        <f t="shared" ref="AM264:AM327" si="323">AH264*POWER($I$1,AG264)</f>
        <v>313311021986693.44</v>
      </c>
      <c r="AN264" s="93">
        <f t="shared" si="286"/>
        <v>2.0051905407148422E+17</v>
      </c>
      <c r="AO264" s="93">
        <f t="shared" si="287"/>
        <v>73758.870473362229</v>
      </c>
      <c r="AP264" s="94">
        <f t="shared" si="288"/>
        <v>29.285169029217609</v>
      </c>
      <c r="AQ264" s="100">
        <f t="shared" si="262"/>
        <v>2.8344376943435496</v>
      </c>
      <c r="AR264" s="94">
        <f t="shared" si="289"/>
        <v>193</v>
      </c>
      <c r="AS264" s="94">
        <f t="shared" si="290"/>
        <v>13.25</v>
      </c>
      <c r="AT264" s="94">
        <v>1</v>
      </c>
      <c r="AU264" s="94">
        <f>AU$3/AX$3</f>
        <v>0.75471698113207542</v>
      </c>
      <c r="AV264" s="93">
        <f>AV263*AT264</f>
        <v>73728000</v>
      </c>
      <c r="AW264" s="93">
        <f>AR264*AV264*$G264*AU264</f>
        <v>56317692019.92453</v>
      </c>
      <c r="AX264" s="93">
        <f t="shared" ref="AX264:AX327" si="324">AS264*POWER($I$1,AR264)</f>
        <v>5520440214526.1699</v>
      </c>
      <c r="AY264" s="93">
        <f t="shared" si="291"/>
        <v>2.261172311869929E+17</v>
      </c>
      <c r="AZ264" s="93">
        <f t="shared" si="292"/>
        <v>73758.870473362229</v>
      </c>
      <c r="BA264" s="94">
        <f t="shared" si="293"/>
        <v>98.023196912492509</v>
      </c>
      <c r="BB264" s="100">
        <f t="shared" si="263"/>
        <v>10.698577916725911</v>
      </c>
      <c r="BC264" s="94">
        <f t="shared" si="294"/>
        <v>156</v>
      </c>
      <c r="BD264" s="94">
        <f t="shared" si="295"/>
        <v>15.1</v>
      </c>
      <c r="BE264" s="94">
        <v>1</v>
      </c>
      <c r="BF264" s="94">
        <f>BF$3/BI$3</f>
        <v>0.66225165562913912</v>
      </c>
      <c r="BG264" s="93">
        <f>BG263*BE264</f>
        <v>614400</v>
      </c>
      <c r="BH264" s="93">
        <f>BC264*BG264*$G264*BF264</f>
        <v>332866295.52317888</v>
      </c>
      <c r="BI264" s="93">
        <f t="shared" ref="BI264:BI327" si="325">BD264*POWER($I$1,BC264)</f>
        <v>37248845100.993927</v>
      </c>
      <c r="BJ264" s="93">
        <f t="shared" si="296"/>
        <v>2.5768831629612016E+17</v>
      </c>
      <c r="BK264" s="93">
        <f t="shared" si="297"/>
        <v>73758.870473362229</v>
      </c>
      <c r="BL264" s="94">
        <f t="shared" si="298"/>
        <v>111.90332455392779</v>
      </c>
      <c r="BM264" s="100">
        <f t="shared" si="264"/>
        <v>13.91878254336334</v>
      </c>
      <c r="BN264" s="94">
        <f t="shared" si="299"/>
        <v>106</v>
      </c>
      <c r="BO264" s="94">
        <f t="shared" si="300"/>
        <v>17.600000000000001</v>
      </c>
      <c r="BP264" s="94">
        <v>1</v>
      </c>
      <c r="BQ264" s="94">
        <f>BQ$3/BT$3</f>
        <v>0.56818181818181823</v>
      </c>
      <c r="BR264" s="93">
        <f>BR263*BP264</f>
        <v>5120</v>
      </c>
      <c r="BS264" s="93">
        <f>BN264*BR264*$G264*BQ264</f>
        <v>1617089.7454545456</v>
      </c>
      <c r="BT264" s="93">
        <f t="shared" ref="BT264:BT327" si="326">BO264*POWER($I$1,BN264)</f>
        <v>42398312.925386161</v>
      </c>
      <c r="BU264" s="93">
        <f t="shared" si="301"/>
        <v>3.0035194482196794E+17</v>
      </c>
      <c r="BV264" s="93">
        <f t="shared" si="302"/>
        <v>73758.870473362229</v>
      </c>
      <c r="BW264" s="94">
        <f t="shared" si="303"/>
        <v>26.218899133188476</v>
      </c>
      <c r="BX264" s="100">
        <f t="shared" si="265"/>
        <v>3.8010924608246879</v>
      </c>
      <c r="BY264" s="94">
        <f t="shared" si="304"/>
        <v>51</v>
      </c>
      <c r="BZ264" s="94">
        <f t="shared" si="305"/>
        <v>20.350000000000001</v>
      </c>
      <c r="CA264" s="94">
        <v>1</v>
      </c>
      <c r="CB264" s="94">
        <f>CB$3/CE$3</f>
        <v>0.49140049140049141</v>
      </c>
      <c r="CC264" s="93">
        <f>CC263*CA264</f>
        <v>8</v>
      </c>
      <c r="CD264" s="93">
        <f>BY264*CC264*$G264*CB264</f>
        <v>1051.3969533169536</v>
      </c>
      <c r="CE264" s="93">
        <f t="shared" ref="CE264:CE327" si="327">BZ264*POWER($I$1,BY264)</f>
        <v>23937.035800770296</v>
      </c>
      <c r="CF264" s="93">
        <f t="shared" si="306"/>
        <v>3.4728193620040038E+17</v>
      </c>
      <c r="CG264" s="93">
        <f t="shared" si="307"/>
        <v>73758.870473362229</v>
      </c>
      <c r="CH264" s="94">
        <f t="shared" si="308"/>
        <v>22.766887164028379</v>
      </c>
      <c r="CI264" s="100">
        <f t="shared" si="268"/>
        <v>3.816360410115136</v>
      </c>
      <c r="CJ264" s="94">
        <f t="shared" si="309"/>
        <v>1</v>
      </c>
      <c r="CK264" s="94">
        <f t="shared" si="310"/>
        <v>22.85</v>
      </c>
      <c r="CL264" s="94">
        <v>1</v>
      </c>
      <c r="CM264" s="94">
        <f>CM$3/CP$3</f>
        <v>0.43763676148796499</v>
      </c>
      <c r="CN264" s="93">
        <f>CN263*CL264</f>
        <v>1</v>
      </c>
      <c r="CO264" s="93">
        <f>CJ264*CN264*$G264*CM264</f>
        <v>2.2950109409190373</v>
      </c>
      <c r="CP264" s="93">
        <f t="shared" ref="CP264:CP327" si="328">CK264*POWER($I$1,CJ264)</f>
        <v>26.247757411682255</v>
      </c>
      <c r="CQ264" s="93">
        <f t="shared" si="311"/>
        <v>3.8994556472624806E+17</v>
      </c>
      <c r="CR264" s="93">
        <f t="shared" si="312"/>
        <v>73758.870473362229</v>
      </c>
      <c r="CS264" s="94">
        <f t="shared" si="313"/>
        <v>11.43687681121526</v>
      </c>
      <c r="CT264" s="100">
        <f t="shared" ref="CT264:CT272" si="329">CS264/(($C264/CM$3))</f>
        <v>2.1526576205623451</v>
      </c>
      <c r="CU264" s="94">
        <f t="shared" si="314"/>
        <v>-62</v>
      </c>
      <c r="CV264" s="94">
        <f t="shared" si="315"/>
        <v>26</v>
      </c>
      <c r="CW264" s="94">
        <v>1</v>
      </c>
      <c r="CX264" s="94">
        <f>CX$3/DA$3</f>
        <v>0.38461538461538458</v>
      </c>
      <c r="CY264" s="93">
        <f>CY263*CW264</f>
        <v>1</v>
      </c>
      <c r="CZ264" s="93">
        <f>CU264*CY264*$G264*CX264</f>
        <v>-125.05161538461539</v>
      </c>
      <c r="DA264" s="93">
        <f t="shared" ref="DA264:DA327" si="330">CV264*POWER($I$1,CU264)</f>
        <v>4.8106238683191154E-3</v>
      </c>
      <c r="DB264" s="93">
        <f t="shared" si="316"/>
        <v>4.4370173666881626E+17</v>
      </c>
      <c r="DC264" s="93">
        <f t="shared" si="317"/>
        <v>73758.870473362229</v>
      </c>
      <c r="DD264" s="94">
        <f t="shared" si="318"/>
        <v>-3.8469106164868841E-5</v>
      </c>
      <c r="DE264" s="100"/>
    </row>
    <row r="265" spans="1:109">
      <c r="A265" s="84">
        <f t="shared" si="269"/>
        <v>1978.2376016381183</v>
      </c>
      <c r="B265" s="84">
        <f t="shared" si="270"/>
        <v>8.6333333333333329</v>
      </c>
      <c r="C265" s="112">
        <f t="shared" si="267"/>
        <v>12.14</v>
      </c>
      <c r="D265" s="116"/>
      <c r="E265" s="86">
        <f t="shared" si="319"/>
        <v>2.2949999999999999</v>
      </c>
      <c r="F265" s="86">
        <f t="shared" si="271"/>
        <v>2.2949999999999999</v>
      </c>
      <c r="G265" s="87">
        <f t="shared" si="272"/>
        <v>5.2670249999999994</v>
      </c>
      <c r="H265" s="88">
        <f t="shared" si="273"/>
        <v>3920611192467668</v>
      </c>
      <c r="I265" s="84">
        <f t="shared" si="320"/>
        <v>51.800000000000026</v>
      </c>
      <c r="J265" s="89">
        <v>259</v>
      </c>
      <c r="K265" s="94">
        <f t="shared" si="274"/>
        <v>259</v>
      </c>
      <c r="L265" s="94">
        <f t="shared" si="275"/>
        <v>10</v>
      </c>
      <c r="M265" s="94">
        <v>1</v>
      </c>
      <c r="N265" s="94">
        <f>N$3/Q$3</f>
        <v>1</v>
      </c>
      <c r="O265" s="93">
        <f>O264*M265</f>
        <v>106168320000</v>
      </c>
      <c r="P265" s="93">
        <f>K265*O265*$G265*N265</f>
        <v>144830519672831.97</v>
      </c>
      <c r="Q265" s="93">
        <f t="shared" si="276"/>
        <v>3.920611192467668E+16</v>
      </c>
      <c r="R265" s="93">
        <f t="shared" si="277"/>
        <v>1.9603055962338339E+17</v>
      </c>
      <c r="S265" s="93">
        <f t="shared" si="278"/>
        <v>76425.912676619308</v>
      </c>
      <c r="T265" s="94">
        <f t="shared" si="266"/>
        <v>270.70338498572107</v>
      </c>
      <c r="U265" s="100">
        <f>T265/(($C265/N$3))</f>
        <v>22.298466638033037</v>
      </c>
      <c r="V265" s="94">
        <f t="shared" si="279"/>
        <v>249</v>
      </c>
      <c r="W265" s="97">
        <f t="shared" si="280"/>
        <v>10.5</v>
      </c>
      <c r="X265" s="94">
        <v>1</v>
      </c>
      <c r="Y265" s="94">
        <f>Y$3/AB$3</f>
        <v>0.95238095238095244</v>
      </c>
      <c r="Z265" s="93">
        <f>Z264*X265</f>
        <v>114661785600</v>
      </c>
      <c r="AA265" s="93">
        <f>V265*Z265*$G265*Y265</f>
        <v>143216853651104.91</v>
      </c>
      <c r="AB265" s="93">
        <f t="shared" si="321"/>
        <v>1.0291604380227624E+16</v>
      </c>
      <c r="AC265" s="93">
        <f t="shared" si="281"/>
        <v>2.0583208760455258E+17</v>
      </c>
      <c r="AD265" s="93">
        <f t="shared" si="282"/>
        <v>76425.912676619308</v>
      </c>
      <c r="AE265" s="94">
        <f t="shared" si="283"/>
        <v>71.860288212303047</v>
      </c>
      <c r="AF265" s="100">
        <f t="shared" si="322"/>
        <v>6.2152638074891433</v>
      </c>
      <c r="AG265" s="94">
        <f t="shared" si="284"/>
        <v>224</v>
      </c>
      <c r="AH265" s="94">
        <f t="shared" si="285"/>
        <v>11.75</v>
      </c>
      <c r="AI265" s="94">
        <v>1</v>
      </c>
      <c r="AJ265" s="94">
        <f>AJ$3/AM$3</f>
        <v>0.85106382978723394</v>
      </c>
      <c r="AK265" s="93">
        <f>AK264*AI265</f>
        <v>10749542400</v>
      </c>
      <c r="AL265" s="93">
        <f>AG265*AK265*$G265*AJ265</f>
        <v>10793579844507.775</v>
      </c>
      <c r="AM265" s="93">
        <f t="shared" si="323"/>
        <v>359899855558554.62</v>
      </c>
      <c r="AN265" s="93">
        <f t="shared" si="286"/>
        <v>2.3033590755747549E+17</v>
      </c>
      <c r="AO265" s="93">
        <f t="shared" si="287"/>
        <v>76425.912676619308</v>
      </c>
      <c r="AP265" s="94">
        <f t="shared" si="288"/>
        <v>33.343882265501257</v>
      </c>
      <c r="AQ265" s="100">
        <f t="shared" si="262"/>
        <v>3.2272703181189435</v>
      </c>
      <c r="AR265" s="94">
        <f t="shared" si="289"/>
        <v>194</v>
      </c>
      <c r="AS265" s="94">
        <f t="shared" si="290"/>
        <v>13.25</v>
      </c>
      <c r="AT265" s="94">
        <v>1</v>
      </c>
      <c r="AU265" s="94">
        <f>AU$3/AX$3</f>
        <v>0.75471698113207542</v>
      </c>
      <c r="AV265" s="93">
        <f>AV264*AT265</f>
        <v>73728000</v>
      </c>
      <c r="AW265" s="93">
        <f>AR265*AV265*$G265*AU265</f>
        <v>56856966433.81131</v>
      </c>
      <c r="AX265" s="93">
        <f t="shared" si="324"/>
        <v>6341320593285.6914</v>
      </c>
      <c r="AY265" s="93">
        <f t="shared" si="291"/>
        <v>2.5974049150098301E+17</v>
      </c>
      <c r="AZ265" s="93">
        <f t="shared" si="292"/>
        <v>76425.912676619308</v>
      </c>
      <c r="BA265" s="94">
        <f t="shared" si="293"/>
        <v>111.53111027595519</v>
      </c>
      <c r="BB265" s="100">
        <f t="shared" si="263"/>
        <v>12.172876533413559</v>
      </c>
      <c r="BC265" s="94">
        <f t="shared" si="294"/>
        <v>157</v>
      </c>
      <c r="BD265" s="94">
        <f t="shared" si="295"/>
        <v>15.1</v>
      </c>
      <c r="BE265" s="94">
        <v>1</v>
      </c>
      <c r="BF265" s="94">
        <f>BF$3/BI$3</f>
        <v>0.66225165562913912</v>
      </c>
      <c r="BG265" s="93">
        <f>BG264*BE265</f>
        <v>614400</v>
      </c>
      <c r="BH265" s="93">
        <f>BC265*BG265*$G265*BF265</f>
        <v>336464533.19205296</v>
      </c>
      <c r="BI265" s="93">
        <f t="shared" si="325"/>
        <v>42787687093.051094</v>
      </c>
      <c r="BJ265" s="93">
        <f t="shared" si="296"/>
        <v>2.9600614503130893E+17</v>
      </c>
      <c r="BK265" s="93">
        <f t="shared" si="297"/>
        <v>76425.912676619308</v>
      </c>
      <c r="BL265" s="94">
        <f t="shared" si="298"/>
        <v>127.16849139230972</v>
      </c>
      <c r="BM265" s="100">
        <f t="shared" si="264"/>
        <v>15.817497693771635</v>
      </c>
      <c r="BN265" s="94">
        <f t="shared" si="299"/>
        <v>107</v>
      </c>
      <c r="BO265" s="94">
        <f t="shared" si="300"/>
        <v>17.600000000000001</v>
      </c>
      <c r="BP265" s="94">
        <v>1</v>
      </c>
      <c r="BQ265" s="94">
        <f>BQ$3/BT$3</f>
        <v>0.56818181818181823</v>
      </c>
      <c r="BR265" s="93">
        <f>BR264*BP265</f>
        <v>5120</v>
      </c>
      <c r="BS265" s="93">
        <f>BN265*BR265*$G265*BQ265</f>
        <v>1639481.2363636363</v>
      </c>
      <c r="BT265" s="93">
        <f t="shared" si="326"/>
        <v>48702872.31204062</v>
      </c>
      <c r="BU265" s="93">
        <f t="shared" si="301"/>
        <v>3.4501378493715482E+17</v>
      </c>
      <c r="BV265" s="93">
        <f t="shared" si="302"/>
        <v>76425.912676619308</v>
      </c>
      <c r="BW265" s="94">
        <f t="shared" si="303"/>
        <v>29.70627002725778</v>
      </c>
      <c r="BX265" s="100">
        <f t="shared" si="265"/>
        <v>4.3066750616123297</v>
      </c>
      <c r="BY265" s="94">
        <f t="shared" si="304"/>
        <v>52</v>
      </c>
      <c r="BZ265" s="94">
        <f t="shared" si="305"/>
        <v>20.350000000000001</v>
      </c>
      <c r="CA265" s="94">
        <v>1</v>
      </c>
      <c r="CB265" s="94">
        <f>CB$3/CE$3</f>
        <v>0.49140049140049141</v>
      </c>
      <c r="CC265" s="93">
        <f>CC264*CA265</f>
        <v>8</v>
      </c>
      <c r="CD265" s="93">
        <f>BY265*CC265*$G265*CB265</f>
        <v>1076.6989680589679</v>
      </c>
      <c r="CE265" s="93">
        <f t="shared" si="327"/>
        <v>27496.433647849979</v>
      </c>
      <c r="CF265" s="93">
        <f t="shared" si="306"/>
        <v>3.9892218883358528E+17</v>
      </c>
      <c r="CG265" s="93">
        <f t="shared" si="307"/>
        <v>76425.912676619308</v>
      </c>
      <c r="CH265" s="94">
        <f t="shared" si="308"/>
        <v>25.537717099719625</v>
      </c>
      <c r="CI265" s="100">
        <f t="shared" si="268"/>
        <v>4.2808281958755714</v>
      </c>
      <c r="CJ265" s="94">
        <f t="shared" si="309"/>
        <v>2</v>
      </c>
      <c r="CK265" s="94">
        <f t="shared" si="310"/>
        <v>22.85</v>
      </c>
      <c r="CL265" s="94">
        <v>1</v>
      </c>
      <c r="CM265" s="94">
        <f>CM$3/CP$3</f>
        <v>0.43763676148796499</v>
      </c>
      <c r="CN265" s="93">
        <f>CN264*CL265</f>
        <v>1</v>
      </c>
      <c r="CO265" s="93">
        <f>CJ265*CN265*$G265*CM265</f>
        <v>4.610087527352297</v>
      </c>
      <c r="CP265" s="93">
        <f t="shared" si="328"/>
        <v>30.150755761160639</v>
      </c>
      <c r="CQ265" s="93">
        <f t="shared" si="311"/>
        <v>4.479298287394311E+17</v>
      </c>
      <c r="CR265" s="93">
        <f t="shared" si="312"/>
        <v>76425.912676619308</v>
      </c>
      <c r="CS265" s="94">
        <f t="shared" si="313"/>
        <v>6.5401699170074252</v>
      </c>
      <c r="CT265" s="100">
        <f t="shared" si="329"/>
        <v>1.2309957380858292</v>
      </c>
      <c r="CU265" s="94">
        <f t="shared" si="314"/>
        <v>-61</v>
      </c>
      <c r="CV265" s="94">
        <f t="shared" si="315"/>
        <v>26</v>
      </c>
      <c r="CW265" s="94">
        <v>1</v>
      </c>
      <c r="CX265" s="94">
        <f>CX$3/DA$3</f>
        <v>0.38461538461538458</v>
      </c>
      <c r="CY265" s="93">
        <f>CY264*CW265</f>
        <v>1</v>
      </c>
      <c r="CZ265" s="93">
        <f>CU265*CY265*$G265*CX265</f>
        <v>-123.57250961538458</v>
      </c>
      <c r="DA265" s="93">
        <f t="shared" si="330"/>
        <v>5.5259557240476412E-3</v>
      </c>
      <c r="DB265" s="93">
        <f t="shared" si="316"/>
        <v>5.096794550207968E+17</v>
      </c>
      <c r="DC265" s="93">
        <f t="shared" si="317"/>
        <v>76425.912676619308</v>
      </c>
      <c r="DD265" s="94">
        <f t="shared" si="318"/>
        <v>-4.4718325631218456E-5</v>
      </c>
      <c r="DE265" s="100"/>
    </row>
    <row r="266" spans="1:109">
      <c r="A266" s="84">
        <f t="shared" si="269"/>
        <v>2048.0000000000359</v>
      </c>
      <c r="B266" s="84">
        <f t="shared" si="270"/>
        <v>8.6666666666666661</v>
      </c>
      <c r="C266" s="112">
        <f t="shared" si="267"/>
        <v>12.14</v>
      </c>
      <c r="D266" s="116"/>
      <c r="E266" s="86">
        <f t="shared" si="319"/>
        <v>2.2999999999999998</v>
      </c>
      <c r="F266" s="86">
        <f t="shared" si="271"/>
        <v>2.2999999999999998</v>
      </c>
      <c r="G266" s="87">
        <f t="shared" si="272"/>
        <v>5.2899999999999991</v>
      </c>
      <c r="H266" s="88">
        <f t="shared" si="273"/>
        <v>4503599627370574</v>
      </c>
      <c r="I266" s="84">
        <f t="shared" si="320"/>
        <v>52.000000000000028</v>
      </c>
      <c r="J266" s="89">
        <v>260</v>
      </c>
      <c r="K266" s="94">
        <f t="shared" si="274"/>
        <v>260</v>
      </c>
      <c r="L266" s="94">
        <f t="shared" si="275"/>
        <v>10</v>
      </c>
      <c r="M266" s="94">
        <v>13</v>
      </c>
      <c r="N266" s="94">
        <f>N$3/Q$3</f>
        <v>1</v>
      </c>
      <c r="O266" s="93">
        <f>O265*M266</f>
        <v>1380188160000</v>
      </c>
      <c r="P266" s="93">
        <f>K266*O266*$G266*N266</f>
        <v>1898310795263999.7</v>
      </c>
      <c r="Q266" s="93">
        <f t="shared" si="276"/>
        <v>4.5035996273705744E+16</v>
      </c>
      <c r="R266" s="93">
        <f t="shared" si="277"/>
        <v>2.251799813685287E+17</v>
      </c>
      <c r="S266" s="93">
        <f t="shared" si="278"/>
        <v>79189.333333334711</v>
      </c>
      <c r="T266" s="94">
        <f t="shared" si="266"/>
        <v>23.724248097868795</v>
      </c>
      <c r="U266" s="100">
        <f>T266/(($C266/N$3))</f>
        <v>1.9542214248656338</v>
      </c>
      <c r="V266" s="94">
        <f t="shared" si="279"/>
        <v>250</v>
      </c>
      <c r="W266" s="97">
        <f t="shared" si="280"/>
        <v>10.5</v>
      </c>
      <c r="X266" s="94">
        <v>1</v>
      </c>
      <c r="Y266" s="94">
        <f>Y$3/AB$3</f>
        <v>0.95238095238095244</v>
      </c>
      <c r="Z266" s="93">
        <f>Z265*X266</f>
        <v>114661785600</v>
      </c>
      <c r="AA266" s="93">
        <f>V266*Z266*$G266*Y266</f>
        <v>144419249005714.25</v>
      </c>
      <c r="AB266" s="93">
        <f t="shared" si="321"/>
        <v>1.1821949021847748E+16</v>
      </c>
      <c r="AC266" s="93">
        <f t="shared" si="281"/>
        <v>2.3643898043695514E+17</v>
      </c>
      <c r="AD266" s="93">
        <f t="shared" si="282"/>
        <v>79189.333333334711</v>
      </c>
      <c r="AE266" s="94">
        <f t="shared" si="283"/>
        <v>81.858541041021397</v>
      </c>
      <c r="AF266" s="100">
        <f t="shared" si="322"/>
        <v>7.0800220834491325</v>
      </c>
      <c r="AG266" s="94">
        <f t="shared" si="284"/>
        <v>225</v>
      </c>
      <c r="AH266" s="94">
        <f t="shared" si="285"/>
        <v>11.75</v>
      </c>
      <c r="AI266" s="94">
        <v>1</v>
      </c>
      <c r="AJ266" s="94">
        <f>AJ$3/AM$3</f>
        <v>0.85106382978723394</v>
      </c>
      <c r="AK266" s="93">
        <f>AK265*AI266</f>
        <v>10749542400</v>
      </c>
      <c r="AL266" s="93">
        <f>AG266*AK266*$G266*AJ266</f>
        <v>10889057737531.912</v>
      </c>
      <c r="AM266" s="93">
        <f t="shared" si="323"/>
        <v>413416372043782.31</v>
      </c>
      <c r="AN266" s="93">
        <f t="shared" si="286"/>
        <v>2.6458647810802125E+17</v>
      </c>
      <c r="AO266" s="93">
        <f t="shared" si="287"/>
        <v>79189.333333334711</v>
      </c>
      <c r="AP266" s="94">
        <f t="shared" si="288"/>
        <v>37.966220953980013</v>
      </c>
      <c r="AQ266" s="100">
        <f t="shared" si="262"/>
        <v>3.6746548287418874</v>
      </c>
      <c r="AR266" s="94">
        <f t="shared" si="289"/>
        <v>195</v>
      </c>
      <c r="AS266" s="94">
        <f t="shared" si="290"/>
        <v>13.25</v>
      </c>
      <c r="AT266" s="94">
        <v>1</v>
      </c>
      <c r="AU266" s="94">
        <f>AU$3/AX$3</f>
        <v>0.75471698113207542</v>
      </c>
      <c r="AV266" s="93">
        <f>AV265*AT266</f>
        <v>73728000</v>
      </c>
      <c r="AW266" s="93">
        <f>AR266*AV266*$G266*AU266</f>
        <v>57399334641.509415</v>
      </c>
      <c r="AX266" s="93">
        <f t="shared" si="324"/>
        <v>7284264534016.0957</v>
      </c>
      <c r="AY266" s="93">
        <f t="shared" si="291"/>
        <v>2.9836347531330054E+17</v>
      </c>
      <c r="AZ266" s="93">
        <f t="shared" si="292"/>
        <v>79189.333333334711</v>
      </c>
      <c r="BA266" s="94">
        <f t="shared" si="293"/>
        <v>126.90503434421942</v>
      </c>
      <c r="BB266" s="100">
        <f t="shared" si="263"/>
        <v>13.850837768211756</v>
      </c>
      <c r="BC266" s="94">
        <f t="shared" si="294"/>
        <v>158</v>
      </c>
      <c r="BD266" s="94">
        <f t="shared" si="295"/>
        <v>15.1</v>
      </c>
      <c r="BE266" s="94">
        <v>1</v>
      </c>
      <c r="BF266" s="94">
        <f>BF$3/BI$3</f>
        <v>0.66225165562913912</v>
      </c>
      <c r="BG266" s="93">
        <f>BG265*BE266</f>
        <v>614400</v>
      </c>
      <c r="BH266" s="93">
        <f>BC266*BG266*$G266*BF266</f>
        <v>340084641.05960262</v>
      </c>
      <c r="BI266" s="93">
        <f t="shared" si="325"/>
        <v>49150145777.915649</v>
      </c>
      <c r="BJ266" s="93">
        <f t="shared" si="296"/>
        <v>3.4002177186647834E+17</v>
      </c>
      <c r="BK266" s="93">
        <f t="shared" si="297"/>
        <v>79189.333333334711</v>
      </c>
      <c r="BL266" s="94">
        <f t="shared" si="298"/>
        <v>144.52327404371573</v>
      </c>
      <c r="BM266" s="100">
        <f t="shared" si="264"/>
        <v>17.976123871994293</v>
      </c>
      <c r="BN266" s="94">
        <f t="shared" si="299"/>
        <v>108</v>
      </c>
      <c r="BO266" s="94">
        <f t="shared" si="300"/>
        <v>17.600000000000001</v>
      </c>
      <c r="BP266" s="94">
        <v>1</v>
      </c>
      <c r="BQ266" s="94">
        <f>BQ$3/BT$3</f>
        <v>0.56818181818181823</v>
      </c>
      <c r="BR266" s="93">
        <f>BR265*BP266</f>
        <v>5120</v>
      </c>
      <c r="BS266" s="93">
        <f>BN266*BR266*$G266*BQ266</f>
        <v>1662021.8181818181</v>
      </c>
      <c r="BT266" s="93">
        <f t="shared" si="326"/>
        <v>55944909.308471702</v>
      </c>
      <c r="BU266" s="93">
        <f t="shared" si="301"/>
        <v>3.9631676720861056E+17</v>
      </c>
      <c r="BV266" s="93">
        <f t="shared" si="302"/>
        <v>79189.333333334711</v>
      </c>
      <c r="BW266" s="94">
        <f t="shared" si="303"/>
        <v>33.660755049336885</v>
      </c>
      <c r="BX266" s="100">
        <f t="shared" si="265"/>
        <v>4.8799776677786584</v>
      </c>
      <c r="BY266" s="94">
        <f t="shared" si="304"/>
        <v>53</v>
      </c>
      <c r="BZ266" s="94">
        <f t="shared" si="305"/>
        <v>20.350000000000001</v>
      </c>
      <c r="CA266" s="94">
        <v>1</v>
      </c>
      <c r="CB266" s="94">
        <f>CB$3/CE$3</f>
        <v>0.49140049140049141</v>
      </c>
      <c r="CC266" s="93">
        <f>CC265*CA266</f>
        <v>8</v>
      </c>
      <c r="CD266" s="93">
        <f>BY266*CC266*$G266*CB266</f>
        <v>1102.191646191646</v>
      </c>
      <c r="CE266" s="93">
        <f t="shared" si="327"/>
        <v>31585.108099570392</v>
      </c>
      <c r="CF266" s="93">
        <f t="shared" si="306"/>
        <v>4.582412620849559E+17</v>
      </c>
      <c r="CG266" s="93">
        <f t="shared" si="307"/>
        <v>79189.333333334711</v>
      </c>
      <c r="CH266" s="94">
        <f t="shared" si="308"/>
        <v>28.656638987153475</v>
      </c>
      <c r="CI266" s="100">
        <f t="shared" si="268"/>
        <v>4.8036458269239963</v>
      </c>
      <c r="CJ266" s="94">
        <f t="shared" si="309"/>
        <v>3</v>
      </c>
      <c r="CK266" s="94">
        <f t="shared" si="310"/>
        <v>22.85</v>
      </c>
      <c r="CL266" s="94">
        <v>1</v>
      </c>
      <c r="CM266" s="94">
        <f>CM$3/CP$3</f>
        <v>0.43763676148796499</v>
      </c>
      <c r="CN266" s="93">
        <f>CN265*CL266</f>
        <v>1</v>
      </c>
      <c r="CO266" s="93">
        <f>CJ266*CN266*$G266*CM266</f>
        <v>6.9452954048140034</v>
      </c>
      <c r="CP266" s="93">
        <f t="shared" si="328"/>
        <v>34.634123544762609</v>
      </c>
      <c r="CQ266" s="93">
        <f t="shared" si="311"/>
        <v>5.1453625742708806E+17</v>
      </c>
      <c r="CR266" s="93">
        <f t="shared" si="312"/>
        <v>79189.333333334711</v>
      </c>
      <c r="CS266" s="94">
        <f t="shared" si="313"/>
        <v>4.9867027284046985</v>
      </c>
      <c r="CT266" s="100">
        <f t="shared" si="329"/>
        <v>0.938600966590176</v>
      </c>
      <c r="CU266" s="94">
        <f t="shared" si="314"/>
        <v>-60</v>
      </c>
      <c r="CV266" s="94">
        <f t="shared" si="315"/>
        <v>26</v>
      </c>
      <c r="CW266" s="94">
        <v>1</v>
      </c>
      <c r="CX266" s="94">
        <f>CX$3/DA$3</f>
        <v>0.38461538461538458</v>
      </c>
      <c r="CY266" s="93">
        <f>CY265*CW266</f>
        <v>1</v>
      </c>
      <c r="CZ266" s="93">
        <f>CU266*CY266*$G266*CX266</f>
        <v>-122.07692307692305</v>
      </c>
      <c r="DA266" s="93">
        <f t="shared" si="330"/>
        <v>6.3476562499999748E-3</v>
      </c>
      <c r="DB266" s="93">
        <f t="shared" si="316"/>
        <v>5.8546795155817459E+17</v>
      </c>
      <c r="DC266" s="93">
        <f t="shared" si="317"/>
        <v>79189.333333334711</v>
      </c>
      <c r="DD266" s="94">
        <f t="shared" si="318"/>
        <v>-5.199718415248878E-5</v>
      </c>
      <c r="DE266" s="100"/>
    </row>
    <row r="267" spans="1:109">
      <c r="A267" s="84">
        <f t="shared" si="269"/>
        <v>2120.2225640271786</v>
      </c>
      <c r="B267" s="84">
        <f t="shared" si="270"/>
        <v>8.6999999999999993</v>
      </c>
      <c r="C267" s="112">
        <f t="shared" si="267"/>
        <v>12.14</v>
      </c>
      <c r="D267" s="116"/>
      <c r="E267" s="86">
        <f t="shared" si="319"/>
        <v>2.3049999999999997</v>
      </c>
      <c r="F267" s="86">
        <f t="shared" si="271"/>
        <v>2.3049999999999997</v>
      </c>
      <c r="G267" s="87">
        <f t="shared" si="272"/>
        <v>5.3130249999999988</v>
      </c>
      <c r="H267" s="88">
        <f t="shared" si="273"/>
        <v>5173277483525838</v>
      </c>
      <c r="I267" s="84">
        <f t="shared" si="320"/>
        <v>52.200000000000031</v>
      </c>
      <c r="J267" s="89">
        <v>261</v>
      </c>
      <c r="K267" s="94">
        <f t="shared" si="274"/>
        <v>261</v>
      </c>
      <c r="L267" s="94">
        <f t="shared" si="275"/>
        <v>10</v>
      </c>
      <c r="M267" s="94">
        <v>1</v>
      </c>
      <c r="N267" s="94">
        <f>N$3/Q$3</f>
        <v>1</v>
      </c>
      <c r="O267" s="93">
        <f>O266*M267</f>
        <v>1380188160000</v>
      </c>
      <c r="P267" s="93">
        <f>K267*O267*$G267*N267</f>
        <v>1913906265882623.5</v>
      </c>
      <c r="Q267" s="93">
        <f t="shared" si="276"/>
        <v>5.1732774835258384E+16</v>
      </c>
      <c r="R267" s="93">
        <f t="shared" si="277"/>
        <v>2.586638741762919E+17</v>
      </c>
      <c r="S267" s="93">
        <f t="shared" si="278"/>
        <v>82052.61322785182</v>
      </c>
      <c r="T267" s="94">
        <f t="shared" si="266"/>
        <v>27.029941725699466</v>
      </c>
      <c r="U267" s="100">
        <f>T267/(($C267/N$3))</f>
        <v>2.2265190877841405</v>
      </c>
      <c r="V267" s="94">
        <f t="shared" si="279"/>
        <v>251</v>
      </c>
      <c r="W267" s="97">
        <f t="shared" si="280"/>
        <v>10.5</v>
      </c>
      <c r="X267" s="94">
        <v>1</v>
      </c>
      <c r="Y267" s="94">
        <f>Y$3/AB$3</f>
        <v>0.95238095238095244</v>
      </c>
      <c r="Z267" s="93">
        <f>Z266*X267</f>
        <v>114661785600</v>
      </c>
      <c r="AA267" s="93">
        <f>V267*Z267*$G267*Y267</f>
        <v>145628032659807.06</v>
      </c>
      <c r="AB267" s="93">
        <f t="shared" si="321"/>
        <v>1.3579853394255316E+16</v>
      </c>
      <c r="AC267" s="93">
        <f t="shared" si="281"/>
        <v>2.715970678851065E+17</v>
      </c>
      <c r="AD267" s="93">
        <f t="shared" si="282"/>
        <v>82052.61322785182</v>
      </c>
      <c r="AE267" s="94">
        <f t="shared" si="283"/>
        <v>93.250270200232663</v>
      </c>
      <c r="AF267" s="100">
        <f t="shared" si="322"/>
        <v>8.065303435769712</v>
      </c>
      <c r="AG267" s="94">
        <f t="shared" si="284"/>
        <v>226</v>
      </c>
      <c r="AH267" s="94">
        <f t="shared" si="285"/>
        <v>11.75</v>
      </c>
      <c r="AI267" s="94">
        <v>1</v>
      </c>
      <c r="AJ267" s="94">
        <f>AJ$3/AM$3</f>
        <v>0.85106382978723394</v>
      </c>
      <c r="AK267" s="93">
        <f>AK266*AI267</f>
        <v>10749542400</v>
      </c>
      <c r="AL267" s="93">
        <f>AG267*AK267*$G267*AJ267</f>
        <v>10985059384855.963</v>
      </c>
      <c r="AM267" s="93">
        <f t="shared" si="323"/>
        <v>474890706495534.87</v>
      </c>
      <c r="AN267" s="93">
        <f t="shared" si="286"/>
        <v>3.0393005215714298E+17</v>
      </c>
      <c r="AO267" s="93">
        <f t="shared" si="287"/>
        <v>82052.61322785182</v>
      </c>
      <c r="AP267" s="94">
        <f t="shared" si="288"/>
        <v>43.230599840927638</v>
      </c>
      <c r="AQ267" s="100">
        <f t="shared" si="262"/>
        <v>4.1841807918525511</v>
      </c>
      <c r="AR267" s="94">
        <f t="shared" si="289"/>
        <v>196</v>
      </c>
      <c r="AS267" s="94">
        <f t="shared" si="290"/>
        <v>13.25</v>
      </c>
      <c r="AT267" s="94">
        <v>1</v>
      </c>
      <c r="AU267" s="94">
        <f>AU$3/AX$3</f>
        <v>0.75471698113207542</v>
      </c>
      <c r="AV267" s="93">
        <f>AV266*AT267</f>
        <v>73728000</v>
      </c>
      <c r="AW267" s="93">
        <f>AR267*AV267*$G267*AU267</f>
        <v>57944804989.584885</v>
      </c>
      <c r="AX267" s="93">
        <f t="shared" si="324"/>
        <v>8367422687587.5332</v>
      </c>
      <c r="AY267" s="93">
        <f t="shared" si="291"/>
        <v>3.4272963328358675E+17</v>
      </c>
      <c r="AZ267" s="93">
        <f t="shared" si="292"/>
        <v>82052.61322785182</v>
      </c>
      <c r="BA267" s="94">
        <f t="shared" si="293"/>
        <v>144.40332811701603</v>
      </c>
      <c r="BB267" s="100">
        <f t="shared" si="263"/>
        <v>15.760659782129014</v>
      </c>
      <c r="BC267" s="94">
        <f t="shared" si="294"/>
        <v>159</v>
      </c>
      <c r="BD267" s="94">
        <f t="shared" si="295"/>
        <v>15.1</v>
      </c>
      <c r="BE267" s="94">
        <v>1</v>
      </c>
      <c r="BF267" s="94">
        <f>BF$3/BI$3</f>
        <v>0.66225165562913912</v>
      </c>
      <c r="BG267" s="93">
        <f>BG266*BE267</f>
        <v>614400</v>
      </c>
      <c r="BH267" s="93">
        <f>BC267*BG267*$G267*BF267</f>
        <v>343726680.15894037</v>
      </c>
      <c r="BI267" s="93">
        <f t="shared" si="325"/>
        <v>56458691602.956184</v>
      </c>
      <c r="BJ267" s="93">
        <f t="shared" si="296"/>
        <v>3.905824500062007E+17</v>
      </c>
      <c r="BK267" s="93">
        <f t="shared" si="297"/>
        <v>82052.61322785182</v>
      </c>
      <c r="BL267" s="94">
        <f t="shared" si="298"/>
        <v>164.25460943808463</v>
      </c>
      <c r="BM267" s="100">
        <f t="shared" si="264"/>
        <v>20.430350926812832</v>
      </c>
      <c r="BN267" s="94">
        <f t="shared" si="299"/>
        <v>109</v>
      </c>
      <c r="BO267" s="94">
        <f t="shared" si="300"/>
        <v>17.600000000000001</v>
      </c>
      <c r="BP267" s="94">
        <v>1</v>
      </c>
      <c r="BQ267" s="94">
        <f>BQ$3/BT$3</f>
        <v>0.56818181818181823</v>
      </c>
      <c r="BR267" s="93">
        <f>BR266*BP267</f>
        <v>5120</v>
      </c>
      <c r="BS267" s="93">
        <f>BN267*BR267*$G267*BQ267</f>
        <v>1684711.927272727</v>
      </c>
      <c r="BT267" s="93">
        <f t="shared" si="326"/>
        <v>64263825.293099754</v>
      </c>
      <c r="BU267" s="93">
        <f t="shared" si="301"/>
        <v>4.5524841855027379E+17</v>
      </c>
      <c r="BV267" s="93">
        <f t="shared" si="302"/>
        <v>82052.61322785182</v>
      </c>
      <c r="BW267" s="94">
        <f t="shared" si="303"/>
        <v>38.145290154817374</v>
      </c>
      <c r="BX267" s="100">
        <f t="shared" si="265"/>
        <v>5.5301244376012004</v>
      </c>
      <c r="BY267" s="94">
        <f t="shared" si="304"/>
        <v>54</v>
      </c>
      <c r="BZ267" s="94">
        <f t="shared" si="305"/>
        <v>20.350000000000001</v>
      </c>
      <c r="CA267" s="94">
        <v>1</v>
      </c>
      <c r="CB267" s="94">
        <f>CB$3/CE$3</f>
        <v>0.49140049140049141</v>
      </c>
      <c r="CC267" s="93">
        <f>CC266*CA267</f>
        <v>8</v>
      </c>
      <c r="CD267" s="93">
        <f>BY267*CC267*$G267*CB267</f>
        <v>1127.8755773955772</v>
      </c>
      <c r="CE267" s="93">
        <f t="shared" si="327"/>
        <v>36281.761716380031</v>
      </c>
      <c r="CF267" s="93">
        <f t="shared" si="306"/>
        <v>5.2638098394875405E+17</v>
      </c>
      <c r="CG267" s="93">
        <f t="shared" si="307"/>
        <v>82052.61322785182</v>
      </c>
      <c r="CH267" s="94">
        <f t="shared" si="308"/>
        <v>32.168230648419311</v>
      </c>
      <c r="CI267" s="100">
        <f t="shared" si="268"/>
        <v>5.3922857800274544</v>
      </c>
      <c r="CJ267" s="94">
        <f t="shared" si="309"/>
        <v>4</v>
      </c>
      <c r="CK267" s="94">
        <f t="shared" si="310"/>
        <v>22.85</v>
      </c>
      <c r="CL267" s="94">
        <v>1</v>
      </c>
      <c r="CM267" s="94">
        <f>CM$3/CP$3</f>
        <v>0.43763676148796499</v>
      </c>
      <c r="CN267" s="93">
        <f>CN266*CL267</f>
        <v>1</v>
      </c>
      <c r="CO267" s="93">
        <f>CJ267*CN267*$G267*CM267</f>
        <v>9.3007002188183794</v>
      </c>
      <c r="CP267" s="93">
        <f t="shared" si="328"/>
        <v>39.784160742632885</v>
      </c>
      <c r="CQ267" s="93">
        <f t="shared" si="311"/>
        <v>5.9104695249282701E+17</v>
      </c>
      <c r="CR267" s="93">
        <f t="shared" si="312"/>
        <v>82052.61322785182</v>
      </c>
      <c r="CS267" s="94">
        <f t="shared" si="313"/>
        <v>4.2775446801453105</v>
      </c>
      <c r="CT267" s="100">
        <f t="shared" si="329"/>
        <v>0.80512270132883323</v>
      </c>
      <c r="CU267" s="94">
        <f t="shared" si="314"/>
        <v>-59</v>
      </c>
      <c r="CV267" s="94">
        <f t="shared" si="315"/>
        <v>26</v>
      </c>
      <c r="CW267" s="94">
        <v>1</v>
      </c>
      <c r="CX267" s="94">
        <f>CX$3/DA$3</f>
        <v>0.38461538461538458</v>
      </c>
      <c r="CY267" s="93">
        <f>CY266*CW267</f>
        <v>1</v>
      </c>
      <c r="CZ267" s="93">
        <f>CU267*CY267*$G267*CX267</f>
        <v>-120.56479807692305</v>
      </c>
      <c r="DA267" s="93">
        <f t="shared" si="330"/>
        <v>7.2915422924616207E-3</v>
      </c>
      <c r="DB267" s="93">
        <f t="shared" si="316"/>
        <v>6.7252607285835891E+17</v>
      </c>
      <c r="DC267" s="93">
        <f t="shared" si="317"/>
        <v>82052.61322785182</v>
      </c>
      <c r="DD267" s="94">
        <f t="shared" si="318"/>
        <v>-6.0478202665834953E-5</v>
      </c>
      <c r="DE267" s="100"/>
    </row>
    <row r="268" spans="1:109">
      <c r="A268" s="84">
        <f t="shared" si="269"/>
        <v>2194.992051274367</v>
      </c>
      <c r="B268" s="84">
        <f t="shared" si="270"/>
        <v>8.7333333333333325</v>
      </c>
      <c r="C268" s="112">
        <f t="shared" si="267"/>
        <v>12.14</v>
      </c>
      <c r="D268" s="116"/>
      <c r="E268" s="86">
        <f t="shared" si="319"/>
        <v>2.31</v>
      </c>
      <c r="F268" s="86">
        <f t="shared" si="271"/>
        <v>2.31</v>
      </c>
      <c r="G268" s="87">
        <f t="shared" si="272"/>
        <v>5.3361000000000001</v>
      </c>
      <c r="H268" s="88">
        <f t="shared" si="273"/>
        <v>5942535335269331</v>
      </c>
      <c r="I268" s="84">
        <f t="shared" si="320"/>
        <v>52.400000000000027</v>
      </c>
      <c r="J268" s="89">
        <v>262</v>
      </c>
      <c r="K268" s="94">
        <f t="shared" si="274"/>
        <v>262</v>
      </c>
      <c r="L268" s="94">
        <f t="shared" si="275"/>
        <v>10</v>
      </c>
      <c r="M268" s="94">
        <v>1</v>
      </c>
      <c r="N268" s="94">
        <f>N$3/Q$3</f>
        <v>1</v>
      </c>
      <c r="O268" s="93">
        <f>O267*M268</f>
        <v>1380188160000</v>
      </c>
      <c r="P268" s="93">
        <f>K268*O268*$G268*N268</f>
        <v>1929583374630912</v>
      </c>
      <c r="Q268" s="93">
        <f t="shared" si="276"/>
        <v>5.9425353352693312E+16</v>
      </c>
      <c r="R268" s="93">
        <f t="shared" si="277"/>
        <v>2.9712676676346656E+17</v>
      </c>
      <c r="S268" s="93">
        <f t="shared" si="278"/>
        <v>85019.358786027151</v>
      </c>
      <c r="T268" s="94">
        <f t="shared" si="266"/>
        <v>30.796986610677092</v>
      </c>
      <c r="U268" s="100">
        <f>T268/(($C268/N$3))</f>
        <v>2.5368193254264488</v>
      </c>
      <c r="V268" s="94">
        <f t="shared" si="279"/>
        <v>252</v>
      </c>
      <c r="W268" s="97">
        <f t="shared" si="280"/>
        <v>10.5</v>
      </c>
      <c r="X268" s="94">
        <v>1</v>
      </c>
      <c r="Y268" s="94">
        <f>Y$3/AB$3</f>
        <v>0.95238095238095244</v>
      </c>
      <c r="Z268" s="93">
        <f>Z267*X268</f>
        <v>114661785600</v>
      </c>
      <c r="AA268" s="93">
        <f>V268*Z268*$G268*Y268</f>
        <v>146843220993638.41</v>
      </c>
      <c r="AB268" s="93">
        <f t="shared" si="321"/>
        <v>1.5599155255081986E+16</v>
      </c>
      <c r="AC268" s="93">
        <f t="shared" si="281"/>
        <v>3.1198310510163987E+17</v>
      </c>
      <c r="AD268" s="93">
        <f t="shared" si="282"/>
        <v>85019.358786027151</v>
      </c>
      <c r="AE268" s="94">
        <f t="shared" si="283"/>
        <v>106.22999924359993</v>
      </c>
      <c r="AF268" s="100">
        <f t="shared" si="322"/>
        <v>9.1879323892734703</v>
      </c>
      <c r="AG268" s="94">
        <f t="shared" si="284"/>
        <v>227</v>
      </c>
      <c r="AH268" s="94">
        <f t="shared" si="285"/>
        <v>11.75</v>
      </c>
      <c r="AI268" s="94">
        <v>1</v>
      </c>
      <c r="AJ268" s="94">
        <f>AJ$3/AM$3</f>
        <v>0.85106382978723394</v>
      </c>
      <c r="AK268" s="93">
        <f>AK267*AI268</f>
        <v>10749542400</v>
      </c>
      <c r="AL268" s="93">
        <f>AG268*AK268*$G268*AJ268</f>
        <v>11081586158761.937</v>
      </c>
      <c r="AM268" s="93">
        <f t="shared" si="323"/>
        <v>545506173354800.75</v>
      </c>
      <c r="AN268" s="93">
        <f t="shared" si="286"/>
        <v>3.4912395094707322E+17</v>
      </c>
      <c r="AO268" s="93">
        <f t="shared" si="287"/>
        <v>85019.358786027151</v>
      </c>
      <c r="AP268" s="94">
        <f t="shared" si="288"/>
        <v>49.226362141621976</v>
      </c>
      <c r="AQ268" s="100">
        <f t="shared" si="262"/>
        <v>4.7644955120597876</v>
      </c>
      <c r="AR268" s="94">
        <f t="shared" si="289"/>
        <v>197</v>
      </c>
      <c r="AS268" s="94">
        <f t="shared" si="290"/>
        <v>13.25</v>
      </c>
      <c r="AT268" s="94">
        <v>1</v>
      </c>
      <c r="AU268" s="94">
        <f>AU$3/AX$3</f>
        <v>0.75471698113207542</v>
      </c>
      <c r="AV268" s="93">
        <f>AV267*AT268</f>
        <v>73728000</v>
      </c>
      <c r="AW268" s="93">
        <f>AR268*AV268*$G268*AU268</f>
        <v>58493385824.603775</v>
      </c>
      <c r="AX268" s="93">
        <f t="shared" si="324"/>
        <v>9611644676796.668</v>
      </c>
      <c r="AY268" s="93">
        <f t="shared" si="291"/>
        <v>3.9369296596159322E+17</v>
      </c>
      <c r="AZ268" s="93">
        <f t="shared" si="292"/>
        <v>85019.358786027151</v>
      </c>
      <c r="BA268" s="94">
        <f t="shared" si="293"/>
        <v>164.32019691282377</v>
      </c>
      <c r="BB268" s="100">
        <f t="shared" si="263"/>
        <v>17.934453122692872</v>
      </c>
      <c r="BC268" s="94">
        <f t="shared" si="294"/>
        <v>160</v>
      </c>
      <c r="BD268" s="94">
        <f t="shared" si="295"/>
        <v>15.1</v>
      </c>
      <c r="BE268" s="94">
        <v>12</v>
      </c>
      <c r="BF268" s="94">
        <f>BF$3/BI$3</f>
        <v>0.66225165562913912</v>
      </c>
      <c r="BG268" s="93">
        <f>BG267*BE268</f>
        <v>7372800</v>
      </c>
      <c r="BH268" s="93">
        <f>BC268*BG268*$G268*BF268</f>
        <v>4168688538.2781463</v>
      </c>
      <c r="BI268" s="93">
        <f t="shared" si="325"/>
        <v>64854006169.600693</v>
      </c>
      <c r="BJ268" s="93">
        <f t="shared" si="296"/>
        <v>4.486614178128345E+17</v>
      </c>
      <c r="BK268" s="93">
        <f t="shared" si="297"/>
        <v>85019.358786027151</v>
      </c>
      <c r="BL268" s="94">
        <f t="shared" si="298"/>
        <v>15.557412259057445</v>
      </c>
      <c r="BM268" s="100">
        <f t="shared" si="264"/>
        <v>1.9350652809865518</v>
      </c>
      <c r="BN268" s="94">
        <f t="shared" si="299"/>
        <v>110</v>
      </c>
      <c r="BO268" s="94">
        <f t="shared" si="300"/>
        <v>17.600000000000001</v>
      </c>
      <c r="BP268" s="94">
        <v>1</v>
      </c>
      <c r="BQ268" s="94">
        <f>BQ$3/BT$3</f>
        <v>0.56818181818181823</v>
      </c>
      <c r="BR268" s="93">
        <f>BR267*BP268</f>
        <v>5120</v>
      </c>
      <c r="BS268" s="93">
        <f>BN268*BR268*$G268*BQ268</f>
        <v>1707552.0000000002</v>
      </c>
      <c r="BT268" s="93">
        <f t="shared" si="326"/>
        <v>73819750.400000542</v>
      </c>
      <c r="BU268" s="93">
        <f t="shared" si="301"/>
        <v>5.2294310950370118E+17</v>
      </c>
      <c r="BV268" s="93">
        <f t="shared" si="302"/>
        <v>85019.358786027151</v>
      </c>
      <c r="BW268" s="94">
        <f t="shared" si="303"/>
        <v>43.231333745619771</v>
      </c>
      <c r="BX268" s="100">
        <f t="shared" si="265"/>
        <v>6.2674750735000648</v>
      </c>
      <c r="BY268" s="94">
        <f t="shared" si="304"/>
        <v>55</v>
      </c>
      <c r="BZ268" s="94">
        <f t="shared" si="305"/>
        <v>20.350000000000001</v>
      </c>
      <c r="CA268" s="94">
        <v>1</v>
      </c>
      <c r="CB268" s="94">
        <f>CB$3/CE$3</f>
        <v>0.49140049140049141</v>
      </c>
      <c r="CC268" s="93">
        <f>CC267*CA268</f>
        <v>8</v>
      </c>
      <c r="CD268" s="93">
        <f>BY268*CC268*$G268*CB268</f>
        <v>1153.7513513513513</v>
      </c>
      <c r="CE268" s="93">
        <f t="shared" si="327"/>
        <v>41676.800000000163</v>
      </c>
      <c r="CF268" s="93">
        <f t="shared" si="306"/>
        <v>6.0465297036365453E+17</v>
      </c>
      <c r="CG268" s="93">
        <f t="shared" si="307"/>
        <v>85019.358786027151</v>
      </c>
      <c r="CH268" s="94">
        <f t="shared" si="308"/>
        <v>36.122861265718548</v>
      </c>
      <c r="CI268" s="100">
        <f t="shared" si="268"/>
        <v>6.0551913241958193</v>
      </c>
      <c r="CJ268" s="94">
        <f t="shared" si="309"/>
        <v>5</v>
      </c>
      <c r="CK268" s="94">
        <f t="shared" si="310"/>
        <v>22.85</v>
      </c>
      <c r="CL268" s="94">
        <v>1</v>
      </c>
      <c r="CM268" s="94">
        <f>CM$3/CP$3</f>
        <v>0.43763676148796499</v>
      </c>
      <c r="CN268" s="93">
        <f>CN267*CL268</f>
        <v>1</v>
      </c>
      <c r="CO268" s="93">
        <f>CJ268*CN268*$G268*CM268</f>
        <v>11.67636761487965</v>
      </c>
      <c r="CP268" s="93">
        <f t="shared" si="328"/>
        <v>45.70000000000001</v>
      </c>
      <c r="CQ268" s="93">
        <f t="shared" si="311"/>
        <v>6.7893466205452109E+17</v>
      </c>
      <c r="CR268" s="93">
        <f t="shared" si="312"/>
        <v>85019.358786027151</v>
      </c>
      <c r="CS268" s="94">
        <f t="shared" si="313"/>
        <v>3.9138884203819275</v>
      </c>
      <c r="CT268" s="100">
        <f t="shared" si="329"/>
        <v>0.73667504452822941</v>
      </c>
      <c r="CU268" s="94">
        <f t="shared" si="314"/>
        <v>-58</v>
      </c>
      <c r="CV268" s="94">
        <f t="shared" si="315"/>
        <v>26</v>
      </c>
      <c r="CW268" s="94">
        <v>1</v>
      </c>
      <c r="CX268" s="94">
        <f>CX$3/DA$3</f>
        <v>0.38461538461538458</v>
      </c>
      <c r="CY268" s="93">
        <f>CY267*CW268</f>
        <v>1</v>
      </c>
      <c r="CZ268" s="93">
        <f>CU268*CY268*$G268*CX268</f>
        <v>-119.03607692307692</v>
      </c>
      <c r="DA268" s="93">
        <f t="shared" si="330"/>
        <v>8.3757826367419734E-3</v>
      </c>
      <c r="DB268" s="93">
        <f t="shared" si="316"/>
        <v>7.7252959358501299E+17</v>
      </c>
      <c r="DC268" s="93">
        <f t="shared" si="317"/>
        <v>85019.358786027151</v>
      </c>
      <c r="DD268" s="94">
        <f t="shared" si="318"/>
        <v>-7.0363396150517816E-5</v>
      </c>
      <c r="DE268" s="100"/>
    </row>
    <row r="269" spans="1:109">
      <c r="A269" s="84">
        <f t="shared" si="269"/>
        <v>2272.3982787949872</v>
      </c>
      <c r="B269" s="84">
        <f t="shared" si="270"/>
        <v>8.7666666666666675</v>
      </c>
      <c r="C269" s="112">
        <f t="shared" si="267"/>
        <v>12.14</v>
      </c>
      <c r="D269" s="116"/>
      <c r="E269" s="86">
        <f t="shared" si="319"/>
        <v>2.3149999999999999</v>
      </c>
      <c r="F269" s="86">
        <f t="shared" si="271"/>
        <v>2.3149999999999999</v>
      </c>
      <c r="G269" s="87">
        <f t="shared" si="272"/>
        <v>5.3592249999999995</v>
      </c>
      <c r="H269" s="88">
        <f t="shared" si="273"/>
        <v>6826180564135636</v>
      </c>
      <c r="I269" s="84">
        <f t="shared" si="320"/>
        <v>52.60000000000003</v>
      </c>
      <c r="J269" s="89">
        <v>263</v>
      </c>
      <c r="K269" s="94">
        <f t="shared" si="274"/>
        <v>263</v>
      </c>
      <c r="L269" s="94">
        <f t="shared" si="275"/>
        <v>10</v>
      </c>
      <c r="M269" s="94">
        <v>1</v>
      </c>
      <c r="N269" s="94">
        <f>N$3/Q$3</f>
        <v>1</v>
      </c>
      <c r="O269" s="93">
        <f>O268*M269</f>
        <v>1380188160000</v>
      </c>
      <c r="P269" s="93">
        <f>K269*O269*$G269*N269</f>
        <v>1945342328537087.7</v>
      </c>
      <c r="Q269" s="93">
        <f t="shared" si="276"/>
        <v>6.826180564135636E+16</v>
      </c>
      <c r="R269" s="93">
        <f t="shared" si="277"/>
        <v>3.4130902820678182E+17</v>
      </c>
      <c r="S269" s="93">
        <f t="shared" si="278"/>
        <v>88093.306607952327</v>
      </c>
      <c r="T269" s="94">
        <f t="shared" si="266"/>
        <v>35.089868060748856</v>
      </c>
      <c r="U269" s="100">
        <f>T269/(($C269/N$3))</f>
        <v>2.8904339424010588</v>
      </c>
      <c r="V269" s="94">
        <f t="shared" si="279"/>
        <v>253</v>
      </c>
      <c r="W269" s="97">
        <f t="shared" si="280"/>
        <v>10.5</v>
      </c>
      <c r="X269" s="94">
        <v>1</v>
      </c>
      <c r="Y269" s="94">
        <f>Y$3/AB$3</f>
        <v>0.95238095238095244</v>
      </c>
      <c r="Z269" s="93">
        <f>Z268*X269</f>
        <v>114661785600</v>
      </c>
      <c r="AA269" s="93">
        <f>V269*Z269*$G269*Y269</f>
        <v>148064830387463.31</v>
      </c>
      <c r="AB269" s="93">
        <f t="shared" si="321"/>
        <v>1.7918723980856032E+16</v>
      </c>
      <c r="AC269" s="93">
        <f t="shared" si="281"/>
        <v>3.583744796171209E+17</v>
      </c>
      <c r="AD269" s="93">
        <f t="shared" si="282"/>
        <v>88093.306607952327</v>
      </c>
      <c r="AE269" s="94">
        <f t="shared" si="283"/>
        <v>121.01944758904214</v>
      </c>
      <c r="AF269" s="100">
        <f t="shared" si="322"/>
        <v>10.467085664620614</v>
      </c>
      <c r="AG269" s="94">
        <f t="shared" si="284"/>
        <v>228</v>
      </c>
      <c r="AH269" s="94">
        <f t="shared" si="285"/>
        <v>11.75</v>
      </c>
      <c r="AI269" s="94">
        <v>1</v>
      </c>
      <c r="AJ269" s="94">
        <f>AJ$3/AM$3</f>
        <v>0.85106382978723394</v>
      </c>
      <c r="AK269" s="93">
        <f>AK268*AI269</f>
        <v>10749542400</v>
      </c>
      <c r="AL269" s="93">
        <f>AG269*AK269*$G269*AJ269</f>
        <v>11178639431531.844</v>
      </c>
      <c r="AM269" s="93">
        <f t="shared" si="323"/>
        <v>626622043973387</v>
      </c>
      <c r="AN269" s="93">
        <f t="shared" si="286"/>
        <v>4.0103810814296864E+17</v>
      </c>
      <c r="AO269" s="93">
        <f t="shared" si="287"/>
        <v>88093.306607952327</v>
      </c>
      <c r="AP269" s="94">
        <f t="shared" si="288"/>
        <v>56.055305103218544</v>
      </c>
      <c r="AQ269" s="100">
        <f t="shared" si="262"/>
        <v>5.4254516883263415</v>
      </c>
      <c r="AR269" s="94">
        <f t="shared" si="289"/>
        <v>198</v>
      </c>
      <c r="AS269" s="94">
        <f t="shared" si="290"/>
        <v>13.25</v>
      </c>
      <c r="AT269" s="94">
        <v>1</v>
      </c>
      <c r="AU269" s="94">
        <f>AU$3/AX$3</f>
        <v>0.75471698113207542</v>
      </c>
      <c r="AV269" s="93">
        <f>AV268*AT269</f>
        <v>73728000</v>
      </c>
      <c r="AW269" s="93">
        <f>AR269*AV269*$G269*AU269</f>
        <v>59045085493.132065</v>
      </c>
      <c r="AX269" s="93">
        <f t="shared" si="324"/>
        <v>11040880429052.344</v>
      </c>
      <c r="AY269" s="93">
        <f t="shared" si="291"/>
        <v>4.5223446237398592E+17</v>
      </c>
      <c r="AZ269" s="93">
        <f t="shared" si="292"/>
        <v>88093.306607952327</v>
      </c>
      <c r="BA269" s="94">
        <f t="shared" si="293"/>
        <v>186.99067563102409</v>
      </c>
      <c r="BB269" s="100">
        <f t="shared" si="263"/>
        <v>20.408784613764983</v>
      </c>
      <c r="BC269" s="94">
        <f t="shared" si="294"/>
        <v>161</v>
      </c>
      <c r="BD269" s="94">
        <f t="shared" si="295"/>
        <v>15.1</v>
      </c>
      <c r="BE269" s="94">
        <v>1</v>
      </c>
      <c r="BF269" s="94">
        <f>BF$3/BI$3</f>
        <v>0.66225165562913912</v>
      </c>
      <c r="BG269" s="93">
        <f>BG268*BE269</f>
        <v>7372800</v>
      </c>
      <c r="BH269" s="93">
        <f>BC269*BG269*$G269*BF269</f>
        <v>4212921554.2251654</v>
      </c>
      <c r="BI269" s="93">
        <f t="shared" si="325"/>
        <v>74497690201.987885</v>
      </c>
      <c r="BJ269" s="93">
        <f t="shared" si="296"/>
        <v>5.1537663259224051E+17</v>
      </c>
      <c r="BK269" s="93">
        <f t="shared" si="297"/>
        <v>88093.306607952327</v>
      </c>
      <c r="BL269" s="94">
        <f t="shared" si="298"/>
        <v>17.683142029377141</v>
      </c>
      <c r="BM269" s="100">
        <f t="shared" si="264"/>
        <v>2.19946824253373</v>
      </c>
      <c r="BN269" s="94">
        <f t="shared" si="299"/>
        <v>111</v>
      </c>
      <c r="BO269" s="94">
        <f t="shared" si="300"/>
        <v>17.600000000000001</v>
      </c>
      <c r="BP269" s="94">
        <v>1</v>
      </c>
      <c r="BQ269" s="94">
        <f>BQ$3/BT$3</f>
        <v>0.56818181818181823</v>
      </c>
      <c r="BR269" s="93">
        <f>BR268*BP269</f>
        <v>5120</v>
      </c>
      <c r="BS269" s="93">
        <f>BN269*BR269*$G269*BQ269</f>
        <v>1730542.4727272729</v>
      </c>
      <c r="BT269" s="93">
        <f t="shared" si="326"/>
        <v>84796625.850772336</v>
      </c>
      <c r="BU269" s="93">
        <f t="shared" si="301"/>
        <v>6.00703889643936E+17</v>
      </c>
      <c r="BV269" s="93">
        <f t="shared" si="302"/>
        <v>88093.306607952327</v>
      </c>
      <c r="BW269" s="94">
        <f t="shared" si="303"/>
        <v>49.000025822617282</v>
      </c>
      <c r="BX269" s="100">
        <f t="shared" si="265"/>
        <v>7.1037928704947619</v>
      </c>
      <c r="BY269" s="94">
        <f t="shared" si="304"/>
        <v>56</v>
      </c>
      <c r="BZ269" s="94">
        <f t="shared" si="305"/>
        <v>20.350000000000001</v>
      </c>
      <c r="CA269" s="94">
        <v>1</v>
      </c>
      <c r="CB269" s="94">
        <f>CB$3/CE$3</f>
        <v>0.49140049140049141</v>
      </c>
      <c r="CC269" s="93">
        <f>CC268*CA269</f>
        <v>8</v>
      </c>
      <c r="CD269" s="93">
        <f>BY269*CC269*$G269*CB269</f>
        <v>1179.8195577395575</v>
      </c>
      <c r="CE269" s="93">
        <f t="shared" si="327"/>
        <v>47874.071601540614</v>
      </c>
      <c r="CF269" s="93">
        <f t="shared" si="306"/>
        <v>6.9456387240080102E+17</v>
      </c>
      <c r="CG269" s="93">
        <f t="shared" si="307"/>
        <v>88093.306607952327</v>
      </c>
      <c r="CH269" s="94">
        <f t="shared" si="308"/>
        <v>40.577452109086593</v>
      </c>
      <c r="CI269" s="100">
        <f t="shared" si="268"/>
        <v>6.8019040397027357</v>
      </c>
      <c r="CJ269" s="94">
        <f t="shared" si="309"/>
        <v>6</v>
      </c>
      <c r="CK269" s="94">
        <f t="shared" si="310"/>
        <v>22.85</v>
      </c>
      <c r="CL269" s="94">
        <v>1</v>
      </c>
      <c r="CM269" s="94">
        <f>CM$3/CP$3</f>
        <v>0.43763676148796499</v>
      </c>
      <c r="CN269" s="93">
        <f>CN268*CL269</f>
        <v>1</v>
      </c>
      <c r="CO269" s="93">
        <f>CJ269*CN269*$G269*CM269</f>
        <v>14.072363238512034</v>
      </c>
      <c r="CP269" s="93">
        <f t="shared" si="328"/>
        <v>52.495514823364516</v>
      </c>
      <c r="CQ269" s="93">
        <f t="shared" si="311"/>
        <v>7.7989112945249651E+17</v>
      </c>
      <c r="CR269" s="93">
        <f t="shared" si="312"/>
        <v>88093.306607952327</v>
      </c>
      <c r="CS269" s="94">
        <f t="shared" si="313"/>
        <v>3.7303979391108455</v>
      </c>
      <c r="CT269" s="100">
        <f t="shared" si="329"/>
        <v>0.7021383270896443</v>
      </c>
      <c r="CU269" s="94">
        <f t="shared" si="314"/>
        <v>-57</v>
      </c>
      <c r="CV269" s="94">
        <f t="shared" si="315"/>
        <v>26</v>
      </c>
      <c r="CW269" s="94">
        <v>1</v>
      </c>
      <c r="CX269" s="94">
        <f>CX$3/DA$3</f>
        <v>0.38461538461538458</v>
      </c>
      <c r="CY269" s="93">
        <f>CY268*CW269</f>
        <v>1</v>
      </c>
      <c r="CZ269" s="93">
        <f>CU269*CY269*$G269*CX269</f>
        <v>-117.49070192307691</v>
      </c>
      <c r="DA269" s="93">
        <f t="shared" si="330"/>
        <v>9.6212477366382308E-3</v>
      </c>
      <c r="DB269" s="93">
        <f t="shared" si="316"/>
        <v>8.8740347333763264E+17</v>
      </c>
      <c r="DC269" s="93">
        <f t="shared" si="317"/>
        <v>88093.306607952327</v>
      </c>
      <c r="DD269" s="94">
        <f t="shared" si="318"/>
        <v>-8.1889439582524747E-5</v>
      </c>
      <c r="DE269" s="100"/>
    </row>
    <row r="270" spans="1:109">
      <c r="A270" s="84">
        <f t="shared" si="269"/>
        <v>2352.5342310339697</v>
      </c>
      <c r="B270" s="84">
        <f t="shared" si="270"/>
        <v>8.8000000000000007</v>
      </c>
      <c r="C270" s="112">
        <f t="shared" si="267"/>
        <v>12.14</v>
      </c>
      <c r="D270" s="116"/>
      <c r="E270" s="86">
        <f t="shared" si="319"/>
        <v>2.3200000000000003</v>
      </c>
      <c r="F270" s="86">
        <f t="shared" si="271"/>
        <v>2.3200000000000003</v>
      </c>
      <c r="G270" s="87">
        <f t="shared" si="272"/>
        <v>5.3824000000000014</v>
      </c>
      <c r="H270" s="88">
        <f t="shared" si="273"/>
        <v>7841222384935338</v>
      </c>
      <c r="I270" s="84">
        <f t="shared" si="320"/>
        <v>52.800000000000026</v>
      </c>
      <c r="J270" s="89">
        <v>264</v>
      </c>
      <c r="K270" s="94">
        <f t="shared" si="274"/>
        <v>264</v>
      </c>
      <c r="L270" s="94">
        <f t="shared" si="275"/>
        <v>10</v>
      </c>
      <c r="M270" s="94">
        <v>1</v>
      </c>
      <c r="N270" s="94">
        <f>N$3/Q$3</f>
        <v>1</v>
      </c>
      <c r="O270" s="93">
        <f>O269*M270</f>
        <v>1380188160000</v>
      </c>
      <c r="P270" s="93">
        <f>K270*O270*$G270*N270</f>
        <v>1961183334629376.5</v>
      </c>
      <c r="Q270" s="93">
        <f t="shared" si="276"/>
        <v>7.8412223849353376E+16</v>
      </c>
      <c r="R270" s="93">
        <f t="shared" si="277"/>
        <v>3.9206111924676685E+17</v>
      </c>
      <c r="S270" s="93">
        <f t="shared" si="278"/>
        <v>91278.328164118022</v>
      </c>
      <c r="T270" s="94">
        <f t="shared" si="266"/>
        <v>39.982097779844572</v>
      </c>
      <c r="U270" s="100">
        <f>T270/(($C270/N$3))</f>
        <v>3.2934182685209694</v>
      </c>
      <c r="V270" s="94">
        <f t="shared" si="279"/>
        <v>254</v>
      </c>
      <c r="W270" s="97">
        <f t="shared" si="280"/>
        <v>10.5</v>
      </c>
      <c r="X270" s="94">
        <v>1</v>
      </c>
      <c r="Y270" s="94">
        <f>Y$3/AB$3</f>
        <v>0.95238095238095244</v>
      </c>
      <c r="Z270" s="93">
        <f>Z269*X270</f>
        <v>114661785600</v>
      </c>
      <c r="AA270" s="93">
        <f>V270*Z270*$G270*Y270</f>
        <v>149292877221536.97</v>
      </c>
      <c r="AB270" s="93">
        <f t="shared" si="321"/>
        <v>2.0583208760455248E+16</v>
      </c>
      <c r="AC270" s="93">
        <f t="shared" si="281"/>
        <v>4.1166417520910528E+17</v>
      </c>
      <c r="AD270" s="93">
        <f t="shared" si="282"/>
        <v>91278.328164118022</v>
      </c>
      <c r="AE270" s="94">
        <f t="shared" si="283"/>
        <v>137.87133816110764</v>
      </c>
      <c r="AF270" s="100">
        <f t="shared" si="322"/>
        <v>11.924621504873397</v>
      </c>
      <c r="AG270" s="94">
        <f t="shared" si="284"/>
        <v>229</v>
      </c>
      <c r="AH270" s="94">
        <f t="shared" si="285"/>
        <v>11.75</v>
      </c>
      <c r="AI270" s="94">
        <v>1</v>
      </c>
      <c r="AJ270" s="94">
        <f>AJ$3/AM$3</f>
        <v>0.85106382978723394</v>
      </c>
      <c r="AK270" s="93">
        <f>AK269*AI270</f>
        <v>10749542400</v>
      </c>
      <c r="AL270" s="93">
        <f>AG270*AK270*$G270*AJ270</f>
        <v>11276220575447.695</v>
      </c>
      <c r="AM270" s="93">
        <f t="shared" si="323"/>
        <v>719799711117109.5</v>
      </c>
      <c r="AN270" s="93">
        <f t="shared" si="286"/>
        <v>4.606718151149511E+17</v>
      </c>
      <c r="AO270" s="93">
        <f t="shared" si="287"/>
        <v>91278.328164118022</v>
      </c>
      <c r="AP270" s="94">
        <f t="shared" si="288"/>
        <v>63.83341885705633</v>
      </c>
      <c r="AQ270" s="100">
        <f t="shared" si="262"/>
        <v>6.1782757131005921</v>
      </c>
      <c r="AR270" s="94">
        <f t="shared" si="289"/>
        <v>199</v>
      </c>
      <c r="AS270" s="94">
        <f t="shared" si="290"/>
        <v>13.25</v>
      </c>
      <c r="AT270" s="94">
        <v>1</v>
      </c>
      <c r="AU270" s="94">
        <f>AU$3/AX$3</f>
        <v>0.75471698113207542</v>
      </c>
      <c r="AV270" s="93">
        <f>AV269*AT270</f>
        <v>73728000</v>
      </c>
      <c r="AW270" s="93">
        <f>AR270*AV270*$G270*AU270</f>
        <v>59599912341.735855</v>
      </c>
      <c r="AX270" s="93">
        <f t="shared" si="324"/>
        <v>12682641186571.385</v>
      </c>
      <c r="AY270" s="93">
        <f t="shared" si="291"/>
        <v>5.1948098300196614E+17</v>
      </c>
      <c r="AZ270" s="93">
        <f t="shared" si="292"/>
        <v>91278.328164118022</v>
      </c>
      <c r="BA270" s="94">
        <f t="shared" si="293"/>
        <v>212.79630603903001</v>
      </c>
      <c r="BB270" s="100">
        <f t="shared" si="263"/>
        <v>23.225296993551463</v>
      </c>
      <c r="BC270" s="94">
        <f t="shared" si="294"/>
        <v>162</v>
      </c>
      <c r="BD270" s="94">
        <f t="shared" si="295"/>
        <v>15.1</v>
      </c>
      <c r="BE270" s="94">
        <v>1</v>
      </c>
      <c r="BF270" s="94">
        <f>BF$3/BI$3</f>
        <v>0.66225165562913912</v>
      </c>
      <c r="BG270" s="93">
        <f>BG269*BE270</f>
        <v>7372800</v>
      </c>
      <c r="BH270" s="93">
        <f>BC270*BG270*$G270*BF270</f>
        <v>4257419942.1456966</v>
      </c>
      <c r="BI270" s="93">
        <f t="shared" si="325"/>
        <v>85575374186.102219</v>
      </c>
      <c r="BJ270" s="93">
        <f t="shared" si="296"/>
        <v>5.9201229006261798E+17</v>
      </c>
      <c r="BK270" s="93">
        <f t="shared" si="297"/>
        <v>91278.328164118022</v>
      </c>
      <c r="BL270" s="94">
        <f t="shared" si="298"/>
        <v>20.100289693990838</v>
      </c>
      <c r="BM270" s="100">
        <f t="shared" si="264"/>
        <v>2.5001184051010017</v>
      </c>
      <c r="BN270" s="94">
        <f t="shared" si="299"/>
        <v>112</v>
      </c>
      <c r="BO270" s="94">
        <f t="shared" si="300"/>
        <v>17.600000000000001</v>
      </c>
      <c r="BP270" s="94">
        <v>1</v>
      </c>
      <c r="BQ270" s="94">
        <f>BQ$3/BT$3</f>
        <v>0.56818181818181823</v>
      </c>
      <c r="BR270" s="93">
        <f>BR269*BP270</f>
        <v>5120</v>
      </c>
      <c r="BS270" s="93">
        <f>BN270*BR270*$G270*BQ270</f>
        <v>1753683.7818181824</v>
      </c>
      <c r="BT270" s="93">
        <f t="shared" si="326"/>
        <v>97405744.624081269</v>
      </c>
      <c r="BU270" s="93">
        <f t="shared" si="301"/>
        <v>6.9002756987430976E+17</v>
      </c>
      <c r="BV270" s="93">
        <f t="shared" si="302"/>
        <v>91278.328164118022</v>
      </c>
      <c r="BW270" s="94">
        <f t="shared" si="303"/>
        <v>55.543505410703546</v>
      </c>
      <c r="BX270" s="100">
        <f t="shared" si="265"/>
        <v>8.0524357102832145</v>
      </c>
      <c r="BY270" s="94">
        <f t="shared" si="304"/>
        <v>57</v>
      </c>
      <c r="BZ270" s="94">
        <f t="shared" si="305"/>
        <v>20.350000000000001</v>
      </c>
      <c r="CA270" s="94">
        <v>1</v>
      </c>
      <c r="CB270" s="94">
        <f>CB$3/CE$3</f>
        <v>0.49140049140049141</v>
      </c>
      <c r="CC270" s="93">
        <f>CC269*CA270</f>
        <v>8</v>
      </c>
      <c r="CD270" s="93">
        <f>BY270*CC270*$G270*CB270</f>
        <v>1206.0807862407867</v>
      </c>
      <c r="CE270" s="93">
        <f t="shared" si="327"/>
        <v>54992.86729569998</v>
      </c>
      <c r="CF270" s="93">
        <f t="shared" si="306"/>
        <v>7.9784437766717069E+17</v>
      </c>
      <c r="CG270" s="93">
        <f t="shared" si="307"/>
        <v>91278.328164118022</v>
      </c>
      <c r="CH270" s="94">
        <f t="shared" si="308"/>
        <v>45.596338091999911</v>
      </c>
      <c r="CI270" s="100">
        <f t="shared" si="268"/>
        <v>7.6432082386507263</v>
      </c>
      <c r="CJ270" s="94">
        <f t="shared" si="309"/>
        <v>7</v>
      </c>
      <c r="CK270" s="94">
        <f t="shared" si="310"/>
        <v>22.85</v>
      </c>
      <c r="CL270" s="94">
        <v>1</v>
      </c>
      <c r="CM270" s="94">
        <f>CM$3/CP$3</f>
        <v>0.43763676148796499</v>
      </c>
      <c r="CN270" s="93">
        <f>CN269*CL270</f>
        <v>1</v>
      </c>
      <c r="CO270" s="93">
        <f>CJ270*CN270*$G270*CM270</f>
        <v>16.488752735229763</v>
      </c>
      <c r="CP270" s="93">
        <f t="shared" si="328"/>
        <v>60.301511522321299</v>
      </c>
      <c r="CQ270" s="93">
        <f t="shared" si="311"/>
        <v>8.9585965747886234E+17</v>
      </c>
      <c r="CR270" s="93">
        <f t="shared" si="312"/>
        <v>91278.328164118022</v>
      </c>
      <c r="CS270" s="94">
        <f t="shared" si="313"/>
        <v>3.6571299534064501</v>
      </c>
      <c r="CT270" s="100">
        <f t="shared" si="329"/>
        <v>0.68834777129602465</v>
      </c>
      <c r="CU270" s="94">
        <f t="shared" si="314"/>
        <v>-56</v>
      </c>
      <c r="CV270" s="94">
        <f t="shared" si="315"/>
        <v>26</v>
      </c>
      <c r="CW270" s="94">
        <v>1</v>
      </c>
      <c r="CX270" s="94">
        <f>CX$3/DA$3</f>
        <v>0.38461538461538458</v>
      </c>
      <c r="CY270" s="93">
        <f>CY269*CW270</f>
        <v>1</v>
      </c>
      <c r="CZ270" s="93">
        <f>CU270*CY270*$G270*CX270</f>
        <v>-115.9286153846154</v>
      </c>
      <c r="DA270" s="93">
        <f t="shared" si="330"/>
        <v>1.1051911448095284E-2</v>
      </c>
      <c r="DB270" s="93">
        <f t="shared" si="316"/>
        <v>1.0193589100415939E+18</v>
      </c>
      <c r="DC270" s="93">
        <f t="shared" si="317"/>
        <v>91278.328164118022</v>
      </c>
      <c r="DD270" s="94">
        <f t="shared" si="318"/>
        <v>-9.533376562316776E-5</v>
      </c>
      <c r="DE270" s="100"/>
    </row>
    <row r="271" spans="1:109">
      <c r="A271" s="84">
        <f t="shared" si="269"/>
        <v>2435.4961715256163</v>
      </c>
      <c r="B271" s="84">
        <f t="shared" si="270"/>
        <v>8.8333333333333339</v>
      </c>
      <c r="C271" s="112">
        <f t="shared" si="267"/>
        <v>12.14</v>
      </c>
      <c r="D271" s="116"/>
      <c r="E271" s="86">
        <f t="shared" si="319"/>
        <v>2.3250000000000002</v>
      </c>
      <c r="F271" s="86">
        <f t="shared" si="271"/>
        <v>2.3250000000000002</v>
      </c>
      <c r="G271" s="87">
        <f t="shared" si="272"/>
        <v>5.4056250000000006</v>
      </c>
      <c r="H271" s="88">
        <f t="shared" si="273"/>
        <v>9007199254741152</v>
      </c>
      <c r="I271" s="84">
        <f t="shared" si="320"/>
        <v>53.000000000000028</v>
      </c>
      <c r="J271" s="89">
        <v>265</v>
      </c>
      <c r="K271" s="94">
        <f t="shared" si="274"/>
        <v>265</v>
      </c>
      <c r="L271" s="94">
        <f t="shared" si="275"/>
        <v>10</v>
      </c>
      <c r="M271" s="94">
        <v>1</v>
      </c>
      <c r="N271" s="94">
        <f>N$3/Q$3</f>
        <v>1</v>
      </c>
      <c r="O271" s="93">
        <f>O270*M271</f>
        <v>1380188160000</v>
      </c>
      <c r="P271" s="93">
        <f>K271*O271*$G271*N271</f>
        <v>1977106599936000.3</v>
      </c>
      <c r="Q271" s="93">
        <f t="shared" si="276"/>
        <v>9.007199254741152E+16</v>
      </c>
      <c r="R271" s="93">
        <f t="shared" si="277"/>
        <v>4.503599627370576E+17</v>
      </c>
      <c r="S271" s="93">
        <f t="shared" si="278"/>
        <v>94578.434660911444</v>
      </c>
      <c r="T271" s="94">
        <f t="shared" si="266"/>
        <v>45.557479070843819</v>
      </c>
      <c r="U271" s="100">
        <f>T271/(($C271/N$3))</f>
        <v>3.7526753765110228</v>
      </c>
      <c r="V271" s="94">
        <f t="shared" si="279"/>
        <v>255</v>
      </c>
      <c r="W271" s="97">
        <f t="shared" si="280"/>
        <v>10.5</v>
      </c>
      <c r="X271" s="94">
        <v>1</v>
      </c>
      <c r="Y271" s="94">
        <f>Y$3/AB$3</f>
        <v>0.95238095238095244</v>
      </c>
      <c r="Z271" s="93">
        <f>Z270*X271</f>
        <v>114661785600</v>
      </c>
      <c r="AA271" s="93">
        <f>V271*Z271*$G271*Y271</f>
        <v>150527377876114.31</v>
      </c>
      <c r="AB271" s="93">
        <f t="shared" si="321"/>
        <v>2.3643898043695508E+16</v>
      </c>
      <c r="AC271" s="93">
        <f t="shared" si="281"/>
        <v>4.7287796087391046E+17</v>
      </c>
      <c r="AD271" s="93">
        <f t="shared" si="282"/>
        <v>94578.434660911444</v>
      </c>
      <c r="AE271" s="94">
        <f t="shared" si="283"/>
        <v>157.07373885935019</v>
      </c>
      <c r="AF271" s="100">
        <f t="shared" si="322"/>
        <v>13.585455173172793</v>
      </c>
      <c r="AG271" s="94">
        <f t="shared" si="284"/>
        <v>230</v>
      </c>
      <c r="AH271" s="94">
        <f t="shared" si="285"/>
        <v>11.75</v>
      </c>
      <c r="AI271" s="94">
        <v>1</v>
      </c>
      <c r="AJ271" s="94">
        <f>AJ$3/AM$3</f>
        <v>0.85106382978723394</v>
      </c>
      <c r="AK271" s="93">
        <f>AK270*AI271</f>
        <v>10749542400</v>
      </c>
      <c r="AL271" s="93">
        <f>AG271*AK271*$G271*AJ271</f>
        <v>11374330962791.49</v>
      </c>
      <c r="AM271" s="93">
        <f t="shared" si="323"/>
        <v>826832744087564.62</v>
      </c>
      <c r="AN271" s="93">
        <f t="shared" si="286"/>
        <v>5.2917295621604275E+17</v>
      </c>
      <c r="AO271" s="93">
        <f t="shared" si="287"/>
        <v>94578.434660911444</v>
      </c>
      <c r="AP271" s="94">
        <f t="shared" si="288"/>
        <v>72.692868423853497</v>
      </c>
      <c r="AQ271" s="100">
        <f t="shared" si="262"/>
        <v>7.0357595056036129</v>
      </c>
      <c r="AR271" s="94">
        <f t="shared" si="289"/>
        <v>200</v>
      </c>
      <c r="AS271" s="94">
        <f t="shared" si="290"/>
        <v>13.25</v>
      </c>
      <c r="AT271" s="94">
        <v>13</v>
      </c>
      <c r="AU271" s="94">
        <f>AU$3/AX$3</f>
        <v>0.75471698113207542</v>
      </c>
      <c r="AV271" s="93">
        <f>AV270*AT271</f>
        <v>958464000</v>
      </c>
      <c r="AW271" s="93">
        <f>AR271*AV271*$G271*AU271</f>
        <v>782052371320.75476</v>
      </c>
      <c r="AX271" s="93">
        <f t="shared" si="324"/>
        <v>14568529068032.193</v>
      </c>
      <c r="AY271" s="93">
        <f t="shared" si="291"/>
        <v>5.9672695062660122E+17</v>
      </c>
      <c r="AZ271" s="93">
        <f t="shared" si="292"/>
        <v>94578.434660911444</v>
      </c>
      <c r="BA271" s="94">
        <f t="shared" si="293"/>
        <v>18.62858499288021</v>
      </c>
      <c r="BB271" s="100">
        <f t="shared" si="263"/>
        <v>2.0331857591076012</v>
      </c>
      <c r="BC271" s="94">
        <f t="shared" si="294"/>
        <v>163</v>
      </c>
      <c r="BD271" s="94">
        <f t="shared" si="295"/>
        <v>15.1</v>
      </c>
      <c r="BE271" s="94">
        <v>1</v>
      </c>
      <c r="BF271" s="94">
        <f>BF$3/BI$3</f>
        <v>0.66225165562913912</v>
      </c>
      <c r="BG271" s="93">
        <f>BG270*BE271</f>
        <v>7372800</v>
      </c>
      <c r="BH271" s="93">
        <f>BC271*BG271*$G271*BF271</f>
        <v>4302184434.4370871</v>
      </c>
      <c r="BI271" s="93">
        <f t="shared" si="325"/>
        <v>98300291555.831375</v>
      </c>
      <c r="BJ271" s="93">
        <f t="shared" si="296"/>
        <v>6.8004354373295693E+17</v>
      </c>
      <c r="BK271" s="93">
        <f t="shared" si="297"/>
        <v>94578.434660911444</v>
      </c>
      <c r="BL271" s="94">
        <f t="shared" si="298"/>
        <v>22.848925482827035</v>
      </c>
      <c r="BM271" s="100">
        <f t="shared" si="264"/>
        <v>2.8419997923450429</v>
      </c>
      <c r="BN271" s="94">
        <f t="shared" si="299"/>
        <v>113</v>
      </c>
      <c r="BO271" s="94">
        <f t="shared" si="300"/>
        <v>17.600000000000001</v>
      </c>
      <c r="BP271" s="94">
        <v>1</v>
      </c>
      <c r="BQ271" s="94">
        <f>BQ$3/BT$3</f>
        <v>0.56818181818181823</v>
      </c>
      <c r="BR271" s="93">
        <f>BR270*BP271</f>
        <v>5120</v>
      </c>
      <c r="BS271" s="93">
        <f>BN271*BR271*$G271*BQ271</f>
        <v>1776976.363636364</v>
      </c>
      <c r="BT271" s="93">
        <f t="shared" si="326"/>
        <v>111889818.61694343</v>
      </c>
      <c r="BU271" s="93">
        <f t="shared" si="301"/>
        <v>7.9263353441722138E+17</v>
      </c>
      <c r="BV271" s="93">
        <f t="shared" si="302"/>
        <v>94578.434660911444</v>
      </c>
      <c r="BW271" s="94">
        <f t="shared" si="303"/>
        <v>62.966407942520213</v>
      </c>
      <c r="BX271" s="100">
        <f t="shared" si="265"/>
        <v>9.1285731448793719</v>
      </c>
      <c r="BY271" s="94">
        <f t="shared" si="304"/>
        <v>58</v>
      </c>
      <c r="BZ271" s="94">
        <f t="shared" si="305"/>
        <v>20.350000000000001</v>
      </c>
      <c r="CA271" s="94">
        <v>1</v>
      </c>
      <c r="CB271" s="94">
        <f>CB$3/CE$3</f>
        <v>0.49140049140049141</v>
      </c>
      <c r="CC271" s="93">
        <f>CC270*CA271</f>
        <v>8</v>
      </c>
      <c r="CD271" s="93">
        <f>BY271*CC271*$G271*CB271</f>
        <v>1232.5356265356265</v>
      </c>
      <c r="CE271" s="93">
        <f t="shared" si="327"/>
        <v>63170.216199140799</v>
      </c>
      <c r="CF271" s="93">
        <f t="shared" si="306"/>
        <v>9.1648252416991232E+17</v>
      </c>
      <c r="CG271" s="93">
        <f t="shared" si="307"/>
        <v>94578.434660911444</v>
      </c>
      <c r="CH271" s="94">
        <f t="shared" si="308"/>
        <v>51.252243618058905</v>
      </c>
      <c r="CI271" s="100">
        <f t="shared" si="268"/>
        <v>8.5912945438838442</v>
      </c>
      <c r="CJ271" s="94">
        <f t="shared" si="309"/>
        <v>8</v>
      </c>
      <c r="CK271" s="94">
        <f t="shared" si="310"/>
        <v>22.85</v>
      </c>
      <c r="CL271" s="94">
        <v>1</v>
      </c>
      <c r="CM271" s="94">
        <f>CM$3/CP$3</f>
        <v>0.43763676148796499</v>
      </c>
      <c r="CN271" s="93">
        <f>CN270*CL271</f>
        <v>1</v>
      </c>
      <c r="CO271" s="93">
        <f>CJ271*CN271*$G271*CM271</f>
        <v>18.925601750547049</v>
      </c>
      <c r="CP271" s="93">
        <f t="shared" si="328"/>
        <v>69.268247089525232</v>
      </c>
      <c r="CQ271" s="93">
        <f t="shared" si="311"/>
        <v>1.0290725148541766E+18</v>
      </c>
      <c r="CR271" s="93">
        <f t="shared" si="312"/>
        <v>94578.434660911444</v>
      </c>
      <c r="CS271" s="94">
        <f t="shared" si="313"/>
        <v>3.6600287801957481</v>
      </c>
      <c r="CT271" s="100">
        <f t="shared" si="329"/>
        <v>0.68889339067111077</v>
      </c>
      <c r="CU271" s="94">
        <f t="shared" si="314"/>
        <v>-55</v>
      </c>
      <c r="CV271" s="94">
        <f t="shared" si="315"/>
        <v>26</v>
      </c>
      <c r="CW271" s="94">
        <v>1</v>
      </c>
      <c r="CX271" s="94">
        <f>CX$3/DA$3</f>
        <v>0.38461538461538458</v>
      </c>
      <c r="CY271" s="93">
        <f>CY270*CW271</f>
        <v>1</v>
      </c>
      <c r="CZ271" s="93">
        <f>CU271*CY271*$G271*CX271</f>
        <v>-114.34975961538463</v>
      </c>
      <c r="DA271" s="93">
        <f t="shared" si="330"/>
        <v>1.2695312499999951E-2</v>
      </c>
      <c r="DB271" s="93">
        <f t="shared" si="316"/>
        <v>1.1709359031163497E+18</v>
      </c>
      <c r="DC271" s="93">
        <f t="shared" si="317"/>
        <v>94578.434660911444</v>
      </c>
      <c r="DD271" s="94">
        <f t="shared" si="318"/>
        <v>-1.1102176814975938E-4</v>
      </c>
      <c r="DE271" s="100"/>
    </row>
    <row r="272" spans="1:109">
      <c r="A272" s="84">
        <f t="shared" si="269"/>
        <v>2521.3837585304345</v>
      </c>
      <c r="B272" s="84">
        <f t="shared" si="270"/>
        <v>8.8666666666666671</v>
      </c>
      <c r="C272" s="112">
        <f t="shared" si="267"/>
        <v>12.14</v>
      </c>
      <c r="D272" s="116"/>
      <c r="E272" s="86">
        <f t="shared" si="319"/>
        <v>2.33</v>
      </c>
      <c r="F272" s="86">
        <f t="shared" si="271"/>
        <v>2.33</v>
      </c>
      <c r="G272" s="87">
        <f t="shared" si="272"/>
        <v>5.4289000000000005</v>
      </c>
      <c r="H272" s="88">
        <f t="shared" si="273"/>
        <v>1.034655496705168E+16</v>
      </c>
      <c r="I272" s="84">
        <f t="shared" si="320"/>
        <v>53.200000000000024</v>
      </c>
      <c r="J272" s="89">
        <v>266</v>
      </c>
      <c r="K272" s="94">
        <f t="shared" si="274"/>
        <v>266</v>
      </c>
      <c r="L272" s="94">
        <f t="shared" si="275"/>
        <v>10</v>
      </c>
      <c r="M272" s="94">
        <v>1</v>
      </c>
      <c r="N272" s="94">
        <f>N$3/Q$3</f>
        <v>1</v>
      </c>
      <c r="O272" s="93">
        <f>O271*M272</f>
        <v>1380188160000</v>
      </c>
      <c r="P272" s="93">
        <f>K272*O272*$G272*N272</f>
        <v>1993112331485184.2</v>
      </c>
      <c r="Q272" s="93">
        <f t="shared" si="276"/>
        <v>1.034655496705168E+17</v>
      </c>
      <c r="R272" s="93">
        <f t="shared" si="277"/>
        <v>5.17327748352584E+17</v>
      </c>
      <c r="S272" s="93">
        <f t="shared" si="278"/>
        <v>97997.782081549551</v>
      </c>
      <c r="T272" s="94">
        <f t="shared" si="266"/>
        <v>51.91154960815409</v>
      </c>
      <c r="U272" s="100">
        <f>T272/(($C272/N$3))</f>
        <v>4.2760749265365803</v>
      </c>
      <c r="V272" s="94">
        <f t="shared" si="279"/>
        <v>256</v>
      </c>
      <c r="W272" s="97">
        <f t="shared" si="280"/>
        <v>10.5</v>
      </c>
      <c r="X272" s="94">
        <v>1</v>
      </c>
      <c r="Y272" s="94">
        <f>Y$3/AB$3</f>
        <v>0.95238095238095244</v>
      </c>
      <c r="Z272" s="93">
        <f>Z271*X272</f>
        <v>114661785600</v>
      </c>
      <c r="AA272" s="93">
        <f>V272*Z272*$G272*Y272</f>
        <v>151768348731450.53</v>
      </c>
      <c r="AB272" s="93">
        <f t="shared" si="321"/>
        <v>2.7159706788510644E+16</v>
      </c>
      <c r="AC272" s="93">
        <f t="shared" si="281"/>
        <v>5.4319413577021318E+17</v>
      </c>
      <c r="AD272" s="93">
        <f t="shared" si="282"/>
        <v>97997.782081549551</v>
      </c>
      <c r="AE272" s="94">
        <f t="shared" si="283"/>
        <v>178.95501279103271</v>
      </c>
      <c r="AF272" s="100">
        <f t="shared" si="322"/>
        <v>15.477987103013538</v>
      </c>
      <c r="AG272" s="94">
        <f t="shared" si="284"/>
        <v>231</v>
      </c>
      <c r="AH272" s="94">
        <f t="shared" si="285"/>
        <v>11.75</v>
      </c>
      <c r="AI272" s="94">
        <v>1</v>
      </c>
      <c r="AJ272" s="94">
        <f>AJ$3/AM$3</f>
        <v>0.85106382978723394</v>
      </c>
      <c r="AK272" s="93">
        <f>AK271*AI272</f>
        <v>10749542400</v>
      </c>
      <c r="AL272" s="93">
        <f>AG272*AK272*$G272*AJ272</f>
        <v>11472971965845.242</v>
      </c>
      <c r="AM272" s="93">
        <f t="shared" si="323"/>
        <v>949781412991070.12</v>
      </c>
      <c r="AN272" s="93">
        <f t="shared" si="286"/>
        <v>6.0786010431428621E+17</v>
      </c>
      <c r="AO272" s="93">
        <f t="shared" si="287"/>
        <v>97997.782081549551</v>
      </c>
      <c r="AP272" s="94">
        <f t="shared" si="288"/>
        <v>82.78425292230699</v>
      </c>
      <c r="AQ272" s="100">
        <f t="shared" si="262"/>
        <v>8.0124791749349846</v>
      </c>
      <c r="AR272" s="94">
        <f t="shared" si="289"/>
        <v>201</v>
      </c>
      <c r="AS272" s="94">
        <f t="shared" si="290"/>
        <v>13.25</v>
      </c>
      <c r="AT272" s="94">
        <v>1</v>
      </c>
      <c r="AU272" s="94">
        <f>AU$3/AX$3</f>
        <v>0.75471698113207542</v>
      </c>
      <c r="AV272" s="93">
        <f>AV271*AT272</f>
        <v>958464000</v>
      </c>
      <c r="AW272" s="93">
        <f>AR272*AV272*$G272*AU272</f>
        <v>789346752550.64148</v>
      </c>
      <c r="AX272" s="93">
        <f t="shared" si="324"/>
        <v>16734845375175.07</v>
      </c>
      <c r="AY272" s="93">
        <f t="shared" si="291"/>
        <v>6.8545926656717376E+17</v>
      </c>
      <c r="AZ272" s="93">
        <f t="shared" si="292"/>
        <v>97997.782081549551</v>
      </c>
      <c r="BA272" s="94">
        <f t="shared" si="293"/>
        <v>21.20087948813272</v>
      </c>
      <c r="BB272" s="100">
        <f t="shared" si="263"/>
        <v>2.3139345405087193</v>
      </c>
      <c r="BC272" s="94">
        <f t="shared" si="294"/>
        <v>164</v>
      </c>
      <c r="BD272" s="94">
        <f t="shared" si="295"/>
        <v>15.1</v>
      </c>
      <c r="BE272" s="94">
        <v>1</v>
      </c>
      <c r="BF272" s="94">
        <f>BF$3/BI$3</f>
        <v>0.66225165562913912</v>
      </c>
      <c r="BG272" s="93">
        <f>BG271*BE272</f>
        <v>7372800</v>
      </c>
      <c r="BH272" s="93">
        <f>BC272*BG272*$G272*BF272</f>
        <v>4347215763.4966898</v>
      </c>
      <c r="BI272" s="93">
        <f t="shared" si="325"/>
        <v>112917383205.91241</v>
      </c>
      <c r="BJ272" s="93">
        <f t="shared" si="296"/>
        <v>7.8116490001240179E+17</v>
      </c>
      <c r="BK272" s="93">
        <f t="shared" si="297"/>
        <v>97997.782081549551</v>
      </c>
      <c r="BL272" s="94">
        <f t="shared" si="298"/>
        <v>25.974644312360319</v>
      </c>
      <c r="BM272" s="100">
        <f t="shared" si="264"/>
        <v>3.230783600631308</v>
      </c>
      <c r="BN272" s="94">
        <f t="shared" si="299"/>
        <v>114</v>
      </c>
      <c r="BO272" s="94">
        <f t="shared" si="300"/>
        <v>17.600000000000001</v>
      </c>
      <c r="BP272" s="94">
        <v>1</v>
      </c>
      <c r="BQ272" s="94">
        <f>BQ$3/BT$3</f>
        <v>0.56818181818181823</v>
      </c>
      <c r="BR272" s="93">
        <f>BR271*BP272</f>
        <v>5120</v>
      </c>
      <c r="BS272" s="93">
        <f>BN272*BR272*$G272*BQ272</f>
        <v>1800420.654545455</v>
      </c>
      <c r="BT272" s="93">
        <f t="shared" si="326"/>
        <v>128527650.58619957</v>
      </c>
      <c r="BU272" s="93">
        <f t="shared" si="301"/>
        <v>9.1049683710054784E+17</v>
      </c>
      <c r="BV272" s="93">
        <f t="shared" si="302"/>
        <v>97997.782081549551</v>
      </c>
      <c r="BW272" s="94">
        <f t="shared" si="303"/>
        <v>71.387567267521945</v>
      </c>
      <c r="BX272" s="100">
        <f t="shared" si="265"/>
        <v>10.34943314586809</v>
      </c>
      <c r="BY272" s="94">
        <f t="shared" si="304"/>
        <v>59</v>
      </c>
      <c r="BZ272" s="94">
        <f t="shared" si="305"/>
        <v>20.350000000000001</v>
      </c>
      <c r="CA272" s="94">
        <v>1</v>
      </c>
      <c r="CB272" s="94">
        <f>CB$3/CE$3</f>
        <v>0.49140049140049141</v>
      </c>
      <c r="CC272" s="93">
        <f>CC271*CA272</f>
        <v>8</v>
      </c>
      <c r="CD272" s="93">
        <f>BY272*CC272*$G272*CB272</f>
        <v>1259.1846683046685</v>
      </c>
      <c r="CE272" s="93">
        <f t="shared" si="327"/>
        <v>72563.523432760092</v>
      </c>
      <c r="CF272" s="93">
        <f t="shared" si="306"/>
        <v>1.0527619678975085E+18</v>
      </c>
      <c r="CG272" s="93">
        <f t="shared" si="307"/>
        <v>97997.782081549551</v>
      </c>
      <c r="CH272" s="94">
        <f t="shared" si="308"/>
        <v>57.627387991038368</v>
      </c>
      <c r="CI272" s="100">
        <f t="shared" si="268"/>
        <v>9.659945186306679</v>
      </c>
      <c r="CJ272" s="94">
        <f t="shared" si="309"/>
        <v>9</v>
      </c>
      <c r="CK272" s="94">
        <f t="shared" si="310"/>
        <v>22.85</v>
      </c>
      <c r="CL272" s="94">
        <v>1</v>
      </c>
      <c r="CM272" s="94">
        <f>CM$3/CP$3</f>
        <v>0.43763676148796499</v>
      </c>
      <c r="CN272" s="93">
        <f>CN271*CL272</f>
        <v>1</v>
      </c>
      <c r="CO272" s="93">
        <f>CJ272*CN272*$G272*CM272</f>
        <v>21.382975929978119</v>
      </c>
      <c r="CP272" s="93">
        <f t="shared" si="328"/>
        <v>79.568321485265798</v>
      </c>
      <c r="CQ272" s="93">
        <f t="shared" si="311"/>
        <v>1.1820939049856545E+18</v>
      </c>
      <c r="CR272" s="93">
        <f t="shared" si="312"/>
        <v>97997.782081549551</v>
      </c>
      <c r="CS272" s="94">
        <f t="shared" si="313"/>
        <v>3.7211060680152586</v>
      </c>
      <c r="CT272" s="100">
        <f t="shared" si="329"/>
        <v>0.70038940407041728</v>
      </c>
      <c r="CU272" s="94">
        <f t="shared" si="314"/>
        <v>-54</v>
      </c>
      <c r="CV272" s="94">
        <f t="shared" si="315"/>
        <v>26</v>
      </c>
      <c r="CW272" s="94">
        <v>1</v>
      </c>
      <c r="CX272" s="94">
        <f>CX$3/DA$3</f>
        <v>0.38461538461538458</v>
      </c>
      <c r="CY272" s="93">
        <f>CY271*CW272</f>
        <v>1</v>
      </c>
      <c r="CZ272" s="93">
        <f>CU272*CY272*$G272*CX272</f>
        <v>-112.75407692307694</v>
      </c>
      <c r="DA272" s="93">
        <f t="shared" si="330"/>
        <v>1.4583084584923247E-2</v>
      </c>
      <c r="DB272" s="93">
        <f t="shared" si="316"/>
        <v>1.3450521457167183E+18</v>
      </c>
      <c r="DC272" s="93">
        <f t="shared" si="317"/>
        <v>97997.782081549551</v>
      </c>
      <c r="DD272" s="94">
        <f t="shared" si="318"/>
        <v>-1.2933531968757205E-4</v>
      </c>
      <c r="DE272" s="100"/>
    </row>
    <row r="273" spans="1:109">
      <c r="A273" s="84">
        <f t="shared" si="269"/>
        <v>2610.3001647498963</v>
      </c>
      <c r="B273" s="84">
        <f t="shared" si="270"/>
        <v>8.9</v>
      </c>
      <c r="C273" s="112">
        <f t="shared" si="267"/>
        <v>12.14</v>
      </c>
      <c r="D273" s="116"/>
      <c r="E273" s="86">
        <f t="shared" si="319"/>
        <v>2.335</v>
      </c>
      <c r="F273" s="86">
        <f t="shared" si="271"/>
        <v>2.335</v>
      </c>
      <c r="G273" s="87">
        <f t="shared" si="272"/>
        <v>5.4522249999999994</v>
      </c>
      <c r="H273" s="88">
        <f t="shared" si="273"/>
        <v>1.1885070670538668E+16</v>
      </c>
      <c r="I273" s="84">
        <f t="shared" si="320"/>
        <v>53.400000000000027</v>
      </c>
      <c r="J273" s="89">
        <v>267</v>
      </c>
      <c r="K273" s="94">
        <f t="shared" si="274"/>
        <v>267</v>
      </c>
      <c r="L273" s="94">
        <f t="shared" si="275"/>
        <v>10</v>
      </c>
      <c r="M273" s="94">
        <v>1</v>
      </c>
      <c r="N273" s="94">
        <f>N$3/Q$3</f>
        <v>1</v>
      </c>
      <c r="O273" s="93">
        <f>O272*M273</f>
        <v>1380188160000</v>
      </c>
      <c r="P273" s="93">
        <f>K273*O273*$G273*N273</f>
        <v>2009200736305151.7</v>
      </c>
      <c r="Q273" s="93">
        <f t="shared" si="276"/>
        <v>1.1885070670538669E+17</v>
      </c>
      <c r="R273" s="93">
        <f t="shared" si="277"/>
        <v>5.942535335269335E+17</v>
      </c>
      <c r="S273" s="93">
        <f t="shared" si="278"/>
        <v>101540.67640877096</v>
      </c>
      <c r="T273" s="94">
        <f t="shared" si="266"/>
        <v>59.153226732311914</v>
      </c>
      <c r="U273" s="100">
        <f>T273/(($C273/N$3))</f>
        <v>4.8725886929416733</v>
      </c>
      <c r="V273" s="94">
        <f t="shared" si="279"/>
        <v>257</v>
      </c>
      <c r="W273" s="97">
        <f t="shared" si="280"/>
        <v>10.5</v>
      </c>
      <c r="X273" s="94">
        <v>1</v>
      </c>
      <c r="Y273" s="94">
        <f>Y$3/AB$3</f>
        <v>0.95238095238095244</v>
      </c>
      <c r="Z273" s="93">
        <f>Z272*X273</f>
        <v>114661785600</v>
      </c>
      <c r="AA273" s="93">
        <f>V273*Z273*$G273*Y273</f>
        <v>153015806167800.69</v>
      </c>
      <c r="AB273" s="93">
        <f t="shared" si="321"/>
        <v>3.1198310510163984E+16</v>
      </c>
      <c r="AC273" s="93">
        <f t="shared" si="281"/>
        <v>6.2396621020328013E+17</v>
      </c>
      <c r="AD273" s="93">
        <f t="shared" si="282"/>
        <v>101540.67640877096</v>
      </c>
      <c r="AE273" s="94">
        <f t="shared" si="283"/>
        <v>203.88946273923619</v>
      </c>
      <c r="AF273" s="100">
        <f t="shared" si="322"/>
        <v>17.634591093591268</v>
      </c>
      <c r="AG273" s="94">
        <f t="shared" si="284"/>
        <v>232</v>
      </c>
      <c r="AH273" s="94">
        <f t="shared" si="285"/>
        <v>11.75</v>
      </c>
      <c r="AI273" s="94">
        <v>1</v>
      </c>
      <c r="AJ273" s="94">
        <f>AJ$3/AM$3</f>
        <v>0.85106382978723394</v>
      </c>
      <c r="AK273" s="93">
        <f>AK272*AI273</f>
        <v>10749542400</v>
      </c>
      <c r="AL273" s="93">
        <f>AG273*AK273*$G273*AJ273</f>
        <v>11572144956890.959</v>
      </c>
      <c r="AM273" s="93">
        <f t="shared" si="323"/>
        <v>1091012346709601.9</v>
      </c>
      <c r="AN273" s="93">
        <f t="shared" si="286"/>
        <v>6.9824790189414669E+17</v>
      </c>
      <c r="AO273" s="93">
        <f t="shared" si="287"/>
        <v>101540.67640877096</v>
      </c>
      <c r="AP273" s="94">
        <f t="shared" si="288"/>
        <v>94.279180806487204</v>
      </c>
      <c r="AQ273" s="100">
        <f t="shared" ref="AQ273:AQ336" si="331">AP273/(($C273/AJ$3))</f>
        <v>9.1250442708090986</v>
      </c>
      <c r="AR273" s="94">
        <f t="shared" si="289"/>
        <v>202</v>
      </c>
      <c r="AS273" s="94">
        <f t="shared" si="290"/>
        <v>13.25</v>
      </c>
      <c r="AT273" s="94">
        <v>1</v>
      </c>
      <c r="AU273" s="94">
        <f>AU$3/AX$3</f>
        <v>0.75471698113207542</v>
      </c>
      <c r="AV273" s="93">
        <f>AV272*AT273</f>
        <v>958464000</v>
      </c>
      <c r="AW273" s="93">
        <f>AR273*AV273*$G273*AU273</f>
        <v>796682112637.58484</v>
      </c>
      <c r="AX273" s="93">
        <f t="shared" si="324"/>
        <v>19223289353593.348</v>
      </c>
      <c r="AY273" s="93">
        <f t="shared" si="291"/>
        <v>7.8738593192318669E+17</v>
      </c>
      <c r="AZ273" s="93">
        <f t="shared" si="292"/>
        <v>101540.67640877096</v>
      </c>
      <c r="BA273" s="94">
        <f t="shared" si="293"/>
        <v>24.12918408567073</v>
      </c>
      <c r="BB273" s="100">
        <f t="shared" ref="BB273:BB336" si="332">BA273/(($C273/AU$3))</f>
        <v>2.6335394492185928</v>
      </c>
      <c r="BC273" s="94">
        <f t="shared" si="294"/>
        <v>165</v>
      </c>
      <c r="BD273" s="94">
        <f t="shared" si="295"/>
        <v>15.1</v>
      </c>
      <c r="BE273" s="94">
        <v>1</v>
      </c>
      <c r="BF273" s="94">
        <f>BF$3/BI$3</f>
        <v>0.66225165562913912</v>
      </c>
      <c r="BG273" s="93">
        <f>BG272*BE273</f>
        <v>7372800</v>
      </c>
      <c r="BH273" s="93">
        <f>BC273*BG273*$G273*BF273</f>
        <v>4392514661.7218542</v>
      </c>
      <c r="BI273" s="93">
        <f t="shared" si="325"/>
        <v>129708012339.2014</v>
      </c>
      <c r="BJ273" s="93">
        <f t="shared" si="296"/>
        <v>8.9732283562566938E+17</v>
      </c>
      <c r="BK273" s="93">
        <f t="shared" si="297"/>
        <v>101540.67640877096</v>
      </c>
      <c r="BL273" s="94">
        <f t="shared" si="298"/>
        <v>29.529329399746658</v>
      </c>
      <c r="BM273" s="100">
        <f t="shared" ref="BM273:BM336" si="333">BL273/(($C273/BF$3))</f>
        <v>3.6729231790459185</v>
      </c>
      <c r="BN273" s="94">
        <f t="shared" si="299"/>
        <v>115</v>
      </c>
      <c r="BO273" s="94">
        <f t="shared" si="300"/>
        <v>17.600000000000001</v>
      </c>
      <c r="BP273" s="94">
        <v>1</v>
      </c>
      <c r="BQ273" s="94">
        <f>BQ$3/BT$3</f>
        <v>0.56818181818181823</v>
      </c>
      <c r="BR273" s="93">
        <f>BR272*BP273</f>
        <v>5120</v>
      </c>
      <c r="BS273" s="93">
        <f>BN273*BR273*$G273*BQ273</f>
        <v>1824017.0909090908</v>
      </c>
      <c r="BT273" s="93">
        <f t="shared" si="326"/>
        <v>147639500.80000114</v>
      </c>
      <c r="BU273" s="93">
        <f t="shared" si="301"/>
        <v>1.0458862190074029E+18</v>
      </c>
      <c r="BV273" s="93">
        <f t="shared" si="302"/>
        <v>101540.67640877096</v>
      </c>
      <c r="BW273" s="94">
        <f t="shared" si="303"/>
        <v>80.941950344564788</v>
      </c>
      <c r="BX273" s="100">
        <f t="shared" ref="BX273:BX336" si="334">BW273/(($C273/BQ$3))</f>
        <v>11.734582587020924</v>
      </c>
      <c r="BY273" s="94">
        <f t="shared" si="304"/>
        <v>60</v>
      </c>
      <c r="BZ273" s="94">
        <f t="shared" si="305"/>
        <v>20.350000000000001</v>
      </c>
      <c r="CA273" s="94">
        <v>8</v>
      </c>
      <c r="CB273" s="94">
        <f>CB$3/CE$3</f>
        <v>0.49140049140049141</v>
      </c>
      <c r="CC273" s="93">
        <f>CC272*CA273</f>
        <v>64</v>
      </c>
      <c r="CD273" s="93">
        <f>BY273*CC273*$G273*CB273</f>
        <v>10288.22800982801</v>
      </c>
      <c r="CE273" s="93">
        <f t="shared" si="327"/>
        <v>83353.600000000341</v>
      </c>
      <c r="CF273" s="93">
        <f t="shared" si="306"/>
        <v>1.2093059407273096E+18</v>
      </c>
      <c r="CG273" s="93">
        <f t="shared" si="307"/>
        <v>101540.67640877096</v>
      </c>
      <c r="CH273" s="94">
        <f t="shared" si="308"/>
        <v>8.1018422142642397</v>
      </c>
      <c r="CI273" s="100">
        <f t="shared" ref="CI273:CI336" si="335">CH273/(($C273/CB$3))</f>
        <v>1.3580929906118391</v>
      </c>
      <c r="CJ273" s="94">
        <f t="shared" si="309"/>
        <v>10</v>
      </c>
      <c r="CK273" s="94">
        <f t="shared" si="310"/>
        <v>22.85</v>
      </c>
      <c r="CL273" s="94">
        <v>1</v>
      </c>
      <c r="CM273" s="94">
        <f>CM$3/CP$3</f>
        <v>0.43763676148796499</v>
      </c>
      <c r="CN273" s="93">
        <f>CN272*CL273</f>
        <v>1</v>
      </c>
      <c r="CO273" s="93">
        <f>CJ273*CN273*$G273*CM273</f>
        <v>23.860940919037194</v>
      </c>
      <c r="CP273" s="93">
        <f t="shared" si="328"/>
        <v>91.400000000000063</v>
      </c>
      <c r="CQ273" s="93">
        <f t="shared" si="311"/>
        <v>1.3578693241090429E+18</v>
      </c>
      <c r="CR273" s="93">
        <f t="shared" si="312"/>
        <v>101540.67640877096</v>
      </c>
      <c r="CS273" s="94">
        <f t="shared" si="313"/>
        <v>3.8305279037457218</v>
      </c>
      <c r="CT273" s="100">
        <f t="shared" ref="CT273:CT336" si="336">CS273/(($C273/CM$3))</f>
        <v>0.72098486491424829</v>
      </c>
      <c r="CU273" s="94">
        <f t="shared" si="314"/>
        <v>-53</v>
      </c>
      <c r="CV273" s="94">
        <f t="shared" si="315"/>
        <v>26</v>
      </c>
      <c r="CW273" s="94">
        <v>1</v>
      </c>
      <c r="CX273" s="94">
        <f>CX$3/DA$3</f>
        <v>0.38461538461538458</v>
      </c>
      <c r="CY273" s="93">
        <f>CY272*CW273</f>
        <v>1</v>
      </c>
      <c r="CZ273" s="93">
        <f>CU273*CY273*$G273*CX273</f>
        <v>-111.14150961538459</v>
      </c>
      <c r="DA273" s="93">
        <f t="shared" si="330"/>
        <v>1.6751565273483954E-2</v>
      </c>
      <c r="DB273" s="93">
        <f t="shared" si="316"/>
        <v>1.545059187170027E+18</v>
      </c>
      <c r="DC273" s="93">
        <f t="shared" si="317"/>
        <v>101540.67640877096</v>
      </c>
      <c r="DD273" s="94">
        <f t="shared" si="318"/>
        <v>-1.5072285171808701E-4</v>
      </c>
      <c r="DE273" s="100"/>
    </row>
    <row r="274" spans="1:109">
      <c r="A274" s="84">
        <f t="shared" si="269"/>
        <v>2702.3522012629369</v>
      </c>
      <c r="B274" s="84">
        <f t="shared" si="270"/>
        <v>8.9333333333333336</v>
      </c>
      <c r="C274" s="112">
        <f t="shared" si="267"/>
        <v>12.14</v>
      </c>
      <c r="D274" s="116"/>
      <c r="E274" s="86">
        <f t="shared" si="319"/>
        <v>2.34</v>
      </c>
      <c r="F274" s="86">
        <f t="shared" si="271"/>
        <v>2.34</v>
      </c>
      <c r="G274" s="87">
        <f t="shared" si="272"/>
        <v>5.4755999999999991</v>
      </c>
      <c r="H274" s="88">
        <f t="shared" si="273"/>
        <v>1.3652361128271278E+16</v>
      </c>
      <c r="I274" s="84">
        <f t="shared" si="320"/>
        <v>53.60000000000003</v>
      </c>
      <c r="J274" s="89">
        <v>268</v>
      </c>
      <c r="K274" s="94">
        <f t="shared" si="274"/>
        <v>268</v>
      </c>
      <c r="L274" s="94">
        <f t="shared" si="275"/>
        <v>10</v>
      </c>
      <c r="M274" s="94">
        <v>1</v>
      </c>
      <c r="N274" s="94">
        <f>N$3/Q$3</f>
        <v>1</v>
      </c>
      <c r="O274" s="93">
        <f>O273*M274</f>
        <v>1380188160000</v>
      </c>
      <c r="P274" s="93">
        <f>K274*O274*$G274*N274</f>
        <v>2025372021424127.7</v>
      </c>
      <c r="Q274" s="93">
        <f t="shared" si="276"/>
        <v>1.3652361128271278E+17</v>
      </c>
      <c r="R274" s="93">
        <f t="shared" si="277"/>
        <v>6.826180564135639E+17</v>
      </c>
      <c r="S274" s="93">
        <f t="shared" si="278"/>
        <v>105211.57903583701</v>
      </c>
      <c r="T274" s="94">
        <f t="shared" si="266"/>
        <v>67.406683729499264</v>
      </c>
      <c r="U274" s="100">
        <f>T274/(($C274/N$3))</f>
        <v>5.5524451177511747</v>
      </c>
      <c r="V274" s="94">
        <f t="shared" si="279"/>
        <v>258</v>
      </c>
      <c r="W274" s="97">
        <f t="shared" si="280"/>
        <v>10.5</v>
      </c>
      <c r="X274" s="94">
        <v>1</v>
      </c>
      <c r="Y274" s="94">
        <f>Y$3/AB$3</f>
        <v>0.95238095238095244</v>
      </c>
      <c r="Z274" s="93">
        <f>Z273*X274</f>
        <v>114661785600</v>
      </c>
      <c r="AA274" s="93">
        <f>V274*Z274*$G274*Y274</f>
        <v>154269766565419.87</v>
      </c>
      <c r="AB274" s="93">
        <f t="shared" si="321"/>
        <v>3.583744796171208E+16</v>
      </c>
      <c r="AC274" s="93">
        <f t="shared" si="281"/>
        <v>7.1674895923424205E+17</v>
      </c>
      <c r="AD274" s="93">
        <f t="shared" si="282"/>
        <v>105211.57903583701</v>
      </c>
      <c r="AE274" s="94">
        <f t="shared" si="283"/>
        <v>232.30376735233341</v>
      </c>
      <c r="AF274" s="100">
        <f t="shared" si="322"/>
        <v>20.092170981873977</v>
      </c>
      <c r="AG274" s="94">
        <f t="shared" si="284"/>
        <v>233</v>
      </c>
      <c r="AH274" s="94">
        <f t="shared" si="285"/>
        <v>11.75</v>
      </c>
      <c r="AI274" s="94">
        <v>1</v>
      </c>
      <c r="AJ274" s="94">
        <f>AJ$3/AM$3</f>
        <v>0.85106382978723394</v>
      </c>
      <c r="AK274" s="93">
        <f>AK273*AI274</f>
        <v>10749542400</v>
      </c>
      <c r="AL274" s="93">
        <f>AG274*AK274*$G274*AJ274</f>
        <v>11671851308210.652</v>
      </c>
      <c r="AM274" s="93">
        <f t="shared" si="323"/>
        <v>1253244087946774.7</v>
      </c>
      <c r="AN274" s="93">
        <f t="shared" si="286"/>
        <v>8.0207621628593766E+17</v>
      </c>
      <c r="AO274" s="93">
        <f t="shared" si="287"/>
        <v>105211.57903583701</v>
      </c>
      <c r="AP274" s="94">
        <f t="shared" si="288"/>
        <v>107.37320540274281</v>
      </c>
      <c r="AQ274" s="100">
        <f t="shared" si="331"/>
        <v>10.392381906772883</v>
      </c>
      <c r="AR274" s="94">
        <f t="shared" si="289"/>
        <v>203</v>
      </c>
      <c r="AS274" s="94">
        <f t="shared" si="290"/>
        <v>13.25</v>
      </c>
      <c r="AT274" s="94">
        <v>1</v>
      </c>
      <c r="AU274" s="94">
        <f>AU$3/AX$3</f>
        <v>0.75471698113207542</v>
      </c>
      <c r="AV274" s="93">
        <f>AV273*AT274</f>
        <v>958464000</v>
      </c>
      <c r="AW274" s="93">
        <f>AR274*AV274*$G274*AU274</f>
        <v>804058560086.94324</v>
      </c>
      <c r="AX274" s="93">
        <f t="shared" si="324"/>
        <v>22081760858104.687</v>
      </c>
      <c r="AY274" s="93">
        <f t="shared" si="291"/>
        <v>9.044689247479721E+17</v>
      </c>
      <c r="AZ274" s="93">
        <f t="shared" si="292"/>
        <v>105211.57903583701</v>
      </c>
      <c r="BA274" s="94">
        <f t="shared" si="293"/>
        <v>27.46287640506803</v>
      </c>
      <c r="BB274" s="100">
        <f t="shared" si="332"/>
        <v>2.9973897229584132</v>
      </c>
      <c r="BC274" s="94">
        <f t="shared" si="294"/>
        <v>166</v>
      </c>
      <c r="BD274" s="94">
        <f t="shared" si="295"/>
        <v>15.1</v>
      </c>
      <c r="BE274" s="94">
        <v>1</v>
      </c>
      <c r="BF274" s="94">
        <f>BF$3/BI$3</f>
        <v>0.66225165562913912</v>
      </c>
      <c r="BG274" s="93">
        <f>BG273*BE274</f>
        <v>7372800</v>
      </c>
      <c r="BH274" s="93">
        <f>BC274*BG274*$G274*BF274</f>
        <v>4438081861.5099335</v>
      </c>
      <c r="BI274" s="93">
        <f t="shared" si="325"/>
        <v>148995380403.9758</v>
      </c>
      <c r="BJ274" s="93">
        <f t="shared" si="296"/>
        <v>1.0307532651844814E+18</v>
      </c>
      <c r="BK274" s="93">
        <f t="shared" si="297"/>
        <v>105211.57903583701</v>
      </c>
      <c r="BL274" s="94">
        <f t="shared" si="298"/>
        <v>33.572021664621637</v>
      </c>
      <c r="BM274" s="100">
        <f t="shared" si="333"/>
        <v>4.1757621675105989</v>
      </c>
      <c r="BN274" s="94">
        <f t="shared" si="299"/>
        <v>116</v>
      </c>
      <c r="BO274" s="94">
        <f t="shared" si="300"/>
        <v>17.600000000000001</v>
      </c>
      <c r="BP274" s="94">
        <v>1</v>
      </c>
      <c r="BQ274" s="94">
        <f>BQ$3/BT$3</f>
        <v>0.56818181818181823</v>
      </c>
      <c r="BR274" s="93">
        <f>BR273*BP274</f>
        <v>5120</v>
      </c>
      <c r="BS274" s="93">
        <f>BN274*BR274*$G274*BQ274</f>
        <v>1847766.1090909089</v>
      </c>
      <c r="BT274" s="93">
        <f t="shared" si="326"/>
        <v>169593251.70154476</v>
      </c>
      <c r="BU274" s="93">
        <f t="shared" si="301"/>
        <v>1.2014077792878725E+18</v>
      </c>
      <c r="BV274" s="93">
        <f t="shared" si="302"/>
        <v>105211.57903583701</v>
      </c>
      <c r="BW274" s="94">
        <f t="shared" si="303"/>
        <v>91.782856535334844</v>
      </c>
      <c r="BX274" s="100">
        <f t="shared" si="334"/>
        <v>13.306246087495001</v>
      </c>
      <c r="BY274" s="94">
        <f t="shared" si="304"/>
        <v>61</v>
      </c>
      <c r="BZ274" s="94">
        <f t="shared" si="305"/>
        <v>20.350000000000001</v>
      </c>
      <c r="CA274" s="94">
        <v>1</v>
      </c>
      <c r="CB274" s="94">
        <f>CB$3/CE$3</f>
        <v>0.49140049140049141</v>
      </c>
      <c r="CC274" s="93">
        <f>CC273*CA274</f>
        <v>64</v>
      </c>
      <c r="CD274" s="93">
        <f>BY274*CC274*$G274*CB274</f>
        <v>10504.541719901717</v>
      </c>
      <c r="CE274" s="93">
        <f t="shared" si="327"/>
        <v>95748.143203081243</v>
      </c>
      <c r="CF274" s="93">
        <f t="shared" si="306"/>
        <v>1.3891277448016026E+18</v>
      </c>
      <c r="CG274" s="93">
        <f t="shared" si="307"/>
        <v>105211.57903583701</v>
      </c>
      <c r="CH274" s="94">
        <f t="shared" si="308"/>
        <v>9.1149281668974211</v>
      </c>
      <c r="CI274" s="100">
        <f t="shared" si="335"/>
        <v>1.5279142355548807</v>
      </c>
      <c r="CJ274" s="94">
        <f t="shared" si="309"/>
        <v>11</v>
      </c>
      <c r="CK274" s="94">
        <f t="shared" si="310"/>
        <v>22.85</v>
      </c>
      <c r="CL274" s="94">
        <v>1</v>
      </c>
      <c r="CM274" s="94">
        <f>CM$3/CP$3</f>
        <v>0.43763676148796499</v>
      </c>
      <c r="CN274" s="93">
        <f>CN273*CL274</f>
        <v>1</v>
      </c>
      <c r="CO274" s="93">
        <f>CJ274*CN274*$G274*CM274</f>
        <v>26.35956236323851</v>
      </c>
      <c r="CP274" s="93">
        <f t="shared" si="328"/>
        <v>104.99102964672907</v>
      </c>
      <c r="CQ274" s="93">
        <f t="shared" si="311"/>
        <v>1.5597822589049935E+18</v>
      </c>
      <c r="CR274" s="93">
        <f t="shared" si="312"/>
        <v>105211.57903583701</v>
      </c>
      <c r="CS274" s="94">
        <f t="shared" si="313"/>
        <v>3.9830338683145716</v>
      </c>
      <c r="CT274" s="100">
        <f t="shared" si="336"/>
        <v>0.74968965313828639</v>
      </c>
      <c r="CU274" s="94">
        <f t="shared" si="314"/>
        <v>-52</v>
      </c>
      <c r="CV274" s="94">
        <f t="shared" si="315"/>
        <v>26</v>
      </c>
      <c r="CW274" s="94">
        <v>1</v>
      </c>
      <c r="CX274" s="94">
        <f>CX$3/DA$3</f>
        <v>0.38461538461538458</v>
      </c>
      <c r="CY274" s="93">
        <f>CY273*CW274</f>
        <v>1</v>
      </c>
      <c r="CZ274" s="93">
        <f>CU274*CY274*$G274*CX274</f>
        <v>-109.51199999999997</v>
      </c>
      <c r="DA274" s="93">
        <f t="shared" si="330"/>
        <v>1.9242495473276472E-2</v>
      </c>
      <c r="DB274" s="93">
        <f t="shared" si="316"/>
        <v>1.7748069466752663E+18</v>
      </c>
      <c r="DC274" s="93">
        <f t="shared" si="317"/>
        <v>105211.57903583701</v>
      </c>
      <c r="DD274" s="94">
        <f t="shared" si="318"/>
        <v>-1.7571129623490097E-4</v>
      </c>
      <c r="DE274" s="100"/>
    </row>
    <row r="275" spans="1:109">
      <c r="A275" s="84">
        <f t="shared" si="269"/>
        <v>2797.6504458330528</v>
      </c>
      <c r="B275" s="84">
        <f t="shared" si="270"/>
        <v>8.9666666666666668</v>
      </c>
      <c r="C275" s="112">
        <f t="shared" si="267"/>
        <v>12.14</v>
      </c>
      <c r="D275" s="116"/>
      <c r="E275" s="86">
        <f t="shared" si="319"/>
        <v>2.3449999999999998</v>
      </c>
      <c r="F275" s="86">
        <f t="shared" si="271"/>
        <v>2.3449999999999998</v>
      </c>
      <c r="G275" s="87">
        <f t="shared" si="272"/>
        <v>5.4990249999999987</v>
      </c>
      <c r="H275" s="88">
        <f t="shared" si="273"/>
        <v>1.5682444769870682E+16</v>
      </c>
      <c r="I275" s="84">
        <f t="shared" si="320"/>
        <v>53.800000000000033</v>
      </c>
      <c r="J275" s="89">
        <v>269</v>
      </c>
      <c r="K275" s="94">
        <f t="shared" si="274"/>
        <v>269</v>
      </c>
      <c r="L275" s="94">
        <f t="shared" si="275"/>
        <v>10</v>
      </c>
      <c r="M275" s="94">
        <v>1</v>
      </c>
      <c r="N275" s="94">
        <f>N$3/Q$3</f>
        <v>1</v>
      </c>
      <c r="O275" s="93">
        <f>O274*M275</f>
        <v>1380188160000</v>
      </c>
      <c r="P275" s="93">
        <f>K275*O275*$G275*N275</f>
        <v>2041626393870335.5</v>
      </c>
      <c r="Q275" s="93">
        <f t="shared" si="276"/>
        <v>1.5682444769870682E+17</v>
      </c>
      <c r="R275" s="93">
        <f t="shared" si="277"/>
        <v>7.8412223849353408E+17</v>
      </c>
      <c r="S275" s="93">
        <f t="shared" si="278"/>
        <v>109015.11237262796</v>
      </c>
      <c r="T275" s="94">
        <f t="shared" si="266"/>
        <v>76.813489563784898</v>
      </c>
      <c r="U275" s="100">
        <f>T275/(($C275/N$3))</f>
        <v>6.327305565385906</v>
      </c>
      <c r="V275" s="94">
        <f t="shared" si="279"/>
        <v>259</v>
      </c>
      <c r="W275" s="97">
        <f t="shared" si="280"/>
        <v>10.5</v>
      </c>
      <c r="X275" s="94">
        <v>1</v>
      </c>
      <c r="Y275" s="94">
        <f>Y$3/AB$3</f>
        <v>0.95238095238095244</v>
      </c>
      <c r="Z275" s="93">
        <f>Z274*X275</f>
        <v>114661785600</v>
      </c>
      <c r="AA275" s="93">
        <f>V275*Z275*$G275*Y275</f>
        <v>155530246304563.16</v>
      </c>
      <c r="AB275" s="93">
        <f t="shared" si="321"/>
        <v>4.1166417520910512E+16</v>
      </c>
      <c r="AC275" s="93">
        <f t="shared" si="281"/>
        <v>8.2332835041821082E+17</v>
      </c>
      <c r="AD275" s="93">
        <f t="shared" si="282"/>
        <v>109015.11237262796</v>
      </c>
      <c r="AE275" s="94">
        <f t="shared" si="283"/>
        <v>264.68432024660603</v>
      </c>
      <c r="AF275" s="100">
        <f t="shared" si="322"/>
        <v>22.892795408479106</v>
      </c>
      <c r="AG275" s="94">
        <f t="shared" si="284"/>
        <v>234</v>
      </c>
      <c r="AH275" s="94">
        <f t="shared" si="285"/>
        <v>11.75</v>
      </c>
      <c r="AI275" s="94">
        <v>1</v>
      </c>
      <c r="AJ275" s="94">
        <f>AJ$3/AM$3</f>
        <v>0.85106382978723394</v>
      </c>
      <c r="AK275" s="93">
        <f>AK274*AI275</f>
        <v>10749542400</v>
      </c>
      <c r="AL275" s="93">
        <f>AG275*AK275*$G275*AJ275</f>
        <v>11772092392086.328</v>
      </c>
      <c r="AM275" s="93">
        <f t="shared" si="323"/>
        <v>1439599422234219.5</v>
      </c>
      <c r="AN275" s="93">
        <f t="shared" si="286"/>
        <v>9.2134363022990259E+17</v>
      </c>
      <c r="AO275" s="93">
        <f t="shared" si="287"/>
        <v>109015.11237262796</v>
      </c>
      <c r="AP275" s="94">
        <f t="shared" si="288"/>
        <v>122.28917122685648</v>
      </c>
      <c r="AQ275" s="100">
        <f t="shared" si="331"/>
        <v>11.836060641808597</v>
      </c>
      <c r="AR275" s="94">
        <f t="shared" si="289"/>
        <v>204</v>
      </c>
      <c r="AS275" s="94">
        <f t="shared" si="290"/>
        <v>13.25</v>
      </c>
      <c r="AT275" s="94">
        <v>1</v>
      </c>
      <c r="AU275" s="94">
        <f>AU$3/AX$3</f>
        <v>0.75471698113207542</v>
      </c>
      <c r="AV275" s="93">
        <f>AV274*AT275</f>
        <v>958464000</v>
      </c>
      <c r="AW275" s="93">
        <f>AR275*AV275*$G275*AU275</f>
        <v>811476203404.0752</v>
      </c>
      <c r="AX275" s="93">
        <f t="shared" si="324"/>
        <v>25365282373142.777</v>
      </c>
      <c r="AY275" s="93">
        <f t="shared" si="291"/>
        <v>1.0389619660039327E+18</v>
      </c>
      <c r="AZ275" s="93">
        <f t="shared" si="292"/>
        <v>109015.11237262796</v>
      </c>
      <c r="BA275" s="94">
        <f t="shared" si="293"/>
        <v>31.258196194463284</v>
      </c>
      <c r="BB275" s="100">
        <f t="shared" si="332"/>
        <v>3.4116235549970222</v>
      </c>
      <c r="BC275" s="94">
        <f t="shared" si="294"/>
        <v>167</v>
      </c>
      <c r="BD275" s="94">
        <f t="shared" si="295"/>
        <v>15.1</v>
      </c>
      <c r="BE275" s="94">
        <v>1</v>
      </c>
      <c r="BF275" s="94">
        <f>BF$3/BI$3</f>
        <v>0.66225165562913912</v>
      </c>
      <c r="BG275" s="93">
        <f>BG274*BE275</f>
        <v>7372800</v>
      </c>
      <c r="BH275" s="93">
        <f>BC275*BG275*$G275*BF275</f>
        <v>4483918095.2582769</v>
      </c>
      <c r="BI275" s="93">
        <f t="shared" si="325"/>
        <v>171150748372.2045</v>
      </c>
      <c r="BJ275" s="93">
        <f t="shared" si="296"/>
        <v>1.1840245801252365E+18</v>
      </c>
      <c r="BK275" s="93">
        <f t="shared" si="297"/>
        <v>109015.11237262796</v>
      </c>
      <c r="BL275" s="94">
        <f t="shared" si="298"/>
        <v>38.169909604993819</v>
      </c>
      <c r="BM275" s="100">
        <f t="shared" si="333"/>
        <v>4.7476576197315206</v>
      </c>
      <c r="BN275" s="94">
        <f t="shared" si="299"/>
        <v>117</v>
      </c>
      <c r="BO275" s="94">
        <f t="shared" si="300"/>
        <v>17.600000000000001</v>
      </c>
      <c r="BP275" s="94">
        <v>1</v>
      </c>
      <c r="BQ275" s="94">
        <f>BQ$3/BT$3</f>
        <v>0.56818181818181823</v>
      </c>
      <c r="BR275" s="93">
        <f>BR274*BP275</f>
        <v>5120</v>
      </c>
      <c r="BS275" s="93">
        <f>BN275*BR275*$G275*BQ275</f>
        <v>1871668.1454545453</v>
      </c>
      <c r="BT275" s="93">
        <f t="shared" si="326"/>
        <v>194811489.24816257</v>
      </c>
      <c r="BU275" s="93">
        <f t="shared" si="301"/>
        <v>1.3800551397486203E+18</v>
      </c>
      <c r="BV275" s="93">
        <f t="shared" si="302"/>
        <v>109015.11237262796</v>
      </c>
      <c r="BW275" s="94">
        <f t="shared" si="303"/>
        <v>104.08441780733062</v>
      </c>
      <c r="BX275" s="100">
        <f t="shared" si="334"/>
        <v>15.08966847948121</v>
      </c>
      <c r="BY275" s="94">
        <f t="shared" si="304"/>
        <v>62</v>
      </c>
      <c r="BZ275" s="94">
        <f t="shared" si="305"/>
        <v>20.350000000000001</v>
      </c>
      <c r="CA275" s="94">
        <v>1</v>
      </c>
      <c r="CB275" s="94">
        <f>CB$3/CE$3</f>
        <v>0.49140049140049141</v>
      </c>
      <c r="CC275" s="93">
        <f>CC274*CA275</f>
        <v>64</v>
      </c>
      <c r="CD275" s="93">
        <f>BY275*CC275*$G275*CB275</f>
        <v>10722.423194103192</v>
      </c>
      <c r="CE275" s="93">
        <f t="shared" si="327"/>
        <v>109985.73459139996</v>
      </c>
      <c r="CF275" s="93">
        <f t="shared" si="306"/>
        <v>1.5956887553343421E+18</v>
      </c>
      <c r="CG275" s="93">
        <f t="shared" si="307"/>
        <v>109015.11237262796</v>
      </c>
      <c r="CH275" s="94">
        <f t="shared" si="308"/>
        <v>10.257544642696693</v>
      </c>
      <c r="CI275" s="100">
        <f t="shared" si="335"/>
        <v>1.7194483812098658</v>
      </c>
      <c r="CJ275" s="94">
        <f t="shared" si="309"/>
        <v>12</v>
      </c>
      <c r="CK275" s="94">
        <f t="shared" si="310"/>
        <v>22.85</v>
      </c>
      <c r="CL275" s="94">
        <v>1</v>
      </c>
      <c r="CM275" s="94">
        <f>CM$3/CP$3</f>
        <v>0.43763676148796499</v>
      </c>
      <c r="CN275" s="93">
        <f>CN274*CL275</f>
        <v>1</v>
      </c>
      <c r="CO275" s="93">
        <f>CJ275*CN275*$G275*CM275</f>
        <v>28.878905908096272</v>
      </c>
      <c r="CP275" s="93">
        <f t="shared" si="328"/>
        <v>120.60302304464264</v>
      </c>
      <c r="CQ275" s="93">
        <f t="shared" si="311"/>
        <v>1.7917193149577254E+18</v>
      </c>
      <c r="CR275" s="93">
        <f t="shared" si="312"/>
        <v>109015.11237262796</v>
      </c>
      <c r="CS275" s="94">
        <f t="shared" si="313"/>
        <v>4.17616316312147</v>
      </c>
      <c r="CT275" s="100">
        <f t="shared" si="336"/>
        <v>0.78604059536512016</v>
      </c>
      <c r="CU275" s="94">
        <f t="shared" si="314"/>
        <v>-51</v>
      </c>
      <c r="CV275" s="94">
        <f t="shared" si="315"/>
        <v>26</v>
      </c>
      <c r="CW275" s="94">
        <v>1</v>
      </c>
      <c r="CX275" s="94">
        <f>CX$3/DA$3</f>
        <v>0.38461538461538458</v>
      </c>
      <c r="CY275" s="93">
        <f>CY274*CW275</f>
        <v>1</v>
      </c>
      <c r="CZ275" s="93">
        <f>CU275*CY275*$G275*CX275</f>
        <v>-107.86549038461534</v>
      </c>
      <c r="DA275" s="93">
        <f t="shared" si="330"/>
        <v>2.2103822896190579E-2</v>
      </c>
      <c r="DB275" s="93">
        <f t="shared" si="316"/>
        <v>2.0387178200831887E+18</v>
      </c>
      <c r="DC275" s="93">
        <f t="shared" si="317"/>
        <v>109015.11237262796</v>
      </c>
      <c r="DD275" s="94">
        <f t="shared" si="318"/>
        <v>-2.0492024666438828E-4</v>
      </c>
      <c r="DE275" s="100"/>
    </row>
    <row r="276" spans="1:109">
      <c r="A276" s="84">
        <f t="shared" si="269"/>
        <v>2896.3093757401516</v>
      </c>
      <c r="B276" s="84">
        <f t="shared" si="270"/>
        <v>9</v>
      </c>
      <c r="C276" s="112">
        <f t="shared" si="267"/>
        <v>12.14</v>
      </c>
      <c r="D276" s="116"/>
      <c r="E276" s="86">
        <f t="shared" si="319"/>
        <v>2.35</v>
      </c>
      <c r="F276" s="86">
        <f t="shared" si="271"/>
        <v>2.35</v>
      </c>
      <c r="G276" s="87">
        <f t="shared" si="272"/>
        <v>5.5225000000000009</v>
      </c>
      <c r="H276" s="88">
        <f t="shared" si="273"/>
        <v>1.8014398509482304E+16</v>
      </c>
      <c r="I276" s="84">
        <f t="shared" si="320"/>
        <v>54.000000000000021</v>
      </c>
      <c r="J276" s="89">
        <v>270</v>
      </c>
      <c r="K276" s="94">
        <f t="shared" si="274"/>
        <v>270</v>
      </c>
      <c r="L276" s="94">
        <f t="shared" si="275"/>
        <v>10</v>
      </c>
      <c r="M276" s="94">
        <v>1</v>
      </c>
      <c r="N276" s="94">
        <f>N$3/Q$3</f>
        <v>1</v>
      </c>
      <c r="O276" s="93">
        <f>O275*M276</f>
        <v>1380188160000</v>
      </c>
      <c r="P276" s="93">
        <f>K276*O276*$G276*N276</f>
        <v>2057964060672000.2</v>
      </c>
      <c r="Q276" s="93">
        <f t="shared" si="276"/>
        <v>1.8014398509482304E+17</v>
      </c>
      <c r="R276" s="93">
        <f t="shared" si="277"/>
        <v>9.007199254741152E+17</v>
      </c>
      <c r="S276" s="93">
        <f t="shared" si="278"/>
        <v>112956.06565386591</v>
      </c>
      <c r="T276" s="94">
        <f t="shared" ref="T276:T319" si="337">Q276/P276</f>
        <v>87.535049098962133</v>
      </c>
      <c r="U276" s="100">
        <f>T276/(($C276/N$3))</f>
        <v>7.2104653294037995</v>
      </c>
      <c r="V276" s="94">
        <f t="shared" si="279"/>
        <v>260</v>
      </c>
      <c r="W276" s="97">
        <f t="shared" si="280"/>
        <v>10.5</v>
      </c>
      <c r="X276" s="94">
        <v>13</v>
      </c>
      <c r="Y276" s="94">
        <f>Y$3/AB$3</f>
        <v>0.95238095238095244</v>
      </c>
      <c r="Z276" s="93">
        <f>Z275*X276</f>
        <v>1490603212800</v>
      </c>
      <c r="AA276" s="93">
        <f>V276*Z276*$G276*Y276</f>
        <v>2038364402951314.7</v>
      </c>
      <c r="AB276" s="93">
        <f t="shared" si="321"/>
        <v>4.7287796087391024E+16</v>
      </c>
      <c r="AC276" s="93">
        <f t="shared" si="281"/>
        <v>9.4575592174782093E+17</v>
      </c>
      <c r="AD276" s="93">
        <f t="shared" si="282"/>
        <v>112956.06565386591</v>
      </c>
      <c r="AE276" s="94">
        <f t="shared" si="283"/>
        <v>23.198892219135985</v>
      </c>
      <c r="AF276" s="100">
        <f t="shared" si="322"/>
        <v>2.0064939728247762</v>
      </c>
      <c r="AG276" s="94">
        <f t="shared" si="284"/>
        <v>235</v>
      </c>
      <c r="AH276" s="94">
        <f t="shared" si="285"/>
        <v>11.75</v>
      </c>
      <c r="AI276" s="94">
        <v>1</v>
      </c>
      <c r="AJ276" s="94">
        <f>AJ$3/AM$3</f>
        <v>0.85106382978723394</v>
      </c>
      <c r="AK276" s="93">
        <f>AK275*AI276</f>
        <v>10749542400</v>
      </c>
      <c r="AL276" s="93">
        <f>AG276*AK276*$G276*AJ276</f>
        <v>11872869580800</v>
      </c>
      <c r="AM276" s="93">
        <f t="shared" si="323"/>
        <v>1653665488175130</v>
      </c>
      <c r="AN276" s="93">
        <f t="shared" si="286"/>
        <v>1.0583459124320855E+18</v>
      </c>
      <c r="AO276" s="93">
        <f t="shared" si="287"/>
        <v>112956.06565386591</v>
      </c>
      <c r="AP276" s="94">
        <f t="shared" si="288"/>
        <v>139.2810286444421</v>
      </c>
      <c r="AQ276" s="100">
        <f t="shared" si="331"/>
        <v>13.480659691698474</v>
      </c>
      <c r="AR276" s="94">
        <f t="shared" si="289"/>
        <v>205</v>
      </c>
      <c r="AS276" s="94">
        <f t="shared" si="290"/>
        <v>13.25</v>
      </c>
      <c r="AT276" s="94">
        <v>1</v>
      </c>
      <c r="AU276" s="94">
        <f>AU$3/AX$3</f>
        <v>0.75471698113207542</v>
      </c>
      <c r="AV276" s="93">
        <f>AV275*AT276</f>
        <v>958464000</v>
      </c>
      <c r="AW276" s="93">
        <f>AR276*AV276*$G276*AU276</f>
        <v>818935151094.3396</v>
      </c>
      <c r="AX276" s="93">
        <f t="shared" si="324"/>
        <v>29137058136064.402</v>
      </c>
      <c r="AY276" s="93">
        <f t="shared" si="291"/>
        <v>1.1934539012532024E+18</v>
      </c>
      <c r="AZ276" s="93">
        <f t="shared" si="292"/>
        <v>112956.06565386591</v>
      </c>
      <c r="BA276" s="94">
        <f t="shared" si="293"/>
        <v>35.579200742731182</v>
      </c>
      <c r="BB276" s="100">
        <f t="shared" si="332"/>
        <v>3.8832323710147292</v>
      </c>
      <c r="BC276" s="94">
        <f t="shared" si="294"/>
        <v>168</v>
      </c>
      <c r="BD276" s="94">
        <f t="shared" si="295"/>
        <v>15.1</v>
      </c>
      <c r="BE276" s="94">
        <v>1</v>
      </c>
      <c r="BF276" s="94">
        <f>BF$3/BI$3</f>
        <v>0.66225165562913912</v>
      </c>
      <c r="BG276" s="93">
        <f>BG275*BE276</f>
        <v>7372800</v>
      </c>
      <c r="BH276" s="93">
        <f>BC276*BG276*$G276*BF276</f>
        <v>4530024095.3642397</v>
      </c>
      <c r="BI276" s="93">
        <f t="shared" si="325"/>
        <v>196600583111.66278</v>
      </c>
      <c r="BJ276" s="93">
        <f t="shared" si="296"/>
        <v>1.3600870874659139E+18</v>
      </c>
      <c r="BK276" s="93">
        <f t="shared" si="297"/>
        <v>112956.06565386591</v>
      </c>
      <c r="BL276" s="94">
        <f t="shared" si="298"/>
        <v>43.399456376590194</v>
      </c>
      <c r="BM276" s="100">
        <f t="shared" si="333"/>
        <v>5.3981201918164077</v>
      </c>
      <c r="BN276" s="94">
        <f t="shared" si="299"/>
        <v>118</v>
      </c>
      <c r="BO276" s="94">
        <f t="shared" si="300"/>
        <v>17.600000000000001</v>
      </c>
      <c r="BP276" s="94">
        <v>1</v>
      </c>
      <c r="BQ276" s="94">
        <f>BQ$3/BT$3</f>
        <v>0.56818181818181823</v>
      </c>
      <c r="BR276" s="93">
        <f>BR275*BP276</f>
        <v>5120</v>
      </c>
      <c r="BS276" s="93">
        <f>BN276*BR276*$G276*BQ276</f>
        <v>1895723.6363636369</v>
      </c>
      <c r="BT276" s="93">
        <f t="shared" si="326"/>
        <v>223779637.23388693</v>
      </c>
      <c r="BU276" s="93">
        <f t="shared" si="301"/>
        <v>1.5852670688344428E+18</v>
      </c>
      <c r="BV276" s="93">
        <f t="shared" si="302"/>
        <v>112956.06565386591</v>
      </c>
      <c r="BW276" s="94">
        <f t="shared" si="303"/>
        <v>118.04444115237143</v>
      </c>
      <c r="BX276" s="100">
        <f t="shared" si="334"/>
        <v>17.113526888646927</v>
      </c>
      <c r="BY276" s="94">
        <f t="shared" si="304"/>
        <v>63</v>
      </c>
      <c r="BZ276" s="94">
        <f t="shared" si="305"/>
        <v>20.350000000000001</v>
      </c>
      <c r="CA276" s="94">
        <v>1</v>
      </c>
      <c r="CB276" s="94">
        <f>CB$3/CE$3</f>
        <v>0.49140049140049141</v>
      </c>
      <c r="CC276" s="93">
        <f>CC275*CA276</f>
        <v>64</v>
      </c>
      <c r="CD276" s="93">
        <f>BY276*CC276*$G276*CB276</f>
        <v>10941.877149877153</v>
      </c>
      <c r="CE276" s="93">
        <f t="shared" si="327"/>
        <v>126340.43239828166</v>
      </c>
      <c r="CF276" s="93">
        <f t="shared" si="306"/>
        <v>1.8329650483398246E+18</v>
      </c>
      <c r="CG276" s="93">
        <f t="shared" si="307"/>
        <v>112956.06565386591</v>
      </c>
      <c r="CH276" s="94">
        <f t="shared" si="308"/>
        <v>11.546504376509118</v>
      </c>
      <c r="CI276" s="100">
        <f t="shared" si="335"/>
        <v>1.9355137072649138</v>
      </c>
      <c r="CJ276" s="94">
        <f t="shared" si="309"/>
        <v>13</v>
      </c>
      <c r="CK276" s="94">
        <f t="shared" si="310"/>
        <v>22.85</v>
      </c>
      <c r="CL276" s="94">
        <v>1</v>
      </c>
      <c r="CM276" s="94">
        <f>CM$3/CP$3</f>
        <v>0.43763676148796499</v>
      </c>
      <c r="CN276" s="93">
        <f>CN275*CL276</f>
        <v>1</v>
      </c>
      <c r="CO276" s="93">
        <f>CJ276*CN276*$G276*CM276</f>
        <v>31.419037199124734</v>
      </c>
      <c r="CP276" s="93">
        <f t="shared" si="328"/>
        <v>138.53649417905049</v>
      </c>
      <c r="CQ276" s="93">
        <f t="shared" si="311"/>
        <v>2.0581450297083533E+18</v>
      </c>
      <c r="CR276" s="93">
        <f t="shared" si="312"/>
        <v>112956.06565386591</v>
      </c>
      <c r="CS276" s="94">
        <f t="shared" si="313"/>
        <v>4.409316978780935</v>
      </c>
      <c r="CT276" s="100">
        <f t="shared" si="336"/>
        <v>0.82992498323842145</v>
      </c>
      <c r="CU276" s="94">
        <f t="shared" si="314"/>
        <v>-50</v>
      </c>
      <c r="CV276" s="94">
        <f t="shared" si="315"/>
        <v>26</v>
      </c>
      <c r="CW276" s="94">
        <v>1</v>
      </c>
      <c r="CX276" s="94">
        <f>CX$3/DA$3</f>
        <v>0.38461538461538458</v>
      </c>
      <c r="CY276" s="93">
        <f>CY275*CW276</f>
        <v>1</v>
      </c>
      <c r="CZ276" s="93">
        <f>CU276*CY276*$G276*CX276</f>
        <v>-106.20192307692309</v>
      </c>
      <c r="DA276" s="93">
        <f t="shared" si="330"/>
        <v>2.5390624999999917E-2</v>
      </c>
      <c r="DB276" s="93">
        <f t="shared" si="316"/>
        <v>2.3418718062326994E+18</v>
      </c>
      <c r="DC276" s="93">
        <f t="shared" si="317"/>
        <v>112956.06565386591</v>
      </c>
      <c r="DD276" s="94">
        <f t="shared" si="318"/>
        <v>-2.3907876867360715E-4</v>
      </c>
      <c r="DE276" s="100"/>
    </row>
    <row r="277" spans="1:109">
      <c r="A277" s="84">
        <f t="shared" si="269"/>
        <v>2998.4475052966964</v>
      </c>
      <c r="B277" s="84">
        <f t="shared" si="270"/>
        <v>9.0333333333333332</v>
      </c>
      <c r="C277" s="112">
        <f t="shared" si="267"/>
        <v>12.14</v>
      </c>
      <c r="D277" s="116"/>
      <c r="E277" s="86">
        <f t="shared" si="319"/>
        <v>2.355</v>
      </c>
      <c r="F277" s="86">
        <f t="shared" si="271"/>
        <v>2.355</v>
      </c>
      <c r="G277" s="87">
        <f t="shared" si="272"/>
        <v>5.5460250000000002</v>
      </c>
      <c r="H277" s="88">
        <f t="shared" si="273"/>
        <v>2.0693109934103368E+16</v>
      </c>
      <c r="I277" s="84">
        <f t="shared" si="320"/>
        <v>54.200000000000024</v>
      </c>
      <c r="J277" s="89">
        <v>271</v>
      </c>
      <c r="K277" s="94">
        <f t="shared" si="274"/>
        <v>271</v>
      </c>
      <c r="L277" s="94">
        <f t="shared" si="275"/>
        <v>10</v>
      </c>
      <c r="M277" s="94">
        <v>1</v>
      </c>
      <c r="N277" s="94">
        <f>N$3/Q$3</f>
        <v>1</v>
      </c>
      <c r="O277" s="93">
        <f>O276*M277</f>
        <v>1380188160000</v>
      </c>
      <c r="P277" s="93">
        <f>K277*O277*$G277*N277</f>
        <v>2074385228857344</v>
      </c>
      <c r="Q277" s="93">
        <f t="shared" si="276"/>
        <v>2.0693109934103366E+17</v>
      </c>
      <c r="R277" s="93">
        <f t="shared" si="277"/>
        <v>1.0346554967051684E+18</v>
      </c>
      <c r="S277" s="93">
        <f t="shared" si="278"/>
        <v>117039.4009567477</v>
      </c>
      <c r="T277" s="94">
        <f t="shared" si="337"/>
        <v>99.755386059618132</v>
      </c>
      <c r="U277" s="100">
        <f>T277/(($C277/N$3))</f>
        <v>8.2170828714677207</v>
      </c>
      <c r="V277" s="94">
        <f t="shared" si="279"/>
        <v>261</v>
      </c>
      <c r="W277" s="97">
        <f t="shared" si="280"/>
        <v>10.5</v>
      </c>
      <c r="X277" s="94">
        <v>1</v>
      </c>
      <c r="Y277" s="94">
        <f>Y$3/AB$3</f>
        <v>0.95238095238095244</v>
      </c>
      <c r="Z277" s="93">
        <f>Z276*X277</f>
        <v>1490603212800</v>
      </c>
      <c r="AA277" s="93">
        <f>V277*Z277*$G277*Y277</f>
        <v>2054920781269753</v>
      </c>
      <c r="AB277" s="93">
        <f t="shared" si="321"/>
        <v>5.4319413577021296E+16</v>
      </c>
      <c r="AC277" s="93">
        <f t="shared" si="281"/>
        <v>1.0863882715404269E+18</v>
      </c>
      <c r="AD277" s="93">
        <f t="shared" si="282"/>
        <v>117039.4009567477</v>
      </c>
      <c r="AE277" s="94">
        <f t="shared" si="283"/>
        <v>26.433823664704423</v>
      </c>
      <c r="AF277" s="100">
        <f t="shared" si="322"/>
        <v>2.2862862312965113</v>
      </c>
      <c r="AG277" s="94">
        <f t="shared" si="284"/>
        <v>236</v>
      </c>
      <c r="AH277" s="94">
        <f t="shared" si="285"/>
        <v>11.75</v>
      </c>
      <c r="AI277" s="94">
        <v>1</v>
      </c>
      <c r="AJ277" s="94">
        <f>AJ$3/AM$3</f>
        <v>0.85106382978723394</v>
      </c>
      <c r="AK277" s="93">
        <f>AK276*AI277</f>
        <v>10749542400</v>
      </c>
      <c r="AL277" s="93">
        <f>AG277*AK277*$G277*AJ277</f>
        <v>11974184246633.668</v>
      </c>
      <c r="AM277" s="93">
        <f t="shared" si="323"/>
        <v>1899562825982141</v>
      </c>
      <c r="AN277" s="93">
        <f t="shared" si="286"/>
        <v>1.2157202086285727E+18</v>
      </c>
      <c r="AO277" s="93">
        <f t="shared" si="287"/>
        <v>117039.4009567477</v>
      </c>
      <c r="AP277" s="94">
        <f t="shared" si="288"/>
        <v>158.63818251470198</v>
      </c>
      <c r="AQ277" s="100">
        <f t="shared" si="331"/>
        <v>15.354189823292819</v>
      </c>
      <c r="AR277" s="94">
        <f t="shared" si="289"/>
        <v>206</v>
      </c>
      <c r="AS277" s="94">
        <f t="shared" si="290"/>
        <v>13.25</v>
      </c>
      <c r="AT277" s="94">
        <v>1</v>
      </c>
      <c r="AU277" s="94">
        <f>AU$3/AX$3</f>
        <v>0.75471698113207542</v>
      </c>
      <c r="AV277" s="93">
        <f>AV276*AT277</f>
        <v>958464000</v>
      </c>
      <c r="AW277" s="93">
        <f>AR277*AV277*$G277*AU277</f>
        <v>826435511663.09436</v>
      </c>
      <c r="AX277" s="93">
        <f t="shared" si="324"/>
        <v>33469690750350.148</v>
      </c>
      <c r="AY277" s="93">
        <f t="shared" si="291"/>
        <v>1.3709185331343483E+18</v>
      </c>
      <c r="AZ277" s="93">
        <f t="shared" si="292"/>
        <v>117039.4009567477</v>
      </c>
      <c r="BA277" s="94">
        <f t="shared" si="293"/>
        <v>40.498853543934402</v>
      </c>
      <c r="BB277" s="100">
        <f t="shared" si="332"/>
        <v>4.4201796495645036</v>
      </c>
      <c r="BC277" s="94">
        <f t="shared" si="294"/>
        <v>169</v>
      </c>
      <c r="BD277" s="94">
        <f t="shared" si="295"/>
        <v>15.1</v>
      </c>
      <c r="BE277" s="94">
        <v>1</v>
      </c>
      <c r="BF277" s="94">
        <f>BF$3/BI$3</f>
        <v>0.66225165562913912</v>
      </c>
      <c r="BG277" s="93">
        <f>BG276*BE277</f>
        <v>7372800</v>
      </c>
      <c r="BH277" s="93">
        <f>BC277*BG277*$G277*BF277</f>
        <v>4576400594.2251663</v>
      </c>
      <c r="BI277" s="93">
        <f t="shared" si="325"/>
        <v>225834766411.82492</v>
      </c>
      <c r="BJ277" s="93">
        <f t="shared" si="296"/>
        <v>1.5623298000248041E+18</v>
      </c>
      <c r="BK277" s="93">
        <f t="shared" si="297"/>
        <v>117039.4009567477</v>
      </c>
      <c r="BL277" s="94">
        <f t="shared" si="298"/>
        <v>49.347683132634756</v>
      </c>
      <c r="BM277" s="100">
        <f t="shared" si="333"/>
        <v>6.1379737669092647</v>
      </c>
      <c r="BN277" s="94">
        <f t="shared" si="299"/>
        <v>119</v>
      </c>
      <c r="BO277" s="94">
        <f t="shared" si="300"/>
        <v>17.600000000000001</v>
      </c>
      <c r="BP277" s="94">
        <v>1</v>
      </c>
      <c r="BQ277" s="94">
        <f>BQ$3/BT$3</f>
        <v>0.56818181818181823</v>
      </c>
      <c r="BR277" s="93">
        <f>BR276*BP277</f>
        <v>5120</v>
      </c>
      <c r="BS277" s="93">
        <f>BN277*BR277*$G277*BQ277</f>
        <v>1919933.0181818185</v>
      </c>
      <c r="BT277" s="93">
        <f t="shared" si="326"/>
        <v>257055301.17239925</v>
      </c>
      <c r="BU277" s="93">
        <f t="shared" si="301"/>
        <v>1.8209936742010967E+18</v>
      </c>
      <c r="BV277" s="93">
        <f t="shared" si="302"/>
        <v>117039.4009567477</v>
      </c>
      <c r="BW277" s="94">
        <f t="shared" si="303"/>
        <v>133.88764021352748</v>
      </c>
      <c r="BX277" s="100">
        <f t="shared" si="334"/>
        <v>19.410399240181906</v>
      </c>
      <c r="BY277" s="94">
        <f t="shared" si="304"/>
        <v>64</v>
      </c>
      <c r="BZ277" s="94">
        <f t="shared" si="305"/>
        <v>20.350000000000001</v>
      </c>
      <c r="CA277" s="94">
        <v>1</v>
      </c>
      <c r="CB277" s="94">
        <f>CB$3/CE$3</f>
        <v>0.49140049140049141</v>
      </c>
      <c r="CC277" s="93">
        <f>CC276*CA277</f>
        <v>64</v>
      </c>
      <c r="CD277" s="93">
        <f>BY277*CC277*$G277*CB277</f>
        <v>11162.908304668304</v>
      </c>
      <c r="CE277" s="93">
        <f t="shared" si="327"/>
        <v>145127.04686552027</v>
      </c>
      <c r="CF277" s="93">
        <f t="shared" si="306"/>
        <v>2.105523935795018E+18</v>
      </c>
      <c r="CG277" s="93">
        <f t="shared" si="307"/>
        <v>117039.4009567477</v>
      </c>
      <c r="CH277" s="94">
        <f t="shared" si="308"/>
        <v>13.000827643171489</v>
      </c>
      <c r="CI277" s="100">
        <f t="shared" si="335"/>
        <v>2.1792985382087298</v>
      </c>
      <c r="CJ277" s="94">
        <f t="shared" si="309"/>
        <v>14</v>
      </c>
      <c r="CK277" s="94">
        <f t="shared" si="310"/>
        <v>22.85</v>
      </c>
      <c r="CL277" s="94">
        <v>1</v>
      </c>
      <c r="CM277" s="94">
        <f>CM$3/CP$3</f>
        <v>0.43763676148796499</v>
      </c>
      <c r="CN277" s="93">
        <f>CN276*CL277</f>
        <v>1</v>
      </c>
      <c r="CO277" s="93">
        <f>CJ277*CN277*$G277*CM277</f>
        <v>33.980021881838077</v>
      </c>
      <c r="CP277" s="93">
        <f t="shared" si="328"/>
        <v>159.13664297053162</v>
      </c>
      <c r="CQ277" s="93">
        <f t="shared" si="311"/>
        <v>2.3641878099713101E+18</v>
      </c>
      <c r="CR277" s="93">
        <f t="shared" si="312"/>
        <v>117039.4009567477</v>
      </c>
      <c r="CS277" s="94">
        <f t="shared" si="313"/>
        <v>4.6832413329194553</v>
      </c>
      <c r="CT277" s="100">
        <f t="shared" si="336"/>
        <v>0.881483232761199</v>
      </c>
      <c r="CU277" s="94">
        <f t="shared" si="314"/>
        <v>-49</v>
      </c>
      <c r="CV277" s="94">
        <f t="shared" si="315"/>
        <v>26</v>
      </c>
      <c r="CW277" s="94">
        <v>1</v>
      </c>
      <c r="CX277" s="94">
        <f>CX$3/DA$3</f>
        <v>0.38461538461538458</v>
      </c>
      <c r="CY277" s="93">
        <f>CY276*CW277</f>
        <v>1</v>
      </c>
      <c r="CZ277" s="93">
        <f>CU277*CY277*$G277*CX277</f>
        <v>-104.52124038461537</v>
      </c>
      <c r="DA277" s="93">
        <f t="shared" si="330"/>
        <v>2.9166169169846497E-2</v>
      </c>
      <c r="DB277" s="93">
        <f t="shared" si="316"/>
        <v>2.6901042914334377E+18</v>
      </c>
      <c r="DC277" s="93">
        <f t="shared" si="317"/>
        <v>117039.4009567477</v>
      </c>
      <c r="DD277" s="94">
        <f t="shared" si="318"/>
        <v>-2.7904537931736512E-4</v>
      </c>
      <c r="DE277" s="100"/>
    </row>
    <row r="278" spans="1:109">
      <c r="A278" s="84">
        <f t="shared" si="269"/>
        <v>3104.1875282133524</v>
      </c>
      <c r="B278" s="84">
        <f t="shared" si="270"/>
        <v>9.0666666666666664</v>
      </c>
      <c r="C278" s="112">
        <f t="shared" ref="C278:C341" si="338">IF(D278&gt;0,C277+D278,C277)</f>
        <v>12.14</v>
      </c>
      <c r="D278" s="116"/>
      <c r="E278" s="86">
        <f t="shared" si="319"/>
        <v>2.3600000000000003</v>
      </c>
      <c r="F278" s="86">
        <f t="shared" si="271"/>
        <v>2.3600000000000003</v>
      </c>
      <c r="G278" s="87">
        <f t="shared" si="272"/>
        <v>5.5696000000000012</v>
      </c>
      <c r="H278" s="88">
        <f t="shared" si="273"/>
        <v>2.3770141341077344E+16</v>
      </c>
      <c r="I278" s="84">
        <f t="shared" si="320"/>
        <v>54.400000000000027</v>
      </c>
      <c r="J278" s="89">
        <v>272</v>
      </c>
      <c r="K278" s="94">
        <f t="shared" si="274"/>
        <v>272</v>
      </c>
      <c r="L278" s="94">
        <f t="shared" si="275"/>
        <v>10</v>
      </c>
      <c r="M278" s="94">
        <v>1</v>
      </c>
      <c r="N278" s="94">
        <f>N$3/Q$3</f>
        <v>1</v>
      </c>
      <c r="O278" s="93">
        <f>O277*M278</f>
        <v>1380188160000</v>
      </c>
      <c r="P278" s="93">
        <f>K278*O278*$G278*N278</f>
        <v>2090890105454592.5</v>
      </c>
      <c r="Q278" s="93">
        <f t="shared" si="276"/>
        <v>2.3770141341077344E+17</v>
      </c>
      <c r="R278" s="93">
        <f t="shared" si="277"/>
        <v>1.1885070670538673E+18</v>
      </c>
      <c r="S278" s="93">
        <f t="shared" si="278"/>
        <v>121270.25943553496</v>
      </c>
      <c r="T278" s="94">
        <f t="shared" si="337"/>
        <v>113.68431692831288</v>
      </c>
      <c r="U278" s="100">
        <f>T278/(($C278/N$3))</f>
        <v>9.3644412626287377</v>
      </c>
      <c r="V278" s="94">
        <f t="shared" si="279"/>
        <v>262</v>
      </c>
      <c r="W278" s="97">
        <f t="shared" si="280"/>
        <v>10.5</v>
      </c>
      <c r="X278" s="94">
        <v>1</v>
      </c>
      <c r="Y278" s="94">
        <f>Y$3/AB$3</f>
        <v>0.95238095238095244</v>
      </c>
      <c r="Z278" s="93">
        <f>Z277*X278</f>
        <v>1490603212800</v>
      </c>
      <c r="AA278" s="93">
        <f>V278*Z278*$G278*Y278</f>
        <v>2071562549857953.5</v>
      </c>
      <c r="AB278" s="93">
        <f t="shared" si="321"/>
        <v>6.2396621020327976E+16</v>
      </c>
      <c r="AC278" s="93">
        <f t="shared" si="281"/>
        <v>1.2479324204065608E+18</v>
      </c>
      <c r="AD278" s="93">
        <f t="shared" si="282"/>
        <v>121270.25943553496</v>
      </c>
      <c r="AE278" s="94">
        <f t="shared" si="283"/>
        <v>30.1205585245816</v>
      </c>
      <c r="AF278" s="100">
        <f t="shared" si="322"/>
        <v>2.6051553913353116</v>
      </c>
      <c r="AG278" s="94">
        <f t="shared" si="284"/>
        <v>237</v>
      </c>
      <c r="AH278" s="94">
        <f t="shared" si="285"/>
        <v>11.75</v>
      </c>
      <c r="AI278" s="94">
        <v>1</v>
      </c>
      <c r="AJ278" s="94">
        <f>AJ$3/AM$3</f>
        <v>0.85106382978723394</v>
      </c>
      <c r="AK278" s="93">
        <f>AK277*AI278</f>
        <v>10749542400</v>
      </c>
      <c r="AL278" s="93">
        <f>AG278*AK278*$G278*AJ278</f>
        <v>12076037761869.346</v>
      </c>
      <c r="AM278" s="93">
        <f t="shared" si="323"/>
        <v>2182024693419204.2</v>
      </c>
      <c r="AN278" s="93">
        <f t="shared" si="286"/>
        <v>1.3964958037882939E+18</v>
      </c>
      <c r="AO278" s="93">
        <f t="shared" si="287"/>
        <v>121270.25943553496</v>
      </c>
      <c r="AP278" s="94">
        <f t="shared" si="288"/>
        <v>180.69044966959686</v>
      </c>
      <c r="AQ278" s="100">
        <f t="shared" si="331"/>
        <v>17.488573176423088</v>
      </c>
      <c r="AR278" s="94">
        <f t="shared" si="289"/>
        <v>207</v>
      </c>
      <c r="AS278" s="94">
        <f t="shared" si="290"/>
        <v>13.25</v>
      </c>
      <c r="AT278" s="94">
        <v>1</v>
      </c>
      <c r="AU278" s="94">
        <f>AU$3/AX$3</f>
        <v>0.75471698113207542</v>
      </c>
      <c r="AV278" s="93">
        <f>AV277*AT278</f>
        <v>958464000</v>
      </c>
      <c r="AW278" s="93">
        <f>AR278*AV278*$G278*AU278</f>
        <v>833977393615.69824</v>
      </c>
      <c r="AX278" s="93">
        <f t="shared" si="324"/>
        <v>38446578707186.695</v>
      </c>
      <c r="AY278" s="93">
        <f t="shared" si="291"/>
        <v>1.5747718638463741E+18</v>
      </c>
      <c r="AZ278" s="93">
        <f t="shared" si="292"/>
        <v>121270.25943553496</v>
      </c>
      <c r="BA278" s="94">
        <f t="shared" si="293"/>
        <v>46.100264829124505</v>
      </c>
      <c r="BB278" s="100">
        <f t="shared" si="332"/>
        <v>5.0315363178410184</v>
      </c>
      <c r="BC278" s="94">
        <f t="shared" si="294"/>
        <v>170</v>
      </c>
      <c r="BD278" s="94">
        <f t="shared" si="295"/>
        <v>15.1</v>
      </c>
      <c r="BE278" s="94">
        <v>1</v>
      </c>
      <c r="BF278" s="94">
        <f>BF$3/BI$3</f>
        <v>0.66225165562913912</v>
      </c>
      <c r="BG278" s="93">
        <f>BG277*BE278</f>
        <v>7372800</v>
      </c>
      <c r="BH278" s="93">
        <f>BC278*BG278*$G278*BF278</f>
        <v>4623048324.2384119</v>
      </c>
      <c r="BI278" s="93">
        <f t="shared" si="325"/>
        <v>259416024678.40292</v>
      </c>
      <c r="BJ278" s="93">
        <f t="shared" si="296"/>
        <v>1.7946456712513395E+18</v>
      </c>
      <c r="BK278" s="93">
        <f t="shared" si="297"/>
        <v>121270.25943553496</v>
      </c>
      <c r="BL278" s="94">
        <f t="shared" si="298"/>
        <v>56.113630333106762</v>
      </c>
      <c r="BM278" s="100">
        <f t="shared" si="333"/>
        <v>6.9795372160618783</v>
      </c>
      <c r="BN278" s="94">
        <f t="shared" si="299"/>
        <v>120</v>
      </c>
      <c r="BO278" s="94">
        <f t="shared" si="300"/>
        <v>17.600000000000001</v>
      </c>
      <c r="BP278" s="94">
        <v>12</v>
      </c>
      <c r="BQ278" s="94">
        <f>BQ$3/BT$3</f>
        <v>0.56818181818181823</v>
      </c>
      <c r="BR278" s="93">
        <f>BR277*BP278</f>
        <v>61440</v>
      </c>
      <c r="BS278" s="93">
        <f>BN278*BR278*$G278*BQ278</f>
        <v>23331560.727272734</v>
      </c>
      <c r="BT278" s="93">
        <f t="shared" si="326"/>
        <v>295279001.60000241</v>
      </c>
      <c r="BU278" s="93">
        <f t="shared" si="301"/>
        <v>2.0917724380148065E+18</v>
      </c>
      <c r="BV278" s="93">
        <f t="shared" si="302"/>
        <v>121270.25943553496</v>
      </c>
      <c r="BW278" s="94">
        <f t="shared" si="303"/>
        <v>12.655775798780782</v>
      </c>
      <c r="BX278" s="100">
        <f t="shared" si="334"/>
        <v>1.834774745128021</v>
      </c>
      <c r="BY278" s="94">
        <f t="shared" si="304"/>
        <v>65</v>
      </c>
      <c r="BZ278" s="94">
        <f t="shared" si="305"/>
        <v>20.350000000000001</v>
      </c>
      <c r="CA278" s="94">
        <v>1</v>
      </c>
      <c r="CB278" s="94">
        <f>CB$3/CE$3</f>
        <v>0.49140049140049141</v>
      </c>
      <c r="CC278" s="93">
        <f>CC277*CA278</f>
        <v>64</v>
      </c>
      <c r="CD278" s="93">
        <f>BY278*CC278*$G278*CB278</f>
        <v>11385.521375921378</v>
      </c>
      <c r="CE278" s="93">
        <f t="shared" si="327"/>
        <v>166707.20000000074</v>
      </c>
      <c r="CF278" s="93">
        <f t="shared" si="306"/>
        <v>2.4186118814546196E+18</v>
      </c>
      <c r="CG278" s="93">
        <f t="shared" si="307"/>
        <v>121270.25943553496</v>
      </c>
      <c r="CH278" s="94">
        <f t="shared" si="308"/>
        <v>14.642034782224444</v>
      </c>
      <c r="CI278" s="100">
        <f t="shared" si="335"/>
        <v>2.4544102785689246</v>
      </c>
      <c r="CJ278" s="94">
        <f t="shared" si="309"/>
        <v>15</v>
      </c>
      <c r="CK278" s="94">
        <f t="shared" si="310"/>
        <v>22.85</v>
      </c>
      <c r="CL278" s="94">
        <v>1</v>
      </c>
      <c r="CM278" s="94">
        <f>CM$3/CP$3</f>
        <v>0.43763676148796499</v>
      </c>
      <c r="CN278" s="93">
        <f>CN277*CL278</f>
        <v>1</v>
      </c>
      <c r="CO278" s="93">
        <f>CJ278*CN278*$G278*CM278</f>
        <v>36.561925601750552</v>
      </c>
      <c r="CP278" s="93">
        <f t="shared" si="328"/>
        <v>182.80000000000018</v>
      </c>
      <c r="CQ278" s="93">
        <f t="shared" si="311"/>
        <v>2.7157386482180869E+18</v>
      </c>
      <c r="CR278" s="93">
        <f t="shared" si="312"/>
        <v>121270.25943553496</v>
      </c>
      <c r="CS278" s="94">
        <f t="shared" si="313"/>
        <v>4.9997366657090918</v>
      </c>
      <c r="CT278" s="100">
        <f t="shared" si="336"/>
        <v>0.94105422414705731</v>
      </c>
      <c r="CU278" s="94">
        <f t="shared" si="314"/>
        <v>-48</v>
      </c>
      <c r="CV278" s="94">
        <f t="shared" si="315"/>
        <v>26</v>
      </c>
      <c r="CW278" s="94">
        <v>1</v>
      </c>
      <c r="CX278" s="94">
        <f>CX$3/DA$3</f>
        <v>0.38461538461538458</v>
      </c>
      <c r="CY278" s="93">
        <f>CY277*CW278</f>
        <v>1</v>
      </c>
      <c r="CZ278" s="93">
        <f>CU278*CY278*$G278*CX278</f>
        <v>-102.82338461538463</v>
      </c>
      <c r="DA278" s="93">
        <f t="shared" si="330"/>
        <v>3.3503130546967907E-2</v>
      </c>
      <c r="DB278" s="93">
        <f t="shared" si="316"/>
        <v>3.090118374340055E+18</v>
      </c>
      <c r="DC278" s="93">
        <f t="shared" si="317"/>
        <v>121270.25943553496</v>
      </c>
      <c r="DD278" s="94">
        <f t="shared" si="318"/>
        <v>-3.2583181999199732E-4</v>
      </c>
      <c r="DE278" s="100"/>
    </row>
    <row r="279" spans="1:109">
      <c r="A279" s="84">
        <f t="shared" si="269"/>
        <v>3213.6564649851507</v>
      </c>
      <c r="B279" s="84">
        <f t="shared" si="270"/>
        <v>9.1</v>
      </c>
      <c r="C279" s="112">
        <f t="shared" si="338"/>
        <v>12.14</v>
      </c>
      <c r="D279" s="116"/>
      <c r="E279" s="86">
        <f t="shared" si="319"/>
        <v>2.3650000000000002</v>
      </c>
      <c r="F279" s="86">
        <f t="shared" si="271"/>
        <v>2.3650000000000002</v>
      </c>
      <c r="G279" s="87">
        <f t="shared" si="272"/>
        <v>5.5932250000000012</v>
      </c>
      <c r="H279" s="88">
        <f t="shared" si="273"/>
        <v>2.7304722256542564E+16</v>
      </c>
      <c r="I279" s="84">
        <f t="shared" si="320"/>
        <v>54.60000000000003</v>
      </c>
      <c r="J279" s="89">
        <v>273</v>
      </c>
      <c r="K279" s="94">
        <f t="shared" si="274"/>
        <v>273</v>
      </c>
      <c r="L279" s="94">
        <f t="shared" si="275"/>
        <v>10</v>
      </c>
      <c r="M279" s="94">
        <v>1</v>
      </c>
      <c r="N279" s="94">
        <f>N$3/Q$3</f>
        <v>1</v>
      </c>
      <c r="O279" s="93">
        <f>O278*M279</f>
        <v>1380188160000</v>
      </c>
      <c r="P279" s="93">
        <f>K279*O279*$G279*N279</f>
        <v>2107478897491968.5</v>
      </c>
      <c r="Q279" s="93">
        <f t="shared" si="276"/>
        <v>2.7304722256542563E+17</v>
      </c>
      <c r="R279" s="93">
        <f t="shared" si="277"/>
        <v>1.3652361128271281E+18</v>
      </c>
      <c r="S279" s="93">
        <f t="shared" si="278"/>
        <v>125653.9677809194</v>
      </c>
      <c r="T279" s="94">
        <f t="shared" si="337"/>
        <v>129.56107076107327</v>
      </c>
      <c r="U279" s="100">
        <f>T279/(($C279/N$3))</f>
        <v>10.672246355936842</v>
      </c>
      <c r="V279" s="94">
        <f t="shared" si="279"/>
        <v>263</v>
      </c>
      <c r="W279" s="97">
        <f t="shared" si="280"/>
        <v>10.5</v>
      </c>
      <c r="X279" s="94">
        <v>1</v>
      </c>
      <c r="Y279" s="94">
        <f>Y$3/AB$3</f>
        <v>0.95238095238095244</v>
      </c>
      <c r="Z279" s="93">
        <f>Z278*X279</f>
        <v>1490603212800</v>
      </c>
      <c r="AA279" s="93">
        <f>V279*Z279*$G279*Y279</f>
        <v>2088289921659231.5</v>
      </c>
      <c r="AB279" s="93">
        <f t="shared" si="321"/>
        <v>7.1674895923424176E+16</v>
      </c>
      <c r="AC279" s="93">
        <f t="shared" si="281"/>
        <v>1.4334979184684846E+18</v>
      </c>
      <c r="AD279" s="93">
        <f t="shared" si="282"/>
        <v>125653.9677809194</v>
      </c>
      <c r="AE279" s="94">
        <f t="shared" si="283"/>
        <v>34.322291737382685</v>
      </c>
      <c r="AF279" s="100">
        <f t="shared" si="322"/>
        <v>2.9685672425248617</v>
      </c>
      <c r="AG279" s="94">
        <f t="shared" si="284"/>
        <v>238</v>
      </c>
      <c r="AH279" s="94">
        <f t="shared" si="285"/>
        <v>11.75</v>
      </c>
      <c r="AI279" s="94">
        <v>1</v>
      </c>
      <c r="AJ279" s="94">
        <f>AJ$3/AM$3</f>
        <v>0.85106382978723394</v>
      </c>
      <c r="AK279" s="93">
        <f>AK278*AI279</f>
        <v>10749542400</v>
      </c>
      <c r="AL279" s="93">
        <f>AG279*AK279*$G279*AJ279</f>
        <v>12178431498789.039</v>
      </c>
      <c r="AM279" s="93">
        <f t="shared" si="323"/>
        <v>2506488175893550</v>
      </c>
      <c r="AN279" s="93">
        <f t="shared" si="286"/>
        <v>1.6041524325718756E+18</v>
      </c>
      <c r="AO279" s="93">
        <f t="shared" si="287"/>
        <v>125653.9677809194</v>
      </c>
      <c r="AP279" s="94">
        <f t="shared" si="288"/>
        <v>205.81371058685039</v>
      </c>
      <c r="AQ279" s="100">
        <f t="shared" si="331"/>
        <v>19.920190275086426</v>
      </c>
      <c r="AR279" s="94">
        <f t="shared" si="289"/>
        <v>208</v>
      </c>
      <c r="AS279" s="94">
        <f t="shared" si="290"/>
        <v>13.25</v>
      </c>
      <c r="AT279" s="94">
        <v>1</v>
      </c>
      <c r="AU279" s="94">
        <f>AU$3/AX$3</f>
        <v>0.75471698113207542</v>
      </c>
      <c r="AV279" s="93">
        <f>AV278*AT279</f>
        <v>958464000</v>
      </c>
      <c r="AW279" s="93">
        <f>AR279*AV279*$G279*AU279</f>
        <v>841560905457.50952</v>
      </c>
      <c r="AX279" s="93">
        <f t="shared" si="324"/>
        <v>44163521716209.398</v>
      </c>
      <c r="AY279" s="93">
        <f t="shared" si="291"/>
        <v>1.808937849495945E+18</v>
      </c>
      <c r="AZ279" s="93">
        <f t="shared" si="292"/>
        <v>125653.9677809194</v>
      </c>
      <c r="BA279" s="94">
        <f t="shared" si="293"/>
        <v>52.478105185031339</v>
      </c>
      <c r="BB279" s="100">
        <f t="shared" si="332"/>
        <v>5.7276350387287085</v>
      </c>
      <c r="BC279" s="94">
        <f t="shared" si="294"/>
        <v>171</v>
      </c>
      <c r="BD279" s="94">
        <f t="shared" si="295"/>
        <v>15.1</v>
      </c>
      <c r="BE279" s="94">
        <v>1</v>
      </c>
      <c r="BF279" s="94">
        <f>BF$3/BI$3</f>
        <v>0.66225165562913912</v>
      </c>
      <c r="BG279" s="93">
        <f>BG278*BE279</f>
        <v>7372800</v>
      </c>
      <c r="BH279" s="93">
        <f>BC279*BG279*$G279*BF279</f>
        <v>4669968017.8013258</v>
      </c>
      <c r="BI279" s="93">
        <f t="shared" si="325"/>
        <v>297990760807.95172</v>
      </c>
      <c r="BJ279" s="93">
        <f t="shared" si="296"/>
        <v>2.0615065303689636E+18</v>
      </c>
      <c r="BK279" s="93">
        <f t="shared" si="297"/>
        <v>125653.9677809194</v>
      </c>
      <c r="BL279" s="94">
        <f t="shared" si="298"/>
        <v>63.810021754335089</v>
      </c>
      <c r="BM279" s="100">
        <f t="shared" si="333"/>
        <v>7.9368313714205909</v>
      </c>
      <c r="BN279" s="94">
        <f t="shared" si="299"/>
        <v>121</v>
      </c>
      <c r="BO279" s="94">
        <f t="shared" si="300"/>
        <v>17.600000000000001</v>
      </c>
      <c r="BP279" s="94">
        <v>1</v>
      </c>
      <c r="BQ279" s="94">
        <f>BQ$3/BT$3</f>
        <v>0.56818181818181823</v>
      </c>
      <c r="BR279" s="93">
        <f>BR278*BP279</f>
        <v>61440</v>
      </c>
      <c r="BS279" s="93">
        <f>BN279*BR279*$G279*BQ279</f>
        <v>23625782.40000001</v>
      </c>
      <c r="BT279" s="93">
        <f t="shared" si="326"/>
        <v>339186503.40308976</v>
      </c>
      <c r="BU279" s="93">
        <f t="shared" si="301"/>
        <v>2.402815558575746E+18</v>
      </c>
      <c r="BV279" s="93">
        <f t="shared" si="302"/>
        <v>125653.9677809194</v>
      </c>
      <c r="BW279" s="94">
        <f t="shared" si="303"/>
        <v>14.356625218180694</v>
      </c>
      <c r="BX279" s="100">
        <f t="shared" si="334"/>
        <v>2.0813558800657348</v>
      </c>
      <c r="BY279" s="94">
        <f t="shared" si="304"/>
        <v>66</v>
      </c>
      <c r="BZ279" s="94">
        <f t="shared" si="305"/>
        <v>20.350000000000001</v>
      </c>
      <c r="CA279" s="94">
        <v>1</v>
      </c>
      <c r="CB279" s="94">
        <f>CB$3/CE$3</f>
        <v>0.49140049140049141</v>
      </c>
      <c r="CC279" s="93">
        <f>CC278*CA279</f>
        <v>64</v>
      </c>
      <c r="CD279" s="93">
        <f>BY279*CC279*$G279*CB279</f>
        <v>11609.721081081083</v>
      </c>
      <c r="CE279" s="93">
        <f t="shared" si="327"/>
        <v>191496.2864061626</v>
      </c>
      <c r="CF279" s="93">
        <f t="shared" si="306"/>
        <v>2.7782554896032061E+18</v>
      </c>
      <c r="CG279" s="93">
        <f t="shared" si="307"/>
        <v>125653.9677809194</v>
      </c>
      <c r="CH279" s="94">
        <f t="shared" si="308"/>
        <v>16.494477780195794</v>
      </c>
      <c r="CI279" s="100">
        <f t="shared" si="335"/>
        <v>2.7649309952799372</v>
      </c>
      <c r="CJ279" s="94">
        <f t="shared" si="309"/>
        <v>16</v>
      </c>
      <c r="CK279" s="94">
        <f t="shared" si="310"/>
        <v>22.85</v>
      </c>
      <c r="CL279" s="94">
        <v>1</v>
      </c>
      <c r="CM279" s="94">
        <f>CM$3/CP$3</f>
        <v>0.43763676148796499</v>
      </c>
      <c r="CN279" s="93">
        <f>CN278*CL279</f>
        <v>1</v>
      </c>
      <c r="CO279" s="93">
        <f>CJ279*CN279*$G279*CM279</f>
        <v>39.164814004376375</v>
      </c>
      <c r="CP279" s="93">
        <f t="shared" si="328"/>
        <v>209.98205929345824</v>
      </c>
      <c r="CQ279" s="93">
        <f t="shared" si="311"/>
        <v>3.1195645178099876E+18</v>
      </c>
      <c r="CR279" s="93">
        <f t="shared" si="312"/>
        <v>125653.9677809194</v>
      </c>
      <c r="CS279" s="94">
        <f t="shared" si="313"/>
        <v>5.3614976767154907</v>
      </c>
      <c r="CT279" s="100">
        <f t="shared" si="336"/>
        <v>1.0091451557903539</v>
      </c>
      <c r="CU279" s="94">
        <f t="shared" si="314"/>
        <v>-47</v>
      </c>
      <c r="CV279" s="94">
        <f t="shared" si="315"/>
        <v>26</v>
      </c>
      <c r="CW279" s="94">
        <v>1</v>
      </c>
      <c r="CX279" s="94">
        <f>CX$3/DA$3</f>
        <v>0.38461538461538458</v>
      </c>
      <c r="CY279" s="93">
        <f>CY278*CW279</f>
        <v>1</v>
      </c>
      <c r="CZ279" s="93">
        <f>CU279*CY279*$G279*CX279</f>
        <v>-101.10829807692309</v>
      </c>
      <c r="DA279" s="93">
        <f t="shared" si="330"/>
        <v>3.8484990946552958E-2</v>
      </c>
      <c r="DB279" s="93">
        <f t="shared" si="316"/>
        <v>3.5496138933505331E+18</v>
      </c>
      <c r="DC279" s="93">
        <f t="shared" si="317"/>
        <v>125653.9677809194</v>
      </c>
      <c r="DD279" s="94">
        <f t="shared" si="318"/>
        <v>-3.8063137920958391E-4</v>
      </c>
      <c r="DE279" s="100"/>
    </row>
    <row r="280" spans="1:109">
      <c r="A280" s="84">
        <f t="shared" si="269"/>
        <v>3326.9858154752037</v>
      </c>
      <c r="B280" s="84">
        <f t="shared" si="270"/>
        <v>9.1333333333333329</v>
      </c>
      <c r="C280" s="112">
        <f t="shared" si="338"/>
        <v>12.14</v>
      </c>
      <c r="D280" s="116"/>
      <c r="E280" s="86">
        <f t="shared" si="319"/>
        <v>2.37</v>
      </c>
      <c r="F280" s="86">
        <f t="shared" si="271"/>
        <v>2.37</v>
      </c>
      <c r="G280" s="87">
        <f t="shared" si="272"/>
        <v>5.6169000000000002</v>
      </c>
      <c r="H280" s="88">
        <f t="shared" si="273"/>
        <v>3.1364889539741372E+16</v>
      </c>
      <c r="I280" s="84">
        <f t="shared" si="320"/>
        <v>54.800000000000026</v>
      </c>
      <c r="J280" s="89">
        <v>274</v>
      </c>
      <c r="K280" s="94">
        <f t="shared" si="274"/>
        <v>274</v>
      </c>
      <c r="L280" s="94">
        <f t="shared" si="275"/>
        <v>10</v>
      </c>
      <c r="M280" s="94">
        <v>1</v>
      </c>
      <c r="N280" s="94">
        <f>N$3/Q$3</f>
        <v>1</v>
      </c>
      <c r="O280" s="93">
        <f>O279*M280</f>
        <v>1380188160000</v>
      </c>
      <c r="P280" s="93">
        <f>K280*O280*$G280*N280</f>
        <v>2124151811997696</v>
      </c>
      <c r="Q280" s="93">
        <f t="shared" si="276"/>
        <v>3.136488953974137E+17</v>
      </c>
      <c r="R280" s="93">
        <f t="shared" si="277"/>
        <v>1.5682444769870684E+18</v>
      </c>
      <c r="S280" s="93">
        <f t="shared" si="278"/>
        <v>130196.04491226297</v>
      </c>
      <c r="T280" s="94">
        <f t="shared" si="337"/>
        <v>147.658417645035</v>
      </c>
      <c r="U280" s="100">
        <f>T280/(($C280/N$3))</f>
        <v>12.162966857086902</v>
      </c>
      <c r="V280" s="94">
        <f t="shared" si="279"/>
        <v>264</v>
      </c>
      <c r="W280" s="97">
        <f t="shared" si="280"/>
        <v>10.5</v>
      </c>
      <c r="X280" s="94">
        <v>1</v>
      </c>
      <c r="Y280" s="94">
        <f>Y$3/AB$3</f>
        <v>0.95238095238095244</v>
      </c>
      <c r="Z280" s="93">
        <f>Z279*X280</f>
        <v>1490603212800</v>
      </c>
      <c r="AA280" s="93">
        <f>V280*Z280*$G280*Y280</f>
        <v>2105103109616903.5</v>
      </c>
      <c r="AB280" s="93">
        <f t="shared" si="321"/>
        <v>8.2332835041821056E+16</v>
      </c>
      <c r="AC280" s="93">
        <f t="shared" si="281"/>
        <v>1.6466567008364221E+18</v>
      </c>
      <c r="AD280" s="93">
        <f t="shared" si="282"/>
        <v>130196.04491226297</v>
      </c>
      <c r="AE280" s="94">
        <f t="shared" si="283"/>
        <v>39.111069983077634</v>
      </c>
      <c r="AF280" s="100">
        <f t="shared" si="322"/>
        <v>3.3827531698708002</v>
      </c>
      <c r="AG280" s="94">
        <f t="shared" si="284"/>
        <v>239</v>
      </c>
      <c r="AH280" s="94">
        <f t="shared" si="285"/>
        <v>11.75</v>
      </c>
      <c r="AI280" s="94">
        <v>1</v>
      </c>
      <c r="AJ280" s="94">
        <f>AJ$3/AM$3</f>
        <v>0.85106382978723394</v>
      </c>
      <c r="AK280" s="93">
        <f>AK279*AI280</f>
        <v>10749542400</v>
      </c>
      <c r="AL280" s="93">
        <f>AG280*AK280*$G280*AJ280</f>
        <v>12281366829674.756</v>
      </c>
      <c r="AM280" s="93">
        <f t="shared" si="323"/>
        <v>2879198844468439.5</v>
      </c>
      <c r="AN280" s="93">
        <f t="shared" si="286"/>
        <v>1.8426872604598057E+18</v>
      </c>
      <c r="AO280" s="93">
        <f t="shared" si="287"/>
        <v>130196.04491226297</v>
      </c>
      <c r="AP280" s="94">
        <f t="shared" si="288"/>
        <v>234.4363525981162</v>
      </c>
      <c r="AQ280" s="100">
        <f t="shared" si="331"/>
        <v>22.690503649323439</v>
      </c>
      <c r="AR280" s="94">
        <f t="shared" si="289"/>
        <v>209</v>
      </c>
      <c r="AS280" s="94">
        <f t="shared" si="290"/>
        <v>13.25</v>
      </c>
      <c r="AT280" s="94">
        <v>1</v>
      </c>
      <c r="AU280" s="94">
        <f>AU$3/AX$3</f>
        <v>0.75471698113207542</v>
      </c>
      <c r="AV280" s="93">
        <f>AV279*AT280</f>
        <v>958464000</v>
      </c>
      <c r="AW280" s="93">
        <f>AR280*AV280*$G280*AU280</f>
        <v>849186155693.88684</v>
      </c>
      <c r="AX280" s="93">
        <f t="shared" si="324"/>
        <v>50730564746285.578</v>
      </c>
      <c r="AY280" s="93">
        <f t="shared" si="291"/>
        <v>2.0779239320078659E+18</v>
      </c>
      <c r="AZ280" s="93">
        <f t="shared" si="292"/>
        <v>130196.04491226297</v>
      </c>
      <c r="BA280" s="94">
        <f t="shared" si="293"/>
        <v>59.740216448574373</v>
      </c>
      <c r="BB280" s="100">
        <f t="shared" si="332"/>
        <v>6.5202460291895417</v>
      </c>
      <c r="BC280" s="94">
        <f t="shared" si="294"/>
        <v>172</v>
      </c>
      <c r="BD280" s="94">
        <f t="shared" si="295"/>
        <v>15.1</v>
      </c>
      <c r="BE280" s="94">
        <v>1</v>
      </c>
      <c r="BF280" s="94">
        <f>BF$3/BI$3</f>
        <v>0.66225165562913912</v>
      </c>
      <c r="BG280" s="93">
        <f>BG279*BE280</f>
        <v>7372800</v>
      </c>
      <c r="BH280" s="93">
        <f>BC280*BG280*$G280*BF280</f>
        <v>4717160407.3112583</v>
      </c>
      <c r="BI280" s="93">
        <f t="shared" si="325"/>
        <v>342301496744.40912</v>
      </c>
      <c r="BJ280" s="93">
        <f t="shared" si="296"/>
        <v>2.3680491602504735E+18</v>
      </c>
      <c r="BK280" s="93">
        <f t="shared" si="297"/>
        <v>130196.04491226297</v>
      </c>
      <c r="BL280" s="94">
        <f t="shared" si="298"/>
        <v>72.565159372970754</v>
      </c>
      <c r="BM280" s="100">
        <f t="shared" si="333"/>
        <v>9.0258147160779103</v>
      </c>
      <c r="BN280" s="94">
        <f t="shared" si="299"/>
        <v>122</v>
      </c>
      <c r="BO280" s="94">
        <f t="shared" si="300"/>
        <v>17.600000000000001</v>
      </c>
      <c r="BP280" s="94">
        <v>1</v>
      </c>
      <c r="BQ280" s="94">
        <f>BQ$3/BT$3</f>
        <v>0.56818181818181823</v>
      </c>
      <c r="BR280" s="93">
        <f>BR279*BP280</f>
        <v>61440</v>
      </c>
      <c r="BS280" s="93">
        <f>BN280*BR280*$G280*BQ280</f>
        <v>23921866.472727273</v>
      </c>
      <c r="BT280" s="93">
        <f t="shared" si="326"/>
        <v>389622978.49632525</v>
      </c>
      <c r="BU280" s="93">
        <f t="shared" si="301"/>
        <v>2.7601102794972411E+18</v>
      </c>
      <c r="BV280" s="93">
        <f t="shared" si="302"/>
        <v>130196.04491226297</v>
      </c>
      <c r="BW280" s="94">
        <f t="shared" si="303"/>
        <v>16.287315161654494</v>
      </c>
      <c r="BX280" s="100">
        <f t="shared" si="334"/>
        <v>2.3612582112448028</v>
      </c>
      <c r="BY280" s="94">
        <f t="shared" si="304"/>
        <v>67</v>
      </c>
      <c r="BZ280" s="94">
        <f t="shared" si="305"/>
        <v>20.350000000000001</v>
      </c>
      <c r="CA280" s="94">
        <v>1</v>
      </c>
      <c r="CB280" s="94">
        <f>CB$3/CE$3</f>
        <v>0.49140049140049141</v>
      </c>
      <c r="CC280" s="93">
        <f>CC279*CA280</f>
        <v>64</v>
      </c>
      <c r="CD280" s="93">
        <f>BY280*CC280*$G280*CB280</f>
        <v>11835.512137592139</v>
      </c>
      <c r="CE280" s="93">
        <f t="shared" si="327"/>
        <v>219971.46918280004</v>
      </c>
      <c r="CF280" s="93">
        <f t="shared" si="306"/>
        <v>3.1913775106686848E+18</v>
      </c>
      <c r="CG280" s="93">
        <f t="shared" si="307"/>
        <v>130196.04491226297</v>
      </c>
      <c r="CH280" s="94">
        <f t="shared" si="308"/>
        <v>18.585716158756089</v>
      </c>
      <c r="CI280" s="100">
        <f t="shared" si="335"/>
        <v>3.1154804269414034</v>
      </c>
      <c r="CJ280" s="94">
        <f t="shared" si="309"/>
        <v>17</v>
      </c>
      <c r="CK280" s="94">
        <f t="shared" si="310"/>
        <v>22.85</v>
      </c>
      <c r="CL280" s="94">
        <v>1</v>
      </c>
      <c r="CM280" s="94">
        <f>CM$3/CP$3</f>
        <v>0.43763676148796499</v>
      </c>
      <c r="CN280" s="93">
        <f>CN279*CL280</f>
        <v>1</v>
      </c>
      <c r="CO280" s="93">
        <f>CJ280*CN280*$G280*CM280</f>
        <v>41.788752735229764</v>
      </c>
      <c r="CP280" s="93">
        <f t="shared" si="328"/>
        <v>241.20604608928537</v>
      </c>
      <c r="CQ280" s="93">
        <f t="shared" si="311"/>
        <v>3.5834386299154524E+18</v>
      </c>
      <c r="CR280" s="93">
        <f t="shared" si="312"/>
        <v>130196.04491226297</v>
      </c>
      <c r="CS280" s="94">
        <f t="shared" si="313"/>
        <v>5.7720326715072794</v>
      </c>
      <c r="CT280" s="100">
        <f t="shared" si="336"/>
        <v>1.086416363623899</v>
      </c>
      <c r="CU280" s="94">
        <f t="shared" si="314"/>
        <v>-46</v>
      </c>
      <c r="CV280" s="94">
        <f t="shared" si="315"/>
        <v>26</v>
      </c>
      <c r="CW280" s="94">
        <v>1</v>
      </c>
      <c r="CX280" s="94">
        <f>CX$3/DA$3</f>
        <v>0.38461538461538458</v>
      </c>
      <c r="CY280" s="93">
        <f>CY279*CW280</f>
        <v>1</v>
      </c>
      <c r="CZ280" s="93">
        <f>CU280*CY280*$G280*CX280</f>
        <v>-99.375923076923073</v>
      </c>
      <c r="DA280" s="93">
        <f t="shared" si="330"/>
        <v>4.4207645792381171E-2</v>
      </c>
      <c r="DB280" s="93">
        <f t="shared" si="316"/>
        <v>4.0774356401663785E+18</v>
      </c>
      <c r="DC280" s="93">
        <f t="shared" si="317"/>
        <v>130196.04491226297</v>
      </c>
      <c r="DD280" s="94">
        <f t="shared" si="318"/>
        <v>-4.4485268084666483E-4</v>
      </c>
      <c r="DE280" s="100"/>
    </row>
    <row r="281" spans="1:109">
      <c r="A281" s="84">
        <f t="shared" si="269"/>
        <v>3444.3117168792796</v>
      </c>
      <c r="B281" s="84">
        <f t="shared" si="270"/>
        <v>9.1666666666666661</v>
      </c>
      <c r="C281" s="112">
        <f t="shared" si="338"/>
        <v>12.14</v>
      </c>
      <c r="D281" s="116"/>
      <c r="E281" s="86">
        <f t="shared" si="319"/>
        <v>2.375</v>
      </c>
      <c r="F281" s="86">
        <f t="shared" si="271"/>
        <v>2.375</v>
      </c>
      <c r="G281" s="87">
        <f t="shared" si="272"/>
        <v>5.640625</v>
      </c>
      <c r="H281" s="88">
        <f t="shared" si="273"/>
        <v>3.6028797018964632E+16</v>
      </c>
      <c r="I281" s="84">
        <f t="shared" si="320"/>
        <v>55.000000000000028</v>
      </c>
      <c r="J281" s="89">
        <v>275</v>
      </c>
      <c r="K281" s="94">
        <f t="shared" si="274"/>
        <v>275</v>
      </c>
      <c r="L281" s="94">
        <f t="shared" si="275"/>
        <v>10</v>
      </c>
      <c r="M281" s="94">
        <v>1</v>
      </c>
      <c r="N281" s="94">
        <f>N$3/Q$3</f>
        <v>1</v>
      </c>
      <c r="O281" s="93">
        <f>O280*M281</f>
        <v>1380188160000</v>
      </c>
      <c r="P281" s="93">
        <f>K281*O281*$G281*N281</f>
        <v>2140909056000000</v>
      </c>
      <c r="Q281" s="93">
        <f t="shared" si="276"/>
        <v>3.6028797018964634E+17</v>
      </c>
      <c r="R281" s="93">
        <f t="shared" si="277"/>
        <v>1.8014398509482317E+18</v>
      </c>
      <c r="S281" s="93">
        <f t="shared" si="278"/>
        <v>134902.20891110512</v>
      </c>
      <c r="T281" s="94">
        <f t="shared" si="337"/>
        <v>168.2873773549241</v>
      </c>
      <c r="U281" s="100">
        <f>T281/(($C281/N$3))</f>
        <v>13.862222187390783</v>
      </c>
      <c r="V281" s="94">
        <f t="shared" si="279"/>
        <v>265</v>
      </c>
      <c r="W281" s="97">
        <f t="shared" si="280"/>
        <v>10.5</v>
      </c>
      <c r="X281" s="94">
        <v>1</v>
      </c>
      <c r="Y281" s="94">
        <f>Y$3/AB$3</f>
        <v>0.95238095238095244</v>
      </c>
      <c r="Z281" s="93">
        <f>Z280*X281</f>
        <v>1490603212800</v>
      </c>
      <c r="AA281" s="93">
        <f>V281*Z281*$G281*Y281</f>
        <v>2122002326674285.7</v>
      </c>
      <c r="AB281" s="93">
        <f t="shared" si="321"/>
        <v>9.4575592174782096E+16</v>
      </c>
      <c r="AC281" s="93">
        <f t="shared" si="281"/>
        <v>1.8915118434956431E+18</v>
      </c>
      <c r="AD281" s="93">
        <f t="shared" si="282"/>
        <v>134902.20891110512</v>
      </c>
      <c r="AE281" s="94">
        <f t="shared" si="283"/>
        <v>44.569033212610073</v>
      </c>
      <c r="AF281" s="100">
        <f t="shared" si="322"/>
        <v>3.8548175348633094</v>
      </c>
      <c r="AG281" s="94">
        <f t="shared" si="284"/>
        <v>240</v>
      </c>
      <c r="AH281" s="94">
        <f t="shared" si="285"/>
        <v>11.75</v>
      </c>
      <c r="AI281" s="94">
        <v>13</v>
      </c>
      <c r="AJ281" s="94">
        <f>AJ$3/AM$3</f>
        <v>0.85106382978723394</v>
      </c>
      <c r="AK281" s="93">
        <f>AK280*AI281</f>
        <v>139744051200</v>
      </c>
      <c r="AL281" s="93">
        <f>AG281*AK281*$G281*AJ281</f>
        <v>161002986648510.62</v>
      </c>
      <c r="AM281" s="93">
        <f t="shared" si="323"/>
        <v>3307330976350261.5</v>
      </c>
      <c r="AN281" s="93">
        <f t="shared" si="286"/>
        <v>2.116691824864172E+18</v>
      </c>
      <c r="AO281" s="93">
        <f t="shared" si="287"/>
        <v>134902.20891110512</v>
      </c>
      <c r="AP281" s="94">
        <f t="shared" si="288"/>
        <v>20.542047356988309</v>
      </c>
      <c r="AQ281" s="100">
        <f t="shared" si="331"/>
        <v>1.9882129855404664</v>
      </c>
      <c r="AR281" s="94">
        <f t="shared" si="289"/>
        <v>210</v>
      </c>
      <c r="AS281" s="94">
        <f t="shared" si="290"/>
        <v>13.25</v>
      </c>
      <c r="AT281" s="94">
        <v>1</v>
      </c>
      <c r="AU281" s="94">
        <f>AU$3/AX$3</f>
        <v>0.75471698113207542</v>
      </c>
      <c r="AV281" s="93">
        <f>AV280*AT281</f>
        <v>958464000</v>
      </c>
      <c r="AW281" s="93">
        <f>AR281*AV281*$G281*AU281</f>
        <v>856853252830.1886</v>
      </c>
      <c r="AX281" s="93">
        <f t="shared" si="324"/>
        <v>58274116272128.812</v>
      </c>
      <c r="AY281" s="93">
        <f t="shared" si="291"/>
        <v>2.3869078025064069E+18</v>
      </c>
      <c r="AZ281" s="93">
        <f t="shared" si="292"/>
        <v>134902.20891110512</v>
      </c>
      <c r="BA281" s="94">
        <f t="shared" si="293"/>
        <v>68.009447451648512</v>
      </c>
      <c r="BB281" s="100">
        <f t="shared" si="332"/>
        <v>7.4227774195580123</v>
      </c>
      <c r="BC281" s="94">
        <f t="shared" si="294"/>
        <v>173</v>
      </c>
      <c r="BD281" s="94">
        <f t="shared" si="295"/>
        <v>15.1</v>
      </c>
      <c r="BE281" s="94">
        <v>1</v>
      </c>
      <c r="BF281" s="94">
        <f>BF$3/BI$3</f>
        <v>0.66225165562913912</v>
      </c>
      <c r="BG281" s="93">
        <f>BG280*BE281</f>
        <v>7372800</v>
      </c>
      <c r="BH281" s="93">
        <f>BC281*BG281*$G281*BF281</f>
        <v>4764626225.1655636</v>
      </c>
      <c r="BI281" s="93">
        <f t="shared" si="325"/>
        <v>393201166223.32568</v>
      </c>
      <c r="BJ281" s="93">
        <f t="shared" si="296"/>
        <v>2.7201741749318298E+18</v>
      </c>
      <c r="BK281" s="93">
        <f t="shared" si="297"/>
        <v>134902.20891110512</v>
      </c>
      <c r="BL281" s="94">
        <f t="shared" si="298"/>
        <v>82.525081221804029</v>
      </c>
      <c r="BM281" s="100">
        <f t="shared" si="333"/>
        <v>10.264651782942675</v>
      </c>
      <c r="BN281" s="94">
        <f t="shared" si="299"/>
        <v>123</v>
      </c>
      <c r="BO281" s="94">
        <f t="shared" si="300"/>
        <v>17.600000000000001</v>
      </c>
      <c r="BP281" s="94">
        <v>1</v>
      </c>
      <c r="BQ281" s="94">
        <f>BQ$3/BT$3</f>
        <v>0.56818181818181823</v>
      </c>
      <c r="BR281" s="93">
        <f>BR280*BP281</f>
        <v>61440</v>
      </c>
      <c r="BS281" s="93">
        <f>BN281*BR281*$G281*BQ281</f>
        <v>24219818.181818184</v>
      </c>
      <c r="BT281" s="93">
        <f t="shared" si="326"/>
        <v>447559274.46777403</v>
      </c>
      <c r="BU281" s="93">
        <f t="shared" si="301"/>
        <v>3.1705341376688876E+18</v>
      </c>
      <c r="BV281" s="93">
        <f t="shared" si="302"/>
        <v>134902.20891110512</v>
      </c>
      <c r="BW281" s="94">
        <f t="shared" si="303"/>
        <v>18.479051787587604</v>
      </c>
      <c r="BX281" s="100">
        <f t="shared" si="334"/>
        <v>2.679005860473985</v>
      </c>
      <c r="BY281" s="94">
        <f t="shared" si="304"/>
        <v>68</v>
      </c>
      <c r="BZ281" s="94">
        <f t="shared" si="305"/>
        <v>20.350000000000001</v>
      </c>
      <c r="CA281" s="94">
        <v>1</v>
      </c>
      <c r="CB281" s="94">
        <f>CB$3/CE$3</f>
        <v>0.49140049140049141</v>
      </c>
      <c r="CC281" s="93">
        <f>CC280*CA281</f>
        <v>64</v>
      </c>
      <c r="CD281" s="93">
        <f>BY281*CC281*$G281*CB281</f>
        <v>12062.899262899264</v>
      </c>
      <c r="CE281" s="93">
        <f t="shared" si="327"/>
        <v>252680.86479656343</v>
      </c>
      <c r="CF281" s="93">
        <f t="shared" si="306"/>
        <v>3.6659300966796518E+18</v>
      </c>
      <c r="CG281" s="93">
        <f t="shared" si="307"/>
        <v>134902.20891110512</v>
      </c>
      <c r="CH281" s="94">
        <f t="shared" si="308"/>
        <v>20.946943126161258</v>
      </c>
      <c r="CI281" s="100">
        <f t="shared" si="335"/>
        <v>3.5112874185945766</v>
      </c>
      <c r="CJ281" s="94">
        <f t="shared" si="309"/>
        <v>18</v>
      </c>
      <c r="CK281" s="94">
        <f t="shared" si="310"/>
        <v>22.85</v>
      </c>
      <c r="CL281" s="94">
        <v>1</v>
      </c>
      <c r="CM281" s="94">
        <f>CM$3/CP$3</f>
        <v>0.43763676148796499</v>
      </c>
      <c r="CN281" s="93">
        <f>CN280*CL281</f>
        <v>1</v>
      </c>
      <c r="CO281" s="93">
        <f>CJ281*CN281*$G281*CM281</f>
        <v>44.433807439824946</v>
      </c>
      <c r="CP281" s="93">
        <f t="shared" si="328"/>
        <v>277.0729883581011</v>
      </c>
      <c r="CQ281" s="93">
        <f t="shared" si="311"/>
        <v>4.1162900594167096E+18</v>
      </c>
      <c r="CR281" s="93">
        <f t="shared" si="312"/>
        <v>134902.20891110512</v>
      </c>
      <c r="CS281" s="94">
        <f t="shared" si="313"/>
        <v>6.2356346287301792</v>
      </c>
      <c r="CT281" s="100">
        <f t="shared" si="336"/>
        <v>1.1736758753417182</v>
      </c>
      <c r="CU281" s="94">
        <f t="shared" si="314"/>
        <v>-45</v>
      </c>
      <c r="CV281" s="94">
        <f t="shared" si="315"/>
        <v>26</v>
      </c>
      <c r="CW281" s="94">
        <v>1</v>
      </c>
      <c r="CX281" s="94">
        <f>CX$3/DA$3</f>
        <v>0.38461538461538458</v>
      </c>
      <c r="CY281" s="93">
        <f>CY280*CW281</f>
        <v>1</v>
      </c>
      <c r="CZ281" s="93">
        <f>CU281*CY281*$G281*CX281</f>
        <v>-97.62620192307692</v>
      </c>
      <c r="DA281" s="93">
        <f t="shared" si="330"/>
        <v>5.0781249999999854E-2</v>
      </c>
      <c r="DB281" s="93">
        <f t="shared" si="316"/>
        <v>4.6837436124654019E+18</v>
      </c>
      <c r="DC281" s="93">
        <f t="shared" si="317"/>
        <v>134902.20891110512</v>
      </c>
      <c r="DD281" s="94">
        <f t="shared" si="318"/>
        <v>-5.2016004924592036E-4</v>
      </c>
      <c r="DE281" s="100"/>
    </row>
    <row r="282" spans="1:109">
      <c r="A282" s="84">
        <f t="shared" si="269"/>
        <v>3565.7751072609922</v>
      </c>
      <c r="B282" s="84">
        <f t="shared" si="270"/>
        <v>9.1999999999999993</v>
      </c>
      <c r="C282" s="112">
        <f t="shared" si="338"/>
        <v>12.14</v>
      </c>
      <c r="D282" s="116"/>
      <c r="E282" s="86">
        <f t="shared" si="319"/>
        <v>2.38</v>
      </c>
      <c r="F282" s="86">
        <f t="shared" si="271"/>
        <v>2.38</v>
      </c>
      <c r="G282" s="87">
        <f t="shared" si="272"/>
        <v>5.6643999999999997</v>
      </c>
      <c r="H282" s="88">
        <f t="shared" si="273"/>
        <v>4.1386219868206752E+16</v>
      </c>
      <c r="I282" s="84">
        <f t="shared" si="320"/>
        <v>55.200000000000031</v>
      </c>
      <c r="J282" s="89">
        <v>276</v>
      </c>
      <c r="K282" s="94">
        <f t="shared" si="274"/>
        <v>276</v>
      </c>
      <c r="L282" s="94">
        <f t="shared" si="275"/>
        <v>10</v>
      </c>
      <c r="M282" s="94">
        <v>1</v>
      </c>
      <c r="N282" s="94">
        <f>N$3/Q$3</f>
        <v>1</v>
      </c>
      <c r="O282" s="93">
        <f>O281*M282</f>
        <v>1380188160000</v>
      </c>
      <c r="P282" s="93">
        <f>K282*O282*$G282*N282</f>
        <v>2157750836527103.7</v>
      </c>
      <c r="Q282" s="93">
        <f t="shared" si="276"/>
        <v>4.1386219868206752E+17</v>
      </c>
      <c r="R282" s="93">
        <f t="shared" si="277"/>
        <v>2.0693109934103375E+18</v>
      </c>
      <c r="S282" s="93">
        <f t="shared" si="278"/>
        <v>139778.38420463091</v>
      </c>
      <c r="T282" s="94">
        <f t="shared" si="337"/>
        <v>191.80258984312479</v>
      </c>
      <c r="U282" s="100">
        <f>T282/(($C282/N$3))</f>
        <v>15.79922486351934</v>
      </c>
      <c r="V282" s="94">
        <f t="shared" si="279"/>
        <v>266</v>
      </c>
      <c r="W282" s="97">
        <f t="shared" si="280"/>
        <v>10.5</v>
      </c>
      <c r="X282" s="94">
        <v>1</v>
      </c>
      <c r="Y282" s="94">
        <f>Y$3/AB$3</f>
        <v>0.95238095238095244</v>
      </c>
      <c r="Z282" s="93">
        <f>Z281*X282</f>
        <v>1490603212800</v>
      </c>
      <c r="AA282" s="93">
        <f>V282*Z282*$G282*Y282</f>
        <v>2138987785774694.5</v>
      </c>
      <c r="AB282" s="93">
        <f t="shared" si="321"/>
        <v>1.0863882715404264E+17</v>
      </c>
      <c r="AC282" s="93">
        <f t="shared" si="281"/>
        <v>2.1727765430808545E+18</v>
      </c>
      <c r="AD282" s="93">
        <f t="shared" si="282"/>
        <v>139778.38420463091</v>
      </c>
      <c r="AE282" s="94">
        <f t="shared" si="283"/>
        <v>50.789830534116881</v>
      </c>
      <c r="AF282" s="100">
        <f t="shared" si="322"/>
        <v>4.392860136805826</v>
      </c>
      <c r="AG282" s="94">
        <f t="shared" si="284"/>
        <v>241</v>
      </c>
      <c r="AH282" s="94">
        <f t="shared" si="285"/>
        <v>11.75</v>
      </c>
      <c r="AI282" s="94">
        <v>1</v>
      </c>
      <c r="AJ282" s="94">
        <f>AJ$3/AM$3</f>
        <v>0.85106382978723394</v>
      </c>
      <c r="AK282" s="93">
        <f>AK281*AI282</f>
        <v>139744051200</v>
      </c>
      <c r="AL282" s="93">
        <f>AG282*AK282*$G282*AJ282</f>
        <v>162355280912139.97</v>
      </c>
      <c r="AM282" s="93">
        <f t="shared" si="323"/>
        <v>3799125651964283</v>
      </c>
      <c r="AN282" s="93">
        <f t="shared" si="286"/>
        <v>2.4314404172571464E+18</v>
      </c>
      <c r="AO282" s="93">
        <f t="shared" si="287"/>
        <v>139778.38420463091</v>
      </c>
      <c r="AP282" s="94">
        <f t="shared" si="288"/>
        <v>23.400074396226227</v>
      </c>
      <c r="AQ282" s="100">
        <f t="shared" si="331"/>
        <v>2.2648342187451247</v>
      </c>
      <c r="AR282" s="94">
        <f t="shared" si="289"/>
        <v>211</v>
      </c>
      <c r="AS282" s="94">
        <f t="shared" si="290"/>
        <v>13.25</v>
      </c>
      <c r="AT282" s="94">
        <v>1</v>
      </c>
      <c r="AU282" s="94">
        <f>AU$3/AX$3</f>
        <v>0.75471698113207542</v>
      </c>
      <c r="AV282" s="93">
        <f>AV281*AT282</f>
        <v>958464000</v>
      </c>
      <c r="AW282" s="93">
        <f>AR282*AV282*$G282*AU282</f>
        <v>864562305371.77344</v>
      </c>
      <c r="AX282" s="93">
        <f t="shared" si="324"/>
        <v>66939381500700.32</v>
      </c>
      <c r="AY282" s="93">
        <f t="shared" si="291"/>
        <v>2.7418370662686971E+18</v>
      </c>
      <c r="AZ282" s="93">
        <f t="shared" si="292"/>
        <v>139778.38420463091</v>
      </c>
      <c r="BA282" s="94">
        <f t="shared" si="293"/>
        <v>77.42574605067415</v>
      </c>
      <c r="BB282" s="100">
        <f t="shared" si="332"/>
        <v>8.4505035846081746</v>
      </c>
      <c r="BC282" s="94">
        <f t="shared" si="294"/>
        <v>174</v>
      </c>
      <c r="BD282" s="94">
        <f t="shared" si="295"/>
        <v>15.1</v>
      </c>
      <c r="BE282" s="94">
        <v>1</v>
      </c>
      <c r="BF282" s="94">
        <f>BF$3/BI$3</f>
        <v>0.66225165562913912</v>
      </c>
      <c r="BG282" s="93">
        <f>BG281*BE282</f>
        <v>7372800</v>
      </c>
      <c r="BH282" s="93">
        <f>BC282*BG282*$G282*BF282</f>
        <v>4812366203.7615891</v>
      </c>
      <c r="BI282" s="93">
        <f t="shared" si="325"/>
        <v>451669532823.64996</v>
      </c>
      <c r="BJ282" s="93">
        <f t="shared" si="296"/>
        <v>3.1246596000496097E+18</v>
      </c>
      <c r="BK282" s="93">
        <f t="shared" si="297"/>
        <v>139778.38420463091</v>
      </c>
      <c r="BL282" s="94">
        <f t="shared" si="298"/>
        <v>93.856018785644821</v>
      </c>
      <c r="BM282" s="100">
        <f t="shared" si="333"/>
        <v>11.674018811064553</v>
      </c>
      <c r="BN282" s="94">
        <f t="shared" si="299"/>
        <v>124</v>
      </c>
      <c r="BO282" s="94">
        <f t="shared" si="300"/>
        <v>17.600000000000001</v>
      </c>
      <c r="BP282" s="94">
        <v>1</v>
      </c>
      <c r="BQ282" s="94">
        <f>BQ$3/BT$3</f>
        <v>0.56818181818181823</v>
      </c>
      <c r="BR282" s="93">
        <f>BR281*BP282</f>
        <v>61440</v>
      </c>
      <c r="BS282" s="93">
        <f>BN282*BR282*$G282*BQ282</f>
        <v>24519642.763636366</v>
      </c>
      <c r="BT282" s="93">
        <f t="shared" si="326"/>
        <v>514110602.34479856</v>
      </c>
      <c r="BU282" s="93">
        <f t="shared" si="301"/>
        <v>3.6419873484021944E+18</v>
      </c>
      <c r="BV282" s="93">
        <f t="shared" si="302"/>
        <v>139778.38420463091</v>
      </c>
      <c r="BW282" s="94">
        <f t="shared" si="303"/>
        <v>20.967295784066057</v>
      </c>
      <c r="BX282" s="100">
        <f t="shared" si="334"/>
        <v>3.0397397512319815</v>
      </c>
      <c r="BY282" s="94">
        <f t="shared" si="304"/>
        <v>69</v>
      </c>
      <c r="BZ282" s="94">
        <f t="shared" si="305"/>
        <v>20.350000000000001</v>
      </c>
      <c r="CA282" s="94">
        <v>1</v>
      </c>
      <c r="CB282" s="94">
        <f>CB$3/CE$3</f>
        <v>0.49140049140049141</v>
      </c>
      <c r="CC282" s="93">
        <f>CC281*CA282</f>
        <v>64</v>
      </c>
      <c r="CD282" s="93">
        <f>BY282*CC282*$G282*CB282</f>
        <v>12291.887174447174</v>
      </c>
      <c r="CE282" s="93">
        <f t="shared" si="327"/>
        <v>290254.0937310406</v>
      </c>
      <c r="CF282" s="93">
        <f t="shared" si="306"/>
        <v>4.211047871590037E+18</v>
      </c>
      <c r="CG282" s="93">
        <f t="shared" si="307"/>
        <v>139778.38420463091</v>
      </c>
      <c r="CH282" s="94">
        <f t="shared" si="308"/>
        <v>23.613468754776033</v>
      </c>
      <c r="CI282" s="100">
        <f t="shared" si="335"/>
        <v>3.9582709156482063</v>
      </c>
      <c r="CJ282" s="94">
        <f t="shared" si="309"/>
        <v>19</v>
      </c>
      <c r="CK282" s="94">
        <f t="shared" si="310"/>
        <v>22.85</v>
      </c>
      <c r="CL282" s="94">
        <v>1</v>
      </c>
      <c r="CM282" s="94">
        <f>CM$3/CP$3</f>
        <v>0.43763676148796499</v>
      </c>
      <c r="CN282" s="93">
        <f>CN281*CL282</f>
        <v>1</v>
      </c>
      <c r="CO282" s="93">
        <f>CJ282*CN282*$G282*CM282</f>
        <v>47.100043763676148</v>
      </c>
      <c r="CP282" s="93">
        <f t="shared" si="328"/>
        <v>318.27328594106342</v>
      </c>
      <c r="CQ282" s="93">
        <f t="shared" si="311"/>
        <v>4.7283756199426212E+18</v>
      </c>
      <c r="CR282" s="93">
        <f t="shared" si="312"/>
        <v>139778.38420463091</v>
      </c>
      <c r="CS282" s="94">
        <f t="shared" si="313"/>
        <v>6.757388327237984</v>
      </c>
      <c r="CT282" s="100">
        <f t="shared" si="336"/>
        <v>1.2718807518730473</v>
      </c>
      <c r="CU282" s="94">
        <f t="shared" si="314"/>
        <v>-44</v>
      </c>
      <c r="CV282" s="94">
        <f t="shared" si="315"/>
        <v>26</v>
      </c>
      <c r="CW282" s="94">
        <v>1</v>
      </c>
      <c r="CX282" s="94">
        <f>CX$3/DA$3</f>
        <v>0.38461538461538458</v>
      </c>
      <c r="CY282" s="93">
        <f>CY281*CW282</f>
        <v>1</v>
      </c>
      <c r="CZ282" s="93">
        <f>CU282*CY282*$G282*CX282</f>
        <v>-95.859076923076913</v>
      </c>
      <c r="DA282" s="93">
        <f t="shared" si="330"/>
        <v>5.8332338339693021E-2</v>
      </c>
      <c r="DB282" s="93">
        <f t="shared" si="316"/>
        <v>5.3802085828668774E+18</v>
      </c>
      <c r="DC282" s="93">
        <f t="shared" si="317"/>
        <v>139778.38420463091</v>
      </c>
      <c r="DD282" s="94">
        <f t="shared" si="318"/>
        <v>-6.0852180317261348E-4</v>
      </c>
      <c r="DE282" s="100"/>
    </row>
    <row r="283" spans="1:109">
      <c r="A283" s="84">
        <f t="shared" si="269"/>
        <v>3691.5218948540301</v>
      </c>
      <c r="B283" s="84">
        <f t="shared" si="270"/>
        <v>9.2333333333333325</v>
      </c>
      <c r="C283" s="112">
        <f t="shared" si="338"/>
        <v>12.14</v>
      </c>
      <c r="D283" s="116"/>
      <c r="E283" s="86">
        <f t="shared" si="319"/>
        <v>2.3849999999999998</v>
      </c>
      <c r="F283" s="86">
        <f t="shared" si="271"/>
        <v>2.3849999999999998</v>
      </c>
      <c r="G283" s="87">
        <f t="shared" si="272"/>
        <v>5.6882249999999992</v>
      </c>
      <c r="H283" s="88">
        <f t="shared" si="273"/>
        <v>4.7540282682154696E+16</v>
      </c>
      <c r="I283" s="84">
        <f t="shared" si="320"/>
        <v>55.400000000000034</v>
      </c>
      <c r="J283" s="89">
        <v>277</v>
      </c>
      <c r="K283" s="94">
        <f t="shared" si="274"/>
        <v>277</v>
      </c>
      <c r="L283" s="94">
        <f t="shared" si="275"/>
        <v>10</v>
      </c>
      <c r="M283" s="94">
        <v>1</v>
      </c>
      <c r="N283" s="94">
        <f>N$3/Q$3</f>
        <v>1</v>
      </c>
      <c r="O283" s="93">
        <f>O282*M283</f>
        <v>1380188160000</v>
      </c>
      <c r="P283" s="93">
        <f>K283*O283*$G283*N283</f>
        <v>2174677360607231.7</v>
      </c>
      <c r="Q283" s="93">
        <f t="shared" si="276"/>
        <v>4.7540282682154694E+17</v>
      </c>
      <c r="R283" s="93">
        <f t="shared" si="277"/>
        <v>2.3770141341077345E+18</v>
      </c>
      <c r="S283" s="93">
        <f t="shared" si="278"/>
        <v>144830.70900810644</v>
      </c>
      <c r="T283" s="94">
        <f t="shared" si="337"/>
        <v>218.6084406970609</v>
      </c>
      <c r="U283" s="100">
        <f>T283/(($C283/N$3))</f>
        <v>18.007285065655758</v>
      </c>
      <c r="V283" s="94">
        <f t="shared" si="279"/>
        <v>267</v>
      </c>
      <c r="W283" s="97">
        <f t="shared" si="280"/>
        <v>10.5</v>
      </c>
      <c r="X283" s="94">
        <v>1</v>
      </c>
      <c r="Y283" s="94">
        <f>Y$3/AB$3</f>
        <v>0.95238095238095244</v>
      </c>
      <c r="Z283" s="93">
        <f>Z282*X283</f>
        <v>1490603212800</v>
      </c>
      <c r="AA283" s="93">
        <f>V283*Z283*$G283*Y283</f>
        <v>2156059699861445.2</v>
      </c>
      <c r="AB283" s="93">
        <f t="shared" si="321"/>
        <v>1.2479324204065602E+17</v>
      </c>
      <c r="AC283" s="93">
        <f t="shared" si="281"/>
        <v>2.4958648408131215E+18</v>
      </c>
      <c r="AD283" s="93">
        <f t="shared" si="282"/>
        <v>144830.70900810644</v>
      </c>
      <c r="AE283" s="94">
        <f t="shared" si="283"/>
        <v>57.880234971543501</v>
      </c>
      <c r="AF283" s="100">
        <f t="shared" si="322"/>
        <v>5.00611587480401</v>
      </c>
      <c r="AG283" s="94">
        <f t="shared" si="284"/>
        <v>242</v>
      </c>
      <c r="AH283" s="94">
        <f t="shared" si="285"/>
        <v>11.75</v>
      </c>
      <c r="AI283" s="94">
        <v>1</v>
      </c>
      <c r="AJ283" s="94">
        <f>AJ$3/AM$3</f>
        <v>0.85106382978723394</v>
      </c>
      <c r="AK283" s="93">
        <f>AK282*AI283</f>
        <v>139744051200</v>
      </c>
      <c r="AL283" s="93">
        <f>AG283*AK283*$G283*AJ283</f>
        <v>163714669416325.94</v>
      </c>
      <c r="AM283" s="93">
        <f t="shared" si="323"/>
        <v>4364049386838410.5</v>
      </c>
      <c r="AN283" s="93">
        <f t="shared" si="286"/>
        <v>2.7929916075765883E+18</v>
      </c>
      <c r="AO283" s="93">
        <f t="shared" si="287"/>
        <v>144830.70900810644</v>
      </c>
      <c r="AP283" s="94">
        <f t="shared" si="288"/>
        <v>26.656434651806585</v>
      </c>
      <c r="AQ283" s="100">
        <f t="shared" si="331"/>
        <v>2.580009119923619</v>
      </c>
      <c r="AR283" s="94">
        <f t="shared" si="289"/>
        <v>212</v>
      </c>
      <c r="AS283" s="94">
        <f t="shared" si="290"/>
        <v>13.25</v>
      </c>
      <c r="AT283" s="94">
        <v>1</v>
      </c>
      <c r="AU283" s="94">
        <f>AU$3/AX$3</f>
        <v>0.75471698113207542</v>
      </c>
      <c r="AV283" s="93">
        <f>AV282*AT283</f>
        <v>958464000</v>
      </c>
      <c r="AW283" s="93">
        <f>AR283*AV283*$G283*AU283</f>
        <v>872313421823.99976</v>
      </c>
      <c r="AX283" s="93">
        <f t="shared" si="324"/>
        <v>76893157414373.437</v>
      </c>
      <c r="AY283" s="93">
        <f t="shared" si="291"/>
        <v>3.1495437276927488E+18</v>
      </c>
      <c r="AZ283" s="93">
        <f t="shared" si="292"/>
        <v>144830.70900810644</v>
      </c>
      <c r="BA283" s="94">
        <f t="shared" si="293"/>
        <v>88.148543276555941</v>
      </c>
      <c r="BB283" s="100">
        <f t="shared" si="332"/>
        <v>9.6208253576142191</v>
      </c>
      <c r="BC283" s="94">
        <f t="shared" si="294"/>
        <v>175</v>
      </c>
      <c r="BD283" s="94">
        <f t="shared" si="295"/>
        <v>15.1</v>
      </c>
      <c r="BE283" s="94">
        <v>1</v>
      </c>
      <c r="BF283" s="94">
        <f>BF$3/BI$3</f>
        <v>0.66225165562913912</v>
      </c>
      <c r="BG283" s="93">
        <f>BG282*BE283</f>
        <v>7372800</v>
      </c>
      <c r="BH283" s="93">
        <f>BC283*BG283*$G283*BF283</f>
        <v>4860381075.4966888</v>
      </c>
      <c r="BI283" s="93">
        <f t="shared" si="325"/>
        <v>518832049356.80597</v>
      </c>
      <c r="BJ283" s="93">
        <f t="shared" si="296"/>
        <v>3.5892913425026796E+18</v>
      </c>
      <c r="BK283" s="93">
        <f t="shared" si="297"/>
        <v>144830.70900810644</v>
      </c>
      <c r="BL283" s="94">
        <f t="shared" si="298"/>
        <v>106.74719560004579</v>
      </c>
      <c r="BM283" s="100">
        <f t="shared" si="333"/>
        <v>13.277451841521344</v>
      </c>
      <c r="BN283" s="94">
        <f t="shared" si="299"/>
        <v>125</v>
      </c>
      <c r="BO283" s="94">
        <f t="shared" si="300"/>
        <v>17.600000000000001</v>
      </c>
      <c r="BP283" s="94">
        <v>1</v>
      </c>
      <c r="BQ283" s="94">
        <f>BQ$3/BT$3</f>
        <v>0.56818181818181823</v>
      </c>
      <c r="BR283" s="93">
        <f>BR282*BP283</f>
        <v>61440</v>
      </c>
      <c r="BS283" s="93">
        <f>BN283*BR283*$G283*BQ283</f>
        <v>24821345.454545453</v>
      </c>
      <c r="BT283" s="93">
        <f t="shared" si="326"/>
        <v>590558003.20000494</v>
      </c>
      <c r="BU283" s="93">
        <f t="shared" si="301"/>
        <v>4.1835448760296136E+18</v>
      </c>
      <c r="BV283" s="93">
        <f t="shared" si="302"/>
        <v>144830.70900810644</v>
      </c>
      <c r="BW283" s="94">
        <f t="shared" si="303"/>
        <v>23.792344548021184</v>
      </c>
      <c r="BX283" s="100">
        <f t="shared" si="334"/>
        <v>3.4493020102567775</v>
      </c>
      <c r="BY283" s="94">
        <f t="shared" si="304"/>
        <v>70</v>
      </c>
      <c r="BZ283" s="94">
        <f t="shared" si="305"/>
        <v>20.350000000000001</v>
      </c>
      <c r="CA283" s="94">
        <v>1</v>
      </c>
      <c r="CB283" s="94">
        <f>CB$3/CE$3</f>
        <v>0.49140049140049141</v>
      </c>
      <c r="CC283" s="93">
        <f>CC282*CA283</f>
        <v>64</v>
      </c>
      <c r="CD283" s="93">
        <f>BY283*CC283*$G283*CB283</f>
        <v>12522.480589680588</v>
      </c>
      <c r="CE283" s="93">
        <f t="shared" si="327"/>
        <v>333414.40000000159</v>
      </c>
      <c r="CF283" s="93">
        <f t="shared" si="306"/>
        <v>4.8372237629092413E+18</v>
      </c>
      <c r="CG283" s="93">
        <f t="shared" si="307"/>
        <v>144830.70900810644</v>
      </c>
      <c r="CH283" s="94">
        <f t="shared" si="308"/>
        <v>26.625267862244378</v>
      </c>
      <c r="CI283" s="100">
        <f t="shared" si="335"/>
        <v>4.4631318039264665</v>
      </c>
      <c r="CJ283" s="94">
        <f t="shared" si="309"/>
        <v>20</v>
      </c>
      <c r="CK283" s="94">
        <f t="shared" si="310"/>
        <v>22.85</v>
      </c>
      <c r="CL283" s="94">
        <v>2</v>
      </c>
      <c r="CM283" s="94">
        <f>CM$3/CP$3</f>
        <v>0.43763676148796499</v>
      </c>
      <c r="CN283" s="93">
        <f>CN282*CL283</f>
        <v>2</v>
      </c>
      <c r="CO283" s="93">
        <f>CJ283*CN283*$G283*CM283</f>
        <v>99.575054704595175</v>
      </c>
      <c r="CP283" s="93">
        <f t="shared" si="328"/>
        <v>365.60000000000053</v>
      </c>
      <c r="CQ283" s="93">
        <f t="shared" si="311"/>
        <v>5.4314772964361738E+18</v>
      </c>
      <c r="CR283" s="93">
        <f t="shared" si="312"/>
        <v>144830.70900810644</v>
      </c>
      <c r="CS283" s="94">
        <f t="shared" si="313"/>
        <v>3.6716023012451218</v>
      </c>
      <c r="CT283" s="100">
        <f t="shared" si="336"/>
        <v>0.69107176757373179</v>
      </c>
      <c r="CU283" s="94">
        <f t="shared" si="314"/>
        <v>-43</v>
      </c>
      <c r="CV283" s="94">
        <f t="shared" si="315"/>
        <v>26</v>
      </c>
      <c r="CW283" s="94">
        <v>1</v>
      </c>
      <c r="CX283" s="94">
        <f>CX$3/DA$3</f>
        <v>0.38461538461538458</v>
      </c>
      <c r="CY283" s="93">
        <f>CY282*CW283</f>
        <v>1</v>
      </c>
      <c r="CZ283" s="93">
        <f>CU283*CY283*$G283*CX283</f>
        <v>-94.074490384615359</v>
      </c>
      <c r="DA283" s="93">
        <f t="shared" si="330"/>
        <v>6.7006261093935843E-2</v>
      </c>
      <c r="DB283" s="93">
        <f t="shared" si="316"/>
        <v>6.1802367486801101E+18</v>
      </c>
      <c r="DC283" s="93">
        <f t="shared" si="317"/>
        <v>144830.70900810644</v>
      </c>
      <c r="DD283" s="94">
        <f t="shared" si="318"/>
        <v>-7.1226812731045987E-4</v>
      </c>
      <c r="DE283" s="100"/>
    </row>
    <row r="284" spans="1:109">
      <c r="A284" s="84">
        <f t="shared" si="269"/>
        <v>3821.7031333348355</v>
      </c>
      <c r="B284" s="84">
        <f t="shared" si="270"/>
        <v>9.2666666666666675</v>
      </c>
      <c r="C284" s="112">
        <f t="shared" si="338"/>
        <v>12.14</v>
      </c>
      <c r="D284" s="116"/>
      <c r="E284" s="86">
        <f t="shared" si="319"/>
        <v>2.39</v>
      </c>
      <c r="F284" s="86">
        <f t="shared" si="271"/>
        <v>2.39</v>
      </c>
      <c r="G284" s="87">
        <f t="shared" si="272"/>
        <v>5.7121000000000004</v>
      </c>
      <c r="H284" s="88">
        <f t="shared" si="273"/>
        <v>5.4609444513085136E+16</v>
      </c>
      <c r="I284" s="84">
        <f t="shared" si="320"/>
        <v>55.600000000000023</v>
      </c>
      <c r="J284" s="89">
        <v>278</v>
      </c>
      <c r="K284" s="94">
        <f t="shared" si="274"/>
        <v>278</v>
      </c>
      <c r="L284" s="94">
        <f t="shared" si="275"/>
        <v>10</v>
      </c>
      <c r="M284" s="94">
        <v>1</v>
      </c>
      <c r="N284" s="94">
        <f>N$3/Q$3</f>
        <v>1</v>
      </c>
      <c r="O284" s="93">
        <f>O283*M284</f>
        <v>1380188160000</v>
      </c>
      <c r="P284" s="93">
        <f>K284*O284*$G284*N284</f>
        <v>2191688835268608.2</v>
      </c>
      <c r="Q284" s="93">
        <f t="shared" si="276"/>
        <v>5.4609444513085133E+17</v>
      </c>
      <c r="R284" s="93">
        <f t="shared" si="277"/>
        <v>2.7304722256542566E+18</v>
      </c>
      <c r="S284" s="93">
        <f t="shared" si="278"/>
        <v>150065.54303561454</v>
      </c>
      <c r="T284" s="94">
        <f t="shared" si="337"/>
        <v>249.16604781806231</v>
      </c>
      <c r="U284" s="100">
        <f>T284/(($C284/N$3))</f>
        <v>20.524386146463122</v>
      </c>
      <c r="V284" s="94">
        <f t="shared" si="279"/>
        <v>268</v>
      </c>
      <c r="W284" s="97">
        <f t="shared" si="280"/>
        <v>10.5</v>
      </c>
      <c r="X284" s="94">
        <v>1</v>
      </c>
      <c r="Y284" s="94">
        <f>Y$3/AB$3</f>
        <v>0.95238095238095244</v>
      </c>
      <c r="Z284" s="93">
        <f>Z283*X284</f>
        <v>1490603212800</v>
      </c>
      <c r="AA284" s="93">
        <f>V284*Z284*$G284*Y284</f>
        <v>2173218281877855.2</v>
      </c>
      <c r="AB284" s="93">
        <f t="shared" si="321"/>
        <v>1.4334979184684842E+17</v>
      </c>
      <c r="AC284" s="93">
        <f t="shared" si="281"/>
        <v>2.8669958369369697E+18</v>
      </c>
      <c r="AD284" s="93">
        <f t="shared" si="282"/>
        <v>150065.54303561454</v>
      </c>
      <c r="AE284" s="94">
        <f t="shared" si="283"/>
        <v>65.961985062531937</v>
      </c>
      <c r="AF284" s="100">
        <f t="shared" si="322"/>
        <v>5.7051140292964195</v>
      </c>
      <c r="AG284" s="94">
        <f t="shared" si="284"/>
        <v>243</v>
      </c>
      <c r="AH284" s="94">
        <f t="shared" si="285"/>
        <v>11.75</v>
      </c>
      <c r="AI284" s="94">
        <v>1</v>
      </c>
      <c r="AJ284" s="94">
        <f>AJ$3/AM$3</f>
        <v>0.85106382978723394</v>
      </c>
      <c r="AK284" s="93">
        <f>AK283*AI284</f>
        <v>139744051200</v>
      </c>
      <c r="AL284" s="93">
        <f>AG284*AK284*$G284*AJ284</f>
        <v>165081170000734.78</v>
      </c>
      <c r="AM284" s="93">
        <f t="shared" si="323"/>
        <v>5012976351787102</v>
      </c>
      <c r="AN284" s="93">
        <f t="shared" si="286"/>
        <v>3.2083048651437517E+18</v>
      </c>
      <c r="AO284" s="93">
        <f t="shared" si="287"/>
        <v>150065.54303561454</v>
      </c>
      <c r="AP284" s="94">
        <f t="shared" si="288"/>
        <v>30.366736265346248</v>
      </c>
      <c r="AQ284" s="100">
        <f t="shared" si="331"/>
        <v>2.9391198609375486</v>
      </c>
      <c r="AR284" s="94">
        <f t="shared" si="289"/>
        <v>213</v>
      </c>
      <c r="AS284" s="94">
        <f t="shared" si="290"/>
        <v>13.25</v>
      </c>
      <c r="AT284" s="94">
        <v>1</v>
      </c>
      <c r="AU284" s="94">
        <f>AU$3/AX$3</f>
        <v>0.75471698113207542</v>
      </c>
      <c r="AV284" s="93">
        <f>AV283*AT284</f>
        <v>958464000</v>
      </c>
      <c r="AW284" s="93">
        <f>AR284*AV284*$G284*AU284</f>
        <v>880106710692.22644</v>
      </c>
      <c r="AX284" s="93">
        <f t="shared" si="324"/>
        <v>88327043432418.828</v>
      </c>
      <c r="AY284" s="93">
        <f t="shared" si="291"/>
        <v>3.6178756989918904E+18</v>
      </c>
      <c r="AZ284" s="93">
        <f t="shared" si="292"/>
        <v>150065.54303561454</v>
      </c>
      <c r="BA284" s="94">
        <f t="shared" si="293"/>
        <v>100.35947045892577</v>
      </c>
      <c r="BB284" s="100">
        <f t="shared" si="332"/>
        <v>10.953566586332506</v>
      </c>
      <c r="BC284" s="94">
        <f t="shared" si="294"/>
        <v>176</v>
      </c>
      <c r="BD284" s="94">
        <f t="shared" si="295"/>
        <v>15.1</v>
      </c>
      <c r="BE284" s="94">
        <v>1</v>
      </c>
      <c r="BF284" s="94">
        <f>BF$3/BI$3</f>
        <v>0.66225165562913912</v>
      </c>
      <c r="BG284" s="93">
        <f>BG283*BE284</f>
        <v>7372800</v>
      </c>
      <c r="BH284" s="93">
        <f>BC284*BG284*$G284*BF284</f>
        <v>4908671572.7682123</v>
      </c>
      <c r="BI284" s="93">
        <f t="shared" si="325"/>
        <v>595981521615.90356</v>
      </c>
      <c r="BJ284" s="93">
        <f t="shared" si="296"/>
        <v>4.1230130607379277E+18</v>
      </c>
      <c r="BK284" s="93">
        <f t="shared" si="297"/>
        <v>150065.54303561454</v>
      </c>
      <c r="BL284" s="94">
        <f t="shared" si="298"/>
        <v>121.41401452120452</v>
      </c>
      <c r="BM284" s="100">
        <f t="shared" si="333"/>
        <v>15.10174315708557</v>
      </c>
      <c r="BN284" s="94">
        <f t="shared" si="299"/>
        <v>126</v>
      </c>
      <c r="BO284" s="94">
        <f t="shared" si="300"/>
        <v>17.600000000000001</v>
      </c>
      <c r="BP284" s="94">
        <v>1</v>
      </c>
      <c r="BQ284" s="94">
        <f>BQ$3/BT$3</f>
        <v>0.56818181818181823</v>
      </c>
      <c r="BR284" s="93">
        <f>BR283*BP284</f>
        <v>61440</v>
      </c>
      <c r="BS284" s="93">
        <f>BN284*BR284*$G284*BQ284</f>
        <v>25124931.490909096</v>
      </c>
      <c r="BT284" s="93">
        <f t="shared" si="326"/>
        <v>678373006.80617952</v>
      </c>
      <c r="BU284" s="93">
        <f t="shared" si="301"/>
        <v>4.8056311171514921E+18</v>
      </c>
      <c r="BV284" s="93">
        <f t="shared" si="302"/>
        <v>150065.54303561454</v>
      </c>
      <c r="BW284" s="94">
        <f t="shared" si="303"/>
        <v>26.999994290596728</v>
      </c>
      <c r="BX284" s="100">
        <f t="shared" si="334"/>
        <v>3.9143319564621284</v>
      </c>
      <c r="BY284" s="94">
        <f t="shared" si="304"/>
        <v>71</v>
      </c>
      <c r="BZ284" s="94">
        <f t="shared" si="305"/>
        <v>20.350000000000001</v>
      </c>
      <c r="CA284" s="94">
        <v>1</v>
      </c>
      <c r="CB284" s="94">
        <f>CB$3/CE$3</f>
        <v>0.49140049140049141</v>
      </c>
      <c r="CC284" s="93">
        <f>CC283*CA284</f>
        <v>64</v>
      </c>
      <c r="CD284" s="93">
        <f>BY284*CC284*$G284*CB284</f>
        <v>12754.684226044226</v>
      </c>
      <c r="CE284" s="93">
        <f t="shared" si="327"/>
        <v>382992.57281232526</v>
      </c>
      <c r="CF284" s="93">
        <f t="shared" si="306"/>
        <v>5.5565109792064123E+18</v>
      </c>
      <c r="CG284" s="93">
        <f t="shared" si="307"/>
        <v>150065.54303561454</v>
      </c>
      <c r="CH284" s="94">
        <f t="shared" si="308"/>
        <v>30.027601312957604</v>
      </c>
      <c r="CI284" s="100">
        <f t="shared" si="335"/>
        <v>5.0334570569908337</v>
      </c>
      <c r="CJ284" s="94">
        <f t="shared" si="309"/>
        <v>21</v>
      </c>
      <c r="CK284" s="94">
        <f t="shared" si="310"/>
        <v>22.85</v>
      </c>
      <c r="CL284" s="94">
        <v>1</v>
      </c>
      <c r="CM284" s="94">
        <f>CM$3/CP$3</f>
        <v>0.43763676148796499</v>
      </c>
      <c r="CN284" s="93">
        <f>CN283*CL284</f>
        <v>2</v>
      </c>
      <c r="CO284" s="93">
        <f>CJ284*CN284*$G284*CM284</f>
        <v>104.99264770240701</v>
      </c>
      <c r="CP284" s="93">
        <f t="shared" si="328"/>
        <v>419.96411858691653</v>
      </c>
      <c r="CQ284" s="93">
        <f t="shared" si="311"/>
        <v>6.2391290356199772E+18</v>
      </c>
      <c r="CR284" s="93">
        <f t="shared" si="312"/>
        <v>150065.54303561454</v>
      </c>
      <c r="CS284" s="94">
        <f t="shared" si="313"/>
        <v>3.9999383554672336</v>
      </c>
      <c r="CT284" s="100">
        <f t="shared" si="336"/>
        <v>0.75287142852080968</v>
      </c>
      <c r="CU284" s="94">
        <f t="shared" si="314"/>
        <v>-42</v>
      </c>
      <c r="CV284" s="94">
        <f t="shared" si="315"/>
        <v>26</v>
      </c>
      <c r="CW284" s="94">
        <v>1</v>
      </c>
      <c r="CX284" s="94">
        <f>CX$3/DA$3</f>
        <v>0.38461538461538458</v>
      </c>
      <c r="CY284" s="93">
        <f>CY283*CW284</f>
        <v>1</v>
      </c>
      <c r="CZ284" s="93">
        <f>CU284*CY284*$G284*CX284</f>
        <v>-92.27238461538461</v>
      </c>
      <c r="DA284" s="93">
        <f t="shared" si="330"/>
        <v>7.6969981893105929E-2</v>
      </c>
      <c r="DB284" s="93">
        <f t="shared" si="316"/>
        <v>7.0992277867010673E+18</v>
      </c>
      <c r="DC284" s="93">
        <f t="shared" si="317"/>
        <v>150065.54303561454</v>
      </c>
      <c r="DD284" s="94">
        <f t="shared" si="318"/>
        <v>-8.3416053691401728E-4</v>
      </c>
      <c r="DE284" s="100"/>
    </row>
    <row r="285" spans="1:109">
      <c r="A285" s="84">
        <f t="shared" si="269"/>
        <v>3956.4752032762431</v>
      </c>
      <c r="B285" s="84">
        <f t="shared" si="270"/>
        <v>9.3000000000000007</v>
      </c>
      <c r="C285" s="112">
        <f t="shared" si="338"/>
        <v>12.14</v>
      </c>
      <c r="D285" s="116"/>
      <c r="E285" s="86">
        <f t="shared" si="319"/>
        <v>2.395</v>
      </c>
      <c r="F285" s="86">
        <f t="shared" si="271"/>
        <v>2.395</v>
      </c>
      <c r="G285" s="87">
        <f t="shared" si="272"/>
        <v>5.7360249999999997</v>
      </c>
      <c r="H285" s="88">
        <f t="shared" si="273"/>
        <v>6.2729779079482768E+16</v>
      </c>
      <c r="I285" s="84">
        <f t="shared" si="320"/>
        <v>55.800000000000026</v>
      </c>
      <c r="J285" s="89">
        <v>279</v>
      </c>
      <c r="K285" s="94">
        <f t="shared" si="274"/>
        <v>279</v>
      </c>
      <c r="L285" s="94">
        <f t="shared" si="275"/>
        <v>10</v>
      </c>
      <c r="M285" s="94">
        <v>1</v>
      </c>
      <c r="N285" s="94">
        <f>N$3/Q$3</f>
        <v>1</v>
      </c>
      <c r="O285" s="93">
        <f>O284*M285</f>
        <v>1380188160000</v>
      </c>
      <c r="P285" s="93">
        <f>K285*O285*$G285*N285</f>
        <v>2208785467539456</v>
      </c>
      <c r="Q285" s="93">
        <f t="shared" si="276"/>
        <v>6.2729779079482765E+17</v>
      </c>
      <c r="R285" s="93">
        <f t="shared" si="277"/>
        <v>3.1364889539741384E+18</v>
      </c>
      <c r="S285" s="93">
        <f t="shared" si="278"/>
        <v>155489.47548875635</v>
      </c>
      <c r="T285" s="94">
        <f t="shared" si="337"/>
        <v>284.00123054667921</v>
      </c>
      <c r="U285" s="100">
        <f>T285/(($C285/N$3))</f>
        <v>23.39384106644804</v>
      </c>
      <c r="V285" s="94">
        <f t="shared" si="279"/>
        <v>269</v>
      </c>
      <c r="W285" s="97">
        <f t="shared" si="280"/>
        <v>10.5</v>
      </c>
      <c r="X285" s="94">
        <v>1</v>
      </c>
      <c r="Y285" s="94">
        <f>Y$3/AB$3</f>
        <v>0.95238095238095244</v>
      </c>
      <c r="Z285" s="93">
        <f>Z284*X285</f>
        <v>1490603212800</v>
      </c>
      <c r="AA285" s="93">
        <f>V285*Z285*$G285*Y285</f>
        <v>2190463744767239.2</v>
      </c>
      <c r="AB285" s="93">
        <f t="shared" si="321"/>
        <v>1.6466567008364218E+17</v>
      </c>
      <c r="AC285" s="93">
        <f t="shared" si="281"/>
        <v>3.2933134016728453E+18</v>
      </c>
      <c r="AD285" s="93">
        <f t="shared" si="282"/>
        <v>155489.47548875635</v>
      </c>
      <c r="AE285" s="94">
        <f t="shared" si="283"/>
        <v>75.173885199884793</v>
      </c>
      <c r="AF285" s="100">
        <f t="shared" si="322"/>
        <v>6.501859922560052</v>
      </c>
      <c r="AG285" s="94">
        <f t="shared" si="284"/>
        <v>244</v>
      </c>
      <c r="AH285" s="94">
        <f t="shared" si="285"/>
        <v>11.75</v>
      </c>
      <c r="AI285" s="94">
        <v>1</v>
      </c>
      <c r="AJ285" s="94">
        <f>AJ$3/AM$3</f>
        <v>0.85106382978723394</v>
      </c>
      <c r="AK285" s="93">
        <f>AK284*AI285</f>
        <v>139744051200</v>
      </c>
      <c r="AL285" s="93">
        <f>AG285*AK285*$G285*AJ285</f>
        <v>166454800505032.44</v>
      </c>
      <c r="AM285" s="93">
        <f t="shared" si="323"/>
        <v>5758397688936882</v>
      </c>
      <c r="AN285" s="93">
        <f t="shared" si="286"/>
        <v>3.6853745209196129E+18</v>
      </c>
      <c r="AO285" s="93">
        <f t="shared" si="287"/>
        <v>155489.47548875635</v>
      </c>
      <c r="AP285" s="94">
        <f t="shared" si="288"/>
        <v>34.594362382253962</v>
      </c>
      <c r="AQ285" s="100">
        <f t="shared" si="331"/>
        <v>3.3483011366679083</v>
      </c>
      <c r="AR285" s="94">
        <f t="shared" si="289"/>
        <v>214</v>
      </c>
      <c r="AS285" s="94">
        <f t="shared" si="290"/>
        <v>13.25</v>
      </c>
      <c r="AT285" s="94">
        <v>1</v>
      </c>
      <c r="AU285" s="94">
        <f>AU$3/AX$3</f>
        <v>0.75471698113207542</v>
      </c>
      <c r="AV285" s="93">
        <f>AV284*AT285</f>
        <v>958464000</v>
      </c>
      <c r="AW285" s="93">
        <f>AR285*AV285*$G285*AU285</f>
        <v>887942280481.81116</v>
      </c>
      <c r="AX285" s="93">
        <f t="shared" si="324"/>
        <v>101461129492571.17</v>
      </c>
      <c r="AY285" s="93">
        <f t="shared" si="291"/>
        <v>4.1558478640157332E+18</v>
      </c>
      <c r="AZ285" s="93">
        <f t="shared" si="292"/>
        <v>155489.47548875635</v>
      </c>
      <c r="BA285" s="94">
        <f t="shared" si="293"/>
        <v>114.26545590048579</v>
      </c>
      <c r="BB285" s="100">
        <f t="shared" si="332"/>
        <v>12.471312114344618</v>
      </c>
      <c r="BC285" s="94">
        <f t="shared" si="294"/>
        <v>177</v>
      </c>
      <c r="BD285" s="94">
        <f t="shared" si="295"/>
        <v>15.1</v>
      </c>
      <c r="BE285" s="94">
        <v>1</v>
      </c>
      <c r="BF285" s="94">
        <f>BF$3/BI$3</f>
        <v>0.66225165562913912</v>
      </c>
      <c r="BG285" s="93">
        <f>BG284*BE285</f>
        <v>7372800</v>
      </c>
      <c r="BH285" s="93">
        <f>BC285*BG285*$G285*BF285</f>
        <v>4957238427.9735098</v>
      </c>
      <c r="BI285" s="93">
        <f t="shared" si="325"/>
        <v>684602993488.81848</v>
      </c>
      <c r="BJ285" s="93">
        <f t="shared" si="296"/>
        <v>4.736098320500949E+18</v>
      </c>
      <c r="BK285" s="93">
        <f t="shared" si="297"/>
        <v>155489.47548875635</v>
      </c>
      <c r="BL285" s="94">
        <f t="shared" si="298"/>
        <v>138.10168775131524</v>
      </c>
      <c r="BM285" s="100">
        <f t="shared" si="333"/>
        <v>17.177392792791267</v>
      </c>
      <c r="BN285" s="94">
        <f t="shared" si="299"/>
        <v>127</v>
      </c>
      <c r="BO285" s="94">
        <f t="shared" si="300"/>
        <v>17.600000000000001</v>
      </c>
      <c r="BP285" s="94">
        <v>1</v>
      </c>
      <c r="BQ285" s="94">
        <f>BQ$3/BT$3</f>
        <v>0.56818181818181823</v>
      </c>
      <c r="BR285" s="93">
        <f>BR284*BP285</f>
        <v>61440</v>
      </c>
      <c r="BS285" s="93">
        <f>BN285*BR285*$G285*BQ285</f>
        <v>25430406.109090909</v>
      </c>
      <c r="BT285" s="93">
        <f t="shared" si="326"/>
        <v>779245956.99265087</v>
      </c>
      <c r="BU285" s="93">
        <f t="shared" si="301"/>
        <v>5.5202205589944842E+18</v>
      </c>
      <c r="BV285" s="93">
        <f t="shared" si="302"/>
        <v>155489.47548875635</v>
      </c>
      <c r="BW285" s="94">
        <f t="shared" si="303"/>
        <v>30.642293074277116</v>
      </c>
      <c r="BX285" s="100">
        <f t="shared" si="334"/>
        <v>4.4423752727123329</v>
      </c>
      <c r="BY285" s="94">
        <f t="shared" si="304"/>
        <v>72</v>
      </c>
      <c r="BZ285" s="94">
        <f t="shared" si="305"/>
        <v>20.350000000000001</v>
      </c>
      <c r="CA285" s="94">
        <v>1</v>
      </c>
      <c r="CB285" s="94">
        <f>CB$3/CE$3</f>
        <v>0.49140049140049141</v>
      </c>
      <c r="CC285" s="93">
        <f>CC284*CA285</f>
        <v>64</v>
      </c>
      <c r="CD285" s="93">
        <f>BY285*CC285*$G285*CB285</f>
        <v>12988.5028009828</v>
      </c>
      <c r="CE285" s="93">
        <f t="shared" si="327"/>
        <v>439942.93836560025</v>
      </c>
      <c r="CF285" s="93">
        <f t="shared" si="306"/>
        <v>6.3827550213373727E+18</v>
      </c>
      <c r="CG285" s="93">
        <f t="shared" si="307"/>
        <v>155489.47548875635</v>
      </c>
      <c r="CH285" s="94">
        <f t="shared" si="308"/>
        <v>33.871720636832066</v>
      </c>
      <c r="CI285" s="100">
        <f t="shared" si="335"/>
        <v>5.6778378497490323</v>
      </c>
      <c r="CJ285" s="94">
        <f t="shared" si="309"/>
        <v>22</v>
      </c>
      <c r="CK285" s="94">
        <f t="shared" si="310"/>
        <v>22.85</v>
      </c>
      <c r="CL285" s="94">
        <v>1</v>
      </c>
      <c r="CM285" s="94">
        <f>CM$3/CP$3</f>
        <v>0.43763676148796499</v>
      </c>
      <c r="CN285" s="93">
        <f>CN284*CL285</f>
        <v>2</v>
      </c>
      <c r="CO285" s="93">
        <f>CJ285*CN285*$G285*CM285</f>
        <v>110.45299781181619</v>
      </c>
      <c r="CP285" s="93">
        <f t="shared" si="328"/>
        <v>482.41209217857079</v>
      </c>
      <c r="CQ285" s="93">
        <f t="shared" si="311"/>
        <v>7.1668772598309069E+18</v>
      </c>
      <c r="CR285" s="93">
        <f t="shared" si="312"/>
        <v>155489.47548875635</v>
      </c>
      <c r="CS285" s="94">
        <f t="shared" si="313"/>
        <v>4.3675780805920565</v>
      </c>
      <c r="CT285" s="100">
        <f t="shared" si="336"/>
        <v>0.82206885619051484</v>
      </c>
      <c r="CU285" s="94">
        <f t="shared" si="314"/>
        <v>-41</v>
      </c>
      <c r="CV285" s="94">
        <f t="shared" si="315"/>
        <v>26</v>
      </c>
      <c r="CW285" s="94">
        <v>1</v>
      </c>
      <c r="CX285" s="94">
        <f>CX$3/DA$3</f>
        <v>0.38461538461538458</v>
      </c>
      <c r="CY285" s="93">
        <f>CY284*CW285</f>
        <v>1</v>
      </c>
      <c r="CZ285" s="93">
        <f>CU285*CY285*$G285*CX285</f>
        <v>-90.452701923076916</v>
      </c>
      <c r="DA285" s="93">
        <f t="shared" si="330"/>
        <v>8.8415291584762357E-2</v>
      </c>
      <c r="DB285" s="93">
        <f t="shared" si="316"/>
        <v>8.1548712803327601E+18</v>
      </c>
      <c r="DC285" s="93">
        <f t="shared" si="317"/>
        <v>155489.47548875635</v>
      </c>
      <c r="DD285" s="94">
        <f t="shared" si="318"/>
        <v>-9.7747540653846674E-4</v>
      </c>
      <c r="DE285" s="100"/>
    </row>
    <row r="286" spans="1:109">
      <c r="A286" s="84">
        <f t="shared" si="269"/>
        <v>4096.0000000000782</v>
      </c>
      <c r="B286" s="84">
        <f t="shared" si="270"/>
        <v>9.3333333333333339</v>
      </c>
      <c r="C286" s="112">
        <f t="shared" si="338"/>
        <v>12.14</v>
      </c>
      <c r="D286" s="116"/>
      <c r="E286" s="86">
        <f t="shared" si="319"/>
        <v>2.4000000000000004</v>
      </c>
      <c r="F286" s="86">
        <f t="shared" si="271"/>
        <v>2.4000000000000004</v>
      </c>
      <c r="G286" s="87">
        <f t="shared" si="272"/>
        <v>5.7600000000000016</v>
      </c>
      <c r="H286" s="88">
        <f t="shared" si="273"/>
        <v>7.205759403792928E+16</v>
      </c>
      <c r="I286" s="84">
        <f t="shared" si="320"/>
        <v>56.000000000000028</v>
      </c>
      <c r="J286" s="89">
        <v>280</v>
      </c>
      <c r="K286" s="94">
        <f t="shared" si="274"/>
        <v>280</v>
      </c>
      <c r="L286" s="94">
        <f t="shared" si="275"/>
        <v>10</v>
      </c>
      <c r="M286" s="94">
        <v>13</v>
      </c>
      <c r="N286" s="94">
        <f>N$3/Q$3</f>
        <v>1</v>
      </c>
      <c r="O286" s="93">
        <f>O285*M286</f>
        <v>17942446080000</v>
      </c>
      <c r="P286" s="93">
        <f>K286*O286*$G286*N286</f>
        <v>2.8937577037824008E+16</v>
      </c>
      <c r="Q286" s="93">
        <f t="shared" si="276"/>
        <v>7.205759403792928E+17</v>
      </c>
      <c r="R286" s="93">
        <f t="shared" si="277"/>
        <v>3.6028797018964639E+18</v>
      </c>
      <c r="S286" s="93">
        <f t="shared" si="278"/>
        <v>161109.33333333643</v>
      </c>
      <c r="T286" s="94">
        <f t="shared" si="337"/>
        <v>24.901046118596433</v>
      </c>
      <c r="U286" s="100">
        <f>T286/(($C286/N$3))</f>
        <v>2.0511570114165099</v>
      </c>
      <c r="V286" s="94">
        <f t="shared" si="279"/>
        <v>270</v>
      </c>
      <c r="W286" s="97">
        <f t="shared" si="280"/>
        <v>10.5</v>
      </c>
      <c r="X286" s="94">
        <v>1</v>
      </c>
      <c r="Y286" s="94">
        <f>Y$3/AB$3</f>
        <v>0.95238095238095244</v>
      </c>
      <c r="Z286" s="93">
        <f>Z285*X286</f>
        <v>1490603212800</v>
      </c>
      <c r="AA286" s="93">
        <f>V286*Z286*$G286*Y286</f>
        <v>2207796301472915</v>
      </c>
      <c r="AB286" s="93">
        <f t="shared" si="321"/>
        <v>1.8915118434956419E+17</v>
      </c>
      <c r="AC286" s="93">
        <f t="shared" si="281"/>
        <v>3.7830236869912873E+18</v>
      </c>
      <c r="AD286" s="93">
        <f t="shared" si="282"/>
        <v>161109.33333333643</v>
      </c>
      <c r="AE286" s="94">
        <f t="shared" si="283"/>
        <v>85.674201113288106</v>
      </c>
      <c r="AF286" s="100">
        <f t="shared" si="322"/>
        <v>7.4100421061740125</v>
      </c>
      <c r="AG286" s="94">
        <f t="shared" si="284"/>
        <v>245</v>
      </c>
      <c r="AH286" s="94">
        <f t="shared" si="285"/>
        <v>11.75</v>
      </c>
      <c r="AI286" s="94">
        <v>1</v>
      </c>
      <c r="AJ286" s="94">
        <f>AJ$3/AM$3</f>
        <v>0.85106382978723394</v>
      </c>
      <c r="AK286" s="93">
        <f>AK285*AI286</f>
        <v>139744051200</v>
      </c>
      <c r="AL286" s="93">
        <f>AG286*AK286*$G286*AJ286</f>
        <v>167835578768885.12</v>
      </c>
      <c r="AM286" s="93">
        <f t="shared" si="323"/>
        <v>6614661952700523</v>
      </c>
      <c r="AN286" s="93">
        <f t="shared" si="286"/>
        <v>4.2333836497283451E+18</v>
      </c>
      <c r="AO286" s="93">
        <f t="shared" si="287"/>
        <v>161109.33333333643</v>
      </c>
      <c r="AP286" s="94">
        <f t="shared" si="288"/>
        <v>39.41155982075243</v>
      </c>
      <c r="AQ286" s="100">
        <f t="shared" si="331"/>
        <v>3.8145455345456427</v>
      </c>
      <c r="AR286" s="94">
        <f t="shared" si="289"/>
        <v>215</v>
      </c>
      <c r="AS286" s="94">
        <f t="shared" si="290"/>
        <v>13.25</v>
      </c>
      <c r="AT286" s="94">
        <v>1</v>
      </c>
      <c r="AU286" s="94">
        <f>AU$3/AX$3</f>
        <v>0.75471698113207542</v>
      </c>
      <c r="AV286" s="93">
        <f>AV285*AT286</f>
        <v>958464000</v>
      </c>
      <c r="AW286" s="93">
        <f>AR286*AV286*$G286*AU286</f>
        <v>895820239698.11328</v>
      </c>
      <c r="AX286" s="93">
        <f t="shared" si="324"/>
        <v>116548232544257.69</v>
      </c>
      <c r="AY286" s="93">
        <f t="shared" si="291"/>
        <v>4.7738156050128148E+18</v>
      </c>
      <c r="AZ286" s="93">
        <f t="shared" si="292"/>
        <v>161109.33333333643</v>
      </c>
      <c r="BA286" s="94">
        <f t="shared" si="293"/>
        <v>130.10225420172895</v>
      </c>
      <c r="BB286" s="100">
        <f t="shared" si="332"/>
        <v>14.199792983302377</v>
      </c>
      <c r="BC286" s="94">
        <f t="shared" si="294"/>
        <v>178</v>
      </c>
      <c r="BD286" s="94">
        <f t="shared" si="295"/>
        <v>15.1</v>
      </c>
      <c r="BE286" s="94">
        <v>1</v>
      </c>
      <c r="BF286" s="94">
        <f>BF$3/BI$3</f>
        <v>0.66225165562913912</v>
      </c>
      <c r="BG286" s="93">
        <f>BG285*BE286</f>
        <v>7372800</v>
      </c>
      <c r="BH286" s="93">
        <f>BC286*BG286*$G286*BF286</f>
        <v>5006082373.5099354</v>
      </c>
      <c r="BI286" s="93">
        <f t="shared" si="325"/>
        <v>786402332446.65161</v>
      </c>
      <c r="BJ286" s="93">
        <f t="shared" si="296"/>
        <v>5.4403483498636605E+18</v>
      </c>
      <c r="BK286" s="93">
        <f t="shared" si="297"/>
        <v>161109.33333333643</v>
      </c>
      <c r="BL286" s="94">
        <f t="shared" si="298"/>
        <v>157.08937124326184</v>
      </c>
      <c r="BM286" s="100">
        <f t="shared" si="333"/>
        <v>19.539122782316753</v>
      </c>
      <c r="BN286" s="94">
        <f t="shared" si="299"/>
        <v>128</v>
      </c>
      <c r="BO286" s="94">
        <f t="shared" si="300"/>
        <v>17.600000000000001</v>
      </c>
      <c r="BP286" s="94">
        <v>1</v>
      </c>
      <c r="BQ286" s="94">
        <f>BQ$3/BT$3</f>
        <v>0.56818181818181823</v>
      </c>
      <c r="BR286" s="93">
        <f>BR285*BP286</f>
        <v>61440</v>
      </c>
      <c r="BS286" s="93">
        <f>BN286*BR286*$G286*BQ286</f>
        <v>25737774.545454554</v>
      </c>
      <c r="BT286" s="93">
        <f t="shared" si="326"/>
        <v>895118548.93554842</v>
      </c>
      <c r="BU286" s="93">
        <f t="shared" si="301"/>
        <v>6.3410682753377772E+18</v>
      </c>
      <c r="BV286" s="93">
        <f t="shared" si="302"/>
        <v>161109.33333333643</v>
      </c>
      <c r="BW286" s="94">
        <f t="shared" si="303"/>
        <v>34.778397306834428</v>
      </c>
      <c r="BX286" s="100">
        <f t="shared" si="334"/>
        <v>5.0420081762791256</v>
      </c>
      <c r="BY286" s="94">
        <f t="shared" si="304"/>
        <v>73</v>
      </c>
      <c r="BZ286" s="94">
        <f t="shared" si="305"/>
        <v>20.350000000000001</v>
      </c>
      <c r="CA286" s="94">
        <v>1</v>
      </c>
      <c r="CB286" s="94">
        <f>CB$3/CE$3</f>
        <v>0.49140049140049141</v>
      </c>
      <c r="CC286" s="93">
        <f>CC285*CA286</f>
        <v>64</v>
      </c>
      <c r="CD286" s="93">
        <f>BY286*CC286*$G286*CB286</f>
        <v>13223.941031941036</v>
      </c>
      <c r="CE286" s="93">
        <f t="shared" si="327"/>
        <v>505361.72959312698</v>
      </c>
      <c r="CF286" s="93">
        <f t="shared" si="306"/>
        <v>7.3318601933593047E+18</v>
      </c>
      <c r="CG286" s="93">
        <f t="shared" si="307"/>
        <v>161109.33333333643</v>
      </c>
      <c r="CH286" s="94">
        <f t="shared" si="308"/>
        <v>38.215667203330611</v>
      </c>
      <c r="CI286" s="100">
        <f t="shared" si="335"/>
        <v>6.4060035221398506</v>
      </c>
      <c r="CJ286" s="94">
        <f t="shared" si="309"/>
        <v>23</v>
      </c>
      <c r="CK286" s="94">
        <f t="shared" si="310"/>
        <v>22.85</v>
      </c>
      <c r="CL286" s="94">
        <v>1</v>
      </c>
      <c r="CM286" s="94">
        <f>CM$3/CP$3</f>
        <v>0.43763676148796499</v>
      </c>
      <c r="CN286" s="93">
        <f>CN285*CL286</f>
        <v>2</v>
      </c>
      <c r="CO286" s="93">
        <f>CJ286*CN286*$G286*CM286</f>
        <v>115.95623632385124</v>
      </c>
      <c r="CP286" s="93">
        <f t="shared" si="328"/>
        <v>554.14597671620243</v>
      </c>
      <c r="CQ286" s="93">
        <f t="shared" si="311"/>
        <v>8.2325801188334203E+18</v>
      </c>
      <c r="CR286" s="93">
        <f t="shared" si="312"/>
        <v>161109.33333333643</v>
      </c>
      <c r="CS286" s="94">
        <f t="shared" si="313"/>
        <v>4.7789234480545071</v>
      </c>
      <c r="CT286" s="100">
        <f t="shared" si="336"/>
        <v>0.89949259298225281</v>
      </c>
      <c r="CU286" s="94">
        <f t="shared" si="314"/>
        <v>-40</v>
      </c>
      <c r="CV286" s="94">
        <f t="shared" si="315"/>
        <v>26</v>
      </c>
      <c r="CW286" s="94">
        <v>1</v>
      </c>
      <c r="CX286" s="94">
        <f>CX$3/DA$3</f>
        <v>0.38461538461538458</v>
      </c>
      <c r="CY286" s="93">
        <f>CY285*CW286</f>
        <v>1</v>
      </c>
      <c r="CZ286" s="93">
        <f>CU286*CY286*$G286*CX286</f>
        <v>-88.615384615384627</v>
      </c>
      <c r="DA286" s="93">
        <f t="shared" si="330"/>
        <v>0.10156249999999972</v>
      </c>
      <c r="DB286" s="93">
        <f t="shared" si="316"/>
        <v>9.3674872249308058E+18</v>
      </c>
      <c r="DC286" s="93">
        <f t="shared" si="317"/>
        <v>161109.33333333643</v>
      </c>
      <c r="DD286" s="94">
        <f t="shared" si="318"/>
        <v>-1.1461046006944412E-3</v>
      </c>
      <c r="DE286" s="100"/>
    </row>
    <row r="287" spans="1:109">
      <c r="A287" s="84">
        <f t="shared" si="269"/>
        <v>4240.4451280543635</v>
      </c>
      <c r="B287" s="84">
        <f t="shared" si="270"/>
        <v>9.3666666666666671</v>
      </c>
      <c r="C287" s="112">
        <f t="shared" si="338"/>
        <v>12.14</v>
      </c>
      <c r="D287" s="116"/>
      <c r="E287" s="86">
        <f t="shared" si="319"/>
        <v>2.4050000000000002</v>
      </c>
      <c r="F287" s="86">
        <f t="shared" si="271"/>
        <v>2.4050000000000002</v>
      </c>
      <c r="G287" s="87">
        <f t="shared" si="272"/>
        <v>5.7840250000000015</v>
      </c>
      <c r="H287" s="88">
        <f t="shared" si="273"/>
        <v>8.2772439736413536E+16</v>
      </c>
      <c r="I287" s="84">
        <f t="shared" si="320"/>
        <v>56.200000000000031</v>
      </c>
      <c r="J287" s="89">
        <v>281</v>
      </c>
      <c r="K287" s="94">
        <f t="shared" si="274"/>
        <v>281</v>
      </c>
      <c r="L287" s="94">
        <f t="shared" si="275"/>
        <v>10</v>
      </c>
      <c r="M287" s="94">
        <v>1</v>
      </c>
      <c r="N287" s="94">
        <f>N$3/Q$3</f>
        <v>1</v>
      </c>
      <c r="O287" s="93">
        <f>O286*M287</f>
        <v>17942446080000</v>
      </c>
      <c r="P287" s="93">
        <f>K287*O287*$G287*N287</f>
        <v>2.916205542929204E+16</v>
      </c>
      <c r="Q287" s="93">
        <f t="shared" si="276"/>
        <v>8.2772439736413542E+17</v>
      </c>
      <c r="R287" s="93">
        <f t="shared" si="277"/>
        <v>4.1386219868206771E+18</v>
      </c>
      <c r="S287" s="93">
        <f t="shared" si="278"/>
        <v>166932.18987440679</v>
      </c>
      <c r="T287" s="94">
        <f t="shared" si="337"/>
        <v>28.383609631738153</v>
      </c>
      <c r="U287" s="100">
        <f>T287/(($C287/N$3))</f>
        <v>2.3380238576390568</v>
      </c>
      <c r="V287" s="94">
        <f t="shared" si="279"/>
        <v>271</v>
      </c>
      <c r="W287" s="97">
        <f t="shared" si="280"/>
        <v>10.5</v>
      </c>
      <c r="X287" s="94">
        <v>1</v>
      </c>
      <c r="Y287" s="94">
        <f>Y$3/AB$3</f>
        <v>0.95238095238095244</v>
      </c>
      <c r="Z287" s="93">
        <f>Z286*X287</f>
        <v>1490603212800</v>
      </c>
      <c r="AA287" s="93">
        <f>V287*Z287*$G287*Y287</f>
        <v>2225216164938196.7</v>
      </c>
      <c r="AB287" s="93">
        <f t="shared" si="321"/>
        <v>2.1727765430808538E+17</v>
      </c>
      <c r="AC287" s="93">
        <f t="shared" si="281"/>
        <v>4.3455530861617106E+18</v>
      </c>
      <c r="AD287" s="93">
        <f t="shared" si="282"/>
        <v>166932.18987440679</v>
      </c>
      <c r="AE287" s="94">
        <f t="shared" si="283"/>
        <v>97.643392013611432</v>
      </c>
      <c r="AF287" s="100">
        <f t="shared" si="322"/>
        <v>8.4452686667456351</v>
      </c>
      <c r="AG287" s="94">
        <f t="shared" si="284"/>
        <v>246</v>
      </c>
      <c r="AH287" s="94">
        <f t="shared" si="285"/>
        <v>11.75</v>
      </c>
      <c r="AI287" s="94">
        <v>1</v>
      </c>
      <c r="AJ287" s="94">
        <f>AJ$3/AM$3</f>
        <v>0.85106382978723394</v>
      </c>
      <c r="AK287" s="93">
        <f>AK286*AI287</f>
        <v>139744051200</v>
      </c>
      <c r="AL287" s="93">
        <f>AG287*AK287*$G287*AJ287</f>
        <v>169223522631958.87</v>
      </c>
      <c r="AM287" s="93">
        <f t="shared" si="323"/>
        <v>7598251303928567</v>
      </c>
      <c r="AN287" s="93">
        <f t="shared" si="286"/>
        <v>4.8628808345142948E+18</v>
      </c>
      <c r="AO287" s="93">
        <f t="shared" si="287"/>
        <v>166932.18987440679</v>
      </c>
      <c r="AP287" s="94">
        <f t="shared" si="288"/>
        <v>44.900680388587965</v>
      </c>
      <c r="AQ287" s="100">
        <f t="shared" si="331"/>
        <v>4.3458236784671218</v>
      </c>
      <c r="AR287" s="94">
        <f t="shared" si="289"/>
        <v>216</v>
      </c>
      <c r="AS287" s="94">
        <f t="shared" si="290"/>
        <v>13.25</v>
      </c>
      <c r="AT287" s="94">
        <v>1</v>
      </c>
      <c r="AU287" s="94">
        <f>AU$3/AX$3</f>
        <v>0.75471698113207542</v>
      </c>
      <c r="AV287" s="93">
        <f>AV286*AT287</f>
        <v>958464000</v>
      </c>
      <c r="AW287" s="93">
        <f>AR287*AV287*$G287*AU287</f>
        <v>903740696846.49072</v>
      </c>
      <c r="AX287" s="93">
        <f t="shared" si="324"/>
        <v>133878763001400.69</v>
      </c>
      <c r="AY287" s="93">
        <f t="shared" si="291"/>
        <v>5.4836741325373962E+18</v>
      </c>
      <c r="AZ287" s="93">
        <f t="shared" si="292"/>
        <v>166932.18987440679</v>
      </c>
      <c r="BA287" s="94">
        <f t="shared" si="293"/>
        <v>148.13846877600702</v>
      </c>
      <c r="BB287" s="100">
        <f t="shared" si="332"/>
        <v>16.168325463608671</v>
      </c>
      <c r="BC287" s="94">
        <f t="shared" si="294"/>
        <v>179</v>
      </c>
      <c r="BD287" s="94">
        <f t="shared" si="295"/>
        <v>15.1</v>
      </c>
      <c r="BE287" s="94">
        <v>1</v>
      </c>
      <c r="BF287" s="94">
        <f>BF$3/BI$3</f>
        <v>0.66225165562913912</v>
      </c>
      <c r="BG287" s="93">
        <f>BG286*BE287</f>
        <v>7372800</v>
      </c>
      <c r="BH287" s="93">
        <f>BC287*BG287*$G287*BF287</f>
        <v>5055204141.7748356</v>
      </c>
      <c r="BI287" s="93">
        <f t="shared" si="325"/>
        <v>903339065647.30029</v>
      </c>
      <c r="BJ287" s="93">
        <f t="shared" si="296"/>
        <v>6.2493192000992215E+18</v>
      </c>
      <c r="BK287" s="93">
        <f t="shared" si="297"/>
        <v>166932.18987440679</v>
      </c>
      <c r="BL287" s="94">
        <f t="shared" si="298"/>
        <v>178.69487370101461</v>
      </c>
      <c r="BM287" s="100">
        <f t="shared" si="333"/>
        <v>22.226462873849428</v>
      </c>
      <c r="BN287" s="94">
        <f t="shared" si="299"/>
        <v>129</v>
      </c>
      <c r="BO287" s="94">
        <f t="shared" si="300"/>
        <v>17.600000000000001</v>
      </c>
      <c r="BP287" s="94">
        <v>1</v>
      </c>
      <c r="BQ287" s="94">
        <f>BQ$3/BT$3</f>
        <v>0.56818181818181823</v>
      </c>
      <c r="BR287" s="93">
        <f>BR286*BP287</f>
        <v>61440</v>
      </c>
      <c r="BS287" s="93">
        <f>BN287*BR287*$G287*BQ287</f>
        <v>26047042.036363646</v>
      </c>
      <c r="BT287" s="93">
        <f t="shared" si="326"/>
        <v>1028221204.6895975</v>
      </c>
      <c r="BU287" s="93">
        <f t="shared" si="301"/>
        <v>7.2839746968043919E+18</v>
      </c>
      <c r="BV287" s="93">
        <f t="shared" si="302"/>
        <v>166932.18987440679</v>
      </c>
      <c r="BW287" s="94">
        <f t="shared" si="303"/>
        <v>39.475545946987864</v>
      </c>
      <c r="BX287" s="100">
        <f t="shared" si="334"/>
        <v>5.7229786545880259</v>
      </c>
      <c r="BY287" s="94">
        <f t="shared" si="304"/>
        <v>74</v>
      </c>
      <c r="BZ287" s="94">
        <f t="shared" si="305"/>
        <v>20.350000000000001</v>
      </c>
      <c r="CA287" s="94">
        <v>1</v>
      </c>
      <c r="CB287" s="94">
        <f>CB$3/CE$3</f>
        <v>0.49140049140049141</v>
      </c>
      <c r="CC287" s="93">
        <f>CC286*CA287</f>
        <v>64</v>
      </c>
      <c r="CD287" s="93">
        <f>BY287*CC287*$G287*CB287</f>
        <v>13461.003636363641</v>
      </c>
      <c r="CE287" s="93">
        <f t="shared" si="327"/>
        <v>580508.18746208143</v>
      </c>
      <c r="CF287" s="93">
        <f t="shared" si="306"/>
        <v>8.4220957431800781E+18</v>
      </c>
      <c r="CG287" s="93">
        <f t="shared" si="307"/>
        <v>166932.18987440679</v>
      </c>
      <c r="CH287" s="94">
        <f t="shared" si="308"/>
        <v>43.125178712075595</v>
      </c>
      <c r="CI287" s="100">
        <f t="shared" si="335"/>
        <v>7.228973532048915</v>
      </c>
      <c r="CJ287" s="94">
        <f t="shared" si="309"/>
        <v>24</v>
      </c>
      <c r="CK287" s="94">
        <f t="shared" si="310"/>
        <v>22.85</v>
      </c>
      <c r="CL287" s="94">
        <v>1</v>
      </c>
      <c r="CM287" s="94">
        <f>CM$3/CP$3</f>
        <v>0.43763676148796499</v>
      </c>
      <c r="CN287" s="93">
        <f>CN286*CL287</f>
        <v>2</v>
      </c>
      <c r="CO287" s="93">
        <f>CJ287*CN287*$G287*CM287</f>
        <v>121.50249452954053</v>
      </c>
      <c r="CP287" s="93">
        <f t="shared" si="328"/>
        <v>636.54657188212695</v>
      </c>
      <c r="CQ287" s="93">
        <f t="shared" si="311"/>
        <v>9.4567512398852465E+18</v>
      </c>
      <c r="CR287" s="93">
        <f t="shared" si="312"/>
        <v>166932.18987440679</v>
      </c>
      <c r="CS287" s="94">
        <f t="shared" si="313"/>
        <v>5.2389588736169141</v>
      </c>
      <c r="CT287" s="100">
        <f t="shared" si="336"/>
        <v>0.98608080940812604</v>
      </c>
      <c r="CU287" s="94">
        <f t="shared" si="314"/>
        <v>-39</v>
      </c>
      <c r="CV287" s="94">
        <f t="shared" si="315"/>
        <v>26</v>
      </c>
      <c r="CW287" s="94">
        <v>1</v>
      </c>
      <c r="CX287" s="94">
        <f>CX$3/DA$3</f>
        <v>0.38461538461538458</v>
      </c>
      <c r="CY287" s="93">
        <f>CY286*CW287</f>
        <v>1</v>
      </c>
      <c r="CZ287" s="93">
        <f>CU287*CY287*$G287*CX287</f>
        <v>-86.76037500000001</v>
      </c>
      <c r="DA287" s="93">
        <f t="shared" si="330"/>
        <v>0.11666467667938606</v>
      </c>
      <c r="DB287" s="93">
        <f t="shared" si="316"/>
        <v>1.0760417165733761E+19</v>
      </c>
      <c r="DC287" s="93">
        <f t="shared" si="317"/>
        <v>166932.18987440679</v>
      </c>
      <c r="DD287" s="94">
        <f t="shared" si="318"/>
        <v>-1.3446769528069242E-3</v>
      </c>
      <c r="DE287" s="100"/>
    </row>
    <row r="288" spans="1:109">
      <c r="A288" s="84">
        <f t="shared" si="269"/>
        <v>4389.9841025487412</v>
      </c>
      <c r="B288" s="84">
        <f t="shared" si="270"/>
        <v>9.4</v>
      </c>
      <c r="C288" s="112">
        <f t="shared" si="338"/>
        <v>12.14</v>
      </c>
      <c r="D288" s="116"/>
      <c r="E288" s="86">
        <f t="shared" si="319"/>
        <v>2.41</v>
      </c>
      <c r="F288" s="86">
        <f t="shared" si="271"/>
        <v>2.41</v>
      </c>
      <c r="G288" s="87">
        <f t="shared" si="272"/>
        <v>5.8081000000000005</v>
      </c>
      <c r="H288" s="88">
        <f t="shared" si="273"/>
        <v>9.5080565364309424E+16</v>
      </c>
      <c r="I288" s="84">
        <f t="shared" si="320"/>
        <v>56.400000000000027</v>
      </c>
      <c r="J288" s="89">
        <v>282</v>
      </c>
      <c r="K288" s="94">
        <f t="shared" si="274"/>
        <v>282</v>
      </c>
      <c r="L288" s="94">
        <f t="shared" si="275"/>
        <v>10</v>
      </c>
      <c r="M288" s="94">
        <v>1</v>
      </c>
      <c r="N288" s="94">
        <f>N$3/Q$3</f>
        <v>1</v>
      </c>
      <c r="O288" s="93">
        <f>O287*M288</f>
        <v>17942446080000</v>
      </c>
      <c r="P288" s="93">
        <f>K288*O288*$G288*N288</f>
        <v>2.938764894378394E+16</v>
      </c>
      <c r="Q288" s="93">
        <f t="shared" si="276"/>
        <v>9.5080565364309427E+17</v>
      </c>
      <c r="R288" s="93">
        <f t="shared" si="277"/>
        <v>4.7540282682154711E+18</v>
      </c>
      <c r="S288" s="93">
        <f t="shared" si="278"/>
        <v>172965.37364042041</v>
      </c>
      <c r="T288" s="94">
        <f t="shared" si="337"/>
        <v>32.353920365045333</v>
      </c>
      <c r="U288" s="100">
        <f>T288/(($C288/N$3))</f>
        <v>2.6650675753744095</v>
      </c>
      <c r="V288" s="94">
        <f t="shared" si="279"/>
        <v>272</v>
      </c>
      <c r="W288" s="97">
        <f t="shared" si="280"/>
        <v>10.5</v>
      </c>
      <c r="X288" s="94">
        <v>1</v>
      </c>
      <c r="Y288" s="94">
        <f>Y$3/AB$3</f>
        <v>0.95238095238095244</v>
      </c>
      <c r="Z288" s="93">
        <f>Z287*X288</f>
        <v>1490603212800</v>
      </c>
      <c r="AA288" s="93">
        <f>V288*Z288*$G288*Y288</f>
        <v>2242723548106401</v>
      </c>
      <c r="AB288" s="93">
        <f t="shared" si="321"/>
        <v>2.4958648408131213E+17</v>
      </c>
      <c r="AC288" s="93">
        <f t="shared" si="281"/>
        <v>4.9917296816262441E+18</v>
      </c>
      <c r="AD288" s="93">
        <f t="shared" si="282"/>
        <v>172965.37364042041</v>
      </c>
      <c r="AE288" s="94">
        <f t="shared" si="283"/>
        <v>111.28722677034604</v>
      </c>
      <c r="AF288" s="100">
        <f t="shared" si="322"/>
        <v>9.62533674702334</v>
      </c>
      <c r="AG288" s="94">
        <f t="shared" si="284"/>
        <v>247</v>
      </c>
      <c r="AH288" s="94">
        <f t="shared" si="285"/>
        <v>11.75</v>
      </c>
      <c r="AI288" s="94">
        <v>1</v>
      </c>
      <c r="AJ288" s="94">
        <f>AJ$3/AM$3</f>
        <v>0.85106382978723394</v>
      </c>
      <c r="AK288" s="93">
        <f>AK287*AI288</f>
        <v>139744051200</v>
      </c>
      <c r="AL288" s="93">
        <f>AG288*AK288*$G288*AJ288</f>
        <v>170618649933919.84</v>
      </c>
      <c r="AM288" s="93">
        <f t="shared" si="323"/>
        <v>8728098773676826</v>
      </c>
      <c r="AN288" s="93">
        <f t="shared" si="286"/>
        <v>5.5859832151531786E+18</v>
      </c>
      <c r="AO288" s="93">
        <f t="shared" si="287"/>
        <v>172965.37364042041</v>
      </c>
      <c r="AP288" s="94">
        <f t="shared" si="288"/>
        <v>51.155596278936656</v>
      </c>
      <c r="AQ288" s="100">
        <f t="shared" si="331"/>
        <v>4.9512212213962581</v>
      </c>
      <c r="AR288" s="94">
        <f t="shared" si="289"/>
        <v>217</v>
      </c>
      <c r="AS288" s="94">
        <f t="shared" si="290"/>
        <v>13.25</v>
      </c>
      <c r="AT288" s="94">
        <v>1</v>
      </c>
      <c r="AU288" s="94">
        <f>AU$3/AX$3</f>
        <v>0.75471698113207542</v>
      </c>
      <c r="AV288" s="93">
        <f>AV287*AT288</f>
        <v>958464000</v>
      </c>
      <c r="AW288" s="93">
        <f>AR288*AV288*$G288*AU288</f>
        <v>911703760432.30188</v>
      </c>
      <c r="AX288" s="93">
        <f t="shared" si="324"/>
        <v>153786314828746.94</v>
      </c>
      <c r="AY288" s="93">
        <f t="shared" si="291"/>
        <v>6.2990874553854986E+18</v>
      </c>
      <c r="AZ288" s="93">
        <f t="shared" si="292"/>
        <v>172965.37364042041</v>
      </c>
      <c r="BA288" s="94">
        <f t="shared" si="293"/>
        <v>168.68013657838398</v>
      </c>
      <c r="BB288" s="100">
        <f t="shared" si="332"/>
        <v>18.410311446981776</v>
      </c>
      <c r="BC288" s="94">
        <f t="shared" si="294"/>
        <v>180</v>
      </c>
      <c r="BD288" s="94">
        <f t="shared" si="295"/>
        <v>15.1</v>
      </c>
      <c r="BE288" s="94">
        <v>12</v>
      </c>
      <c r="BF288" s="94">
        <f>BF$3/BI$3</f>
        <v>0.66225165562913912</v>
      </c>
      <c r="BG288" s="93">
        <f>BG287*BE288</f>
        <v>88473600</v>
      </c>
      <c r="BH288" s="93">
        <f>BC288*BG288*$G288*BF288</f>
        <v>61255253581.986763</v>
      </c>
      <c r="BI288" s="93">
        <f t="shared" si="325"/>
        <v>1037664098713.6124</v>
      </c>
      <c r="BJ288" s="93">
        <f t="shared" si="296"/>
        <v>7.1785826850053622E+18</v>
      </c>
      <c r="BK288" s="93">
        <f t="shared" si="297"/>
        <v>172965.37364042041</v>
      </c>
      <c r="BL288" s="94">
        <f t="shared" si="298"/>
        <v>16.940001682055833</v>
      </c>
      <c r="BM288" s="100">
        <f t="shared" si="333"/>
        <v>2.1070348055934356</v>
      </c>
      <c r="BN288" s="94">
        <f t="shared" si="299"/>
        <v>130</v>
      </c>
      <c r="BO288" s="94">
        <f t="shared" si="300"/>
        <v>17.600000000000001</v>
      </c>
      <c r="BP288" s="94">
        <v>1</v>
      </c>
      <c r="BQ288" s="94">
        <f>BQ$3/BT$3</f>
        <v>0.56818181818181823</v>
      </c>
      <c r="BR288" s="93">
        <f>BR287*BP288</f>
        <v>61440</v>
      </c>
      <c r="BS288" s="93">
        <f>BN288*BR288*$G288*BQ288</f>
        <v>26358213.81818182</v>
      </c>
      <c r="BT288" s="93">
        <f t="shared" si="326"/>
        <v>1181116006.4000103</v>
      </c>
      <c r="BU288" s="93">
        <f t="shared" si="301"/>
        <v>8.3670897520592292E+18</v>
      </c>
      <c r="BV288" s="93">
        <f t="shared" si="302"/>
        <v>172965.37364042041</v>
      </c>
      <c r="BW288" s="94">
        <f t="shared" si="303"/>
        <v>44.81016864599831</v>
      </c>
      <c r="BX288" s="100">
        <f t="shared" si="334"/>
        <v>6.4963671183654874</v>
      </c>
      <c r="BY288" s="94">
        <f t="shared" si="304"/>
        <v>75</v>
      </c>
      <c r="BZ288" s="94">
        <f t="shared" si="305"/>
        <v>20.350000000000001</v>
      </c>
      <c r="CA288" s="94">
        <v>1</v>
      </c>
      <c r="CB288" s="94">
        <f>CB$3/CE$3</f>
        <v>0.49140049140049141</v>
      </c>
      <c r="CC288" s="93">
        <f>CC287*CA288</f>
        <v>64</v>
      </c>
      <c r="CD288" s="93">
        <f>BY288*CC288*$G288*CB288</f>
        <v>13699.695331695333</v>
      </c>
      <c r="CE288" s="93">
        <f t="shared" si="327"/>
        <v>666828.80000000331</v>
      </c>
      <c r="CF288" s="93">
        <f t="shared" si="306"/>
        <v>9.6744475258184847E+18</v>
      </c>
      <c r="CG288" s="93">
        <f t="shared" si="307"/>
        <v>172965.37364042041</v>
      </c>
      <c r="CH288" s="94">
        <f t="shared" si="308"/>
        <v>48.674717492238088</v>
      </c>
      <c r="CI288" s="100">
        <f t="shared" si="335"/>
        <v>8.1592298267466639</v>
      </c>
      <c r="CJ288" s="94">
        <f t="shared" si="309"/>
        <v>25</v>
      </c>
      <c r="CK288" s="94">
        <f t="shared" si="310"/>
        <v>22.85</v>
      </c>
      <c r="CL288" s="94">
        <v>1</v>
      </c>
      <c r="CM288" s="94">
        <f>CM$3/CP$3</f>
        <v>0.43763676148796499</v>
      </c>
      <c r="CN288" s="93">
        <f>CN287*CL288</f>
        <v>2</v>
      </c>
      <c r="CO288" s="93">
        <f>CJ288*CN288*$G288*CM288</f>
        <v>127.09190371991248</v>
      </c>
      <c r="CP288" s="93">
        <f t="shared" si="328"/>
        <v>731.2000000000013</v>
      </c>
      <c r="CQ288" s="93">
        <f t="shared" si="311"/>
        <v>1.0862954592872352E+19</v>
      </c>
      <c r="CR288" s="93">
        <f t="shared" si="312"/>
        <v>172965.37364042041</v>
      </c>
      <c r="CS288" s="94">
        <f t="shared" si="313"/>
        <v>5.7533169194745364</v>
      </c>
      <c r="CT288" s="100">
        <f t="shared" si="336"/>
        <v>1.0828936705930243</v>
      </c>
      <c r="CU288" s="94">
        <f t="shared" si="314"/>
        <v>-38</v>
      </c>
      <c r="CV288" s="94">
        <f t="shared" si="315"/>
        <v>26</v>
      </c>
      <c r="CW288" s="94">
        <v>1</v>
      </c>
      <c r="CX288" s="94">
        <f>CX$3/DA$3</f>
        <v>0.38461538461538458</v>
      </c>
      <c r="CY288" s="93">
        <f>CY287*CW288</f>
        <v>1</v>
      </c>
      <c r="CZ288" s="93">
        <f>CU288*CY288*$G288*CX288</f>
        <v>-84.887615384615387</v>
      </c>
      <c r="DA288" s="93">
        <f t="shared" si="330"/>
        <v>0.13401252218787174</v>
      </c>
      <c r="DB288" s="93">
        <f t="shared" si="316"/>
        <v>1.2360473497360224E+19</v>
      </c>
      <c r="DC288" s="93">
        <f t="shared" si="317"/>
        <v>172965.37364042041</v>
      </c>
      <c r="DD288" s="94">
        <f t="shared" si="318"/>
        <v>-1.5787052278554111E-3</v>
      </c>
      <c r="DE288" s="100"/>
    </row>
    <row r="289" spans="1:109">
      <c r="A289" s="84">
        <f t="shared" si="269"/>
        <v>4544.7965575899816</v>
      </c>
      <c r="B289" s="84">
        <f t="shared" si="270"/>
        <v>9.4333333333333336</v>
      </c>
      <c r="C289" s="112">
        <f t="shared" si="338"/>
        <v>12.14</v>
      </c>
      <c r="D289" s="116"/>
      <c r="E289" s="86">
        <f t="shared" si="319"/>
        <v>2.415</v>
      </c>
      <c r="F289" s="86">
        <f t="shared" si="271"/>
        <v>2.415</v>
      </c>
      <c r="G289" s="87">
        <f t="shared" si="272"/>
        <v>5.8322250000000002</v>
      </c>
      <c r="H289" s="88">
        <f t="shared" si="273"/>
        <v>1.092188890261703E+17</v>
      </c>
      <c r="I289" s="84">
        <f t="shared" si="320"/>
        <v>56.60000000000003</v>
      </c>
      <c r="J289" s="89">
        <v>283</v>
      </c>
      <c r="K289" s="94">
        <f t="shared" si="274"/>
        <v>283</v>
      </c>
      <c r="L289" s="94">
        <f t="shared" si="275"/>
        <v>10</v>
      </c>
      <c r="M289" s="94">
        <v>1</v>
      </c>
      <c r="N289" s="94">
        <f>N$3/Q$3</f>
        <v>1</v>
      </c>
      <c r="O289" s="93">
        <f>O288*M289</f>
        <v>17942446080000</v>
      </c>
      <c r="P289" s="93">
        <f>K289*O289*$G289*N289</f>
        <v>2.9614360272666624E+16</v>
      </c>
      <c r="Q289" s="93">
        <f t="shared" si="276"/>
        <v>1.092188890261703E+18</v>
      </c>
      <c r="R289" s="93">
        <f t="shared" si="277"/>
        <v>5.4609444513085153E+18</v>
      </c>
      <c r="S289" s="93">
        <f t="shared" si="278"/>
        <v>179216.47758763161</v>
      </c>
      <c r="T289" s="94">
        <f t="shared" si="337"/>
        <v>36.880381011294993</v>
      </c>
      <c r="U289" s="100">
        <f>T289/(($C289/N$3))</f>
        <v>3.0379226533191921</v>
      </c>
      <c r="V289" s="94">
        <f t="shared" si="279"/>
        <v>273</v>
      </c>
      <c r="W289" s="97">
        <f t="shared" si="280"/>
        <v>10.5</v>
      </c>
      <c r="X289" s="94">
        <v>1</v>
      </c>
      <c r="Y289" s="94">
        <f>Y$3/AB$3</f>
        <v>0.95238095238095244</v>
      </c>
      <c r="Z289" s="93">
        <f>Z288*X289</f>
        <v>1490603212800</v>
      </c>
      <c r="AA289" s="93">
        <f>V289*Z289*$G289*Y289</f>
        <v>2260318663920845</v>
      </c>
      <c r="AB289" s="93">
        <f t="shared" si="321"/>
        <v>2.8669958369369693E+17</v>
      </c>
      <c r="AC289" s="93">
        <f t="shared" si="281"/>
        <v>5.7339916738739415E+18</v>
      </c>
      <c r="AD289" s="93">
        <f t="shared" si="282"/>
        <v>179216.47758763161</v>
      </c>
      <c r="AE289" s="94">
        <f t="shared" si="283"/>
        <v>126.8403381655822</v>
      </c>
      <c r="AF289" s="100">
        <f t="shared" si="322"/>
        <v>10.970539956660733</v>
      </c>
      <c r="AG289" s="94">
        <f t="shared" si="284"/>
        <v>248</v>
      </c>
      <c r="AH289" s="94">
        <f t="shared" si="285"/>
        <v>11.75</v>
      </c>
      <c r="AI289" s="94">
        <v>1</v>
      </c>
      <c r="AJ289" s="94">
        <f>AJ$3/AM$3</f>
        <v>0.85106382978723394</v>
      </c>
      <c r="AK289" s="93">
        <f>AK288*AI289</f>
        <v>139744051200</v>
      </c>
      <c r="AL289" s="93">
        <f>AG289*AK289*$G289*AJ289</f>
        <v>172020978514434.16</v>
      </c>
      <c r="AM289" s="93">
        <f t="shared" si="323"/>
        <v>1.0025952703574206E+16</v>
      </c>
      <c r="AN289" s="93">
        <f t="shared" si="286"/>
        <v>6.4166097302875054E+18</v>
      </c>
      <c r="AO289" s="93">
        <f t="shared" si="287"/>
        <v>179216.47758763161</v>
      </c>
      <c r="AP289" s="94">
        <f t="shared" si="288"/>
        <v>58.283313989711644</v>
      </c>
      <c r="AQ289" s="100">
        <f t="shared" si="331"/>
        <v>5.641095052546226</v>
      </c>
      <c r="AR289" s="94">
        <f t="shared" si="289"/>
        <v>218</v>
      </c>
      <c r="AS289" s="94">
        <f t="shared" si="290"/>
        <v>13.25</v>
      </c>
      <c r="AT289" s="94">
        <v>1</v>
      </c>
      <c r="AU289" s="94">
        <f>AU$3/AX$3</f>
        <v>0.75471698113207542</v>
      </c>
      <c r="AV289" s="93">
        <f>AV288*AT289</f>
        <v>958464000</v>
      </c>
      <c r="AW289" s="93">
        <f>AR289*AV289*$G289*AU289</f>
        <v>919709538960.90552</v>
      </c>
      <c r="AX289" s="93">
        <f t="shared" si="324"/>
        <v>176654086864837.72</v>
      </c>
      <c r="AY289" s="93">
        <f t="shared" si="291"/>
        <v>7.2357513979837829E+18</v>
      </c>
      <c r="AZ289" s="93">
        <f t="shared" si="292"/>
        <v>179216.47758763161</v>
      </c>
      <c r="BA289" s="94">
        <f t="shared" si="293"/>
        <v>192.07595374559537</v>
      </c>
      <c r="BB289" s="100">
        <f t="shared" si="332"/>
        <v>20.963808790190598</v>
      </c>
      <c r="BC289" s="94">
        <f t="shared" si="294"/>
        <v>181</v>
      </c>
      <c r="BD289" s="94">
        <f t="shared" si="295"/>
        <v>15.1</v>
      </c>
      <c r="BE289" s="94">
        <v>1</v>
      </c>
      <c r="BF289" s="94">
        <f>BF$3/BI$3</f>
        <v>0.66225165562913912</v>
      </c>
      <c r="BG289" s="93">
        <f>BG288*BE289</f>
        <v>88473600</v>
      </c>
      <c r="BH289" s="93">
        <f>BC289*BG289*$G289*BF289</f>
        <v>61851408912.953644</v>
      </c>
      <c r="BI289" s="93">
        <f t="shared" si="325"/>
        <v>1191963043231.8076</v>
      </c>
      <c r="BJ289" s="93">
        <f t="shared" si="296"/>
        <v>8.2460261214758584E+18</v>
      </c>
      <c r="BK289" s="93">
        <f t="shared" si="297"/>
        <v>179216.47758763161</v>
      </c>
      <c r="BL289" s="94">
        <f t="shared" si="298"/>
        <v>19.271396790804111</v>
      </c>
      <c r="BM289" s="100">
        <f t="shared" si="333"/>
        <v>2.3970188759566891</v>
      </c>
      <c r="BN289" s="94">
        <f t="shared" si="299"/>
        <v>131</v>
      </c>
      <c r="BO289" s="94">
        <f t="shared" si="300"/>
        <v>17.600000000000001</v>
      </c>
      <c r="BP289" s="94">
        <v>1</v>
      </c>
      <c r="BQ289" s="94">
        <f>BQ$3/BT$3</f>
        <v>0.56818181818181823</v>
      </c>
      <c r="BR289" s="93">
        <f>BR288*BP289</f>
        <v>61440</v>
      </c>
      <c r="BS289" s="93">
        <f>BN289*BR289*$G289*BQ289</f>
        <v>26671295.127272733</v>
      </c>
      <c r="BT289" s="93">
        <f t="shared" si="326"/>
        <v>1356746013.6123595</v>
      </c>
      <c r="BU289" s="93">
        <f t="shared" si="301"/>
        <v>9.6112622343029883E+18</v>
      </c>
      <c r="BV289" s="93">
        <f t="shared" si="302"/>
        <v>179216.47758763161</v>
      </c>
      <c r="BW289" s="94">
        <f t="shared" si="303"/>
        <v>50.869146291475694</v>
      </c>
      <c r="BX289" s="100">
        <f t="shared" si="334"/>
        <v>7.3747691493407919</v>
      </c>
      <c r="BY289" s="94">
        <f t="shared" si="304"/>
        <v>76</v>
      </c>
      <c r="BZ289" s="94">
        <f t="shared" si="305"/>
        <v>20.350000000000001</v>
      </c>
      <c r="CA289" s="94">
        <v>1</v>
      </c>
      <c r="CB289" s="94">
        <f>CB$3/CE$3</f>
        <v>0.49140049140049141</v>
      </c>
      <c r="CC289" s="93">
        <f>CC288*CA289</f>
        <v>64</v>
      </c>
      <c r="CD289" s="93">
        <f>BY289*CC289*$G289*CB289</f>
        <v>13940.020835380836</v>
      </c>
      <c r="CE289" s="93">
        <f t="shared" si="327"/>
        <v>765985.14562465088</v>
      </c>
      <c r="CF289" s="93">
        <f t="shared" si="306"/>
        <v>1.1113021958412829E+19</v>
      </c>
      <c r="CG289" s="93">
        <f t="shared" si="307"/>
        <v>179216.47758763161</v>
      </c>
      <c r="CH289" s="94">
        <f t="shared" si="308"/>
        <v>54.948637069502951</v>
      </c>
      <c r="CI289" s="100">
        <f t="shared" si="335"/>
        <v>9.2109123917988871</v>
      </c>
      <c r="CJ289" s="94">
        <f t="shared" si="309"/>
        <v>26</v>
      </c>
      <c r="CK289" s="94">
        <f t="shared" si="310"/>
        <v>22.85</v>
      </c>
      <c r="CL289" s="94">
        <v>1</v>
      </c>
      <c r="CM289" s="94">
        <f>CM$3/CP$3</f>
        <v>0.43763676148796499</v>
      </c>
      <c r="CN289" s="93">
        <f>CN288*CL289</f>
        <v>2</v>
      </c>
      <c r="CO289" s="93">
        <f>CJ289*CN289*$G289*CM289</f>
        <v>132.72459518599564</v>
      </c>
      <c r="CP289" s="93">
        <f t="shared" si="328"/>
        <v>839.92823717383339</v>
      </c>
      <c r="CQ289" s="93">
        <f t="shared" si="311"/>
        <v>1.2478258071239959E+19</v>
      </c>
      <c r="CR289" s="93">
        <f t="shared" si="312"/>
        <v>179216.47758763161</v>
      </c>
      <c r="CS289" s="94">
        <f t="shared" si="313"/>
        <v>6.3283541079691155</v>
      </c>
      <c r="CT289" s="100">
        <f t="shared" si="336"/>
        <v>1.1911276059892446</v>
      </c>
      <c r="CU289" s="94">
        <f t="shared" si="314"/>
        <v>-37</v>
      </c>
      <c r="CV289" s="94">
        <f t="shared" si="315"/>
        <v>26</v>
      </c>
      <c r="CW289" s="97">
        <v>1</v>
      </c>
      <c r="CX289" s="94">
        <f>CX$3/DA$3</f>
        <v>0.38461538461538458</v>
      </c>
      <c r="CY289" s="93">
        <f>CY288*CW289</f>
        <v>1</v>
      </c>
      <c r="CZ289" s="93">
        <f>CU289*CY289*$G289*CX289</f>
        <v>-82.997048076923065</v>
      </c>
      <c r="DA289" s="93">
        <f t="shared" si="330"/>
        <v>0.15393996378621197</v>
      </c>
      <c r="DB289" s="93">
        <f t="shared" si="316"/>
        <v>1.4198455573402141E+19</v>
      </c>
      <c r="DC289" s="93">
        <f t="shared" si="317"/>
        <v>179216.47758763161</v>
      </c>
      <c r="DD289" s="94">
        <f t="shared" si="318"/>
        <v>-1.8547643241906364E-3</v>
      </c>
      <c r="DE289" s="100"/>
    </row>
    <row r="290" spans="1:109">
      <c r="A290" s="84">
        <f t="shared" si="269"/>
        <v>4705.0684620679476</v>
      </c>
      <c r="B290" s="84">
        <f t="shared" si="270"/>
        <v>9.4666666666666668</v>
      </c>
      <c r="C290" s="112">
        <f t="shared" si="338"/>
        <v>12.14</v>
      </c>
      <c r="D290" s="116"/>
      <c r="E290" s="86">
        <f t="shared" si="319"/>
        <v>2.42</v>
      </c>
      <c r="F290" s="86">
        <f t="shared" si="271"/>
        <v>2.42</v>
      </c>
      <c r="G290" s="87">
        <f t="shared" si="272"/>
        <v>5.8563999999999998</v>
      </c>
      <c r="H290" s="88">
        <f t="shared" si="273"/>
        <v>1.2545955815896558E+17</v>
      </c>
      <c r="I290" s="84">
        <f t="shared" si="320"/>
        <v>56.800000000000033</v>
      </c>
      <c r="J290" s="89">
        <v>284</v>
      </c>
      <c r="K290" s="94">
        <f t="shared" si="274"/>
        <v>284</v>
      </c>
      <c r="L290" s="94">
        <f t="shared" si="275"/>
        <v>10</v>
      </c>
      <c r="M290" s="94">
        <v>1</v>
      </c>
      <c r="N290" s="94">
        <f>N$3/Q$3</f>
        <v>1</v>
      </c>
      <c r="O290" s="93">
        <f>O289*M290</f>
        <v>17942446080000</v>
      </c>
      <c r="P290" s="93">
        <f>K290*O290*$G290*N290</f>
        <v>2.9842192107307008E+16</v>
      </c>
      <c r="Q290" s="93">
        <f t="shared" si="276"/>
        <v>1.2545955815896558E+18</v>
      </c>
      <c r="R290" s="93">
        <f t="shared" si="277"/>
        <v>6.2729779079482788E+18</v>
      </c>
      <c r="S290" s="93">
        <f t="shared" si="278"/>
        <v>185693.36863628167</v>
      </c>
      <c r="T290" s="94">
        <f t="shared" si="337"/>
        <v>42.040999437251863</v>
      </c>
      <c r="U290" s="100">
        <f>T290/(($C290/N$3))</f>
        <v>3.4630147806632503</v>
      </c>
      <c r="V290" s="94">
        <f t="shared" si="279"/>
        <v>274</v>
      </c>
      <c r="W290" s="97">
        <f t="shared" si="280"/>
        <v>10.5</v>
      </c>
      <c r="X290" s="94">
        <v>1</v>
      </c>
      <c r="Y290" s="94">
        <f>Y$3/AB$3</f>
        <v>0.95238095238095244</v>
      </c>
      <c r="Z290" s="93">
        <f>Z289*X290</f>
        <v>1490603212800</v>
      </c>
      <c r="AA290" s="93">
        <f>V290*Z290*$G290*Y290</f>
        <v>2278001725324844</v>
      </c>
      <c r="AB290" s="93">
        <f t="shared" si="321"/>
        <v>3.2933134016728442E+17</v>
      </c>
      <c r="AC290" s="93">
        <f t="shared" si="281"/>
        <v>6.5866268033456937E+18</v>
      </c>
      <c r="AD290" s="93">
        <f t="shared" si="282"/>
        <v>185693.36863628167</v>
      </c>
      <c r="AE290" s="94">
        <f t="shared" si="283"/>
        <v>144.57027688173574</v>
      </c>
      <c r="AF290" s="100">
        <f t="shared" si="322"/>
        <v>12.504019005421954</v>
      </c>
      <c r="AG290" s="94">
        <f t="shared" si="284"/>
        <v>249</v>
      </c>
      <c r="AH290" s="94">
        <f t="shared" si="285"/>
        <v>11.75</v>
      </c>
      <c r="AI290" s="94">
        <v>1</v>
      </c>
      <c r="AJ290" s="94">
        <f>AJ$3/AM$3</f>
        <v>0.85106382978723394</v>
      </c>
      <c r="AK290" s="93">
        <f>AK289*AI290</f>
        <v>139744051200</v>
      </c>
      <c r="AL290" s="93">
        <f>AG290*AK290*$G290*AJ290</f>
        <v>173430526213167.91</v>
      </c>
      <c r="AM290" s="93">
        <f t="shared" si="323"/>
        <v>1.151679537787377E+16</v>
      </c>
      <c r="AN290" s="93">
        <f t="shared" si="286"/>
        <v>7.3707490418392279E+18</v>
      </c>
      <c r="AO290" s="93">
        <f t="shared" si="287"/>
        <v>185693.36863628167</v>
      </c>
      <c r="AP290" s="94">
        <f t="shared" si="288"/>
        <v>66.405814647175674</v>
      </c>
      <c r="AQ290" s="100">
        <f t="shared" si="331"/>
        <v>6.4272514176632134</v>
      </c>
      <c r="AR290" s="94">
        <f t="shared" si="289"/>
        <v>219</v>
      </c>
      <c r="AS290" s="94">
        <f t="shared" si="290"/>
        <v>13.25</v>
      </c>
      <c r="AT290" s="94">
        <v>1</v>
      </c>
      <c r="AU290" s="94">
        <f>AU$3/AX$3</f>
        <v>0.75471698113207542</v>
      </c>
      <c r="AV290" s="93">
        <f>AV289*AT290</f>
        <v>958464000</v>
      </c>
      <c r="AW290" s="93">
        <f>AR290*AV290*$G290*AU290</f>
        <v>927758140937.66028</v>
      </c>
      <c r="AX290" s="93">
        <f t="shared" si="324"/>
        <v>202922258985142.41</v>
      </c>
      <c r="AY290" s="93">
        <f t="shared" si="291"/>
        <v>8.3116957280314696E+18</v>
      </c>
      <c r="AZ290" s="93">
        <f t="shared" si="292"/>
        <v>185693.36863628167</v>
      </c>
      <c r="BA290" s="94">
        <f t="shared" si="293"/>
        <v>218.7232318759869</v>
      </c>
      <c r="BB290" s="100">
        <f t="shared" si="332"/>
        <v>23.872181403268751</v>
      </c>
      <c r="BC290" s="94">
        <f t="shared" si="294"/>
        <v>182</v>
      </c>
      <c r="BD290" s="94">
        <f t="shared" si="295"/>
        <v>15.1</v>
      </c>
      <c r="BE290" s="94">
        <v>1</v>
      </c>
      <c r="BF290" s="94">
        <f>BF$3/BI$3</f>
        <v>0.66225165562913912</v>
      </c>
      <c r="BG290" s="93">
        <f>BG289*BE290</f>
        <v>88473600</v>
      </c>
      <c r="BH290" s="93">
        <f>BC290*BG290*$G290*BF290</f>
        <v>62450924482.966888</v>
      </c>
      <c r="BI290" s="93">
        <f t="shared" si="325"/>
        <v>1369205986977.6372</v>
      </c>
      <c r="BJ290" s="93">
        <f t="shared" si="296"/>
        <v>9.4721966410019E+18</v>
      </c>
      <c r="BK290" s="93">
        <f t="shared" si="297"/>
        <v>185693.36863628167</v>
      </c>
      <c r="BL290" s="94">
        <f t="shared" si="298"/>
        <v>21.924511099128402</v>
      </c>
      <c r="BM290" s="100">
        <f t="shared" si="333"/>
        <v>2.7270190905835161</v>
      </c>
      <c r="BN290" s="94">
        <f t="shared" si="299"/>
        <v>132</v>
      </c>
      <c r="BO290" s="94">
        <f t="shared" si="300"/>
        <v>17.600000000000001</v>
      </c>
      <c r="BP290" s="94">
        <v>1</v>
      </c>
      <c r="BQ290" s="94">
        <f>BQ$3/BT$3</f>
        <v>0.56818181818181823</v>
      </c>
      <c r="BR290" s="93">
        <f>BR289*BP290</f>
        <v>61440</v>
      </c>
      <c r="BS290" s="93">
        <f>BN290*BR290*$G290*BQ290</f>
        <v>26986291.200000003</v>
      </c>
      <c r="BT290" s="93">
        <f t="shared" si="326"/>
        <v>1558491913.9853024</v>
      </c>
      <c r="BU290" s="93">
        <f t="shared" si="301"/>
        <v>1.1040441117988973E+19</v>
      </c>
      <c r="BV290" s="93">
        <f t="shared" si="302"/>
        <v>185693.36863628167</v>
      </c>
      <c r="BW290" s="94">
        <f t="shared" si="303"/>
        <v>57.751244972310324</v>
      </c>
      <c r="BX290" s="100">
        <f t="shared" si="334"/>
        <v>8.3725033897253844</v>
      </c>
      <c r="BY290" s="94">
        <f t="shared" si="304"/>
        <v>77</v>
      </c>
      <c r="BZ290" s="94">
        <f t="shared" si="305"/>
        <v>20.350000000000001</v>
      </c>
      <c r="CA290" s="94">
        <v>1</v>
      </c>
      <c r="CB290" s="94">
        <f>CB$3/CE$3</f>
        <v>0.49140049140049141</v>
      </c>
      <c r="CC290" s="93">
        <f>CC289*CA290</f>
        <v>64</v>
      </c>
      <c r="CD290" s="93">
        <f>BY290*CC290*$G290*CB290</f>
        <v>14181.984864864864</v>
      </c>
      <c r="CE290" s="93">
        <f t="shared" si="327"/>
        <v>879885.87673120073</v>
      </c>
      <c r="CF290" s="93">
        <f t="shared" si="306"/>
        <v>1.2765510042674749E+19</v>
      </c>
      <c r="CG290" s="93">
        <f t="shared" si="307"/>
        <v>185693.36863628167</v>
      </c>
      <c r="CH290" s="94">
        <f t="shared" si="308"/>
        <v>62.042505694042347</v>
      </c>
      <c r="CI290" s="100">
        <f t="shared" si="335"/>
        <v>10.400041110986505</v>
      </c>
      <c r="CJ290" s="94">
        <f t="shared" si="309"/>
        <v>27</v>
      </c>
      <c r="CK290" s="94">
        <f t="shared" si="310"/>
        <v>22.85</v>
      </c>
      <c r="CL290" s="94">
        <v>1</v>
      </c>
      <c r="CM290" s="94">
        <f>CM$3/CP$3</f>
        <v>0.43763676148796499</v>
      </c>
      <c r="CN290" s="93">
        <f>CN289*CL290</f>
        <v>2</v>
      </c>
      <c r="CO290" s="93">
        <f>CJ290*CN290*$G290*CM290</f>
        <v>138.40070021881837</v>
      </c>
      <c r="CP290" s="93">
        <f t="shared" si="328"/>
        <v>964.82418435714192</v>
      </c>
      <c r="CQ290" s="93">
        <f t="shared" si="311"/>
        <v>1.4333754519661818E+19</v>
      </c>
      <c r="CR290" s="93">
        <f t="shared" si="312"/>
        <v>185693.36863628167</v>
      </c>
      <c r="CS290" s="94">
        <f t="shared" si="313"/>
        <v>6.9712377381885133</v>
      </c>
      <c r="CT290" s="100">
        <f t="shared" si="336"/>
        <v>1.312131650062665</v>
      </c>
      <c r="CU290" s="94">
        <f t="shared" si="314"/>
        <v>-36</v>
      </c>
      <c r="CV290" s="94">
        <f t="shared" si="315"/>
        <v>26</v>
      </c>
      <c r="CW290" s="94">
        <v>1</v>
      </c>
      <c r="CX290" s="94">
        <f>CX$3/DA$3</f>
        <v>0.38461538461538458</v>
      </c>
      <c r="CY290" s="93">
        <f>CY289*CW290</f>
        <v>1</v>
      </c>
      <c r="CZ290" s="93">
        <f>CU290*CY290*$G290*CX290</f>
        <v>-81.08861538461538</v>
      </c>
      <c r="DA290" s="93">
        <f t="shared" si="330"/>
        <v>0.1768305831695248</v>
      </c>
      <c r="DB290" s="93">
        <f t="shared" si="316"/>
        <v>1.6309742560665526E+19</v>
      </c>
      <c r="DC290" s="93">
        <f t="shared" si="317"/>
        <v>185693.36863628167</v>
      </c>
      <c r="DD290" s="94">
        <f t="shared" si="318"/>
        <v>-2.1807078876706796E-3</v>
      </c>
      <c r="DE290" s="100"/>
    </row>
    <row r="291" spans="1:109">
      <c r="A291" s="84">
        <f t="shared" si="269"/>
        <v>4870.9923430512408</v>
      </c>
      <c r="B291" s="84">
        <f t="shared" si="270"/>
        <v>9.5</v>
      </c>
      <c r="C291" s="112">
        <f t="shared" si="338"/>
        <v>12.14</v>
      </c>
      <c r="D291" s="116"/>
      <c r="E291" s="86">
        <f t="shared" si="319"/>
        <v>2.4249999999999998</v>
      </c>
      <c r="F291" s="86">
        <f t="shared" si="271"/>
        <v>2.4249999999999998</v>
      </c>
      <c r="G291" s="87">
        <f t="shared" si="272"/>
        <v>5.8806249999999993</v>
      </c>
      <c r="H291" s="88">
        <f t="shared" si="273"/>
        <v>1.4411518807585862E+17</v>
      </c>
      <c r="I291" s="84">
        <f t="shared" si="320"/>
        <v>57.000000000000036</v>
      </c>
      <c r="J291" s="89">
        <v>285</v>
      </c>
      <c r="K291" s="94">
        <f t="shared" si="274"/>
        <v>285</v>
      </c>
      <c r="L291" s="94">
        <f t="shared" si="275"/>
        <v>10</v>
      </c>
      <c r="M291" s="94">
        <v>1</v>
      </c>
      <c r="N291" s="94">
        <f>N$3/Q$3</f>
        <v>1</v>
      </c>
      <c r="O291" s="93">
        <f>O290*M291</f>
        <v>17942446080000</v>
      </c>
      <c r="P291" s="93">
        <f>K291*O291*$G291*N291</f>
        <v>3.0071147139071996E+16</v>
      </c>
      <c r="Q291" s="93">
        <f t="shared" si="276"/>
        <v>1.4411518807585864E+18</v>
      </c>
      <c r="R291" s="93">
        <f t="shared" si="277"/>
        <v>7.2057594037929318E+18</v>
      </c>
      <c r="S291" s="93">
        <f t="shared" si="278"/>
        <v>192404.19755052403</v>
      </c>
      <c r="T291" s="94">
        <f t="shared" si="337"/>
        <v>47.924739089386819</v>
      </c>
      <c r="U291" s="100">
        <f>T291/(($C291/N$3))</f>
        <v>3.947672083145537</v>
      </c>
      <c r="V291" s="94">
        <f t="shared" si="279"/>
        <v>275</v>
      </c>
      <c r="W291" s="97">
        <f t="shared" si="280"/>
        <v>10.5</v>
      </c>
      <c r="X291" s="94">
        <v>1</v>
      </c>
      <c r="Y291" s="94">
        <f>Y$3/AB$3</f>
        <v>0.95238095238095244</v>
      </c>
      <c r="Z291" s="93">
        <f>Z290*X291</f>
        <v>1490603212800</v>
      </c>
      <c r="AA291" s="93">
        <f>V291*Z291*$G291*Y291</f>
        <v>2295772945261714</v>
      </c>
      <c r="AB291" s="93">
        <f t="shared" si="321"/>
        <v>3.7830236869912864E+17</v>
      </c>
      <c r="AC291" s="93">
        <f t="shared" si="281"/>
        <v>7.5660473739825777E+18</v>
      </c>
      <c r="AD291" s="93">
        <f t="shared" si="282"/>
        <v>192404.19755052403</v>
      </c>
      <c r="AE291" s="94">
        <f t="shared" si="283"/>
        <v>164.78213556785462</v>
      </c>
      <c r="AF291" s="100">
        <f t="shared" si="322"/>
        <v>14.252161643018727</v>
      </c>
      <c r="AG291" s="94">
        <f t="shared" si="284"/>
        <v>250</v>
      </c>
      <c r="AH291" s="94">
        <f t="shared" si="285"/>
        <v>11.75</v>
      </c>
      <c r="AI291" s="94">
        <v>1</v>
      </c>
      <c r="AJ291" s="94">
        <f>AJ$3/AM$3</f>
        <v>0.85106382978723394</v>
      </c>
      <c r="AK291" s="93">
        <f>AK290*AI291</f>
        <v>139744051200</v>
      </c>
      <c r="AL291" s="93">
        <f>AG291*AK291*$G291*AJ291</f>
        <v>174847310869787.19</v>
      </c>
      <c r="AM291" s="93">
        <f t="shared" si="323"/>
        <v>1.3229323905401052E+16</v>
      </c>
      <c r="AN291" s="93">
        <f t="shared" si="286"/>
        <v>8.4667672994566943E+18</v>
      </c>
      <c r="AO291" s="93">
        <f t="shared" si="287"/>
        <v>192404.19755052403</v>
      </c>
      <c r="AP291" s="94">
        <f t="shared" si="288"/>
        <v>75.662152535209614</v>
      </c>
      <c r="AQ291" s="100">
        <f t="shared" si="331"/>
        <v>7.3231490303847853</v>
      </c>
      <c r="AR291" s="94">
        <f t="shared" si="289"/>
        <v>220</v>
      </c>
      <c r="AS291" s="94">
        <f t="shared" si="290"/>
        <v>13.25</v>
      </c>
      <c r="AT291" s="94">
        <v>13</v>
      </c>
      <c r="AU291" s="94">
        <f>AU$3/AX$3</f>
        <v>0.75471698113207542</v>
      </c>
      <c r="AV291" s="93">
        <f>AV290*AT291</f>
        <v>12460032000</v>
      </c>
      <c r="AW291" s="93">
        <f>AR291*AV291*$G291*AU291</f>
        <v>12166045773283.016</v>
      </c>
      <c r="AX291" s="93">
        <f t="shared" si="324"/>
        <v>233096465088515.41</v>
      </c>
      <c r="AY291" s="93">
        <f t="shared" si="291"/>
        <v>9.5476312100256338E+18</v>
      </c>
      <c r="AZ291" s="93">
        <f t="shared" si="292"/>
        <v>192404.19755052403</v>
      </c>
      <c r="BA291" s="94">
        <f t="shared" si="293"/>
        <v>19.159591327561984</v>
      </c>
      <c r="BB291" s="100">
        <f t="shared" si="332"/>
        <v>2.0911415575798702</v>
      </c>
      <c r="BC291" s="94">
        <f t="shared" si="294"/>
        <v>183</v>
      </c>
      <c r="BD291" s="94">
        <f t="shared" si="295"/>
        <v>15.1</v>
      </c>
      <c r="BE291" s="94">
        <v>1</v>
      </c>
      <c r="BF291" s="94">
        <f>BF$3/BI$3</f>
        <v>0.66225165562913912</v>
      </c>
      <c r="BG291" s="93">
        <f>BG290*BE291</f>
        <v>88473600</v>
      </c>
      <c r="BH291" s="93">
        <f>BC291*BG291*$G291*BF291</f>
        <v>63053809080.794693</v>
      </c>
      <c r="BI291" s="93">
        <f t="shared" si="325"/>
        <v>1572804664893.304</v>
      </c>
      <c r="BJ291" s="93">
        <f t="shared" si="296"/>
        <v>1.0880696699727325E+19</v>
      </c>
      <c r="BK291" s="93">
        <f t="shared" si="297"/>
        <v>192404.19755052403</v>
      </c>
      <c r="BL291" s="94">
        <f t="shared" si="298"/>
        <v>24.943848560805794</v>
      </c>
      <c r="BM291" s="100">
        <f t="shared" si="333"/>
        <v>3.102570949490671</v>
      </c>
      <c r="BN291" s="94">
        <f t="shared" si="299"/>
        <v>133</v>
      </c>
      <c r="BO291" s="94">
        <f t="shared" si="300"/>
        <v>17.600000000000001</v>
      </c>
      <c r="BP291" s="94">
        <v>1</v>
      </c>
      <c r="BQ291" s="94">
        <f>BQ$3/BT$3</f>
        <v>0.56818181818181823</v>
      </c>
      <c r="BR291" s="93">
        <f>BR290*BP291</f>
        <v>61440</v>
      </c>
      <c r="BS291" s="93">
        <f>BN291*BR291*$G291*BQ291</f>
        <v>27303207.272727273</v>
      </c>
      <c r="BT291" s="93">
        <f t="shared" si="326"/>
        <v>1790237097.8710973</v>
      </c>
      <c r="BU291" s="93">
        <f t="shared" si="301"/>
        <v>1.268213655067556E+19</v>
      </c>
      <c r="BV291" s="93">
        <f t="shared" si="302"/>
        <v>192404.19755052403</v>
      </c>
      <c r="BW291" s="94">
        <f t="shared" si="303"/>
        <v>65.568747289968968</v>
      </c>
      <c r="BX291" s="100">
        <f t="shared" si="334"/>
        <v>9.505848042038334</v>
      </c>
      <c r="BY291" s="94">
        <f t="shared" si="304"/>
        <v>78</v>
      </c>
      <c r="BZ291" s="94">
        <f t="shared" si="305"/>
        <v>20.350000000000001</v>
      </c>
      <c r="CA291" s="94">
        <v>1</v>
      </c>
      <c r="CB291" s="94">
        <f>CB$3/CE$3</f>
        <v>0.49140049140049141</v>
      </c>
      <c r="CC291" s="93">
        <f>CC290*CA291</f>
        <v>64</v>
      </c>
      <c r="CD291" s="93">
        <f>BY291*CC291*$G291*CB291</f>
        <v>14425.592137592137</v>
      </c>
      <c r="CE291" s="93">
        <f t="shared" si="327"/>
        <v>1010723.4591862542</v>
      </c>
      <c r="CF291" s="93">
        <f t="shared" si="306"/>
        <v>1.4663720386718616E+19</v>
      </c>
      <c r="CG291" s="93">
        <f t="shared" si="307"/>
        <v>192404.19755052403</v>
      </c>
      <c r="CH291" s="94">
        <f t="shared" si="308"/>
        <v>70.064608062249022</v>
      </c>
      <c r="CI291" s="100">
        <f t="shared" si="335"/>
        <v>11.744767496431363</v>
      </c>
      <c r="CJ291" s="94">
        <f t="shared" si="309"/>
        <v>28</v>
      </c>
      <c r="CK291" s="94">
        <f t="shared" si="310"/>
        <v>22.85</v>
      </c>
      <c r="CL291" s="94">
        <v>1</v>
      </c>
      <c r="CM291" s="94">
        <f>CM$3/CP$3</f>
        <v>0.43763676148796499</v>
      </c>
      <c r="CN291" s="93">
        <f>CN290*CL291</f>
        <v>2</v>
      </c>
      <c r="CO291" s="93">
        <f>CJ291*CN291*$G291*CM291</f>
        <v>144.12035010940917</v>
      </c>
      <c r="CP291" s="93">
        <f t="shared" si="328"/>
        <v>1108.2919534324051</v>
      </c>
      <c r="CQ291" s="93">
        <f t="shared" si="311"/>
        <v>1.6465160237666849E+19</v>
      </c>
      <c r="CR291" s="93">
        <f t="shared" si="312"/>
        <v>192404.19755052403</v>
      </c>
      <c r="CS291" s="94">
        <f t="shared" si="313"/>
        <v>7.6900448312194882</v>
      </c>
      <c r="CT291" s="100">
        <f t="shared" si="336"/>
        <v>1.447426065843207</v>
      </c>
      <c r="CU291" s="94">
        <f t="shared" si="314"/>
        <v>-35</v>
      </c>
      <c r="CV291" s="94">
        <f t="shared" si="315"/>
        <v>26</v>
      </c>
      <c r="CW291" s="94">
        <v>1</v>
      </c>
      <c r="CX291" s="94">
        <f>CX$3/DA$3</f>
        <v>0.38461538461538458</v>
      </c>
      <c r="CY291" s="93">
        <f>CY290*CW291</f>
        <v>1</v>
      </c>
      <c r="CZ291" s="93">
        <f>CU291*CY291*$G291*CX291</f>
        <v>-79.162259615384599</v>
      </c>
      <c r="DA291" s="93">
        <f t="shared" si="330"/>
        <v>0.2031249999999995</v>
      </c>
      <c r="DB291" s="93">
        <f t="shared" si="316"/>
        <v>1.8734974449861624E+19</v>
      </c>
      <c r="DC291" s="93">
        <f t="shared" si="317"/>
        <v>192404.19755052403</v>
      </c>
      <c r="DD291" s="94">
        <f t="shared" si="318"/>
        <v>-2.5659323140458166E-3</v>
      </c>
      <c r="DE291" s="100"/>
    </row>
    <row r="292" spans="1:109">
      <c r="A292" s="84">
        <f t="shared" si="269"/>
        <v>5042.7675170608754</v>
      </c>
      <c r="B292" s="84">
        <f t="shared" si="270"/>
        <v>9.5333333333333332</v>
      </c>
      <c r="C292" s="112">
        <f t="shared" si="338"/>
        <v>12.14</v>
      </c>
      <c r="D292" s="116"/>
      <c r="E292" s="86">
        <f t="shared" si="319"/>
        <v>2.4299999999999997</v>
      </c>
      <c r="F292" s="86">
        <f t="shared" si="271"/>
        <v>2.4299999999999997</v>
      </c>
      <c r="G292" s="87">
        <f t="shared" si="272"/>
        <v>5.9048999999999987</v>
      </c>
      <c r="H292" s="88">
        <f t="shared" si="273"/>
        <v>1.6554487947282707E+17</v>
      </c>
      <c r="I292" s="84">
        <f t="shared" si="320"/>
        <v>57.200000000000024</v>
      </c>
      <c r="J292" s="89">
        <v>286</v>
      </c>
      <c r="K292" s="94">
        <f t="shared" si="274"/>
        <v>286</v>
      </c>
      <c r="L292" s="94">
        <f t="shared" si="275"/>
        <v>10</v>
      </c>
      <c r="M292" s="94">
        <v>1</v>
      </c>
      <c r="N292" s="94">
        <f>N$3/Q$3</f>
        <v>1</v>
      </c>
      <c r="O292" s="93">
        <f>O291*M292</f>
        <v>17942446080000</v>
      </c>
      <c r="P292" s="93">
        <f>K292*O292*$G292*N292</f>
        <v>3.0301228059328504E+16</v>
      </c>
      <c r="Q292" s="93">
        <f t="shared" si="276"/>
        <v>1.6554487947282708E+18</v>
      </c>
      <c r="R292" s="93">
        <f t="shared" si="277"/>
        <v>8.2772439736413542E+18</v>
      </c>
      <c r="S292" s="93">
        <f t="shared" si="278"/>
        <v>199357.40917447326</v>
      </c>
      <c r="T292" s="94">
        <f t="shared" si="337"/>
        <v>54.633059474915441</v>
      </c>
      <c r="U292" s="100">
        <f>T292/(($C292/N$3))</f>
        <v>4.5002520160556374</v>
      </c>
      <c r="V292" s="94">
        <f t="shared" si="279"/>
        <v>276</v>
      </c>
      <c r="W292" s="97">
        <f t="shared" si="280"/>
        <v>10.5</v>
      </c>
      <c r="X292" s="94">
        <v>1</v>
      </c>
      <c r="Y292" s="94">
        <f>Y$3/AB$3</f>
        <v>0.95238095238095244</v>
      </c>
      <c r="Z292" s="93">
        <f>Z291*X292</f>
        <v>1490603212800</v>
      </c>
      <c r="AA292" s="93">
        <f>V292*Z292*$G292*Y292</f>
        <v>2313632536674771.5</v>
      </c>
      <c r="AB292" s="93">
        <f t="shared" si="321"/>
        <v>4.3455530861617088E+17</v>
      </c>
      <c r="AC292" s="93">
        <f t="shared" si="281"/>
        <v>8.6911061723234212E+18</v>
      </c>
      <c r="AD292" s="93">
        <f t="shared" si="282"/>
        <v>199357.40917447326</v>
      </c>
      <c r="AE292" s="94">
        <f t="shared" si="283"/>
        <v>187.82382324235809</v>
      </c>
      <c r="AF292" s="100">
        <f t="shared" si="322"/>
        <v>16.245058847156177</v>
      </c>
      <c r="AG292" s="94">
        <f t="shared" si="284"/>
        <v>251</v>
      </c>
      <c r="AH292" s="94">
        <f t="shared" si="285"/>
        <v>11.75</v>
      </c>
      <c r="AI292" s="94">
        <v>1</v>
      </c>
      <c r="AJ292" s="94">
        <f>AJ$3/AM$3</f>
        <v>0.85106382978723394</v>
      </c>
      <c r="AK292" s="93">
        <f>AK291*AI292</f>
        <v>139744051200</v>
      </c>
      <c r="AL292" s="93">
        <f>AG292*AK292*$G292*AJ292</f>
        <v>176271350323958.16</v>
      </c>
      <c r="AM292" s="93">
        <f t="shared" si="323"/>
        <v>1.519650260785714E+16</v>
      </c>
      <c r="AN292" s="93">
        <f t="shared" si="286"/>
        <v>9.7257616690285896E+18</v>
      </c>
      <c r="AO292" s="93">
        <f t="shared" si="287"/>
        <v>199357.40917447326</v>
      </c>
      <c r="AP292" s="94">
        <f t="shared" si="288"/>
        <v>86.210848103951278</v>
      </c>
      <c r="AQ292" s="100">
        <f t="shared" si="331"/>
        <v>8.3441306855142301</v>
      </c>
      <c r="AR292" s="94">
        <f t="shared" si="289"/>
        <v>221</v>
      </c>
      <c r="AS292" s="94">
        <f t="shared" si="290"/>
        <v>13.25</v>
      </c>
      <c r="AT292" s="94">
        <v>1</v>
      </c>
      <c r="AU292" s="94">
        <f>AU$3/AX$3</f>
        <v>0.75471698113207542</v>
      </c>
      <c r="AV292" s="93">
        <f>AV291*AT292</f>
        <v>12460032000</v>
      </c>
      <c r="AW292" s="93">
        <f>AR292*AV292*$G292*AU292</f>
        <v>12271795240341.732</v>
      </c>
      <c r="AX292" s="93">
        <f t="shared" si="324"/>
        <v>267757526002801.5</v>
      </c>
      <c r="AY292" s="93">
        <f t="shared" si="291"/>
        <v>1.0967348265074792E+19</v>
      </c>
      <c r="AZ292" s="93">
        <f t="shared" si="292"/>
        <v>199357.40917447326</v>
      </c>
      <c r="BA292" s="94">
        <f t="shared" si="293"/>
        <v>21.818936900331241</v>
      </c>
      <c r="BB292" s="100">
        <f t="shared" si="332"/>
        <v>2.3813913832733848</v>
      </c>
      <c r="BC292" s="94">
        <f t="shared" si="294"/>
        <v>184</v>
      </c>
      <c r="BD292" s="94">
        <f t="shared" si="295"/>
        <v>15.1</v>
      </c>
      <c r="BE292" s="94">
        <v>1</v>
      </c>
      <c r="BF292" s="94">
        <f>BF$3/BI$3</f>
        <v>0.66225165562913912</v>
      </c>
      <c r="BG292" s="93">
        <f>BG291*BE292</f>
        <v>88473600</v>
      </c>
      <c r="BH292" s="93">
        <f>BC292*BG292*$G292*BF292</f>
        <v>63660071495.205292</v>
      </c>
      <c r="BI292" s="93">
        <f t="shared" si="325"/>
        <v>1806678131294.6011</v>
      </c>
      <c r="BJ292" s="93">
        <f t="shared" si="296"/>
        <v>1.2498638400198443E+19</v>
      </c>
      <c r="BK292" s="93">
        <f t="shared" si="297"/>
        <v>199357.40917447326</v>
      </c>
      <c r="BL292" s="94">
        <f t="shared" si="298"/>
        <v>28.380083290209239</v>
      </c>
      <c r="BM292" s="100">
        <f t="shared" si="333"/>
        <v>3.5299774108909348</v>
      </c>
      <c r="BN292" s="94">
        <f t="shared" si="299"/>
        <v>134</v>
      </c>
      <c r="BO292" s="94">
        <f t="shared" si="300"/>
        <v>17.600000000000001</v>
      </c>
      <c r="BP292" s="94">
        <v>1</v>
      </c>
      <c r="BQ292" s="94">
        <f>BQ$3/BT$3</f>
        <v>0.56818181818181823</v>
      </c>
      <c r="BR292" s="93">
        <f>BR291*BP292</f>
        <v>61440</v>
      </c>
      <c r="BS292" s="93">
        <f>BN292*BR292*$G292*BQ292</f>
        <v>27622048.581818175</v>
      </c>
      <c r="BT292" s="93">
        <f t="shared" si="326"/>
        <v>2056442409.3791957</v>
      </c>
      <c r="BU292" s="93">
        <f t="shared" si="301"/>
        <v>1.4567949393608784E+19</v>
      </c>
      <c r="BV292" s="93">
        <f t="shared" si="302"/>
        <v>199357.40917447326</v>
      </c>
      <c r="BW292" s="94">
        <f t="shared" si="303"/>
        <v>74.449308250540838</v>
      </c>
      <c r="BX292" s="100">
        <f t="shared" si="334"/>
        <v>10.793309927590762</v>
      </c>
      <c r="BY292" s="94">
        <f t="shared" si="304"/>
        <v>79</v>
      </c>
      <c r="BZ292" s="94">
        <f t="shared" si="305"/>
        <v>20.350000000000001</v>
      </c>
      <c r="CA292" s="94">
        <v>1</v>
      </c>
      <c r="CB292" s="94">
        <f>CB$3/CE$3</f>
        <v>0.49140049140049141</v>
      </c>
      <c r="CC292" s="93">
        <f>CC291*CA292</f>
        <v>64</v>
      </c>
      <c r="CD292" s="93">
        <f>BY292*CC292*$G292*CB292</f>
        <v>14670.847371007369</v>
      </c>
      <c r="CE292" s="93">
        <f t="shared" si="327"/>
        <v>1161016.3749241631</v>
      </c>
      <c r="CF292" s="93">
        <f t="shared" si="306"/>
        <v>1.6844191486360156E+19</v>
      </c>
      <c r="CG292" s="93">
        <f t="shared" si="307"/>
        <v>199357.40917447326</v>
      </c>
      <c r="CH292" s="94">
        <f t="shared" si="308"/>
        <v>79.13764935068248</v>
      </c>
      <c r="CI292" s="100">
        <f t="shared" si="335"/>
        <v>13.265660331848339</v>
      </c>
      <c r="CJ292" s="94">
        <f t="shared" si="309"/>
        <v>29</v>
      </c>
      <c r="CK292" s="94">
        <f t="shared" si="310"/>
        <v>22.85</v>
      </c>
      <c r="CL292" s="94">
        <v>1</v>
      </c>
      <c r="CM292" s="94">
        <f>CM$3/CP$3</f>
        <v>0.43763676148796499</v>
      </c>
      <c r="CN292" s="93">
        <f>CN291*CL292</f>
        <v>2</v>
      </c>
      <c r="CO292" s="93">
        <f>CJ292*CN292*$G292*CM292</f>
        <v>149.88367614879647</v>
      </c>
      <c r="CP292" s="93">
        <f t="shared" si="328"/>
        <v>1273.0931437642544</v>
      </c>
      <c r="CQ292" s="93">
        <f t="shared" si="311"/>
        <v>1.8913502479770493E+19</v>
      </c>
      <c r="CR292" s="93">
        <f t="shared" si="312"/>
        <v>199357.40917447326</v>
      </c>
      <c r="CS292" s="94">
        <f t="shared" si="313"/>
        <v>8.4938745597645724</v>
      </c>
      <c r="CT292" s="100">
        <f t="shared" si="336"/>
        <v>1.5987235065125247</v>
      </c>
      <c r="CU292" s="94">
        <f t="shared" si="314"/>
        <v>-34</v>
      </c>
      <c r="CV292" s="94">
        <f t="shared" si="315"/>
        <v>26</v>
      </c>
      <c r="CW292" s="94">
        <v>1</v>
      </c>
      <c r="CX292" s="94">
        <f>CX$3/DA$3</f>
        <v>0.38461538461538458</v>
      </c>
      <c r="CY292" s="93">
        <f>CY291*CW292</f>
        <v>1</v>
      </c>
      <c r="CZ292" s="93">
        <f>CU292*CY292*$G292*CX292</f>
        <v>-77.217923076923057</v>
      </c>
      <c r="DA292" s="93">
        <f t="shared" si="330"/>
        <v>0.23332935335877222</v>
      </c>
      <c r="DB292" s="93">
        <f t="shared" si="316"/>
        <v>2.1520834331467522E+19</v>
      </c>
      <c r="DC292" s="93">
        <f t="shared" si="317"/>
        <v>199357.40917447326</v>
      </c>
      <c r="DD292" s="94">
        <f t="shared" si="318"/>
        <v>-3.0216994197879922E-3</v>
      </c>
      <c r="DE292" s="100"/>
    </row>
    <row r="293" spans="1:109">
      <c r="A293" s="84">
        <f t="shared" si="269"/>
        <v>5220.6003294998009</v>
      </c>
      <c r="B293" s="84">
        <f t="shared" si="270"/>
        <v>9.5666666666666664</v>
      </c>
      <c r="C293" s="112">
        <f t="shared" si="338"/>
        <v>12.14</v>
      </c>
      <c r="D293" s="116"/>
      <c r="E293" s="86">
        <f t="shared" si="319"/>
        <v>2.4350000000000001</v>
      </c>
      <c r="F293" s="86">
        <f t="shared" si="271"/>
        <v>2.4350000000000001</v>
      </c>
      <c r="G293" s="87">
        <f t="shared" si="272"/>
        <v>5.9292250000000006</v>
      </c>
      <c r="H293" s="88">
        <f t="shared" si="273"/>
        <v>1.9016113072861894E+17</v>
      </c>
      <c r="I293" s="84">
        <f t="shared" si="320"/>
        <v>57.400000000000027</v>
      </c>
      <c r="J293" s="89">
        <v>287</v>
      </c>
      <c r="K293" s="94">
        <f t="shared" si="274"/>
        <v>287</v>
      </c>
      <c r="L293" s="94">
        <f t="shared" si="275"/>
        <v>10</v>
      </c>
      <c r="M293" s="94">
        <v>1</v>
      </c>
      <c r="N293" s="94">
        <f>N$3/Q$3</f>
        <v>1</v>
      </c>
      <c r="O293" s="93">
        <f>O292*M293</f>
        <v>17942446080000</v>
      </c>
      <c r="P293" s="93">
        <f>K293*O293*$G293*N293</f>
        <v>3.053243755944346E+16</v>
      </c>
      <c r="Q293" s="93">
        <f t="shared" si="276"/>
        <v>1.9016113072861896E+18</v>
      </c>
      <c r="R293" s="93">
        <f t="shared" si="277"/>
        <v>9.5080565364309484E+18</v>
      </c>
      <c r="S293" s="93">
        <f t="shared" si="278"/>
        <v>206561.75303720878</v>
      </c>
      <c r="T293" s="94">
        <f t="shared" si="337"/>
        <v>62.281673501630891</v>
      </c>
      <c r="U293" s="100">
        <f>T293/(($C293/N$3))</f>
        <v>5.1302861203979315</v>
      </c>
      <c r="V293" s="94">
        <f t="shared" si="279"/>
        <v>277</v>
      </c>
      <c r="W293" s="97">
        <f t="shared" si="280"/>
        <v>10.5</v>
      </c>
      <c r="X293" s="94">
        <v>1</v>
      </c>
      <c r="Y293" s="94">
        <f>Y$3/AB$3</f>
        <v>0.95238095238095244</v>
      </c>
      <c r="Z293" s="93">
        <f>Z292*X293</f>
        <v>1490603212800</v>
      </c>
      <c r="AA293" s="93">
        <f>V293*Z293*$G293*Y293</f>
        <v>2331580712507334</v>
      </c>
      <c r="AB293" s="93">
        <f t="shared" si="321"/>
        <v>4.9917296816262432E+17</v>
      </c>
      <c r="AC293" s="93">
        <f t="shared" si="281"/>
        <v>9.9834593632524943E+18</v>
      </c>
      <c r="AD293" s="93">
        <f t="shared" si="282"/>
        <v>206561.75303720878</v>
      </c>
      <c r="AE293" s="94">
        <f t="shared" si="283"/>
        <v>214.09208160150885</v>
      </c>
      <c r="AF293" s="100">
        <f t="shared" si="322"/>
        <v>18.517025179702166</v>
      </c>
      <c r="AG293" s="94">
        <f t="shared" si="284"/>
        <v>252</v>
      </c>
      <c r="AH293" s="94">
        <f t="shared" si="285"/>
        <v>11.75</v>
      </c>
      <c r="AI293" s="94">
        <v>1</v>
      </c>
      <c r="AJ293" s="94">
        <f>AJ$3/AM$3</f>
        <v>0.85106382978723394</v>
      </c>
      <c r="AK293" s="93">
        <f>AK292*AI293</f>
        <v>139744051200</v>
      </c>
      <c r="AL293" s="93">
        <f>AG293*AK293*$G293*AJ293</f>
        <v>177702662415346.91</v>
      </c>
      <c r="AM293" s="93">
        <f t="shared" si="323"/>
        <v>1.7456197547353652E+16</v>
      </c>
      <c r="AN293" s="93">
        <f t="shared" si="286"/>
        <v>1.1171966430306363E+19</v>
      </c>
      <c r="AO293" s="93">
        <f t="shared" si="287"/>
        <v>206561.75303720878</v>
      </c>
      <c r="AP293" s="94">
        <f t="shared" si="288"/>
        <v>98.232616833579215</v>
      </c>
      <c r="AQ293" s="100">
        <f t="shared" si="331"/>
        <v>9.5076873788678391</v>
      </c>
      <c r="AR293" s="94">
        <f t="shared" si="289"/>
        <v>222</v>
      </c>
      <c r="AS293" s="94">
        <f t="shared" si="290"/>
        <v>13.25</v>
      </c>
      <c r="AT293" s="94">
        <v>1</v>
      </c>
      <c r="AU293" s="94">
        <f>AU$3/AX$3</f>
        <v>0.75471698113207542</v>
      </c>
      <c r="AV293" s="93">
        <f>AV292*AT293</f>
        <v>12460032000</v>
      </c>
      <c r="AW293" s="93">
        <f>AR293*AV293*$G293*AU293</f>
        <v>12378105643935.396</v>
      </c>
      <c r="AX293" s="93">
        <f t="shared" si="324"/>
        <v>307572629657493.87</v>
      </c>
      <c r="AY293" s="93">
        <f t="shared" si="291"/>
        <v>1.2598174910771005E+19</v>
      </c>
      <c r="AZ293" s="93">
        <f t="shared" si="292"/>
        <v>206561.75303720878</v>
      </c>
      <c r="BA293" s="94">
        <f t="shared" si="293"/>
        <v>24.848118000042103</v>
      </c>
      <c r="BB293" s="100">
        <f t="shared" si="332"/>
        <v>2.7120062891314483</v>
      </c>
      <c r="BC293" s="94">
        <f t="shared" si="294"/>
        <v>185</v>
      </c>
      <c r="BD293" s="94">
        <f t="shared" si="295"/>
        <v>15.1</v>
      </c>
      <c r="BE293" s="94">
        <v>1</v>
      </c>
      <c r="BF293" s="94">
        <f>BF$3/BI$3</f>
        <v>0.66225165562913912</v>
      </c>
      <c r="BG293" s="93">
        <f>BG292*BE293</f>
        <v>88473600</v>
      </c>
      <c r="BH293" s="93">
        <f>BC293*BG293*$G293*BF293</f>
        <v>64269720514.966896</v>
      </c>
      <c r="BI293" s="93">
        <f t="shared" si="325"/>
        <v>2075328197427.2263</v>
      </c>
      <c r="BJ293" s="93">
        <f t="shared" si="296"/>
        <v>1.4357165370010728E+19</v>
      </c>
      <c r="BK293" s="93">
        <f t="shared" si="297"/>
        <v>206561.75303720878</v>
      </c>
      <c r="BL293" s="94">
        <f t="shared" si="298"/>
        <v>32.290916792518672</v>
      </c>
      <c r="BM293" s="100">
        <f t="shared" si="333"/>
        <v>4.0164155153791752</v>
      </c>
      <c r="BN293" s="94">
        <f t="shared" si="299"/>
        <v>135</v>
      </c>
      <c r="BO293" s="94">
        <f t="shared" si="300"/>
        <v>17.600000000000001</v>
      </c>
      <c r="BP293" s="94">
        <v>1</v>
      </c>
      <c r="BQ293" s="94">
        <f>BQ$3/BT$3</f>
        <v>0.56818181818181823</v>
      </c>
      <c r="BR293" s="93">
        <f>BR292*BP293</f>
        <v>61440</v>
      </c>
      <c r="BS293" s="93">
        <f>BN293*BR293*$G293*BQ293</f>
        <v>27942820.363636367</v>
      </c>
      <c r="BT293" s="93">
        <f t="shared" si="326"/>
        <v>2362232012.8000216</v>
      </c>
      <c r="BU293" s="93">
        <f t="shared" si="301"/>
        <v>1.6734179504118469E+19</v>
      </c>
      <c r="BV293" s="93">
        <f t="shared" si="302"/>
        <v>206561.75303720878</v>
      </c>
      <c r="BW293" s="94">
        <f t="shared" si="303"/>
        <v>84.538066739824615</v>
      </c>
      <c r="BX293" s="100">
        <f t="shared" si="334"/>
        <v>12.255930598195331</v>
      </c>
      <c r="BY293" s="94">
        <f t="shared" si="304"/>
        <v>80</v>
      </c>
      <c r="BZ293" s="94">
        <f t="shared" si="305"/>
        <v>20.350000000000001</v>
      </c>
      <c r="CA293" s="94">
        <v>8</v>
      </c>
      <c r="CB293" s="94">
        <f>CB$3/CE$3</f>
        <v>0.49140049140049141</v>
      </c>
      <c r="CC293" s="93">
        <f>CC292*CA293</f>
        <v>512</v>
      </c>
      <c r="CD293" s="93">
        <f>BY293*CC293*$G293*CB293</f>
        <v>119342.04226044228</v>
      </c>
      <c r="CE293" s="93">
        <f t="shared" si="327"/>
        <v>1333657.6000000073</v>
      </c>
      <c r="CF293" s="93">
        <f t="shared" si="306"/>
        <v>1.9348895051636978E+19</v>
      </c>
      <c r="CG293" s="93">
        <f t="shared" si="307"/>
        <v>206561.75303720878</v>
      </c>
      <c r="CH293" s="94">
        <f t="shared" si="308"/>
        <v>11.175086120024178</v>
      </c>
      <c r="CI293" s="100">
        <f t="shared" si="335"/>
        <v>1.8732537276976278</v>
      </c>
      <c r="CJ293" s="94">
        <f t="shared" si="309"/>
        <v>30</v>
      </c>
      <c r="CK293" s="94">
        <f t="shared" si="310"/>
        <v>22.85</v>
      </c>
      <c r="CL293" s="94">
        <v>1</v>
      </c>
      <c r="CM293" s="94">
        <f>CM$3/CP$3</f>
        <v>0.43763676148796499</v>
      </c>
      <c r="CN293" s="93">
        <f>CN292*CL293</f>
        <v>2</v>
      </c>
      <c r="CO293" s="93">
        <f>CJ293*CN293*$G293*CM293</f>
        <v>155.69080962800876</v>
      </c>
      <c r="CP293" s="93">
        <f t="shared" si="328"/>
        <v>1462.4000000000026</v>
      </c>
      <c r="CQ293" s="93">
        <f t="shared" si="311"/>
        <v>2.1725909185744716E+19</v>
      </c>
      <c r="CR293" s="93">
        <f t="shared" si="312"/>
        <v>206561.75303720878</v>
      </c>
      <c r="CS293" s="94">
        <f t="shared" si="313"/>
        <v>9.3929757542793126</v>
      </c>
      <c r="CT293" s="100">
        <f t="shared" si="336"/>
        <v>1.7679530147057851</v>
      </c>
      <c r="CU293" s="94">
        <f t="shared" si="314"/>
        <v>-33</v>
      </c>
      <c r="CV293" s="94">
        <f t="shared" si="315"/>
        <v>26</v>
      </c>
      <c r="CW293" s="94">
        <v>1</v>
      </c>
      <c r="CX293" s="94">
        <f>CX$3/DA$3</f>
        <v>0.38461538461538458</v>
      </c>
      <c r="CY293" s="93">
        <f>CY292*CW293</f>
        <v>1</v>
      </c>
      <c r="CZ293" s="93">
        <f>CU293*CY293*$G293*CX293</f>
        <v>-75.255548076923077</v>
      </c>
      <c r="DA293" s="93">
        <f t="shared" si="330"/>
        <v>0.26802504437574354</v>
      </c>
      <c r="DB293" s="93">
        <f t="shared" si="316"/>
        <v>2.4720946994720461E+19</v>
      </c>
      <c r="DC293" s="93">
        <f t="shared" si="317"/>
        <v>206561.75303720878</v>
      </c>
      <c r="DD293" s="94">
        <f t="shared" si="318"/>
        <v>-3.5615320228852701E-3</v>
      </c>
      <c r="DE293" s="100"/>
    </row>
    <row r="294" spans="1:109">
      <c r="A294" s="84">
        <f t="shared" si="269"/>
        <v>5404.704402525882</v>
      </c>
      <c r="B294" s="84">
        <f t="shared" si="270"/>
        <v>9.6</v>
      </c>
      <c r="C294" s="112">
        <f t="shared" si="338"/>
        <v>12.14</v>
      </c>
      <c r="D294" s="116"/>
      <c r="E294" s="86">
        <f t="shared" si="319"/>
        <v>2.44</v>
      </c>
      <c r="F294" s="86">
        <f t="shared" si="271"/>
        <v>2.44</v>
      </c>
      <c r="G294" s="87">
        <f t="shared" si="272"/>
        <v>5.9535999999999998</v>
      </c>
      <c r="H294" s="88">
        <f t="shared" si="273"/>
        <v>2.1843777805234074E+17</v>
      </c>
      <c r="I294" s="84">
        <f t="shared" si="320"/>
        <v>57.60000000000003</v>
      </c>
      <c r="J294" s="89">
        <v>288</v>
      </c>
      <c r="K294" s="94">
        <f t="shared" si="274"/>
        <v>288</v>
      </c>
      <c r="L294" s="94">
        <f t="shared" si="275"/>
        <v>10</v>
      </c>
      <c r="M294" s="94">
        <v>1</v>
      </c>
      <c r="N294" s="94">
        <f>N$3/Q$3</f>
        <v>1</v>
      </c>
      <c r="O294" s="93">
        <f>O293*M294</f>
        <v>17942446080000</v>
      </c>
      <c r="P294" s="93">
        <f>K294*O294*$G294*N294</f>
        <v>3.0764778330783744E+16</v>
      </c>
      <c r="Q294" s="93">
        <f t="shared" si="276"/>
        <v>2.1843777805234074E+18</v>
      </c>
      <c r="R294" s="93">
        <f t="shared" si="277"/>
        <v>1.0921888902617037E+19</v>
      </c>
      <c r="S294" s="93">
        <f t="shared" si="278"/>
        <v>214026.29434002494</v>
      </c>
      <c r="T294" s="94">
        <f t="shared" si="337"/>
        <v>71.002552238046945</v>
      </c>
      <c r="U294" s="100">
        <f>T294/(($C294/N$3))</f>
        <v>5.8486451596414284</v>
      </c>
      <c r="V294" s="94">
        <f t="shared" si="279"/>
        <v>278</v>
      </c>
      <c r="W294" s="97">
        <f t="shared" si="280"/>
        <v>10.5</v>
      </c>
      <c r="X294" s="94">
        <v>1</v>
      </c>
      <c r="Y294" s="94">
        <f>Y$3/AB$3</f>
        <v>0.95238095238095244</v>
      </c>
      <c r="Z294" s="93">
        <f>Z293*X294</f>
        <v>1490603212800</v>
      </c>
      <c r="AA294" s="93">
        <f>V294*Z294*$G294*Y294</f>
        <v>2349617685702714.5</v>
      </c>
      <c r="AB294" s="93">
        <f t="shared" si="321"/>
        <v>5.7339916738739392E+17</v>
      </c>
      <c r="AC294" s="93">
        <f t="shared" si="281"/>
        <v>1.1467983347747889E+19</v>
      </c>
      <c r="AD294" s="93">
        <f t="shared" si="282"/>
        <v>214026.29434002494</v>
      </c>
      <c r="AE294" s="94">
        <f t="shared" si="283"/>
        <v>244.03934771026545</v>
      </c>
      <c r="AF294" s="100">
        <f t="shared" si="322"/>
        <v>21.107192347263485</v>
      </c>
      <c r="AG294" s="94">
        <f t="shared" si="284"/>
        <v>253</v>
      </c>
      <c r="AH294" s="94">
        <f t="shared" si="285"/>
        <v>11.75</v>
      </c>
      <c r="AI294" s="94">
        <v>1</v>
      </c>
      <c r="AJ294" s="94">
        <f>AJ$3/AM$3</f>
        <v>0.85106382978723394</v>
      </c>
      <c r="AK294" s="93">
        <f>AK293*AI294</f>
        <v>139744051200</v>
      </c>
      <c r="AL294" s="93">
        <f>AG294*AK294*$G294*AJ294</f>
        <v>179141264983619.5</v>
      </c>
      <c r="AM294" s="93">
        <f t="shared" si="323"/>
        <v>2.0051905407148416E+16</v>
      </c>
      <c r="AN294" s="93">
        <f t="shared" si="286"/>
        <v>1.2833219460575017E+19</v>
      </c>
      <c r="AO294" s="93">
        <f t="shared" si="287"/>
        <v>214026.29434002494</v>
      </c>
      <c r="AP294" s="94">
        <f t="shared" si="288"/>
        <v>111.93348114953828</v>
      </c>
      <c r="AQ294" s="100">
        <f t="shared" si="331"/>
        <v>10.833759501705723</v>
      </c>
      <c r="AR294" s="94">
        <f t="shared" si="289"/>
        <v>223</v>
      </c>
      <c r="AS294" s="94">
        <f t="shared" si="290"/>
        <v>13.25</v>
      </c>
      <c r="AT294" s="94">
        <v>1</v>
      </c>
      <c r="AU294" s="94">
        <f>AU$3/AX$3</f>
        <v>0.75471698113207542</v>
      </c>
      <c r="AV294" s="93">
        <f>AV293*AT294</f>
        <v>12460032000</v>
      </c>
      <c r="AW294" s="93">
        <f>AR294*AV294*$G294*AU294</f>
        <v>12484978394633.658</v>
      </c>
      <c r="AX294" s="93">
        <f t="shared" si="324"/>
        <v>353308173729675.56</v>
      </c>
      <c r="AY294" s="93">
        <f t="shared" si="291"/>
        <v>1.4471502795967574E+19</v>
      </c>
      <c r="AZ294" s="93">
        <f t="shared" si="292"/>
        <v>214026.29434002494</v>
      </c>
      <c r="BA294" s="94">
        <f t="shared" si="293"/>
        <v>28.298661204054294</v>
      </c>
      <c r="BB294" s="100">
        <f t="shared" si="332"/>
        <v>3.0886100572794017</v>
      </c>
      <c r="BC294" s="94">
        <f t="shared" si="294"/>
        <v>186</v>
      </c>
      <c r="BD294" s="94">
        <f t="shared" si="295"/>
        <v>15.1</v>
      </c>
      <c r="BE294" s="94">
        <v>1</v>
      </c>
      <c r="BF294" s="94">
        <f>BF$3/BI$3</f>
        <v>0.66225165562913912</v>
      </c>
      <c r="BG294" s="93">
        <f>BG293*BE294</f>
        <v>88473600</v>
      </c>
      <c r="BH294" s="93">
        <f>BC294*BG294*$G294*BF294</f>
        <v>64882764928.847687</v>
      </c>
      <c r="BI294" s="93">
        <f t="shared" si="325"/>
        <v>2383926086463.6157</v>
      </c>
      <c r="BJ294" s="93">
        <f t="shared" si="296"/>
        <v>1.6492052242951725E+19</v>
      </c>
      <c r="BK294" s="93">
        <f t="shared" si="297"/>
        <v>214026.29434002494</v>
      </c>
      <c r="BL294" s="94">
        <f t="shared" si="298"/>
        <v>36.742054520609564</v>
      </c>
      <c r="BM294" s="100">
        <f t="shared" si="333"/>
        <v>4.5700578522339734</v>
      </c>
      <c r="BN294" s="94">
        <f t="shared" si="299"/>
        <v>136</v>
      </c>
      <c r="BO294" s="94">
        <f t="shared" si="300"/>
        <v>17.600000000000001</v>
      </c>
      <c r="BP294" s="94">
        <v>1</v>
      </c>
      <c r="BQ294" s="94">
        <f>BQ$3/BT$3</f>
        <v>0.56818181818181823</v>
      </c>
      <c r="BR294" s="93">
        <f>BR293*BP294</f>
        <v>61440</v>
      </c>
      <c r="BS294" s="93">
        <f>BN294*BR294*$G294*BQ294</f>
        <v>28265527.854545455</v>
      </c>
      <c r="BT294" s="93">
        <f t="shared" si="326"/>
        <v>2713492027.22472</v>
      </c>
      <c r="BU294" s="93">
        <f t="shared" si="301"/>
        <v>1.9222524468605985E+19</v>
      </c>
      <c r="BV294" s="93">
        <f t="shared" si="302"/>
        <v>214026.29434002494</v>
      </c>
      <c r="BW294" s="94">
        <f t="shared" si="303"/>
        <v>96.000047874158341</v>
      </c>
      <c r="BX294" s="100">
        <f t="shared" si="334"/>
        <v>13.9176346176704</v>
      </c>
      <c r="BY294" s="94">
        <f t="shared" si="304"/>
        <v>81</v>
      </c>
      <c r="BZ294" s="94">
        <f t="shared" si="305"/>
        <v>20.350000000000001</v>
      </c>
      <c r="CA294" s="94">
        <v>1</v>
      </c>
      <c r="CB294" s="94">
        <f>CB$3/CE$3</f>
        <v>0.49140049140049141</v>
      </c>
      <c r="CC294" s="93">
        <f>CC293*CA294</f>
        <v>512</v>
      </c>
      <c r="CD294" s="93">
        <f>BY294*CC294*$G294*CB294</f>
        <v>121330.56471744472</v>
      </c>
      <c r="CE294" s="93">
        <f t="shared" si="327"/>
        <v>1531970.2912493022</v>
      </c>
      <c r="CF294" s="93">
        <f t="shared" si="306"/>
        <v>2.2226043916825674E+19</v>
      </c>
      <c r="CG294" s="93">
        <f t="shared" si="307"/>
        <v>214026.29434002494</v>
      </c>
      <c r="CH294" s="94">
        <f t="shared" si="308"/>
        <v>12.62641688693169</v>
      </c>
      <c r="CI294" s="100">
        <f t="shared" si="335"/>
        <v>2.1165369328588128</v>
      </c>
      <c r="CJ294" s="94">
        <f t="shared" si="309"/>
        <v>31</v>
      </c>
      <c r="CK294" s="94">
        <f t="shared" si="310"/>
        <v>22.85</v>
      </c>
      <c r="CL294" s="94">
        <v>1</v>
      </c>
      <c r="CM294" s="94">
        <f>CM$3/CP$3</f>
        <v>0.43763676148796499</v>
      </c>
      <c r="CN294" s="93">
        <f>CN293*CL294</f>
        <v>2</v>
      </c>
      <c r="CO294" s="93">
        <f>CJ294*CN294*$G294*CM294</f>
        <v>161.5418818380744</v>
      </c>
      <c r="CP294" s="93">
        <f t="shared" si="328"/>
        <v>1679.8564743476675</v>
      </c>
      <c r="CQ294" s="93">
        <f t="shared" si="311"/>
        <v>2.4956516142479929E+19</v>
      </c>
      <c r="CR294" s="93">
        <f t="shared" si="312"/>
        <v>214026.29434002494</v>
      </c>
      <c r="CS294" s="94">
        <f t="shared" si="313"/>
        <v>10.39889132919421</v>
      </c>
      <c r="CT294" s="100">
        <f t="shared" si="336"/>
        <v>1.9572872065246105</v>
      </c>
      <c r="CU294" s="94">
        <f t="shared" si="314"/>
        <v>-32</v>
      </c>
      <c r="CV294" s="94">
        <f t="shared" si="315"/>
        <v>26</v>
      </c>
      <c r="CW294" s="94">
        <v>1</v>
      </c>
      <c r="CX294" s="94">
        <f>CX$3/DA$3</f>
        <v>0.38461538461538458</v>
      </c>
      <c r="CY294" s="93">
        <f>CY293*CW294</f>
        <v>1</v>
      </c>
      <c r="CZ294" s="93">
        <f>CU294*CY294*$G294*CX294</f>
        <v>-73.275076923076909</v>
      </c>
      <c r="DA294" s="93">
        <f t="shared" si="330"/>
        <v>0.30787992757242394</v>
      </c>
      <c r="DB294" s="93">
        <f t="shared" si="316"/>
        <v>2.8396911146804298E+19</v>
      </c>
      <c r="DC294" s="93">
        <f t="shared" si="317"/>
        <v>214026.29434002494</v>
      </c>
      <c r="DD294" s="94">
        <f t="shared" si="318"/>
        <v>-4.2017005031005526E-3</v>
      </c>
      <c r="DE294" s="100"/>
    </row>
    <row r="295" spans="1:109">
      <c r="A295" s="84">
        <f t="shared" si="269"/>
        <v>5595.3008916661156</v>
      </c>
      <c r="B295" s="84">
        <f t="shared" si="270"/>
        <v>9.6333333333333329</v>
      </c>
      <c r="C295" s="112">
        <f t="shared" si="338"/>
        <v>12.14</v>
      </c>
      <c r="D295" s="116"/>
      <c r="E295" s="86">
        <f t="shared" si="319"/>
        <v>2.4450000000000003</v>
      </c>
      <c r="F295" s="86">
        <f t="shared" si="271"/>
        <v>2.4450000000000003</v>
      </c>
      <c r="G295" s="87">
        <f t="shared" si="272"/>
        <v>5.9780250000000015</v>
      </c>
      <c r="H295" s="88">
        <f t="shared" si="273"/>
        <v>2.5091911631793126E+17</v>
      </c>
      <c r="I295" s="84">
        <f t="shared" si="320"/>
        <v>57.800000000000033</v>
      </c>
      <c r="J295" s="89">
        <v>289</v>
      </c>
      <c r="K295" s="94">
        <f t="shared" si="274"/>
        <v>289</v>
      </c>
      <c r="L295" s="94">
        <f t="shared" si="275"/>
        <v>10</v>
      </c>
      <c r="M295" s="94">
        <v>1</v>
      </c>
      <c r="N295" s="94">
        <f>N$3/Q$3</f>
        <v>1</v>
      </c>
      <c r="O295" s="93">
        <f>O294*M295</f>
        <v>17942446080000</v>
      </c>
      <c r="P295" s="93">
        <f>K295*O295*$G295*N295</f>
        <v>3.0998253064716296E+16</v>
      </c>
      <c r="Q295" s="93">
        <f t="shared" si="276"/>
        <v>2.5091911631793126E+18</v>
      </c>
      <c r="R295" s="93">
        <f t="shared" si="277"/>
        <v>1.2545955815896564E+19</v>
      </c>
      <c r="S295" s="93">
        <f t="shared" si="278"/>
        <v>221760.42533970039</v>
      </c>
      <c r="T295" s="94">
        <f t="shared" si="337"/>
        <v>80.946211966873534</v>
      </c>
      <c r="U295" s="100">
        <f>T295/(($C295/N$3))</f>
        <v>6.6677275096271442</v>
      </c>
      <c r="V295" s="94">
        <f t="shared" si="279"/>
        <v>279</v>
      </c>
      <c r="W295" s="97">
        <f t="shared" si="280"/>
        <v>10.5</v>
      </c>
      <c r="X295" s="94">
        <v>1</v>
      </c>
      <c r="Y295" s="94">
        <f>Y$3/AB$3</f>
        <v>0.95238095238095244</v>
      </c>
      <c r="Z295" s="93">
        <f>Z294*X295</f>
        <v>1490603212800</v>
      </c>
      <c r="AA295" s="93">
        <f>V295*Z295*$G295*Y295</f>
        <v>2367743669204232</v>
      </c>
      <c r="AB295" s="93">
        <f t="shared" si="321"/>
        <v>6.5866268033456909E+17</v>
      </c>
      <c r="AC295" s="93">
        <f t="shared" si="281"/>
        <v>1.3173253606691391E+19</v>
      </c>
      <c r="AD295" s="93">
        <f t="shared" si="282"/>
        <v>221760.42533970039</v>
      </c>
      <c r="AE295" s="94">
        <f t="shared" si="283"/>
        <v>278.18158228079523</v>
      </c>
      <c r="AF295" s="100">
        <f t="shared" si="322"/>
        <v>24.060186276345551</v>
      </c>
      <c r="AG295" s="94">
        <f t="shared" si="284"/>
        <v>254</v>
      </c>
      <c r="AH295" s="94">
        <f t="shared" si="285"/>
        <v>11.75</v>
      </c>
      <c r="AI295" s="94">
        <v>1</v>
      </c>
      <c r="AJ295" s="94">
        <f>AJ$3/AM$3</f>
        <v>0.85106382978723394</v>
      </c>
      <c r="AK295" s="93">
        <f>AK294*AI295</f>
        <v>139744051200</v>
      </c>
      <c r="AL295" s="93">
        <f>AG295*AK295*$G295*AJ295</f>
        <v>180587175868442.16</v>
      </c>
      <c r="AM295" s="93">
        <f t="shared" si="323"/>
        <v>2.303359075574754E+16</v>
      </c>
      <c r="AN295" s="93">
        <f t="shared" si="286"/>
        <v>1.4741498083678462E+19</v>
      </c>
      <c r="AO295" s="93">
        <f t="shared" si="287"/>
        <v>221760.42533970039</v>
      </c>
      <c r="AP295" s="94">
        <f t="shared" si="288"/>
        <v>127.54831922576564</v>
      </c>
      <c r="AQ295" s="100">
        <f t="shared" si="331"/>
        <v>12.345080320450958</v>
      </c>
      <c r="AR295" s="94">
        <f t="shared" si="289"/>
        <v>224</v>
      </c>
      <c r="AS295" s="94">
        <f t="shared" si="290"/>
        <v>13.25</v>
      </c>
      <c r="AT295" s="94">
        <v>1</v>
      </c>
      <c r="AU295" s="94">
        <f>AU$3/AX$3</f>
        <v>0.75471698113207542</v>
      </c>
      <c r="AV295" s="93">
        <f>AV294*AT295</f>
        <v>12460032000</v>
      </c>
      <c r="AW295" s="93">
        <f>AR295*AV295*$G295*AU295</f>
        <v>12592414903006.191</v>
      </c>
      <c r="AX295" s="93">
        <f t="shared" si="324"/>
        <v>405844517970285</v>
      </c>
      <c r="AY295" s="93">
        <f t="shared" si="291"/>
        <v>1.6623391456062945E+19</v>
      </c>
      <c r="AZ295" s="93">
        <f t="shared" si="292"/>
        <v>221760.42533970039</v>
      </c>
      <c r="BA295" s="94">
        <f t="shared" si="293"/>
        <v>32.229284144171395</v>
      </c>
      <c r="BB295" s="100">
        <f t="shared" si="332"/>
        <v>3.5176113254552797</v>
      </c>
      <c r="BC295" s="94">
        <f t="shared" si="294"/>
        <v>187</v>
      </c>
      <c r="BD295" s="94">
        <f t="shared" si="295"/>
        <v>15.1</v>
      </c>
      <c r="BE295" s="94">
        <v>1</v>
      </c>
      <c r="BF295" s="94">
        <f>BF$3/BI$3</f>
        <v>0.66225165562913912</v>
      </c>
      <c r="BG295" s="93">
        <f>BG294*BE295</f>
        <v>88473600</v>
      </c>
      <c r="BH295" s="93">
        <f>BC295*BG295*$G295*BF295</f>
        <v>65499213525.615913</v>
      </c>
      <c r="BI295" s="93">
        <f t="shared" si="325"/>
        <v>2738411973955.2754</v>
      </c>
      <c r="BJ295" s="93">
        <f t="shared" si="296"/>
        <v>1.8944393282003808E+19</v>
      </c>
      <c r="BK295" s="93">
        <f t="shared" si="297"/>
        <v>221760.42533970039</v>
      </c>
      <c r="BL295" s="94">
        <f t="shared" si="298"/>
        <v>41.808318398881497</v>
      </c>
      <c r="BM295" s="100">
        <f t="shared" si="333"/>
        <v>5.2002109375874017</v>
      </c>
      <c r="BN295" s="94">
        <f t="shared" si="299"/>
        <v>137</v>
      </c>
      <c r="BO295" s="94">
        <f t="shared" si="300"/>
        <v>17.600000000000001</v>
      </c>
      <c r="BP295" s="94">
        <v>1</v>
      </c>
      <c r="BQ295" s="94">
        <f>BQ$3/BT$3</f>
        <v>0.56818181818181823</v>
      </c>
      <c r="BR295" s="93">
        <f>BR294*BP295</f>
        <v>61440</v>
      </c>
      <c r="BS295" s="93">
        <f>BN295*BR295*$G295*BQ295</f>
        <v>28590176.2909091</v>
      </c>
      <c r="BT295" s="93">
        <f t="shared" si="326"/>
        <v>3116983827.9706059</v>
      </c>
      <c r="BU295" s="93">
        <f t="shared" si="301"/>
        <v>2.2080882235977953E+19</v>
      </c>
      <c r="BV295" s="93">
        <f t="shared" si="302"/>
        <v>221760.42533970039</v>
      </c>
      <c r="BW295" s="94">
        <f t="shared" si="303"/>
        <v>109.02289640521461</v>
      </c>
      <c r="BX295" s="100">
        <f t="shared" si="334"/>
        <v>15.805625837988279</v>
      </c>
      <c r="BY295" s="94">
        <f t="shared" si="304"/>
        <v>82</v>
      </c>
      <c r="BZ295" s="94">
        <f t="shared" si="305"/>
        <v>20.350000000000001</v>
      </c>
      <c r="CA295" s="94">
        <v>1</v>
      </c>
      <c r="CB295" s="94">
        <f>CB$3/CE$3</f>
        <v>0.49140049140049141</v>
      </c>
      <c r="CC295" s="93">
        <f>CC294*CA295</f>
        <v>512</v>
      </c>
      <c r="CD295" s="93">
        <f>BY295*CC295*$G295*CB295</f>
        <v>123332.38407862412</v>
      </c>
      <c r="CE295" s="93">
        <f t="shared" si="327"/>
        <v>1759771.7534624022</v>
      </c>
      <c r="CF295" s="93">
        <f t="shared" si="306"/>
        <v>2.5531020085349507E+19</v>
      </c>
      <c r="CG295" s="93">
        <f t="shared" si="307"/>
        <v>221760.42533970039</v>
      </c>
      <c r="CH295" s="94">
        <f t="shared" si="308"/>
        <v>14.268529442685155</v>
      </c>
      <c r="CI295" s="100">
        <f t="shared" si="335"/>
        <v>2.3918004461173221</v>
      </c>
      <c r="CJ295" s="94">
        <f t="shared" si="309"/>
        <v>32</v>
      </c>
      <c r="CK295" s="94">
        <f t="shared" si="310"/>
        <v>22.85</v>
      </c>
      <c r="CL295" s="94">
        <v>1</v>
      </c>
      <c r="CM295" s="94">
        <f>CM$3/CP$3</f>
        <v>0.43763676148796499</v>
      </c>
      <c r="CN295" s="93">
        <f>CN294*CL295</f>
        <v>2</v>
      </c>
      <c r="CO295" s="93">
        <f>CJ295*CN295*$G295*CM295</f>
        <v>167.43702407002192</v>
      </c>
      <c r="CP295" s="93">
        <f t="shared" si="328"/>
        <v>1929.6483687142847</v>
      </c>
      <c r="CQ295" s="93">
        <f t="shared" si="311"/>
        <v>2.8667509039323648E+19</v>
      </c>
      <c r="CR295" s="93">
        <f t="shared" si="312"/>
        <v>221760.42533970039</v>
      </c>
      <c r="CS295" s="94">
        <f t="shared" si="313"/>
        <v>11.524621746187442</v>
      </c>
      <c r="CT295" s="100">
        <f t="shared" si="336"/>
        <v>2.1691730387181472</v>
      </c>
      <c r="CU295" s="94">
        <f t="shared" si="314"/>
        <v>-31</v>
      </c>
      <c r="CV295" s="94">
        <f t="shared" si="315"/>
        <v>26</v>
      </c>
      <c r="CW295" s="94">
        <v>1</v>
      </c>
      <c r="CX295" s="94">
        <f>CX$3/DA$3</f>
        <v>0.38461538461538458</v>
      </c>
      <c r="CY295" s="93">
        <f>CY294*CW295</f>
        <v>1</v>
      </c>
      <c r="CZ295" s="93">
        <f>CU295*CY295*$G295*CX295</f>
        <v>-71.276451923076934</v>
      </c>
      <c r="DA295" s="93">
        <f t="shared" si="330"/>
        <v>0.3536611663390497</v>
      </c>
      <c r="DB295" s="93">
        <f t="shared" si="316"/>
        <v>3.2619485121331069E+19</v>
      </c>
      <c r="DC295" s="93">
        <f t="shared" si="317"/>
        <v>221760.42533970039</v>
      </c>
      <c r="DD295" s="94">
        <f t="shared" si="318"/>
        <v>-4.9618233904337493E-3</v>
      </c>
      <c r="DE295" s="100"/>
    </row>
    <row r="296" spans="1:109">
      <c r="A296" s="84">
        <f t="shared" si="269"/>
        <v>5792.6187514803141</v>
      </c>
      <c r="B296" s="84">
        <f t="shared" si="270"/>
        <v>9.6666666666666661</v>
      </c>
      <c r="C296" s="112">
        <f t="shared" si="338"/>
        <v>12.14</v>
      </c>
      <c r="D296" s="116"/>
      <c r="E296" s="86">
        <f t="shared" si="319"/>
        <v>2.4500000000000002</v>
      </c>
      <c r="F296" s="86">
        <f t="shared" si="271"/>
        <v>2.4500000000000002</v>
      </c>
      <c r="G296" s="87">
        <f t="shared" si="272"/>
        <v>6.0025000000000013</v>
      </c>
      <c r="H296" s="88">
        <f t="shared" si="273"/>
        <v>2.8823037615171731E+17</v>
      </c>
      <c r="I296" s="84">
        <f t="shared" si="320"/>
        <v>58.000000000000036</v>
      </c>
      <c r="J296" s="89">
        <v>290</v>
      </c>
      <c r="K296" s="94">
        <f t="shared" si="274"/>
        <v>290</v>
      </c>
      <c r="L296" s="94">
        <f t="shared" si="275"/>
        <v>10</v>
      </c>
      <c r="M296" s="94">
        <v>1</v>
      </c>
      <c r="N296" s="94">
        <f>N$3/Q$3</f>
        <v>1</v>
      </c>
      <c r="O296" s="93">
        <f>O295*M296</f>
        <v>17942446080000</v>
      </c>
      <c r="P296" s="93">
        <f>K296*O296*$G296*N296</f>
        <v>3.1232864452608008E+16</v>
      </c>
      <c r="Q296" s="93">
        <f t="shared" si="276"/>
        <v>2.8823037615171732E+18</v>
      </c>
      <c r="R296" s="93">
        <f t="shared" si="277"/>
        <v>1.4411518807585866E+19</v>
      </c>
      <c r="S296" s="93">
        <f t="shared" si="278"/>
        <v>229773.87714205246</v>
      </c>
      <c r="T296" s="94">
        <f t="shared" si="337"/>
        <v>92.284323325217613</v>
      </c>
      <c r="U296" s="100">
        <f>T296/(($C296/N$3))</f>
        <v>7.6016740795072169</v>
      </c>
      <c r="V296" s="94">
        <f t="shared" si="279"/>
        <v>280</v>
      </c>
      <c r="W296" s="97">
        <f t="shared" si="280"/>
        <v>10.5</v>
      </c>
      <c r="X296" s="94">
        <v>13</v>
      </c>
      <c r="Y296" s="94">
        <f>Y$3/AB$3</f>
        <v>0.95238095238095244</v>
      </c>
      <c r="Z296" s="93">
        <f>Z295*X296</f>
        <v>19377841766400</v>
      </c>
      <c r="AA296" s="93">
        <f>V296*Z296*$G296*Y296</f>
        <v>3.1017465387417608E+16</v>
      </c>
      <c r="AB296" s="93">
        <f t="shared" si="321"/>
        <v>7.5660473739825741E+17</v>
      </c>
      <c r="AC296" s="93">
        <f t="shared" si="281"/>
        <v>1.5132094747965157E+19</v>
      </c>
      <c r="AD296" s="93">
        <f t="shared" si="282"/>
        <v>229773.87714205246</v>
      </c>
      <c r="AE296" s="94">
        <f t="shared" si="283"/>
        <v>24.392861503931201</v>
      </c>
      <c r="AF296" s="100">
        <f t="shared" si="322"/>
        <v>2.109761497456982</v>
      </c>
      <c r="AG296" s="94">
        <f t="shared" si="284"/>
        <v>255</v>
      </c>
      <c r="AH296" s="94">
        <f t="shared" si="285"/>
        <v>11.75</v>
      </c>
      <c r="AI296" s="94">
        <v>1</v>
      </c>
      <c r="AJ296" s="94">
        <f>AJ$3/AM$3</f>
        <v>0.85106382978723394</v>
      </c>
      <c r="AK296" s="93">
        <f>AK295*AI296</f>
        <v>139744051200</v>
      </c>
      <c r="AL296" s="93">
        <f>AG296*AK296*$G296*AJ296</f>
        <v>182040412909480.84</v>
      </c>
      <c r="AM296" s="93">
        <f t="shared" si="323"/>
        <v>2.6458647810802116E+16</v>
      </c>
      <c r="AN296" s="93">
        <f t="shared" si="286"/>
        <v>1.6933534598913393E+19</v>
      </c>
      <c r="AO296" s="93">
        <f t="shared" si="287"/>
        <v>229773.87714205246</v>
      </c>
      <c r="AP296" s="94">
        <f t="shared" si="288"/>
        <v>145.34491208805716</v>
      </c>
      <c r="AQ296" s="100">
        <f t="shared" si="331"/>
        <v>14.067567685623324</v>
      </c>
      <c r="AR296" s="94">
        <f t="shared" si="289"/>
        <v>225</v>
      </c>
      <c r="AS296" s="94">
        <f t="shared" si="290"/>
        <v>13.25</v>
      </c>
      <c r="AT296" s="94">
        <v>1</v>
      </c>
      <c r="AU296" s="94">
        <f>AU$3/AX$3</f>
        <v>0.75471698113207542</v>
      </c>
      <c r="AV296" s="93">
        <f>AV295*AT296</f>
        <v>12460032000</v>
      </c>
      <c r="AW296" s="93">
        <f>AR296*AV296*$G296*AU296</f>
        <v>12700416579622.643</v>
      </c>
      <c r="AX296" s="93">
        <f t="shared" si="324"/>
        <v>466192930177031.12</v>
      </c>
      <c r="AY296" s="93">
        <f t="shared" si="291"/>
        <v>1.9095262420051272E+19</v>
      </c>
      <c r="AZ296" s="93">
        <f t="shared" si="292"/>
        <v>229773.87714205246</v>
      </c>
      <c r="BA296" s="94">
        <f t="shared" si="293"/>
        <v>36.706900695290635</v>
      </c>
      <c r="BB296" s="100">
        <f t="shared" si="332"/>
        <v>4.0063132966441586</v>
      </c>
      <c r="BC296" s="94">
        <f t="shared" si="294"/>
        <v>188</v>
      </c>
      <c r="BD296" s="94">
        <f t="shared" si="295"/>
        <v>15.1</v>
      </c>
      <c r="BE296" s="94">
        <v>1</v>
      </c>
      <c r="BF296" s="94">
        <f>BF$3/BI$3</f>
        <v>0.66225165562913912</v>
      </c>
      <c r="BG296" s="93">
        <f>BG295*BE296</f>
        <v>88473600</v>
      </c>
      <c r="BH296" s="93">
        <f>BC296*BG296*$G296*BF296</f>
        <v>66119075094.039749</v>
      </c>
      <c r="BI296" s="93">
        <f t="shared" si="325"/>
        <v>3145609329786.6084</v>
      </c>
      <c r="BJ296" s="93">
        <f t="shared" si="296"/>
        <v>2.1761393399454654E+19</v>
      </c>
      <c r="BK296" s="93">
        <f t="shared" si="297"/>
        <v>229773.87714205246</v>
      </c>
      <c r="BL296" s="94">
        <f t="shared" si="298"/>
        <v>47.574914278711177</v>
      </c>
      <c r="BM296" s="100">
        <f t="shared" si="333"/>
        <v>5.9174728633322795</v>
      </c>
      <c r="BN296" s="94">
        <f t="shared" si="299"/>
        <v>138</v>
      </c>
      <c r="BO296" s="94">
        <f t="shared" si="300"/>
        <v>17.600000000000001</v>
      </c>
      <c r="BP296" s="94">
        <v>1</v>
      </c>
      <c r="BQ296" s="94">
        <f>BQ$3/BT$3</f>
        <v>0.56818181818181823</v>
      </c>
      <c r="BR296" s="93">
        <f>BR295*BP296</f>
        <v>61440</v>
      </c>
      <c r="BS296" s="93">
        <f>BN296*BR296*$G296*BQ296</f>
        <v>28916770.909090918</v>
      </c>
      <c r="BT296" s="93">
        <f t="shared" si="326"/>
        <v>3580474195.7421966</v>
      </c>
      <c r="BU296" s="93">
        <f t="shared" si="301"/>
        <v>2.5364273101351125E+19</v>
      </c>
      <c r="BV296" s="93">
        <f t="shared" si="302"/>
        <v>229773.87714205246</v>
      </c>
      <c r="BW296" s="94">
        <f t="shared" si="303"/>
        <v>123.81998692034314</v>
      </c>
      <c r="BX296" s="100">
        <f t="shared" si="334"/>
        <v>17.95083830146655</v>
      </c>
      <c r="BY296" s="94">
        <f t="shared" si="304"/>
        <v>83</v>
      </c>
      <c r="BZ296" s="94">
        <f t="shared" si="305"/>
        <v>20.350000000000001</v>
      </c>
      <c r="CA296" s="94">
        <v>1</v>
      </c>
      <c r="CB296" s="94">
        <f>CB$3/CE$3</f>
        <v>0.49140049140049141</v>
      </c>
      <c r="CC296" s="93">
        <f>CC295*CA296</f>
        <v>512</v>
      </c>
      <c r="CD296" s="93">
        <f>BY296*CC296*$G296*CB296</f>
        <v>125347.53808353811</v>
      </c>
      <c r="CE296" s="93">
        <f t="shared" si="327"/>
        <v>2021446.9183725091</v>
      </c>
      <c r="CF296" s="93">
        <f t="shared" si="306"/>
        <v>2.9327440773437239E+19</v>
      </c>
      <c r="CG296" s="93">
        <f t="shared" si="307"/>
        <v>229773.87714205246</v>
      </c>
      <c r="CH296" s="94">
        <f t="shared" si="308"/>
        <v>16.126738101751243</v>
      </c>
      <c r="CI296" s="100">
        <f t="shared" si="335"/>
        <v>2.7032876472045948</v>
      </c>
      <c r="CJ296" s="94">
        <f t="shared" si="309"/>
        <v>33</v>
      </c>
      <c r="CK296" s="94">
        <f t="shared" si="310"/>
        <v>22.85</v>
      </c>
      <c r="CL296" s="94">
        <v>1</v>
      </c>
      <c r="CM296" s="94">
        <f>CM$3/CP$3</f>
        <v>0.43763676148796499</v>
      </c>
      <c r="CN296" s="93">
        <f>CN295*CL296</f>
        <v>2</v>
      </c>
      <c r="CO296" s="93">
        <f>CJ296*CN296*$G296*CM296</f>
        <v>173.37636761487968</v>
      </c>
      <c r="CP296" s="93">
        <f t="shared" si="328"/>
        <v>2216.5839068648115</v>
      </c>
      <c r="CQ296" s="93">
        <f t="shared" si="311"/>
        <v>3.2930320475333706E+19</v>
      </c>
      <c r="CR296" s="93">
        <f t="shared" si="312"/>
        <v>229773.87714205246</v>
      </c>
      <c r="CS296" s="94">
        <f t="shared" si="313"/>
        <v>12.784809933199787</v>
      </c>
      <c r="CT296" s="100">
        <f t="shared" si="336"/>
        <v>2.4063666142801905</v>
      </c>
      <c r="CU296" s="94">
        <f t="shared" si="314"/>
        <v>-30</v>
      </c>
      <c r="CV296" s="94">
        <f t="shared" si="315"/>
        <v>26</v>
      </c>
      <c r="CW296" s="94">
        <v>1</v>
      </c>
      <c r="CX296" s="94">
        <f>CX$3/DA$3</f>
        <v>0.38461538461538458</v>
      </c>
      <c r="CY296" s="93">
        <f>CY295*CW296</f>
        <v>1</v>
      </c>
      <c r="CZ296" s="93">
        <f>CU296*CY296*$G296*CX296</f>
        <v>-69.259615384615401</v>
      </c>
      <c r="DA296" s="93">
        <f t="shared" si="330"/>
        <v>0.40624999999999928</v>
      </c>
      <c r="DB296" s="93">
        <f t="shared" si="316"/>
        <v>3.7469948899723248E+19</v>
      </c>
      <c r="DC296" s="93">
        <f t="shared" si="317"/>
        <v>229773.87714205246</v>
      </c>
      <c r="DD296" s="94">
        <f t="shared" si="318"/>
        <v>-5.8656115507427341E-3</v>
      </c>
      <c r="DE296" s="100"/>
    </row>
    <row r="297" spans="1:109">
      <c r="A297" s="84">
        <f t="shared" si="269"/>
        <v>5996.8950105934018</v>
      </c>
      <c r="B297" s="84">
        <f t="shared" si="270"/>
        <v>9.6999999999999993</v>
      </c>
      <c r="C297" s="112">
        <f t="shared" si="338"/>
        <v>12.14</v>
      </c>
      <c r="D297" s="116"/>
      <c r="E297" s="86">
        <f t="shared" si="319"/>
        <v>2.4550000000000001</v>
      </c>
      <c r="F297" s="86">
        <f t="shared" si="271"/>
        <v>2.4550000000000001</v>
      </c>
      <c r="G297" s="87">
        <f t="shared" si="272"/>
        <v>6.0270250000000001</v>
      </c>
      <c r="H297" s="88">
        <f t="shared" si="273"/>
        <v>3.310897589456544E+17</v>
      </c>
      <c r="I297" s="84">
        <f t="shared" si="320"/>
        <v>58.200000000000024</v>
      </c>
      <c r="J297" s="89">
        <v>291</v>
      </c>
      <c r="K297" s="94">
        <f t="shared" si="274"/>
        <v>291</v>
      </c>
      <c r="L297" s="94">
        <f t="shared" si="275"/>
        <v>10</v>
      </c>
      <c r="M297" s="94">
        <v>1</v>
      </c>
      <c r="N297" s="94">
        <f>N$3/Q$3</f>
        <v>1</v>
      </c>
      <c r="O297" s="93">
        <f>O296*M297</f>
        <v>17942446080000</v>
      </c>
      <c r="P297" s="93">
        <f>K297*O297*$G297*N297</f>
        <v>3.1468615185825792E+16</v>
      </c>
      <c r="Q297" s="93">
        <f t="shared" si="276"/>
        <v>3.3108975894565437E+18</v>
      </c>
      <c r="R297" s="93">
        <f t="shared" si="277"/>
        <v>1.6554487947282719E+19</v>
      </c>
      <c r="S297" s="93">
        <f t="shared" si="278"/>
        <v>238076.73192055806</v>
      </c>
      <c r="T297" s="94">
        <f t="shared" si="337"/>
        <v>105.21268794020051</v>
      </c>
      <c r="U297" s="100">
        <f>T297/(($C297/N$3))</f>
        <v>8.6666135041351318</v>
      </c>
      <c r="V297" s="94">
        <f t="shared" si="279"/>
        <v>281</v>
      </c>
      <c r="W297" s="97">
        <f t="shared" si="280"/>
        <v>10.5</v>
      </c>
      <c r="X297" s="94">
        <v>1</v>
      </c>
      <c r="Y297" s="94">
        <f>Y$3/AB$3</f>
        <v>0.95238095238095244</v>
      </c>
      <c r="Z297" s="93">
        <f>Z296*X297</f>
        <v>19377841766400</v>
      </c>
      <c r="AA297" s="93">
        <f>V297*Z297*$G297*Y297</f>
        <v>3.125542574568618E+16</v>
      </c>
      <c r="AB297" s="93">
        <f t="shared" si="321"/>
        <v>8.6911061723234214E+17</v>
      </c>
      <c r="AC297" s="93">
        <f t="shared" si="281"/>
        <v>1.7382212344646857E+19</v>
      </c>
      <c r="AD297" s="93">
        <f t="shared" si="282"/>
        <v>238076.73192055806</v>
      </c>
      <c r="AE297" s="94">
        <f t="shared" si="283"/>
        <v>27.806711842736465</v>
      </c>
      <c r="AF297" s="100">
        <f t="shared" si="322"/>
        <v>2.4050286190175689</v>
      </c>
      <c r="AG297" s="94">
        <f t="shared" si="284"/>
        <v>256</v>
      </c>
      <c r="AH297" s="94">
        <f t="shared" si="285"/>
        <v>11.75</v>
      </c>
      <c r="AI297" s="94">
        <v>1</v>
      </c>
      <c r="AJ297" s="94">
        <f>AJ$3/AM$3</f>
        <v>0.85106382978723394</v>
      </c>
      <c r="AK297" s="93">
        <f>AK296*AI297</f>
        <v>139744051200</v>
      </c>
      <c r="AL297" s="93">
        <f>AG297*AK297*$G297*AJ297</f>
        <v>183500993946401.75</v>
      </c>
      <c r="AM297" s="93">
        <f t="shared" si="323"/>
        <v>3.0393005215714292E+16</v>
      </c>
      <c r="AN297" s="93">
        <f t="shared" si="286"/>
        <v>1.9451523338057196E+19</v>
      </c>
      <c r="AO297" s="93">
        <f t="shared" si="287"/>
        <v>238076.73192055806</v>
      </c>
      <c r="AP297" s="94">
        <f t="shared" si="288"/>
        <v>165.62855907250122</v>
      </c>
      <c r="AQ297" s="100">
        <f t="shared" si="331"/>
        <v>16.030770750427425</v>
      </c>
      <c r="AR297" s="94">
        <f t="shared" si="289"/>
        <v>226</v>
      </c>
      <c r="AS297" s="94">
        <f t="shared" si="290"/>
        <v>13.25</v>
      </c>
      <c r="AT297" s="94">
        <v>1</v>
      </c>
      <c r="AU297" s="94">
        <f>AU$3/AX$3</f>
        <v>0.75471698113207542</v>
      </c>
      <c r="AV297" s="93">
        <f>AV296*AT297</f>
        <v>12460032000</v>
      </c>
      <c r="AW297" s="93">
        <f>AR297*AV297*$G297*AU297</f>
        <v>12808984835052.68</v>
      </c>
      <c r="AX297" s="93">
        <f t="shared" si="324"/>
        <v>535515052005603.19</v>
      </c>
      <c r="AY297" s="93">
        <f t="shared" si="291"/>
        <v>2.1934696530149605E+19</v>
      </c>
      <c r="AZ297" s="93">
        <f t="shared" si="292"/>
        <v>238076.73192055806</v>
      </c>
      <c r="BA297" s="94">
        <f t="shared" si="293"/>
        <v>41.80776688408038</v>
      </c>
      <c r="BB297" s="100">
        <f t="shared" si="332"/>
        <v>4.5630388073646211</v>
      </c>
      <c r="BC297" s="94">
        <f t="shared" si="294"/>
        <v>189</v>
      </c>
      <c r="BD297" s="94">
        <f t="shared" si="295"/>
        <v>15.1</v>
      </c>
      <c r="BE297" s="94">
        <v>1</v>
      </c>
      <c r="BF297" s="94">
        <f>BF$3/BI$3</f>
        <v>0.66225165562913912</v>
      </c>
      <c r="BG297" s="93">
        <f>BG296*BE297</f>
        <v>88473600</v>
      </c>
      <c r="BH297" s="93">
        <f>BC297*BG297*$G297*BF297</f>
        <v>66742358422.887421</v>
      </c>
      <c r="BI297" s="93">
        <f t="shared" si="325"/>
        <v>3613356262589.2026</v>
      </c>
      <c r="BJ297" s="93">
        <f t="shared" si="296"/>
        <v>2.4997276800396906E+19</v>
      </c>
      <c r="BK297" s="93">
        <f t="shared" si="297"/>
        <v>238076.73192055806</v>
      </c>
      <c r="BL297" s="94">
        <f t="shared" si="298"/>
        <v>54.138875939842478</v>
      </c>
      <c r="BM297" s="100">
        <f t="shared" si="333"/>
        <v>6.7339129052028115</v>
      </c>
      <c r="BN297" s="94">
        <f t="shared" si="299"/>
        <v>139</v>
      </c>
      <c r="BO297" s="94">
        <f t="shared" si="300"/>
        <v>17.600000000000001</v>
      </c>
      <c r="BP297" s="94">
        <v>1</v>
      </c>
      <c r="BQ297" s="94">
        <f>BQ$3/BT$3</f>
        <v>0.56818181818181823</v>
      </c>
      <c r="BR297" s="93">
        <f>BR296*BP297</f>
        <v>61440</v>
      </c>
      <c r="BS297" s="93">
        <f>BN297*BR297*$G297*BQ297</f>
        <v>29245316.945454549</v>
      </c>
      <c r="BT297" s="93">
        <f t="shared" si="326"/>
        <v>4112884818.7583928</v>
      </c>
      <c r="BU297" s="93">
        <f t="shared" si="301"/>
        <v>2.9135898787217588E+19</v>
      </c>
      <c r="BV297" s="93">
        <f t="shared" si="302"/>
        <v>238076.73192055806</v>
      </c>
      <c r="BW297" s="94">
        <f t="shared" si="303"/>
        <v>140.63396291547585</v>
      </c>
      <c r="BX297" s="100">
        <f t="shared" si="334"/>
        <v>20.388449318882824</v>
      </c>
      <c r="BY297" s="94">
        <f t="shared" si="304"/>
        <v>84</v>
      </c>
      <c r="BZ297" s="94">
        <f t="shared" si="305"/>
        <v>20.350000000000001</v>
      </c>
      <c r="CA297" s="94">
        <v>1</v>
      </c>
      <c r="CB297" s="94">
        <f>CB$3/CE$3</f>
        <v>0.49140049140049141</v>
      </c>
      <c r="CC297" s="93">
        <f>CC296*CA297</f>
        <v>512</v>
      </c>
      <c r="CD297" s="93">
        <f>BY297*CC297*$G297*CB297</f>
        <v>127376.06447174448</v>
      </c>
      <c r="CE297" s="93">
        <f t="shared" si="327"/>
        <v>2322032.7498483271</v>
      </c>
      <c r="CF297" s="93">
        <f t="shared" si="306"/>
        <v>3.3688382972720337E+19</v>
      </c>
      <c r="CG297" s="93">
        <f t="shared" si="307"/>
        <v>238076.73192055806</v>
      </c>
      <c r="CH297" s="94">
        <f t="shared" si="308"/>
        <v>18.229741666758891</v>
      </c>
      <c r="CI297" s="100">
        <f t="shared" si="335"/>
        <v>3.0558092497408849</v>
      </c>
      <c r="CJ297" s="94">
        <f t="shared" si="309"/>
        <v>34</v>
      </c>
      <c r="CK297" s="94">
        <f t="shared" si="310"/>
        <v>22.85</v>
      </c>
      <c r="CL297" s="94">
        <v>1</v>
      </c>
      <c r="CM297" s="94">
        <f>CM$3/CP$3</f>
        <v>0.43763676148796499</v>
      </c>
      <c r="CN297" s="93">
        <f>CN296*CL297</f>
        <v>2</v>
      </c>
      <c r="CO297" s="93">
        <f>CJ297*CN297*$G297*CM297</f>
        <v>179.36004376367615</v>
      </c>
      <c r="CP297" s="93">
        <f t="shared" si="328"/>
        <v>2546.1862875285096</v>
      </c>
      <c r="CQ297" s="93">
        <f t="shared" si="311"/>
        <v>3.7827004959541019E+19</v>
      </c>
      <c r="CR297" s="93">
        <f t="shared" si="312"/>
        <v>238076.73192055806</v>
      </c>
      <c r="CS297" s="94">
        <f t="shared" si="313"/>
        <v>14.195950414036203</v>
      </c>
      <c r="CT297" s="100">
        <f t="shared" si="336"/>
        <v>2.6719725449812786</v>
      </c>
      <c r="CU297" s="94">
        <f t="shared" si="314"/>
        <v>-29</v>
      </c>
      <c r="CV297" s="94">
        <f t="shared" si="315"/>
        <v>26</v>
      </c>
      <c r="CW297" s="94">
        <v>1</v>
      </c>
      <c r="CX297" s="94">
        <f>CX$3/DA$3</f>
        <v>0.38461538461538458</v>
      </c>
      <c r="CY297" s="93">
        <f>CY296*CW297</f>
        <v>1</v>
      </c>
      <c r="CZ297" s="93">
        <f>CU297*CY297*$G297*CX297</f>
        <v>-67.224509615384605</v>
      </c>
      <c r="DA297" s="93">
        <f t="shared" si="330"/>
        <v>0.46665870671754461</v>
      </c>
      <c r="DB297" s="93">
        <f t="shared" si="316"/>
        <v>4.3041668662935069E+19</v>
      </c>
      <c r="DC297" s="93">
        <f t="shared" si="317"/>
        <v>238076.73192055806</v>
      </c>
      <c r="DD297" s="94">
        <f t="shared" si="318"/>
        <v>-6.9417941371006722E-3</v>
      </c>
      <c r="DE297" s="100"/>
    </row>
    <row r="298" spans="1:109">
      <c r="A298" s="84">
        <f t="shared" si="269"/>
        <v>6208.3750564267148</v>
      </c>
      <c r="B298" s="84">
        <f t="shared" si="270"/>
        <v>9.7333333333333325</v>
      </c>
      <c r="C298" s="112">
        <f t="shared" si="338"/>
        <v>12.14</v>
      </c>
      <c r="D298" s="116"/>
      <c r="E298" s="86">
        <f t="shared" si="319"/>
        <v>2.46</v>
      </c>
      <c r="F298" s="86">
        <f t="shared" si="271"/>
        <v>2.46</v>
      </c>
      <c r="G298" s="87">
        <f t="shared" si="272"/>
        <v>6.0515999999999996</v>
      </c>
      <c r="H298" s="88">
        <f t="shared" si="273"/>
        <v>3.8032226145723802E+17</v>
      </c>
      <c r="I298" s="84">
        <f t="shared" si="320"/>
        <v>58.400000000000027</v>
      </c>
      <c r="J298" s="89">
        <v>292</v>
      </c>
      <c r="K298" s="94">
        <f t="shared" si="274"/>
        <v>292</v>
      </c>
      <c r="L298" s="94">
        <f t="shared" si="275"/>
        <v>10</v>
      </c>
      <c r="M298" s="94">
        <v>1</v>
      </c>
      <c r="N298" s="94">
        <f>N$3/Q$3</f>
        <v>1</v>
      </c>
      <c r="O298" s="93">
        <f>O297*M298</f>
        <v>17942446080000</v>
      </c>
      <c r="P298" s="93">
        <f>K298*O298*$G298*N298</f>
        <v>3.1705507955736576E+16</v>
      </c>
      <c r="Q298" s="93">
        <f t="shared" si="276"/>
        <v>3.8032226145723802E+18</v>
      </c>
      <c r="R298" s="93">
        <f t="shared" si="277"/>
        <v>1.9016113072861901E+19</v>
      </c>
      <c r="S298" s="93">
        <f t="shared" si="278"/>
        <v>246679.43557535482</v>
      </c>
      <c r="T298" s="94">
        <f t="shared" si="337"/>
        <v>119.95463437715563</v>
      </c>
      <c r="U298" s="100">
        <f>T298/(($C298/N$3))</f>
        <v>9.880941876207217</v>
      </c>
      <c r="V298" s="94">
        <f t="shared" si="279"/>
        <v>282</v>
      </c>
      <c r="W298" s="97">
        <f t="shared" si="280"/>
        <v>10.5</v>
      </c>
      <c r="X298" s="94">
        <v>1</v>
      </c>
      <c r="Y298" s="94">
        <f>Y$3/AB$3</f>
        <v>0.95238095238095244</v>
      </c>
      <c r="Z298" s="93">
        <f>Z297*X298</f>
        <v>19377841766400</v>
      </c>
      <c r="AA298" s="93">
        <f>V298*Z298*$G298*Y298</f>
        <v>3.1494551542723844E+16</v>
      </c>
      <c r="AB298" s="93">
        <f t="shared" si="321"/>
        <v>9.983459363252489E+17</v>
      </c>
      <c r="AC298" s="93">
        <f t="shared" si="281"/>
        <v>1.9966918726504997E+19</v>
      </c>
      <c r="AD298" s="93">
        <f t="shared" si="282"/>
        <v>246679.43557535482</v>
      </c>
      <c r="AE298" s="94">
        <f t="shared" si="283"/>
        <v>31.699004666599095</v>
      </c>
      <c r="AF298" s="100">
        <f t="shared" si="322"/>
        <v>2.7416766803895429</v>
      </c>
      <c r="AG298" s="94">
        <f t="shared" si="284"/>
        <v>257</v>
      </c>
      <c r="AH298" s="94">
        <f t="shared" si="285"/>
        <v>11.75</v>
      </c>
      <c r="AI298" s="94">
        <v>1</v>
      </c>
      <c r="AJ298" s="94">
        <f>AJ$3/AM$3</f>
        <v>0.85106382978723394</v>
      </c>
      <c r="AK298" s="93">
        <f>AK297*AI298</f>
        <v>139744051200</v>
      </c>
      <c r="AL298" s="93">
        <f>AG298*AK298*$G298*AJ298</f>
        <v>184968936818871</v>
      </c>
      <c r="AM298" s="93">
        <f t="shared" si="323"/>
        <v>3.4912395094707312E+16</v>
      </c>
      <c r="AN298" s="93">
        <f t="shared" si="286"/>
        <v>2.2343932860612735E+19</v>
      </c>
      <c r="AO298" s="93">
        <f t="shared" si="287"/>
        <v>246679.43557535482</v>
      </c>
      <c r="AP298" s="94">
        <f t="shared" si="288"/>
        <v>188.74734155440882</v>
      </c>
      <c r="AQ298" s="100">
        <f t="shared" si="331"/>
        <v>18.268379433808104</v>
      </c>
      <c r="AR298" s="94">
        <f t="shared" si="289"/>
        <v>227</v>
      </c>
      <c r="AS298" s="94">
        <f t="shared" si="290"/>
        <v>13.25</v>
      </c>
      <c r="AT298" s="94">
        <v>1</v>
      </c>
      <c r="AU298" s="94">
        <f>AU$3/AX$3</f>
        <v>0.75471698113207542</v>
      </c>
      <c r="AV298" s="93">
        <f>AV297*AT298</f>
        <v>12460032000</v>
      </c>
      <c r="AW298" s="93">
        <f>AR298*AV298*$G298*AU298</f>
        <v>12918121079865.961</v>
      </c>
      <c r="AX298" s="93">
        <f t="shared" si="324"/>
        <v>615145259314988.12</v>
      </c>
      <c r="AY298" s="93">
        <f t="shared" si="291"/>
        <v>2.5196349821542023E+19</v>
      </c>
      <c r="AZ298" s="93">
        <f t="shared" si="292"/>
        <v>246679.43557535482</v>
      </c>
      <c r="BA298" s="94">
        <f t="shared" si="293"/>
        <v>47.61878724559616</v>
      </c>
      <c r="BB298" s="100">
        <f t="shared" si="332"/>
        <v>5.1972729077771751</v>
      </c>
      <c r="BC298" s="94">
        <f t="shared" si="294"/>
        <v>190</v>
      </c>
      <c r="BD298" s="94">
        <f t="shared" si="295"/>
        <v>15.1</v>
      </c>
      <c r="BE298" s="94">
        <v>1</v>
      </c>
      <c r="BF298" s="94">
        <f>BF$3/BI$3</f>
        <v>0.66225165562913912</v>
      </c>
      <c r="BG298" s="93">
        <f>BG297*BE298</f>
        <v>88473600</v>
      </c>
      <c r="BH298" s="93">
        <f>BC298*BG298*$G298*BF298</f>
        <v>67369072300.927155</v>
      </c>
      <c r="BI298" s="93">
        <f t="shared" si="325"/>
        <v>4150656394854.4526</v>
      </c>
      <c r="BJ298" s="93">
        <f t="shared" si="296"/>
        <v>2.8714330740021469E+19</v>
      </c>
      <c r="BK298" s="93">
        <f t="shared" si="297"/>
        <v>246679.43557535482</v>
      </c>
      <c r="BL298" s="94">
        <f t="shared" si="298"/>
        <v>61.610710272424669</v>
      </c>
      <c r="BM298" s="100">
        <f t="shared" si="333"/>
        <v>7.6632761541483729</v>
      </c>
      <c r="BN298" s="94">
        <f t="shared" si="299"/>
        <v>140</v>
      </c>
      <c r="BO298" s="94">
        <f t="shared" si="300"/>
        <v>17.600000000000001</v>
      </c>
      <c r="BP298" s="94">
        <v>12</v>
      </c>
      <c r="BQ298" s="94">
        <f>BQ$3/BT$3</f>
        <v>0.56818181818181823</v>
      </c>
      <c r="BR298" s="93">
        <f>BR297*BP298</f>
        <v>737280</v>
      </c>
      <c r="BS298" s="93">
        <f>BN298*BR298*$G298*BQ298</f>
        <v>354909835.63636363</v>
      </c>
      <c r="BT298" s="93">
        <f t="shared" si="326"/>
        <v>4724464025.6000443</v>
      </c>
      <c r="BU298" s="93">
        <f t="shared" si="301"/>
        <v>3.346835900823695E+19</v>
      </c>
      <c r="BV298" s="93">
        <f t="shared" si="302"/>
        <v>246679.43557535482</v>
      </c>
      <c r="BW298" s="94">
        <f t="shared" si="303"/>
        <v>13.311730336041387</v>
      </c>
      <c r="BX298" s="100">
        <f t="shared" si="334"/>
        <v>1.9298719432811235</v>
      </c>
      <c r="BY298" s="94">
        <f t="shared" si="304"/>
        <v>85</v>
      </c>
      <c r="BZ298" s="94">
        <f t="shared" si="305"/>
        <v>20.350000000000001</v>
      </c>
      <c r="CA298" s="94">
        <v>1</v>
      </c>
      <c r="CB298" s="94">
        <f>CB$3/CE$3</f>
        <v>0.49140049140049141</v>
      </c>
      <c r="CC298" s="93">
        <f>CC297*CA298</f>
        <v>512</v>
      </c>
      <c r="CD298" s="93">
        <f>BY298*CC298*$G298*CB298</f>
        <v>129418.00098280098</v>
      </c>
      <c r="CE298" s="93">
        <f t="shared" si="327"/>
        <v>2667315.2000000151</v>
      </c>
      <c r="CF298" s="93">
        <f t="shared" si="306"/>
        <v>3.8697790103273972E+19</v>
      </c>
      <c r="CG298" s="93">
        <f t="shared" si="307"/>
        <v>246679.43557535482</v>
      </c>
      <c r="CH298" s="94">
        <f t="shared" si="308"/>
        <v>20.610078812409476</v>
      </c>
      <c r="CI298" s="100">
        <f t="shared" si="335"/>
        <v>3.4548196361823131</v>
      </c>
      <c r="CJ298" s="94">
        <f t="shared" si="309"/>
        <v>35</v>
      </c>
      <c r="CK298" s="94">
        <f t="shared" si="310"/>
        <v>22.85</v>
      </c>
      <c r="CL298" s="94">
        <v>1</v>
      </c>
      <c r="CM298" s="94">
        <f>CM$3/CP$3</f>
        <v>0.43763676148796499</v>
      </c>
      <c r="CN298" s="93">
        <f>CN297*CL298</f>
        <v>2</v>
      </c>
      <c r="CO298" s="93">
        <f>CJ298*CN298*$G298*CM298</f>
        <v>185.38818380743982</v>
      </c>
      <c r="CP298" s="93">
        <f t="shared" si="328"/>
        <v>2924.8000000000075</v>
      </c>
      <c r="CQ298" s="93">
        <f t="shared" si="311"/>
        <v>4.3451818371489448E+19</v>
      </c>
      <c r="CR298" s="93">
        <f t="shared" si="312"/>
        <v>246679.43557535482</v>
      </c>
      <c r="CS298" s="94">
        <f t="shared" si="313"/>
        <v>15.776625780195126</v>
      </c>
      <c r="CT298" s="100">
        <f t="shared" si="336"/>
        <v>2.9694884602756066</v>
      </c>
      <c r="CU298" s="94">
        <f t="shared" si="314"/>
        <v>-28</v>
      </c>
      <c r="CV298" s="94">
        <f t="shared" si="315"/>
        <v>26</v>
      </c>
      <c r="CW298" s="94">
        <v>1</v>
      </c>
      <c r="CX298" s="94">
        <f>CX$3/DA$3</f>
        <v>0.38461538461538458</v>
      </c>
      <c r="CY298" s="93">
        <f>CY297*CW298</f>
        <v>1</v>
      </c>
      <c r="CZ298" s="93">
        <f>CU298*CY298*$G298*CX298</f>
        <v>-65.17107692307691</v>
      </c>
      <c r="DA298" s="93">
        <f t="shared" si="330"/>
        <v>0.5360500887514873</v>
      </c>
      <c r="DB298" s="93">
        <f t="shared" si="316"/>
        <v>4.9441893989440946E+19</v>
      </c>
      <c r="DC298" s="93">
        <f t="shared" si="317"/>
        <v>246679.43557535482</v>
      </c>
      <c r="DD298" s="94">
        <f t="shared" si="318"/>
        <v>-8.2252759055094476E-3</v>
      </c>
      <c r="DE298" s="100"/>
    </row>
    <row r="299" spans="1:109">
      <c r="A299" s="84">
        <f t="shared" si="269"/>
        <v>6427.3129299703114</v>
      </c>
      <c r="B299" s="84">
        <f t="shared" si="270"/>
        <v>9.7666666666666675</v>
      </c>
      <c r="C299" s="112">
        <f t="shared" si="338"/>
        <v>12.14</v>
      </c>
      <c r="D299" s="116"/>
      <c r="E299" s="86">
        <f t="shared" si="319"/>
        <v>2.4649999999999999</v>
      </c>
      <c r="F299" s="86">
        <f t="shared" si="271"/>
        <v>2.4649999999999999</v>
      </c>
      <c r="G299" s="87">
        <f t="shared" si="272"/>
        <v>6.0762249999999991</v>
      </c>
      <c r="H299" s="88">
        <f t="shared" si="273"/>
        <v>4.3687555610468154E+17</v>
      </c>
      <c r="I299" s="84">
        <f t="shared" si="320"/>
        <v>58.60000000000003</v>
      </c>
      <c r="J299" s="89">
        <v>293</v>
      </c>
      <c r="K299" s="94">
        <f t="shared" si="274"/>
        <v>293</v>
      </c>
      <c r="L299" s="94">
        <f t="shared" si="275"/>
        <v>10</v>
      </c>
      <c r="M299" s="94">
        <v>1</v>
      </c>
      <c r="N299" s="94">
        <f>N$3/Q$3</f>
        <v>1</v>
      </c>
      <c r="O299" s="93">
        <f>O298*M299</f>
        <v>17942446080000</v>
      </c>
      <c r="P299" s="93">
        <f>K299*O299*$G299*N299</f>
        <v>3.194354545370726E+16</v>
      </c>
      <c r="Q299" s="93">
        <f t="shared" si="276"/>
        <v>4.3687555610468152E+18</v>
      </c>
      <c r="R299" s="93">
        <f t="shared" si="277"/>
        <v>2.1843777805234078E+19</v>
      </c>
      <c r="S299" s="93">
        <f t="shared" si="278"/>
        <v>255592.81084848606</v>
      </c>
      <c r="T299" s="94">
        <f t="shared" si="337"/>
        <v>136.76489253135776</v>
      </c>
      <c r="U299" s="100">
        <f>T299/(($C299/N$3))</f>
        <v>11.265641888909204</v>
      </c>
      <c r="V299" s="94">
        <f t="shared" si="279"/>
        <v>283</v>
      </c>
      <c r="W299" s="97">
        <f t="shared" si="280"/>
        <v>10.5</v>
      </c>
      <c r="X299" s="94">
        <v>1</v>
      </c>
      <c r="Y299" s="94">
        <f>Y$3/AB$3</f>
        <v>0.95238095238095244</v>
      </c>
      <c r="Z299" s="93">
        <f>Z298*X299</f>
        <v>19377841766400</v>
      </c>
      <c r="AA299" s="93">
        <f>V299*Z299*$G299*Y299</f>
        <v>3.1734845546793716E+16</v>
      </c>
      <c r="AB299" s="93">
        <f t="shared" si="321"/>
        <v>1.1467983347747882E+18</v>
      </c>
      <c r="AC299" s="93">
        <f t="shared" si="281"/>
        <v>2.2935966695495778E+19</v>
      </c>
      <c r="AD299" s="93">
        <f t="shared" si="282"/>
        <v>255592.81084848606</v>
      </c>
      <c r="AE299" s="94">
        <f t="shared" si="283"/>
        <v>36.136880927427526</v>
      </c>
      <c r="AF299" s="100">
        <f t="shared" si="322"/>
        <v>3.1255127655518042</v>
      </c>
      <c r="AG299" s="94">
        <f t="shared" si="284"/>
        <v>258</v>
      </c>
      <c r="AH299" s="94">
        <f t="shared" si="285"/>
        <v>11.75</v>
      </c>
      <c r="AI299" s="94">
        <v>1</v>
      </c>
      <c r="AJ299" s="94">
        <f>AJ$3/AM$3</f>
        <v>0.85106382978723394</v>
      </c>
      <c r="AK299" s="93">
        <f>AK298*AI299</f>
        <v>139744051200</v>
      </c>
      <c r="AL299" s="93">
        <f>AG299*AK299*$G299*AJ299</f>
        <v>186444259366554.62</v>
      </c>
      <c r="AM299" s="93">
        <f t="shared" si="323"/>
        <v>4.0103810814296848E+16</v>
      </c>
      <c r="AN299" s="93">
        <f t="shared" si="286"/>
        <v>2.5666438921150038E+19</v>
      </c>
      <c r="AO299" s="93">
        <f t="shared" si="287"/>
        <v>255592.81084848606</v>
      </c>
      <c r="AP299" s="94">
        <f t="shared" si="288"/>
        <v>215.09812611313302</v>
      </c>
      <c r="AQ299" s="100">
        <f t="shared" si="331"/>
        <v>20.818805451641786</v>
      </c>
      <c r="AR299" s="94">
        <f t="shared" si="289"/>
        <v>228</v>
      </c>
      <c r="AS299" s="94">
        <f t="shared" si="290"/>
        <v>13.25</v>
      </c>
      <c r="AT299" s="94">
        <v>1</v>
      </c>
      <c r="AU299" s="94">
        <f>AU$3/AX$3</f>
        <v>0.75471698113207542</v>
      </c>
      <c r="AV299" s="93">
        <f>AV298*AT299</f>
        <v>12460032000</v>
      </c>
      <c r="AW299" s="93">
        <f>AR299*AV299*$G299*AU299</f>
        <v>13027826724632.148</v>
      </c>
      <c r="AX299" s="93">
        <f t="shared" si="324"/>
        <v>706616347459351.25</v>
      </c>
      <c r="AY299" s="93">
        <f t="shared" si="291"/>
        <v>2.8943005591935148E+19</v>
      </c>
      <c r="AZ299" s="93">
        <f t="shared" si="292"/>
        <v>255592.81084848606</v>
      </c>
      <c r="BA299" s="94">
        <f t="shared" si="293"/>
        <v>54.239004125172166</v>
      </c>
      <c r="BB299" s="100">
        <f t="shared" si="332"/>
        <v>5.9198254090488565</v>
      </c>
      <c r="BC299" s="94">
        <f t="shared" si="294"/>
        <v>191</v>
      </c>
      <c r="BD299" s="94">
        <f t="shared" si="295"/>
        <v>15.1</v>
      </c>
      <c r="BE299" s="94">
        <v>1</v>
      </c>
      <c r="BF299" s="94">
        <f>BF$3/BI$3</f>
        <v>0.66225165562913912</v>
      </c>
      <c r="BG299" s="93">
        <f>BG298*BE299</f>
        <v>88473600</v>
      </c>
      <c r="BH299" s="93">
        <f>BC299*BG299*$G299*BF299</f>
        <v>67999225516.927147</v>
      </c>
      <c r="BI299" s="93">
        <f t="shared" si="325"/>
        <v>4767852172927.2344</v>
      </c>
      <c r="BJ299" s="93">
        <f t="shared" si="296"/>
        <v>3.2984104485903458E+19</v>
      </c>
      <c r="BK299" s="93">
        <f t="shared" si="297"/>
        <v>255592.81084848606</v>
      </c>
      <c r="BL299" s="94">
        <f t="shared" si="298"/>
        <v>70.116271717541338</v>
      </c>
      <c r="BM299" s="100">
        <f t="shared" si="333"/>
        <v>8.7212166633844657</v>
      </c>
      <c r="BN299" s="94">
        <f t="shared" si="299"/>
        <v>141</v>
      </c>
      <c r="BO299" s="94">
        <f t="shared" si="300"/>
        <v>17.600000000000001</v>
      </c>
      <c r="BP299" s="94">
        <v>1</v>
      </c>
      <c r="BQ299" s="94">
        <f>BQ$3/BT$3</f>
        <v>0.56818181818181823</v>
      </c>
      <c r="BR299" s="93">
        <f>BR298*BP299</f>
        <v>737280</v>
      </c>
      <c r="BS299" s="93">
        <f>BN299*BR299*$G299*BQ299</f>
        <v>358899410.61818182</v>
      </c>
      <c r="BT299" s="93">
        <f t="shared" si="326"/>
        <v>5426984054.449441</v>
      </c>
      <c r="BU299" s="93">
        <f t="shared" si="301"/>
        <v>3.8445048937211978E+19</v>
      </c>
      <c r="BV299" s="93">
        <f t="shared" si="302"/>
        <v>255592.81084848606</v>
      </c>
      <c r="BW299" s="94">
        <f t="shared" si="303"/>
        <v>15.121184080803587</v>
      </c>
      <c r="BX299" s="100">
        <f t="shared" si="334"/>
        <v>2.1921980215992019</v>
      </c>
      <c r="BY299" s="94">
        <f t="shared" si="304"/>
        <v>86</v>
      </c>
      <c r="BZ299" s="94">
        <f t="shared" si="305"/>
        <v>20.350000000000001</v>
      </c>
      <c r="CA299" s="94">
        <v>1</v>
      </c>
      <c r="CB299" s="94">
        <f>CB$3/CE$3</f>
        <v>0.49140049140049141</v>
      </c>
      <c r="CC299" s="93">
        <f>CC298*CA299</f>
        <v>512</v>
      </c>
      <c r="CD299" s="93">
        <f>BY299*CC299*$G299*CB299</f>
        <v>131473.38535626535</v>
      </c>
      <c r="CE299" s="93">
        <f t="shared" si="327"/>
        <v>3063940.5824986049</v>
      </c>
      <c r="CF299" s="93">
        <f t="shared" si="306"/>
        <v>4.4452087833651347E+19</v>
      </c>
      <c r="CG299" s="93">
        <f t="shared" si="307"/>
        <v>255592.81084848606</v>
      </c>
      <c r="CH299" s="94">
        <f t="shared" si="308"/>
        <v>23.30464507471202</v>
      </c>
      <c r="CI299" s="100">
        <f t="shared" si="335"/>
        <v>3.9065035195254496</v>
      </c>
      <c r="CJ299" s="94">
        <f t="shared" si="309"/>
        <v>36</v>
      </c>
      <c r="CK299" s="94">
        <f t="shared" si="310"/>
        <v>22.85</v>
      </c>
      <c r="CL299" s="94">
        <v>1</v>
      </c>
      <c r="CM299" s="94">
        <f>CM$3/CP$3</f>
        <v>0.43763676148796499</v>
      </c>
      <c r="CN299" s="93">
        <f>CN298*CL299</f>
        <v>2</v>
      </c>
      <c r="CO299" s="93">
        <f>CJ299*CN299*$G299*CM299</f>
        <v>191.46091903719909</v>
      </c>
      <c r="CP299" s="93">
        <f t="shared" si="328"/>
        <v>3359.7129486953363</v>
      </c>
      <c r="CQ299" s="93">
        <f t="shared" si="311"/>
        <v>4.9913032284959867E+19</v>
      </c>
      <c r="CR299" s="93">
        <f t="shared" si="312"/>
        <v>255592.81084848606</v>
      </c>
      <c r="CS299" s="94">
        <f t="shared" si="313"/>
        <v>17.547774060577737</v>
      </c>
      <c r="CT299" s="100">
        <f t="shared" si="336"/>
        <v>3.3028553318303238</v>
      </c>
      <c r="CU299" s="94">
        <f t="shared" si="314"/>
        <v>-27</v>
      </c>
      <c r="CV299" s="94">
        <f t="shared" si="315"/>
        <v>26</v>
      </c>
      <c r="CW299" s="94">
        <v>1</v>
      </c>
      <c r="CX299" s="94">
        <f>CX$3/DA$3</f>
        <v>0.38461538461538458</v>
      </c>
      <c r="CY299" s="93">
        <f>CY298*CW299</f>
        <v>1</v>
      </c>
      <c r="CZ299" s="93">
        <f>CU299*CY299*$G299*CX299</f>
        <v>-63.099259615384597</v>
      </c>
      <c r="DA299" s="93">
        <f t="shared" si="330"/>
        <v>0.61575985514484821</v>
      </c>
      <c r="DB299" s="93">
        <f t="shared" si="316"/>
        <v>5.6793822293608604E+19</v>
      </c>
      <c r="DC299" s="93">
        <f t="shared" si="317"/>
        <v>255592.81084848606</v>
      </c>
      <c r="DD299" s="94">
        <f t="shared" si="318"/>
        <v>-9.7585908122876965E-3</v>
      </c>
      <c r="DE299" s="100"/>
    </row>
    <row r="300" spans="1:109">
      <c r="A300" s="84">
        <f t="shared" si="269"/>
        <v>6653.9716309504165</v>
      </c>
      <c r="B300" s="84">
        <f t="shared" si="270"/>
        <v>9.8000000000000007</v>
      </c>
      <c r="C300" s="112">
        <f t="shared" si="338"/>
        <v>12.14</v>
      </c>
      <c r="D300" s="116"/>
      <c r="E300" s="86">
        <f t="shared" si="319"/>
        <v>2.4699999999999998</v>
      </c>
      <c r="F300" s="86">
        <f t="shared" si="271"/>
        <v>2.4699999999999998</v>
      </c>
      <c r="G300" s="87">
        <f t="shared" si="272"/>
        <v>6.1008999999999984</v>
      </c>
      <c r="H300" s="88">
        <f t="shared" si="273"/>
        <v>5.0183823263586259E+17</v>
      </c>
      <c r="I300" s="84">
        <f t="shared" si="320"/>
        <v>58.800000000000033</v>
      </c>
      <c r="J300" s="89">
        <v>294</v>
      </c>
      <c r="K300" s="94">
        <f t="shared" si="274"/>
        <v>294</v>
      </c>
      <c r="L300" s="94">
        <f t="shared" si="275"/>
        <v>10</v>
      </c>
      <c r="M300" s="94">
        <v>1</v>
      </c>
      <c r="N300" s="94">
        <f>N$3/Q$3</f>
        <v>1</v>
      </c>
      <c r="O300" s="93">
        <f>O299*M300</f>
        <v>17942446080000</v>
      </c>
      <c r="P300" s="93">
        <f>K300*O300*$G300*N300</f>
        <v>3.218273037110476E+16</v>
      </c>
      <c r="Q300" s="93">
        <f t="shared" si="276"/>
        <v>5.0183823263586263E+18</v>
      </c>
      <c r="R300" s="93">
        <f t="shared" si="277"/>
        <v>2.5091911631793132E+19</v>
      </c>
      <c r="S300" s="93">
        <f t="shared" si="278"/>
        <v>264828.07091182657</v>
      </c>
      <c r="T300" s="94">
        <f t="shared" si="337"/>
        <v>155.93401394135213</v>
      </c>
      <c r="U300" s="100">
        <f>T300/(($C300/N$3))</f>
        <v>12.844646947393091</v>
      </c>
      <c r="V300" s="94">
        <f t="shared" si="279"/>
        <v>284</v>
      </c>
      <c r="W300" s="97">
        <f t="shared" si="280"/>
        <v>10.5</v>
      </c>
      <c r="X300" s="94">
        <v>1</v>
      </c>
      <c r="Y300" s="94">
        <f>Y$3/AB$3</f>
        <v>0.95238095238095244</v>
      </c>
      <c r="Z300" s="93">
        <f>Z299*X300</f>
        <v>19377841766400</v>
      </c>
      <c r="AA300" s="93">
        <f>V300*Z300*$G300*Y300</f>
        <v>3.19763105261589E+16</v>
      </c>
      <c r="AB300" s="93">
        <f t="shared" si="321"/>
        <v>1.3173253606691387E+18</v>
      </c>
      <c r="AC300" s="93">
        <f t="shared" si="281"/>
        <v>2.6346507213382783E+19</v>
      </c>
      <c r="AD300" s="93">
        <f t="shared" si="282"/>
        <v>264828.07091182657</v>
      </c>
      <c r="AE300" s="94">
        <f t="shared" si="283"/>
        <v>41.196915434989684</v>
      </c>
      <c r="AF300" s="100">
        <f t="shared" si="322"/>
        <v>3.5631599017083335</v>
      </c>
      <c r="AG300" s="94">
        <f t="shared" si="284"/>
        <v>259</v>
      </c>
      <c r="AH300" s="94">
        <f t="shared" si="285"/>
        <v>11.75</v>
      </c>
      <c r="AI300" s="94">
        <v>1</v>
      </c>
      <c r="AJ300" s="94">
        <f>AJ$3/AM$3</f>
        <v>0.85106382978723394</v>
      </c>
      <c r="AK300" s="93">
        <f>AK299*AI300</f>
        <v>139744051200</v>
      </c>
      <c r="AL300" s="93">
        <f>AG300*AK300*$G300*AJ300</f>
        <v>187926979429118.84</v>
      </c>
      <c r="AM300" s="93">
        <f t="shared" si="323"/>
        <v>4.6067181511495096E+16</v>
      </c>
      <c r="AN300" s="93">
        <f t="shared" si="286"/>
        <v>2.9482996167356928E+19</v>
      </c>
      <c r="AO300" s="93">
        <f t="shared" si="287"/>
        <v>264828.07091182657</v>
      </c>
      <c r="AP300" s="94">
        <f t="shared" si="288"/>
        <v>245.13341113360701</v>
      </c>
      <c r="AQ300" s="100">
        <f t="shared" si="331"/>
        <v>23.725844982041863</v>
      </c>
      <c r="AR300" s="94">
        <f t="shared" si="289"/>
        <v>229</v>
      </c>
      <c r="AS300" s="94">
        <f t="shared" si="290"/>
        <v>13.25</v>
      </c>
      <c r="AT300" s="94">
        <v>1</v>
      </c>
      <c r="AU300" s="94">
        <f>AU$3/AX$3</f>
        <v>0.75471698113207542</v>
      </c>
      <c r="AV300" s="93">
        <f>AV299*AT300</f>
        <v>12460032000</v>
      </c>
      <c r="AW300" s="93">
        <f>AR300*AV300*$G300*AU300</f>
        <v>13138103179920.9</v>
      </c>
      <c r="AX300" s="93">
        <f t="shared" si="324"/>
        <v>811689035940570.25</v>
      </c>
      <c r="AY300" s="93">
        <f t="shared" si="291"/>
        <v>3.3246782912125895E+19</v>
      </c>
      <c r="AZ300" s="93">
        <f t="shared" si="292"/>
        <v>264828.07091182657</v>
      </c>
      <c r="BA300" s="94">
        <f t="shared" si="293"/>
        <v>61.781295581624221</v>
      </c>
      <c r="BB300" s="100">
        <f t="shared" si="332"/>
        <v>6.7430161981591503</v>
      </c>
      <c r="BC300" s="94">
        <f t="shared" si="294"/>
        <v>192</v>
      </c>
      <c r="BD300" s="94">
        <f t="shared" si="295"/>
        <v>15.1</v>
      </c>
      <c r="BE300" s="94">
        <v>1</v>
      </c>
      <c r="BF300" s="94">
        <f>BF$3/BI$3</f>
        <v>0.66225165562913912</v>
      </c>
      <c r="BG300" s="93">
        <f>BG299*BE300</f>
        <v>88473600</v>
      </c>
      <c r="BH300" s="93">
        <f>BC300*BG300*$G300*BF300</f>
        <v>68632826859.655617</v>
      </c>
      <c r="BI300" s="93">
        <f t="shared" si="325"/>
        <v>5476823947910.5527</v>
      </c>
      <c r="BJ300" s="93">
        <f t="shared" si="296"/>
        <v>3.7888786564007625E+19</v>
      </c>
      <c r="BK300" s="93">
        <f t="shared" si="297"/>
        <v>264828.07091182657</v>
      </c>
      <c r="BL300" s="94">
        <f t="shared" si="298"/>
        <v>79.798897969187252</v>
      </c>
      <c r="BM300" s="100">
        <f t="shared" si="333"/>
        <v>9.9255630917193365</v>
      </c>
      <c r="BN300" s="94">
        <f t="shared" si="299"/>
        <v>142</v>
      </c>
      <c r="BO300" s="94">
        <f t="shared" si="300"/>
        <v>17.600000000000001</v>
      </c>
      <c r="BP300" s="94">
        <v>1</v>
      </c>
      <c r="BQ300" s="94">
        <f>BQ$3/BT$3</f>
        <v>0.56818181818181823</v>
      </c>
      <c r="BR300" s="93">
        <f>BR299*BP300</f>
        <v>737280</v>
      </c>
      <c r="BS300" s="93">
        <f>BN300*BR300*$G300*BQ300</f>
        <v>362912591.12727267</v>
      </c>
      <c r="BT300" s="93">
        <f t="shared" si="326"/>
        <v>6233967655.9412127</v>
      </c>
      <c r="BU300" s="93">
        <f t="shared" si="301"/>
        <v>4.4161764471955915E+19</v>
      </c>
      <c r="BV300" s="93">
        <f t="shared" si="302"/>
        <v>264828.07091182657</v>
      </c>
      <c r="BW300" s="94">
        <f t="shared" si="303"/>
        <v>17.1776009109449</v>
      </c>
      <c r="BX300" s="100">
        <f t="shared" si="334"/>
        <v>2.4903276444203475</v>
      </c>
      <c r="BY300" s="94">
        <f t="shared" si="304"/>
        <v>87</v>
      </c>
      <c r="BZ300" s="94">
        <f t="shared" si="305"/>
        <v>20.350000000000001</v>
      </c>
      <c r="CA300" s="94">
        <v>1</v>
      </c>
      <c r="CB300" s="94">
        <f>CB$3/CE$3</f>
        <v>0.49140049140049141</v>
      </c>
      <c r="CC300" s="93">
        <f>CC299*CA300</f>
        <v>512</v>
      </c>
      <c r="CD300" s="93">
        <f>BY300*CC300*$G300*CB300</f>
        <v>133542.25533169528</v>
      </c>
      <c r="CE300" s="93">
        <f t="shared" si="327"/>
        <v>3519543.5069248052</v>
      </c>
      <c r="CF300" s="93">
        <f t="shared" si="306"/>
        <v>5.1062040170699014E+19</v>
      </c>
      <c r="CG300" s="93">
        <f t="shared" si="307"/>
        <v>264828.07091182657</v>
      </c>
      <c r="CH300" s="94">
        <f t="shared" si="308"/>
        <v>26.355279818982265</v>
      </c>
      <c r="CI300" s="100">
        <f t="shared" si="335"/>
        <v>4.4178743353895307</v>
      </c>
      <c r="CJ300" s="94">
        <f t="shared" si="309"/>
        <v>37</v>
      </c>
      <c r="CK300" s="94">
        <f t="shared" si="310"/>
        <v>22.85</v>
      </c>
      <c r="CL300" s="94">
        <v>1</v>
      </c>
      <c r="CM300" s="94">
        <f>CM$3/CP$3</f>
        <v>0.43763676148796499</v>
      </c>
      <c r="CN300" s="93">
        <f>CN299*CL300</f>
        <v>2</v>
      </c>
      <c r="CO300" s="93">
        <f>CJ300*CN300*$G300*CM300</f>
        <v>197.57838074398242</v>
      </c>
      <c r="CP300" s="93">
        <f t="shared" si="328"/>
        <v>3859.2967374285704</v>
      </c>
      <c r="CQ300" s="93">
        <f t="shared" si="311"/>
        <v>5.7335018078647304E+19</v>
      </c>
      <c r="CR300" s="93">
        <f t="shared" si="312"/>
        <v>264828.07091182657</v>
      </c>
      <c r="CS300" s="94">
        <f t="shared" si="313"/>
        <v>19.532991023088499</v>
      </c>
      <c r="CT300" s="100">
        <f t="shared" si="336"/>
        <v>3.6765143729618801</v>
      </c>
      <c r="CU300" s="94">
        <f t="shared" si="314"/>
        <v>-26</v>
      </c>
      <c r="CV300" s="94">
        <f t="shared" si="315"/>
        <v>26</v>
      </c>
      <c r="CW300" s="94">
        <v>1</v>
      </c>
      <c r="CX300" s="94">
        <f>CX$3/DA$3</f>
        <v>0.38461538461538458</v>
      </c>
      <c r="CY300" s="93">
        <f>CY299*CW300</f>
        <v>1</v>
      </c>
      <c r="CZ300" s="93">
        <f>CU300*CY300*$G300*CX300</f>
        <v>-61.008999999999972</v>
      </c>
      <c r="DA300" s="93">
        <f t="shared" si="330"/>
        <v>0.70732233267809963</v>
      </c>
      <c r="DB300" s="93">
        <f t="shared" si="316"/>
        <v>6.5238970242662138E+19</v>
      </c>
      <c r="DC300" s="93">
        <f t="shared" si="317"/>
        <v>264828.07091182657</v>
      </c>
      <c r="DD300" s="94">
        <f t="shared" si="318"/>
        <v>-1.1593737525252012E-2</v>
      </c>
      <c r="DE300" s="100"/>
    </row>
    <row r="301" spans="1:109">
      <c r="A301" s="84">
        <f t="shared" si="269"/>
        <v>6888.6234337585711</v>
      </c>
      <c r="B301" s="84">
        <f t="shared" si="270"/>
        <v>9.8333333333333339</v>
      </c>
      <c r="C301" s="112">
        <f t="shared" si="338"/>
        <v>12.14</v>
      </c>
      <c r="D301" s="116"/>
      <c r="E301" s="86">
        <f t="shared" si="319"/>
        <v>2.4750000000000001</v>
      </c>
      <c r="F301" s="86">
        <f t="shared" si="271"/>
        <v>2.4750000000000001</v>
      </c>
      <c r="G301" s="87">
        <f t="shared" si="272"/>
        <v>6.1256250000000003</v>
      </c>
      <c r="H301" s="88">
        <f t="shared" si="273"/>
        <v>5.7646075230343488E+17</v>
      </c>
      <c r="I301" s="84">
        <f t="shared" si="320"/>
        <v>59.000000000000028</v>
      </c>
      <c r="J301" s="89">
        <v>295</v>
      </c>
      <c r="K301" s="94">
        <f t="shared" si="274"/>
        <v>295</v>
      </c>
      <c r="L301" s="94">
        <f t="shared" si="275"/>
        <v>10</v>
      </c>
      <c r="M301" s="94">
        <v>1</v>
      </c>
      <c r="N301" s="94">
        <f>N$3/Q$3</f>
        <v>1</v>
      </c>
      <c r="O301" s="93">
        <f>O300*M301</f>
        <v>17942446080000</v>
      </c>
      <c r="P301" s="93">
        <f>K301*O301*$G301*N301</f>
        <v>3.2423065399296E+16</v>
      </c>
      <c r="Q301" s="93">
        <f t="shared" si="276"/>
        <v>5.7646075230343485E+18</v>
      </c>
      <c r="R301" s="93">
        <f t="shared" si="277"/>
        <v>2.8823037615171744E+19</v>
      </c>
      <c r="S301" s="93">
        <f t="shared" si="278"/>
        <v>274396.83344471641</v>
      </c>
      <c r="T301" s="94">
        <f t="shared" si="337"/>
        <v>177.79341502853444</v>
      </c>
      <c r="U301" s="100">
        <f>T301/(($C301/N$3))</f>
        <v>14.645256592136279</v>
      </c>
      <c r="V301" s="94">
        <f t="shared" si="279"/>
        <v>285</v>
      </c>
      <c r="W301" s="97">
        <f t="shared" si="280"/>
        <v>10.5</v>
      </c>
      <c r="X301" s="94">
        <v>1</v>
      </c>
      <c r="Y301" s="94">
        <f>Y$3/AB$3</f>
        <v>0.95238095238095244</v>
      </c>
      <c r="Z301" s="93">
        <f>Z300*X301</f>
        <v>19377841766400</v>
      </c>
      <c r="AA301" s="93">
        <f>V301*Z301*$G301*Y301</f>
        <v>3.2218949249082516E+16</v>
      </c>
      <c r="AB301" s="93">
        <f t="shared" si="321"/>
        <v>1.5132094747965156E+18</v>
      </c>
      <c r="AC301" s="93">
        <f t="shared" si="281"/>
        <v>3.0264189495930331E+19</v>
      </c>
      <c r="AD301" s="93">
        <f t="shared" si="282"/>
        <v>274396.83344471641</v>
      </c>
      <c r="AE301" s="94">
        <f t="shared" si="283"/>
        <v>46.966443973637858</v>
      </c>
      <c r="AF301" s="100">
        <f t="shared" si="322"/>
        <v>4.0621718428599465</v>
      </c>
      <c r="AG301" s="94">
        <f t="shared" si="284"/>
        <v>260</v>
      </c>
      <c r="AH301" s="94">
        <f t="shared" si="285"/>
        <v>11.75</v>
      </c>
      <c r="AI301" s="94">
        <v>13</v>
      </c>
      <c r="AJ301" s="94">
        <f>AJ$3/AM$3</f>
        <v>0.85106382978723394</v>
      </c>
      <c r="AK301" s="93">
        <f>AK300*AI301</f>
        <v>1816672665600</v>
      </c>
      <c r="AL301" s="93">
        <f>AG301*AK301*$G301*AJ301</f>
        <v>2462422493000987</v>
      </c>
      <c r="AM301" s="93">
        <f t="shared" si="323"/>
        <v>5.2917295621604248E+16</v>
      </c>
      <c r="AN301" s="93">
        <f t="shared" si="286"/>
        <v>3.3867069197826802E+19</v>
      </c>
      <c r="AO301" s="93">
        <f t="shared" si="287"/>
        <v>274396.83344471641</v>
      </c>
      <c r="AP301" s="94">
        <f t="shared" si="288"/>
        <v>21.489933499231984</v>
      </c>
      <c r="AQ301" s="100">
        <f t="shared" si="331"/>
        <v>2.0799564960129802</v>
      </c>
      <c r="AR301" s="94">
        <f t="shared" si="289"/>
        <v>230</v>
      </c>
      <c r="AS301" s="94">
        <f t="shared" si="290"/>
        <v>13.25</v>
      </c>
      <c r="AT301" s="94">
        <v>1</v>
      </c>
      <c r="AU301" s="94">
        <f>AU$3/AX$3</f>
        <v>0.75471698113207542</v>
      </c>
      <c r="AV301" s="93">
        <f>AV300*AT301</f>
        <v>12460032000</v>
      </c>
      <c r="AW301" s="93">
        <f>AR301*AV301*$G301*AU301</f>
        <v>13248951856301.887</v>
      </c>
      <c r="AX301" s="93">
        <f t="shared" si="324"/>
        <v>932385860354062.25</v>
      </c>
      <c r="AY301" s="93">
        <f t="shared" si="291"/>
        <v>3.819052484010256E+19</v>
      </c>
      <c r="AZ301" s="93">
        <f t="shared" si="292"/>
        <v>274396.83344471641</v>
      </c>
      <c r="BA301" s="94">
        <f t="shared" si="293"/>
        <v>70.374311150551222</v>
      </c>
      <c r="BB301" s="100">
        <f t="shared" si="332"/>
        <v>7.6808865135486295</v>
      </c>
      <c r="BC301" s="94">
        <f t="shared" si="294"/>
        <v>193</v>
      </c>
      <c r="BD301" s="94">
        <f t="shared" si="295"/>
        <v>15.1</v>
      </c>
      <c r="BE301" s="94">
        <v>1</v>
      </c>
      <c r="BF301" s="94">
        <f>BF$3/BI$3</f>
        <v>0.66225165562913912</v>
      </c>
      <c r="BG301" s="93">
        <f>BG300*BE301</f>
        <v>88473600</v>
      </c>
      <c r="BH301" s="93">
        <f>BC301*BG301*$G301*BF301</f>
        <v>69269885117.880798</v>
      </c>
      <c r="BI301" s="93">
        <f t="shared" si="325"/>
        <v>6291218659573.2197</v>
      </c>
      <c r="BJ301" s="93">
        <f t="shared" si="296"/>
        <v>4.3522786798909334E+19</v>
      </c>
      <c r="BK301" s="93">
        <f t="shared" si="297"/>
        <v>274396.83344471641</v>
      </c>
      <c r="BL301" s="94">
        <f t="shared" si="298"/>
        <v>90.821843415317758</v>
      </c>
      <c r="BM301" s="100">
        <f t="shared" si="333"/>
        <v>11.296621380323707</v>
      </c>
      <c r="BN301" s="94">
        <f t="shared" si="299"/>
        <v>143</v>
      </c>
      <c r="BO301" s="94">
        <f t="shared" si="300"/>
        <v>17.600000000000001</v>
      </c>
      <c r="BP301" s="94">
        <v>1</v>
      </c>
      <c r="BQ301" s="94">
        <f>BQ$3/BT$3</f>
        <v>0.56818181818181823</v>
      </c>
      <c r="BR301" s="93">
        <f>BR300*BP301</f>
        <v>737280</v>
      </c>
      <c r="BS301" s="93">
        <f>BN301*BR301*$G301*BQ301</f>
        <v>366949440</v>
      </c>
      <c r="BT301" s="93">
        <f t="shared" si="326"/>
        <v>7160948391.4843941</v>
      </c>
      <c r="BU301" s="93">
        <f t="shared" si="301"/>
        <v>5.0728546202702275E+19</v>
      </c>
      <c r="BV301" s="93">
        <f t="shared" si="302"/>
        <v>274396.83344471641</v>
      </c>
      <c r="BW301" s="94">
        <f t="shared" si="303"/>
        <v>19.514809428471654</v>
      </c>
      <c r="BX301" s="100">
        <f t="shared" si="334"/>
        <v>2.8291651230733201</v>
      </c>
      <c r="BY301" s="94">
        <f t="shared" si="304"/>
        <v>88</v>
      </c>
      <c r="BZ301" s="94">
        <f t="shared" si="305"/>
        <v>20.350000000000001</v>
      </c>
      <c r="CA301" s="94">
        <v>1</v>
      </c>
      <c r="CB301" s="94">
        <f>CB$3/CE$3</f>
        <v>0.49140049140049141</v>
      </c>
      <c r="CC301" s="93">
        <f>CC300*CA301</f>
        <v>512</v>
      </c>
      <c r="CD301" s="93">
        <f>BY301*CC301*$G301*CB301</f>
        <v>135624.64864864867</v>
      </c>
      <c r="CE301" s="93">
        <f t="shared" si="327"/>
        <v>4042893.8367450195</v>
      </c>
      <c r="CF301" s="93">
        <f t="shared" si="306"/>
        <v>5.8654881546874503E+19</v>
      </c>
      <c r="CG301" s="93">
        <f t="shared" si="307"/>
        <v>274396.83344471641</v>
      </c>
      <c r="CH301" s="94">
        <f t="shared" si="308"/>
        <v>29.809432702890192</v>
      </c>
      <c r="CI301" s="100">
        <f t="shared" si="335"/>
        <v>4.9968859596689903</v>
      </c>
      <c r="CJ301" s="94">
        <f t="shared" si="309"/>
        <v>38</v>
      </c>
      <c r="CK301" s="94">
        <f t="shared" si="310"/>
        <v>22.85</v>
      </c>
      <c r="CL301" s="94">
        <v>1</v>
      </c>
      <c r="CM301" s="94">
        <f>CM$3/CP$3</f>
        <v>0.43763676148796499</v>
      </c>
      <c r="CN301" s="93">
        <f>CN300*CL301</f>
        <v>2</v>
      </c>
      <c r="CO301" s="93">
        <f>CJ301*CN301*$G301*CM301</f>
        <v>203.74070021881838</v>
      </c>
      <c r="CP301" s="93">
        <f t="shared" si="328"/>
        <v>4433.167813729623</v>
      </c>
      <c r="CQ301" s="93">
        <f t="shared" si="311"/>
        <v>6.5860640950667436E+19</v>
      </c>
      <c r="CR301" s="93">
        <f t="shared" si="312"/>
        <v>274396.83344471641</v>
      </c>
      <c r="CS301" s="94">
        <f t="shared" si="313"/>
        <v>21.758871982713234</v>
      </c>
      <c r="CT301" s="100">
        <f t="shared" si="336"/>
        <v>4.0954713740115114</v>
      </c>
      <c r="CU301" s="94">
        <f t="shared" si="314"/>
        <v>-25</v>
      </c>
      <c r="CV301" s="94">
        <f t="shared" si="315"/>
        <v>26</v>
      </c>
      <c r="CW301" s="94">
        <v>1</v>
      </c>
      <c r="CX301" s="94">
        <f>CX$3/DA$3</f>
        <v>0.38461538461538458</v>
      </c>
      <c r="CY301" s="93">
        <f>CY300*CW301</f>
        <v>1</v>
      </c>
      <c r="CZ301" s="93">
        <f>CU301*CY301*$G301*CX301</f>
        <v>-58.90024038461538</v>
      </c>
      <c r="DA301" s="93">
        <f t="shared" si="330"/>
        <v>0.81249999999999856</v>
      </c>
      <c r="DB301" s="93">
        <f t="shared" si="316"/>
        <v>7.4939897799446544E+19</v>
      </c>
      <c r="DC301" s="93">
        <f t="shared" si="317"/>
        <v>274396.83344471641</v>
      </c>
      <c r="DD301" s="94">
        <f t="shared" si="318"/>
        <v>-1.379451076420771E-2</v>
      </c>
      <c r="DE301" s="100"/>
    </row>
    <row r="302" spans="1:109">
      <c r="A302" s="84">
        <f t="shared" si="269"/>
        <v>7131.5502145219943</v>
      </c>
      <c r="B302" s="84">
        <f t="shared" si="270"/>
        <v>9.8666666666666671</v>
      </c>
      <c r="C302" s="112">
        <f t="shared" si="338"/>
        <v>12.14</v>
      </c>
      <c r="D302" s="116"/>
      <c r="E302" s="86">
        <f t="shared" si="319"/>
        <v>2.48</v>
      </c>
      <c r="F302" s="86">
        <f t="shared" si="271"/>
        <v>2.48</v>
      </c>
      <c r="G302" s="87">
        <f t="shared" si="272"/>
        <v>6.1504000000000003</v>
      </c>
      <c r="H302" s="88">
        <f t="shared" si="273"/>
        <v>6.6217951789130893E+17</v>
      </c>
      <c r="I302" s="84">
        <f t="shared" si="320"/>
        <v>59.200000000000031</v>
      </c>
      <c r="J302" s="89">
        <v>296</v>
      </c>
      <c r="K302" s="94">
        <f t="shared" si="274"/>
        <v>296</v>
      </c>
      <c r="L302" s="94">
        <f t="shared" si="275"/>
        <v>10</v>
      </c>
      <c r="M302" s="94">
        <v>1</v>
      </c>
      <c r="N302" s="94">
        <f>N$3/Q$3</f>
        <v>1</v>
      </c>
      <c r="O302" s="93">
        <f>O301*M302</f>
        <v>17942446080000</v>
      </c>
      <c r="P302" s="93">
        <f>K302*O302*$G302*N302</f>
        <v>3.2664553229647872E+16</v>
      </c>
      <c r="Q302" s="93">
        <f t="shared" si="276"/>
        <v>6.6217951789130895E+18</v>
      </c>
      <c r="R302" s="93">
        <f t="shared" si="277"/>
        <v>3.3108975894565446E+19</v>
      </c>
      <c r="S302" s="93">
        <f t="shared" si="278"/>
        <v>284311.13521894353</v>
      </c>
      <c r="T302" s="94">
        <f t="shared" si="337"/>
        <v>202.7211311404939</v>
      </c>
      <c r="U302" s="100">
        <f>T302/(($C302/N$3))</f>
        <v>16.698610472857816</v>
      </c>
      <c r="V302" s="94">
        <f t="shared" si="279"/>
        <v>286</v>
      </c>
      <c r="W302" s="97">
        <f t="shared" si="280"/>
        <v>10.5</v>
      </c>
      <c r="X302" s="94">
        <v>1</v>
      </c>
      <c r="Y302" s="94">
        <f>Y$3/AB$3</f>
        <v>0.95238095238095244</v>
      </c>
      <c r="Z302" s="93">
        <f>Z301*X302</f>
        <v>19377841766400</v>
      </c>
      <c r="AA302" s="93">
        <f>V302*Z302*$G302*Y302</f>
        <v>3.2462764483827656E+16</v>
      </c>
      <c r="AB302" s="93">
        <f t="shared" si="321"/>
        <v>1.7382212344646843E+18</v>
      </c>
      <c r="AC302" s="93">
        <f t="shared" si="281"/>
        <v>3.4764424689293718E+19</v>
      </c>
      <c r="AD302" s="93">
        <f t="shared" si="282"/>
        <v>284311.13521894353</v>
      </c>
      <c r="AE302" s="94">
        <f t="shared" si="283"/>
        <v>53.545077324841934</v>
      </c>
      <c r="AF302" s="100">
        <f t="shared" si="322"/>
        <v>4.6311640190349284</v>
      </c>
      <c r="AG302" s="94">
        <f t="shared" si="284"/>
        <v>261</v>
      </c>
      <c r="AH302" s="94">
        <f t="shared" si="285"/>
        <v>11.75</v>
      </c>
      <c r="AI302" s="94">
        <v>1</v>
      </c>
      <c r="AJ302" s="94">
        <f>AJ$3/AM$3</f>
        <v>0.85106382978723394</v>
      </c>
      <c r="AK302" s="93">
        <f>AK301*AI302</f>
        <v>1816672665600</v>
      </c>
      <c r="AL302" s="93">
        <f>AG302*AK302*$G302*AJ302</f>
        <v>2481890884948194.5</v>
      </c>
      <c r="AM302" s="93">
        <f t="shared" si="323"/>
        <v>6.07860104314286E+16</v>
      </c>
      <c r="AN302" s="93">
        <f t="shared" si="286"/>
        <v>3.8903046676114399E+19</v>
      </c>
      <c r="AO302" s="93">
        <f t="shared" si="287"/>
        <v>284311.13521894353</v>
      </c>
      <c r="AP302" s="94">
        <f t="shared" si="288"/>
        <v>24.491814205078324</v>
      </c>
      <c r="AQ302" s="100">
        <f t="shared" si="331"/>
        <v>2.3705009630121112</v>
      </c>
      <c r="AR302" s="94">
        <f t="shared" si="289"/>
        <v>231</v>
      </c>
      <c r="AS302" s="94">
        <f t="shared" si="290"/>
        <v>13.25</v>
      </c>
      <c r="AT302" s="94">
        <v>1</v>
      </c>
      <c r="AU302" s="94">
        <f>AU$3/AX$3</f>
        <v>0.75471698113207542</v>
      </c>
      <c r="AV302" s="93">
        <f>AV301*AT302</f>
        <v>12460032000</v>
      </c>
      <c r="AW302" s="93">
        <f>AR302*AV302*$G302*AU302</f>
        <v>13360374164344.754</v>
      </c>
      <c r="AX302" s="93">
        <f t="shared" si="324"/>
        <v>1071030104011206.7</v>
      </c>
      <c r="AY302" s="93">
        <f t="shared" si="291"/>
        <v>4.3869393060299219E+19</v>
      </c>
      <c r="AZ302" s="93">
        <f t="shared" si="292"/>
        <v>284311.13521894353</v>
      </c>
      <c r="BA302" s="94">
        <f t="shared" si="293"/>
        <v>80.164678835829179</v>
      </c>
      <c r="BB302" s="100">
        <f t="shared" si="332"/>
        <v>8.7494398235151287</v>
      </c>
      <c r="BC302" s="94">
        <f t="shared" si="294"/>
        <v>194</v>
      </c>
      <c r="BD302" s="94">
        <f t="shared" si="295"/>
        <v>15.1</v>
      </c>
      <c r="BE302" s="94">
        <v>1</v>
      </c>
      <c r="BF302" s="94">
        <f>BF$3/BI$3</f>
        <v>0.66225165562913912</v>
      </c>
      <c r="BG302" s="93">
        <f>BG301*BE302</f>
        <v>88473600</v>
      </c>
      <c r="BH302" s="93">
        <f>BC302*BG302*$G302*BF302</f>
        <v>69910409080.370865</v>
      </c>
      <c r="BI302" s="93">
        <f t="shared" si="325"/>
        <v>7226712525178.4102</v>
      </c>
      <c r="BJ302" s="93">
        <f t="shared" si="296"/>
        <v>4.9994553600793821E+19</v>
      </c>
      <c r="BK302" s="93">
        <f t="shared" si="297"/>
        <v>284311.13521894353</v>
      </c>
      <c r="BL302" s="94">
        <f t="shared" si="298"/>
        <v>103.37105189686974</v>
      </c>
      <c r="BM302" s="100">
        <f t="shared" si="333"/>
        <v>12.857519634618889</v>
      </c>
      <c r="BN302" s="94">
        <f t="shared" si="299"/>
        <v>144</v>
      </c>
      <c r="BO302" s="94">
        <f t="shared" si="300"/>
        <v>17.600000000000001</v>
      </c>
      <c r="BP302" s="94">
        <v>1</v>
      </c>
      <c r="BQ302" s="94">
        <f>BQ$3/BT$3</f>
        <v>0.56818181818181823</v>
      </c>
      <c r="BR302" s="93">
        <f>BR301*BP302</f>
        <v>737280</v>
      </c>
      <c r="BS302" s="93">
        <f>BN302*BR302*$G302*BQ302</f>
        <v>371010020.07272732</v>
      </c>
      <c r="BT302" s="93">
        <f t="shared" si="326"/>
        <v>8225769637.5167885</v>
      </c>
      <c r="BU302" s="93">
        <f t="shared" si="301"/>
        <v>5.8271797574435193E+19</v>
      </c>
      <c r="BV302" s="93">
        <f t="shared" si="302"/>
        <v>284311.13521894353</v>
      </c>
      <c r="BW302" s="94">
        <f t="shared" si="303"/>
        <v>22.171287007031051</v>
      </c>
      <c r="BX302" s="100">
        <f t="shared" si="334"/>
        <v>3.21428872589577</v>
      </c>
      <c r="BY302" s="94">
        <f t="shared" si="304"/>
        <v>89</v>
      </c>
      <c r="BZ302" s="94">
        <f t="shared" si="305"/>
        <v>20.350000000000001</v>
      </c>
      <c r="CA302" s="94">
        <v>1</v>
      </c>
      <c r="CB302" s="94">
        <f>CB$3/CE$3</f>
        <v>0.49140049140049141</v>
      </c>
      <c r="CC302" s="93">
        <f>CC301*CA302</f>
        <v>512</v>
      </c>
      <c r="CD302" s="93">
        <f>BY302*CC302*$G302*CB302</f>
        <v>137720.60304668307</v>
      </c>
      <c r="CE302" s="93">
        <f t="shared" si="327"/>
        <v>4644065.4996966571</v>
      </c>
      <c r="CF302" s="93">
        <f t="shared" si="306"/>
        <v>6.7376765945440682E+19</v>
      </c>
      <c r="CG302" s="93">
        <f t="shared" si="307"/>
        <v>284311.13521894353</v>
      </c>
      <c r="CH302" s="94">
        <f t="shared" si="308"/>
        <v>33.720920450242737</v>
      </c>
      <c r="CI302" s="100">
        <f t="shared" si="335"/>
        <v>5.6525595647647418</v>
      </c>
      <c r="CJ302" s="94">
        <f t="shared" si="309"/>
        <v>39</v>
      </c>
      <c r="CK302" s="94">
        <f t="shared" si="310"/>
        <v>22.85</v>
      </c>
      <c r="CL302" s="94">
        <v>1</v>
      </c>
      <c r="CM302" s="94">
        <f>CM$3/CP$3</f>
        <v>0.43763676148796499</v>
      </c>
      <c r="CN302" s="93">
        <f>CN301*CL302</f>
        <v>2</v>
      </c>
      <c r="CO302" s="93">
        <f>CJ302*CN302*$G302*CM302</f>
        <v>209.94800875273523</v>
      </c>
      <c r="CP302" s="93">
        <f t="shared" si="328"/>
        <v>5092.372575057022</v>
      </c>
      <c r="CQ302" s="93">
        <f t="shared" si="311"/>
        <v>7.5654009919082037E+19</v>
      </c>
      <c r="CR302" s="93">
        <f t="shared" si="312"/>
        <v>284311.13521894353</v>
      </c>
      <c r="CS302" s="94">
        <f t="shared" si="313"/>
        <v>24.255398302226943</v>
      </c>
      <c r="CT302" s="100">
        <f t="shared" si="336"/>
        <v>4.5653694498013646</v>
      </c>
      <c r="CU302" s="94">
        <f t="shared" si="314"/>
        <v>-24</v>
      </c>
      <c r="CV302" s="94">
        <f t="shared" si="315"/>
        <v>26</v>
      </c>
      <c r="CW302" s="94">
        <v>1</v>
      </c>
      <c r="CX302" s="94">
        <f>CX$3/DA$3</f>
        <v>0.38461538461538458</v>
      </c>
      <c r="CY302" s="93">
        <f>CY301*CW302</f>
        <v>1</v>
      </c>
      <c r="CZ302" s="93">
        <f>CU302*CY302*$G302*CX302</f>
        <v>-56.772923076923071</v>
      </c>
      <c r="DA302" s="93">
        <f t="shared" si="330"/>
        <v>0.93331741343508956</v>
      </c>
      <c r="DB302" s="93">
        <f t="shared" si="316"/>
        <v>8.6083337325870154E+19</v>
      </c>
      <c r="DC302" s="93">
        <f t="shared" si="317"/>
        <v>284311.13521894353</v>
      </c>
      <c r="DD302" s="94">
        <f t="shared" si="318"/>
        <v>-1.6439481408602376E-2</v>
      </c>
      <c r="DE302" s="100"/>
    </row>
    <row r="303" spans="1:109">
      <c r="A303" s="84">
        <f t="shared" si="269"/>
        <v>7383.0437897080728</v>
      </c>
      <c r="B303" s="84">
        <f t="shared" si="270"/>
        <v>9.9</v>
      </c>
      <c r="C303" s="112">
        <f t="shared" si="338"/>
        <v>12.14</v>
      </c>
      <c r="D303" s="116"/>
      <c r="E303" s="86">
        <f t="shared" si="319"/>
        <v>2.4850000000000003</v>
      </c>
      <c r="F303" s="86">
        <f t="shared" si="271"/>
        <v>2.4850000000000003</v>
      </c>
      <c r="G303" s="87">
        <f t="shared" si="272"/>
        <v>6.175225000000002</v>
      </c>
      <c r="H303" s="88">
        <f t="shared" si="273"/>
        <v>7.6064452291447629E+17</v>
      </c>
      <c r="I303" s="84">
        <f t="shared" si="320"/>
        <v>59.400000000000034</v>
      </c>
      <c r="J303" s="89">
        <v>297</v>
      </c>
      <c r="K303" s="94">
        <f t="shared" si="274"/>
        <v>297</v>
      </c>
      <c r="L303" s="94">
        <f t="shared" si="275"/>
        <v>10</v>
      </c>
      <c r="M303" s="94">
        <v>1</v>
      </c>
      <c r="N303" s="94">
        <f>N$3/Q$3</f>
        <v>1</v>
      </c>
      <c r="O303" s="93">
        <f>O302*M303</f>
        <v>17942446080000</v>
      </c>
      <c r="P303" s="93">
        <f>K303*O303*$G303*N303</f>
        <v>3.2907196553527308E+16</v>
      </c>
      <c r="Q303" s="93">
        <f t="shared" si="276"/>
        <v>7.6064452291447624E+18</v>
      </c>
      <c r="R303" s="93">
        <f t="shared" si="277"/>
        <v>3.803222614572381E+19</v>
      </c>
      <c r="S303" s="93">
        <f t="shared" si="278"/>
        <v>294583.4472093521</v>
      </c>
      <c r="T303" s="94">
        <f t="shared" si="337"/>
        <v>231.14838168520407</v>
      </c>
      <c r="U303" s="100">
        <f>T303/(($C303/N$3))</f>
        <v>19.040229133871833</v>
      </c>
      <c r="V303" s="94">
        <f t="shared" si="279"/>
        <v>287</v>
      </c>
      <c r="W303" s="97">
        <f t="shared" si="280"/>
        <v>10.5</v>
      </c>
      <c r="X303" s="94">
        <v>1</v>
      </c>
      <c r="Y303" s="94">
        <f>Y$3/AB$3</f>
        <v>0.95238095238095244</v>
      </c>
      <c r="Z303" s="93">
        <f>Z302*X303</f>
        <v>19377841766400</v>
      </c>
      <c r="AA303" s="93">
        <f>V303*Z303*$G303*Y303</f>
        <v>3.2707758998657444E+16</v>
      </c>
      <c r="AB303" s="93">
        <f t="shared" si="321"/>
        <v>1.9966918726504988E+18</v>
      </c>
      <c r="AC303" s="93">
        <f t="shared" si="281"/>
        <v>3.993383745301001E+19</v>
      </c>
      <c r="AD303" s="93">
        <f t="shared" si="282"/>
        <v>294583.4472093521</v>
      </c>
      <c r="AE303" s="94">
        <f t="shared" si="283"/>
        <v>61.046428547197536</v>
      </c>
      <c r="AF303" s="100">
        <f t="shared" si="322"/>
        <v>5.2799629303589306</v>
      </c>
      <c r="AG303" s="94">
        <f t="shared" si="284"/>
        <v>262</v>
      </c>
      <c r="AH303" s="94">
        <f t="shared" si="285"/>
        <v>11.75</v>
      </c>
      <c r="AI303" s="94">
        <v>1</v>
      </c>
      <c r="AJ303" s="94">
        <f>AJ$3/AM$3</f>
        <v>0.85106382978723394</v>
      </c>
      <c r="AK303" s="93">
        <f>AK302*AI303</f>
        <v>1816672665600</v>
      </c>
      <c r="AL303" s="93">
        <f>AG303*AK303*$G303*AJ303</f>
        <v>2501456140335828</v>
      </c>
      <c r="AM303" s="93">
        <f t="shared" si="323"/>
        <v>6.982479018941464E+16</v>
      </c>
      <c r="AN303" s="93">
        <f t="shared" si="286"/>
        <v>4.4687865721225478E+19</v>
      </c>
      <c r="AO303" s="93">
        <f t="shared" si="287"/>
        <v>294583.4472093521</v>
      </c>
      <c r="AP303" s="94">
        <f t="shared" si="288"/>
        <v>27.913657594668219</v>
      </c>
      <c r="AQ303" s="100">
        <f t="shared" si="331"/>
        <v>2.7016925596157462</v>
      </c>
      <c r="AR303" s="94">
        <f t="shared" si="289"/>
        <v>232</v>
      </c>
      <c r="AS303" s="94">
        <f t="shared" si="290"/>
        <v>13.25</v>
      </c>
      <c r="AT303" s="94">
        <v>1</v>
      </c>
      <c r="AU303" s="94">
        <f>AU$3/AX$3</f>
        <v>0.75471698113207542</v>
      </c>
      <c r="AV303" s="93">
        <f>AV302*AT303</f>
        <v>12460032000</v>
      </c>
      <c r="AW303" s="93">
        <f>AR303*AV303*$G303*AU303</f>
        <v>13472371514619.174</v>
      </c>
      <c r="AX303" s="93">
        <f t="shared" si="324"/>
        <v>1230290518629976.5</v>
      </c>
      <c r="AY303" s="93">
        <f t="shared" si="291"/>
        <v>5.0392699643084055E+19</v>
      </c>
      <c r="AZ303" s="93">
        <f t="shared" si="292"/>
        <v>294583.4472093521</v>
      </c>
      <c r="BA303" s="94">
        <f t="shared" si="293"/>
        <v>91.319521384558058</v>
      </c>
      <c r="BB303" s="100">
        <f t="shared" si="332"/>
        <v>9.9669164608352077</v>
      </c>
      <c r="BC303" s="94">
        <f t="shared" si="294"/>
        <v>195</v>
      </c>
      <c r="BD303" s="94">
        <f t="shared" si="295"/>
        <v>15.1</v>
      </c>
      <c r="BE303" s="94">
        <v>1</v>
      </c>
      <c r="BF303" s="94">
        <f>BF$3/BI$3</f>
        <v>0.66225165562913912</v>
      </c>
      <c r="BG303" s="93">
        <f>BG302*BE303</f>
        <v>88473600</v>
      </c>
      <c r="BH303" s="93">
        <f>BC303*BG303*$G303*BF303</f>
        <v>70554407535.894058</v>
      </c>
      <c r="BI303" s="93">
        <f t="shared" si="325"/>
        <v>8301312789708.9082</v>
      </c>
      <c r="BJ303" s="93">
        <f t="shared" si="296"/>
        <v>5.7428661480042955E+19</v>
      </c>
      <c r="BK303" s="93">
        <f t="shared" si="297"/>
        <v>294583.4472093521</v>
      </c>
      <c r="BL303" s="94">
        <f t="shared" si="298"/>
        <v>117.65831617940628</v>
      </c>
      <c r="BM303" s="100">
        <f t="shared" si="333"/>
        <v>14.634601106334719</v>
      </c>
      <c r="BN303" s="94">
        <f t="shared" si="299"/>
        <v>145</v>
      </c>
      <c r="BO303" s="94">
        <f t="shared" si="300"/>
        <v>17.600000000000001</v>
      </c>
      <c r="BP303" s="94">
        <v>1</v>
      </c>
      <c r="BQ303" s="94">
        <f>BQ$3/BT$3</f>
        <v>0.56818181818181823</v>
      </c>
      <c r="BR303" s="93">
        <f>BR302*BP303</f>
        <v>737280</v>
      </c>
      <c r="BS303" s="93">
        <f>BN303*BR303*$G303*BQ303</f>
        <v>375094394.18181837</v>
      </c>
      <c r="BT303" s="93">
        <f t="shared" si="326"/>
        <v>9448928051.2000923</v>
      </c>
      <c r="BU303" s="93">
        <f t="shared" si="301"/>
        <v>6.6936718016473915E+19</v>
      </c>
      <c r="BV303" s="93">
        <f t="shared" si="302"/>
        <v>294583.4472093521</v>
      </c>
      <c r="BW303" s="94">
        <f t="shared" si="303"/>
        <v>25.190800496527661</v>
      </c>
      <c r="BX303" s="100">
        <f t="shared" si="334"/>
        <v>3.6520435645707314</v>
      </c>
      <c r="BY303" s="94">
        <f t="shared" si="304"/>
        <v>90</v>
      </c>
      <c r="BZ303" s="94">
        <f t="shared" si="305"/>
        <v>20.350000000000001</v>
      </c>
      <c r="CA303" s="94">
        <v>1</v>
      </c>
      <c r="CB303" s="94">
        <f>CB$3/CE$3</f>
        <v>0.49140049140049141</v>
      </c>
      <c r="CC303" s="93">
        <f>CC302*CA303</f>
        <v>512</v>
      </c>
      <c r="CD303" s="93">
        <f>BY303*CC303*$G303*CB303</f>
        <v>139830.15626535632</v>
      </c>
      <c r="CE303" s="93">
        <f t="shared" si="327"/>
        <v>5334630.400000032</v>
      </c>
      <c r="CF303" s="93">
        <f t="shared" si="306"/>
        <v>7.739558020654796E+19</v>
      </c>
      <c r="CG303" s="93">
        <f t="shared" si="307"/>
        <v>294583.4472093521</v>
      </c>
      <c r="CH303" s="94">
        <f t="shared" si="308"/>
        <v>38.150786228662149</v>
      </c>
      <c r="CI303" s="100">
        <f t="shared" si="335"/>
        <v>6.3951276750681609</v>
      </c>
      <c r="CJ303" s="94">
        <f t="shared" si="309"/>
        <v>40</v>
      </c>
      <c r="CK303" s="94">
        <f t="shared" si="310"/>
        <v>22.85</v>
      </c>
      <c r="CL303" s="94">
        <v>4</v>
      </c>
      <c r="CM303" s="94">
        <f>CM$3/CP$3</f>
        <v>0.43763676148796499</v>
      </c>
      <c r="CN303" s="93">
        <f>CN302*CL303</f>
        <v>8</v>
      </c>
      <c r="CO303" s="93">
        <f>CJ303*CN303*$G303*CM303</f>
        <v>864.80175054704625</v>
      </c>
      <c r="CP303" s="93">
        <f t="shared" si="328"/>
        <v>5849.6000000000158</v>
      </c>
      <c r="CQ303" s="93">
        <f t="shared" si="311"/>
        <v>8.6903636742978912E+19</v>
      </c>
      <c r="CR303" s="93">
        <f t="shared" si="312"/>
        <v>294583.4472093521</v>
      </c>
      <c r="CS303" s="94">
        <f t="shared" si="313"/>
        <v>6.7640936160221043</v>
      </c>
      <c r="CT303" s="100">
        <f t="shared" si="336"/>
        <v>1.2731428264094324</v>
      </c>
      <c r="CU303" s="94">
        <f t="shared" si="314"/>
        <v>-23</v>
      </c>
      <c r="CV303" s="94">
        <f t="shared" si="315"/>
        <v>26</v>
      </c>
      <c r="CW303" s="94">
        <v>1</v>
      </c>
      <c r="CX303" s="94">
        <f>CX$3/DA$3</f>
        <v>0.38461538461538458</v>
      </c>
      <c r="CY303" s="93">
        <f>CY302*CW303</f>
        <v>1</v>
      </c>
      <c r="CZ303" s="93">
        <f>CU303*CY303*$G303*CX303</f>
        <v>-54.626990384615397</v>
      </c>
      <c r="DA303" s="93">
        <f t="shared" si="330"/>
        <v>1.0721001775029748</v>
      </c>
      <c r="DB303" s="93">
        <f t="shared" si="316"/>
        <v>9.8883787978881925E+19</v>
      </c>
      <c r="DC303" s="93">
        <f t="shared" si="317"/>
        <v>294583.4472093521</v>
      </c>
      <c r="DD303" s="94">
        <f t="shared" si="318"/>
        <v>-1.9625832760592838E-2</v>
      </c>
      <c r="DE303" s="100"/>
    </row>
    <row r="304" spans="1:109">
      <c r="A304" s="84">
        <f t="shared" si="269"/>
        <v>7643.4062666696836</v>
      </c>
      <c r="B304" s="84">
        <f t="shared" si="270"/>
        <v>9.9333333333333336</v>
      </c>
      <c r="C304" s="112">
        <f t="shared" si="338"/>
        <v>12.14</v>
      </c>
      <c r="D304" s="116"/>
      <c r="E304" s="86">
        <f t="shared" si="319"/>
        <v>2.4900000000000002</v>
      </c>
      <c r="F304" s="86">
        <f t="shared" si="271"/>
        <v>2.4900000000000002</v>
      </c>
      <c r="G304" s="87">
        <f t="shared" si="272"/>
        <v>6.2001000000000008</v>
      </c>
      <c r="H304" s="88">
        <f t="shared" si="273"/>
        <v>8.7375111220936346E+17</v>
      </c>
      <c r="I304" s="84">
        <f t="shared" si="320"/>
        <v>59.600000000000037</v>
      </c>
      <c r="J304" s="89">
        <v>298</v>
      </c>
      <c r="K304" s="94">
        <f t="shared" si="274"/>
        <v>298</v>
      </c>
      <c r="L304" s="94">
        <f t="shared" si="275"/>
        <v>10</v>
      </c>
      <c r="M304" s="94">
        <v>1</v>
      </c>
      <c r="N304" s="94">
        <f>N$3/Q$3</f>
        <v>1</v>
      </c>
      <c r="O304" s="93">
        <f>O303*M304</f>
        <v>17942446080000</v>
      </c>
      <c r="P304" s="93">
        <f>K304*O304*$G304*N304</f>
        <v>3.3150998062301188E+16</v>
      </c>
      <c r="Q304" s="93">
        <f t="shared" si="276"/>
        <v>8.7375111220936346E+18</v>
      </c>
      <c r="R304" s="93">
        <f t="shared" si="277"/>
        <v>4.3687555610468172E+19</v>
      </c>
      <c r="S304" s="93">
        <f t="shared" si="278"/>
        <v>305226.69024900941</v>
      </c>
      <c r="T304" s="94">
        <f t="shared" si="337"/>
        <v>263.56706080682983</v>
      </c>
      <c r="U304" s="100">
        <f>T304/(($C304/N$3))</f>
        <v>21.710631038453858</v>
      </c>
      <c r="V304" s="94">
        <f t="shared" si="279"/>
        <v>288</v>
      </c>
      <c r="W304" s="97">
        <f t="shared" si="280"/>
        <v>10.5</v>
      </c>
      <c r="X304" s="94">
        <v>1</v>
      </c>
      <c r="Y304" s="94">
        <f>Y$3/AB$3</f>
        <v>0.95238095238095244</v>
      </c>
      <c r="Z304" s="93">
        <f>Z303*X304</f>
        <v>19377841766400</v>
      </c>
      <c r="AA304" s="93">
        <f>V304*Z304*$G304*Y304</f>
        <v>3.2953935561834968E+16</v>
      </c>
      <c r="AB304" s="93">
        <f t="shared" si="321"/>
        <v>2.2935966695495777E+18</v>
      </c>
      <c r="AC304" s="93">
        <f t="shared" si="281"/>
        <v>4.5871933390991581E+19</v>
      </c>
      <c r="AD304" s="93">
        <f t="shared" si="282"/>
        <v>305226.69024900941</v>
      </c>
      <c r="AE304" s="94">
        <f t="shared" si="283"/>
        <v>69.600083584731749</v>
      </c>
      <c r="AF304" s="100">
        <f t="shared" si="322"/>
        <v>6.0197765868178204</v>
      </c>
      <c r="AG304" s="94">
        <f t="shared" si="284"/>
        <v>263</v>
      </c>
      <c r="AH304" s="94">
        <f t="shared" si="285"/>
        <v>11.75</v>
      </c>
      <c r="AI304" s="94">
        <v>1</v>
      </c>
      <c r="AJ304" s="94">
        <f>AJ$3/AM$3</f>
        <v>0.85106382978723394</v>
      </c>
      <c r="AK304" s="93">
        <f>AK303*AI304</f>
        <v>1816672665600</v>
      </c>
      <c r="AL304" s="93">
        <f>AG304*AK304*$G304*AJ304</f>
        <v>2521118491079545</v>
      </c>
      <c r="AM304" s="93">
        <f t="shared" si="323"/>
        <v>8.0207621628593728E+16</v>
      </c>
      <c r="AN304" s="93">
        <f t="shared" si="286"/>
        <v>5.1332877842300101E+19</v>
      </c>
      <c r="AO304" s="93">
        <f t="shared" si="287"/>
        <v>305226.69024900941</v>
      </c>
      <c r="AP304" s="94">
        <f t="shared" si="288"/>
        <v>31.814300641715874</v>
      </c>
      <c r="AQ304" s="100">
        <f t="shared" si="331"/>
        <v>3.079225968205614</v>
      </c>
      <c r="AR304" s="94">
        <f t="shared" si="289"/>
        <v>233</v>
      </c>
      <c r="AS304" s="94">
        <f t="shared" si="290"/>
        <v>13.25</v>
      </c>
      <c r="AT304" s="94">
        <v>1</v>
      </c>
      <c r="AU304" s="94">
        <f>AU$3/AX$3</f>
        <v>0.75471698113207542</v>
      </c>
      <c r="AV304" s="93">
        <f>AV303*AT304</f>
        <v>12460032000</v>
      </c>
      <c r="AW304" s="93">
        <f>AR304*AV304*$G304*AU304</f>
        <v>13584945317694.793</v>
      </c>
      <c r="AX304" s="93">
        <f t="shared" si="324"/>
        <v>1413232694918703.5</v>
      </c>
      <c r="AY304" s="93">
        <f t="shared" si="291"/>
        <v>5.7886011183870329E+19</v>
      </c>
      <c r="AZ304" s="93">
        <f t="shared" si="292"/>
        <v>305226.69024900941</v>
      </c>
      <c r="BA304" s="94">
        <f t="shared" si="293"/>
        <v>104.02932524711204</v>
      </c>
      <c r="BB304" s="100">
        <f t="shared" si="332"/>
        <v>11.354106750611486</v>
      </c>
      <c r="BC304" s="94">
        <f t="shared" si="294"/>
        <v>196</v>
      </c>
      <c r="BD304" s="94">
        <f t="shared" si="295"/>
        <v>15.1</v>
      </c>
      <c r="BE304" s="94">
        <v>1</v>
      </c>
      <c r="BF304" s="94">
        <f>BF$3/BI$3</f>
        <v>0.66225165562913912</v>
      </c>
      <c r="BG304" s="93">
        <f>BG303*BE304</f>
        <v>88473600</v>
      </c>
      <c r="BH304" s="93">
        <f>BC304*BG304*$G304*BF304</f>
        <v>71201889273.218552</v>
      </c>
      <c r="BI304" s="93">
        <f t="shared" si="325"/>
        <v>9535704345854.4727</v>
      </c>
      <c r="BJ304" s="93">
        <f t="shared" si="296"/>
        <v>6.5968208971806933E+19</v>
      </c>
      <c r="BK304" s="93">
        <f t="shared" si="297"/>
        <v>305226.69024900941</v>
      </c>
      <c r="BL304" s="94">
        <f t="shared" si="298"/>
        <v>133.92487816248402</v>
      </c>
      <c r="BM304" s="100">
        <f t="shared" si="333"/>
        <v>16.657871995498422</v>
      </c>
      <c r="BN304" s="94">
        <f t="shared" si="299"/>
        <v>146</v>
      </c>
      <c r="BO304" s="94">
        <f t="shared" si="300"/>
        <v>17.600000000000001</v>
      </c>
      <c r="BP304" s="94">
        <v>1</v>
      </c>
      <c r="BQ304" s="94">
        <f>BQ$3/BT$3</f>
        <v>0.56818181818181823</v>
      </c>
      <c r="BR304" s="93">
        <f>BR303*BP304</f>
        <v>737280</v>
      </c>
      <c r="BS304" s="93">
        <f>BN304*BR304*$G304*BQ304</f>
        <v>379202625.16363645</v>
      </c>
      <c r="BT304" s="93">
        <f t="shared" si="326"/>
        <v>10853968108.898886</v>
      </c>
      <c r="BU304" s="93">
        <f t="shared" si="301"/>
        <v>7.6890097874423988E+19</v>
      </c>
      <c r="BV304" s="93">
        <f t="shared" si="302"/>
        <v>305226.69024900941</v>
      </c>
      <c r="BW304" s="94">
        <f t="shared" si="303"/>
        <v>28.623135465412712</v>
      </c>
      <c r="BX304" s="100">
        <f t="shared" si="334"/>
        <v>4.1496473162377567</v>
      </c>
      <c r="BY304" s="94">
        <f t="shared" si="304"/>
        <v>91</v>
      </c>
      <c r="BZ304" s="94">
        <f t="shared" si="305"/>
        <v>20.350000000000001</v>
      </c>
      <c r="CA304" s="94">
        <v>1</v>
      </c>
      <c r="CB304" s="94">
        <f>CB$3/CE$3</f>
        <v>0.49140049140049141</v>
      </c>
      <c r="CC304" s="93">
        <f>CC303*CA304</f>
        <v>512</v>
      </c>
      <c r="CD304" s="93">
        <f>BY304*CC304*$G304*CB304</f>
        <v>141953.34604422605</v>
      </c>
      <c r="CE304" s="93">
        <f t="shared" si="327"/>
        <v>6127881.1649972117</v>
      </c>
      <c r="CF304" s="93">
        <f t="shared" si="306"/>
        <v>8.8904175667302744E+19</v>
      </c>
      <c r="CG304" s="93">
        <f t="shared" si="307"/>
        <v>305226.69024900941</v>
      </c>
      <c r="CH304" s="94">
        <f t="shared" si="308"/>
        <v>43.168275604352779</v>
      </c>
      <c r="CI304" s="100">
        <f t="shared" si="335"/>
        <v>7.2361977639915898</v>
      </c>
      <c r="CJ304" s="94">
        <f t="shared" si="309"/>
        <v>41</v>
      </c>
      <c r="CK304" s="94">
        <f t="shared" si="310"/>
        <v>22.85</v>
      </c>
      <c r="CL304" s="94">
        <v>1</v>
      </c>
      <c r="CM304" s="94">
        <f>CM$3/CP$3</f>
        <v>0.43763676148796499</v>
      </c>
      <c r="CN304" s="93">
        <f>CN303*CL304</f>
        <v>8</v>
      </c>
      <c r="CO304" s="93">
        <f>CJ304*CN304*$G304*CM304</f>
        <v>889.99247264770258</v>
      </c>
      <c r="CP304" s="93">
        <f t="shared" si="328"/>
        <v>6719.4258973906753</v>
      </c>
      <c r="CQ304" s="93">
        <f t="shared" si="311"/>
        <v>9.9826064569919767E+19</v>
      </c>
      <c r="CR304" s="93">
        <f t="shared" si="312"/>
        <v>305226.69024900941</v>
      </c>
      <c r="CS304" s="94">
        <f t="shared" si="313"/>
        <v>7.5499805941061187</v>
      </c>
      <c r="CT304" s="100">
        <f t="shared" si="336"/>
        <v>1.4210630689894961</v>
      </c>
      <c r="CU304" s="94">
        <f t="shared" si="314"/>
        <v>-22</v>
      </c>
      <c r="CV304" s="94">
        <f t="shared" si="315"/>
        <v>26</v>
      </c>
      <c r="CW304" s="94">
        <v>1</v>
      </c>
      <c r="CX304" s="94">
        <f>CX$3/DA$3</f>
        <v>0.38461538461538458</v>
      </c>
      <c r="CY304" s="93">
        <f>CY303*CW304</f>
        <v>1</v>
      </c>
      <c r="CZ304" s="93">
        <f>CU304*CY304*$G304*CX304</f>
        <v>-52.462384615384622</v>
      </c>
      <c r="DA304" s="93">
        <f t="shared" si="330"/>
        <v>1.2315197102896969</v>
      </c>
      <c r="DB304" s="93">
        <f t="shared" si="316"/>
        <v>1.1358764458721724E+20</v>
      </c>
      <c r="DC304" s="93">
        <f t="shared" si="317"/>
        <v>305226.69024900941</v>
      </c>
      <c r="DD304" s="94">
        <f t="shared" si="318"/>
        <v>-2.3474337266944457E-2</v>
      </c>
      <c r="DE304" s="100"/>
    </row>
    <row r="305" spans="1:109">
      <c r="A305" s="84">
        <f t="shared" si="269"/>
        <v>7912.950406552498</v>
      </c>
      <c r="B305" s="84">
        <f t="shared" si="270"/>
        <v>9.9666666666666668</v>
      </c>
      <c r="C305" s="112">
        <f t="shared" si="338"/>
        <v>12.14</v>
      </c>
      <c r="D305" s="116"/>
      <c r="E305" s="86">
        <f t="shared" si="319"/>
        <v>2.4950000000000001</v>
      </c>
      <c r="F305" s="86">
        <f t="shared" si="271"/>
        <v>2.4950000000000001</v>
      </c>
      <c r="G305" s="87">
        <f t="shared" si="272"/>
        <v>6.2250250000000005</v>
      </c>
      <c r="H305" s="88">
        <f t="shared" si="273"/>
        <v>1.0036764652717257E+18</v>
      </c>
      <c r="I305" s="84">
        <f t="shared" si="320"/>
        <v>59.800000000000026</v>
      </c>
      <c r="J305" s="89">
        <v>299</v>
      </c>
      <c r="K305" s="94">
        <f t="shared" si="274"/>
        <v>299</v>
      </c>
      <c r="L305" s="94">
        <f t="shared" si="275"/>
        <v>10</v>
      </c>
      <c r="M305" s="94">
        <v>1</v>
      </c>
      <c r="N305" s="94">
        <f>N$3/Q$3</f>
        <v>1</v>
      </c>
      <c r="O305" s="93">
        <f>O304*M305</f>
        <v>17942446080000</v>
      </c>
      <c r="P305" s="93">
        <f>K305*O305*$G305*N305</f>
        <v>3.3395960447336452E+16</v>
      </c>
      <c r="Q305" s="93">
        <f t="shared" si="276"/>
        <v>1.0036764652717257E+19</v>
      </c>
      <c r="R305" s="93">
        <f t="shared" si="277"/>
        <v>5.0183823263586288E+19</v>
      </c>
      <c r="S305" s="93">
        <f t="shared" si="278"/>
        <v>316254.25124854816</v>
      </c>
      <c r="T305" s="94">
        <f t="shared" si="337"/>
        <v>300.5382842198735</v>
      </c>
      <c r="U305" s="100">
        <f>T305/(($C305/N$3))</f>
        <v>24.756036591422859</v>
      </c>
      <c r="V305" s="94">
        <f t="shared" si="279"/>
        <v>289</v>
      </c>
      <c r="W305" s="97">
        <f t="shared" si="280"/>
        <v>10.5</v>
      </c>
      <c r="X305" s="94">
        <v>1</v>
      </c>
      <c r="Y305" s="94">
        <f>Y$3/AB$3</f>
        <v>0.95238095238095244</v>
      </c>
      <c r="Z305" s="93">
        <f>Z304*X305</f>
        <v>19377841766400</v>
      </c>
      <c r="AA305" s="93">
        <f>V305*Z305*$G305*Y305</f>
        <v>3.320129694162336E+16</v>
      </c>
      <c r="AB305" s="93">
        <f t="shared" si="321"/>
        <v>2.6346507213382784E+18</v>
      </c>
      <c r="AC305" s="93">
        <f t="shared" si="281"/>
        <v>5.2693014426765599E+19</v>
      </c>
      <c r="AD305" s="93">
        <f t="shared" si="282"/>
        <v>316254.25124854816</v>
      </c>
      <c r="AE305" s="94">
        <f t="shared" si="283"/>
        <v>79.353849518911545</v>
      </c>
      <c r="AF305" s="100">
        <f t="shared" si="322"/>
        <v>6.8633889616851009</v>
      </c>
      <c r="AG305" s="94">
        <f t="shared" si="284"/>
        <v>264</v>
      </c>
      <c r="AH305" s="94">
        <f t="shared" si="285"/>
        <v>11.75</v>
      </c>
      <c r="AI305" s="94">
        <v>1</v>
      </c>
      <c r="AJ305" s="94">
        <f>AJ$3/AM$3</f>
        <v>0.85106382978723394</v>
      </c>
      <c r="AK305" s="93">
        <f>AK304*AI305</f>
        <v>1816672665600</v>
      </c>
      <c r="AL305" s="93">
        <f>AG305*AK305*$G305*AJ305</f>
        <v>2540878169095006.5</v>
      </c>
      <c r="AM305" s="93">
        <f t="shared" si="323"/>
        <v>9.2134363022990224E+16</v>
      </c>
      <c r="AN305" s="93">
        <f t="shared" si="286"/>
        <v>5.8965992334713889E+19</v>
      </c>
      <c r="AO305" s="93">
        <f t="shared" si="287"/>
        <v>316254.25124854816</v>
      </c>
      <c r="AP305" s="94">
        <f t="shared" si="288"/>
        <v>36.260834597908342</v>
      </c>
      <c r="AQ305" s="100">
        <f t="shared" si="331"/>
        <v>3.5095947819227598</v>
      </c>
      <c r="AR305" s="94">
        <f t="shared" si="289"/>
        <v>234</v>
      </c>
      <c r="AS305" s="94">
        <f t="shared" si="290"/>
        <v>13.25</v>
      </c>
      <c r="AT305" s="94">
        <v>1</v>
      </c>
      <c r="AU305" s="94">
        <f>AU$3/AX$3</f>
        <v>0.75471698113207542</v>
      </c>
      <c r="AV305" s="93">
        <f>AV304*AT305</f>
        <v>12460032000</v>
      </c>
      <c r="AW305" s="93">
        <f>AR305*AV305*$G305*AU305</f>
        <v>13698096984141.285</v>
      </c>
      <c r="AX305" s="93">
        <f t="shared" si="324"/>
        <v>1623378071881141</v>
      </c>
      <c r="AY305" s="93">
        <f t="shared" si="291"/>
        <v>6.649356582425183E+19</v>
      </c>
      <c r="AZ305" s="93">
        <f t="shared" si="292"/>
        <v>316254.25124854816</v>
      </c>
      <c r="BA305" s="94">
        <f t="shared" si="293"/>
        <v>118.51121172237112</v>
      </c>
      <c r="BB305" s="100">
        <f t="shared" si="332"/>
        <v>12.93470803394907</v>
      </c>
      <c r="BC305" s="94">
        <f t="shared" si="294"/>
        <v>197</v>
      </c>
      <c r="BD305" s="94">
        <f t="shared" si="295"/>
        <v>15.1</v>
      </c>
      <c r="BE305" s="94">
        <v>1</v>
      </c>
      <c r="BF305" s="94">
        <f>BF$3/BI$3</f>
        <v>0.66225165562913912</v>
      </c>
      <c r="BG305" s="93">
        <f>BG304*BE305</f>
        <v>88473600</v>
      </c>
      <c r="BH305" s="93">
        <f>BC305*BG305*$G305*BF305</f>
        <v>71852863081.112595</v>
      </c>
      <c r="BI305" s="93">
        <f t="shared" si="325"/>
        <v>10953647895821.107</v>
      </c>
      <c r="BJ305" s="93">
        <f t="shared" si="296"/>
        <v>7.5777573128015282E+19</v>
      </c>
      <c r="BK305" s="93">
        <f t="shared" si="297"/>
        <v>316254.25124854816</v>
      </c>
      <c r="BL305" s="94">
        <f t="shared" si="298"/>
        <v>152.44553141126548</v>
      </c>
      <c r="BM305" s="100">
        <f t="shared" si="333"/>
        <v>18.961511732373218</v>
      </c>
      <c r="BN305" s="94">
        <f t="shared" si="299"/>
        <v>147</v>
      </c>
      <c r="BO305" s="94">
        <f t="shared" si="300"/>
        <v>17.600000000000001</v>
      </c>
      <c r="BP305" s="94">
        <v>1</v>
      </c>
      <c r="BQ305" s="94">
        <f>BQ$3/BT$3</f>
        <v>0.56818181818181823</v>
      </c>
      <c r="BR305" s="93">
        <f>BR304*BP305</f>
        <v>737280</v>
      </c>
      <c r="BS305" s="93">
        <f>BN305*BR305*$G305*BQ305</f>
        <v>383334775.85454553</v>
      </c>
      <c r="BT305" s="93">
        <f t="shared" si="326"/>
        <v>12467935311.882431</v>
      </c>
      <c r="BU305" s="93">
        <f t="shared" si="301"/>
        <v>8.8323528943911862E+19</v>
      </c>
      <c r="BV305" s="93">
        <f t="shared" si="302"/>
        <v>316254.25124854816</v>
      </c>
      <c r="BW305" s="94">
        <f t="shared" si="303"/>
        <v>32.524926245181902</v>
      </c>
      <c r="BX305" s="100">
        <f t="shared" si="334"/>
        <v>4.7153105594332905</v>
      </c>
      <c r="BY305" s="94">
        <f t="shared" si="304"/>
        <v>92</v>
      </c>
      <c r="BZ305" s="94">
        <f t="shared" si="305"/>
        <v>20.350000000000001</v>
      </c>
      <c r="CA305" s="94">
        <v>1</v>
      </c>
      <c r="CB305" s="94">
        <f>CB$3/CE$3</f>
        <v>0.49140049140049141</v>
      </c>
      <c r="CC305" s="93">
        <f>CC304*CA305</f>
        <v>512</v>
      </c>
      <c r="CD305" s="93">
        <f>BY305*CC305*$G305*CB305</f>
        <v>144090.21012285014</v>
      </c>
      <c r="CE305" s="93">
        <f t="shared" si="327"/>
        <v>7039087.0138496133</v>
      </c>
      <c r="CF305" s="93">
        <f t="shared" si="306"/>
        <v>1.0212408034139809E+20</v>
      </c>
      <c r="CG305" s="93">
        <f t="shared" si="307"/>
        <v>316254.25124854816</v>
      </c>
      <c r="CH305" s="94">
        <f t="shared" si="308"/>
        <v>48.851944957593894</v>
      </c>
      <c r="CI305" s="100">
        <f t="shared" si="335"/>
        <v>8.1889380550826658</v>
      </c>
      <c r="CJ305" s="94">
        <f t="shared" si="309"/>
        <v>42</v>
      </c>
      <c r="CK305" s="94">
        <f t="shared" si="310"/>
        <v>22.85</v>
      </c>
      <c r="CL305" s="94">
        <v>1</v>
      </c>
      <c r="CM305" s="94">
        <f>CM$3/CP$3</f>
        <v>0.43763676148796499</v>
      </c>
      <c r="CN305" s="93">
        <f>CN304*CL305</f>
        <v>8</v>
      </c>
      <c r="CO305" s="93">
        <f>CJ305*CN305*$G305*CM305</f>
        <v>915.36472647702408</v>
      </c>
      <c r="CP305" s="93">
        <f t="shared" si="328"/>
        <v>7718.5934748571444</v>
      </c>
      <c r="CQ305" s="93">
        <f t="shared" si="311"/>
        <v>1.1467003615729467E+20</v>
      </c>
      <c r="CR305" s="93">
        <f t="shared" si="312"/>
        <v>316254.25124854816</v>
      </c>
      <c r="CS305" s="94">
        <f t="shared" si="313"/>
        <v>8.4322601162094077</v>
      </c>
      <c r="CT305" s="100">
        <f t="shared" si="336"/>
        <v>1.587126389253583</v>
      </c>
      <c r="CU305" s="94">
        <f t="shared" si="314"/>
        <v>-21</v>
      </c>
      <c r="CV305" s="94">
        <f t="shared" si="315"/>
        <v>26</v>
      </c>
      <c r="CW305" s="94">
        <v>1</v>
      </c>
      <c r="CX305" s="94">
        <f>CX$3/DA$3</f>
        <v>0.38461538461538458</v>
      </c>
      <c r="CY305" s="93">
        <f>CY304*CW305</f>
        <v>1</v>
      </c>
      <c r="CZ305" s="93">
        <f>CU305*CY305*$G305*CX305</f>
        <v>-50.279048076923075</v>
      </c>
      <c r="DA305" s="93">
        <f t="shared" si="330"/>
        <v>1.4146446653561999</v>
      </c>
      <c r="DB305" s="93">
        <f t="shared" si="316"/>
        <v>1.3047794048532434E+20</v>
      </c>
      <c r="DC305" s="93">
        <f t="shared" si="317"/>
        <v>316254.25124854816</v>
      </c>
      <c r="DD305" s="94">
        <f t="shared" si="318"/>
        <v>-2.8135868109354464E-2</v>
      </c>
      <c r="DE305" s="100"/>
    </row>
    <row r="306" spans="1:109">
      <c r="A306" s="84">
        <f t="shared" si="269"/>
        <v>8192.0000000001692</v>
      </c>
      <c r="B306" s="84">
        <f t="shared" si="270"/>
        <v>10</v>
      </c>
      <c r="C306" s="112">
        <f t="shared" si="338"/>
        <v>12.14</v>
      </c>
      <c r="D306" s="116"/>
      <c r="E306" s="86">
        <f t="shared" si="319"/>
        <v>2.5</v>
      </c>
      <c r="F306" s="86">
        <f t="shared" si="271"/>
        <v>2.5</v>
      </c>
      <c r="G306" s="87">
        <f t="shared" si="272"/>
        <v>6.25</v>
      </c>
      <c r="H306" s="88">
        <f t="shared" si="273"/>
        <v>1.15292150460687E+18</v>
      </c>
      <c r="I306" s="84">
        <f t="shared" si="320"/>
        <v>60.000000000000028</v>
      </c>
      <c r="J306" s="89">
        <v>300</v>
      </c>
      <c r="K306" s="94">
        <f t="shared" si="274"/>
        <v>300</v>
      </c>
      <c r="L306" s="94">
        <f t="shared" si="275"/>
        <v>10</v>
      </c>
      <c r="M306" s="94">
        <v>13</v>
      </c>
      <c r="N306" s="94">
        <f>N$3/Q$3</f>
        <v>1</v>
      </c>
      <c r="O306" s="93">
        <f>O305*M306</f>
        <v>233251799040000</v>
      </c>
      <c r="P306" s="93">
        <f>K306*O306*$G306*N306</f>
        <v>4.373471232E+17</v>
      </c>
      <c r="Q306" s="93">
        <f t="shared" si="276"/>
        <v>1.1529215046068699E+19</v>
      </c>
      <c r="R306" s="93">
        <f t="shared" si="277"/>
        <v>5.7646075230343496E+19</v>
      </c>
      <c r="S306" s="93">
        <f t="shared" si="278"/>
        <v>327680.00000000675</v>
      </c>
      <c r="T306" s="94">
        <f t="shared" si="337"/>
        <v>26.36170317461162</v>
      </c>
      <c r="U306" s="100">
        <f>T306/(($C306/N$3))</f>
        <v>2.1714747260800347</v>
      </c>
      <c r="V306" s="94">
        <f t="shared" si="279"/>
        <v>290</v>
      </c>
      <c r="W306" s="97">
        <f t="shared" si="280"/>
        <v>10.5</v>
      </c>
      <c r="X306" s="94">
        <v>1</v>
      </c>
      <c r="Y306" s="94">
        <f>Y$3/AB$3</f>
        <v>0.95238095238095244</v>
      </c>
      <c r="Z306" s="93">
        <f>Z305*X306</f>
        <v>19377841766400</v>
      </c>
      <c r="AA306" s="93">
        <f>V306*Z306*$G306*Y306</f>
        <v>3.3449845906285716E+16</v>
      </c>
      <c r="AB306" s="93">
        <f t="shared" si="321"/>
        <v>3.0264189495930317E+18</v>
      </c>
      <c r="AC306" s="93">
        <f t="shared" si="281"/>
        <v>6.0528378991860679E+19</v>
      </c>
      <c r="AD306" s="93">
        <f t="shared" si="282"/>
        <v>327680.00000000675</v>
      </c>
      <c r="AE306" s="94">
        <f t="shared" si="283"/>
        <v>90.476319624071067</v>
      </c>
      <c r="AF306" s="100">
        <f t="shared" si="322"/>
        <v>7.8253818455745154</v>
      </c>
      <c r="AG306" s="94">
        <f t="shared" si="284"/>
        <v>265</v>
      </c>
      <c r="AH306" s="94">
        <f t="shared" si="285"/>
        <v>11.75</v>
      </c>
      <c r="AI306" s="94">
        <v>1</v>
      </c>
      <c r="AJ306" s="94">
        <f>AJ$3/AM$3</f>
        <v>0.85106382978723394</v>
      </c>
      <c r="AK306" s="93">
        <f>AK305*AI306</f>
        <v>1816672665600</v>
      </c>
      <c r="AL306" s="93">
        <f>AG306*AK306*$G306*AJ306</f>
        <v>2560735406297872</v>
      </c>
      <c r="AM306" s="93">
        <f t="shared" si="323"/>
        <v>1.0583459124320854E+17</v>
      </c>
      <c r="AN306" s="93">
        <f t="shared" si="286"/>
        <v>6.7734138395653612E+19</v>
      </c>
      <c r="AO306" s="93">
        <f t="shared" si="287"/>
        <v>327680.00000000675</v>
      </c>
      <c r="AP306" s="94">
        <f t="shared" si="288"/>
        <v>41.329764482077678</v>
      </c>
      <c r="AQ306" s="100">
        <f t="shared" si="331"/>
        <v>4.0002037287019165</v>
      </c>
      <c r="AR306" s="94">
        <f t="shared" si="289"/>
        <v>235</v>
      </c>
      <c r="AS306" s="94">
        <f t="shared" si="290"/>
        <v>13.25</v>
      </c>
      <c r="AT306" s="94">
        <v>1</v>
      </c>
      <c r="AU306" s="94">
        <f>AU$3/AX$3</f>
        <v>0.75471698113207542</v>
      </c>
      <c r="AV306" s="93">
        <f>AV305*AT306</f>
        <v>12460032000</v>
      </c>
      <c r="AW306" s="93">
        <f>AR306*AV306*$G306*AU306</f>
        <v>13811827924528.301</v>
      </c>
      <c r="AX306" s="93">
        <f t="shared" si="324"/>
        <v>1864771720708125.5</v>
      </c>
      <c r="AY306" s="93">
        <f t="shared" si="291"/>
        <v>7.6381049680205136E+19</v>
      </c>
      <c r="AZ306" s="93">
        <f t="shared" si="292"/>
        <v>327680.00000000675</v>
      </c>
      <c r="BA306" s="94">
        <f t="shared" si="293"/>
        <v>135.01266674460186</v>
      </c>
      <c r="BB306" s="100">
        <f t="shared" si="332"/>
        <v>14.735731749307863</v>
      </c>
      <c r="BC306" s="94">
        <f t="shared" si="294"/>
        <v>198</v>
      </c>
      <c r="BD306" s="94">
        <f t="shared" si="295"/>
        <v>15.1</v>
      </c>
      <c r="BE306" s="94">
        <v>1</v>
      </c>
      <c r="BF306" s="94">
        <f>BF$3/BI$3</f>
        <v>0.66225165562913912</v>
      </c>
      <c r="BG306" s="93">
        <f>BG305*BE306</f>
        <v>88473600</v>
      </c>
      <c r="BH306" s="93">
        <f>BC306*BG306*$G306*BF306</f>
        <v>72507337748.344376</v>
      </c>
      <c r="BI306" s="93">
        <f t="shared" si="325"/>
        <v>12582437319146.443</v>
      </c>
      <c r="BJ306" s="93">
        <f t="shared" si="296"/>
        <v>8.7045573597818683E+19</v>
      </c>
      <c r="BK306" s="93">
        <f t="shared" si="297"/>
        <v>327680.00000000675</v>
      </c>
      <c r="BL306" s="94">
        <f t="shared" si="298"/>
        <v>173.5332962136477</v>
      </c>
      <c r="BM306" s="100">
        <f t="shared" si="333"/>
        <v>21.584454471384515</v>
      </c>
      <c r="BN306" s="94">
        <f t="shared" si="299"/>
        <v>148</v>
      </c>
      <c r="BO306" s="94">
        <f t="shared" si="300"/>
        <v>17.600000000000001</v>
      </c>
      <c r="BP306" s="94">
        <v>1</v>
      </c>
      <c r="BQ306" s="94">
        <f>BQ$3/BT$3</f>
        <v>0.56818181818181823</v>
      </c>
      <c r="BR306" s="93">
        <f>BR305*BP306</f>
        <v>737280</v>
      </c>
      <c r="BS306" s="93">
        <f>BN306*BR306*$G306*BQ306</f>
        <v>387490909.09090912</v>
      </c>
      <c r="BT306" s="93">
        <f t="shared" si="326"/>
        <v>14321896782.968794</v>
      </c>
      <c r="BU306" s="93">
        <f t="shared" si="301"/>
        <v>1.0145709240540457E+20</v>
      </c>
      <c r="BV306" s="93">
        <f t="shared" si="302"/>
        <v>327680.00000000675</v>
      </c>
      <c r="BW306" s="94">
        <f t="shared" si="303"/>
        <v>36.960600744335757</v>
      </c>
      <c r="BX306" s="100">
        <f t="shared" si="334"/>
        <v>5.3583737487669625</v>
      </c>
      <c r="BY306" s="94">
        <f t="shared" si="304"/>
        <v>93</v>
      </c>
      <c r="BZ306" s="94">
        <f t="shared" si="305"/>
        <v>20.350000000000001</v>
      </c>
      <c r="CA306" s="94">
        <v>1</v>
      </c>
      <c r="CB306" s="94">
        <f>CB$3/CE$3</f>
        <v>0.49140049140049141</v>
      </c>
      <c r="CC306" s="93">
        <f>CC305*CA306</f>
        <v>512</v>
      </c>
      <c r="CD306" s="93">
        <f>BY306*CC306*$G306*CB306</f>
        <v>146240.78624078626</v>
      </c>
      <c r="CE306" s="93">
        <f t="shared" si="327"/>
        <v>8085787.6734900428</v>
      </c>
      <c r="CF306" s="93">
        <f t="shared" si="306"/>
        <v>1.1730976309374902E+20</v>
      </c>
      <c r="CG306" s="93">
        <f t="shared" si="307"/>
        <v>327680.00000000675</v>
      </c>
      <c r="CH306" s="94">
        <f t="shared" si="308"/>
        <v>55.290920415162084</v>
      </c>
      <c r="CI306" s="100">
        <f t="shared" si="335"/>
        <v>9.2682885539419146</v>
      </c>
      <c r="CJ306" s="94">
        <f t="shared" si="309"/>
        <v>43</v>
      </c>
      <c r="CK306" s="94">
        <f t="shared" si="310"/>
        <v>22.85</v>
      </c>
      <c r="CL306" s="94">
        <v>1</v>
      </c>
      <c r="CM306" s="94">
        <f>CM$3/CP$3</f>
        <v>0.43763676148796499</v>
      </c>
      <c r="CN306" s="93">
        <f>CN305*CL306</f>
        <v>8</v>
      </c>
      <c r="CO306" s="93">
        <f>CJ306*CN306*$G306*CM306</f>
        <v>940.91903719912477</v>
      </c>
      <c r="CP306" s="93">
        <f t="shared" si="328"/>
        <v>8866.3356274592497</v>
      </c>
      <c r="CQ306" s="93">
        <f t="shared" si="311"/>
        <v>1.3172128190133492E+20</v>
      </c>
      <c r="CR306" s="93">
        <f t="shared" si="312"/>
        <v>327680.00000000675</v>
      </c>
      <c r="CS306" s="94">
        <f t="shared" si="313"/>
        <v>9.4230590273229691</v>
      </c>
      <c r="CT306" s="100">
        <f t="shared" si="336"/>
        <v>1.7736153111559296</v>
      </c>
      <c r="CU306" s="94">
        <f t="shared" si="314"/>
        <v>-20</v>
      </c>
      <c r="CV306" s="94">
        <f t="shared" si="315"/>
        <v>26</v>
      </c>
      <c r="CW306" s="94">
        <v>1</v>
      </c>
      <c r="CX306" s="94">
        <f>CX$3/DA$3</f>
        <v>0.38461538461538458</v>
      </c>
      <c r="CY306" s="93">
        <f>CY305*CW306</f>
        <v>1</v>
      </c>
      <c r="CZ306" s="93">
        <f>CU306*CY306*$G306*CX306</f>
        <v>-48.076923076923073</v>
      </c>
      <c r="DA306" s="93">
        <f t="shared" si="330"/>
        <v>1.6249999999999978</v>
      </c>
      <c r="DB306" s="93">
        <f t="shared" si="316"/>
        <v>1.4987979559889309E+20</v>
      </c>
      <c r="DC306" s="93">
        <f t="shared" si="317"/>
        <v>327680.00000000675</v>
      </c>
      <c r="DD306" s="94">
        <f t="shared" si="318"/>
        <v>-3.3799999999999955E-2</v>
      </c>
      <c r="DE306" s="100"/>
    </row>
    <row r="307" spans="1:109">
      <c r="A307" s="84">
        <v>8192</v>
      </c>
      <c r="B307" s="84">
        <f t="shared" si="270"/>
        <v>10.033333333333333</v>
      </c>
      <c r="C307" s="112">
        <f t="shared" si="338"/>
        <v>12.14</v>
      </c>
      <c r="D307" s="116"/>
      <c r="E307" s="86">
        <f t="shared" si="319"/>
        <v>2.5049999999999999</v>
      </c>
      <c r="F307" s="86">
        <f t="shared" si="271"/>
        <v>2.5049999999999999</v>
      </c>
      <c r="G307" s="87">
        <f t="shared" si="272"/>
        <v>6.2750249999999994</v>
      </c>
      <c r="H307" s="88">
        <f t="shared" si="273"/>
        <v>1.3243590357826181E+18</v>
      </c>
      <c r="I307" s="84">
        <f t="shared" si="320"/>
        <v>60.200000000000031</v>
      </c>
      <c r="J307" s="89">
        <v>301</v>
      </c>
      <c r="K307" s="94">
        <f t="shared" si="274"/>
        <v>301</v>
      </c>
      <c r="L307" s="94">
        <f t="shared" si="275"/>
        <v>10</v>
      </c>
      <c r="M307" s="94">
        <v>1</v>
      </c>
      <c r="N307" s="94">
        <f>N$3/Q$3</f>
        <v>1</v>
      </c>
      <c r="O307" s="93">
        <f>O306*M307</f>
        <v>233251799040000</v>
      </c>
      <c r="P307" s="93">
        <f>K307*O307*$G307*N307</f>
        <v>4.4056192195156371E+17</v>
      </c>
      <c r="Q307" s="93">
        <f t="shared" si="276"/>
        <v>1.3243590357826181E+19</v>
      </c>
      <c r="R307" s="93">
        <f t="shared" si="277"/>
        <v>6.6217951789130908E+19</v>
      </c>
      <c r="S307" s="93">
        <f t="shared" si="278"/>
        <v>327953.06666666665</v>
      </c>
      <c r="T307" s="94">
        <f t="shared" si="337"/>
        <v>30.060678642314006</v>
      </c>
      <c r="U307" s="100">
        <f>T307/(($C307/N$3))</f>
        <v>2.4761679277029658</v>
      </c>
      <c r="V307" s="94">
        <f t="shared" si="279"/>
        <v>291</v>
      </c>
      <c r="W307" s="97">
        <f t="shared" si="280"/>
        <v>10.5</v>
      </c>
      <c r="X307" s="94">
        <v>1</v>
      </c>
      <c r="Y307" s="94">
        <f>Y$3/AB$3</f>
        <v>0.95238095238095244</v>
      </c>
      <c r="Z307" s="93">
        <f>Z306*X307</f>
        <v>19377841766400</v>
      </c>
      <c r="AA307" s="93">
        <f>V307*Z307*$G307*Y307</f>
        <v>3.3699585224085152E+16</v>
      </c>
      <c r="AB307" s="93">
        <f t="shared" si="321"/>
        <v>3.4764424689293711E+18</v>
      </c>
      <c r="AC307" s="93">
        <f t="shared" si="281"/>
        <v>6.9528849378587451E+19</v>
      </c>
      <c r="AD307" s="93">
        <f t="shared" si="282"/>
        <v>327953.06666666665</v>
      </c>
      <c r="AE307" s="94">
        <f t="shared" si="283"/>
        <v>103.15979991482956</v>
      </c>
      <c r="AF307" s="100">
        <f t="shared" si="322"/>
        <v>8.9223879662743855</v>
      </c>
      <c r="AG307" s="94">
        <f t="shared" si="284"/>
        <v>266</v>
      </c>
      <c r="AH307" s="94">
        <f t="shared" si="285"/>
        <v>11.75</v>
      </c>
      <c r="AI307" s="94">
        <v>1</v>
      </c>
      <c r="AJ307" s="94">
        <f>AJ$3/AM$3</f>
        <v>0.85106382978723394</v>
      </c>
      <c r="AK307" s="93">
        <f>AK306*AI307</f>
        <v>1816672665600</v>
      </c>
      <c r="AL307" s="93">
        <f>AG307*AK307*$G307*AJ307</f>
        <v>2580690434603800.5</v>
      </c>
      <c r="AM307" s="93">
        <f t="shared" si="323"/>
        <v>1.2157202086285725E+17</v>
      </c>
      <c r="AN307" s="93">
        <f t="shared" si="286"/>
        <v>7.7806093352228815E+19</v>
      </c>
      <c r="AO307" s="93">
        <f t="shared" si="287"/>
        <v>327953.06666666665</v>
      </c>
      <c r="AP307" s="94">
        <f t="shared" si="288"/>
        <v>47.108331643629135</v>
      </c>
      <c r="AQ307" s="100">
        <f t="shared" si="331"/>
        <v>4.5594966788520788</v>
      </c>
      <c r="AR307" s="94">
        <f t="shared" si="289"/>
        <v>236</v>
      </c>
      <c r="AS307" s="94">
        <f t="shared" si="290"/>
        <v>13.25</v>
      </c>
      <c r="AT307" s="94">
        <v>1</v>
      </c>
      <c r="AU307" s="94">
        <f>AU$3/AX$3</f>
        <v>0.75471698113207542</v>
      </c>
      <c r="AV307" s="93">
        <f>AV306*AT307</f>
        <v>12460032000</v>
      </c>
      <c r="AW307" s="93">
        <f>AR307*AV307*$G307*AU307</f>
        <v>13926139549425.506</v>
      </c>
      <c r="AX307" s="93">
        <f t="shared" si="324"/>
        <v>2142060208022414.5</v>
      </c>
      <c r="AY307" s="93">
        <f t="shared" si="291"/>
        <v>8.7738786120598454E+19</v>
      </c>
      <c r="AZ307" s="93">
        <f t="shared" si="292"/>
        <v>327953.06666666665</v>
      </c>
      <c r="BA307" s="94">
        <f t="shared" si="293"/>
        <v>153.8157937036313</v>
      </c>
      <c r="BB307" s="100">
        <f t="shared" si="332"/>
        <v>16.78796759944905</v>
      </c>
      <c r="BC307" s="94">
        <f t="shared" si="294"/>
        <v>199</v>
      </c>
      <c r="BD307" s="94">
        <f t="shared" si="295"/>
        <v>15.1</v>
      </c>
      <c r="BE307" s="94">
        <v>1</v>
      </c>
      <c r="BF307" s="94">
        <f>BF$3/BI$3</f>
        <v>0.66225165562913912</v>
      </c>
      <c r="BG307" s="93">
        <f>BG306*BE307</f>
        <v>88473600</v>
      </c>
      <c r="BH307" s="93">
        <f>BC307*BG307*$G307*BF307</f>
        <v>73165322063.682114</v>
      </c>
      <c r="BI307" s="93">
        <f t="shared" si="325"/>
        <v>14453425050356.822</v>
      </c>
      <c r="BJ307" s="93">
        <f t="shared" si="296"/>
        <v>9.9989107201587675E+19</v>
      </c>
      <c r="BK307" s="93">
        <f t="shared" si="297"/>
        <v>327953.06666666665</v>
      </c>
      <c r="BL307" s="94">
        <f t="shared" si="298"/>
        <v>197.54474719289496</v>
      </c>
      <c r="BM307" s="100">
        <f t="shared" si="333"/>
        <v>24.57105175134031</v>
      </c>
      <c r="BN307" s="94">
        <f t="shared" si="299"/>
        <v>149</v>
      </c>
      <c r="BO307" s="94">
        <f t="shared" si="300"/>
        <v>17.600000000000001</v>
      </c>
      <c r="BP307" s="94">
        <v>1</v>
      </c>
      <c r="BQ307" s="94">
        <f>BQ$3/BT$3</f>
        <v>0.56818181818181823</v>
      </c>
      <c r="BR307" s="93">
        <f>BR306*BP307</f>
        <v>737280</v>
      </c>
      <c r="BS307" s="93">
        <f>BN307*BR307*$G307*BQ307</f>
        <v>391671087.70909089</v>
      </c>
      <c r="BT307" s="93">
        <f t="shared" si="326"/>
        <v>16451539275.033579</v>
      </c>
      <c r="BU307" s="93">
        <f t="shared" si="301"/>
        <v>1.1654359514887042E+20</v>
      </c>
      <c r="BV307" s="93">
        <f t="shared" si="302"/>
        <v>327953.06666666665</v>
      </c>
      <c r="BW307" s="94">
        <f t="shared" si="303"/>
        <v>42.003455938654241</v>
      </c>
      <c r="BX307" s="100">
        <f t="shared" si="334"/>
        <v>6.0894631344342223</v>
      </c>
      <c r="BY307" s="94">
        <f t="shared" si="304"/>
        <v>94</v>
      </c>
      <c r="BZ307" s="94">
        <f t="shared" si="305"/>
        <v>20.350000000000001</v>
      </c>
      <c r="CA307" s="94">
        <v>1</v>
      </c>
      <c r="CB307" s="94">
        <f>CB$3/CE$3</f>
        <v>0.49140049140049141</v>
      </c>
      <c r="CC307" s="93">
        <f>CC306*CA307</f>
        <v>512</v>
      </c>
      <c r="CD307" s="93">
        <f>BY307*CC307*$G307*CB307</f>
        <v>148405.11213759211</v>
      </c>
      <c r="CE307" s="93">
        <f t="shared" si="327"/>
        <v>9288130.9993933141</v>
      </c>
      <c r="CF307" s="93">
        <f t="shared" si="306"/>
        <v>1.347535318908814E+20</v>
      </c>
      <c r="CG307" s="93">
        <f t="shared" si="307"/>
        <v>327953.06666666665</v>
      </c>
      <c r="CH307" s="94">
        <f t="shared" si="308"/>
        <v>62.586327826644741</v>
      </c>
      <c r="CI307" s="100">
        <f t="shared" si="335"/>
        <v>10.491200751830482</v>
      </c>
      <c r="CJ307" s="94">
        <f t="shared" si="309"/>
        <v>44</v>
      </c>
      <c r="CK307" s="94">
        <f t="shared" si="310"/>
        <v>22.85</v>
      </c>
      <c r="CL307" s="94">
        <v>1</v>
      </c>
      <c r="CM307" s="94">
        <f>CM$3/CP$3</f>
        <v>0.43763676148796499</v>
      </c>
      <c r="CN307" s="93">
        <f>CN306*CL307</f>
        <v>8</v>
      </c>
      <c r="CO307" s="93">
        <f>CJ307*CN307*$G307*CM307</f>
        <v>966.65592997811802</v>
      </c>
      <c r="CP307" s="93">
        <f t="shared" si="328"/>
        <v>10184.745150114046</v>
      </c>
      <c r="CQ307" s="93">
        <f t="shared" si="311"/>
        <v>1.5130801983816414E+20</v>
      </c>
      <c r="CR307" s="93">
        <f t="shared" si="312"/>
        <v>327953.06666666665</v>
      </c>
      <c r="CS307" s="94">
        <f t="shared" si="313"/>
        <v>10.536060281908782</v>
      </c>
      <c r="CT307" s="100">
        <f t="shared" si="336"/>
        <v>1.9831052507546596</v>
      </c>
      <c r="CU307" s="94">
        <f t="shared" si="314"/>
        <v>-19</v>
      </c>
      <c r="CV307" s="94">
        <f t="shared" si="315"/>
        <v>26</v>
      </c>
      <c r="CW307" s="94">
        <v>1</v>
      </c>
      <c r="CX307" s="94">
        <f>CX$3/DA$3</f>
        <v>0.38461538461538458</v>
      </c>
      <c r="CY307" s="93">
        <f>CY306*CW307</f>
        <v>1</v>
      </c>
      <c r="CZ307" s="93">
        <f>CU307*CY307*$G307*CX307</f>
        <v>-45.855951923076915</v>
      </c>
      <c r="DA307" s="93">
        <f t="shared" si="330"/>
        <v>1.8666348268701796</v>
      </c>
      <c r="DB307" s="93">
        <f t="shared" si="316"/>
        <v>1.7216667465174037E+20</v>
      </c>
      <c r="DC307" s="93">
        <f t="shared" si="317"/>
        <v>327953.06666666665</v>
      </c>
      <c r="DD307" s="94">
        <f t="shared" si="318"/>
        <v>-4.0706489530550984E-2</v>
      </c>
      <c r="DE307" s="100"/>
    </row>
    <row r="308" spans="1:109">
      <c r="A308" s="84">
        <v>8192</v>
      </c>
      <c r="B308" s="84">
        <f t="shared" si="270"/>
        <v>10.066666666666666</v>
      </c>
      <c r="C308" s="112">
        <f t="shared" si="338"/>
        <v>12.14</v>
      </c>
      <c r="D308" s="116"/>
      <c r="E308" s="86">
        <f t="shared" si="319"/>
        <v>2.5099999999999998</v>
      </c>
      <c r="F308" s="86">
        <f t="shared" si="271"/>
        <v>2.5099999999999998</v>
      </c>
      <c r="G308" s="87">
        <f t="shared" si="272"/>
        <v>6.3000999999999987</v>
      </c>
      <c r="H308" s="88">
        <f t="shared" si="273"/>
        <v>1.5212890458289531E+18</v>
      </c>
      <c r="I308" s="84">
        <f t="shared" si="320"/>
        <v>60.400000000000034</v>
      </c>
      <c r="J308" s="89">
        <v>302</v>
      </c>
      <c r="K308" s="94">
        <f t="shared" si="274"/>
        <v>302</v>
      </c>
      <c r="L308" s="94">
        <f t="shared" si="275"/>
        <v>10</v>
      </c>
      <c r="M308" s="94">
        <v>1</v>
      </c>
      <c r="N308" s="94">
        <f>N$3/Q$3</f>
        <v>1</v>
      </c>
      <c r="O308" s="93">
        <f>O307*M308</f>
        <v>233251799040000</v>
      </c>
      <c r="P308" s="93">
        <f>K308*O308*$G308*N308</f>
        <v>4.4379191705783494E+17</v>
      </c>
      <c r="Q308" s="93">
        <f t="shared" si="276"/>
        <v>1.5212890458289531E+19</v>
      </c>
      <c r="R308" s="93">
        <f t="shared" si="277"/>
        <v>7.6064452291447652E+19</v>
      </c>
      <c r="S308" s="93">
        <f t="shared" si="278"/>
        <v>328226.1333333333</v>
      </c>
      <c r="T308" s="94">
        <f t="shared" si="337"/>
        <v>34.279331987713938</v>
      </c>
      <c r="U308" s="100">
        <f>T308/(($C308/N$3))</f>
        <v>2.8236682032713292</v>
      </c>
      <c r="V308" s="94">
        <f t="shared" si="279"/>
        <v>292</v>
      </c>
      <c r="W308" s="97">
        <f t="shared" si="280"/>
        <v>10.5</v>
      </c>
      <c r="X308" s="94">
        <v>1</v>
      </c>
      <c r="Y308" s="94">
        <f>Y$3/AB$3</f>
        <v>0.95238095238095244</v>
      </c>
      <c r="Z308" s="93">
        <f>Z307*X308</f>
        <v>19377841766400</v>
      </c>
      <c r="AA308" s="93">
        <f>V308*Z308*$G308*Y308</f>
        <v>3.3950517663284776E+16</v>
      </c>
      <c r="AB308" s="93">
        <f t="shared" si="321"/>
        <v>3.9933837453009992E+18</v>
      </c>
      <c r="AC308" s="93">
        <f t="shared" si="281"/>
        <v>7.9867674906020037E+19</v>
      </c>
      <c r="AD308" s="93">
        <f t="shared" si="282"/>
        <v>328226.1333333333</v>
      </c>
      <c r="AE308" s="94">
        <f t="shared" si="283"/>
        <v>117.62364818429788</v>
      </c>
      <c r="AF308" s="100">
        <f t="shared" si="322"/>
        <v>10.173379785297593</v>
      </c>
      <c r="AG308" s="94">
        <f t="shared" si="284"/>
        <v>267</v>
      </c>
      <c r="AH308" s="94">
        <f t="shared" si="285"/>
        <v>11.75</v>
      </c>
      <c r="AI308" s="94">
        <v>1</v>
      </c>
      <c r="AJ308" s="94">
        <f>AJ$3/AM$3</f>
        <v>0.85106382978723394</v>
      </c>
      <c r="AK308" s="93">
        <f>AK307*AI308</f>
        <v>1816672665600</v>
      </c>
      <c r="AL308" s="93">
        <f>AG308*AK308*$G308*AJ308</f>
        <v>2600743485928451.5</v>
      </c>
      <c r="AM308" s="93">
        <f t="shared" si="323"/>
        <v>1.3964958037882934E+17</v>
      </c>
      <c r="AN308" s="93">
        <f t="shared" si="286"/>
        <v>8.9375731442450989E+19</v>
      </c>
      <c r="AO308" s="93">
        <f t="shared" si="287"/>
        <v>328226.1333333333</v>
      </c>
      <c r="AP308" s="94">
        <f t="shared" si="288"/>
        <v>53.696022362226621</v>
      </c>
      <c r="AQ308" s="100">
        <f t="shared" si="331"/>
        <v>5.197102658617486</v>
      </c>
      <c r="AR308" s="94">
        <f t="shared" si="289"/>
        <v>237</v>
      </c>
      <c r="AS308" s="94">
        <f t="shared" si="290"/>
        <v>13.25</v>
      </c>
      <c r="AT308" s="94">
        <v>1</v>
      </c>
      <c r="AU308" s="94">
        <f>AU$3/AX$3</f>
        <v>0.75471698113207542</v>
      </c>
      <c r="AV308" s="93">
        <f>AV307*AT308</f>
        <v>12460032000</v>
      </c>
      <c r="AW308" s="93">
        <f>AR308*AV308*$G308*AU308</f>
        <v>14041033269402.561</v>
      </c>
      <c r="AX308" s="93">
        <f t="shared" si="324"/>
        <v>2460581037259953.5</v>
      </c>
      <c r="AY308" s="93">
        <f t="shared" si="291"/>
        <v>1.0078539928616814E+20</v>
      </c>
      <c r="AZ308" s="93">
        <f t="shared" si="292"/>
        <v>328226.1333333333</v>
      </c>
      <c r="BA308" s="94">
        <f t="shared" si="293"/>
        <v>175.24216274182007</v>
      </c>
      <c r="BB308" s="100">
        <f t="shared" si="332"/>
        <v>19.126512819844447</v>
      </c>
      <c r="BC308" s="94">
        <f t="shared" si="294"/>
        <v>200</v>
      </c>
      <c r="BD308" s="94">
        <f t="shared" si="295"/>
        <v>15.1</v>
      </c>
      <c r="BE308" s="94">
        <v>12</v>
      </c>
      <c r="BF308" s="94">
        <f>BF$3/BI$3</f>
        <v>0.66225165562913912</v>
      </c>
      <c r="BG308" s="93">
        <f>BG307*BE308</f>
        <v>1061683200</v>
      </c>
      <c r="BH308" s="93">
        <f>BC308*BG308*$G308*BF308</f>
        <v>885921897790.72839</v>
      </c>
      <c r="BI308" s="93">
        <f t="shared" si="325"/>
        <v>16602625579417.82</v>
      </c>
      <c r="BJ308" s="93">
        <f t="shared" si="296"/>
        <v>1.1485732296008596E+20</v>
      </c>
      <c r="BK308" s="93">
        <f t="shared" si="297"/>
        <v>328226.1333333333</v>
      </c>
      <c r="BL308" s="94">
        <f t="shared" si="298"/>
        <v>18.740507059167054</v>
      </c>
      <c r="BM308" s="100">
        <f t="shared" si="333"/>
        <v>2.3309856391550454</v>
      </c>
      <c r="BN308" s="94">
        <f t="shared" si="299"/>
        <v>150</v>
      </c>
      <c r="BO308" s="94">
        <f t="shared" si="300"/>
        <v>17.600000000000001</v>
      </c>
      <c r="BP308" s="94">
        <v>1</v>
      </c>
      <c r="BQ308" s="94">
        <f>BQ$3/BT$3</f>
        <v>0.56818181818181823</v>
      </c>
      <c r="BR308" s="93">
        <f>BR307*BP308</f>
        <v>737280</v>
      </c>
      <c r="BS308" s="93">
        <f>BN308*BR308*$G308*BQ308</f>
        <v>395875374.54545444</v>
      </c>
      <c r="BT308" s="93">
        <f t="shared" si="326"/>
        <v>18897856102.400192</v>
      </c>
      <c r="BU308" s="93">
        <f t="shared" si="301"/>
        <v>1.3387343603294788E+20</v>
      </c>
      <c r="BV308" s="93">
        <f t="shared" si="302"/>
        <v>328226.1333333333</v>
      </c>
      <c r="BW308" s="94">
        <f t="shared" si="303"/>
        <v>47.736882154134442</v>
      </c>
      <c r="BX308" s="100">
        <f t="shared" si="334"/>
        <v>6.9206682529881887</v>
      </c>
      <c r="BY308" s="94">
        <f t="shared" si="304"/>
        <v>95</v>
      </c>
      <c r="BZ308" s="94">
        <f t="shared" si="305"/>
        <v>20.350000000000001</v>
      </c>
      <c r="CA308" s="94">
        <v>1</v>
      </c>
      <c r="CB308" s="94">
        <f>CB$3/CE$3</f>
        <v>0.49140049140049141</v>
      </c>
      <c r="CC308" s="93">
        <f>CC307*CA308</f>
        <v>512</v>
      </c>
      <c r="CD308" s="93">
        <f>BY308*CC308*$G308*CB308</f>
        <v>150583.22555282552</v>
      </c>
      <c r="CE308" s="93">
        <f t="shared" si="327"/>
        <v>10669260.80000007</v>
      </c>
      <c r="CF308" s="93">
        <f t="shared" si="306"/>
        <v>1.5479116041309599E+20</v>
      </c>
      <c r="CG308" s="93">
        <f t="shared" si="307"/>
        <v>328226.1333333333</v>
      </c>
      <c r="CH308" s="94">
        <f t="shared" si="308"/>
        <v>70.852917121616755</v>
      </c>
      <c r="CI308" s="100">
        <f t="shared" si="335"/>
        <v>11.876909912890453</v>
      </c>
      <c r="CJ308" s="94">
        <f t="shared" si="309"/>
        <v>45</v>
      </c>
      <c r="CK308" s="94">
        <f t="shared" si="310"/>
        <v>22.85</v>
      </c>
      <c r="CL308" s="94">
        <v>1</v>
      </c>
      <c r="CM308" s="94">
        <f>CM$3/CP$3</f>
        <v>0.43763676148796499</v>
      </c>
      <c r="CN308" s="93">
        <f>CN307*CL308</f>
        <v>8</v>
      </c>
      <c r="CO308" s="93">
        <f>CJ308*CN308*$G308*CM308</f>
        <v>992.57592997811798</v>
      </c>
      <c r="CP308" s="93">
        <f t="shared" si="328"/>
        <v>11699.200000000035</v>
      </c>
      <c r="CQ308" s="93">
        <f t="shared" si="311"/>
        <v>1.7380727348595789E+20</v>
      </c>
      <c r="CR308" s="93">
        <f t="shared" si="312"/>
        <v>328226.1333333333</v>
      </c>
      <c r="CS308" s="94">
        <f t="shared" si="313"/>
        <v>11.786705325665062</v>
      </c>
      <c r="CT308" s="100">
        <f t="shared" si="336"/>
        <v>2.2185026086610105</v>
      </c>
      <c r="CU308" s="94">
        <f t="shared" si="314"/>
        <v>-18</v>
      </c>
      <c r="CV308" s="94">
        <f t="shared" si="315"/>
        <v>26</v>
      </c>
      <c r="CW308" s="94">
        <v>1</v>
      </c>
      <c r="CX308" s="94">
        <f>CX$3/DA$3</f>
        <v>0.38461538461538458</v>
      </c>
      <c r="CY308" s="93">
        <f>CY307*CW308</f>
        <v>1</v>
      </c>
      <c r="CZ308" s="93">
        <f>CU308*CY308*$G308*CX308</f>
        <v>-43.616076923076911</v>
      </c>
      <c r="DA308" s="93">
        <f t="shared" si="330"/>
        <v>2.144200355005951</v>
      </c>
      <c r="DB308" s="93">
        <f t="shared" si="316"/>
        <v>1.9776757595776388E+20</v>
      </c>
      <c r="DC308" s="93">
        <f t="shared" si="317"/>
        <v>328226.1333333333</v>
      </c>
      <c r="DD308" s="94">
        <f t="shared" si="318"/>
        <v>-4.9160779837846259E-2</v>
      </c>
      <c r="DE308" s="100"/>
    </row>
    <row r="309" spans="1:109">
      <c r="A309" s="84">
        <v>8192</v>
      </c>
      <c r="B309" s="84">
        <f t="shared" si="270"/>
        <v>10.1</v>
      </c>
      <c r="C309" s="112">
        <f t="shared" si="338"/>
        <v>12.14</v>
      </c>
      <c r="D309" s="116"/>
      <c r="E309" s="86">
        <f t="shared" si="319"/>
        <v>2.5150000000000001</v>
      </c>
      <c r="F309" s="86">
        <f t="shared" si="271"/>
        <v>2.5150000000000001</v>
      </c>
      <c r="G309" s="87">
        <f t="shared" si="272"/>
        <v>6.3252250000000005</v>
      </c>
      <c r="H309" s="88">
        <f t="shared" si="273"/>
        <v>1.7475022244187272E+18</v>
      </c>
      <c r="I309" s="84">
        <f t="shared" si="320"/>
        <v>60.60000000000003</v>
      </c>
      <c r="J309" s="89">
        <v>303</v>
      </c>
      <c r="K309" s="94">
        <f t="shared" si="274"/>
        <v>303</v>
      </c>
      <c r="L309" s="94">
        <f t="shared" si="275"/>
        <v>10</v>
      </c>
      <c r="M309" s="94">
        <v>1</v>
      </c>
      <c r="N309" s="94">
        <f>N$3/Q$3</f>
        <v>1</v>
      </c>
      <c r="O309" s="93">
        <f>O308*M309</f>
        <v>233251799040000</v>
      </c>
      <c r="P309" s="93">
        <f>K309*O309*$G309*N309</f>
        <v>4.4703714350658362E+17</v>
      </c>
      <c r="Q309" s="93">
        <f t="shared" si="276"/>
        <v>1.7475022244187271E+19</v>
      </c>
      <c r="R309" s="93">
        <f t="shared" si="277"/>
        <v>8.737511122093636E+19</v>
      </c>
      <c r="S309" s="93">
        <f t="shared" si="278"/>
        <v>328499.20000000001</v>
      </c>
      <c r="T309" s="94">
        <f t="shared" si="337"/>
        <v>39.090761244383962</v>
      </c>
      <c r="U309" s="100">
        <f>T309/(($C309/N$3))</f>
        <v>3.2199968076098813</v>
      </c>
      <c r="V309" s="94">
        <f t="shared" si="279"/>
        <v>293</v>
      </c>
      <c r="W309" s="97">
        <f t="shared" si="280"/>
        <v>10.5</v>
      </c>
      <c r="X309" s="94">
        <v>1</v>
      </c>
      <c r="Y309" s="94">
        <f>Y$3/AB$3</f>
        <v>0.95238095238095244</v>
      </c>
      <c r="Z309" s="93">
        <f>Z308*X309</f>
        <v>19377841766400</v>
      </c>
      <c r="AA309" s="93">
        <f>V309*Z309*$G309*Y309</f>
        <v>3.4202645992147708E+16</v>
      </c>
      <c r="AB309" s="93">
        <f t="shared" si="321"/>
        <v>4.587193339099156E+18</v>
      </c>
      <c r="AC309" s="93">
        <f t="shared" si="281"/>
        <v>9.1743866781983179E+19</v>
      </c>
      <c r="AD309" s="93">
        <f t="shared" si="282"/>
        <v>328499.20000000001</v>
      </c>
      <c r="AE309" s="94">
        <f t="shared" si="283"/>
        <v>134.11808373399796</v>
      </c>
      <c r="AF309" s="100">
        <f t="shared" si="322"/>
        <v>11.599999004999823</v>
      </c>
      <c r="AG309" s="94">
        <f t="shared" si="284"/>
        <v>268</v>
      </c>
      <c r="AH309" s="94">
        <f t="shared" si="285"/>
        <v>11.75</v>
      </c>
      <c r="AI309" s="94">
        <v>1</v>
      </c>
      <c r="AJ309" s="94">
        <f>AJ$3/AM$3</f>
        <v>0.85106382978723394</v>
      </c>
      <c r="AK309" s="93">
        <f>AK308*AI309</f>
        <v>1816672665600</v>
      </c>
      <c r="AL309" s="93">
        <f>AG309*AK309*$G309*AJ309</f>
        <v>2620894792187485.5</v>
      </c>
      <c r="AM309" s="93">
        <f t="shared" si="323"/>
        <v>1.6041524325718752E+17</v>
      </c>
      <c r="AN309" s="93">
        <f t="shared" si="286"/>
        <v>1.0266575568460022E+20</v>
      </c>
      <c r="AO309" s="93">
        <f t="shared" si="287"/>
        <v>328499.20000000001</v>
      </c>
      <c r="AP309" s="94">
        <f t="shared" si="288"/>
        <v>61.206288682537938</v>
      </c>
      <c r="AQ309" s="100">
        <f t="shared" si="331"/>
        <v>5.9240024054350968</v>
      </c>
      <c r="AR309" s="94">
        <f t="shared" si="289"/>
        <v>238</v>
      </c>
      <c r="AS309" s="94">
        <f t="shared" si="290"/>
        <v>13.25</v>
      </c>
      <c r="AT309" s="94">
        <v>1</v>
      </c>
      <c r="AU309" s="94">
        <f>AU$3/AX$3</f>
        <v>0.75471698113207542</v>
      </c>
      <c r="AV309" s="93">
        <f>AV308*AT309</f>
        <v>12460032000</v>
      </c>
      <c r="AW309" s="93">
        <f>AR309*AV309*$G309*AU309</f>
        <v>14156510495029.133</v>
      </c>
      <c r="AX309" s="93">
        <f t="shared" si="324"/>
        <v>2826465389837407</v>
      </c>
      <c r="AY309" s="93">
        <f t="shared" si="291"/>
        <v>1.1577202236774069E+20</v>
      </c>
      <c r="AZ309" s="93">
        <f t="shared" si="292"/>
        <v>328499.20000000001</v>
      </c>
      <c r="BA309" s="94">
        <f t="shared" si="293"/>
        <v>199.6583402971998</v>
      </c>
      <c r="BB309" s="100">
        <f t="shared" si="332"/>
        <v>21.791375691415958</v>
      </c>
      <c r="BC309" s="94">
        <f t="shared" si="294"/>
        <v>201</v>
      </c>
      <c r="BD309" s="94">
        <f t="shared" si="295"/>
        <v>15.1</v>
      </c>
      <c r="BE309" s="94">
        <v>1</v>
      </c>
      <c r="BF309" s="94">
        <f>BF$3/BI$3</f>
        <v>0.66225165562913912</v>
      </c>
      <c r="BG309" s="93">
        <f>BG308*BE309</f>
        <v>1061683200</v>
      </c>
      <c r="BH309" s="93">
        <f>BC309*BG309*$G309*BF309</f>
        <v>893902257524.98035</v>
      </c>
      <c r="BI309" s="93">
        <f t="shared" si="325"/>
        <v>19071408691708.949</v>
      </c>
      <c r="BJ309" s="93">
        <f t="shared" si="296"/>
        <v>1.319364179436139E+20</v>
      </c>
      <c r="BK309" s="93">
        <f t="shared" si="297"/>
        <v>328499.20000000001</v>
      </c>
      <c r="BL309" s="94">
        <f t="shared" si="298"/>
        <v>21.335004505429378</v>
      </c>
      <c r="BM309" s="100">
        <f t="shared" si="333"/>
        <v>2.6536949590772947</v>
      </c>
      <c r="BN309" s="94">
        <f t="shared" si="299"/>
        <v>151</v>
      </c>
      <c r="BO309" s="94">
        <f t="shared" si="300"/>
        <v>17.600000000000001</v>
      </c>
      <c r="BP309" s="94">
        <v>1</v>
      </c>
      <c r="BQ309" s="94">
        <f>BQ$3/BT$3</f>
        <v>0.56818181818181823</v>
      </c>
      <c r="BR309" s="93">
        <f>BR308*BP309</f>
        <v>737280</v>
      </c>
      <c r="BS309" s="93">
        <f>BN309*BR309*$G309*BQ309</f>
        <v>400103832.4363637</v>
      </c>
      <c r="BT309" s="93">
        <f t="shared" si="326"/>
        <v>21707936217.797783</v>
      </c>
      <c r="BU309" s="93">
        <f t="shared" si="301"/>
        <v>1.5378019574884801E+20</v>
      </c>
      <c r="BV309" s="93">
        <f t="shared" si="302"/>
        <v>328499.20000000001</v>
      </c>
      <c r="BW309" s="94">
        <f t="shared" si="303"/>
        <v>54.255756775962446</v>
      </c>
      <c r="BX309" s="100">
        <f t="shared" si="334"/>
        <v>7.8657439806996621</v>
      </c>
      <c r="BY309" s="94">
        <f t="shared" si="304"/>
        <v>96</v>
      </c>
      <c r="BZ309" s="94">
        <f t="shared" si="305"/>
        <v>20.350000000000001</v>
      </c>
      <c r="CA309" s="94">
        <v>1</v>
      </c>
      <c r="CB309" s="94">
        <f>CB$3/CE$3</f>
        <v>0.49140049140049141</v>
      </c>
      <c r="CC309" s="93">
        <f>CC308*CA309</f>
        <v>512</v>
      </c>
      <c r="CD309" s="93">
        <f>BY309*CC309*$G309*CB309</f>
        <v>152775.16422604426</v>
      </c>
      <c r="CE309" s="93">
        <f t="shared" si="327"/>
        <v>12255762.329994429</v>
      </c>
      <c r="CF309" s="93">
        <f t="shared" si="306"/>
        <v>1.7780835133460549E+20</v>
      </c>
      <c r="CG309" s="93">
        <f t="shared" si="307"/>
        <v>328499.20000000001</v>
      </c>
      <c r="CH309" s="94">
        <f t="shared" si="308"/>
        <v>80.220907580638908</v>
      </c>
      <c r="CI309" s="100">
        <f t="shared" si="335"/>
        <v>13.447244392635929</v>
      </c>
      <c r="CJ309" s="94">
        <f t="shared" si="309"/>
        <v>46</v>
      </c>
      <c r="CK309" s="94">
        <f t="shared" si="310"/>
        <v>22.85</v>
      </c>
      <c r="CL309" s="94">
        <v>1</v>
      </c>
      <c r="CM309" s="94">
        <f>CM$3/CP$3</f>
        <v>0.43763676148796499</v>
      </c>
      <c r="CN309" s="93">
        <f>CN308*CL309</f>
        <v>8</v>
      </c>
      <c r="CO309" s="93">
        <f>CJ309*CN309*$G309*CM309</f>
        <v>1018.6795623632386</v>
      </c>
      <c r="CP309" s="93">
        <f t="shared" si="328"/>
        <v>13438.851794781353</v>
      </c>
      <c r="CQ309" s="93">
        <f t="shared" si="311"/>
        <v>1.996521291398396E+20</v>
      </c>
      <c r="CR309" s="93">
        <f t="shared" si="312"/>
        <v>328499.20000000001</v>
      </c>
      <c r="CS309" s="94">
        <f t="shared" si="313"/>
        <v>13.19242310467534</v>
      </c>
      <c r="CT309" s="100">
        <f t="shared" si="336"/>
        <v>2.4830878743149221</v>
      </c>
      <c r="CU309" s="94">
        <f t="shared" si="314"/>
        <v>-17</v>
      </c>
      <c r="CV309" s="94">
        <f t="shared" si="315"/>
        <v>26</v>
      </c>
      <c r="CW309" s="94">
        <v>1</v>
      </c>
      <c r="CX309" s="94">
        <f>CX$3/DA$3</f>
        <v>0.38461538461538458</v>
      </c>
      <c r="CY309" s="93">
        <f>CY308*CW309</f>
        <v>1</v>
      </c>
      <c r="CZ309" s="93">
        <f>CU309*CY309*$G309*CX309</f>
        <v>-41.357240384615388</v>
      </c>
      <c r="DA309" s="93">
        <f t="shared" si="330"/>
        <v>2.4630394205793942</v>
      </c>
      <c r="DB309" s="93">
        <f t="shared" si="316"/>
        <v>2.2717528917443451E+20</v>
      </c>
      <c r="DC309" s="93">
        <f t="shared" si="317"/>
        <v>328499.20000000001</v>
      </c>
      <c r="DD309" s="94">
        <f t="shared" si="318"/>
        <v>-5.9555216877952719E-2</v>
      </c>
      <c r="DE309" s="100"/>
    </row>
    <row r="310" spans="1:109">
      <c r="A310" s="84">
        <v>8192</v>
      </c>
      <c r="B310" s="84">
        <f t="shared" si="270"/>
        <v>10.133333333333333</v>
      </c>
      <c r="C310" s="112">
        <f t="shared" si="338"/>
        <v>12.14</v>
      </c>
      <c r="D310" s="116"/>
      <c r="E310" s="86">
        <f t="shared" si="319"/>
        <v>2.52</v>
      </c>
      <c r="F310" s="86">
        <f t="shared" si="271"/>
        <v>2.52</v>
      </c>
      <c r="G310" s="87">
        <f t="shared" si="272"/>
        <v>6.3504000000000005</v>
      </c>
      <c r="H310" s="88">
        <f t="shared" si="273"/>
        <v>2.0073529305434519E+18</v>
      </c>
      <c r="I310" s="84">
        <f t="shared" si="320"/>
        <v>60.800000000000033</v>
      </c>
      <c r="J310" s="89">
        <v>304</v>
      </c>
      <c r="K310" s="94">
        <f t="shared" si="274"/>
        <v>304</v>
      </c>
      <c r="L310" s="94">
        <f t="shared" si="275"/>
        <v>10</v>
      </c>
      <c r="M310" s="94">
        <v>1</v>
      </c>
      <c r="N310" s="94">
        <f>N$3/Q$3</f>
        <v>1</v>
      </c>
      <c r="O310" s="93">
        <f>O309*M310</f>
        <v>233251799040000</v>
      </c>
      <c r="P310" s="93">
        <f>K310*O310*$G310*N310</f>
        <v>4.5029763628557933E+17</v>
      </c>
      <c r="Q310" s="93">
        <f t="shared" si="276"/>
        <v>2.0073529305434518E+19</v>
      </c>
      <c r="R310" s="93">
        <f t="shared" si="277"/>
        <v>1.0036764652717259E+20</v>
      </c>
      <c r="S310" s="93">
        <f t="shared" si="278"/>
        <v>328772.26666666666</v>
      </c>
      <c r="T310" s="94">
        <f t="shared" si="337"/>
        <v>44.578358152215259</v>
      </c>
      <c r="U310" s="100">
        <f>T310/(($C310/N$3))</f>
        <v>3.6720229120440901</v>
      </c>
      <c r="V310" s="94">
        <f t="shared" si="279"/>
        <v>294</v>
      </c>
      <c r="W310" s="97">
        <f t="shared" si="280"/>
        <v>10.5</v>
      </c>
      <c r="X310" s="94">
        <v>1</v>
      </c>
      <c r="Y310" s="94">
        <f>Y$3/AB$3</f>
        <v>0.95238095238095244</v>
      </c>
      <c r="Z310" s="93">
        <f>Z309*X310</f>
        <v>19377841766400</v>
      </c>
      <c r="AA310" s="93">
        <f>V310*Z310*$G310*Y310</f>
        <v>3.445597297893704E+16</v>
      </c>
      <c r="AB310" s="93">
        <f t="shared" si="321"/>
        <v>5.2693014426765568E+18</v>
      </c>
      <c r="AC310" s="93">
        <f t="shared" si="281"/>
        <v>1.0538602885353121E+20</v>
      </c>
      <c r="AD310" s="93">
        <f t="shared" si="282"/>
        <v>328772.26666666666</v>
      </c>
      <c r="AE310" s="94">
        <f t="shared" si="283"/>
        <v>152.92853421662724</v>
      </c>
      <c r="AF310" s="100">
        <f t="shared" si="322"/>
        <v>13.226932531092142</v>
      </c>
      <c r="AG310" s="94">
        <f t="shared" si="284"/>
        <v>269</v>
      </c>
      <c r="AH310" s="94">
        <f t="shared" si="285"/>
        <v>11.75</v>
      </c>
      <c r="AI310" s="94">
        <v>1</v>
      </c>
      <c r="AJ310" s="94">
        <f>AJ$3/AM$3</f>
        <v>0.85106382978723394</v>
      </c>
      <c r="AK310" s="93">
        <f>AK309*AI310</f>
        <v>1816672665600</v>
      </c>
      <c r="AL310" s="93">
        <f>AG310*AK310*$G310*AJ310</f>
        <v>2641144585296560.5</v>
      </c>
      <c r="AM310" s="93">
        <f t="shared" si="323"/>
        <v>1.8426872604598051E+17</v>
      </c>
      <c r="AN310" s="93">
        <f t="shared" si="286"/>
        <v>1.1793198466942779E+20</v>
      </c>
      <c r="AO310" s="93">
        <f t="shared" si="287"/>
        <v>328772.26666666666</v>
      </c>
      <c r="AP310" s="94">
        <f t="shared" si="288"/>
        <v>69.76851137640007</v>
      </c>
      <c r="AQ310" s="100">
        <f t="shared" si="331"/>
        <v>6.752718358094735</v>
      </c>
      <c r="AR310" s="94">
        <f t="shared" si="289"/>
        <v>239</v>
      </c>
      <c r="AS310" s="94">
        <f t="shared" si="290"/>
        <v>13.25</v>
      </c>
      <c r="AT310" s="94">
        <v>1</v>
      </c>
      <c r="AU310" s="94">
        <f>AU$3/AX$3</f>
        <v>0.75471698113207542</v>
      </c>
      <c r="AV310" s="93">
        <f>AV309*AT310</f>
        <v>12460032000</v>
      </c>
      <c r="AW310" s="93">
        <f>AR310*AV310*$G310*AU310</f>
        <v>14272572636874.869</v>
      </c>
      <c r="AX310" s="93">
        <f t="shared" si="324"/>
        <v>3246756143762282.5</v>
      </c>
      <c r="AY310" s="93">
        <f t="shared" si="291"/>
        <v>1.3298713164850368E+20</v>
      </c>
      <c r="AZ310" s="93">
        <f t="shared" si="292"/>
        <v>328772.26666666666</v>
      </c>
      <c r="BA310" s="94">
        <f t="shared" si="293"/>
        <v>227.48219444151971</v>
      </c>
      <c r="BB310" s="100">
        <f t="shared" si="332"/>
        <v>24.828163726113146</v>
      </c>
      <c r="BC310" s="94">
        <f t="shared" si="294"/>
        <v>202</v>
      </c>
      <c r="BD310" s="94">
        <f t="shared" si="295"/>
        <v>15.1</v>
      </c>
      <c r="BE310" s="94">
        <v>1</v>
      </c>
      <c r="BF310" s="94">
        <f>BF$3/BI$3</f>
        <v>0.66225165562913912</v>
      </c>
      <c r="BG310" s="93">
        <f>BG309*BE310</f>
        <v>1061683200</v>
      </c>
      <c r="BH310" s="93">
        <f>BC310*BG310*$G310*BF310</f>
        <v>901925049432.15906</v>
      </c>
      <c r="BI310" s="93">
        <f t="shared" si="325"/>
        <v>21907295791642.227</v>
      </c>
      <c r="BJ310" s="93">
        <f t="shared" si="296"/>
        <v>1.5155514625603063E+20</v>
      </c>
      <c r="BK310" s="93">
        <f t="shared" si="297"/>
        <v>328772.26666666666</v>
      </c>
      <c r="BL310" s="94">
        <f t="shared" si="298"/>
        <v>24.289485922843358</v>
      </c>
      <c r="BM310" s="100">
        <f t="shared" si="333"/>
        <v>3.0211798800241736</v>
      </c>
      <c r="BN310" s="94">
        <f t="shared" si="299"/>
        <v>152</v>
      </c>
      <c r="BO310" s="94">
        <f t="shared" si="300"/>
        <v>17.600000000000001</v>
      </c>
      <c r="BP310" s="94">
        <v>1</v>
      </c>
      <c r="BQ310" s="94">
        <f>BQ$3/BT$3</f>
        <v>0.56818181818181823</v>
      </c>
      <c r="BR310" s="93">
        <f>BR309*BP310</f>
        <v>737280</v>
      </c>
      <c r="BS310" s="93">
        <f>BN310*BR310*$G310*BQ310</f>
        <v>404356524.21818191</v>
      </c>
      <c r="BT310" s="93">
        <f t="shared" si="326"/>
        <v>24935870623.764866</v>
      </c>
      <c r="BU310" s="93">
        <f t="shared" si="301"/>
        <v>1.7664705788782379E+20</v>
      </c>
      <c r="BV310" s="93">
        <f t="shared" si="302"/>
        <v>328772.26666666666</v>
      </c>
      <c r="BW310" s="94">
        <f t="shared" si="303"/>
        <v>61.668030884324295</v>
      </c>
      <c r="BX310" s="100">
        <f t="shared" si="334"/>
        <v>8.9403405565412477</v>
      </c>
      <c r="BY310" s="94">
        <f t="shared" si="304"/>
        <v>97</v>
      </c>
      <c r="BZ310" s="94">
        <f t="shared" si="305"/>
        <v>20.350000000000001</v>
      </c>
      <c r="CA310" s="94">
        <v>1</v>
      </c>
      <c r="CB310" s="94">
        <f>CB$3/CE$3</f>
        <v>0.49140049140049141</v>
      </c>
      <c r="CC310" s="93">
        <f>CC309*CA310</f>
        <v>512</v>
      </c>
      <c r="CD310" s="93">
        <f>BY310*CC310*$G310*CB310</f>
        <v>154980.96589680592</v>
      </c>
      <c r="CE310" s="93">
        <f t="shared" si="327"/>
        <v>14078174.027699234</v>
      </c>
      <c r="CF310" s="93">
        <f t="shared" si="306"/>
        <v>2.0424816068279625E+20</v>
      </c>
      <c r="CG310" s="93">
        <f t="shared" si="307"/>
        <v>328772.26666666666</v>
      </c>
      <c r="CH310" s="94">
        <f t="shared" si="308"/>
        <v>90.838084188178215</v>
      </c>
      <c r="CI310" s="100">
        <f t="shared" si="335"/>
        <v>15.226977044723448</v>
      </c>
      <c r="CJ310" s="94">
        <f t="shared" si="309"/>
        <v>47</v>
      </c>
      <c r="CK310" s="94">
        <f t="shared" si="310"/>
        <v>22.85</v>
      </c>
      <c r="CL310" s="94">
        <v>1</v>
      </c>
      <c r="CM310" s="94">
        <f>CM$3/CP$3</f>
        <v>0.43763676148796499</v>
      </c>
      <c r="CN310" s="93">
        <f>CN309*CL310</f>
        <v>8</v>
      </c>
      <c r="CO310" s="93">
        <f>CJ310*CN310*$G310*CM310</f>
        <v>1044.9673522975932</v>
      </c>
      <c r="CP310" s="93">
        <f t="shared" si="328"/>
        <v>15437.186949714291</v>
      </c>
      <c r="CQ310" s="93">
        <f t="shared" si="311"/>
        <v>2.2934007231458938E+20</v>
      </c>
      <c r="CR310" s="93">
        <f t="shared" si="312"/>
        <v>328772.26666666666</v>
      </c>
      <c r="CS310" s="94">
        <f t="shared" si="313"/>
        <v>14.772889235029401</v>
      </c>
      <c r="CT310" s="100">
        <f t="shared" si="336"/>
        <v>2.7805644070874944</v>
      </c>
      <c r="CU310" s="94">
        <f t="shared" si="314"/>
        <v>-16</v>
      </c>
      <c r="CV310" s="94">
        <f t="shared" si="315"/>
        <v>26</v>
      </c>
      <c r="CW310" s="94">
        <v>1</v>
      </c>
      <c r="CX310" s="94">
        <f>CX$3/DA$3</f>
        <v>0.38461538461538458</v>
      </c>
      <c r="CY310" s="93">
        <f>CY309*CW310</f>
        <v>1</v>
      </c>
      <c r="CZ310" s="93">
        <f>CU310*CY310*$G310*CX310</f>
        <v>-39.079384615384612</v>
      </c>
      <c r="DA310" s="93">
        <f t="shared" si="330"/>
        <v>2.8292893307124007</v>
      </c>
      <c r="DB310" s="93">
        <f t="shared" si="316"/>
        <v>2.6095588097064875E+20</v>
      </c>
      <c r="DC310" s="93">
        <f t="shared" si="317"/>
        <v>328772.26666666666</v>
      </c>
      <c r="DD310" s="94">
        <f t="shared" si="318"/>
        <v>-7.2398512887497657E-2</v>
      </c>
      <c r="DE310" s="100"/>
    </row>
    <row r="311" spans="1:109">
      <c r="A311" s="84">
        <v>8192</v>
      </c>
      <c r="B311" s="84">
        <f t="shared" si="270"/>
        <v>10.166666666666666</v>
      </c>
      <c r="C311" s="112">
        <f t="shared" si="338"/>
        <v>12.14</v>
      </c>
      <c r="D311" s="116"/>
      <c r="E311" s="86">
        <f t="shared" si="319"/>
        <v>2.5250000000000004</v>
      </c>
      <c r="F311" s="86">
        <f t="shared" si="271"/>
        <v>2.5250000000000004</v>
      </c>
      <c r="G311" s="87">
        <f t="shared" si="272"/>
        <v>6.3756250000000021</v>
      </c>
      <c r="H311" s="88">
        <f t="shared" si="273"/>
        <v>2.3058430092137411E+18</v>
      </c>
      <c r="I311" s="84">
        <f t="shared" si="320"/>
        <v>61.000000000000036</v>
      </c>
      <c r="J311" s="89">
        <v>305</v>
      </c>
      <c r="K311" s="94">
        <f t="shared" si="274"/>
        <v>305</v>
      </c>
      <c r="L311" s="94">
        <f t="shared" si="275"/>
        <v>10</v>
      </c>
      <c r="M311" s="94">
        <v>1</v>
      </c>
      <c r="N311" s="94">
        <f>N$3/Q$3</f>
        <v>1</v>
      </c>
      <c r="O311" s="93">
        <f>O310*M311</f>
        <v>233251799040000</v>
      </c>
      <c r="P311" s="93">
        <f>K311*O311*$G311*N311</f>
        <v>4.5357343038259213E+17</v>
      </c>
      <c r="Q311" s="93">
        <f t="shared" si="276"/>
        <v>2.3058430092137411E+19</v>
      </c>
      <c r="R311" s="93">
        <f t="shared" si="277"/>
        <v>1.1529215046068706E+20</v>
      </c>
      <c r="S311" s="93">
        <f t="shared" si="278"/>
        <v>329045.33333333331</v>
      </c>
      <c r="T311" s="94">
        <f t="shared" si="337"/>
        <v>50.837259300412448</v>
      </c>
      <c r="U311" s="100">
        <f>T311/(($C311/N$3))</f>
        <v>4.1875831384194768</v>
      </c>
      <c r="V311" s="94">
        <f t="shared" si="279"/>
        <v>295</v>
      </c>
      <c r="W311" s="97">
        <f t="shared" si="280"/>
        <v>10.5</v>
      </c>
      <c r="X311" s="94">
        <v>1</v>
      </c>
      <c r="Y311" s="94">
        <f>Y$3/AB$3</f>
        <v>0.95238095238095244</v>
      </c>
      <c r="Z311" s="93">
        <f>Z310*X311</f>
        <v>19377841766400</v>
      </c>
      <c r="AA311" s="93">
        <f>V311*Z311*$G311*Y311</f>
        <v>3.4710501391915896E+16</v>
      </c>
      <c r="AB311" s="93">
        <f t="shared" si="321"/>
        <v>6.0528378991860664E+18</v>
      </c>
      <c r="AC311" s="93">
        <f t="shared" si="281"/>
        <v>1.2105675798372141E+20</v>
      </c>
      <c r="AD311" s="93">
        <f t="shared" si="282"/>
        <v>329045.33333333331</v>
      </c>
      <c r="AE311" s="94">
        <f t="shared" si="283"/>
        <v>174.38059539513819</v>
      </c>
      <c r="AF311" s="100">
        <f t="shared" si="322"/>
        <v>15.082341446861211</v>
      </c>
      <c r="AG311" s="94">
        <f t="shared" si="284"/>
        <v>270</v>
      </c>
      <c r="AH311" s="94">
        <f t="shared" si="285"/>
        <v>11.75</v>
      </c>
      <c r="AI311" s="94">
        <v>1</v>
      </c>
      <c r="AJ311" s="94">
        <f>AJ$3/AM$3</f>
        <v>0.85106382978723394</v>
      </c>
      <c r="AK311" s="93">
        <f>AK310*AI311</f>
        <v>1816672665600</v>
      </c>
      <c r="AL311" s="93">
        <f>AG311*AK311*$G311*AJ311</f>
        <v>2661493097171336.5</v>
      </c>
      <c r="AM311" s="93">
        <f t="shared" si="323"/>
        <v>2.1166918248641709E+17</v>
      </c>
      <c r="AN311" s="93">
        <f t="shared" si="286"/>
        <v>1.3546827679130729E+20</v>
      </c>
      <c r="AO311" s="93">
        <f t="shared" si="287"/>
        <v>329045.33333333331</v>
      </c>
      <c r="AP311" s="94">
        <f t="shared" si="288"/>
        <v>79.530239139594755</v>
      </c>
      <c r="AQ311" s="100">
        <f t="shared" si="331"/>
        <v>7.6975313829508929</v>
      </c>
      <c r="AR311" s="94">
        <f t="shared" si="289"/>
        <v>240</v>
      </c>
      <c r="AS311" s="94">
        <f t="shared" si="290"/>
        <v>13.25</v>
      </c>
      <c r="AT311" s="94">
        <v>13</v>
      </c>
      <c r="AU311" s="94">
        <f>AU$3/AX$3</f>
        <v>0.75471698113207542</v>
      </c>
      <c r="AV311" s="93">
        <f>AV310*AT311</f>
        <v>161980416000</v>
      </c>
      <c r="AW311" s="93">
        <f>AR311*AV311*$G311*AU311</f>
        <v>187059874371622.69</v>
      </c>
      <c r="AX311" s="93">
        <f t="shared" si="324"/>
        <v>3729543441416252.5</v>
      </c>
      <c r="AY311" s="93">
        <f t="shared" si="291"/>
        <v>1.5276209936041034E+20</v>
      </c>
      <c r="AZ311" s="93">
        <f t="shared" si="292"/>
        <v>329045.33333333331</v>
      </c>
      <c r="BA311" s="94">
        <f t="shared" si="293"/>
        <v>19.937698846129617</v>
      </c>
      <c r="BB311" s="100">
        <f t="shared" si="332"/>
        <v>2.1760668015751023</v>
      </c>
      <c r="BC311" s="94">
        <f t="shared" si="294"/>
        <v>203</v>
      </c>
      <c r="BD311" s="94">
        <f t="shared" si="295"/>
        <v>15.1</v>
      </c>
      <c r="BE311" s="94">
        <v>1</v>
      </c>
      <c r="BF311" s="94">
        <f>BF$3/BI$3</f>
        <v>0.66225165562913912</v>
      </c>
      <c r="BG311" s="93">
        <f>BG310*BE311</f>
        <v>1061683200</v>
      </c>
      <c r="BH311" s="93">
        <f>BC311*BG311*$G311*BF311</f>
        <v>909990378977.48389</v>
      </c>
      <c r="BI311" s="93">
        <f t="shared" si="325"/>
        <v>25164874638292.891</v>
      </c>
      <c r="BJ311" s="93">
        <f t="shared" si="296"/>
        <v>1.7409114719563747E+20</v>
      </c>
      <c r="BK311" s="93">
        <f t="shared" si="297"/>
        <v>329045.33333333331</v>
      </c>
      <c r="BL311" s="94">
        <f t="shared" si="298"/>
        <v>27.654000767095528</v>
      </c>
      <c r="BM311" s="100">
        <f t="shared" si="333"/>
        <v>3.4396656637820628</v>
      </c>
      <c r="BN311" s="94">
        <f t="shared" si="299"/>
        <v>153</v>
      </c>
      <c r="BO311" s="94">
        <f t="shared" si="300"/>
        <v>17.600000000000001</v>
      </c>
      <c r="BP311" s="94">
        <v>1</v>
      </c>
      <c r="BQ311" s="94">
        <f>BQ$3/BT$3</f>
        <v>0.56818181818181823</v>
      </c>
      <c r="BR311" s="93">
        <f>BR310*BP311</f>
        <v>737280</v>
      </c>
      <c r="BS311" s="93">
        <f>BN311*BR311*$G311*BQ311</f>
        <v>408633512.72727287</v>
      </c>
      <c r="BT311" s="93">
        <f t="shared" si="326"/>
        <v>28643793565.937599</v>
      </c>
      <c r="BU311" s="93">
        <f t="shared" si="301"/>
        <v>2.0291418481080923E+20</v>
      </c>
      <c r="BV311" s="93">
        <f t="shared" si="302"/>
        <v>329045.33333333331</v>
      </c>
      <c r="BW311" s="94">
        <f t="shared" si="303"/>
        <v>70.09653558457606</v>
      </c>
      <c r="BX311" s="100">
        <f t="shared" si="334"/>
        <v>10.162265455424535</v>
      </c>
      <c r="BY311" s="94">
        <f t="shared" si="304"/>
        <v>98</v>
      </c>
      <c r="BZ311" s="94">
        <f t="shared" si="305"/>
        <v>20.350000000000001</v>
      </c>
      <c r="CA311" s="94">
        <v>1</v>
      </c>
      <c r="CB311" s="94">
        <f>CB$3/CE$3</f>
        <v>0.49140049140049141</v>
      </c>
      <c r="CC311" s="93">
        <f>CC310*CA311</f>
        <v>512</v>
      </c>
      <c r="CD311" s="93">
        <f>BY311*CC311*$G311*CB311</f>
        <v>157200.66830466836</v>
      </c>
      <c r="CE311" s="93">
        <f t="shared" si="327"/>
        <v>16171575.346980089</v>
      </c>
      <c r="CF311" s="93">
        <f t="shared" si="306"/>
        <v>2.3461952618749818E+20</v>
      </c>
      <c r="CG311" s="93">
        <f t="shared" si="307"/>
        <v>329045.33333333331</v>
      </c>
      <c r="CH311" s="94">
        <f t="shared" si="308"/>
        <v>102.87217937037133</v>
      </c>
      <c r="CI311" s="100">
        <f t="shared" si="335"/>
        <v>17.244224466120727</v>
      </c>
      <c r="CJ311" s="94">
        <f t="shared" si="309"/>
        <v>48</v>
      </c>
      <c r="CK311" s="94">
        <f t="shared" si="310"/>
        <v>22.85</v>
      </c>
      <c r="CL311" s="94">
        <v>1</v>
      </c>
      <c r="CM311" s="94">
        <f>CM$3/CP$3</f>
        <v>0.43763676148796499</v>
      </c>
      <c r="CN311" s="93">
        <f>CN310*CL311</f>
        <v>8</v>
      </c>
      <c r="CO311" s="93">
        <f>CJ311*CN311*$G311*CM311</f>
        <v>1071.4398249452956</v>
      </c>
      <c r="CP311" s="93">
        <f t="shared" si="328"/>
        <v>17732.671254918507</v>
      </c>
      <c r="CQ311" s="93">
        <f t="shared" si="311"/>
        <v>2.6344256380266991E+20</v>
      </c>
      <c r="CR311" s="93">
        <f t="shared" si="312"/>
        <v>329045.33333333331</v>
      </c>
      <c r="CS311" s="94">
        <f t="shared" si="313"/>
        <v>16.550319338581502</v>
      </c>
      <c r="CT311" s="100">
        <f t="shared" si="336"/>
        <v>3.1151136481596979</v>
      </c>
      <c r="CU311" s="94">
        <f t="shared" si="314"/>
        <v>-15</v>
      </c>
      <c r="CV311" s="94">
        <f t="shared" si="315"/>
        <v>26</v>
      </c>
      <c r="CW311" s="94">
        <v>1</v>
      </c>
      <c r="CX311" s="94">
        <f>CX$3/DA$3</f>
        <v>0.38461538461538458</v>
      </c>
      <c r="CY311" s="93">
        <f>CY310*CW311</f>
        <v>1</v>
      </c>
      <c r="CZ311" s="93">
        <f>CU311*CY311*$G311*CX311</f>
        <v>-36.782451923076934</v>
      </c>
      <c r="DA311" s="93">
        <f t="shared" si="330"/>
        <v>3.2499999999999973</v>
      </c>
      <c r="DB311" s="93">
        <f t="shared" si="316"/>
        <v>2.9975959119778637E+20</v>
      </c>
      <c r="DC311" s="93">
        <f t="shared" si="317"/>
        <v>329045.33333333331</v>
      </c>
      <c r="DD311" s="94">
        <f t="shared" si="318"/>
        <v>-8.8357350586543704E-2</v>
      </c>
      <c r="DE311" s="100"/>
    </row>
    <row r="312" spans="1:109">
      <c r="A312" s="84">
        <v>8192</v>
      </c>
      <c r="B312" s="84">
        <f t="shared" si="270"/>
        <v>10.199999999999999</v>
      </c>
      <c r="C312" s="112">
        <f t="shared" si="338"/>
        <v>12.14</v>
      </c>
      <c r="D312" s="116"/>
      <c r="E312" s="86">
        <f t="shared" si="319"/>
        <v>2.5300000000000002</v>
      </c>
      <c r="F312" s="86">
        <f t="shared" si="271"/>
        <v>2.5300000000000002</v>
      </c>
      <c r="G312" s="87">
        <f t="shared" si="272"/>
        <v>6.4009000000000009</v>
      </c>
      <c r="H312" s="88">
        <f t="shared" si="273"/>
        <v>2.6487180715652372E+18</v>
      </c>
      <c r="I312" s="84">
        <f t="shared" si="320"/>
        <v>61.200000000000038</v>
      </c>
      <c r="J312" s="89">
        <v>306</v>
      </c>
      <c r="K312" s="94">
        <f t="shared" si="274"/>
        <v>306</v>
      </c>
      <c r="L312" s="94">
        <f t="shared" si="275"/>
        <v>10</v>
      </c>
      <c r="M312" s="94">
        <v>1</v>
      </c>
      <c r="N312" s="94">
        <f>N$3/Q$3</f>
        <v>1</v>
      </c>
      <c r="O312" s="93">
        <f>O311*M312</f>
        <v>233251799040000</v>
      </c>
      <c r="P312" s="93">
        <f>K312*O312*$G312*N312</f>
        <v>4.5686456078539168E+17</v>
      </c>
      <c r="Q312" s="93">
        <f t="shared" si="276"/>
        <v>2.6487180715652375E+19</v>
      </c>
      <c r="R312" s="93">
        <f t="shared" si="277"/>
        <v>1.3243590357826188E+20</v>
      </c>
      <c r="S312" s="93">
        <f t="shared" si="278"/>
        <v>329318.40000000002</v>
      </c>
      <c r="T312" s="94">
        <f t="shared" si="337"/>
        <v>57.976002056536196</v>
      </c>
      <c r="U312" s="100">
        <f>T312/(($C312/N$3))</f>
        <v>4.7756179618234098</v>
      </c>
      <c r="V312" s="94">
        <f t="shared" si="279"/>
        <v>296</v>
      </c>
      <c r="W312" s="97">
        <f t="shared" si="280"/>
        <v>10.5</v>
      </c>
      <c r="X312" s="94">
        <v>1</v>
      </c>
      <c r="Y312" s="94">
        <f>Y$3/AB$3</f>
        <v>0.95238095238095244</v>
      </c>
      <c r="Z312" s="93">
        <f>Z311*X312</f>
        <v>19377841766400</v>
      </c>
      <c r="AA312" s="93">
        <f>V312*Z312*$G312*Y312</f>
        <v>3.4966233999347368E+16</v>
      </c>
      <c r="AB312" s="93">
        <f t="shared" si="321"/>
        <v>6.9528849378587433E+18</v>
      </c>
      <c r="AC312" s="93">
        <f t="shared" si="281"/>
        <v>1.3905769875717495E+20</v>
      </c>
      <c r="AD312" s="93">
        <f t="shared" si="282"/>
        <v>329318.40000000002</v>
      </c>
      <c r="AE312" s="94">
        <f t="shared" si="283"/>
        <v>198.84569033052048</v>
      </c>
      <c r="AF312" s="100">
        <f t="shared" si="322"/>
        <v>17.198350481634805</v>
      </c>
      <c r="AG312" s="94">
        <f t="shared" si="284"/>
        <v>271</v>
      </c>
      <c r="AH312" s="94">
        <f t="shared" si="285"/>
        <v>11.75</v>
      </c>
      <c r="AI312" s="94">
        <v>1</v>
      </c>
      <c r="AJ312" s="94">
        <f>AJ$3/AM$3</f>
        <v>0.85106382978723394</v>
      </c>
      <c r="AK312" s="93">
        <f>AK311*AI312</f>
        <v>1816672665600</v>
      </c>
      <c r="AL312" s="93">
        <f>AG312*AK312*$G312*AJ312</f>
        <v>2681940559727472.5</v>
      </c>
      <c r="AM312" s="93">
        <f t="shared" si="323"/>
        <v>2.4314404172571456E+17</v>
      </c>
      <c r="AN312" s="93">
        <f t="shared" si="286"/>
        <v>1.556121867044577E+20</v>
      </c>
      <c r="AO312" s="93">
        <f t="shared" si="287"/>
        <v>329318.40000000002</v>
      </c>
      <c r="AP312" s="94">
        <f t="shared" si="288"/>
        <v>90.659742940172336</v>
      </c>
      <c r="AQ312" s="100">
        <f t="shared" si="331"/>
        <v>8.7747280028585255</v>
      </c>
      <c r="AR312" s="94">
        <f t="shared" si="289"/>
        <v>241</v>
      </c>
      <c r="AS312" s="94">
        <f t="shared" si="290"/>
        <v>13.25</v>
      </c>
      <c r="AT312" s="94">
        <v>1</v>
      </c>
      <c r="AU312" s="94">
        <f>AU$3/AX$3</f>
        <v>0.75471698113207542</v>
      </c>
      <c r="AV312" s="93">
        <f>AV311*AT312</f>
        <v>161980416000</v>
      </c>
      <c r="AW312" s="93">
        <f>AR312*AV312*$G312*AU312</f>
        <v>188583945049532.41</v>
      </c>
      <c r="AX312" s="93">
        <f t="shared" si="324"/>
        <v>4284120416044829.5</v>
      </c>
      <c r="AY312" s="93">
        <f t="shared" si="291"/>
        <v>1.7547757224119697E+20</v>
      </c>
      <c r="AZ312" s="93">
        <f t="shared" si="292"/>
        <v>329318.40000000002</v>
      </c>
      <c r="BA312" s="94">
        <f t="shared" si="293"/>
        <v>22.717312520530772</v>
      </c>
      <c r="BB312" s="100">
        <f t="shared" si="332"/>
        <v>2.4794430881139431</v>
      </c>
      <c r="BC312" s="94">
        <f t="shared" si="294"/>
        <v>204</v>
      </c>
      <c r="BD312" s="94">
        <f t="shared" si="295"/>
        <v>15.1</v>
      </c>
      <c r="BE312" s="94">
        <v>1</v>
      </c>
      <c r="BF312" s="94">
        <f>BF$3/BI$3</f>
        <v>0.66225165562913912</v>
      </c>
      <c r="BG312" s="93">
        <f>BG311*BE312</f>
        <v>1061683200</v>
      </c>
      <c r="BH312" s="93">
        <f>BC312*BG312*$G312*BF312</f>
        <v>918098351626.17249</v>
      </c>
      <c r="BI312" s="93">
        <f t="shared" si="325"/>
        <v>28906850100713.656</v>
      </c>
      <c r="BJ312" s="93">
        <f t="shared" si="296"/>
        <v>1.9997821440317542E+20</v>
      </c>
      <c r="BK312" s="93">
        <f t="shared" si="297"/>
        <v>329318.40000000002</v>
      </c>
      <c r="BL312" s="94">
        <f t="shared" si="298"/>
        <v>31.485570200090969</v>
      </c>
      <c r="BM312" s="100">
        <f t="shared" si="333"/>
        <v>3.9162447283473938</v>
      </c>
      <c r="BN312" s="94">
        <f t="shared" si="299"/>
        <v>154</v>
      </c>
      <c r="BO312" s="94">
        <f t="shared" si="300"/>
        <v>17.600000000000001</v>
      </c>
      <c r="BP312" s="94">
        <v>1</v>
      </c>
      <c r="BQ312" s="94">
        <f>BQ$3/BT$3</f>
        <v>0.56818181818181823</v>
      </c>
      <c r="BR312" s="93">
        <f>BR311*BP312</f>
        <v>737280</v>
      </c>
      <c r="BS312" s="93">
        <f>BN312*BR312*$G312*BQ312</f>
        <v>412934860.80000013</v>
      </c>
      <c r="BT312" s="93">
        <f t="shared" si="326"/>
        <v>32903078550.067173</v>
      </c>
      <c r="BU312" s="93">
        <f t="shared" si="301"/>
        <v>2.330871902977409E+20</v>
      </c>
      <c r="BV312" s="93">
        <f t="shared" si="302"/>
        <v>329318.40000000002</v>
      </c>
      <c r="BW312" s="94">
        <f t="shared" si="303"/>
        <v>79.68103852099658</v>
      </c>
      <c r="BX312" s="100">
        <f t="shared" si="334"/>
        <v>11.551781531874298</v>
      </c>
      <c r="BY312" s="94">
        <f t="shared" si="304"/>
        <v>99</v>
      </c>
      <c r="BZ312" s="94">
        <f t="shared" si="305"/>
        <v>20.350000000000001</v>
      </c>
      <c r="CA312" s="94">
        <v>1</v>
      </c>
      <c r="CB312" s="94">
        <f>CB$3/CE$3</f>
        <v>0.49140049140049141</v>
      </c>
      <c r="CC312" s="93">
        <f>CC311*CA312</f>
        <v>512</v>
      </c>
      <c r="CD312" s="93">
        <f>BY312*CC312*$G312*CB312</f>
        <v>159434.3091891892</v>
      </c>
      <c r="CE312" s="93">
        <f t="shared" si="327"/>
        <v>18576261.998786639</v>
      </c>
      <c r="CF312" s="93">
        <f t="shared" si="306"/>
        <v>2.6950706378176292E+20</v>
      </c>
      <c r="CG312" s="93">
        <f t="shared" si="307"/>
        <v>329318.40000000002</v>
      </c>
      <c r="CH312" s="94">
        <f t="shared" si="308"/>
        <v>116.51357912394835</v>
      </c>
      <c r="CI312" s="100">
        <f t="shared" si="335"/>
        <v>19.530900619212098</v>
      </c>
      <c r="CJ312" s="94">
        <f t="shared" si="309"/>
        <v>49</v>
      </c>
      <c r="CK312" s="94">
        <f t="shared" si="310"/>
        <v>22.85</v>
      </c>
      <c r="CL312" s="94">
        <v>1</v>
      </c>
      <c r="CM312" s="94">
        <f>CM$3/CP$3</f>
        <v>0.43763676148796499</v>
      </c>
      <c r="CN312" s="93">
        <f>CN311*CL312</f>
        <v>8</v>
      </c>
      <c r="CO312" s="93">
        <f>CJ312*CN312*$G312*CM312</f>
        <v>1098.0975054704597</v>
      </c>
      <c r="CP312" s="93">
        <f t="shared" si="328"/>
        <v>20369.490300228099</v>
      </c>
      <c r="CQ312" s="93">
        <f t="shared" si="311"/>
        <v>3.0261603967632841E+20</v>
      </c>
      <c r="CR312" s="93">
        <f t="shared" si="312"/>
        <v>329318.40000000002</v>
      </c>
      <c r="CS312" s="94">
        <f t="shared" si="313"/>
        <v>18.549801086654107</v>
      </c>
      <c r="CT312" s="100">
        <f t="shared" si="336"/>
        <v>3.4914576180399206</v>
      </c>
      <c r="CU312" s="94">
        <f t="shared" si="314"/>
        <v>-14</v>
      </c>
      <c r="CV312" s="94">
        <f t="shared" si="315"/>
        <v>26</v>
      </c>
      <c r="CW312" s="94">
        <v>1</v>
      </c>
      <c r="CX312" s="94">
        <f>CX$3/DA$3</f>
        <v>0.38461538461538458</v>
      </c>
      <c r="CY312" s="93">
        <f>CY311*CW312</f>
        <v>1</v>
      </c>
      <c r="CZ312" s="93">
        <f>CU312*CY312*$G312*CX312</f>
        <v>-34.466384615384619</v>
      </c>
      <c r="DA312" s="93">
        <f t="shared" si="330"/>
        <v>3.7332696537403613</v>
      </c>
      <c r="DB312" s="93">
        <f t="shared" si="316"/>
        <v>3.4433334930348088E+20</v>
      </c>
      <c r="DC312" s="93">
        <f t="shared" si="317"/>
        <v>329318.40000000002</v>
      </c>
      <c r="DD312" s="94">
        <f t="shared" si="318"/>
        <v>-0.10831625351485102</v>
      </c>
      <c r="DE312" s="100"/>
    </row>
    <row r="313" spans="1:109">
      <c r="A313" s="84">
        <v>8192</v>
      </c>
      <c r="B313" s="84">
        <f t="shared" si="270"/>
        <v>10.233333333333333</v>
      </c>
      <c r="C313" s="112">
        <f t="shared" si="338"/>
        <v>12.14</v>
      </c>
      <c r="D313" s="116"/>
      <c r="E313" s="86">
        <f t="shared" si="319"/>
        <v>2.5350000000000001</v>
      </c>
      <c r="F313" s="86">
        <f t="shared" si="271"/>
        <v>2.5350000000000001</v>
      </c>
      <c r="G313" s="87">
        <f t="shared" si="272"/>
        <v>6.4262250000000005</v>
      </c>
      <c r="H313" s="88">
        <f t="shared" si="273"/>
        <v>3.0425780916579072E+18</v>
      </c>
      <c r="I313" s="84">
        <f t="shared" si="320"/>
        <v>61.400000000000027</v>
      </c>
      <c r="J313" s="89">
        <v>307</v>
      </c>
      <c r="K313" s="94">
        <f t="shared" si="274"/>
        <v>307</v>
      </c>
      <c r="L313" s="94">
        <f t="shared" si="275"/>
        <v>10</v>
      </c>
      <c r="M313" s="94">
        <v>1</v>
      </c>
      <c r="N313" s="94">
        <f>N$3/Q$3</f>
        <v>1</v>
      </c>
      <c r="O313" s="93">
        <f>O312*M313</f>
        <v>233251799040000</v>
      </c>
      <c r="P313" s="93">
        <f>K313*O313*$G313*N313</f>
        <v>4.6017106248174803E+17</v>
      </c>
      <c r="Q313" s="93">
        <f t="shared" si="276"/>
        <v>3.0425780916579074E+19</v>
      </c>
      <c r="R313" s="93">
        <f t="shared" si="277"/>
        <v>1.5212890458289537E+20</v>
      </c>
      <c r="S313" s="93">
        <f t="shared" si="278"/>
        <v>329591.46666666667</v>
      </c>
      <c r="T313" s="94">
        <f t="shared" si="337"/>
        <v>66.118414209902355</v>
      </c>
      <c r="U313" s="100">
        <f>T313/(($C313/N$3))</f>
        <v>5.4463273649013466</v>
      </c>
      <c r="V313" s="94">
        <f t="shared" si="279"/>
        <v>297</v>
      </c>
      <c r="W313" s="97">
        <f t="shared" si="280"/>
        <v>10.5</v>
      </c>
      <c r="X313" s="94">
        <v>1</v>
      </c>
      <c r="Y313" s="94">
        <f>Y$3/AB$3</f>
        <v>0.95238095238095244</v>
      </c>
      <c r="Z313" s="93">
        <f>Z312*X313</f>
        <v>19377841766400</v>
      </c>
      <c r="AA313" s="93">
        <f>V313*Z313*$G313*Y313</f>
        <v>3.5223173569494576E+16</v>
      </c>
      <c r="AB313" s="93">
        <f t="shared" si="321"/>
        <v>7.9867674906020014E+18</v>
      </c>
      <c r="AC313" s="93">
        <f t="shared" si="281"/>
        <v>1.5973534981204014E+20</v>
      </c>
      <c r="AD313" s="93">
        <f t="shared" si="282"/>
        <v>329591.46666666667</v>
      </c>
      <c r="AE313" s="94">
        <f t="shared" si="283"/>
        <v>226.74752673390654</v>
      </c>
      <c r="AF313" s="100">
        <f t="shared" si="322"/>
        <v>19.611606513229148</v>
      </c>
      <c r="AG313" s="94">
        <f t="shared" si="284"/>
        <v>272</v>
      </c>
      <c r="AH313" s="94">
        <f t="shared" si="285"/>
        <v>11.75</v>
      </c>
      <c r="AI313" s="94">
        <v>1</v>
      </c>
      <c r="AJ313" s="94">
        <f>AJ$3/AM$3</f>
        <v>0.85106382978723394</v>
      </c>
      <c r="AK313" s="93">
        <f>AK312*AI313</f>
        <v>1816672665600</v>
      </c>
      <c r="AL313" s="93">
        <f>AG313*AK313*$G313*AJ313</f>
        <v>2702487204880628</v>
      </c>
      <c r="AM313" s="93">
        <f t="shared" si="323"/>
        <v>2.7929916075765878E+17</v>
      </c>
      <c r="AN313" s="93">
        <f t="shared" si="286"/>
        <v>1.7875146288490204E+20</v>
      </c>
      <c r="AO313" s="93">
        <f t="shared" si="287"/>
        <v>329591.46666666667</v>
      </c>
      <c r="AP313" s="94">
        <f t="shared" si="288"/>
        <v>103.34892992397933</v>
      </c>
      <c r="AQ313" s="100">
        <f t="shared" si="331"/>
        <v>10.002882426744293</v>
      </c>
      <c r="AR313" s="94">
        <f t="shared" si="289"/>
        <v>242</v>
      </c>
      <c r="AS313" s="94">
        <f t="shared" si="290"/>
        <v>13.25</v>
      </c>
      <c r="AT313" s="94">
        <v>1</v>
      </c>
      <c r="AU313" s="94">
        <f>AU$3/AX$3</f>
        <v>0.75471698113207542</v>
      </c>
      <c r="AV313" s="93">
        <f>AV312*AT313</f>
        <v>161980416000</v>
      </c>
      <c r="AW313" s="93">
        <f>AR313*AV313*$G313*AU313</f>
        <v>190115674650508.06</v>
      </c>
      <c r="AX313" s="93">
        <f t="shared" si="324"/>
        <v>4921162074519910</v>
      </c>
      <c r="AY313" s="93">
        <f t="shared" si="291"/>
        <v>2.0157079857233632E+20</v>
      </c>
      <c r="AZ313" s="93">
        <f t="shared" si="292"/>
        <v>329591.46666666667</v>
      </c>
      <c r="BA313" s="94">
        <f t="shared" si="293"/>
        <v>25.885093817574703</v>
      </c>
      <c r="BB313" s="100">
        <f t="shared" si="332"/>
        <v>2.8251852807484745</v>
      </c>
      <c r="BC313" s="94">
        <f t="shared" si="294"/>
        <v>205</v>
      </c>
      <c r="BD313" s="94">
        <f t="shared" si="295"/>
        <v>15.1</v>
      </c>
      <c r="BE313" s="94">
        <v>1</v>
      </c>
      <c r="BF313" s="94">
        <f>BF$3/BI$3</f>
        <v>0.66225165562913912</v>
      </c>
      <c r="BG313" s="93">
        <f>BG312*BE313</f>
        <v>1061683200</v>
      </c>
      <c r="BH313" s="93">
        <f>BC313*BG313*$G313*BF313</f>
        <v>926249072843.44385</v>
      </c>
      <c r="BI313" s="93">
        <f t="shared" si="325"/>
        <v>33205251158835.656</v>
      </c>
      <c r="BJ313" s="93">
        <f t="shared" si="296"/>
        <v>2.2971464592017198E+20</v>
      </c>
      <c r="BK313" s="93">
        <f t="shared" si="297"/>
        <v>329591.46666666667</v>
      </c>
      <c r="BL313" s="94">
        <f t="shared" si="298"/>
        <v>35.849159942369049</v>
      </c>
      <c r="BM313" s="100">
        <f t="shared" si="333"/>
        <v>4.4589976534577644</v>
      </c>
      <c r="BN313" s="94">
        <f t="shared" si="299"/>
        <v>155</v>
      </c>
      <c r="BO313" s="94">
        <f t="shared" si="300"/>
        <v>17.600000000000001</v>
      </c>
      <c r="BP313" s="94">
        <v>1</v>
      </c>
      <c r="BQ313" s="94">
        <f>BQ$3/BT$3</f>
        <v>0.56818181818181823</v>
      </c>
      <c r="BR313" s="93">
        <f>BR312*BP313</f>
        <v>737280</v>
      </c>
      <c r="BS313" s="93">
        <f>BN313*BR313*$G313*BQ313</f>
        <v>417260631.27272737</v>
      </c>
      <c r="BT313" s="93">
        <f t="shared" si="326"/>
        <v>37795712204.800392</v>
      </c>
      <c r="BU313" s="93">
        <f t="shared" si="301"/>
        <v>2.6774687206589589E+20</v>
      </c>
      <c r="BV313" s="93">
        <f t="shared" si="302"/>
        <v>329591.46666666667</v>
      </c>
      <c r="BW313" s="94">
        <f t="shared" si="303"/>
        <v>90.580585303521218</v>
      </c>
      <c r="BX313" s="100">
        <f t="shared" si="334"/>
        <v>13.13194646904426</v>
      </c>
      <c r="BY313" s="94">
        <f t="shared" si="304"/>
        <v>100</v>
      </c>
      <c r="BZ313" s="94">
        <f t="shared" si="305"/>
        <v>20.350000000000001</v>
      </c>
      <c r="CA313" s="94">
        <v>10</v>
      </c>
      <c r="CB313" s="94">
        <f>CB$3/CE$3</f>
        <v>0.49140049140049141</v>
      </c>
      <c r="CC313" s="93">
        <f>CC312*CA313</f>
        <v>5120</v>
      </c>
      <c r="CD313" s="93">
        <f>BY313*CC313*$G313*CB313</f>
        <v>1616819.2628992631</v>
      </c>
      <c r="CE313" s="93">
        <f t="shared" si="327"/>
        <v>21338521.600000143</v>
      </c>
      <c r="CF313" s="93">
        <f t="shared" si="306"/>
        <v>3.095823208261921E+20</v>
      </c>
      <c r="CG313" s="93">
        <f t="shared" si="307"/>
        <v>329591.46666666667</v>
      </c>
      <c r="CH313" s="94">
        <f t="shared" si="308"/>
        <v>13.197839789300959</v>
      </c>
      <c r="CI313" s="100">
        <f t="shared" si="335"/>
        <v>2.2123232266249957</v>
      </c>
      <c r="CJ313" s="94">
        <f t="shared" si="309"/>
        <v>50</v>
      </c>
      <c r="CK313" s="94">
        <f t="shared" si="310"/>
        <v>22.85</v>
      </c>
      <c r="CL313" s="94">
        <v>1</v>
      </c>
      <c r="CM313" s="94">
        <f>CM$3/CP$3</f>
        <v>0.43763676148796499</v>
      </c>
      <c r="CN313" s="93">
        <f>CN312*CL313</f>
        <v>8</v>
      </c>
      <c r="CO313" s="93">
        <f>CJ313*CN313*$G313*CM313</f>
        <v>1124.9409190371991</v>
      </c>
      <c r="CP313" s="93">
        <f t="shared" si="328"/>
        <v>23398.400000000078</v>
      </c>
      <c r="CQ313" s="93">
        <f t="shared" si="311"/>
        <v>3.4761454697191591E+20</v>
      </c>
      <c r="CR313" s="93">
        <f t="shared" si="312"/>
        <v>329591.46666666667</v>
      </c>
      <c r="CS313" s="94">
        <f t="shared" si="313"/>
        <v>20.799670101809451</v>
      </c>
      <c r="CT313" s="100">
        <f t="shared" si="336"/>
        <v>3.91492966908028</v>
      </c>
      <c r="CU313" s="94">
        <f t="shared" si="314"/>
        <v>-13</v>
      </c>
      <c r="CV313" s="94">
        <f t="shared" si="315"/>
        <v>26</v>
      </c>
      <c r="CW313" s="94">
        <v>1</v>
      </c>
      <c r="CX313" s="94">
        <f>CX$3/DA$3</f>
        <v>0.38461538461538458</v>
      </c>
      <c r="CY313" s="93">
        <f>CY312*CW313</f>
        <v>1</v>
      </c>
      <c r="CZ313" s="93">
        <f>CU313*CY313*$G313*CX313</f>
        <v>-32.131124999999997</v>
      </c>
      <c r="DA313" s="93">
        <f t="shared" si="330"/>
        <v>4.2884007100119028</v>
      </c>
      <c r="DB313" s="93">
        <f t="shared" si="316"/>
        <v>3.9553515191552796E+20</v>
      </c>
      <c r="DC313" s="93">
        <f t="shared" si="317"/>
        <v>329591.46666666667</v>
      </c>
      <c r="DD313" s="94">
        <f t="shared" si="318"/>
        <v>-0.13346562593161312</v>
      </c>
      <c r="DE313" s="100"/>
    </row>
    <row r="314" spans="1:109">
      <c r="A314" s="84">
        <v>8192</v>
      </c>
      <c r="B314" s="84">
        <f t="shared" si="270"/>
        <v>10.266666666666667</v>
      </c>
      <c r="C314" s="112">
        <f t="shared" si="338"/>
        <v>12.14</v>
      </c>
      <c r="D314" s="116"/>
      <c r="E314" s="86">
        <f t="shared" si="319"/>
        <v>2.54</v>
      </c>
      <c r="F314" s="86">
        <f t="shared" si="271"/>
        <v>2.54</v>
      </c>
      <c r="G314" s="87">
        <f t="shared" si="272"/>
        <v>6.4516</v>
      </c>
      <c r="H314" s="88">
        <f t="shared" si="273"/>
        <v>3.4950044488374564E+18</v>
      </c>
      <c r="I314" s="84">
        <f t="shared" si="320"/>
        <v>61.60000000000003</v>
      </c>
      <c r="J314" s="89">
        <v>308</v>
      </c>
      <c r="K314" s="94">
        <f t="shared" si="274"/>
        <v>308</v>
      </c>
      <c r="L314" s="94">
        <f t="shared" si="275"/>
        <v>10</v>
      </c>
      <c r="M314" s="94">
        <v>1</v>
      </c>
      <c r="N314" s="94">
        <f>N$3/Q$3</f>
        <v>1</v>
      </c>
      <c r="O314" s="93">
        <f>O313*M314</f>
        <v>233251799040000</v>
      </c>
      <c r="P314" s="93">
        <f>K314*O314*$G314*N314</f>
        <v>4.6349297045943091E+17</v>
      </c>
      <c r="Q314" s="93">
        <f t="shared" si="276"/>
        <v>3.4950044488374563E+19</v>
      </c>
      <c r="R314" s="93">
        <f t="shared" si="277"/>
        <v>1.7475022244187282E+20</v>
      </c>
      <c r="S314" s="93">
        <f t="shared" si="278"/>
        <v>329864.53333333333</v>
      </c>
      <c r="T314" s="94">
        <f t="shared" si="337"/>
        <v>75.40577034799648</v>
      </c>
      <c r="U314" s="100">
        <f>T314/(($C314/N$3))</f>
        <v>6.2113484635911433</v>
      </c>
      <c r="V314" s="94">
        <f t="shared" si="279"/>
        <v>298</v>
      </c>
      <c r="W314" s="97">
        <f t="shared" si="280"/>
        <v>10.5</v>
      </c>
      <c r="X314" s="94">
        <v>1</v>
      </c>
      <c r="Y314" s="94">
        <f>Y$3/AB$3</f>
        <v>0.95238095238095244</v>
      </c>
      <c r="Z314" s="93">
        <f>Z313*X314</f>
        <v>19377841766400</v>
      </c>
      <c r="AA314" s="93">
        <f>V314*Z314*$G314*Y314</f>
        <v>3.5481322870620628E+16</v>
      </c>
      <c r="AB314" s="93">
        <f t="shared" si="321"/>
        <v>9.174386678198316E+18</v>
      </c>
      <c r="AC314" s="93">
        <f t="shared" si="281"/>
        <v>1.8348773356396646E+20</v>
      </c>
      <c r="AD314" s="93">
        <f t="shared" si="282"/>
        <v>329864.53333333333</v>
      </c>
      <c r="AE314" s="94">
        <f t="shared" si="283"/>
        <v>258.56946517050312</v>
      </c>
      <c r="AF314" s="100">
        <f t="shared" si="322"/>
        <v>22.363915850826054</v>
      </c>
      <c r="AG314" s="94">
        <f t="shared" si="284"/>
        <v>273</v>
      </c>
      <c r="AH314" s="94">
        <f t="shared" si="285"/>
        <v>11.75</v>
      </c>
      <c r="AI314" s="94">
        <v>1</v>
      </c>
      <c r="AJ314" s="94">
        <f>AJ$3/AM$3</f>
        <v>0.85106382978723394</v>
      </c>
      <c r="AK314" s="93">
        <f>AK313*AI314</f>
        <v>1816672665600</v>
      </c>
      <c r="AL314" s="93">
        <f>AG314*AK314*$G314*AJ314</f>
        <v>2723133264546462.5</v>
      </c>
      <c r="AM314" s="93">
        <f t="shared" si="323"/>
        <v>3.208304865143751E+17</v>
      </c>
      <c r="AN314" s="93">
        <f t="shared" si="286"/>
        <v>2.0533151136920057E+20</v>
      </c>
      <c r="AO314" s="93">
        <f t="shared" si="287"/>
        <v>329864.53333333333</v>
      </c>
      <c r="AP314" s="94">
        <f t="shared" si="288"/>
        <v>117.81666754667968</v>
      </c>
      <c r="AQ314" s="100">
        <f t="shared" si="331"/>
        <v>11.403178283966113</v>
      </c>
      <c r="AR314" s="94">
        <f t="shared" si="289"/>
        <v>243</v>
      </c>
      <c r="AS314" s="94">
        <f t="shared" si="290"/>
        <v>13.25</v>
      </c>
      <c r="AT314" s="94">
        <v>1</v>
      </c>
      <c r="AU314" s="94">
        <f>AU$3/AX$3</f>
        <v>0.75471698113207542</v>
      </c>
      <c r="AV314" s="93">
        <f>AV313*AT314</f>
        <v>161980416000</v>
      </c>
      <c r="AW314" s="93">
        <f>AR314*AV314*$G314*AU314</f>
        <v>191655081511955.31</v>
      </c>
      <c r="AX314" s="93">
        <f t="shared" si="324"/>
        <v>5652930779674817</v>
      </c>
      <c r="AY314" s="93">
        <f t="shared" si="291"/>
        <v>2.3154404473548148E+20</v>
      </c>
      <c r="AZ314" s="93">
        <f t="shared" si="292"/>
        <v>329864.53333333333</v>
      </c>
      <c r="BA314" s="94">
        <f t="shared" si="293"/>
        <v>29.495334718386744</v>
      </c>
      <c r="BB314" s="100">
        <f t="shared" si="332"/>
        <v>3.219218986973841</v>
      </c>
      <c r="BC314" s="94">
        <f t="shared" si="294"/>
        <v>206</v>
      </c>
      <c r="BD314" s="94">
        <f t="shared" si="295"/>
        <v>15.1</v>
      </c>
      <c r="BE314" s="94">
        <v>1</v>
      </c>
      <c r="BF314" s="94">
        <f>BF$3/BI$3</f>
        <v>0.66225165562913912</v>
      </c>
      <c r="BG314" s="93">
        <f>BG313*BE314</f>
        <v>1061683200</v>
      </c>
      <c r="BH314" s="93">
        <f>BC314*BG314*$G314*BF314</f>
        <v>934442648094.5166</v>
      </c>
      <c r="BI314" s="93">
        <f t="shared" si="325"/>
        <v>38142817383417.906</v>
      </c>
      <c r="BJ314" s="93">
        <f t="shared" si="296"/>
        <v>2.6387283588722793E+20</v>
      </c>
      <c r="BK314" s="93">
        <f t="shared" si="297"/>
        <v>329864.53333333333</v>
      </c>
      <c r="BL314" s="94">
        <f t="shared" si="298"/>
        <v>40.818789105139231</v>
      </c>
      <c r="BM314" s="100">
        <f t="shared" si="333"/>
        <v>5.0771310995683887</v>
      </c>
      <c r="BN314" s="94">
        <f t="shared" si="299"/>
        <v>156</v>
      </c>
      <c r="BO314" s="94">
        <f t="shared" si="300"/>
        <v>17.600000000000001</v>
      </c>
      <c r="BP314" s="94">
        <v>1</v>
      </c>
      <c r="BQ314" s="94">
        <f>BQ$3/BT$3</f>
        <v>0.56818181818181823</v>
      </c>
      <c r="BR314" s="93">
        <f>BR313*BP314</f>
        <v>737280</v>
      </c>
      <c r="BS314" s="93">
        <f>BN314*BR314*$G314*BQ314</f>
        <v>421610886.98181826</v>
      </c>
      <c r="BT314" s="93">
        <f t="shared" si="326"/>
        <v>43415872435.595581</v>
      </c>
      <c r="BU314" s="93">
        <f t="shared" si="301"/>
        <v>3.0756039149769615E+20</v>
      </c>
      <c r="BV314" s="93">
        <f t="shared" si="302"/>
        <v>329864.53333333333</v>
      </c>
      <c r="BW314" s="94">
        <f t="shared" si="303"/>
        <v>102.97616540786308</v>
      </c>
      <c r="BX314" s="100">
        <f t="shared" si="334"/>
        <v>14.928999268355765</v>
      </c>
      <c r="BY314" s="94">
        <f t="shared" si="304"/>
        <v>101</v>
      </c>
      <c r="BZ314" s="94">
        <f t="shared" si="305"/>
        <v>20.350000000000001</v>
      </c>
      <c r="CA314" s="94">
        <v>1</v>
      </c>
      <c r="CB314" s="94">
        <f>CB$3/CE$3</f>
        <v>0.49140049140049141</v>
      </c>
      <c r="CC314" s="93">
        <f>CC313*CA314</f>
        <v>5120</v>
      </c>
      <c r="CD314" s="93">
        <f>BY314*CC314*$G314*CB314</f>
        <v>1639435.5734643736</v>
      </c>
      <c r="CE314" s="93">
        <f t="shared" si="327"/>
        <v>24511524.659988865</v>
      </c>
      <c r="CF314" s="93">
        <f t="shared" si="306"/>
        <v>3.5561670266921117E+20</v>
      </c>
      <c r="CG314" s="93">
        <f t="shared" si="307"/>
        <v>329864.53333333333</v>
      </c>
      <c r="CH314" s="94">
        <f t="shared" si="308"/>
        <v>14.951197263697489</v>
      </c>
      <c r="CI314" s="100">
        <f t="shared" si="335"/>
        <v>2.5062344671848757</v>
      </c>
      <c r="CJ314" s="94">
        <f t="shared" si="309"/>
        <v>51</v>
      </c>
      <c r="CK314" s="94">
        <f t="shared" si="310"/>
        <v>22.85</v>
      </c>
      <c r="CL314" s="94">
        <v>1</v>
      </c>
      <c r="CM314" s="94">
        <f>CM$3/CP$3</f>
        <v>0.43763676148796499</v>
      </c>
      <c r="CN314" s="93">
        <f>CN313*CL314</f>
        <v>8</v>
      </c>
      <c r="CO314" s="93">
        <f>CJ314*CN314*$G314*CM314</f>
        <v>1151.970590809628</v>
      </c>
      <c r="CP314" s="93">
        <f t="shared" si="328"/>
        <v>26877.703589562716</v>
      </c>
      <c r="CQ314" s="93">
        <f t="shared" si="311"/>
        <v>3.9930425827967946E+20</v>
      </c>
      <c r="CR314" s="93">
        <f t="shared" si="312"/>
        <v>329864.53333333333</v>
      </c>
      <c r="CS314" s="94">
        <f t="shared" si="313"/>
        <v>23.331935558070565</v>
      </c>
      <c r="CT314" s="100">
        <f t="shared" si="336"/>
        <v>4.3915545922727546</v>
      </c>
      <c r="CU314" s="94">
        <f t="shared" si="314"/>
        <v>-12</v>
      </c>
      <c r="CV314" s="94">
        <f t="shared" si="315"/>
        <v>26</v>
      </c>
      <c r="CW314" s="94">
        <v>1</v>
      </c>
      <c r="CX314" s="94">
        <f>CX$3/DA$3</f>
        <v>0.38461538461538458</v>
      </c>
      <c r="CY314" s="93">
        <f>CY313*CW314</f>
        <v>1</v>
      </c>
      <c r="CZ314" s="93">
        <f>CU314*CY314*$G314*CX314</f>
        <v>-29.776615384615383</v>
      </c>
      <c r="DA314" s="93">
        <f t="shared" si="330"/>
        <v>4.9260788411587901</v>
      </c>
      <c r="DB314" s="93">
        <f t="shared" si="316"/>
        <v>4.5435057834886929E+20</v>
      </c>
      <c r="DC314" s="93">
        <f t="shared" si="317"/>
        <v>329864.53333333333</v>
      </c>
      <c r="DD314" s="94">
        <f t="shared" si="318"/>
        <v>-0.16543447861787328</v>
      </c>
      <c r="DE314" s="100"/>
    </row>
    <row r="315" spans="1:109">
      <c r="A315" s="84">
        <v>8192</v>
      </c>
      <c r="B315" s="84">
        <f t="shared" si="270"/>
        <v>10.3</v>
      </c>
      <c r="C315" s="112">
        <f t="shared" si="338"/>
        <v>12.14</v>
      </c>
      <c r="D315" s="116"/>
      <c r="E315" s="86">
        <f t="shared" si="319"/>
        <v>2.5449999999999999</v>
      </c>
      <c r="F315" s="86">
        <f t="shared" si="271"/>
        <v>2.5449999999999999</v>
      </c>
      <c r="G315" s="87">
        <f t="shared" si="272"/>
        <v>6.4770249999999994</v>
      </c>
      <c r="H315" s="88">
        <f t="shared" si="273"/>
        <v>4.0147058610869048E+18</v>
      </c>
      <c r="I315" s="84">
        <f t="shared" si="320"/>
        <v>61.800000000000033</v>
      </c>
      <c r="J315" s="89">
        <v>309</v>
      </c>
      <c r="K315" s="94">
        <f t="shared" si="274"/>
        <v>309</v>
      </c>
      <c r="L315" s="94">
        <f t="shared" si="275"/>
        <v>10</v>
      </c>
      <c r="M315" s="94">
        <v>1</v>
      </c>
      <c r="N315" s="94">
        <f>N$3/Q$3</f>
        <v>1</v>
      </c>
      <c r="O315" s="93">
        <f>O314*M315</f>
        <v>233251799040000</v>
      </c>
      <c r="P315" s="93">
        <f>K315*O315*$G315*N315</f>
        <v>4.6683031970621024E+17</v>
      </c>
      <c r="Q315" s="93">
        <f t="shared" si="276"/>
        <v>4.0147058610869051E+19</v>
      </c>
      <c r="R315" s="93">
        <f t="shared" si="277"/>
        <v>2.0073529305434525E+20</v>
      </c>
      <c r="S315" s="93">
        <f t="shared" si="278"/>
        <v>330137.59999999998</v>
      </c>
      <c r="T315" s="94">
        <f t="shared" si="337"/>
        <v>85.999252653800966</v>
      </c>
      <c r="U315" s="100">
        <f>T315/(($C315/N$3))</f>
        <v>7.083958208715071</v>
      </c>
      <c r="V315" s="94">
        <f t="shared" si="279"/>
        <v>299</v>
      </c>
      <c r="W315" s="97">
        <f t="shared" si="280"/>
        <v>10.5</v>
      </c>
      <c r="X315" s="94">
        <v>1</v>
      </c>
      <c r="Y315" s="94">
        <f>Y$3/AB$3</f>
        <v>0.95238095238095244</v>
      </c>
      <c r="Z315" s="93">
        <f>Z314*X315</f>
        <v>19377841766400</v>
      </c>
      <c r="AA315" s="93">
        <f>V315*Z315*$G315*Y315</f>
        <v>3.5740684670988636E+16</v>
      </c>
      <c r="AB315" s="93">
        <f t="shared" si="321"/>
        <v>1.053860288535312E+19</v>
      </c>
      <c r="AC315" s="93">
        <f t="shared" si="281"/>
        <v>2.1077205770706253E+20</v>
      </c>
      <c r="AD315" s="93">
        <f t="shared" si="282"/>
        <v>330137.59999999998</v>
      </c>
      <c r="AE315" s="94">
        <f t="shared" si="283"/>
        <v>294.86292672807957</v>
      </c>
      <c r="AF315" s="100">
        <f t="shared" si="322"/>
        <v>25.502971422115614</v>
      </c>
      <c r="AG315" s="94">
        <f t="shared" si="284"/>
        <v>274</v>
      </c>
      <c r="AH315" s="94">
        <f t="shared" si="285"/>
        <v>11.75</v>
      </c>
      <c r="AI315" s="94">
        <v>1</v>
      </c>
      <c r="AJ315" s="94">
        <f>AJ$3/AM$3</f>
        <v>0.85106382978723394</v>
      </c>
      <c r="AK315" s="93">
        <f>AK314*AI315</f>
        <v>1816672665600</v>
      </c>
      <c r="AL315" s="93">
        <f>AG315*AK315*$G315*AJ315</f>
        <v>2743878970640636.5</v>
      </c>
      <c r="AM315" s="93">
        <f t="shared" si="323"/>
        <v>3.6853745209196115E+17</v>
      </c>
      <c r="AN315" s="93">
        <f t="shared" si="286"/>
        <v>2.3586396933885565E+20</v>
      </c>
      <c r="AO315" s="93">
        <f t="shared" si="287"/>
        <v>330137.59999999998</v>
      </c>
      <c r="AP315" s="94">
        <f t="shared" si="288"/>
        <v>134.31257574962046</v>
      </c>
      <c r="AQ315" s="100">
        <f t="shared" si="331"/>
        <v>12.999775659456676</v>
      </c>
      <c r="AR315" s="94">
        <f t="shared" si="289"/>
        <v>244</v>
      </c>
      <c r="AS315" s="94">
        <f t="shared" si="290"/>
        <v>13.25</v>
      </c>
      <c r="AT315" s="94">
        <v>1</v>
      </c>
      <c r="AU315" s="94">
        <f>AU$3/AX$3</f>
        <v>0.75471698113207542</v>
      </c>
      <c r="AV315" s="93">
        <f>AV314*AT315</f>
        <v>161980416000</v>
      </c>
      <c r="AW315" s="93">
        <f>AR315*AV315*$G315*AU315</f>
        <v>193202183971279.66</v>
      </c>
      <c r="AX315" s="93">
        <f t="shared" si="324"/>
        <v>6493512287524569</v>
      </c>
      <c r="AY315" s="93">
        <f t="shared" si="291"/>
        <v>2.6597426329700745E+20</v>
      </c>
      <c r="AZ315" s="93">
        <f t="shared" si="292"/>
        <v>330137.59999999998</v>
      </c>
      <c r="BA315" s="94">
        <f t="shared" si="293"/>
        <v>33.609932113861909</v>
      </c>
      <c r="BB315" s="100">
        <f t="shared" si="332"/>
        <v>3.6682998394453894</v>
      </c>
      <c r="BC315" s="94">
        <f t="shared" si="294"/>
        <v>207</v>
      </c>
      <c r="BD315" s="94">
        <f t="shared" si="295"/>
        <v>15.1</v>
      </c>
      <c r="BE315" s="94">
        <v>1</v>
      </c>
      <c r="BF315" s="94">
        <f>BF$3/BI$3</f>
        <v>0.66225165562913912</v>
      </c>
      <c r="BG315" s="93">
        <f>BG314*BE315</f>
        <v>1061683200</v>
      </c>
      <c r="BH315" s="93">
        <f>BC315*BG315*$G315*BF315</f>
        <v>942679182844.60925</v>
      </c>
      <c r="BI315" s="93">
        <f t="shared" si="325"/>
        <v>43814591583284.461</v>
      </c>
      <c r="BJ315" s="93">
        <f t="shared" si="296"/>
        <v>3.0311029251206133E+20</v>
      </c>
      <c r="BK315" s="93">
        <f t="shared" si="297"/>
        <v>330137.59999999998</v>
      </c>
      <c r="BL315" s="94">
        <f t="shared" si="298"/>
        <v>46.478794037936062</v>
      </c>
      <c r="BM315" s="100">
        <f t="shared" si="333"/>
        <v>5.7811350080134636</v>
      </c>
      <c r="BN315" s="94">
        <f t="shared" si="299"/>
        <v>157</v>
      </c>
      <c r="BO315" s="94">
        <f t="shared" si="300"/>
        <v>17.600000000000001</v>
      </c>
      <c r="BP315" s="94">
        <v>1</v>
      </c>
      <c r="BQ315" s="94">
        <f>BQ$3/BT$3</f>
        <v>0.56818181818181823</v>
      </c>
      <c r="BR315" s="93">
        <f>BR314*BP315</f>
        <v>737280</v>
      </c>
      <c r="BS315" s="93">
        <f>BN315*BR315*$G315*BQ315</f>
        <v>425985690.76363635</v>
      </c>
      <c r="BT315" s="93">
        <f t="shared" si="326"/>
        <v>49871741247.529762</v>
      </c>
      <c r="BU315" s="93">
        <f t="shared" si="301"/>
        <v>3.5329411577564765E+20</v>
      </c>
      <c r="BV315" s="93">
        <f t="shared" si="302"/>
        <v>330137.59999999998</v>
      </c>
      <c r="BW315" s="94">
        <f t="shared" si="303"/>
        <v>117.07374761374729</v>
      </c>
      <c r="BX315" s="100">
        <f t="shared" si="334"/>
        <v>16.972800313030906</v>
      </c>
      <c r="BY315" s="94">
        <f t="shared" si="304"/>
        <v>102</v>
      </c>
      <c r="BZ315" s="94">
        <f t="shared" si="305"/>
        <v>20.350000000000001</v>
      </c>
      <c r="CA315" s="94">
        <v>1</v>
      </c>
      <c r="CB315" s="94">
        <f>CB$3/CE$3</f>
        <v>0.49140049140049141</v>
      </c>
      <c r="CC315" s="93">
        <f>CC314*CA315</f>
        <v>5120</v>
      </c>
      <c r="CD315" s="93">
        <f>BY315*CC315*$G315*CB315</f>
        <v>1662192.4009828009</v>
      </c>
      <c r="CE315" s="93">
        <f t="shared" si="327"/>
        <v>28156348.055398468</v>
      </c>
      <c r="CF315" s="93">
        <f t="shared" si="306"/>
        <v>4.0849632136559257E+20</v>
      </c>
      <c r="CG315" s="93">
        <f t="shared" si="307"/>
        <v>330137.59999999998</v>
      </c>
      <c r="CH315" s="94">
        <f t="shared" si="308"/>
        <v>16.939283345748979</v>
      </c>
      <c r="CI315" s="100">
        <f t="shared" si="335"/>
        <v>2.8394927189949892</v>
      </c>
      <c r="CJ315" s="94">
        <f t="shared" si="309"/>
        <v>52</v>
      </c>
      <c r="CK315" s="94">
        <f t="shared" si="310"/>
        <v>22.85</v>
      </c>
      <c r="CL315" s="94">
        <v>1</v>
      </c>
      <c r="CM315" s="94">
        <f>CM$3/CP$3</f>
        <v>0.43763676148796499</v>
      </c>
      <c r="CN315" s="93">
        <f>CN314*CL315</f>
        <v>8</v>
      </c>
      <c r="CO315" s="93">
        <f>CJ315*CN315*$G315*CM315</f>
        <v>1179.18704595186</v>
      </c>
      <c r="CP315" s="93">
        <f t="shared" si="328"/>
        <v>30874.3738994286</v>
      </c>
      <c r="CQ315" s="93">
        <f t="shared" si="311"/>
        <v>4.5868014462917896E+20</v>
      </c>
      <c r="CR315" s="93">
        <f t="shared" si="312"/>
        <v>330137.59999999998</v>
      </c>
      <c r="CS315" s="94">
        <f t="shared" si="313"/>
        <v>26.182762103281313</v>
      </c>
      <c r="CT315" s="100">
        <f t="shared" si="336"/>
        <v>4.9281393250410055</v>
      </c>
      <c r="CU315" s="94">
        <f t="shared" si="314"/>
        <v>-11</v>
      </c>
      <c r="CV315" s="94">
        <f t="shared" si="315"/>
        <v>26</v>
      </c>
      <c r="CW315" s="94">
        <v>1</v>
      </c>
      <c r="CX315" s="94">
        <f>CX$3/DA$3</f>
        <v>0.38461538461538458</v>
      </c>
      <c r="CY315" s="93">
        <f>CY314*CW315</f>
        <v>1</v>
      </c>
      <c r="CZ315" s="93">
        <f>CU315*CY315*$G315*CX315</f>
        <v>-27.402798076923069</v>
      </c>
      <c r="DA315" s="93">
        <f t="shared" si="330"/>
        <v>5.6585786614248033</v>
      </c>
      <c r="DB315" s="93">
        <f t="shared" si="316"/>
        <v>5.2191176194129763E+20</v>
      </c>
      <c r="DC315" s="93">
        <f t="shared" si="317"/>
        <v>330137.59999999998</v>
      </c>
      <c r="DD315" s="94">
        <f t="shared" si="318"/>
        <v>-0.2064963820680088</v>
      </c>
      <c r="DE315" s="100"/>
    </row>
    <row r="316" spans="1:109">
      <c r="A316" s="84">
        <v>8192</v>
      </c>
      <c r="B316" s="84">
        <f t="shared" si="270"/>
        <v>10.333333333333334</v>
      </c>
      <c r="C316" s="112">
        <f t="shared" si="338"/>
        <v>12.14</v>
      </c>
      <c r="D316" s="116"/>
      <c r="E316" s="86">
        <f t="shared" si="319"/>
        <v>2.5499999999999998</v>
      </c>
      <c r="F316" s="86">
        <f t="shared" si="271"/>
        <v>2.5499999999999998</v>
      </c>
      <c r="G316" s="87">
        <f t="shared" si="272"/>
        <v>6.5024999999999995</v>
      </c>
      <c r="H316" s="88">
        <f t="shared" si="273"/>
        <v>4.6116860184274821E+18</v>
      </c>
      <c r="I316" s="84">
        <f t="shared" si="320"/>
        <v>62.000000000000036</v>
      </c>
      <c r="J316" s="89">
        <v>310</v>
      </c>
      <c r="K316" s="94">
        <f t="shared" si="274"/>
        <v>310</v>
      </c>
      <c r="L316" s="94">
        <f t="shared" si="275"/>
        <v>10</v>
      </c>
      <c r="M316" s="94">
        <v>1</v>
      </c>
      <c r="N316" s="94">
        <f>N$3/Q$3</f>
        <v>1</v>
      </c>
      <c r="O316" s="93">
        <f>O315*M316</f>
        <v>233251799040000</v>
      </c>
      <c r="P316" s="93">
        <f>K316*O316*$G316*N316</f>
        <v>4.7018314520985594E+17</v>
      </c>
      <c r="Q316" s="93">
        <f t="shared" si="276"/>
        <v>4.6116860184274821E+19</v>
      </c>
      <c r="R316" s="93">
        <f t="shared" si="277"/>
        <v>2.3058430092137411E+20</v>
      </c>
      <c r="S316" s="93">
        <f t="shared" si="278"/>
        <v>330410.66666666669</v>
      </c>
      <c r="T316" s="94">
        <f t="shared" si="337"/>
        <v>98.082759142060638</v>
      </c>
      <c r="U316" s="100">
        <f>T316/(($C316/N$3))</f>
        <v>8.0793047069242689</v>
      </c>
      <c r="V316" s="94">
        <f t="shared" si="279"/>
        <v>300</v>
      </c>
      <c r="W316" s="97">
        <f t="shared" si="280"/>
        <v>10.5</v>
      </c>
      <c r="X316" s="94">
        <v>13</v>
      </c>
      <c r="Y316" s="94">
        <f>Y$3/AB$3</f>
        <v>0.95238095238095244</v>
      </c>
      <c r="Z316" s="93">
        <f>Z315*X316</f>
        <v>251911942963200</v>
      </c>
      <c r="AA316" s="93">
        <f>V316*Z316*$G316*Y316</f>
        <v>4.6801640260520224E+17</v>
      </c>
      <c r="AB316" s="93">
        <f t="shared" si="321"/>
        <v>1.2105675798372135E+19</v>
      </c>
      <c r="AC316" s="93">
        <f t="shared" si="281"/>
        <v>2.4211351596744281E+20</v>
      </c>
      <c r="AD316" s="93">
        <f t="shared" si="282"/>
        <v>330410.66666666669</v>
      </c>
      <c r="AE316" s="94">
        <f t="shared" si="283"/>
        <v>25.865922072359382</v>
      </c>
      <c r="AF316" s="100">
        <f t="shared" si="322"/>
        <v>2.2371678892897324</v>
      </c>
      <c r="AG316" s="94">
        <f t="shared" si="284"/>
        <v>275</v>
      </c>
      <c r="AH316" s="94">
        <f t="shared" si="285"/>
        <v>11.75</v>
      </c>
      <c r="AI316" s="94">
        <v>1</v>
      </c>
      <c r="AJ316" s="94">
        <f>AJ$3/AM$3</f>
        <v>0.85106382978723394</v>
      </c>
      <c r="AK316" s="93">
        <f>AK315*AI316</f>
        <v>1816672665600</v>
      </c>
      <c r="AL316" s="93">
        <f>AG316*AK316*$G316*AJ316</f>
        <v>2764724555078808</v>
      </c>
      <c r="AM316" s="93">
        <f t="shared" si="323"/>
        <v>4.2333836497283443E+17</v>
      </c>
      <c r="AN316" s="93">
        <f t="shared" si="286"/>
        <v>2.7093655358261458E+20</v>
      </c>
      <c r="AO316" s="93">
        <f t="shared" si="287"/>
        <v>330410.66666666669</v>
      </c>
      <c r="AP316" s="94">
        <f t="shared" si="288"/>
        <v>153.12135315438945</v>
      </c>
      <c r="AQ316" s="100">
        <f t="shared" si="331"/>
        <v>14.820229815190082</v>
      </c>
      <c r="AR316" s="94">
        <f t="shared" si="289"/>
        <v>245</v>
      </c>
      <c r="AS316" s="94">
        <f t="shared" si="290"/>
        <v>13.25</v>
      </c>
      <c r="AT316" s="94">
        <v>1</v>
      </c>
      <c r="AU316" s="94">
        <f>AU$3/AX$3</f>
        <v>0.75471698113207542</v>
      </c>
      <c r="AV316" s="93">
        <f>AV315*AT316</f>
        <v>161980416000</v>
      </c>
      <c r="AW316" s="93">
        <f>AR316*AV316*$G316*AU316</f>
        <v>194757000365886.75</v>
      </c>
      <c r="AX316" s="93">
        <f t="shared" si="324"/>
        <v>7459086882832505</v>
      </c>
      <c r="AY316" s="93">
        <f t="shared" si="291"/>
        <v>3.0552419872082067E+20</v>
      </c>
      <c r="AZ316" s="93">
        <f t="shared" si="292"/>
        <v>330410.66666666669</v>
      </c>
      <c r="BA316" s="94">
        <f t="shared" si="293"/>
        <v>38.29945454499321</v>
      </c>
      <c r="BB316" s="100">
        <f t="shared" si="332"/>
        <v>4.1801299235680398</v>
      </c>
      <c r="BC316" s="94">
        <f t="shared" si="294"/>
        <v>208</v>
      </c>
      <c r="BD316" s="94">
        <f t="shared" si="295"/>
        <v>15.1</v>
      </c>
      <c r="BE316" s="94">
        <v>1</v>
      </c>
      <c r="BF316" s="94">
        <f>BF$3/BI$3</f>
        <v>0.66225165562913912</v>
      </c>
      <c r="BG316" s="93">
        <f>BG315*BE316</f>
        <v>1061683200</v>
      </c>
      <c r="BH316" s="93">
        <f>BC316*BG316*$G316*BF316</f>
        <v>950958782558.94043</v>
      </c>
      <c r="BI316" s="93">
        <f t="shared" si="325"/>
        <v>50329749276585.805</v>
      </c>
      <c r="BJ316" s="93">
        <f t="shared" si="296"/>
        <v>3.4818229439127493E+20</v>
      </c>
      <c r="BK316" s="93">
        <f t="shared" si="297"/>
        <v>330410.66666666669</v>
      </c>
      <c r="BL316" s="94">
        <f t="shared" si="298"/>
        <v>52.925268896674147</v>
      </c>
      <c r="BM316" s="100">
        <f t="shared" si="333"/>
        <v>6.5829617820410178</v>
      </c>
      <c r="BN316" s="94">
        <f t="shared" si="299"/>
        <v>158</v>
      </c>
      <c r="BO316" s="94">
        <f t="shared" si="300"/>
        <v>17.600000000000001</v>
      </c>
      <c r="BP316" s="94">
        <v>1</v>
      </c>
      <c r="BQ316" s="94">
        <f>BQ$3/BT$3</f>
        <v>0.56818181818181823</v>
      </c>
      <c r="BR316" s="93">
        <f>BR315*BP316</f>
        <v>737280</v>
      </c>
      <c r="BS316" s="93">
        <f>BN316*BR316*$G316*BQ316</f>
        <v>430385105.45454544</v>
      </c>
      <c r="BT316" s="93">
        <f t="shared" si="326"/>
        <v>57287587131.875198</v>
      </c>
      <c r="BU316" s="93">
        <f t="shared" si="301"/>
        <v>4.0582836962161846E+20</v>
      </c>
      <c r="BV316" s="93">
        <f t="shared" si="302"/>
        <v>330410.66666666669</v>
      </c>
      <c r="BW316" s="94">
        <f t="shared" si="303"/>
        <v>133.10773631762112</v>
      </c>
      <c r="BX316" s="100">
        <f t="shared" si="334"/>
        <v>19.297332448024147</v>
      </c>
      <c r="BY316" s="94">
        <f t="shared" si="304"/>
        <v>103</v>
      </c>
      <c r="BZ316" s="94">
        <f t="shared" si="305"/>
        <v>20.350000000000001</v>
      </c>
      <c r="CA316" s="94">
        <v>1</v>
      </c>
      <c r="CB316" s="94">
        <f>CB$3/CE$3</f>
        <v>0.49140049140049141</v>
      </c>
      <c r="CC316" s="93">
        <f>CC315*CA316</f>
        <v>5120</v>
      </c>
      <c r="CD316" s="93">
        <f>BY316*CC316*$G316*CB316</f>
        <v>1685090.1228501229</v>
      </c>
      <c r="CE316" s="93">
        <f t="shared" si="327"/>
        <v>32343150.693960194</v>
      </c>
      <c r="CF316" s="93">
        <f t="shared" si="306"/>
        <v>4.6923905237499635E+20</v>
      </c>
      <c r="CG316" s="93">
        <f t="shared" si="307"/>
        <v>330410.66666666669</v>
      </c>
      <c r="CH316" s="94">
        <f t="shared" si="308"/>
        <v>19.193721603005855</v>
      </c>
      <c r="CI316" s="100">
        <f t="shared" si="335"/>
        <v>3.2173989672254457</v>
      </c>
      <c r="CJ316" s="94">
        <f t="shared" si="309"/>
        <v>53</v>
      </c>
      <c r="CK316" s="94">
        <f t="shared" si="310"/>
        <v>22.85</v>
      </c>
      <c r="CL316" s="94">
        <v>1</v>
      </c>
      <c r="CM316" s="94">
        <f>CM$3/CP$3</f>
        <v>0.43763676148796499</v>
      </c>
      <c r="CN316" s="93">
        <f>CN315*CL316</f>
        <v>8</v>
      </c>
      <c r="CO316" s="93">
        <f>CJ316*CN316*$G316*CM316</f>
        <v>1206.5908096280086</v>
      </c>
      <c r="CP316" s="93">
        <f t="shared" si="328"/>
        <v>35465.342509837021</v>
      </c>
      <c r="CQ316" s="93">
        <f t="shared" si="311"/>
        <v>5.2688512760533982E+20</v>
      </c>
      <c r="CR316" s="93">
        <f t="shared" si="312"/>
        <v>330410.66666666669</v>
      </c>
      <c r="CS316" s="94">
        <f t="shared" si="313"/>
        <v>29.393015616264282</v>
      </c>
      <c r="CT316" s="100">
        <f t="shared" si="336"/>
        <v>5.532375674066218</v>
      </c>
      <c r="CU316" s="94">
        <f t="shared" si="314"/>
        <v>-10</v>
      </c>
      <c r="CV316" s="94">
        <f t="shared" si="315"/>
        <v>26</v>
      </c>
      <c r="CW316" s="94">
        <v>1</v>
      </c>
      <c r="CX316" s="94">
        <f>CX$3/DA$3</f>
        <v>0.38461538461538458</v>
      </c>
      <c r="CY316" s="93">
        <f>CY315*CW316</f>
        <v>1</v>
      </c>
      <c r="CZ316" s="93">
        <f>CU316*CY316*$G316*CX316</f>
        <v>-25.00961538461538</v>
      </c>
      <c r="DA316" s="93">
        <f t="shared" si="330"/>
        <v>6.4999999999999956</v>
      </c>
      <c r="DB316" s="93">
        <f t="shared" si="316"/>
        <v>5.9951918239557275E+20</v>
      </c>
      <c r="DC316" s="93">
        <f t="shared" si="317"/>
        <v>330410.66666666669</v>
      </c>
      <c r="DD316" s="94">
        <f t="shared" si="318"/>
        <v>-0.25990003844675114</v>
      </c>
      <c r="DE316" s="100"/>
    </row>
    <row r="317" spans="1:109">
      <c r="A317" s="84">
        <v>8192</v>
      </c>
      <c r="B317" s="84">
        <f t="shared" si="270"/>
        <v>10.366666666666667</v>
      </c>
      <c r="C317" s="112">
        <f t="shared" si="338"/>
        <v>12.14</v>
      </c>
      <c r="D317" s="116"/>
      <c r="E317" s="86">
        <f t="shared" si="319"/>
        <v>2.5549999999999997</v>
      </c>
      <c r="F317" s="86">
        <f t="shared" si="271"/>
        <v>2.5549999999999997</v>
      </c>
      <c r="G317" s="87">
        <f t="shared" si="272"/>
        <v>6.5280249999999986</v>
      </c>
      <c r="H317" s="88">
        <f t="shared" si="273"/>
        <v>5.2974361431304776E+18</v>
      </c>
      <c r="I317" s="84">
        <f t="shared" si="320"/>
        <v>62.200000000000031</v>
      </c>
      <c r="J317" s="89">
        <v>311</v>
      </c>
      <c r="K317" s="94">
        <f t="shared" si="274"/>
        <v>311</v>
      </c>
      <c r="L317" s="94">
        <f t="shared" si="275"/>
        <v>10</v>
      </c>
      <c r="M317" s="94">
        <v>1</v>
      </c>
      <c r="N317" s="94">
        <f>N$3/Q$3</f>
        <v>1</v>
      </c>
      <c r="O317" s="93">
        <f>O316*M317</f>
        <v>233251799040000</v>
      </c>
      <c r="P317" s="93">
        <f>K317*O317*$G317*N317</f>
        <v>4.7355148195813773E+17</v>
      </c>
      <c r="Q317" s="93">
        <f t="shared" si="276"/>
        <v>5.2974361431304774E+19</v>
      </c>
      <c r="R317" s="93">
        <f t="shared" si="277"/>
        <v>2.6487180715652386E+20</v>
      </c>
      <c r="S317" s="93">
        <f t="shared" si="278"/>
        <v>330683.73333333334</v>
      </c>
      <c r="T317" s="94">
        <f t="shared" si="337"/>
        <v>111.86610843715562</v>
      </c>
      <c r="U317" s="100">
        <f>T317/(($C317/N$3))</f>
        <v>9.2146712056965079</v>
      </c>
      <c r="V317" s="94">
        <f t="shared" si="279"/>
        <v>301</v>
      </c>
      <c r="W317" s="97">
        <f t="shared" si="280"/>
        <v>10.5</v>
      </c>
      <c r="X317" s="94">
        <v>1</v>
      </c>
      <c r="Y317" s="94">
        <f>Y$3/AB$3</f>
        <v>0.95238095238095244</v>
      </c>
      <c r="Z317" s="93">
        <f>Z316*X317</f>
        <v>251911942963200</v>
      </c>
      <c r="AA317" s="93">
        <f>V317*Z317*$G317*Y317</f>
        <v>4.714197389525385E+17</v>
      </c>
      <c r="AB317" s="93">
        <f t="shared" si="321"/>
        <v>1.3905769875717491E+19</v>
      </c>
      <c r="AC317" s="93">
        <f t="shared" si="281"/>
        <v>2.7811539751435007E+20</v>
      </c>
      <c r="AD317" s="93">
        <f t="shared" si="282"/>
        <v>330683.73333333334</v>
      </c>
      <c r="AE317" s="94">
        <f t="shared" si="283"/>
        <v>29.497640269826491</v>
      </c>
      <c r="AF317" s="100">
        <f t="shared" si="322"/>
        <v>2.5512786065335926</v>
      </c>
      <c r="AG317" s="94">
        <f t="shared" si="284"/>
        <v>276</v>
      </c>
      <c r="AH317" s="94">
        <f t="shared" si="285"/>
        <v>11.75</v>
      </c>
      <c r="AI317" s="94">
        <v>1</v>
      </c>
      <c r="AJ317" s="94">
        <f>AJ$3/AM$3</f>
        <v>0.85106382978723394</v>
      </c>
      <c r="AK317" s="93">
        <f>AK316*AI317</f>
        <v>1816672665600</v>
      </c>
      <c r="AL317" s="93">
        <f>AG317*AK317*$G317*AJ317</f>
        <v>2785670249776637</v>
      </c>
      <c r="AM317" s="93">
        <f t="shared" si="323"/>
        <v>4.8628808345142931E+17</v>
      </c>
      <c r="AN317" s="93">
        <f t="shared" si="286"/>
        <v>3.1122437340891552E+20</v>
      </c>
      <c r="AO317" s="93">
        <f t="shared" si="287"/>
        <v>330683.73333333334</v>
      </c>
      <c r="AP317" s="94">
        <f t="shared" si="288"/>
        <v>174.56771256053054</v>
      </c>
      <c r="AQ317" s="100">
        <f t="shared" si="331"/>
        <v>16.895968884565352</v>
      </c>
      <c r="AR317" s="94">
        <f t="shared" si="289"/>
        <v>246</v>
      </c>
      <c r="AS317" s="94">
        <f t="shared" si="290"/>
        <v>13.25</v>
      </c>
      <c r="AT317" s="94">
        <v>1</v>
      </c>
      <c r="AU317" s="94">
        <f>AU$3/AX$3</f>
        <v>0.75471698113207542</v>
      </c>
      <c r="AV317" s="93">
        <f>AV316*AT317</f>
        <v>161980416000</v>
      </c>
      <c r="AW317" s="93">
        <f>AR317*AV317*$G317*AU317</f>
        <v>196319549033182.12</v>
      </c>
      <c r="AX317" s="93">
        <f t="shared" si="324"/>
        <v>8568240832089661</v>
      </c>
      <c r="AY317" s="93">
        <f t="shared" si="291"/>
        <v>3.5095514448239414E+20</v>
      </c>
      <c r="AZ317" s="93">
        <f t="shared" si="292"/>
        <v>330683.73333333334</v>
      </c>
      <c r="BA317" s="94">
        <f t="shared" si="293"/>
        <v>43.644358772653092</v>
      </c>
      <c r="BB317" s="100">
        <f t="shared" si="332"/>
        <v>4.763490557970786</v>
      </c>
      <c r="BC317" s="94">
        <f t="shared" si="294"/>
        <v>209</v>
      </c>
      <c r="BD317" s="94">
        <f t="shared" si="295"/>
        <v>15.1</v>
      </c>
      <c r="BE317" s="94">
        <v>1</v>
      </c>
      <c r="BF317" s="94">
        <f>BF$3/BI$3</f>
        <v>0.66225165562913912</v>
      </c>
      <c r="BG317" s="93">
        <f>BG316*BE317</f>
        <v>1061683200</v>
      </c>
      <c r="BH317" s="93">
        <f>BC317*BG317*$G317*BF317</f>
        <v>959281552702.72827</v>
      </c>
      <c r="BI317" s="93">
        <f t="shared" si="325"/>
        <v>57813700201427.336</v>
      </c>
      <c r="BJ317" s="93">
        <f t="shared" si="296"/>
        <v>3.9995642880635103E+20</v>
      </c>
      <c r="BK317" s="93">
        <f t="shared" si="297"/>
        <v>330683.73333333334</v>
      </c>
      <c r="BL317" s="94">
        <f t="shared" si="298"/>
        <v>60.267707680336493</v>
      </c>
      <c r="BM317" s="100">
        <f t="shared" si="333"/>
        <v>7.4962305269611278</v>
      </c>
      <c r="BN317" s="94">
        <f t="shared" si="299"/>
        <v>159</v>
      </c>
      <c r="BO317" s="94">
        <f t="shared" si="300"/>
        <v>17.600000000000001</v>
      </c>
      <c r="BP317" s="94">
        <v>1</v>
      </c>
      <c r="BQ317" s="94">
        <f>BQ$3/BT$3</f>
        <v>0.56818181818181823</v>
      </c>
      <c r="BR317" s="93">
        <f>BR316*BP317</f>
        <v>737280</v>
      </c>
      <c r="BS317" s="93">
        <f>BN317*BR317*$G317*BQ317</f>
        <v>434809193.89090902</v>
      </c>
      <c r="BT317" s="93">
        <f t="shared" si="326"/>
        <v>65806157100.134369</v>
      </c>
      <c r="BU317" s="93">
        <f t="shared" si="301"/>
        <v>4.6617438059548207E+20</v>
      </c>
      <c r="BV317" s="93">
        <f t="shared" si="302"/>
        <v>330683.73333333334</v>
      </c>
      <c r="BW317" s="94">
        <f t="shared" si="303"/>
        <v>151.34490720231813</v>
      </c>
      <c r="BX317" s="100">
        <f t="shared" si="334"/>
        <v>21.941271554866546</v>
      </c>
      <c r="BY317" s="94">
        <f t="shared" si="304"/>
        <v>104</v>
      </c>
      <c r="BZ317" s="94">
        <f t="shared" si="305"/>
        <v>20.350000000000001</v>
      </c>
      <c r="CA317" s="94">
        <v>1</v>
      </c>
      <c r="CB317" s="94">
        <f>CB$3/CE$3</f>
        <v>0.49140049140049141</v>
      </c>
      <c r="CC317" s="93">
        <f>CC316*CA317</f>
        <v>5120</v>
      </c>
      <c r="CD317" s="93">
        <f>BY317*CC317*$G317*CB317</f>
        <v>1708129.1164619161</v>
      </c>
      <c r="CE317" s="93">
        <f t="shared" si="327"/>
        <v>37152523.997573286</v>
      </c>
      <c r="CF317" s="93">
        <f t="shared" si="306"/>
        <v>5.3901412756352611E+20</v>
      </c>
      <c r="CG317" s="93">
        <f t="shared" si="307"/>
        <v>330683.73333333334</v>
      </c>
      <c r="CH317" s="94">
        <f t="shared" si="308"/>
        <v>21.750419004933359</v>
      </c>
      <c r="CI317" s="100">
        <f t="shared" si="335"/>
        <v>3.6459722137594222</v>
      </c>
      <c r="CJ317" s="94">
        <f t="shared" si="309"/>
        <v>54</v>
      </c>
      <c r="CK317" s="94">
        <f t="shared" si="310"/>
        <v>22.85</v>
      </c>
      <c r="CL317" s="94">
        <v>1</v>
      </c>
      <c r="CM317" s="94">
        <f>CM$3/CP$3</f>
        <v>0.43763676148796499</v>
      </c>
      <c r="CN317" s="93">
        <f>CN316*CL317</f>
        <v>8</v>
      </c>
      <c r="CO317" s="93">
        <f>CJ317*CN317*$G317*CM317</f>
        <v>1234.182407002188</v>
      </c>
      <c r="CP317" s="93">
        <f t="shared" si="328"/>
        <v>40738.980600456205</v>
      </c>
      <c r="CQ317" s="93">
        <f t="shared" si="311"/>
        <v>6.0523207935265708E+20</v>
      </c>
      <c r="CR317" s="93">
        <f t="shared" si="312"/>
        <v>330683.73333333334</v>
      </c>
      <c r="CS317" s="94">
        <f t="shared" si="313"/>
        <v>33.008881320396249</v>
      </c>
      <c r="CT317" s="100">
        <f t="shared" si="336"/>
        <v>6.2129566570927048</v>
      </c>
      <c r="CU317" s="94">
        <f t="shared" si="314"/>
        <v>-9</v>
      </c>
      <c r="CV317" s="94">
        <f t="shared" si="315"/>
        <v>26</v>
      </c>
      <c r="CW317" s="94">
        <v>1</v>
      </c>
      <c r="CX317" s="94">
        <f>CX$3/DA$3</f>
        <v>0.38461538461538458</v>
      </c>
      <c r="CY317" s="93">
        <f>CY316*CW317</f>
        <v>1</v>
      </c>
      <c r="CZ317" s="93">
        <f>CU317*CY317*$G317*CX317</f>
        <v>-22.597009615384611</v>
      </c>
      <c r="DA317" s="93">
        <f t="shared" si="330"/>
        <v>7.4665393074807227</v>
      </c>
      <c r="DB317" s="93">
        <f t="shared" si="316"/>
        <v>6.8866669860696215E+20</v>
      </c>
      <c r="DC317" s="93">
        <f t="shared" si="317"/>
        <v>330683.73333333334</v>
      </c>
      <c r="DD317" s="94">
        <f t="shared" si="318"/>
        <v>-0.33042156615259904</v>
      </c>
      <c r="DE317" s="100"/>
    </row>
    <row r="318" spans="1:109">
      <c r="A318" s="84">
        <v>8192</v>
      </c>
      <c r="B318" s="84">
        <f t="shared" si="270"/>
        <v>10.4</v>
      </c>
      <c r="C318" s="112">
        <f t="shared" si="338"/>
        <v>12.14</v>
      </c>
      <c r="D318" s="116"/>
      <c r="E318" s="86">
        <f t="shared" si="319"/>
        <v>2.56</v>
      </c>
      <c r="F318" s="86">
        <f t="shared" si="271"/>
        <v>2.56</v>
      </c>
      <c r="G318" s="87">
        <f t="shared" si="272"/>
        <v>6.5536000000000003</v>
      </c>
      <c r="H318" s="88">
        <f t="shared" si="273"/>
        <v>6.0851561833158164E+18</v>
      </c>
      <c r="I318" s="84">
        <f t="shared" si="320"/>
        <v>62.400000000000027</v>
      </c>
      <c r="J318" s="89">
        <v>312</v>
      </c>
      <c r="K318" s="94">
        <f t="shared" si="274"/>
        <v>312</v>
      </c>
      <c r="L318" s="94">
        <f t="shared" si="275"/>
        <v>10</v>
      </c>
      <c r="M318" s="94">
        <v>1</v>
      </c>
      <c r="N318" s="94">
        <f>N$3/Q$3</f>
        <v>1</v>
      </c>
      <c r="O318" s="93">
        <f>O317*M318</f>
        <v>233251799040000</v>
      </c>
      <c r="P318" s="93">
        <f>K318*O318*$G318*N318</f>
        <v>4.7693536493882573E+17</v>
      </c>
      <c r="Q318" s="93">
        <f t="shared" si="276"/>
        <v>6.0851561833158164E+19</v>
      </c>
      <c r="R318" s="93">
        <f t="shared" si="277"/>
        <v>3.0425780916579081E+20</v>
      </c>
      <c r="S318" s="93">
        <f t="shared" si="278"/>
        <v>330956.79999999999</v>
      </c>
      <c r="T318" s="94">
        <f t="shared" si="337"/>
        <v>127.58869714130616</v>
      </c>
      <c r="U318" s="100">
        <f>T318/(($C318/N$3))</f>
        <v>10.509777359250918</v>
      </c>
      <c r="V318" s="94">
        <f t="shared" si="279"/>
        <v>302</v>
      </c>
      <c r="W318" s="97">
        <f t="shared" si="280"/>
        <v>10.5</v>
      </c>
      <c r="X318" s="94">
        <v>1</v>
      </c>
      <c r="Y318" s="94">
        <f>Y$3/AB$3</f>
        <v>0.95238095238095244</v>
      </c>
      <c r="Z318" s="93">
        <f>Z317*X318</f>
        <v>251911942963200</v>
      </c>
      <c r="AA318" s="93">
        <f>V318*Z318*$G318*Y318</f>
        <v>4.7483894575228154E+17</v>
      </c>
      <c r="AB318" s="93">
        <f t="shared" si="321"/>
        <v>1.5973534981204007E+19</v>
      </c>
      <c r="AC318" s="93">
        <f t="shared" si="281"/>
        <v>3.1947069962408034E+20</v>
      </c>
      <c r="AD318" s="93">
        <f t="shared" si="282"/>
        <v>330956.79999999999</v>
      </c>
      <c r="AE318" s="94">
        <f t="shared" si="283"/>
        <v>33.63990069495528</v>
      </c>
      <c r="AF318" s="100">
        <f t="shared" si="322"/>
        <v>2.9095466004697732</v>
      </c>
      <c r="AG318" s="94">
        <f t="shared" si="284"/>
        <v>277</v>
      </c>
      <c r="AH318" s="94">
        <f t="shared" si="285"/>
        <v>11.75</v>
      </c>
      <c r="AI318" s="94">
        <v>1</v>
      </c>
      <c r="AJ318" s="94">
        <f>AJ$3/AM$3</f>
        <v>0.85106382978723394</v>
      </c>
      <c r="AK318" s="93">
        <f>AK317*AI318</f>
        <v>1816672665600</v>
      </c>
      <c r="AL318" s="93">
        <f>AG318*AK318*$G318*AJ318</f>
        <v>2806716286649784</v>
      </c>
      <c r="AM318" s="93">
        <f t="shared" si="323"/>
        <v>5.585983215153177E+17</v>
      </c>
      <c r="AN318" s="93">
        <f t="shared" si="286"/>
        <v>3.5750292576980422E+20</v>
      </c>
      <c r="AO318" s="93">
        <f t="shared" si="287"/>
        <v>330956.79999999999</v>
      </c>
      <c r="AP318" s="94">
        <f t="shared" si="288"/>
        <v>199.02201165550809</v>
      </c>
      <c r="AQ318" s="100">
        <f t="shared" si="331"/>
        <v>19.262838854631138</v>
      </c>
      <c r="AR318" s="94">
        <f t="shared" si="289"/>
        <v>247</v>
      </c>
      <c r="AS318" s="94">
        <f t="shared" si="290"/>
        <v>13.25</v>
      </c>
      <c r="AT318" s="94">
        <v>1</v>
      </c>
      <c r="AU318" s="94">
        <f>AU$3/AX$3</f>
        <v>0.75471698113207542</v>
      </c>
      <c r="AV318" s="93">
        <f>AV317*AT318</f>
        <v>161980416000</v>
      </c>
      <c r="AW318" s="93">
        <f>AR318*AV318*$G318*AU318</f>
        <v>197889848310571.47</v>
      </c>
      <c r="AX318" s="93">
        <f t="shared" si="324"/>
        <v>9842324149039824</v>
      </c>
      <c r="AY318" s="93">
        <f t="shared" si="291"/>
        <v>4.0314159714467283E+20</v>
      </c>
      <c r="AZ318" s="93">
        <f t="shared" si="292"/>
        <v>330956.79999999999</v>
      </c>
      <c r="BA318" s="94">
        <f t="shared" si="293"/>
        <v>49.736377247574239</v>
      </c>
      <c r="BB318" s="100">
        <f t="shared" si="332"/>
        <v>5.4283937275976823</v>
      </c>
      <c r="BC318" s="94">
        <f t="shared" si="294"/>
        <v>210</v>
      </c>
      <c r="BD318" s="94">
        <f t="shared" si="295"/>
        <v>15.1</v>
      </c>
      <c r="BE318" s="94">
        <v>1</v>
      </c>
      <c r="BF318" s="94">
        <f>BF$3/BI$3</f>
        <v>0.66225165562913912</v>
      </c>
      <c r="BG318" s="93">
        <f>BG317*BE318</f>
        <v>1061683200</v>
      </c>
      <c r="BH318" s="93">
        <f>BC318*BG318*$G318*BF318</f>
        <v>967647598741.19214</v>
      </c>
      <c r="BI318" s="93">
        <f t="shared" si="325"/>
        <v>66410502317671.328</v>
      </c>
      <c r="BJ318" s="93">
        <f t="shared" si="296"/>
        <v>4.5942929184034416E+20</v>
      </c>
      <c r="BK318" s="93">
        <f t="shared" si="297"/>
        <v>330956.79999999999</v>
      </c>
      <c r="BL318" s="94">
        <f t="shared" si="298"/>
        <v>68.630875955321358</v>
      </c>
      <c r="BM318" s="100">
        <f t="shared" si="333"/>
        <v>8.5364598593521617</v>
      </c>
      <c r="BN318" s="94">
        <f t="shared" si="299"/>
        <v>160</v>
      </c>
      <c r="BO318" s="94">
        <f t="shared" si="300"/>
        <v>17.600000000000001</v>
      </c>
      <c r="BP318" s="94">
        <v>12</v>
      </c>
      <c r="BQ318" s="94">
        <f>BQ$3/BT$3</f>
        <v>0.56818181818181823</v>
      </c>
      <c r="BR318" s="93">
        <f>BR317*BP318</f>
        <v>8847360</v>
      </c>
      <c r="BS318" s="93">
        <f>BN318*BR318*$G318*BQ318</f>
        <v>5271096226.9090919</v>
      </c>
      <c r="BT318" s="93">
        <f t="shared" si="326"/>
        <v>75591424409.600815</v>
      </c>
      <c r="BU318" s="93">
        <f t="shared" si="301"/>
        <v>5.3549374413179191E+20</v>
      </c>
      <c r="BV318" s="93">
        <f t="shared" si="302"/>
        <v>330956.79999999999</v>
      </c>
      <c r="BW318" s="94">
        <f t="shared" si="303"/>
        <v>14.340740740740893</v>
      </c>
      <c r="BX318" s="100">
        <f t="shared" si="334"/>
        <v>2.0790530233693549</v>
      </c>
      <c r="BY318" s="94">
        <f t="shared" si="304"/>
        <v>105</v>
      </c>
      <c r="BZ318" s="94">
        <f t="shared" si="305"/>
        <v>20.350000000000001</v>
      </c>
      <c r="CA318" s="94">
        <v>1</v>
      </c>
      <c r="CB318" s="94">
        <f>CB$3/CE$3</f>
        <v>0.49140049140049141</v>
      </c>
      <c r="CC318" s="93">
        <f>CC317*CA318</f>
        <v>5120</v>
      </c>
      <c r="CD318" s="93">
        <f>BY318*CC318*$G318*CB318</f>
        <v>1731309.7592137593</v>
      </c>
      <c r="CE318" s="93">
        <f t="shared" si="327"/>
        <v>42677043.200000308</v>
      </c>
      <c r="CF318" s="93">
        <f t="shared" si="306"/>
        <v>6.1916464165238446E+20</v>
      </c>
      <c r="CG318" s="93">
        <f t="shared" si="307"/>
        <v>330956.79999999999</v>
      </c>
      <c r="CH318" s="94">
        <f t="shared" si="308"/>
        <v>24.650148809523987</v>
      </c>
      <c r="CI318" s="100">
        <f t="shared" si="335"/>
        <v>4.1320471851220191</v>
      </c>
      <c r="CJ318" s="94">
        <f t="shared" si="309"/>
        <v>55</v>
      </c>
      <c r="CK318" s="94">
        <f t="shared" si="310"/>
        <v>22.85</v>
      </c>
      <c r="CL318" s="94">
        <v>1</v>
      </c>
      <c r="CM318" s="94">
        <f>CM$3/CP$3</f>
        <v>0.43763676148796499</v>
      </c>
      <c r="CN318" s="93">
        <f>CN317*CL318</f>
        <v>8</v>
      </c>
      <c r="CO318" s="93">
        <f>CJ318*CN318*$G318*CM318</f>
        <v>1261.9623632385121</v>
      </c>
      <c r="CP318" s="93">
        <f t="shared" si="328"/>
        <v>46796.800000000178</v>
      </c>
      <c r="CQ318" s="93">
        <f t="shared" si="311"/>
        <v>6.9522909394383208E+20</v>
      </c>
      <c r="CR318" s="93">
        <f t="shared" si="312"/>
        <v>330956.79999999999</v>
      </c>
      <c r="CS318" s="94">
        <f t="shared" si="313"/>
        <v>37.082563920454682</v>
      </c>
      <c r="CT318" s="100">
        <f t="shared" si="336"/>
        <v>6.9797082832157296</v>
      </c>
      <c r="CU318" s="94">
        <f t="shared" si="314"/>
        <v>-8</v>
      </c>
      <c r="CV318" s="94">
        <f t="shared" si="315"/>
        <v>26</v>
      </c>
      <c r="CW318" s="94">
        <v>1</v>
      </c>
      <c r="CX318" s="94">
        <f>CX$3/DA$3</f>
        <v>0.38461538461538458</v>
      </c>
      <c r="CY318" s="93">
        <f>CY317*CW318</f>
        <v>1</v>
      </c>
      <c r="CZ318" s="93">
        <f>CU318*CY318*$G318*CX318</f>
        <v>-20.164923076923078</v>
      </c>
      <c r="DA318" s="93">
        <f t="shared" si="330"/>
        <v>8.5768014200238074</v>
      </c>
      <c r="DB318" s="93">
        <f t="shared" si="316"/>
        <v>7.9107030383105606E+20</v>
      </c>
      <c r="DC318" s="93">
        <f t="shared" si="317"/>
        <v>330956.79999999999</v>
      </c>
      <c r="DD318" s="94">
        <f t="shared" si="318"/>
        <v>-0.42533271202205464</v>
      </c>
      <c r="DE318" s="100"/>
    </row>
    <row r="319" spans="1:109">
      <c r="A319" s="84">
        <v>8192</v>
      </c>
      <c r="B319" s="84">
        <f t="shared" si="270"/>
        <v>10.433333333333334</v>
      </c>
      <c r="C319" s="112">
        <f t="shared" si="338"/>
        <v>12.14</v>
      </c>
      <c r="D319" s="116"/>
      <c r="E319" s="86">
        <f t="shared" si="319"/>
        <v>2.5649999999999999</v>
      </c>
      <c r="F319" s="86">
        <f t="shared" si="271"/>
        <v>2.5649999999999999</v>
      </c>
      <c r="G319" s="87">
        <f t="shared" si="272"/>
        <v>6.5792250000000001</v>
      </c>
      <c r="H319" s="88">
        <f t="shared" si="273"/>
        <v>6.9900088976749158E+18</v>
      </c>
      <c r="I319" s="84">
        <f t="shared" si="320"/>
        <v>62.60000000000003</v>
      </c>
      <c r="J319" s="89">
        <v>313</v>
      </c>
      <c r="K319" s="94">
        <f t="shared" si="274"/>
        <v>313</v>
      </c>
      <c r="L319" s="94">
        <f t="shared" si="275"/>
        <v>10</v>
      </c>
      <c r="M319" s="94">
        <v>1</v>
      </c>
      <c r="N319" s="94">
        <f>N$3/Q$3</f>
        <v>1</v>
      </c>
      <c r="O319" s="93">
        <f>O318*M319</f>
        <v>233251799040000</v>
      </c>
      <c r="P319" s="93">
        <f>K319*O319*$G319*N319</f>
        <v>4.8033482913968947E+17</v>
      </c>
      <c r="Q319" s="93">
        <f t="shared" si="276"/>
        <v>6.9900088976749158E+19</v>
      </c>
      <c r="R319" s="93">
        <f t="shared" si="277"/>
        <v>3.4950044488374577E+20</v>
      </c>
      <c r="S319" s="93">
        <f t="shared" si="278"/>
        <v>331229.8666666667</v>
      </c>
      <c r="T319" s="94">
        <f t="shared" si="337"/>
        <v>145.52367377136633</v>
      </c>
      <c r="U319" s="100">
        <f>T319/(($C319/N$3))</f>
        <v>11.987123045417325</v>
      </c>
      <c r="V319" s="94">
        <f t="shared" si="279"/>
        <v>303</v>
      </c>
      <c r="W319" s="97">
        <f t="shared" si="280"/>
        <v>10.5</v>
      </c>
      <c r="X319" s="94">
        <v>1</v>
      </c>
      <c r="Y319" s="94">
        <f>Y$3/AB$3</f>
        <v>0.95238095238095244</v>
      </c>
      <c r="Z319" s="93">
        <f>Z318*X319</f>
        <v>251911942963200</v>
      </c>
      <c r="AA319" s="93">
        <f>V319*Z319*$G319*Y319</f>
        <v>4.7827405899185152E+17</v>
      </c>
      <c r="AB319" s="93">
        <f t="shared" si="321"/>
        <v>1.8348773356396636E+19</v>
      </c>
      <c r="AC319" s="93">
        <f t="shared" si="281"/>
        <v>3.6697546712793311E+20</v>
      </c>
      <c r="AD319" s="93">
        <f t="shared" si="282"/>
        <v>331229.8666666667</v>
      </c>
      <c r="AE319" s="94">
        <f t="shared" si="283"/>
        <v>38.364559004253351</v>
      </c>
      <c r="AF319" s="100">
        <f t="shared" si="322"/>
        <v>3.3181867343052733</v>
      </c>
      <c r="AG319" s="94">
        <f t="shared" si="284"/>
        <v>278</v>
      </c>
      <c r="AH319" s="94">
        <f t="shared" si="285"/>
        <v>11.75</v>
      </c>
      <c r="AI319" s="94">
        <v>1</v>
      </c>
      <c r="AJ319" s="94">
        <f>AJ$3/AM$3</f>
        <v>0.85106382978723394</v>
      </c>
      <c r="AK319" s="93">
        <f>AK318*AI319</f>
        <v>1816672665600</v>
      </c>
      <c r="AL319" s="93">
        <f>AG319*AK319*$G319*AJ319</f>
        <v>2827862897613906.5</v>
      </c>
      <c r="AM319" s="93">
        <f t="shared" si="323"/>
        <v>6.4166097302875034E+17</v>
      </c>
      <c r="AN319" s="93">
        <f t="shared" si="286"/>
        <v>4.1066302273840126E+20</v>
      </c>
      <c r="AO319" s="93">
        <f t="shared" si="287"/>
        <v>331229.8666666667</v>
      </c>
      <c r="AP319" s="94">
        <f t="shared" si="288"/>
        <v>226.90667697156425</v>
      </c>
      <c r="AQ319" s="100">
        <f t="shared" si="331"/>
        <v>21.961725324677758</v>
      </c>
      <c r="AR319" s="94">
        <f t="shared" si="289"/>
        <v>248</v>
      </c>
      <c r="AS319" s="94">
        <f t="shared" si="290"/>
        <v>13.25</v>
      </c>
      <c r="AT319" s="94">
        <v>1</v>
      </c>
      <c r="AU319" s="94">
        <f>AU$3/AX$3</f>
        <v>0.75471698113207542</v>
      </c>
      <c r="AV319" s="93">
        <f>AV318*AT319</f>
        <v>161980416000</v>
      </c>
      <c r="AW319" s="93">
        <f>AR319*AV319*$G319*AU319</f>
        <v>199467916535460.22</v>
      </c>
      <c r="AX319" s="93">
        <f t="shared" si="324"/>
        <v>1.1305861559349638E+16</v>
      </c>
      <c r="AY319" s="93">
        <f t="shared" si="291"/>
        <v>4.6308808947096315E+20</v>
      </c>
      <c r="AZ319" s="93">
        <f t="shared" si="292"/>
        <v>331229.8666666667</v>
      </c>
      <c r="BA319" s="94">
        <f t="shared" si="293"/>
        <v>56.680100518018641</v>
      </c>
      <c r="BB319" s="100">
        <f t="shared" si="332"/>
        <v>6.186254792946845</v>
      </c>
      <c r="BC319" s="94">
        <f t="shared" si="294"/>
        <v>211</v>
      </c>
      <c r="BD319" s="94">
        <f t="shared" si="295"/>
        <v>15.1</v>
      </c>
      <c r="BE319" s="94">
        <v>1</v>
      </c>
      <c r="BF319" s="94">
        <f>BF$3/BI$3</f>
        <v>0.66225165562913912</v>
      </c>
      <c r="BG319" s="93">
        <f>BG318*BE319</f>
        <v>1061683200</v>
      </c>
      <c r="BH319" s="93">
        <f>BC319*BG319*$G319*BF319</f>
        <v>976057026139.54968</v>
      </c>
      <c r="BI319" s="93">
        <f t="shared" si="325"/>
        <v>76285634766835.828</v>
      </c>
      <c r="BJ319" s="93">
        <f t="shared" si="296"/>
        <v>5.2774567177445612E+20</v>
      </c>
      <c r="BK319" s="93">
        <f t="shared" si="297"/>
        <v>331229.8666666667</v>
      </c>
      <c r="BL319" s="94">
        <f t="shared" si="298"/>
        <v>78.156944444687653</v>
      </c>
      <c r="BM319" s="100">
        <f t="shared" si="333"/>
        <v>9.7213332876011815</v>
      </c>
      <c r="BN319" s="94">
        <f t="shared" si="299"/>
        <v>161</v>
      </c>
      <c r="BO319" s="94">
        <f t="shared" si="300"/>
        <v>17.600000000000001</v>
      </c>
      <c r="BP319" s="94">
        <v>1</v>
      </c>
      <c r="BQ319" s="94">
        <f>BQ$3/BT$3</f>
        <v>0.56818181818181823</v>
      </c>
      <c r="BR319" s="93">
        <f>BR318*BP319</f>
        <v>8847360</v>
      </c>
      <c r="BS319" s="93">
        <f>BN319*BR319*$G319*BQ319</f>
        <v>5324779720.1454544</v>
      </c>
      <c r="BT319" s="93">
        <f t="shared" si="326"/>
        <v>86831744871.191193</v>
      </c>
      <c r="BU319" s="93">
        <f t="shared" si="301"/>
        <v>6.1512078299539269E+20</v>
      </c>
      <c r="BV319" s="93">
        <f t="shared" si="302"/>
        <v>331229.8666666667</v>
      </c>
      <c r="BW319" s="94">
        <f t="shared" si="303"/>
        <v>16.30710553953568</v>
      </c>
      <c r="BX319" s="100">
        <f t="shared" si="334"/>
        <v>2.3641273269837555</v>
      </c>
      <c r="BY319" s="94">
        <f t="shared" si="304"/>
        <v>106</v>
      </c>
      <c r="BZ319" s="94">
        <f t="shared" si="305"/>
        <v>20.350000000000001</v>
      </c>
      <c r="CA319" s="94">
        <v>1</v>
      </c>
      <c r="CB319" s="94">
        <f>CB$3/CE$3</f>
        <v>0.49140049140049141</v>
      </c>
      <c r="CC319" s="93">
        <f>CC318*CA319</f>
        <v>5120</v>
      </c>
      <c r="CD319" s="93">
        <f>BY319*CC319*$G319*CB319</f>
        <v>1754632.4285012286</v>
      </c>
      <c r="CE319" s="93">
        <f t="shared" si="327"/>
        <v>49023049.319977745</v>
      </c>
      <c r="CF319" s="93">
        <f t="shared" si="306"/>
        <v>7.1123340533842274E+20</v>
      </c>
      <c r="CG319" s="93">
        <f t="shared" si="307"/>
        <v>331229.8666666667</v>
      </c>
      <c r="CH319" s="94">
        <f t="shared" si="308"/>
        <v>27.939213093110471</v>
      </c>
      <c r="CI319" s="100">
        <f t="shared" si="335"/>
        <v>4.6833853908138225</v>
      </c>
      <c r="CJ319" s="94">
        <f t="shared" si="309"/>
        <v>56</v>
      </c>
      <c r="CK319" s="94">
        <f t="shared" si="310"/>
        <v>22.85</v>
      </c>
      <c r="CL319" s="94">
        <v>1</v>
      </c>
      <c r="CM319" s="94">
        <f>CM$3/CP$3</f>
        <v>0.43763676148796499</v>
      </c>
      <c r="CN319" s="93">
        <f>CN318*CL319</f>
        <v>8</v>
      </c>
      <c r="CO319" s="93">
        <f>CJ319*CN319*$G319*CM319</f>
        <v>1289.9312035010942</v>
      </c>
      <c r="CP319" s="93">
        <f t="shared" si="328"/>
        <v>53755.407179125454</v>
      </c>
      <c r="CQ319" s="93">
        <f t="shared" si="311"/>
        <v>7.9860851655935918E+20</v>
      </c>
      <c r="CR319" s="93">
        <f t="shared" si="312"/>
        <v>331229.8666666667</v>
      </c>
      <c r="CS319" s="94">
        <f t="shared" si="313"/>
        <v>41.673080729595561</v>
      </c>
      <c r="CT319" s="100">
        <f t="shared" si="336"/>
        <v>7.8437388358423279</v>
      </c>
      <c r="CU319" s="94">
        <f t="shared" si="314"/>
        <v>-7</v>
      </c>
      <c r="CV319" s="94">
        <f t="shared" si="315"/>
        <v>26</v>
      </c>
      <c r="CW319" s="94">
        <v>1</v>
      </c>
      <c r="CX319" s="94">
        <f>CX$3/DA$3</f>
        <v>0.38461538461538458</v>
      </c>
      <c r="CY319" s="93">
        <f>CY318*CW319</f>
        <v>1</v>
      </c>
      <c r="CZ319" s="93">
        <f>CU319*CY319*$G319*CX319</f>
        <v>-17.713298076923074</v>
      </c>
      <c r="DA319" s="93">
        <f t="shared" si="330"/>
        <v>9.852157682317582</v>
      </c>
      <c r="DB319" s="93">
        <f t="shared" si="316"/>
        <v>9.087011566977391E+20</v>
      </c>
      <c r="DC319" s="93">
        <f t="shared" si="317"/>
        <v>331229.8666666667</v>
      </c>
      <c r="DD319" s="94">
        <f t="shared" si="318"/>
        <v>-0.55620120203097556</v>
      </c>
      <c r="DE319" s="100"/>
    </row>
    <row r="320" spans="1:109">
      <c r="A320" s="84">
        <v>8192</v>
      </c>
      <c r="B320" s="84">
        <f t="shared" si="270"/>
        <v>10.466666666666667</v>
      </c>
      <c r="C320" s="112">
        <f t="shared" si="338"/>
        <v>12.14</v>
      </c>
      <c r="D320" s="116"/>
      <c r="E320" s="86">
        <f t="shared" si="319"/>
        <v>2.5700000000000003</v>
      </c>
      <c r="F320" s="86">
        <f t="shared" si="271"/>
        <v>2.5700000000000003</v>
      </c>
      <c r="G320" s="87">
        <f t="shared" si="272"/>
        <v>6.6049000000000015</v>
      </c>
      <c r="H320" s="88">
        <f t="shared" si="273"/>
        <v>8.0294117221738127E+18</v>
      </c>
      <c r="I320" s="84">
        <f t="shared" si="320"/>
        <v>62.800000000000033</v>
      </c>
      <c r="J320" s="89">
        <v>314</v>
      </c>
      <c r="K320" s="94">
        <f t="shared" si="274"/>
        <v>314</v>
      </c>
      <c r="L320" s="94">
        <f t="shared" si="275"/>
        <v>10</v>
      </c>
      <c r="M320" s="94">
        <v>1</v>
      </c>
      <c r="N320" s="94">
        <f>N$3/Q$3</f>
        <v>1</v>
      </c>
      <c r="O320" s="93">
        <f>O319*M320</f>
        <v>233251799040000</v>
      </c>
      <c r="P320" s="93">
        <f>K320*O320*$G320*N320</f>
        <v>4.8374990954849907E+17</v>
      </c>
      <c r="Q320" s="93">
        <f t="shared" ref="Q320:Q344" si="339">L320*POWER($I$1,K320)</f>
        <v>8.0294117221738119E+19</v>
      </c>
      <c r="R320" s="93">
        <f t="shared" ref="R320:R344" si="340">$H320*L320*5</f>
        <v>4.0147058610869056E+20</v>
      </c>
      <c r="S320" s="93">
        <f t="shared" si="278"/>
        <v>331502.93333333335</v>
      </c>
      <c r="T320" s="94">
        <f t="shared" ref="T320:T344" si="341">Q320/P320</f>
        <v>165.98270229482722</v>
      </c>
      <c r="U320" s="100">
        <f>T320/(($C320/N$3))</f>
        <v>13.672380749162043</v>
      </c>
      <c r="V320" s="94">
        <f t="shared" si="279"/>
        <v>304</v>
      </c>
      <c r="W320" s="97">
        <f t="shared" si="280"/>
        <v>10.5</v>
      </c>
      <c r="X320" s="94">
        <v>1</v>
      </c>
      <c r="Y320" s="94">
        <f>Y$3/AB$3</f>
        <v>0.95238095238095244</v>
      </c>
      <c r="Z320" s="93">
        <f>Z319*X320</f>
        <v>251911942963200</v>
      </c>
      <c r="AA320" s="93">
        <f>V320*Z320*$G320*Y320</f>
        <v>4.8172511465866912E+17</v>
      </c>
      <c r="AB320" s="93">
        <f t="shared" si="321"/>
        <v>2.1077205770706244E+19</v>
      </c>
      <c r="AC320" s="93">
        <f t="shared" si="281"/>
        <v>4.2154411541412518E+20</v>
      </c>
      <c r="AD320" s="93">
        <f t="shared" si="282"/>
        <v>331502.93333333335</v>
      </c>
      <c r="AE320" s="94">
        <f t="shared" si="283"/>
        <v>43.753595420576517</v>
      </c>
      <c r="AF320" s="100">
        <f t="shared" si="322"/>
        <v>3.7842895544979691</v>
      </c>
      <c r="AG320" s="94">
        <f t="shared" si="284"/>
        <v>279</v>
      </c>
      <c r="AH320" s="94">
        <f t="shared" si="285"/>
        <v>11.75</v>
      </c>
      <c r="AI320" s="94">
        <v>1</v>
      </c>
      <c r="AJ320" s="94">
        <f>AJ$3/AM$3</f>
        <v>0.85106382978723394</v>
      </c>
      <c r="AK320" s="93">
        <f>AK319*AI320</f>
        <v>1816672665600</v>
      </c>
      <c r="AL320" s="93">
        <f>AG320*AK320*$G320*AJ320</f>
        <v>2849110314584665.5</v>
      </c>
      <c r="AM320" s="93">
        <f t="shared" si="323"/>
        <v>7.3707490418392256E+17</v>
      </c>
      <c r="AN320" s="93">
        <f t="shared" si="286"/>
        <v>4.717279386777115E+20</v>
      </c>
      <c r="AO320" s="93">
        <f t="shared" si="287"/>
        <v>331502.93333333335</v>
      </c>
      <c r="AP320" s="94">
        <f t="shared" si="288"/>
        <v>258.70353296284037</v>
      </c>
      <c r="AQ320" s="100">
        <f t="shared" si="331"/>
        <v>25.039262869138174</v>
      </c>
      <c r="AR320" s="94">
        <f t="shared" si="289"/>
        <v>249</v>
      </c>
      <c r="AS320" s="94">
        <f t="shared" si="290"/>
        <v>13.25</v>
      </c>
      <c r="AT320" s="94">
        <v>1</v>
      </c>
      <c r="AU320" s="94">
        <f>AU$3/AX$3</f>
        <v>0.75471698113207542</v>
      </c>
      <c r="AV320" s="93">
        <f>AV319*AT320</f>
        <v>161980416000</v>
      </c>
      <c r="AW320" s="93">
        <f>AR320*AV320*$G320*AU320</f>
        <v>201053772045254.06</v>
      </c>
      <c r="AX320" s="93">
        <f t="shared" si="324"/>
        <v>1.2987024575049146E+16</v>
      </c>
      <c r="AY320" s="93">
        <f t="shared" si="291"/>
        <v>5.319485265940151E+20</v>
      </c>
      <c r="AZ320" s="93">
        <f t="shared" si="292"/>
        <v>331502.93333333335</v>
      </c>
      <c r="BA320" s="94">
        <f t="shared" si="293"/>
        <v>64.594781997554222</v>
      </c>
      <c r="BB320" s="100">
        <f t="shared" si="332"/>
        <v>7.050089468431576</v>
      </c>
      <c r="BC320" s="94">
        <f t="shared" si="294"/>
        <v>212</v>
      </c>
      <c r="BD320" s="94">
        <f t="shared" si="295"/>
        <v>15.1</v>
      </c>
      <c r="BE320" s="94">
        <v>1</v>
      </c>
      <c r="BF320" s="94">
        <f>BF$3/BI$3</f>
        <v>0.66225165562913912</v>
      </c>
      <c r="BG320" s="93">
        <f>BG319*BE320</f>
        <v>1061683200</v>
      </c>
      <c r="BH320" s="93">
        <f>BC320*BG320*$G320*BF320</f>
        <v>984509940363.02026</v>
      </c>
      <c r="BI320" s="93">
        <f t="shared" si="325"/>
        <v>87629183166568.969</v>
      </c>
      <c r="BJ320" s="93">
        <f t="shared" si="296"/>
        <v>6.0622058502412291E+20</v>
      </c>
      <c r="BK320" s="93">
        <f t="shared" si="297"/>
        <v>331502.93333333335</v>
      </c>
      <c r="BL320" s="94">
        <f t="shared" si="298"/>
        <v>89.007921173713385</v>
      </c>
      <c r="BM320" s="100">
        <f t="shared" si="333"/>
        <v>11.071001727537661</v>
      </c>
      <c r="BN320" s="94">
        <f t="shared" si="299"/>
        <v>162</v>
      </c>
      <c r="BO320" s="94">
        <f t="shared" si="300"/>
        <v>17.600000000000001</v>
      </c>
      <c r="BP320" s="94">
        <v>1</v>
      </c>
      <c r="BQ320" s="94">
        <f>BQ$3/BT$3</f>
        <v>0.56818181818181823</v>
      </c>
      <c r="BR320" s="93">
        <f>BR319*BP320</f>
        <v>8847360</v>
      </c>
      <c r="BS320" s="93">
        <f>BN320*BR320*$G320*BQ320</f>
        <v>5378761560.4363651</v>
      </c>
      <c r="BT320" s="93">
        <f t="shared" si="326"/>
        <v>99743482495.059555</v>
      </c>
      <c r="BU320" s="93">
        <f t="shared" si="301"/>
        <v>7.0658823155129555E+20</v>
      </c>
      <c r="BV320" s="93">
        <f t="shared" si="302"/>
        <v>331502.93333333335</v>
      </c>
      <c r="BW320" s="94">
        <f t="shared" si="303"/>
        <v>18.543949452737522</v>
      </c>
      <c r="BX320" s="100">
        <f t="shared" si="334"/>
        <v>2.6884144181892946</v>
      </c>
      <c r="BY320" s="94">
        <f t="shared" si="304"/>
        <v>107</v>
      </c>
      <c r="BZ320" s="94">
        <f t="shared" si="305"/>
        <v>20.350000000000001</v>
      </c>
      <c r="CA320" s="94">
        <v>1</v>
      </c>
      <c r="CB320" s="94">
        <f>CB$3/CE$3</f>
        <v>0.49140049140049141</v>
      </c>
      <c r="CC320" s="93">
        <f>CC319*CA320</f>
        <v>5120</v>
      </c>
      <c r="CD320" s="93">
        <f>BY320*CC320*$G320*CB320</f>
        <v>1778097.501719902</v>
      </c>
      <c r="CE320" s="93">
        <f t="shared" si="327"/>
        <v>56312696.110796966</v>
      </c>
      <c r="CF320" s="93">
        <f t="shared" si="306"/>
        <v>8.1699264273118541E+20</v>
      </c>
      <c r="CG320" s="93">
        <f t="shared" si="307"/>
        <v>331502.93333333335</v>
      </c>
      <c r="CH320" s="94">
        <f t="shared" si="308"/>
        <v>31.670195844900142</v>
      </c>
      <c r="CI320" s="100">
        <f t="shared" si="335"/>
        <v>5.3088013627983353</v>
      </c>
      <c r="CJ320" s="94">
        <f t="shared" si="309"/>
        <v>57</v>
      </c>
      <c r="CK320" s="94">
        <f t="shared" si="310"/>
        <v>22.85</v>
      </c>
      <c r="CL320" s="94">
        <v>1</v>
      </c>
      <c r="CM320" s="94">
        <f>CM$3/CP$3</f>
        <v>0.43763676148796499</v>
      </c>
      <c r="CN320" s="93">
        <f>CN319*CL320</f>
        <v>8</v>
      </c>
      <c r="CO320" s="93">
        <f>CJ320*CN320*$G320*CM320</f>
        <v>1318.0894529540485</v>
      </c>
      <c r="CP320" s="93">
        <f t="shared" si="328"/>
        <v>61748.747798857228</v>
      </c>
      <c r="CQ320" s="93">
        <f t="shared" si="311"/>
        <v>9.1736028925835818E+20</v>
      </c>
      <c r="CR320" s="93">
        <f t="shared" si="312"/>
        <v>331502.93333333335</v>
      </c>
      <c r="CS320" s="94">
        <f t="shared" si="313"/>
        <v>46.847160229124391</v>
      </c>
      <c r="CT320" s="100">
        <f t="shared" si="336"/>
        <v>8.8176080002923598</v>
      </c>
      <c r="CU320" s="94">
        <f t="shared" si="314"/>
        <v>-6</v>
      </c>
      <c r="CV320" s="94">
        <f t="shared" si="315"/>
        <v>26</v>
      </c>
      <c r="CW320" s="94">
        <v>1</v>
      </c>
      <c r="CX320" s="94">
        <f>CX$3/DA$3</f>
        <v>0.38461538461538458</v>
      </c>
      <c r="CY320" s="93">
        <f>CY319*CW320</f>
        <v>1</v>
      </c>
      <c r="CZ320" s="93">
        <f>CU320*CY320*$G320*CX320</f>
        <v>-15.242076923076926</v>
      </c>
      <c r="DA320" s="93">
        <f t="shared" si="330"/>
        <v>11.31715732284961</v>
      </c>
      <c r="DB320" s="93">
        <f t="shared" si="316"/>
        <v>1.0438235238825956E+21</v>
      </c>
      <c r="DC320" s="93">
        <f t="shared" si="317"/>
        <v>331502.93333333335</v>
      </c>
      <c r="DD320" s="94">
        <f t="shared" si="318"/>
        <v>-0.74249443694350614</v>
      </c>
      <c r="DE320" s="100"/>
    </row>
    <row r="321" spans="1:109">
      <c r="A321" s="84">
        <v>8192</v>
      </c>
      <c r="B321" s="84">
        <f t="shared" si="270"/>
        <v>10.5</v>
      </c>
      <c r="C321" s="112">
        <f t="shared" si="338"/>
        <v>12.14</v>
      </c>
      <c r="D321" s="116"/>
      <c r="E321" s="86">
        <f t="shared" si="319"/>
        <v>2.5750000000000002</v>
      </c>
      <c r="F321" s="86">
        <f t="shared" si="271"/>
        <v>2.5750000000000002</v>
      </c>
      <c r="G321" s="87">
        <f t="shared" si="272"/>
        <v>6.6306250000000011</v>
      </c>
      <c r="H321" s="88">
        <f t="shared" si="273"/>
        <v>9.2233720368549683E+18</v>
      </c>
      <c r="I321" s="84">
        <f t="shared" si="320"/>
        <v>63.000000000000028</v>
      </c>
      <c r="J321" s="89">
        <v>315</v>
      </c>
      <c r="K321" s="94">
        <f t="shared" si="274"/>
        <v>315</v>
      </c>
      <c r="L321" s="94">
        <f t="shared" si="275"/>
        <v>10</v>
      </c>
      <c r="M321" s="94">
        <v>1</v>
      </c>
      <c r="N321" s="94">
        <f>N$3/Q$3</f>
        <v>1</v>
      </c>
      <c r="O321" s="93">
        <f>O320*M321</f>
        <v>233251799040000</v>
      </c>
      <c r="P321" s="93">
        <f>K321*O321*$G321*N321</f>
        <v>4.8718064115302406E+17</v>
      </c>
      <c r="Q321" s="93">
        <f t="shared" si="339"/>
        <v>9.2233720368549691E+19</v>
      </c>
      <c r="R321" s="93">
        <f t="shared" si="340"/>
        <v>4.6116860184274849E+20</v>
      </c>
      <c r="S321" s="93">
        <f t="shared" si="278"/>
        <v>331776</v>
      </c>
      <c r="T321" s="94">
        <f t="shared" si="341"/>
        <v>189.32139862999801</v>
      </c>
      <c r="U321" s="100">
        <f>T321/(($C321/N$3))</f>
        <v>15.594843379736245</v>
      </c>
      <c r="V321" s="94">
        <f t="shared" si="279"/>
        <v>305</v>
      </c>
      <c r="W321" s="97">
        <f t="shared" si="280"/>
        <v>10.5</v>
      </c>
      <c r="X321" s="94">
        <v>1</v>
      </c>
      <c r="Y321" s="94">
        <f>Y$3/AB$3</f>
        <v>0.95238095238095244</v>
      </c>
      <c r="Z321" s="93">
        <f>Z320*X321</f>
        <v>251911942963200</v>
      </c>
      <c r="AA321" s="93">
        <f>V321*Z321*$G321*Y321</f>
        <v>4.8519214874015462E+17</v>
      </c>
      <c r="AB321" s="93">
        <f t="shared" si="321"/>
        <v>2.4211351596744282E+19</v>
      </c>
      <c r="AC321" s="93">
        <f t="shared" si="281"/>
        <v>4.8422703193488582E+20</v>
      </c>
      <c r="AD321" s="93">
        <f t="shared" si="282"/>
        <v>331776</v>
      </c>
      <c r="AE321" s="94">
        <f t="shared" si="283"/>
        <v>49.900542825375986</v>
      </c>
      <c r="AF321" s="100">
        <f t="shared" si="322"/>
        <v>4.3159448077961109</v>
      </c>
      <c r="AG321" s="94">
        <f t="shared" si="284"/>
        <v>280</v>
      </c>
      <c r="AH321" s="94">
        <f t="shared" si="285"/>
        <v>11.75</v>
      </c>
      <c r="AI321" s="94">
        <v>13</v>
      </c>
      <c r="AJ321" s="94">
        <f>AJ$3/AM$3</f>
        <v>0.85106382978723394</v>
      </c>
      <c r="AK321" s="93">
        <f>AK320*AI321</f>
        <v>23616744652800</v>
      </c>
      <c r="AL321" s="93">
        <f>AG321*AK321*$G321*AJ321</f>
        <v>3.7315964003210352E+16</v>
      </c>
      <c r="AM321" s="93">
        <f t="shared" si="323"/>
        <v>8.4667672994566899E+17</v>
      </c>
      <c r="AN321" s="93">
        <f t="shared" si="286"/>
        <v>5.4187310716522935E+20</v>
      </c>
      <c r="AO321" s="93">
        <f t="shared" si="287"/>
        <v>331776</v>
      </c>
      <c r="AP321" s="94">
        <f t="shared" si="288"/>
        <v>22.689397220793438</v>
      </c>
      <c r="AQ321" s="100">
        <f t="shared" si="331"/>
        <v>2.1960495662629564</v>
      </c>
      <c r="AR321" s="94">
        <f t="shared" si="289"/>
        <v>250</v>
      </c>
      <c r="AS321" s="94">
        <f t="shared" si="290"/>
        <v>13.25</v>
      </c>
      <c r="AT321" s="94">
        <v>1</v>
      </c>
      <c r="AU321" s="94">
        <f>AU$3/AX$3</f>
        <v>0.75471698113207542</v>
      </c>
      <c r="AV321" s="93">
        <f>AV320*AT321</f>
        <v>161980416000</v>
      </c>
      <c r="AW321" s="93">
        <f>AR321*AV321*$G321*AU321</f>
        <v>202647433177358.5</v>
      </c>
      <c r="AX321" s="93">
        <f t="shared" si="324"/>
        <v>1.4918173765665016E+16</v>
      </c>
      <c r="AY321" s="93">
        <f t="shared" si="291"/>
        <v>6.1104839744164174E+20</v>
      </c>
      <c r="AZ321" s="93">
        <f t="shared" si="292"/>
        <v>331776</v>
      </c>
      <c r="BA321" s="94">
        <f t="shared" si="293"/>
        <v>73.6163963774884</v>
      </c>
      <c r="BB321" s="100">
        <f t="shared" si="332"/>
        <v>8.0347384843634373</v>
      </c>
      <c r="BC321" s="94">
        <f t="shared" si="294"/>
        <v>213</v>
      </c>
      <c r="BD321" s="94">
        <f t="shared" si="295"/>
        <v>15.1</v>
      </c>
      <c r="BE321" s="94">
        <v>1</v>
      </c>
      <c r="BF321" s="94">
        <f>BF$3/BI$3</f>
        <v>0.66225165562913912</v>
      </c>
      <c r="BG321" s="93">
        <f>BG320*BE321</f>
        <v>1061683200</v>
      </c>
      <c r="BH321" s="93">
        <f>BC321*BG321*$G321*BF321</f>
        <v>993006446876.82141</v>
      </c>
      <c r="BI321" s="93">
        <f t="shared" si="325"/>
        <v>100659498553171.64</v>
      </c>
      <c r="BJ321" s="93">
        <f t="shared" si="296"/>
        <v>6.9636458878254999E+20</v>
      </c>
      <c r="BK321" s="93">
        <f t="shared" si="297"/>
        <v>331776</v>
      </c>
      <c r="BL321" s="94">
        <f t="shared" si="298"/>
        <v>101.36842401150902</v>
      </c>
      <c r="BM321" s="100">
        <f t="shared" si="333"/>
        <v>12.608428357279951</v>
      </c>
      <c r="BN321" s="94">
        <f t="shared" si="299"/>
        <v>163</v>
      </c>
      <c r="BO321" s="94">
        <f t="shared" si="300"/>
        <v>17.600000000000001</v>
      </c>
      <c r="BP321" s="94">
        <v>1</v>
      </c>
      <c r="BQ321" s="94">
        <f>BQ$3/BT$3</f>
        <v>0.56818181818181823</v>
      </c>
      <c r="BR321" s="93">
        <f>BR320*BP321</f>
        <v>8847360</v>
      </c>
      <c r="BS321" s="93">
        <f>BN321*BR321*$G321*BQ321</f>
        <v>5433042501.8181829</v>
      </c>
      <c r="BT321" s="93">
        <f t="shared" si="326"/>
        <v>114575174263.75049</v>
      </c>
      <c r="BU321" s="93">
        <f t="shared" si="301"/>
        <v>8.1165673924323718E+20</v>
      </c>
      <c r="BV321" s="93">
        <f t="shared" si="302"/>
        <v>331776</v>
      </c>
      <c r="BW321" s="94">
        <f t="shared" si="303"/>
        <v>21.088584200364267</v>
      </c>
      <c r="BX321" s="100">
        <f t="shared" si="334"/>
        <v>3.0573235743526448</v>
      </c>
      <c r="BY321" s="94">
        <f t="shared" si="304"/>
        <v>108</v>
      </c>
      <c r="BZ321" s="94">
        <f t="shared" si="305"/>
        <v>20.350000000000001</v>
      </c>
      <c r="CA321" s="94">
        <v>1</v>
      </c>
      <c r="CB321" s="94">
        <f>CB$3/CE$3</f>
        <v>0.49140049140049141</v>
      </c>
      <c r="CC321" s="93">
        <f>CC320*CA321</f>
        <v>5120</v>
      </c>
      <c r="CD321" s="93">
        <f>BY321*CC321*$G321*CB321</f>
        <v>1801705.3562653568</v>
      </c>
      <c r="CE321" s="93">
        <f t="shared" si="327"/>
        <v>64686301.387920409</v>
      </c>
      <c r="CF321" s="93">
        <f t="shared" si="306"/>
        <v>9.384781047499931E+20</v>
      </c>
      <c r="CG321" s="93">
        <f t="shared" si="307"/>
        <v>331776</v>
      </c>
      <c r="CH321" s="94">
        <f t="shared" si="308"/>
        <v>35.902819050282801</v>
      </c>
      <c r="CI321" s="100">
        <f t="shared" si="335"/>
        <v>6.0183061587582785</v>
      </c>
      <c r="CJ321" s="94">
        <f t="shared" si="309"/>
        <v>58</v>
      </c>
      <c r="CK321" s="94">
        <f t="shared" si="310"/>
        <v>22.85</v>
      </c>
      <c r="CL321" s="94">
        <v>1</v>
      </c>
      <c r="CM321" s="94">
        <f>CM$3/CP$3</f>
        <v>0.43763676148796499</v>
      </c>
      <c r="CN321" s="93">
        <f>CN320*CL321</f>
        <v>8</v>
      </c>
      <c r="CO321" s="93">
        <f>CJ321*CN321*$G321*CM321</f>
        <v>1346.4376367614882</v>
      </c>
      <c r="CP321" s="93">
        <f t="shared" si="328"/>
        <v>70930.685019674071</v>
      </c>
      <c r="CQ321" s="93">
        <f t="shared" si="311"/>
        <v>1.0537702552106802E+21</v>
      </c>
      <c r="CR321" s="93">
        <f t="shared" si="312"/>
        <v>331776</v>
      </c>
      <c r="CS321" s="94">
        <f t="shared" si="313"/>
        <v>52.68026017920868</v>
      </c>
      <c r="CT321" s="100">
        <f t="shared" si="336"/>
        <v>9.9155184933683564</v>
      </c>
      <c r="CU321" s="94">
        <f t="shared" si="314"/>
        <v>-5</v>
      </c>
      <c r="CV321" s="94">
        <f t="shared" si="315"/>
        <v>26</v>
      </c>
      <c r="CW321" s="94">
        <v>1</v>
      </c>
      <c r="CX321" s="94">
        <f>CX$3/DA$3</f>
        <v>0.38461538461538458</v>
      </c>
      <c r="CY321" s="93">
        <f>CY320*CW321</f>
        <v>1</v>
      </c>
      <c r="CZ321" s="93">
        <f>CU321*CY321*$G321*CX321</f>
        <v>-12.751201923076923</v>
      </c>
      <c r="DA321" s="93">
        <f t="shared" si="330"/>
        <v>12.999999999999996</v>
      </c>
      <c r="DB321" s="93">
        <f t="shared" si="316"/>
        <v>1.199038364791146E+21</v>
      </c>
      <c r="DC321" s="93">
        <f t="shared" si="317"/>
        <v>331776</v>
      </c>
      <c r="DD321" s="94">
        <f t="shared" si="318"/>
        <v>-1.0195117353190684</v>
      </c>
      <c r="DE321" s="100"/>
    </row>
    <row r="322" spans="1:109">
      <c r="A322" s="84">
        <v>8192</v>
      </c>
      <c r="B322" s="84">
        <f t="shared" si="270"/>
        <v>10.533333333333333</v>
      </c>
      <c r="C322" s="112">
        <f t="shared" si="338"/>
        <v>12.14</v>
      </c>
      <c r="D322" s="116"/>
      <c r="E322" s="86">
        <f t="shared" si="319"/>
        <v>2.58</v>
      </c>
      <c r="F322" s="86">
        <f t="shared" si="271"/>
        <v>2.58</v>
      </c>
      <c r="G322" s="87">
        <f t="shared" si="272"/>
        <v>6.6564000000000005</v>
      </c>
      <c r="H322" s="88">
        <f t="shared" si="273"/>
        <v>1.0594872286260957E+19</v>
      </c>
      <c r="I322" s="84">
        <f t="shared" si="320"/>
        <v>63.200000000000031</v>
      </c>
      <c r="J322" s="89">
        <v>316</v>
      </c>
      <c r="K322" s="94">
        <f t="shared" si="274"/>
        <v>316</v>
      </c>
      <c r="L322" s="94">
        <f t="shared" si="275"/>
        <v>10</v>
      </c>
      <c r="M322" s="94">
        <v>1</v>
      </c>
      <c r="N322" s="94">
        <f>N$3/Q$3</f>
        <v>1</v>
      </c>
      <c r="O322" s="93">
        <f>O321*M322</f>
        <v>233251799040000</v>
      </c>
      <c r="P322" s="93">
        <f>K322*O322*$G322*N322</f>
        <v>4.9062705894103456E+17</v>
      </c>
      <c r="Q322" s="93">
        <f t="shared" si="339"/>
        <v>1.0594872286260956E+20</v>
      </c>
      <c r="R322" s="93">
        <f t="shared" si="340"/>
        <v>5.2974361431304779E+20</v>
      </c>
      <c r="S322" s="93">
        <f t="shared" si="278"/>
        <v>332049.06666666665</v>
      </c>
      <c r="T322" s="94">
        <f t="shared" si="341"/>
        <v>215.94553527334676</v>
      </c>
      <c r="U322" s="100">
        <f>T322/(($C322/N$3))</f>
        <v>17.787935360242731</v>
      </c>
      <c r="V322" s="94">
        <f t="shared" si="279"/>
        <v>306</v>
      </c>
      <c r="W322" s="97">
        <f t="shared" si="280"/>
        <v>10.5</v>
      </c>
      <c r="X322" s="94">
        <v>1</v>
      </c>
      <c r="Y322" s="94">
        <f>Y$3/AB$3</f>
        <v>0.95238095238095244</v>
      </c>
      <c r="Z322" s="93">
        <f>Z321*X322</f>
        <v>251911942963200</v>
      </c>
      <c r="AA322" s="93">
        <f>V322*Z322*$G322*Y322</f>
        <v>4.8867519722372851E+17</v>
      </c>
      <c r="AB322" s="93">
        <f t="shared" si="321"/>
        <v>2.781153975143499E+19</v>
      </c>
      <c r="AC322" s="93">
        <f t="shared" si="281"/>
        <v>5.5623079502870027E+20</v>
      </c>
      <c r="AD322" s="93">
        <f t="shared" si="282"/>
        <v>332049.06666666665</v>
      </c>
      <c r="AE322" s="94">
        <f t="shared" si="283"/>
        <v>56.912116492587458</v>
      </c>
      <c r="AF322" s="100">
        <f t="shared" si="322"/>
        <v>4.922382398452787</v>
      </c>
      <c r="AG322" s="94">
        <f t="shared" si="284"/>
        <v>281</v>
      </c>
      <c r="AH322" s="94">
        <f t="shared" si="285"/>
        <v>11.75</v>
      </c>
      <c r="AI322" s="94">
        <v>1</v>
      </c>
      <c r="AJ322" s="94">
        <f>AJ$3/AM$3</f>
        <v>0.85106382978723394</v>
      </c>
      <c r="AK322" s="93">
        <f>AK321*AI322</f>
        <v>23616744652800</v>
      </c>
      <c r="AL322" s="93">
        <f>AG322*AK322*$G322*AJ322</f>
        <v>3.7594810424713456E+16</v>
      </c>
      <c r="AM322" s="93">
        <f t="shared" si="323"/>
        <v>9.7257616690285901E+17</v>
      </c>
      <c r="AN322" s="93">
        <f t="shared" si="286"/>
        <v>6.2244874681783131E+20</v>
      </c>
      <c r="AO322" s="93">
        <f t="shared" si="287"/>
        <v>332049.06666666665</v>
      </c>
      <c r="AP322" s="94">
        <f t="shared" si="288"/>
        <v>25.869958005254972</v>
      </c>
      <c r="AQ322" s="100">
        <f t="shared" si="331"/>
        <v>2.5038880276914819</v>
      </c>
      <c r="AR322" s="94">
        <f t="shared" si="289"/>
        <v>251</v>
      </c>
      <c r="AS322" s="94">
        <f t="shared" si="290"/>
        <v>13.25</v>
      </c>
      <c r="AT322" s="94">
        <v>1</v>
      </c>
      <c r="AU322" s="94">
        <f>AU$3/AX$3</f>
        <v>0.75471698113207542</v>
      </c>
      <c r="AV322" s="93">
        <f>AV321*AT322</f>
        <v>161980416000</v>
      </c>
      <c r="AW322" s="93">
        <f>AR322*AV322*$G322*AU322</f>
        <v>204248918269179.19</v>
      </c>
      <c r="AX322" s="93">
        <f t="shared" si="324"/>
        <v>1.7136481664179328E+16</v>
      </c>
      <c r="AY322" s="93">
        <f t="shared" si="291"/>
        <v>7.0191028896478842E+20</v>
      </c>
      <c r="AZ322" s="93">
        <f t="shared" si="292"/>
        <v>332049.06666666665</v>
      </c>
      <c r="BA322" s="94">
        <f t="shared" si="293"/>
        <v>83.899987375185006</v>
      </c>
      <c r="BB322" s="100">
        <f t="shared" si="332"/>
        <v>9.1571238280164842</v>
      </c>
      <c r="BC322" s="94">
        <f t="shared" si="294"/>
        <v>214</v>
      </c>
      <c r="BD322" s="94">
        <f t="shared" si="295"/>
        <v>15.1</v>
      </c>
      <c r="BE322" s="94">
        <v>1</v>
      </c>
      <c r="BF322" s="94">
        <f>BF$3/BI$3</f>
        <v>0.66225165562913912</v>
      </c>
      <c r="BG322" s="93">
        <f>BG321*BE322</f>
        <v>1061683200</v>
      </c>
      <c r="BH322" s="93">
        <f>BC322*BG322*$G322*BF322</f>
        <v>1001546651146.1724</v>
      </c>
      <c r="BI322" s="93">
        <f t="shared" si="325"/>
        <v>115627400402854.7</v>
      </c>
      <c r="BJ322" s="93">
        <f t="shared" si="296"/>
        <v>7.9991285761270219E+20</v>
      </c>
      <c r="BK322" s="93">
        <f t="shared" si="297"/>
        <v>332049.06666666665</v>
      </c>
      <c r="BL322" s="94">
        <f t="shared" si="298"/>
        <v>115.4488413201027</v>
      </c>
      <c r="BM322" s="100">
        <f t="shared" si="333"/>
        <v>14.359781745745886</v>
      </c>
      <c r="BN322" s="94">
        <f t="shared" si="299"/>
        <v>164</v>
      </c>
      <c r="BO322" s="94">
        <f t="shared" si="300"/>
        <v>17.600000000000001</v>
      </c>
      <c r="BP322" s="94">
        <v>1</v>
      </c>
      <c r="BQ322" s="94">
        <f>BQ$3/BT$3</f>
        <v>0.56818181818181823</v>
      </c>
      <c r="BR322" s="93">
        <f>BR321*BP322</f>
        <v>8847360</v>
      </c>
      <c r="BS322" s="93">
        <f>BN322*BR322*$G322*BQ322</f>
        <v>5487623298.3272743</v>
      </c>
      <c r="BT322" s="93">
        <f t="shared" si="326"/>
        <v>131612314200.26878</v>
      </c>
      <c r="BU322" s="93">
        <f t="shared" si="301"/>
        <v>9.3234876119096426E+20</v>
      </c>
      <c r="BV322" s="93">
        <f t="shared" si="302"/>
        <v>332049.06666666665</v>
      </c>
      <c r="BW322" s="94">
        <f t="shared" si="303"/>
        <v>23.983481927483354</v>
      </c>
      <c r="BX322" s="100">
        <f t="shared" si="334"/>
        <v>3.4770122069498104</v>
      </c>
      <c r="BY322" s="94">
        <f t="shared" si="304"/>
        <v>109</v>
      </c>
      <c r="BZ322" s="94">
        <f t="shared" si="305"/>
        <v>20.350000000000001</v>
      </c>
      <c r="CA322" s="94">
        <v>1</v>
      </c>
      <c r="CB322" s="94">
        <f>CB$3/CE$3</f>
        <v>0.49140049140049141</v>
      </c>
      <c r="CC322" s="93">
        <f>CC321*CA322</f>
        <v>5120</v>
      </c>
      <c r="CD322" s="93">
        <f>BY322*CC322*$G322*CB322</f>
        <v>1825456.3695331698</v>
      </c>
      <c r="CE322" s="93">
        <f t="shared" si="327"/>
        <v>74305047.995146587</v>
      </c>
      <c r="CF322" s="93">
        <f t="shared" si="306"/>
        <v>1.0780282551270525E+21</v>
      </c>
      <c r="CG322" s="93">
        <f t="shared" si="307"/>
        <v>332049.06666666665</v>
      </c>
      <c r="CH322" s="94">
        <f t="shared" si="308"/>
        <v>40.704915896811528</v>
      </c>
      <c r="CI322" s="100">
        <f t="shared" si="335"/>
        <v>6.8232704983534971</v>
      </c>
      <c r="CJ322" s="94">
        <f t="shared" si="309"/>
        <v>59</v>
      </c>
      <c r="CK322" s="94">
        <f t="shared" si="310"/>
        <v>22.85</v>
      </c>
      <c r="CL322" s="94">
        <v>1</v>
      </c>
      <c r="CM322" s="94">
        <f>CM$3/CP$3</f>
        <v>0.43763676148796499</v>
      </c>
      <c r="CN322" s="93">
        <f>CN321*CL322</f>
        <v>8</v>
      </c>
      <c r="CO322" s="93">
        <f>CJ322*CN322*$G322*CM322</f>
        <v>1374.9762800875276</v>
      </c>
      <c r="CP322" s="93">
        <f t="shared" si="328"/>
        <v>81477.961200912439</v>
      </c>
      <c r="CQ322" s="93">
        <f t="shared" si="311"/>
        <v>1.2104641587053144E+21</v>
      </c>
      <c r="CR322" s="93">
        <f t="shared" si="312"/>
        <v>332049.06666666665</v>
      </c>
      <c r="CS322" s="94">
        <f t="shared" si="313"/>
        <v>59.257721301000011</v>
      </c>
      <c r="CT322" s="100">
        <f t="shared" si="336"/>
        <v>11.153533210278834</v>
      </c>
      <c r="CU322" s="94">
        <f t="shared" si="314"/>
        <v>-4</v>
      </c>
      <c r="CV322" s="94">
        <f t="shared" si="315"/>
        <v>26</v>
      </c>
      <c r="CW322" s="94">
        <v>1</v>
      </c>
      <c r="CX322" s="94">
        <f>CX$3/DA$3</f>
        <v>0.38461538461538458</v>
      </c>
      <c r="CY322" s="93">
        <f>CY321*CW322</f>
        <v>1</v>
      </c>
      <c r="CZ322" s="93">
        <f>CU322*CY322*$G322*CX322</f>
        <v>-10.240615384615385</v>
      </c>
      <c r="DA322" s="93">
        <f t="shared" si="330"/>
        <v>14.933078614961451</v>
      </c>
      <c r="DB322" s="93">
        <f t="shared" si="316"/>
        <v>1.3773333972139243E+21</v>
      </c>
      <c r="DC322" s="93">
        <f t="shared" si="317"/>
        <v>332049.06666666665</v>
      </c>
      <c r="DD322" s="94">
        <f t="shared" si="318"/>
        <v>-1.4582208250292865</v>
      </c>
      <c r="DE322" s="100"/>
    </row>
    <row r="323" spans="1:109">
      <c r="A323" s="84">
        <v>8192</v>
      </c>
      <c r="B323" s="84">
        <f t="shared" si="270"/>
        <v>10.566666666666666</v>
      </c>
      <c r="C323" s="112">
        <f t="shared" si="338"/>
        <v>12.14</v>
      </c>
      <c r="D323" s="116"/>
      <c r="E323" s="86">
        <f t="shared" si="319"/>
        <v>2.585</v>
      </c>
      <c r="F323" s="86">
        <f t="shared" si="271"/>
        <v>2.585</v>
      </c>
      <c r="G323" s="87">
        <f t="shared" si="272"/>
        <v>6.6822249999999999</v>
      </c>
      <c r="H323" s="88">
        <f t="shared" si="273"/>
        <v>1.2170312366631635E+19</v>
      </c>
      <c r="I323" s="84">
        <f t="shared" si="320"/>
        <v>63.400000000000034</v>
      </c>
      <c r="J323" s="89">
        <v>317</v>
      </c>
      <c r="K323" s="94">
        <f t="shared" si="274"/>
        <v>317</v>
      </c>
      <c r="L323" s="94">
        <f t="shared" si="275"/>
        <v>10</v>
      </c>
      <c r="M323" s="94">
        <v>1</v>
      </c>
      <c r="N323" s="94">
        <f>N$3/Q$3</f>
        <v>1</v>
      </c>
      <c r="O323" s="93">
        <f>O322*M323</f>
        <v>233251799040000</v>
      </c>
      <c r="P323" s="93">
        <f>K323*O323*$G323*N323</f>
        <v>4.9408919790030029E+17</v>
      </c>
      <c r="Q323" s="93">
        <f t="shared" si="339"/>
        <v>1.2170312366631635E+20</v>
      </c>
      <c r="R323" s="93">
        <f t="shared" si="340"/>
        <v>6.0851561833158174E+20</v>
      </c>
      <c r="S323" s="93">
        <f t="shared" si="278"/>
        <v>332322.1333333333</v>
      </c>
      <c r="T323" s="94">
        <f t="shared" si="341"/>
        <v>246.31812268616767</v>
      </c>
      <c r="U323" s="100">
        <f>T323/(($C323/N$3))</f>
        <v>20.28979593790508</v>
      </c>
      <c r="V323" s="94">
        <f t="shared" si="279"/>
        <v>307</v>
      </c>
      <c r="W323" s="97">
        <f t="shared" si="280"/>
        <v>10.5</v>
      </c>
      <c r="X323" s="94">
        <v>1</v>
      </c>
      <c r="Y323" s="94">
        <f>Y$3/AB$3</f>
        <v>0.95238095238095244</v>
      </c>
      <c r="Z323" s="93">
        <f>Z322*X323</f>
        <v>251911942963200</v>
      </c>
      <c r="AA323" s="93">
        <f>V323*Z323*$G323*Y323</f>
        <v>4.9217429609681107E+17</v>
      </c>
      <c r="AB323" s="93">
        <f t="shared" si="321"/>
        <v>3.1947069962408026E+19</v>
      </c>
      <c r="AC323" s="93">
        <f t="shared" si="281"/>
        <v>6.3894139924816082E+20</v>
      </c>
      <c r="AD323" s="93">
        <f t="shared" si="282"/>
        <v>332322.1333333333</v>
      </c>
      <c r="AE323" s="94">
        <f t="shared" si="283"/>
        <v>64.910073963155554</v>
      </c>
      <c r="AF323" s="100">
        <f t="shared" si="322"/>
        <v>5.6141332505200436</v>
      </c>
      <c r="AG323" s="94">
        <f t="shared" si="284"/>
        <v>282</v>
      </c>
      <c r="AH323" s="94">
        <f t="shared" si="285"/>
        <v>11.75</v>
      </c>
      <c r="AI323" s="94">
        <v>1</v>
      </c>
      <c r="AJ323" s="94">
        <f>AJ$3/AM$3</f>
        <v>0.85106382978723394</v>
      </c>
      <c r="AK323" s="93">
        <f>AK322*AI323</f>
        <v>23616744652800</v>
      </c>
      <c r="AL323" s="93">
        <f>AG323*AK323*$G323*AJ323</f>
        <v>3.7874976369013552E+16</v>
      </c>
      <c r="AM323" s="93">
        <f t="shared" si="323"/>
        <v>1.1171966430306358E+18</v>
      </c>
      <c r="AN323" s="93">
        <f t="shared" si="286"/>
        <v>7.1500585153960857E+20</v>
      </c>
      <c r="AO323" s="93">
        <f t="shared" si="287"/>
        <v>332322.1333333333</v>
      </c>
      <c r="AP323" s="94">
        <f t="shared" si="288"/>
        <v>29.496959473871559</v>
      </c>
      <c r="AQ323" s="100">
        <f t="shared" si="331"/>
        <v>2.8549363576440761</v>
      </c>
      <c r="AR323" s="94">
        <f t="shared" si="289"/>
        <v>252</v>
      </c>
      <c r="AS323" s="94">
        <f t="shared" si="290"/>
        <v>13.25</v>
      </c>
      <c r="AT323" s="94">
        <v>1</v>
      </c>
      <c r="AU323" s="94">
        <f>AU$3/AX$3</f>
        <v>0.75471698113207542</v>
      </c>
      <c r="AV323" s="93">
        <f>AV322*AT323</f>
        <v>161980416000</v>
      </c>
      <c r="AW323" s="93">
        <f>AR323*AV323*$G323*AU323</f>
        <v>205858245658121.62</v>
      </c>
      <c r="AX323" s="93">
        <f t="shared" si="324"/>
        <v>1.9684648298079648E+16</v>
      </c>
      <c r="AY323" s="93">
        <f t="shared" si="291"/>
        <v>8.0628319428934579E+20</v>
      </c>
      <c r="AZ323" s="93">
        <f t="shared" si="292"/>
        <v>332322.1333333333</v>
      </c>
      <c r="BA323" s="94">
        <f t="shared" si="293"/>
        <v>95.62234553757375</v>
      </c>
      <c r="BB323" s="100">
        <f t="shared" si="332"/>
        <v>10.436541008013609</v>
      </c>
      <c r="BC323" s="94">
        <f t="shared" si="294"/>
        <v>215</v>
      </c>
      <c r="BD323" s="94">
        <f t="shared" si="295"/>
        <v>15.1</v>
      </c>
      <c r="BE323" s="94">
        <v>1</v>
      </c>
      <c r="BF323" s="94">
        <f>BF$3/BI$3</f>
        <v>0.66225165562913912</v>
      </c>
      <c r="BG323" s="93">
        <f>BG322*BE323</f>
        <v>1061683200</v>
      </c>
      <c r="BH323" s="93">
        <f>BC323*BG323*$G323*BF323</f>
        <v>1010130658636.2915</v>
      </c>
      <c r="BI323" s="93">
        <f t="shared" si="325"/>
        <v>132821004635342.72</v>
      </c>
      <c r="BJ323" s="93">
        <f t="shared" si="296"/>
        <v>9.1885858368068846E+20</v>
      </c>
      <c r="BK323" s="93">
        <f t="shared" si="297"/>
        <v>332322.1333333333</v>
      </c>
      <c r="BL323" s="94">
        <f t="shared" si="298"/>
        <v>131.48893511920062</v>
      </c>
      <c r="BM323" s="100">
        <f t="shared" si="333"/>
        <v>16.354884022239943</v>
      </c>
      <c r="BN323" s="94">
        <f t="shared" si="299"/>
        <v>165</v>
      </c>
      <c r="BO323" s="94">
        <f t="shared" si="300"/>
        <v>17.600000000000001</v>
      </c>
      <c r="BP323" s="94">
        <v>1</v>
      </c>
      <c r="BQ323" s="94">
        <f>BQ$3/BT$3</f>
        <v>0.56818181818181823</v>
      </c>
      <c r="BR323" s="93">
        <f>BR322*BP323</f>
        <v>8847360</v>
      </c>
      <c r="BS323" s="93">
        <f>BN323*BR323*$G323*BQ323</f>
        <v>5542504704</v>
      </c>
      <c r="BT323" s="93">
        <f t="shared" si="326"/>
        <v>151182848819.20166</v>
      </c>
      <c r="BU323" s="93">
        <f t="shared" si="301"/>
        <v>1.070987488263584E+21</v>
      </c>
      <c r="BV323" s="93">
        <f t="shared" si="302"/>
        <v>332322.1333333333</v>
      </c>
      <c r="BW323" s="94">
        <f t="shared" si="303"/>
        <v>27.276990619438482</v>
      </c>
      <c r="BX323" s="100">
        <f t="shared" si="334"/>
        <v>3.9544895790948704</v>
      </c>
      <c r="BY323" s="94">
        <f t="shared" si="304"/>
        <v>110</v>
      </c>
      <c r="BZ323" s="94">
        <f t="shared" si="305"/>
        <v>20.350000000000001</v>
      </c>
      <c r="CA323" s="94">
        <v>1</v>
      </c>
      <c r="CB323" s="94">
        <f>CB$3/CE$3</f>
        <v>0.49140049140049141</v>
      </c>
      <c r="CC323" s="93">
        <f>CC322*CA323</f>
        <v>5120</v>
      </c>
      <c r="CD323" s="93">
        <f>BY323*CC323*$G323*CB323</f>
        <v>1849350.9189189191</v>
      </c>
      <c r="CE323" s="93">
        <f t="shared" si="327"/>
        <v>85354086.400000632</v>
      </c>
      <c r="CF323" s="93">
        <f t="shared" si="306"/>
        <v>1.2383292833047689E+21</v>
      </c>
      <c r="CG323" s="93">
        <f t="shared" si="307"/>
        <v>332322.1333333333</v>
      </c>
      <c r="CH323" s="94">
        <f t="shared" si="308"/>
        <v>46.153537182600445</v>
      </c>
      <c r="CI323" s="100">
        <f t="shared" si="335"/>
        <v>7.7366102278906013</v>
      </c>
      <c r="CJ323" s="94">
        <f t="shared" si="309"/>
        <v>60</v>
      </c>
      <c r="CK323" s="94">
        <f t="shared" si="310"/>
        <v>22.85</v>
      </c>
      <c r="CL323" s="94">
        <v>8</v>
      </c>
      <c r="CM323" s="94">
        <f>CM$3/CP$3</f>
        <v>0.43763676148796499</v>
      </c>
      <c r="CN323" s="93">
        <f>CN322*CL323</f>
        <v>64</v>
      </c>
      <c r="CO323" s="93">
        <f>CJ323*CN323*$G323*CM323</f>
        <v>11229.647264770239</v>
      </c>
      <c r="CP323" s="93">
        <f t="shared" si="328"/>
        <v>93593.600000000384</v>
      </c>
      <c r="CQ323" s="93">
        <f t="shared" si="311"/>
        <v>1.3904581878876644E+21</v>
      </c>
      <c r="CR323" s="93">
        <f t="shared" si="312"/>
        <v>332322.1333333333</v>
      </c>
      <c r="CS323" s="94">
        <f t="shared" si="313"/>
        <v>8.3345093388305393</v>
      </c>
      <c r="CT323" s="100">
        <f t="shared" si="336"/>
        <v>1.5687276638573133</v>
      </c>
      <c r="CU323" s="94">
        <f t="shared" si="314"/>
        <v>-3</v>
      </c>
      <c r="CV323" s="94">
        <f t="shared" si="315"/>
        <v>26</v>
      </c>
      <c r="CW323" s="94">
        <v>1</v>
      </c>
      <c r="CX323" s="94">
        <f>CX$3/DA$3</f>
        <v>0.38461538461538458</v>
      </c>
      <c r="CY323" s="93">
        <f>CY322*CW323</f>
        <v>1</v>
      </c>
      <c r="CZ323" s="93">
        <f>CU323*CY323*$G323*CX323</f>
        <v>-7.710259615384615</v>
      </c>
      <c r="DA323" s="93">
        <f t="shared" si="330"/>
        <v>17.153602840047622</v>
      </c>
      <c r="DB323" s="93">
        <f t="shared" si="316"/>
        <v>1.5821406076621124E+21</v>
      </c>
      <c r="DC323" s="93">
        <f t="shared" si="317"/>
        <v>332322.1333333333</v>
      </c>
      <c r="DD323" s="94">
        <f t="shared" si="318"/>
        <v>-2.2247762975218492</v>
      </c>
      <c r="DE323" s="100"/>
    </row>
    <row r="324" spans="1:109">
      <c r="A324" s="84">
        <v>8192</v>
      </c>
      <c r="B324" s="84">
        <f t="shared" si="270"/>
        <v>10.6</v>
      </c>
      <c r="C324" s="112">
        <f t="shared" si="338"/>
        <v>12.14</v>
      </c>
      <c r="D324" s="116"/>
      <c r="E324" s="86">
        <f t="shared" si="319"/>
        <v>2.59</v>
      </c>
      <c r="F324" s="86">
        <f t="shared" si="271"/>
        <v>2.59</v>
      </c>
      <c r="G324" s="87">
        <f t="shared" si="272"/>
        <v>6.7080999999999991</v>
      </c>
      <c r="H324" s="88">
        <f t="shared" si="273"/>
        <v>1.3980017795349832E+19</v>
      </c>
      <c r="I324" s="84">
        <f t="shared" si="320"/>
        <v>63.600000000000037</v>
      </c>
      <c r="J324" s="89">
        <v>318</v>
      </c>
      <c r="K324" s="94">
        <f t="shared" si="274"/>
        <v>318</v>
      </c>
      <c r="L324" s="94">
        <f t="shared" si="275"/>
        <v>10</v>
      </c>
      <c r="M324" s="94">
        <v>1</v>
      </c>
      <c r="N324" s="94">
        <f>N$3/Q$3</f>
        <v>1</v>
      </c>
      <c r="O324" s="93">
        <f>O323*M324</f>
        <v>233251799040000</v>
      </c>
      <c r="P324" s="93">
        <f>K324*O324*$G324*N324</f>
        <v>4.9756709301859117E+17</v>
      </c>
      <c r="Q324" s="93">
        <f t="shared" si="339"/>
        <v>1.3980017795349832E+20</v>
      </c>
      <c r="R324" s="93">
        <f t="shared" si="340"/>
        <v>6.9900088976749153E+20</v>
      </c>
      <c r="S324" s="93">
        <f t="shared" si="278"/>
        <v>332595.20000000001</v>
      </c>
      <c r="T324" s="94">
        <f t="shared" si="341"/>
        <v>280.96749144999188</v>
      </c>
      <c r="U324" s="100">
        <f>T324/(($C324/N$3))</f>
        <v>23.143944929982855</v>
      </c>
      <c r="V324" s="94">
        <f t="shared" si="279"/>
        <v>308</v>
      </c>
      <c r="W324" s="97">
        <f t="shared" si="280"/>
        <v>10.5</v>
      </c>
      <c r="X324" s="94">
        <v>1</v>
      </c>
      <c r="Y324" s="94">
        <f>Y$3/AB$3</f>
        <v>0.95238095238095244</v>
      </c>
      <c r="Z324" s="93">
        <f>Z323*X324</f>
        <v>251911942963200</v>
      </c>
      <c r="AA324" s="93">
        <f>V324*Z324*$G324*Y324</f>
        <v>4.9568948134682291E+17</v>
      </c>
      <c r="AB324" s="93">
        <f t="shared" si="321"/>
        <v>3.6697546712793293E+19</v>
      </c>
      <c r="AC324" s="93">
        <f t="shared" si="281"/>
        <v>7.3395093425586622E+20</v>
      </c>
      <c r="AD324" s="93">
        <f t="shared" si="282"/>
        <v>332595.20000000001</v>
      </c>
      <c r="AE324" s="94">
        <f t="shared" si="283"/>
        <v>74.033337590871398</v>
      </c>
      <c r="AF324" s="100">
        <f t="shared" si="322"/>
        <v>6.403212888831546</v>
      </c>
      <c r="AG324" s="94">
        <f t="shared" si="284"/>
        <v>283</v>
      </c>
      <c r="AH324" s="94">
        <f t="shared" si="285"/>
        <v>11.75</v>
      </c>
      <c r="AI324" s="94">
        <v>1</v>
      </c>
      <c r="AJ324" s="94">
        <f>AJ$3/AM$3</f>
        <v>0.85106382978723394</v>
      </c>
      <c r="AK324" s="93">
        <f>AK323*AI324</f>
        <v>23616744652800</v>
      </c>
      <c r="AL324" s="93">
        <f>AG324*AK324*$G324*AJ324</f>
        <v>3.81564648510142E+16</v>
      </c>
      <c r="AM324" s="93">
        <f t="shared" si="323"/>
        <v>1.2833219460575012E+18</v>
      </c>
      <c r="AN324" s="93">
        <f t="shared" si="286"/>
        <v>8.2132604547680253E+20</v>
      </c>
      <c r="AO324" s="93">
        <f t="shared" si="287"/>
        <v>332595.20000000001</v>
      </c>
      <c r="AP324" s="94">
        <f t="shared" si="288"/>
        <v>33.633145813386072</v>
      </c>
      <c r="AQ324" s="100">
        <f t="shared" si="331"/>
        <v>3.2552674078030175</v>
      </c>
      <c r="AR324" s="94">
        <f t="shared" si="289"/>
        <v>253</v>
      </c>
      <c r="AS324" s="94">
        <f t="shared" si="290"/>
        <v>13.25</v>
      </c>
      <c r="AT324" s="94">
        <v>1</v>
      </c>
      <c r="AU324" s="94">
        <f>AU$3/AX$3</f>
        <v>0.75471698113207542</v>
      </c>
      <c r="AV324" s="93">
        <f>AV323*AT324</f>
        <v>161980416000</v>
      </c>
      <c r="AW324" s="93">
        <f>AR324*AV324*$G324*AU324</f>
        <v>207475433681591.5</v>
      </c>
      <c r="AX324" s="93">
        <f t="shared" si="324"/>
        <v>2.2611723118699276E+16</v>
      </c>
      <c r="AY324" s="93">
        <f t="shared" si="291"/>
        <v>9.2617617894192631E+20</v>
      </c>
      <c r="AZ324" s="93">
        <f t="shared" si="292"/>
        <v>332595.20000000001</v>
      </c>
      <c r="BA324" s="94">
        <f t="shared" si="293"/>
        <v>108.98506255637497</v>
      </c>
      <c r="BB324" s="100">
        <f t="shared" si="332"/>
        <v>11.894992412454434</v>
      </c>
      <c r="BC324" s="94">
        <f t="shared" si="294"/>
        <v>216</v>
      </c>
      <c r="BD324" s="94">
        <f t="shared" si="295"/>
        <v>15.1</v>
      </c>
      <c r="BE324" s="94">
        <v>1</v>
      </c>
      <c r="BF324" s="94">
        <f>BF$3/BI$3</f>
        <v>0.66225165562913912</v>
      </c>
      <c r="BG324" s="93">
        <f>BG323*BE324</f>
        <v>1061683200</v>
      </c>
      <c r="BH324" s="93">
        <f>BC324*BG324*$G324*BF324</f>
        <v>1018758574812.3972</v>
      </c>
      <c r="BI324" s="93">
        <f t="shared" si="325"/>
        <v>152571269533671.72</v>
      </c>
      <c r="BJ324" s="93">
        <f t="shared" si="296"/>
        <v>1.0554913435489122E+21</v>
      </c>
      <c r="BK324" s="93">
        <f t="shared" si="297"/>
        <v>332595.20000000001</v>
      </c>
      <c r="BL324" s="94">
        <f t="shared" si="298"/>
        <v>149.76194881281612</v>
      </c>
      <c r="BM324" s="100">
        <f t="shared" si="333"/>
        <v>18.627721804559499</v>
      </c>
      <c r="BN324" s="94">
        <f t="shared" si="299"/>
        <v>166</v>
      </c>
      <c r="BO324" s="94">
        <f t="shared" si="300"/>
        <v>17.600000000000001</v>
      </c>
      <c r="BP324" s="94">
        <v>1</v>
      </c>
      <c r="BQ324" s="94">
        <f>BQ$3/BT$3</f>
        <v>0.56818181818181823</v>
      </c>
      <c r="BR324" s="93">
        <f>BR323*BP324</f>
        <v>8847360</v>
      </c>
      <c r="BS324" s="93">
        <f>BN324*BR324*$G324*BQ324</f>
        <v>5597687472.8727274</v>
      </c>
      <c r="BT324" s="93">
        <f t="shared" si="326"/>
        <v>173663489742.38242</v>
      </c>
      <c r="BU324" s="93">
        <f t="shared" si="301"/>
        <v>1.2302415659907854E+21</v>
      </c>
      <c r="BV324" s="93">
        <f t="shared" si="302"/>
        <v>332595.20000000001</v>
      </c>
      <c r="BW324" s="94">
        <f t="shared" si="303"/>
        <v>31.024148915776909</v>
      </c>
      <c r="BX324" s="100">
        <f t="shared" si="334"/>
        <v>4.4977349334239998</v>
      </c>
      <c r="BY324" s="94">
        <f t="shared" si="304"/>
        <v>111</v>
      </c>
      <c r="BZ324" s="94">
        <f t="shared" si="305"/>
        <v>20.350000000000001</v>
      </c>
      <c r="CA324" s="94">
        <v>1</v>
      </c>
      <c r="CB324" s="94">
        <f>CB$3/CE$3</f>
        <v>0.49140049140049141</v>
      </c>
      <c r="CC324" s="93">
        <f>CC323*CA324</f>
        <v>5120</v>
      </c>
      <c r="CD324" s="93">
        <f>BY324*CC324*$G324*CB324</f>
        <v>1873389.3818181816</v>
      </c>
      <c r="CE324" s="93">
        <f t="shared" si="327"/>
        <v>98046098.639955521</v>
      </c>
      <c r="CF324" s="93">
        <f t="shared" si="306"/>
        <v>1.4224668106768455E+21</v>
      </c>
      <c r="CG324" s="93">
        <f t="shared" si="307"/>
        <v>332595.20000000001</v>
      </c>
      <c r="CH324" s="94">
        <f t="shared" si="308"/>
        <v>52.336209221383967</v>
      </c>
      <c r="CI324" s="100">
        <f t="shared" si="335"/>
        <v>8.77299718002606</v>
      </c>
      <c r="CJ324" s="94">
        <f t="shared" si="309"/>
        <v>61</v>
      </c>
      <c r="CK324" s="94">
        <f t="shared" si="310"/>
        <v>22.85</v>
      </c>
      <c r="CL324" s="94">
        <v>1</v>
      </c>
      <c r="CM324" s="94">
        <f>CM$3/CP$3</f>
        <v>0.43763676148796499</v>
      </c>
      <c r="CN324" s="93">
        <f>CN323*CL324</f>
        <v>64</v>
      </c>
      <c r="CO324" s="93">
        <f>CJ324*CN324*$G324*CM324</f>
        <v>11461.016367614879</v>
      </c>
      <c r="CP324" s="93">
        <f t="shared" si="328"/>
        <v>107510.81435825092</v>
      </c>
      <c r="CQ324" s="93">
        <f t="shared" si="311"/>
        <v>1.5972170331187184E+21</v>
      </c>
      <c r="CR324" s="93">
        <f t="shared" si="312"/>
        <v>332595.20000000001</v>
      </c>
      <c r="CS324" s="94">
        <f t="shared" si="313"/>
        <v>9.3805654673037271</v>
      </c>
      <c r="CT324" s="100">
        <f t="shared" si="336"/>
        <v>1.7656171410864101</v>
      </c>
      <c r="CU324" s="94">
        <f t="shared" si="314"/>
        <v>-2</v>
      </c>
      <c r="CV324" s="94">
        <f t="shared" si="315"/>
        <v>26</v>
      </c>
      <c r="CW324" s="94">
        <v>1</v>
      </c>
      <c r="CX324" s="94">
        <f>CX$3/DA$3</f>
        <v>0.38461538461538458</v>
      </c>
      <c r="CY324" s="93">
        <f>CY323*CW324</f>
        <v>1</v>
      </c>
      <c r="CZ324" s="93">
        <f>CU324*CY324*$G324*CX324</f>
        <v>-5.1600769230769217</v>
      </c>
      <c r="DA324" s="93">
        <f t="shared" si="330"/>
        <v>19.704315364635175</v>
      </c>
      <c r="DB324" s="93">
        <f t="shared" si="316"/>
        <v>1.8174023133954782E+21</v>
      </c>
      <c r="DC324" s="93">
        <f t="shared" si="317"/>
        <v>332595.20000000001</v>
      </c>
      <c r="DD324" s="94">
        <f t="shared" si="318"/>
        <v>-3.8186088421498985</v>
      </c>
      <c r="DE324" s="100"/>
    </row>
    <row r="325" spans="1:109">
      <c r="A325" s="84">
        <v>8192</v>
      </c>
      <c r="B325" s="84">
        <f t="shared" si="270"/>
        <v>10.633333333333333</v>
      </c>
      <c r="C325" s="112">
        <f t="shared" si="338"/>
        <v>12.14</v>
      </c>
      <c r="D325" s="116"/>
      <c r="E325" s="86">
        <f t="shared" si="319"/>
        <v>2.5949999999999998</v>
      </c>
      <c r="F325" s="86">
        <f t="shared" si="271"/>
        <v>2.5949999999999998</v>
      </c>
      <c r="G325" s="87">
        <f t="shared" si="272"/>
        <v>6.734024999999999</v>
      </c>
      <c r="H325" s="88">
        <f t="shared" si="273"/>
        <v>1.6058823444347632E+19</v>
      </c>
      <c r="I325" s="84">
        <f t="shared" si="320"/>
        <v>63.800000000000026</v>
      </c>
      <c r="J325" s="89">
        <v>319</v>
      </c>
      <c r="K325" s="94">
        <f t="shared" si="274"/>
        <v>319</v>
      </c>
      <c r="L325" s="94">
        <f t="shared" si="275"/>
        <v>10</v>
      </c>
      <c r="M325" s="94">
        <v>1</v>
      </c>
      <c r="N325" s="94">
        <f>N$3/Q$3</f>
        <v>1</v>
      </c>
      <c r="O325" s="93">
        <f>O324*M325</f>
        <v>233251799040000</v>
      </c>
      <c r="P325" s="93">
        <f>K325*O325*$G325*N325</f>
        <v>5.0106077928367712E+17</v>
      </c>
      <c r="Q325" s="93">
        <f t="shared" si="339"/>
        <v>1.605882344434763E+20</v>
      </c>
      <c r="R325" s="93">
        <f t="shared" si="340"/>
        <v>8.0294117221738152E+20</v>
      </c>
      <c r="S325" s="93">
        <f t="shared" si="278"/>
        <v>332868.26666666666</v>
      </c>
      <c r="T325" s="94">
        <f t="shared" si="341"/>
        <v>320.49651675602166</v>
      </c>
      <c r="U325" s="100">
        <f>T325/(($C325/N$3))</f>
        <v>26.400042566393875</v>
      </c>
      <c r="V325" s="94">
        <f t="shared" si="279"/>
        <v>309</v>
      </c>
      <c r="W325" s="97">
        <f t="shared" si="280"/>
        <v>10.5</v>
      </c>
      <c r="X325" s="94">
        <v>1</v>
      </c>
      <c r="Y325" s="94">
        <f>Y$3/AB$3</f>
        <v>0.95238095238095244</v>
      </c>
      <c r="Z325" s="93">
        <f>Z324*X325</f>
        <v>251911942963200</v>
      </c>
      <c r="AA325" s="93">
        <f>V325*Z325*$G325*Y325</f>
        <v>4.9922078896118445E+17</v>
      </c>
      <c r="AB325" s="93">
        <f t="shared" si="321"/>
        <v>4.2154411541412504E+19</v>
      </c>
      <c r="AC325" s="93">
        <f t="shared" si="281"/>
        <v>8.4308823082825076E+20</v>
      </c>
      <c r="AD325" s="93">
        <f t="shared" si="282"/>
        <v>332868.26666666666</v>
      </c>
      <c r="AE325" s="94">
        <f t="shared" si="283"/>
        <v>84.440416892755053</v>
      </c>
      <c r="AF325" s="100">
        <f t="shared" si="322"/>
        <v>7.303330950361846</v>
      </c>
      <c r="AG325" s="94">
        <f t="shared" si="284"/>
        <v>284</v>
      </c>
      <c r="AH325" s="94">
        <f t="shared" si="285"/>
        <v>11.75</v>
      </c>
      <c r="AI325" s="94">
        <v>1</v>
      </c>
      <c r="AJ325" s="94">
        <f>AJ$3/AM$3</f>
        <v>0.85106382978723394</v>
      </c>
      <c r="AK325" s="93">
        <f>AK324*AI325</f>
        <v>23616744652800</v>
      </c>
      <c r="AL325" s="93">
        <f>AG325*AK325*$G325*AJ325</f>
        <v>3.8439278885618976E+16</v>
      </c>
      <c r="AM325" s="93">
        <f t="shared" si="323"/>
        <v>1.4741498083678456E+18</v>
      </c>
      <c r="AN325" s="93">
        <f t="shared" si="286"/>
        <v>9.434558773554234E+20</v>
      </c>
      <c r="AO325" s="93">
        <f t="shared" si="287"/>
        <v>332868.26666666666</v>
      </c>
      <c r="AP325" s="94">
        <f t="shared" si="288"/>
        <v>38.350090092854451</v>
      </c>
      <c r="AQ325" s="100">
        <f t="shared" si="331"/>
        <v>3.711808555115649</v>
      </c>
      <c r="AR325" s="94">
        <f t="shared" si="289"/>
        <v>254</v>
      </c>
      <c r="AS325" s="94">
        <f t="shared" si="290"/>
        <v>13.25</v>
      </c>
      <c r="AT325" s="94">
        <v>1</v>
      </c>
      <c r="AU325" s="94">
        <f>AU$3/AX$3</f>
        <v>0.75471698113207542</v>
      </c>
      <c r="AV325" s="93">
        <f>AV324*AT325</f>
        <v>161980416000</v>
      </c>
      <c r="AW325" s="93">
        <f>AR325*AV325*$G325*AU325</f>
        <v>209100500676994.37</v>
      </c>
      <c r="AX325" s="93">
        <f t="shared" si="324"/>
        <v>2.5974049150098292E+16</v>
      </c>
      <c r="AY325" s="93">
        <f t="shared" si="291"/>
        <v>1.0638970531880306E+21</v>
      </c>
      <c r="AZ325" s="93">
        <f t="shared" si="292"/>
        <v>332868.26666666666</v>
      </c>
      <c r="BA325" s="94">
        <f t="shared" si="293"/>
        <v>124.21801509801935</v>
      </c>
      <c r="BB325" s="100">
        <f t="shared" si="332"/>
        <v>13.557567545706394</v>
      </c>
      <c r="BC325" s="94">
        <f t="shared" si="294"/>
        <v>217</v>
      </c>
      <c r="BD325" s="94">
        <f t="shared" si="295"/>
        <v>15.1</v>
      </c>
      <c r="BE325" s="94">
        <v>1</v>
      </c>
      <c r="BF325" s="94">
        <f>BF$3/BI$3</f>
        <v>0.66225165562913912</v>
      </c>
      <c r="BG325" s="93">
        <f>BG324*BE325</f>
        <v>1061683200</v>
      </c>
      <c r="BH325" s="93">
        <f>BC325*BG325*$G325*BF325</f>
        <v>1027430505139.7085</v>
      </c>
      <c r="BI325" s="93">
        <f t="shared" si="325"/>
        <v>175258366333138.03</v>
      </c>
      <c r="BJ325" s="93">
        <f t="shared" si="296"/>
        <v>1.2124411700482461E+21</v>
      </c>
      <c r="BK325" s="93">
        <f t="shared" si="297"/>
        <v>332868.26666666666</v>
      </c>
      <c r="BL325" s="94">
        <f t="shared" si="298"/>
        <v>170.57929023560251</v>
      </c>
      <c r="BM325" s="100">
        <f t="shared" si="333"/>
        <v>21.217028686635896</v>
      </c>
      <c r="BN325" s="94">
        <f t="shared" si="299"/>
        <v>167</v>
      </c>
      <c r="BO325" s="94">
        <f t="shared" si="300"/>
        <v>17.600000000000001</v>
      </c>
      <c r="BP325" s="94">
        <v>1</v>
      </c>
      <c r="BQ325" s="94">
        <f>BQ$3/BT$3</f>
        <v>0.56818181818181823</v>
      </c>
      <c r="BR325" s="93">
        <f>BR324*BP325</f>
        <v>8847360</v>
      </c>
      <c r="BS325" s="93">
        <f>BN325*BR325*$G325*BQ325</f>
        <v>5653172358.9818182</v>
      </c>
      <c r="BT325" s="93">
        <f t="shared" si="326"/>
        <v>199486964990.11917</v>
      </c>
      <c r="BU325" s="93">
        <f t="shared" si="301"/>
        <v>1.4131764631025916E+21</v>
      </c>
      <c r="BV325" s="93">
        <f t="shared" si="302"/>
        <v>332868.26666666666</v>
      </c>
      <c r="BW325" s="94">
        <f t="shared" si="303"/>
        <v>35.287614161130648</v>
      </c>
      <c r="BX325" s="100">
        <f t="shared" si="334"/>
        <v>5.1158320365395333</v>
      </c>
      <c r="BY325" s="94">
        <f t="shared" si="304"/>
        <v>112</v>
      </c>
      <c r="BZ325" s="94">
        <f t="shared" si="305"/>
        <v>20.350000000000001</v>
      </c>
      <c r="CA325" s="94">
        <v>1</v>
      </c>
      <c r="CB325" s="94">
        <f>CB$3/CE$3</f>
        <v>0.49140049140049141</v>
      </c>
      <c r="CC325" s="93">
        <f>CC324*CA325</f>
        <v>5120</v>
      </c>
      <c r="CD325" s="93">
        <f>BY325*CC325*$G325*CB325</f>
        <v>1897572.1356265354</v>
      </c>
      <c r="CE325" s="93">
        <f t="shared" si="327"/>
        <v>112625392.22159396</v>
      </c>
      <c r="CF325" s="93">
        <f t="shared" si="306"/>
        <v>1.6339852854623716E+21</v>
      </c>
      <c r="CG325" s="93">
        <f t="shared" si="307"/>
        <v>332868.26666666666</v>
      </c>
      <c r="CH325" s="94">
        <f t="shared" si="308"/>
        <v>59.352364058828044</v>
      </c>
      <c r="CI325" s="100">
        <f t="shared" si="335"/>
        <v>9.9490989176042071</v>
      </c>
      <c r="CJ325" s="94">
        <f t="shared" si="309"/>
        <v>62</v>
      </c>
      <c r="CK325" s="94">
        <f t="shared" si="310"/>
        <v>22.85</v>
      </c>
      <c r="CL325" s="94">
        <v>1</v>
      </c>
      <c r="CM325" s="94">
        <f>CM$3/CP$3</f>
        <v>0.43763676148796499</v>
      </c>
      <c r="CN325" s="93">
        <f>CN324*CL325</f>
        <v>64</v>
      </c>
      <c r="CO325" s="93">
        <f>CJ325*CN325*$G325*CM325</f>
        <v>11693.921750547044</v>
      </c>
      <c r="CP325" s="93">
        <f t="shared" si="328"/>
        <v>123497.49559771446</v>
      </c>
      <c r="CQ325" s="93">
        <f t="shared" si="311"/>
        <v>1.8347205785167171E+21</v>
      </c>
      <c r="CR325" s="93">
        <f t="shared" si="312"/>
        <v>332868.26666666666</v>
      </c>
      <c r="CS325" s="94">
        <f t="shared" si="313"/>
        <v>10.560827943964753</v>
      </c>
      <c r="CT325" s="100">
        <f t="shared" si="336"/>
        <v>1.9877670388763973</v>
      </c>
      <c r="CU325" s="94">
        <f t="shared" si="314"/>
        <v>-1</v>
      </c>
      <c r="CV325" s="94">
        <f t="shared" si="315"/>
        <v>26</v>
      </c>
      <c r="CW325" s="94">
        <v>1</v>
      </c>
      <c r="CX325" s="94">
        <f>CX$3/DA$3</f>
        <v>0.38461538461538458</v>
      </c>
      <c r="CY325" s="93">
        <f>CY324*CW325</f>
        <v>1</v>
      </c>
      <c r="CZ325" s="93">
        <f>CU325*CY325*$G325*CX325</f>
        <v>-2.5900096153846146</v>
      </c>
      <c r="DA325" s="93">
        <f t="shared" si="330"/>
        <v>22.634314645699227</v>
      </c>
      <c r="DB325" s="93">
        <f t="shared" si="316"/>
        <v>2.0876470477651921E+21</v>
      </c>
      <c r="DC325" s="93">
        <f t="shared" si="317"/>
        <v>332868.26666666666</v>
      </c>
      <c r="DD325" s="94">
        <f t="shared" si="318"/>
        <v>-8.7390851799359233</v>
      </c>
      <c r="DE325" s="100"/>
    </row>
    <row r="326" spans="1:109">
      <c r="A326" s="84">
        <v>8192</v>
      </c>
      <c r="B326" s="84">
        <f t="shared" si="270"/>
        <v>10.666666666666666</v>
      </c>
      <c r="C326" s="112">
        <f t="shared" si="338"/>
        <v>14.74</v>
      </c>
      <c r="D326" s="115">
        <f>1+J326/200</f>
        <v>2.6</v>
      </c>
      <c r="E326" s="86">
        <f t="shared" si="319"/>
        <v>2.6</v>
      </c>
      <c r="F326" s="86">
        <f t="shared" si="271"/>
        <v>2.6</v>
      </c>
      <c r="G326" s="87">
        <f t="shared" si="272"/>
        <v>6.7600000000000007</v>
      </c>
      <c r="H326" s="88">
        <f t="shared" si="273"/>
        <v>1.8446744073709945E+19</v>
      </c>
      <c r="I326" s="84">
        <f t="shared" si="320"/>
        <v>64.000000000000028</v>
      </c>
      <c r="J326" s="89">
        <v>320</v>
      </c>
      <c r="K326" s="94">
        <f t="shared" si="274"/>
        <v>320</v>
      </c>
      <c r="L326" s="94">
        <f t="shared" si="275"/>
        <v>10</v>
      </c>
      <c r="M326" s="94">
        <v>14</v>
      </c>
      <c r="N326" s="94">
        <f>N$3/Q$3</f>
        <v>1</v>
      </c>
      <c r="O326" s="93">
        <f>O325*M326</f>
        <v>3265525186560000</v>
      </c>
      <c r="P326" s="93">
        <f>K326*O326*$G326*N326</f>
        <v>7.063984083566593E+18</v>
      </c>
      <c r="Q326" s="93">
        <f t="shared" si="339"/>
        <v>1.8446744073709945E+20</v>
      </c>
      <c r="R326" s="93">
        <f t="shared" si="340"/>
        <v>9.2233720368549724E+20</v>
      </c>
      <c r="S326" s="93">
        <f t="shared" si="278"/>
        <v>333141.33333333331</v>
      </c>
      <c r="T326" s="94">
        <f t="shared" si="341"/>
        <v>26.113796202661057</v>
      </c>
      <c r="U326" s="100">
        <f>T326/(($C326/N$3))</f>
        <v>1.7716279649023783</v>
      </c>
      <c r="V326" s="94">
        <f t="shared" si="279"/>
        <v>310</v>
      </c>
      <c r="W326" s="97">
        <f t="shared" si="280"/>
        <v>10.5</v>
      </c>
      <c r="X326" s="94">
        <v>1</v>
      </c>
      <c r="Y326" s="94">
        <f>Y$3/AB$3</f>
        <v>0.95238095238095244</v>
      </c>
      <c r="Z326" s="93">
        <f>Z325*X326</f>
        <v>251911942963200</v>
      </c>
      <c r="AA326" s="93">
        <f>V326*Z326*$G326*Y326</f>
        <v>5.0276825492731622E+17</v>
      </c>
      <c r="AB326" s="93">
        <f t="shared" si="321"/>
        <v>4.8422703193488564E+19</v>
      </c>
      <c r="AC326" s="93">
        <f t="shared" si="281"/>
        <v>9.6845406386977217E+20</v>
      </c>
      <c r="AD326" s="93">
        <f t="shared" si="282"/>
        <v>333141.33333333331</v>
      </c>
      <c r="AE326" s="94">
        <f t="shared" si="283"/>
        <v>96.312173091534774</v>
      </c>
      <c r="AF326" s="100">
        <f t="shared" si="322"/>
        <v>6.86077216730743</v>
      </c>
      <c r="AG326" s="94">
        <f t="shared" si="284"/>
        <v>285</v>
      </c>
      <c r="AH326" s="94">
        <f t="shared" si="285"/>
        <v>11.75</v>
      </c>
      <c r="AI326" s="94">
        <v>1</v>
      </c>
      <c r="AJ326" s="94">
        <f>AJ$3/AM$3</f>
        <v>0.85106382978723394</v>
      </c>
      <c r="AK326" s="93">
        <f>AK325*AI326</f>
        <v>23616744652800</v>
      </c>
      <c r="AL326" s="93">
        <f>AG326*AK326*$G326*AJ326</f>
        <v>3.8723421487731472E+16</v>
      </c>
      <c r="AM326" s="93">
        <f t="shared" si="323"/>
        <v>1.6933534598913388E+18</v>
      </c>
      <c r="AN326" s="93">
        <f t="shared" si="286"/>
        <v>1.0837462143304592E+21</v>
      </c>
      <c r="AO326" s="93">
        <f t="shared" si="287"/>
        <v>333141.33333333331</v>
      </c>
      <c r="AP326" s="94">
        <f t="shared" si="288"/>
        <v>43.729438020548741</v>
      </c>
      <c r="AQ326" s="100">
        <f t="shared" si="331"/>
        <v>3.4858948218551409</v>
      </c>
      <c r="AR326" s="94">
        <f t="shared" si="289"/>
        <v>255</v>
      </c>
      <c r="AS326" s="94">
        <f t="shared" si="290"/>
        <v>13.25</v>
      </c>
      <c r="AT326" s="94">
        <v>1</v>
      </c>
      <c r="AU326" s="94">
        <f>AU$3/AX$3</f>
        <v>0.75471698113207542</v>
      </c>
      <c r="AV326" s="93">
        <f>AV325*AT326</f>
        <v>161980416000</v>
      </c>
      <c r="AW326" s="93">
        <f>AR326*AV326*$G326*AU326</f>
        <v>210733464981735.84</v>
      </c>
      <c r="AX326" s="93">
        <f t="shared" si="324"/>
        <v>2.9836347531330048E+16</v>
      </c>
      <c r="AY326" s="93">
        <f t="shared" si="291"/>
        <v>1.2220967948832837E+21</v>
      </c>
      <c r="AZ326" s="93">
        <f t="shared" si="292"/>
        <v>333141.33333333331</v>
      </c>
      <c r="BA326" s="94">
        <f t="shared" si="293"/>
        <v>141.5833386212102</v>
      </c>
      <c r="BB326" s="100">
        <f t="shared" si="332"/>
        <v>12.727131863846914</v>
      </c>
      <c r="BC326" s="94">
        <f t="shared" si="294"/>
        <v>218</v>
      </c>
      <c r="BD326" s="94">
        <f t="shared" si="295"/>
        <v>15.1</v>
      </c>
      <c r="BE326" s="94">
        <v>1</v>
      </c>
      <c r="BF326" s="94">
        <f>BF$3/BI$3</f>
        <v>0.66225165562913912</v>
      </c>
      <c r="BG326" s="93">
        <f>BG325*BE326</f>
        <v>1061683200</v>
      </c>
      <c r="BH326" s="93">
        <f>BC326*BG326*$G326*BF326</f>
        <v>1036146555083.444</v>
      </c>
      <c r="BI326" s="93">
        <f t="shared" si="325"/>
        <v>201318997106343.34</v>
      </c>
      <c r="BJ326" s="93">
        <f t="shared" si="296"/>
        <v>1.3927291775651008E+21</v>
      </c>
      <c r="BK326" s="93">
        <f t="shared" si="297"/>
        <v>333141.33333333331</v>
      </c>
      <c r="BL326" s="94">
        <f t="shared" si="298"/>
        <v>194.29587071312565</v>
      </c>
      <c r="BM326" s="100">
        <f t="shared" si="333"/>
        <v>19.904122440761178</v>
      </c>
      <c r="BN326" s="94">
        <f t="shared" si="299"/>
        <v>168</v>
      </c>
      <c r="BO326" s="94">
        <f t="shared" si="300"/>
        <v>17.600000000000001</v>
      </c>
      <c r="BP326" s="94">
        <v>1</v>
      </c>
      <c r="BQ326" s="94">
        <f>BQ$3/BT$3</f>
        <v>0.56818181818181823</v>
      </c>
      <c r="BR326" s="93">
        <f>BR325*BP326</f>
        <v>8847360</v>
      </c>
      <c r="BS326" s="93">
        <f>BN326*BR326*$G326*BQ326</f>
        <v>5708960116.3636379</v>
      </c>
      <c r="BT326" s="93">
        <f t="shared" si="326"/>
        <v>229150348527.50101</v>
      </c>
      <c r="BU326" s="93">
        <f t="shared" si="301"/>
        <v>1.6233134784864754E+21</v>
      </c>
      <c r="BV326" s="93">
        <f t="shared" si="302"/>
        <v>333141.33333333331</v>
      </c>
      <c r="BW326" s="94">
        <f t="shared" si="303"/>
        <v>40.138719461480477</v>
      </c>
      <c r="BX326" s="100">
        <f t="shared" si="334"/>
        <v>4.792682920773788</v>
      </c>
      <c r="BY326" s="94">
        <f t="shared" si="304"/>
        <v>113</v>
      </c>
      <c r="BZ326" s="94">
        <f t="shared" si="305"/>
        <v>20.350000000000001</v>
      </c>
      <c r="CA326" s="94">
        <v>1</v>
      </c>
      <c r="CB326" s="94">
        <f>CB$3/CE$3</f>
        <v>0.49140049140049141</v>
      </c>
      <c r="CC326" s="93">
        <f>CC325*CA326</f>
        <v>5120</v>
      </c>
      <c r="CD326" s="93">
        <f>BY326*CC326*$G326*CB326</f>
        <v>1921899.5577395582</v>
      </c>
      <c r="CE326" s="93">
        <f t="shared" si="327"/>
        <v>129372602.77584085</v>
      </c>
      <c r="CF326" s="93">
        <f t="shared" si="306"/>
        <v>1.876956209499987E+21</v>
      </c>
      <c r="CG326" s="93">
        <f t="shared" si="307"/>
        <v>333141.33333333331</v>
      </c>
      <c r="CH326" s="94">
        <f t="shared" si="308"/>
        <v>67.314965683223534</v>
      </c>
      <c r="CI326" s="100">
        <f t="shared" si="335"/>
        <v>9.2934840682062347</v>
      </c>
      <c r="CJ326" s="94">
        <f t="shared" si="309"/>
        <v>63</v>
      </c>
      <c r="CK326" s="94">
        <f t="shared" si="310"/>
        <v>22.85</v>
      </c>
      <c r="CL326" s="94">
        <v>1</v>
      </c>
      <c r="CM326" s="94">
        <f>CM$3/CP$3</f>
        <v>0.43763676148796499</v>
      </c>
      <c r="CN326" s="93">
        <f>CN325*CL326</f>
        <v>64</v>
      </c>
      <c r="CO326" s="93">
        <f>CJ326*CN326*$G326*CM326</f>
        <v>11928.367614879651</v>
      </c>
      <c r="CP326" s="93">
        <f t="shared" si="328"/>
        <v>141861.3700393482</v>
      </c>
      <c r="CQ326" s="93">
        <f t="shared" si="311"/>
        <v>2.1075405104213614E+21</v>
      </c>
      <c r="CR326" s="93">
        <f t="shared" si="312"/>
        <v>333141.33333333331</v>
      </c>
      <c r="CS326" s="94">
        <f t="shared" si="313"/>
        <v>11.892773145454361</v>
      </c>
      <c r="CT326" s="100">
        <f t="shared" si="336"/>
        <v>1.8436218885592415</v>
      </c>
      <c r="CU326" s="94">
        <f t="shared" si="314"/>
        <v>0</v>
      </c>
      <c r="CV326" s="94">
        <f t="shared" si="315"/>
        <v>26</v>
      </c>
      <c r="CW326" s="94">
        <v>1</v>
      </c>
      <c r="CX326" s="94">
        <f>CX$3/DA$3</f>
        <v>0.38461538461538458</v>
      </c>
      <c r="CY326" s="93">
        <f>CY325*CW326</f>
        <v>1</v>
      </c>
      <c r="CZ326" s="93">
        <f>CU326*CY326*$G326*CX326</f>
        <v>0</v>
      </c>
      <c r="DA326" s="93">
        <f t="shared" si="330"/>
        <v>26</v>
      </c>
      <c r="DB326" s="93">
        <f t="shared" si="316"/>
        <v>2.3980767295822931E+21</v>
      </c>
      <c r="DC326" s="93">
        <f t="shared" si="317"/>
        <v>333141.33333333331</v>
      </c>
      <c r="DD326" s="94" t="e">
        <f t="shared" si="318"/>
        <v>#DIV/0!</v>
      </c>
      <c r="DE326" s="100"/>
    </row>
    <row r="327" spans="1:109">
      <c r="A327" s="84">
        <v>8192</v>
      </c>
      <c r="B327" s="84">
        <f t="shared" ref="B327:B390" si="342">J327/30</f>
        <v>10.7</v>
      </c>
      <c r="C327" s="112">
        <f t="shared" si="338"/>
        <v>14.74</v>
      </c>
      <c r="D327" s="116"/>
      <c r="E327" s="86">
        <f t="shared" si="319"/>
        <v>2.605</v>
      </c>
      <c r="F327" s="86">
        <f t="shared" ref="F327:F390" si="343">(100%+J327*0.5%)</f>
        <v>2.605</v>
      </c>
      <c r="G327" s="87">
        <f t="shared" ref="G327:G390" si="344">E327*F327</f>
        <v>6.7860249999999995</v>
      </c>
      <c r="H327" s="88">
        <f t="shared" ref="H327:H390" si="345">POWER($I$1,J327)</f>
        <v>2.1189744572521923E+19</v>
      </c>
      <c r="I327" s="84">
        <f t="shared" si="320"/>
        <v>64.200000000000031</v>
      </c>
      <c r="J327" s="89">
        <v>321</v>
      </c>
      <c r="K327" s="94">
        <f t="shared" ref="K327:K390" si="346">$J327-L$3</f>
        <v>321</v>
      </c>
      <c r="L327" s="94">
        <f t="shared" ref="L327:L390" si="347">M$3</f>
        <v>10</v>
      </c>
      <c r="M327" s="94">
        <v>1</v>
      </c>
      <c r="N327" s="94">
        <f>N$3/Q$3</f>
        <v>1</v>
      </c>
      <c r="O327" s="93">
        <f>O326*M327</f>
        <v>3265525186560000</v>
      </c>
      <c r="P327" s="93">
        <f>K327*O327*$G327*N327</f>
        <v>7.1133393128743895E+18</v>
      </c>
      <c r="Q327" s="93">
        <f t="shared" si="339"/>
        <v>2.1189744572521923E+20</v>
      </c>
      <c r="R327" s="93">
        <f t="shared" si="340"/>
        <v>1.0594872286260961E+21</v>
      </c>
      <c r="S327" s="93">
        <f t="shared" ref="S327:S390" si="348">$A327*(30+$B327)</f>
        <v>333414.40000000002</v>
      </c>
      <c r="T327" s="94">
        <f t="shared" si="341"/>
        <v>29.788744273973734</v>
      </c>
      <c r="U327" s="100">
        <f>T327/(($C327/N$3))</f>
        <v>2.0209460158733874</v>
      </c>
      <c r="V327" s="94">
        <f t="shared" ref="V327:V390" si="349">$J327-W$3</f>
        <v>311</v>
      </c>
      <c r="W327" s="97">
        <f t="shared" ref="W327:W390" si="350">X$3</f>
        <v>10.5</v>
      </c>
      <c r="X327" s="94">
        <v>1</v>
      </c>
      <c r="Y327" s="94">
        <f>Y$3/AB$3</f>
        <v>0.95238095238095244</v>
      </c>
      <c r="Z327" s="93">
        <f>Z326*X327</f>
        <v>251911942963200</v>
      </c>
      <c r="AA327" s="93">
        <f>V327*Z327*$G327*Y327</f>
        <v>5.0633191523263821E+17</v>
      </c>
      <c r="AB327" s="93">
        <f t="shared" si="321"/>
        <v>5.5623079502870012E+19</v>
      </c>
      <c r="AC327" s="93">
        <f t="shared" ref="AC327:AC390" si="351">$H327*W327*5</f>
        <v>1.1124615900574009E+21</v>
      </c>
      <c r="AD327" s="93">
        <f t="shared" ref="AD327:AD390" si="352">$A327*(30+$B327)</f>
        <v>333414.40000000002</v>
      </c>
      <c r="AE327" s="94">
        <f t="shared" ref="AE327:AE390" si="353">AB327/AA327</f>
        <v>109.85497423624491</v>
      </c>
      <c r="AF327" s="100">
        <f t="shared" si="322"/>
        <v>7.8254900236131046</v>
      </c>
      <c r="AG327" s="94">
        <f t="shared" ref="AG327:AG390" si="354">$J327-AH$3</f>
        <v>286</v>
      </c>
      <c r="AH327" s="94">
        <f t="shared" ref="AH327:AH390" si="355">AI$3</f>
        <v>11.75</v>
      </c>
      <c r="AI327" s="94">
        <v>1</v>
      </c>
      <c r="AJ327" s="94">
        <f>AJ$3/AM$3</f>
        <v>0.85106382978723394</v>
      </c>
      <c r="AK327" s="93">
        <f>AK326*AI327</f>
        <v>23616744652800</v>
      </c>
      <c r="AL327" s="93">
        <f>AG327*AK327*$G327*AJ327</f>
        <v>3.9008895672255224E+16</v>
      </c>
      <c r="AM327" s="93">
        <f t="shared" si="323"/>
        <v>1.945152333805718E+18</v>
      </c>
      <c r="AN327" s="93">
        <f t="shared" ref="AN327:AN390" si="356">$H327*AH327*5</f>
        <v>1.2448974936356629E+21</v>
      </c>
      <c r="AO327" s="93">
        <f t="shared" ref="AO327:AO390" si="357">$A327*(30+$B327)</f>
        <v>333414.40000000002</v>
      </c>
      <c r="AP327" s="94">
        <f t="shared" ref="AP327:AP390" si="358">AM327/AL327</f>
        <v>49.864327104988838</v>
      </c>
      <c r="AQ327" s="100">
        <f t="shared" si="331"/>
        <v>3.9749378798074551</v>
      </c>
      <c r="AR327" s="94">
        <f t="shared" ref="AR327:AR390" si="359">$J327-AS$3</f>
        <v>256</v>
      </c>
      <c r="AS327" s="94">
        <f t="shared" ref="AS327:AS390" si="360">AT$3</f>
        <v>13.25</v>
      </c>
      <c r="AT327" s="94">
        <v>1</v>
      </c>
      <c r="AU327" s="94">
        <f>AU$3/AX$3</f>
        <v>0.75471698113207542</v>
      </c>
      <c r="AV327" s="93">
        <f>AV326*AT327</f>
        <v>161980416000</v>
      </c>
      <c r="AW327" s="93">
        <f>AR327*AV327*$G327*AU327</f>
        <v>212374344933221.41</v>
      </c>
      <c r="AX327" s="93">
        <f t="shared" si="324"/>
        <v>3.4272963328358672E+16</v>
      </c>
      <c r="AY327" s="93">
        <f t="shared" ref="AY327:AY390" si="361">$H327*AS327*5</f>
        <v>1.4038205779295774E+21</v>
      </c>
      <c r="AZ327" s="93">
        <f t="shared" ref="AZ327:AZ390" si="362">$A327*(30+$B327)</f>
        <v>333414.40000000002</v>
      </c>
      <c r="BA327" s="94">
        <f t="shared" ref="BA327:BA390" si="363">AX327/AW327</f>
        <v>161.37996017897265</v>
      </c>
      <c r="BB327" s="100">
        <f t="shared" si="332"/>
        <v>14.506678917037908</v>
      </c>
      <c r="BC327" s="94">
        <f t="shared" ref="BC327:BC390" si="364">$J327-BD$3</f>
        <v>219</v>
      </c>
      <c r="BD327" s="94">
        <f t="shared" ref="BD327:BD390" si="365">BE$3</f>
        <v>15.1</v>
      </c>
      <c r="BE327" s="94">
        <v>1</v>
      </c>
      <c r="BF327" s="94">
        <f>BF$3/BI$3</f>
        <v>0.66225165562913912</v>
      </c>
      <c r="BG327" s="93">
        <f>BG326*BE327</f>
        <v>1061683200</v>
      </c>
      <c r="BH327" s="93">
        <f>BC327*BG327*$G327*BF327</f>
        <v>1044906830108.8212</v>
      </c>
      <c r="BI327" s="93">
        <f t="shared" si="325"/>
        <v>231254800805709.44</v>
      </c>
      <c r="BJ327" s="93">
        <f t="shared" ref="BJ327:BJ390" si="366">$H327*BD327*5</f>
        <v>1.5998257152254049E+21</v>
      </c>
      <c r="BK327" s="93">
        <f t="shared" ref="BK327:BK390" si="367">$A327*(30+$B327)</f>
        <v>333414.40000000002</v>
      </c>
      <c r="BL327" s="94">
        <f t="shared" ref="BL327:BL390" si="368">BI327/BH327</f>
        <v>221.31619216387509</v>
      </c>
      <c r="BM327" s="100">
        <f t="shared" si="333"/>
        <v>22.672147229813529</v>
      </c>
      <c r="BN327" s="94">
        <f t="shared" ref="BN327:BN390" si="369">$J327-BO$3</f>
        <v>169</v>
      </c>
      <c r="BO327" s="94">
        <f t="shared" ref="BO327:BO390" si="370">BP$3</f>
        <v>17.600000000000001</v>
      </c>
      <c r="BP327" s="94">
        <v>1</v>
      </c>
      <c r="BQ327" s="94">
        <f>BQ$3/BT$3</f>
        <v>0.56818181818181823</v>
      </c>
      <c r="BR327" s="93">
        <f>BR326*BP327</f>
        <v>8847360</v>
      </c>
      <c r="BS327" s="93">
        <f>BN327*BR327*$G327*BQ327</f>
        <v>5765051499.0545454</v>
      </c>
      <c r="BT327" s="93">
        <f t="shared" si="326"/>
        <v>263224628400.53769</v>
      </c>
      <c r="BU327" s="93">
        <f t="shared" ref="BU327:BU390" si="371">$H327*BO327*5</f>
        <v>1.8646975223819293E+21</v>
      </c>
      <c r="BV327" s="93">
        <f t="shared" ref="BV327:BV390" si="372">$A327*(30+$B327)</f>
        <v>333414.40000000002</v>
      </c>
      <c r="BW327" s="94">
        <f t="shared" ref="BW327:BW390" si="373">BT327/BS327</f>
        <v>45.658677714102971</v>
      </c>
      <c r="BX327" s="100">
        <f t="shared" si="334"/>
        <v>5.451782413624235</v>
      </c>
      <c r="BY327" s="94">
        <f t="shared" ref="BY327:BY390" si="374">$J327-BZ$3</f>
        <v>114</v>
      </c>
      <c r="BZ327" s="94">
        <f t="shared" ref="BZ327:BZ390" si="375">CA$3</f>
        <v>20.350000000000001</v>
      </c>
      <c r="CA327" s="94">
        <v>1</v>
      </c>
      <c r="CB327" s="94">
        <f>CB$3/CE$3</f>
        <v>0.49140049140049141</v>
      </c>
      <c r="CC327" s="93">
        <f>CC326*CA327</f>
        <v>5120</v>
      </c>
      <c r="CD327" s="93">
        <f>BY327*CC327*$G327*CB327</f>
        <v>1946372.0255528255</v>
      </c>
      <c r="CE327" s="93">
        <f t="shared" si="327"/>
        <v>148610095.99029323</v>
      </c>
      <c r="CF327" s="93">
        <f t="shared" ref="CF327:CF390" si="376">$H327*BZ327*5</f>
        <v>2.156056510254106E+21</v>
      </c>
      <c r="CG327" s="93">
        <f t="shared" ref="CG327:CG390" si="377">$A327*(30+$B327)</f>
        <v>333414.40000000002</v>
      </c>
      <c r="CH327" s="94">
        <f t="shared" ref="CH327:CH390" si="378">CE327/CD327</f>
        <v>76.352359178653785</v>
      </c>
      <c r="CI327" s="100">
        <f t="shared" si="335"/>
        <v>10.541183916455934</v>
      </c>
      <c r="CJ327" s="94">
        <f t="shared" ref="CJ327:CJ390" si="379">$J327-CK$3</f>
        <v>64</v>
      </c>
      <c r="CK327" s="94">
        <f t="shared" ref="CK327:CK390" si="380">CL$3</f>
        <v>22.85</v>
      </c>
      <c r="CL327" s="94">
        <v>1</v>
      </c>
      <c r="CM327" s="94">
        <f>CM$3/CP$3</f>
        <v>0.43763676148796499</v>
      </c>
      <c r="CN327" s="93">
        <f>CN326*CL327</f>
        <v>64</v>
      </c>
      <c r="CO327" s="93">
        <f>CJ327*CN327*$G327*CM327</f>
        <v>12164.3581619256</v>
      </c>
      <c r="CP327" s="93">
        <f t="shared" si="328"/>
        <v>162955.92240182497</v>
      </c>
      <c r="CQ327" s="93">
        <f t="shared" ref="CQ327:CQ390" si="381">$H327*CK327*5</f>
        <v>2.4209283174106299E+21</v>
      </c>
      <c r="CR327" s="93">
        <f t="shared" ref="CR327:CR390" si="382">$A327*(30+$B327)</f>
        <v>333414.40000000002</v>
      </c>
      <c r="CS327" s="94">
        <f t="shared" ref="CS327:CS390" si="383">CP327/CO327</f>
        <v>13.396179250285186</v>
      </c>
      <c r="CT327" s="100">
        <f t="shared" si="336"/>
        <v>2.0766804333040469</v>
      </c>
      <c r="CU327" s="94">
        <f t="shared" ref="CU327:CU390" si="384">$J327-CV$3</f>
        <v>1</v>
      </c>
      <c r="CV327" s="94">
        <f t="shared" ref="CV327:CV390" si="385">CW$3</f>
        <v>26</v>
      </c>
      <c r="CW327" s="94">
        <v>1</v>
      </c>
      <c r="CX327" s="94">
        <f>CX$3/DA$3</f>
        <v>0.38461538461538458</v>
      </c>
      <c r="CY327" s="93">
        <f>CY326*CW327</f>
        <v>1</v>
      </c>
      <c r="CZ327" s="93">
        <f>CU327*CY327*$G327*CX327</f>
        <v>2.6100096153846151</v>
      </c>
      <c r="DA327" s="93">
        <f t="shared" si="330"/>
        <v>29.866157229922912</v>
      </c>
      <c r="DB327" s="93">
        <f t="shared" ref="DB327:DB390" si="386">$H327*CV327*5</f>
        <v>2.7546667944278496E+21</v>
      </c>
      <c r="DC327" s="93">
        <f t="shared" ref="DC327:DC390" si="387">$A327*(30+$B327)</f>
        <v>333414.40000000002</v>
      </c>
      <c r="DD327" s="94">
        <f t="shared" ref="DD327:DD390" si="388">DA327/CZ327</f>
        <v>11.442929962356398</v>
      </c>
      <c r="DE327" s="100">
        <f>DD327/(($C327/CX$3))</f>
        <v>2.0184272660872886</v>
      </c>
    </row>
    <row r="328" spans="1:109">
      <c r="A328" s="84">
        <v>8192</v>
      </c>
      <c r="B328" s="84">
        <f t="shared" si="342"/>
        <v>10.733333333333333</v>
      </c>
      <c r="C328" s="112">
        <f t="shared" si="338"/>
        <v>14.74</v>
      </c>
      <c r="D328" s="116"/>
      <c r="E328" s="86">
        <f t="shared" ref="E328:E391" si="389">(100%+J328*0.5%)</f>
        <v>2.6100000000000003</v>
      </c>
      <c r="F328" s="86">
        <f t="shared" si="343"/>
        <v>2.6100000000000003</v>
      </c>
      <c r="G328" s="87">
        <f t="shared" si="344"/>
        <v>6.8121000000000018</v>
      </c>
      <c r="H328" s="88">
        <f t="shared" si="345"/>
        <v>2.4340624733263286E+19</v>
      </c>
      <c r="I328" s="84">
        <f t="shared" ref="I328:I391" si="390">LOG(H328,2)</f>
        <v>64.400000000000034</v>
      </c>
      <c r="J328" s="89">
        <v>322</v>
      </c>
      <c r="K328" s="94">
        <f t="shared" si="346"/>
        <v>322</v>
      </c>
      <c r="L328" s="94">
        <f t="shared" si="347"/>
        <v>10</v>
      </c>
      <c r="M328" s="94">
        <v>1</v>
      </c>
      <c r="N328" s="94">
        <f>N$3/Q$3</f>
        <v>1</v>
      </c>
      <c r="O328" s="93">
        <f>O327*M328</f>
        <v>3265525186560000</v>
      </c>
      <c r="P328" s="93">
        <f>K328*O328*$G328*N328</f>
        <v>7.1629170877236531E+18</v>
      </c>
      <c r="Q328" s="93">
        <f t="shared" si="339"/>
        <v>2.4340624733263285E+20</v>
      </c>
      <c r="R328" s="93">
        <f t="shared" si="340"/>
        <v>1.2170312366631643E+21</v>
      </c>
      <c r="S328" s="93">
        <f t="shared" si="348"/>
        <v>333687.46666666667</v>
      </c>
      <c r="T328" s="94">
        <f t="shared" si="341"/>
        <v>33.981441408808266</v>
      </c>
      <c r="U328" s="100">
        <f>T328/(($C328/N$3))</f>
        <v>2.3053895121308186</v>
      </c>
      <c r="V328" s="94">
        <f t="shared" si="349"/>
        <v>312</v>
      </c>
      <c r="W328" s="97">
        <f t="shared" si="350"/>
        <v>10.5</v>
      </c>
      <c r="X328" s="94">
        <v>1</v>
      </c>
      <c r="Y328" s="94">
        <f>Y$3/AB$3</f>
        <v>0.95238095238095244</v>
      </c>
      <c r="Z328" s="93">
        <f>Z327*X328</f>
        <v>251911942963200</v>
      </c>
      <c r="AA328" s="93">
        <f>V328*Z328*$G328*Y328</f>
        <v>5.0991180586457139E+17</v>
      </c>
      <c r="AB328" s="93">
        <f t="shared" ref="AB328:AB391" si="391">W328*POWER($I$1,V328)</f>
        <v>6.3894139924816069E+19</v>
      </c>
      <c r="AC328" s="93">
        <f t="shared" si="351"/>
        <v>1.2778827984963224E+21</v>
      </c>
      <c r="AD328" s="93">
        <f t="shared" si="352"/>
        <v>333687.46666666667</v>
      </c>
      <c r="AE328" s="94">
        <f t="shared" si="353"/>
        <v>125.30429613505724</v>
      </c>
      <c r="AF328" s="100">
        <f t="shared" ref="AF328:AF391" si="392">AE328/(($C328/Y$3))</f>
        <v>8.9260183813982437</v>
      </c>
      <c r="AG328" s="94">
        <f t="shared" si="354"/>
        <v>287</v>
      </c>
      <c r="AH328" s="94">
        <f t="shared" si="355"/>
        <v>11.75</v>
      </c>
      <c r="AI328" s="94">
        <v>1</v>
      </c>
      <c r="AJ328" s="94">
        <f>AJ$3/AM$3</f>
        <v>0.85106382978723394</v>
      </c>
      <c r="AK328" s="93">
        <f>AK327*AI328</f>
        <v>23616744652800</v>
      </c>
      <c r="AL328" s="93">
        <f>AG328*AK328*$G328*AJ328</f>
        <v>3.929570445409384E+16</v>
      </c>
      <c r="AM328" s="93">
        <f t="shared" ref="AM328:AM391" si="393">AH328*POWER($I$1,AG328)</f>
        <v>2.2343932860612726E+18</v>
      </c>
      <c r="AN328" s="93">
        <f t="shared" si="356"/>
        <v>1.4300117030792179E+21</v>
      </c>
      <c r="AO328" s="93">
        <f t="shared" si="357"/>
        <v>333687.46666666667</v>
      </c>
      <c r="AP328" s="94">
        <f t="shared" si="358"/>
        <v>56.861005982766969</v>
      </c>
      <c r="AQ328" s="100">
        <f t="shared" si="331"/>
        <v>4.5326785637551694</v>
      </c>
      <c r="AR328" s="94">
        <f t="shared" si="359"/>
        <v>257</v>
      </c>
      <c r="AS328" s="94">
        <f t="shared" si="360"/>
        <v>13.25</v>
      </c>
      <c r="AT328" s="94">
        <v>1</v>
      </c>
      <c r="AU328" s="94">
        <f>AU$3/AX$3</f>
        <v>0.75471698113207542</v>
      </c>
      <c r="AV328" s="93">
        <f>AV327*AT328</f>
        <v>161980416000</v>
      </c>
      <c r="AW328" s="93">
        <f>AR328*AV328*$G328*AU328</f>
        <v>214023158868856.78</v>
      </c>
      <c r="AX328" s="93">
        <f t="shared" ref="AX328:AX391" si="394">AS328*POWER($I$1,AR328)</f>
        <v>3.9369296596159312E+16</v>
      </c>
      <c r="AY328" s="93">
        <f t="shared" si="361"/>
        <v>1.6125663885786926E+21</v>
      </c>
      <c r="AZ328" s="93">
        <f t="shared" si="362"/>
        <v>333687.46666666667</v>
      </c>
      <c r="BA328" s="94">
        <f t="shared" si="363"/>
        <v>183.94876892870712</v>
      </c>
      <c r="BB328" s="100">
        <f t="shared" si="332"/>
        <v>16.535421901664648</v>
      </c>
      <c r="BC328" s="94">
        <f t="shared" si="364"/>
        <v>220</v>
      </c>
      <c r="BD328" s="94">
        <f t="shared" si="365"/>
        <v>15.1</v>
      </c>
      <c r="BE328" s="94">
        <v>13</v>
      </c>
      <c r="BF328" s="94">
        <f>BF$3/BI$3</f>
        <v>0.66225165562913912</v>
      </c>
      <c r="BG328" s="93">
        <f>BG327*BE328</f>
        <v>13801881600</v>
      </c>
      <c r="BH328" s="93">
        <f>BC328*BG328*$G328*BF328</f>
        <v>13698248663853.781</v>
      </c>
      <c r="BI328" s="93">
        <f t="shared" ref="BI328:BI391" si="395">BD328*POWER($I$1,BC328)</f>
        <v>265642009270685.5</v>
      </c>
      <c r="BJ328" s="93">
        <f t="shared" si="366"/>
        <v>1.8377171673613782E+21</v>
      </c>
      <c r="BK328" s="93">
        <f t="shared" si="367"/>
        <v>333687.46666666667</v>
      </c>
      <c r="BL328" s="94">
        <f t="shared" si="368"/>
        <v>19.392406707555811</v>
      </c>
      <c r="BM328" s="100">
        <f t="shared" si="333"/>
        <v>1.9866034008418776</v>
      </c>
      <c r="BN328" s="94">
        <f t="shared" si="369"/>
        <v>170</v>
      </c>
      <c r="BO328" s="94">
        <f t="shared" si="370"/>
        <v>17.600000000000001</v>
      </c>
      <c r="BP328" s="94">
        <v>1</v>
      </c>
      <c r="BQ328" s="94">
        <f>BQ$3/BT$3</f>
        <v>0.56818181818181823</v>
      </c>
      <c r="BR328" s="93">
        <f>BR327*BP328</f>
        <v>8847360</v>
      </c>
      <c r="BS328" s="93">
        <f>BN328*BR328*$G328*BQ328</f>
        <v>5821447261.0909109</v>
      </c>
      <c r="BT328" s="93">
        <f t="shared" ref="BT328:BT391" si="396">BO328*POWER($I$1,BN328)</f>
        <v>302365697638.40344</v>
      </c>
      <c r="BU328" s="93">
        <f t="shared" si="371"/>
        <v>2.1419749765271692E+21</v>
      </c>
      <c r="BV328" s="93">
        <f t="shared" si="372"/>
        <v>333687.46666666667</v>
      </c>
      <c r="BW328" s="94">
        <f t="shared" si="373"/>
        <v>51.939953086810512</v>
      </c>
      <c r="BX328" s="100">
        <f t="shared" si="334"/>
        <v>6.2017854432012554</v>
      </c>
      <c r="BY328" s="94">
        <f t="shared" si="374"/>
        <v>115</v>
      </c>
      <c r="BZ328" s="94">
        <f t="shared" si="375"/>
        <v>20.350000000000001</v>
      </c>
      <c r="CA328" s="94">
        <v>1</v>
      </c>
      <c r="CB328" s="94">
        <f>CB$3/CE$3</f>
        <v>0.49140049140049141</v>
      </c>
      <c r="CC328" s="93">
        <f>CC327*CA328</f>
        <v>5120</v>
      </c>
      <c r="CD328" s="93">
        <f>BY328*CC328*$G328*CB328</f>
        <v>1970989.9164619169</v>
      </c>
      <c r="CE328" s="93">
        <f t="shared" ref="CE328:CE391" si="397">BZ328*POWER($I$1,BY328)</f>
        <v>170708172.80000135</v>
      </c>
      <c r="CF328" s="93">
        <f t="shared" si="376"/>
        <v>2.4766585666095394E+21</v>
      </c>
      <c r="CG328" s="93">
        <f t="shared" si="377"/>
        <v>333687.46666666667</v>
      </c>
      <c r="CH328" s="94">
        <f t="shared" si="378"/>
        <v>86.610373485033378</v>
      </c>
      <c r="CI328" s="100">
        <f t="shared" si="335"/>
        <v>11.957402309500877</v>
      </c>
      <c r="CJ328" s="94">
        <f t="shared" si="379"/>
        <v>65</v>
      </c>
      <c r="CK328" s="94">
        <f t="shared" si="380"/>
        <v>22.85</v>
      </c>
      <c r="CL328" s="94">
        <v>1</v>
      </c>
      <c r="CM328" s="94">
        <f>CM$3/CP$3</f>
        <v>0.43763676148796499</v>
      </c>
      <c r="CN328" s="93">
        <f>CN327*CL328</f>
        <v>64</v>
      </c>
      <c r="CO328" s="93">
        <f>CJ328*CN328*$G328*CM328</f>
        <v>12401.897592997815</v>
      </c>
      <c r="CP328" s="93">
        <f t="shared" ref="CP328:CP391" si="398">CK328*POWER($I$1,CJ328)</f>
        <v>187187.20000000086</v>
      </c>
      <c r="CQ328" s="93">
        <f t="shared" si="381"/>
        <v>2.7809163757753304E+21</v>
      </c>
      <c r="CR328" s="93">
        <f t="shared" si="382"/>
        <v>333687.46666666667</v>
      </c>
      <c r="CS328" s="94">
        <f t="shared" si="383"/>
        <v>15.09343216200139</v>
      </c>
      <c r="CT328" s="100">
        <f t="shared" si="336"/>
        <v>2.3397891784378007</v>
      </c>
      <c r="CU328" s="94">
        <f t="shared" si="384"/>
        <v>2</v>
      </c>
      <c r="CV328" s="94">
        <f t="shared" si="385"/>
        <v>26</v>
      </c>
      <c r="CW328" s="94">
        <v>1</v>
      </c>
      <c r="CX328" s="94">
        <f>CX$3/DA$3</f>
        <v>0.38461538461538458</v>
      </c>
      <c r="CY328" s="93">
        <f>CY327*CW328</f>
        <v>1</v>
      </c>
      <c r="CZ328" s="93">
        <f>CU328*CY328*$G328*CX328</f>
        <v>5.2400769230769244</v>
      </c>
      <c r="DA328" s="93">
        <f t="shared" ref="DA328:DA391" si="399">CV328*POWER($I$1,CU328)</f>
        <v>34.307205680095258</v>
      </c>
      <c r="DB328" s="93">
        <f t="shared" si="386"/>
        <v>3.1642812153242274E+21</v>
      </c>
      <c r="DC328" s="93">
        <f t="shared" si="387"/>
        <v>333687.46666666667</v>
      </c>
      <c r="DD328" s="94">
        <f t="shared" si="388"/>
        <v>6.5470805455180967</v>
      </c>
      <c r="DE328" s="100">
        <f t="shared" ref="DE328:DE336" si="400">DD328/(($C328/CX$3))</f>
        <v>1.1548446009733413</v>
      </c>
    </row>
    <row r="329" spans="1:109">
      <c r="A329" s="84">
        <v>8192</v>
      </c>
      <c r="B329" s="84">
        <f t="shared" si="342"/>
        <v>10.766666666666667</v>
      </c>
      <c r="C329" s="112">
        <f t="shared" si="338"/>
        <v>14.74</v>
      </c>
      <c r="D329" s="116"/>
      <c r="E329" s="86">
        <f t="shared" si="389"/>
        <v>2.6150000000000002</v>
      </c>
      <c r="F329" s="86">
        <f t="shared" si="343"/>
        <v>2.6150000000000002</v>
      </c>
      <c r="G329" s="87">
        <f t="shared" si="344"/>
        <v>6.8382250000000013</v>
      </c>
      <c r="H329" s="88">
        <f t="shared" si="345"/>
        <v>2.796003559069968E+19</v>
      </c>
      <c r="I329" s="84">
        <f t="shared" si="390"/>
        <v>64.600000000000023</v>
      </c>
      <c r="J329" s="89">
        <v>323</v>
      </c>
      <c r="K329" s="94">
        <f t="shared" si="346"/>
        <v>323</v>
      </c>
      <c r="L329" s="94">
        <f t="shared" si="347"/>
        <v>10</v>
      </c>
      <c r="M329" s="94">
        <v>1</v>
      </c>
      <c r="N329" s="94">
        <f>N$3/Q$3</f>
        <v>1</v>
      </c>
      <c r="O329" s="93">
        <f>O328*M329</f>
        <v>3265525186560000</v>
      </c>
      <c r="P329" s="93">
        <f>K329*O329*$G329*N329</f>
        <v>7.2127178979431557E+18</v>
      </c>
      <c r="Q329" s="93">
        <f t="shared" si="339"/>
        <v>2.796003559069968E+20</v>
      </c>
      <c r="R329" s="93">
        <f t="shared" si="340"/>
        <v>1.3980017795349841E+21</v>
      </c>
      <c r="S329" s="93">
        <f t="shared" si="348"/>
        <v>333960.53333333333</v>
      </c>
      <c r="T329" s="94">
        <f t="shared" si="341"/>
        <v>38.764909409077291</v>
      </c>
      <c r="U329" s="100">
        <f>T329/(($C329/N$3))</f>
        <v>2.6299124429496126</v>
      </c>
      <c r="V329" s="94">
        <f t="shared" si="349"/>
        <v>313</v>
      </c>
      <c r="W329" s="97">
        <f t="shared" si="350"/>
        <v>10.5</v>
      </c>
      <c r="X329" s="94">
        <v>1</v>
      </c>
      <c r="Y329" s="94">
        <f>Y$3/AB$3</f>
        <v>0.95238095238095244</v>
      </c>
      <c r="Z329" s="93">
        <f>Z328*X329</f>
        <v>251911942963200</v>
      </c>
      <c r="AA329" s="93">
        <f>V329*Z329*$G329*Y329</f>
        <v>5.1350796281053568E+17</v>
      </c>
      <c r="AB329" s="93">
        <f t="shared" si="391"/>
        <v>7.3395093425586618E+19</v>
      </c>
      <c r="AC329" s="93">
        <f t="shared" si="351"/>
        <v>1.4679018685117332E+21</v>
      </c>
      <c r="AD329" s="93">
        <f t="shared" si="352"/>
        <v>333960.53333333333</v>
      </c>
      <c r="AE329" s="94">
        <f t="shared" si="353"/>
        <v>142.92883215263117</v>
      </c>
      <c r="AF329" s="100">
        <f t="shared" si="392"/>
        <v>10.181497541401814</v>
      </c>
      <c r="AG329" s="94">
        <f t="shared" si="354"/>
        <v>288</v>
      </c>
      <c r="AH329" s="94">
        <f t="shared" si="355"/>
        <v>11.75</v>
      </c>
      <c r="AI329" s="94">
        <v>1</v>
      </c>
      <c r="AJ329" s="94">
        <f>AJ$3/AM$3</f>
        <v>0.85106382978723394</v>
      </c>
      <c r="AK329" s="93">
        <f>AK328*AI329</f>
        <v>23616744652800</v>
      </c>
      <c r="AL329" s="93">
        <f>AG329*AK329*$G329*AJ329</f>
        <v>3.9583850848150864E+16</v>
      </c>
      <c r="AM329" s="93">
        <f t="shared" si="393"/>
        <v>2.5666438921150034E+18</v>
      </c>
      <c r="AN329" s="93">
        <f t="shared" si="356"/>
        <v>1.6426520909536061E+21</v>
      </c>
      <c r="AO329" s="93">
        <f t="shared" si="357"/>
        <v>333960.53333333333</v>
      </c>
      <c r="AP329" s="94">
        <f t="shared" si="358"/>
        <v>64.840682175188178</v>
      </c>
      <c r="AQ329" s="100">
        <f t="shared" si="331"/>
        <v>5.1687789386598446</v>
      </c>
      <c r="AR329" s="94">
        <f t="shared" si="359"/>
        <v>258</v>
      </c>
      <c r="AS329" s="94">
        <f t="shared" si="360"/>
        <v>13.25</v>
      </c>
      <c r="AT329" s="94">
        <v>1</v>
      </c>
      <c r="AU329" s="94">
        <f>AU$3/AX$3</f>
        <v>0.75471698113207542</v>
      </c>
      <c r="AV329" s="93">
        <f>AV328*AT329</f>
        <v>161980416000</v>
      </c>
      <c r="AW329" s="93">
        <f>AR329*AV329*$G329*AU329</f>
        <v>215679925126047.44</v>
      </c>
      <c r="AX329" s="93">
        <f t="shared" si="394"/>
        <v>4.5223446237398576E+16</v>
      </c>
      <c r="AY329" s="93">
        <f t="shared" si="361"/>
        <v>1.8523523578838539E+21</v>
      </c>
      <c r="AZ329" s="93">
        <f t="shared" si="362"/>
        <v>333960.53333333333</v>
      </c>
      <c r="BA329" s="94">
        <f t="shared" si="363"/>
        <v>209.67851417311618</v>
      </c>
      <c r="BB329" s="100">
        <f t="shared" si="332"/>
        <v>18.848306056945653</v>
      </c>
      <c r="BC329" s="94">
        <f t="shared" si="364"/>
        <v>221</v>
      </c>
      <c r="BD329" s="94">
        <f t="shared" si="365"/>
        <v>15.1</v>
      </c>
      <c r="BE329" s="94">
        <v>1</v>
      </c>
      <c r="BF329" s="94">
        <f>BF$3/BI$3</f>
        <v>0.66225165562913912</v>
      </c>
      <c r="BG329" s="93">
        <f>BG328*BE329</f>
        <v>13801881600</v>
      </c>
      <c r="BH329" s="93">
        <f>BC329*BG329*$G329*BF329</f>
        <v>13813286204449.91</v>
      </c>
      <c r="BI329" s="93">
        <f t="shared" si="395"/>
        <v>305142539067343.56</v>
      </c>
      <c r="BJ329" s="93">
        <f t="shared" si="366"/>
        <v>2.1109826870978258E+21</v>
      </c>
      <c r="BK329" s="93">
        <f t="shared" si="367"/>
        <v>333960.53333333333</v>
      </c>
      <c r="BL329" s="94">
        <f t="shared" si="368"/>
        <v>22.09051014732778</v>
      </c>
      <c r="BM329" s="100">
        <f t="shared" si="333"/>
        <v>2.26300341400712</v>
      </c>
      <c r="BN329" s="94">
        <f t="shared" si="369"/>
        <v>171</v>
      </c>
      <c r="BO329" s="94">
        <f t="shared" si="370"/>
        <v>17.600000000000001</v>
      </c>
      <c r="BP329" s="94">
        <v>1</v>
      </c>
      <c r="BQ329" s="94">
        <f>BQ$3/BT$3</f>
        <v>0.56818181818181823</v>
      </c>
      <c r="BR329" s="93">
        <f>BR328*BP329</f>
        <v>8847360</v>
      </c>
      <c r="BS329" s="93">
        <f>BN329*BR329*$G329*BQ329</f>
        <v>5878148156.5090923</v>
      </c>
      <c r="BT329" s="93">
        <f t="shared" si="396"/>
        <v>347326979484.76495</v>
      </c>
      <c r="BU329" s="93">
        <f t="shared" si="371"/>
        <v>2.4604831319815718E+21</v>
      </c>
      <c r="BV329" s="93">
        <f t="shared" si="372"/>
        <v>333960.53333333333</v>
      </c>
      <c r="BW329" s="94">
        <f t="shared" si="373"/>
        <v>59.08782327988056</v>
      </c>
      <c r="BX329" s="100">
        <f t="shared" si="334"/>
        <v>7.055262481179768</v>
      </c>
      <c r="BY329" s="94">
        <f t="shared" si="374"/>
        <v>116</v>
      </c>
      <c r="BZ329" s="94">
        <f t="shared" si="375"/>
        <v>20.350000000000001</v>
      </c>
      <c r="CA329" s="94">
        <v>1</v>
      </c>
      <c r="CB329" s="94">
        <f>CB$3/CE$3</f>
        <v>0.49140049140049141</v>
      </c>
      <c r="CC329" s="93">
        <f>CC328*CA329</f>
        <v>5120</v>
      </c>
      <c r="CD329" s="93">
        <f>BY329*CC329*$G329*CB329</f>
        <v>1995753.6078624083</v>
      </c>
      <c r="CE329" s="93">
        <f t="shared" si="397"/>
        <v>196092197.27991113</v>
      </c>
      <c r="CF329" s="93">
        <f t="shared" si="376"/>
        <v>2.8449336213536925E+21</v>
      </c>
      <c r="CG329" s="93">
        <f t="shared" si="377"/>
        <v>333960.53333333333</v>
      </c>
      <c r="CH329" s="94">
        <f t="shared" si="378"/>
        <v>98.254712659615123</v>
      </c>
      <c r="CI329" s="100">
        <f t="shared" si="335"/>
        <v>13.565016300021492</v>
      </c>
      <c r="CJ329" s="94">
        <f t="shared" si="379"/>
        <v>66</v>
      </c>
      <c r="CK329" s="94">
        <f t="shared" si="380"/>
        <v>22.85</v>
      </c>
      <c r="CL329" s="94">
        <v>1</v>
      </c>
      <c r="CM329" s="94">
        <f>CM$3/CP$3</f>
        <v>0.43763676148796499</v>
      </c>
      <c r="CN329" s="93">
        <f>CN328*CL329</f>
        <v>64</v>
      </c>
      <c r="CO329" s="93">
        <f>CJ329*CN329*$G329*CM329</f>
        <v>12640.990109409193</v>
      </c>
      <c r="CP329" s="93">
        <f t="shared" si="398"/>
        <v>215021.62871650199</v>
      </c>
      <c r="CQ329" s="93">
        <f t="shared" si="381"/>
        <v>3.1944340662374388E+21</v>
      </c>
      <c r="CR329" s="93">
        <f t="shared" si="382"/>
        <v>333960.53333333333</v>
      </c>
      <c r="CS329" s="94">
        <f t="shared" si="383"/>
        <v>17.009872395711536</v>
      </c>
      <c r="CT329" s="100">
        <f t="shared" si="336"/>
        <v>2.6368764195522973</v>
      </c>
      <c r="CU329" s="94">
        <f t="shared" si="384"/>
        <v>3</v>
      </c>
      <c r="CV329" s="94">
        <f t="shared" si="385"/>
        <v>26</v>
      </c>
      <c r="CW329" s="94">
        <v>1</v>
      </c>
      <c r="CX329" s="94">
        <f>CX$3/DA$3</f>
        <v>0.38461538461538458</v>
      </c>
      <c r="CY329" s="93">
        <f>CY328*CW329</f>
        <v>1</v>
      </c>
      <c r="CZ329" s="93">
        <f>CU329*CY329*$G329*CX329</f>
        <v>7.8902596153846165</v>
      </c>
      <c r="DA329" s="93">
        <f t="shared" si="399"/>
        <v>39.408630729270357</v>
      </c>
      <c r="DB329" s="93">
        <f t="shared" si="386"/>
        <v>3.6348046267909585E+21</v>
      </c>
      <c r="DC329" s="93">
        <f t="shared" si="387"/>
        <v>333960.53333333333</v>
      </c>
      <c r="DD329" s="94">
        <f t="shared" si="388"/>
        <v>4.9945924025656225</v>
      </c>
      <c r="DE329" s="100">
        <f t="shared" si="400"/>
        <v>0.88100001673477735</v>
      </c>
    </row>
    <row r="330" spans="1:109">
      <c r="A330" s="84">
        <v>8192</v>
      </c>
      <c r="B330" s="84">
        <f t="shared" si="342"/>
        <v>10.8</v>
      </c>
      <c r="C330" s="112">
        <f t="shared" si="338"/>
        <v>14.74</v>
      </c>
      <c r="D330" s="116"/>
      <c r="E330" s="86">
        <f t="shared" si="389"/>
        <v>2.62</v>
      </c>
      <c r="F330" s="86">
        <f t="shared" si="343"/>
        <v>2.62</v>
      </c>
      <c r="G330" s="87">
        <f t="shared" si="344"/>
        <v>6.8644000000000007</v>
      </c>
      <c r="H330" s="88">
        <f t="shared" si="345"/>
        <v>3.2117646888695276E+19</v>
      </c>
      <c r="I330" s="84">
        <f t="shared" si="390"/>
        <v>64.800000000000026</v>
      </c>
      <c r="J330" s="89">
        <v>324</v>
      </c>
      <c r="K330" s="94">
        <f t="shared" si="346"/>
        <v>324</v>
      </c>
      <c r="L330" s="94">
        <f t="shared" si="347"/>
        <v>10</v>
      </c>
      <c r="M330" s="94">
        <v>1</v>
      </c>
      <c r="N330" s="94">
        <f>N$3/Q$3</f>
        <v>1</v>
      </c>
      <c r="O330" s="93">
        <f>O329*M330</f>
        <v>3265525186560000</v>
      </c>
      <c r="P330" s="93">
        <f>K330*O330*$G330*N330</f>
        <v>7.2627422333616794E+18</v>
      </c>
      <c r="Q330" s="93">
        <f t="shared" si="339"/>
        <v>3.2117646888695274E+20</v>
      </c>
      <c r="R330" s="93">
        <f t="shared" si="340"/>
        <v>1.6058823444347638E+21</v>
      </c>
      <c r="S330" s="93">
        <f t="shared" si="348"/>
        <v>334233.59999999998</v>
      </c>
      <c r="T330" s="94">
        <f t="shared" si="341"/>
        <v>44.222479411649303</v>
      </c>
      <c r="U330" s="100">
        <f>T330/(($C330/N$3))</f>
        <v>3.0001682097455431</v>
      </c>
      <c r="V330" s="94">
        <f t="shared" si="349"/>
        <v>314</v>
      </c>
      <c r="W330" s="97">
        <f t="shared" si="350"/>
        <v>10.5</v>
      </c>
      <c r="X330" s="94">
        <v>1</v>
      </c>
      <c r="Y330" s="94">
        <f>Y$3/AB$3</f>
        <v>0.95238095238095244</v>
      </c>
      <c r="Z330" s="93">
        <f>Z329*X330</f>
        <v>251911942963200</v>
      </c>
      <c r="AA330" s="93">
        <f>V330*Z330*$G330*Y330</f>
        <v>5.1712042205795181E+17</v>
      </c>
      <c r="AB330" s="93">
        <f t="shared" si="391"/>
        <v>8.430882308282504E+19</v>
      </c>
      <c r="AC330" s="93">
        <f t="shared" si="351"/>
        <v>1.686176461656502E+21</v>
      </c>
      <c r="AD330" s="93">
        <f t="shared" si="352"/>
        <v>334233.59999999998</v>
      </c>
      <c r="AE330" s="94">
        <f t="shared" si="353"/>
        <v>163.03518385003341</v>
      </c>
      <c r="AF330" s="100">
        <f t="shared" si="392"/>
        <v>11.613768184703872</v>
      </c>
      <c r="AG330" s="94">
        <f t="shared" si="354"/>
        <v>289</v>
      </c>
      <c r="AH330" s="94">
        <f t="shared" si="355"/>
        <v>11.75</v>
      </c>
      <c r="AI330" s="94">
        <v>1</v>
      </c>
      <c r="AJ330" s="94">
        <f>AJ$3/AM$3</f>
        <v>0.85106382978723394</v>
      </c>
      <c r="AK330" s="93">
        <f>AK329*AI330</f>
        <v>23616744652800</v>
      </c>
      <c r="AL330" s="93">
        <f>AG330*AK330*$G330*AJ330</f>
        <v>3.987333786932988E+16</v>
      </c>
      <c r="AM330" s="93">
        <f t="shared" si="393"/>
        <v>2.9482996167356923E+18</v>
      </c>
      <c r="AN330" s="93">
        <f t="shared" si="356"/>
        <v>1.8869117547108473E+21</v>
      </c>
      <c r="AO330" s="93">
        <f t="shared" si="357"/>
        <v>334233.59999999998</v>
      </c>
      <c r="AP330" s="94">
        <f t="shared" si="358"/>
        <v>73.941630530096432</v>
      </c>
      <c r="AQ330" s="100">
        <f t="shared" si="331"/>
        <v>5.8942615924601975</v>
      </c>
      <c r="AR330" s="94">
        <f t="shared" si="359"/>
        <v>259</v>
      </c>
      <c r="AS330" s="94">
        <f t="shared" si="360"/>
        <v>13.25</v>
      </c>
      <c r="AT330" s="94">
        <v>1</v>
      </c>
      <c r="AU330" s="94">
        <f>AU$3/AX$3</f>
        <v>0.75471698113207542</v>
      </c>
      <c r="AV330" s="93">
        <f>AV329*AT330</f>
        <v>161980416000</v>
      </c>
      <c r="AW330" s="93">
        <f>AR330*AV330*$G330*AU330</f>
        <v>217344662042198.94</v>
      </c>
      <c r="AX330" s="93">
        <f t="shared" si="394"/>
        <v>5.19480983001966E+16</v>
      </c>
      <c r="AY330" s="93">
        <f t="shared" si="361"/>
        <v>2.127794106376062E+21</v>
      </c>
      <c r="AZ330" s="93">
        <f t="shared" si="362"/>
        <v>334233.59999999998</v>
      </c>
      <c r="BA330" s="94">
        <f t="shared" si="363"/>
        <v>239.01253342081401</v>
      </c>
      <c r="BB330" s="100">
        <f t="shared" si="332"/>
        <v>21.48518363518172</v>
      </c>
      <c r="BC330" s="94">
        <f t="shared" si="364"/>
        <v>222</v>
      </c>
      <c r="BD330" s="94">
        <f t="shared" si="365"/>
        <v>15.1</v>
      </c>
      <c r="BE330" s="94">
        <v>1</v>
      </c>
      <c r="BF330" s="94">
        <f>BF$3/BI$3</f>
        <v>0.66225165562913912</v>
      </c>
      <c r="BG330" s="93">
        <f>BG329*BE330</f>
        <v>13801881600</v>
      </c>
      <c r="BH330" s="93">
        <f>BC330*BG330*$G330*BF330</f>
        <v>13928902784250.916</v>
      </c>
      <c r="BI330" s="93">
        <f t="shared" si="395"/>
        <v>350516732666276.06</v>
      </c>
      <c r="BJ330" s="93">
        <f t="shared" si="366"/>
        <v>2.4248823400964932E+21</v>
      </c>
      <c r="BK330" s="93">
        <f t="shared" si="367"/>
        <v>334233.59999999998</v>
      </c>
      <c r="BL330" s="94">
        <f t="shared" si="368"/>
        <v>25.164705224491705</v>
      </c>
      <c r="BM330" s="100">
        <f t="shared" si="333"/>
        <v>2.5779311322240486</v>
      </c>
      <c r="BN330" s="94">
        <f t="shared" si="369"/>
        <v>172</v>
      </c>
      <c r="BO330" s="94">
        <f t="shared" si="370"/>
        <v>17.600000000000001</v>
      </c>
      <c r="BP330" s="94">
        <v>1</v>
      </c>
      <c r="BQ330" s="94">
        <f>BQ$3/BT$3</f>
        <v>0.56818181818181823</v>
      </c>
      <c r="BR330" s="93">
        <f>BR329*BP330</f>
        <v>8847360</v>
      </c>
      <c r="BS330" s="93">
        <f>BN330*BR330*$G330*BQ330</f>
        <v>5935154939.3454561</v>
      </c>
      <c r="BT330" s="93">
        <f t="shared" si="396"/>
        <v>398973929980.23846</v>
      </c>
      <c r="BU330" s="93">
        <f t="shared" si="371"/>
        <v>2.8263529262051848E+21</v>
      </c>
      <c r="BV330" s="93">
        <f t="shared" si="372"/>
        <v>334233.59999999998</v>
      </c>
      <c r="BW330" s="94">
        <f t="shared" si="373"/>
        <v>67.222159161398125</v>
      </c>
      <c r="BX330" s="100">
        <f t="shared" si="334"/>
        <v>8.0265264670326122</v>
      </c>
      <c r="BY330" s="94">
        <f t="shared" si="374"/>
        <v>117</v>
      </c>
      <c r="BZ330" s="94">
        <f t="shared" si="375"/>
        <v>20.350000000000001</v>
      </c>
      <c r="CA330" s="94">
        <v>1</v>
      </c>
      <c r="CB330" s="94">
        <f>CB$3/CE$3</f>
        <v>0.49140049140049141</v>
      </c>
      <c r="CC330" s="93">
        <f>CC329*CA330</f>
        <v>5120</v>
      </c>
      <c r="CD330" s="93">
        <f>BY330*CC330*$G330*CB330</f>
        <v>2020663.4771498775</v>
      </c>
      <c r="CE330" s="93">
        <f t="shared" si="397"/>
        <v>225250784.44318795</v>
      </c>
      <c r="CF330" s="93">
        <f t="shared" si="376"/>
        <v>3.2679705709247442E+21</v>
      </c>
      <c r="CG330" s="93">
        <f t="shared" si="377"/>
        <v>334233.59999999998</v>
      </c>
      <c r="CH330" s="94">
        <f t="shared" si="378"/>
        <v>111.47367534989131</v>
      </c>
      <c r="CI330" s="100">
        <f t="shared" si="335"/>
        <v>15.390022343082009</v>
      </c>
      <c r="CJ330" s="94">
        <f t="shared" si="379"/>
        <v>67</v>
      </c>
      <c r="CK330" s="94">
        <f t="shared" si="380"/>
        <v>22.85</v>
      </c>
      <c r="CL330" s="94">
        <v>1</v>
      </c>
      <c r="CM330" s="94">
        <f>CM$3/CP$3</f>
        <v>0.43763676148796499</v>
      </c>
      <c r="CN330" s="93">
        <f>CN329*CL330</f>
        <v>64</v>
      </c>
      <c r="CO330" s="93">
        <f>CJ330*CN330*$G330*CM330</f>
        <v>12881.63991247265</v>
      </c>
      <c r="CP330" s="93">
        <f t="shared" si="398"/>
        <v>246994.99119542903</v>
      </c>
      <c r="CQ330" s="93">
        <f t="shared" si="381"/>
        <v>3.6694411570334353E+21</v>
      </c>
      <c r="CR330" s="93">
        <f t="shared" si="382"/>
        <v>334233.59999999998</v>
      </c>
      <c r="CS330" s="94">
        <f t="shared" si="383"/>
        <v>19.174188447565289</v>
      </c>
      <c r="CT330" s="100">
        <f t="shared" si="336"/>
        <v>2.9723894574414307</v>
      </c>
      <c r="CU330" s="94">
        <f t="shared" si="384"/>
        <v>4</v>
      </c>
      <c r="CV330" s="94">
        <f t="shared" si="385"/>
        <v>26</v>
      </c>
      <c r="CW330" s="94">
        <v>1</v>
      </c>
      <c r="CX330" s="94">
        <f>CX$3/DA$3</f>
        <v>0.38461538461538458</v>
      </c>
      <c r="CY330" s="93">
        <f>CY329*CW330</f>
        <v>1</v>
      </c>
      <c r="CZ330" s="93">
        <f>CU330*CY330*$G330*CX330</f>
        <v>10.560615384615385</v>
      </c>
      <c r="DA330" s="93">
        <f t="shared" si="399"/>
        <v>45.268629291398469</v>
      </c>
      <c r="DB330" s="93">
        <f t="shared" si="386"/>
        <v>4.1752940955303857E+21</v>
      </c>
      <c r="DC330" s="93">
        <f t="shared" si="387"/>
        <v>334233.59999999998</v>
      </c>
      <c r="DD330" s="94">
        <f t="shared" si="388"/>
        <v>4.2865522171506623</v>
      </c>
      <c r="DE330" s="100">
        <f t="shared" si="400"/>
        <v>0.75610826082711813</v>
      </c>
    </row>
    <row r="331" spans="1:109">
      <c r="A331" s="84">
        <v>8192</v>
      </c>
      <c r="B331" s="84">
        <f t="shared" si="342"/>
        <v>10.833333333333334</v>
      </c>
      <c r="C331" s="112">
        <f t="shared" si="338"/>
        <v>14.74</v>
      </c>
      <c r="D331" s="116"/>
      <c r="E331" s="86">
        <f t="shared" si="389"/>
        <v>2.625</v>
      </c>
      <c r="F331" s="86">
        <f t="shared" si="343"/>
        <v>2.625</v>
      </c>
      <c r="G331" s="87">
        <f t="shared" si="344"/>
        <v>6.890625</v>
      </c>
      <c r="H331" s="88">
        <f t="shared" si="345"/>
        <v>3.6893488147419906E+19</v>
      </c>
      <c r="I331" s="84">
        <f t="shared" si="390"/>
        <v>65.000000000000028</v>
      </c>
      <c r="J331" s="89">
        <v>325</v>
      </c>
      <c r="K331" s="94">
        <f t="shared" si="346"/>
        <v>325</v>
      </c>
      <c r="L331" s="94">
        <f t="shared" si="347"/>
        <v>10</v>
      </c>
      <c r="M331" s="94">
        <v>1</v>
      </c>
      <c r="N331" s="94">
        <f>N$3/Q$3</f>
        <v>1</v>
      </c>
      <c r="O331" s="93">
        <f>O330*M331</f>
        <v>3265525186560000</v>
      </c>
      <c r="P331" s="93">
        <f>K331*O331*$G331*N331</f>
        <v>7.312990583808E+18</v>
      </c>
      <c r="Q331" s="93">
        <f t="shared" si="339"/>
        <v>3.6893488147419903E+20</v>
      </c>
      <c r="R331" s="93">
        <f t="shared" si="340"/>
        <v>1.844674407370995E+21</v>
      </c>
      <c r="S331" s="93">
        <f t="shared" si="348"/>
        <v>334506.66666666669</v>
      </c>
      <c r="T331" s="94">
        <f t="shared" si="341"/>
        <v>50.449248805416659</v>
      </c>
      <c r="U331" s="100">
        <f>T331/(($C331/N$3))</f>
        <v>3.4226084671246038</v>
      </c>
      <c r="V331" s="94">
        <f t="shared" si="349"/>
        <v>315</v>
      </c>
      <c r="W331" s="97">
        <f t="shared" si="350"/>
        <v>10.5</v>
      </c>
      <c r="X331" s="94">
        <v>1</v>
      </c>
      <c r="Y331" s="94">
        <f>Y$3/AB$3</f>
        <v>0.95238095238095244</v>
      </c>
      <c r="Z331" s="93">
        <f>Z330*X331</f>
        <v>251911942963200</v>
      </c>
      <c r="AA331" s="93">
        <f>V331*Z331*$G331*Y331</f>
        <v>5.2074921959424E+17</v>
      </c>
      <c r="AB331" s="93">
        <f t="shared" si="391"/>
        <v>9.6845406386977161E+19</v>
      </c>
      <c r="AC331" s="93">
        <f t="shared" si="351"/>
        <v>1.9369081277395451E+21</v>
      </c>
      <c r="AD331" s="93">
        <f t="shared" si="352"/>
        <v>334506.66666666669</v>
      </c>
      <c r="AE331" s="94">
        <f t="shared" si="353"/>
        <v>185.97321463570825</v>
      </c>
      <c r="AF331" s="100">
        <f t="shared" si="392"/>
        <v>13.247752738635933</v>
      </c>
      <c r="AG331" s="94">
        <f t="shared" si="354"/>
        <v>290</v>
      </c>
      <c r="AH331" s="94">
        <f t="shared" si="355"/>
        <v>11.75</v>
      </c>
      <c r="AI331" s="94">
        <v>1</v>
      </c>
      <c r="AJ331" s="94">
        <f>AJ$3/AM$3</f>
        <v>0.85106382978723394</v>
      </c>
      <c r="AK331" s="93">
        <f>AK330*AI331</f>
        <v>23616744652800</v>
      </c>
      <c r="AL331" s="93">
        <f>AG331*AK331*$G331*AJ331</f>
        <v>4.0164168532534464E+16</v>
      </c>
      <c r="AM331" s="93">
        <f t="shared" si="393"/>
        <v>3.3867069197826785E+18</v>
      </c>
      <c r="AN331" s="93">
        <f t="shared" si="356"/>
        <v>2.1674924286609195E+21</v>
      </c>
      <c r="AO331" s="93">
        <f t="shared" si="357"/>
        <v>334506.66666666669</v>
      </c>
      <c r="AP331" s="94">
        <f t="shared" si="358"/>
        <v>84.321599164671383</v>
      </c>
      <c r="AQ331" s="100">
        <f t="shared" si="331"/>
        <v>6.7217014259490426</v>
      </c>
      <c r="AR331" s="94">
        <f t="shared" si="359"/>
        <v>260</v>
      </c>
      <c r="AS331" s="94">
        <f t="shared" si="360"/>
        <v>13.25</v>
      </c>
      <c r="AT331" s="94">
        <v>13</v>
      </c>
      <c r="AU331" s="94">
        <f>AU$3/AX$3</f>
        <v>0.75471698113207542</v>
      </c>
      <c r="AV331" s="93">
        <f>AV330*AT331</f>
        <v>2105745408000</v>
      </c>
      <c r="AW331" s="93">
        <f>AR331*AV331*$G331*AU331</f>
        <v>2847226043411320.5</v>
      </c>
      <c r="AX331" s="93">
        <f t="shared" si="394"/>
        <v>5.9672695062660104E+16</v>
      </c>
      <c r="AY331" s="93">
        <f t="shared" si="361"/>
        <v>2.4441935897665685E+21</v>
      </c>
      <c r="AZ331" s="93">
        <f t="shared" si="362"/>
        <v>334506.66666666669</v>
      </c>
      <c r="BA331" s="94">
        <f t="shared" si="363"/>
        <v>20.958186723792753</v>
      </c>
      <c r="BB331" s="100">
        <f t="shared" si="332"/>
        <v>1.8839618323626457</v>
      </c>
      <c r="BC331" s="94">
        <f t="shared" si="364"/>
        <v>223</v>
      </c>
      <c r="BD331" s="94">
        <f t="shared" si="365"/>
        <v>15.1</v>
      </c>
      <c r="BE331" s="94">
        <v>1</v>
      </c>
      <c r="BF331" s="94">
        <f>BF$3/BI$3</f>
        <v>0.66225165562913912</v>
      </c>
      <c r="BG331" s="93">
        <f>BG330*BE331</f>
        <v>13801881600</v>
      </c>
      <c r="BH331" s="93">
        <f>BC331*BG331*$G331*BF331</f>
        <v>14045099774304.637</v>
      </c>
      <c r="BI331" s="93">
        <f t="shared" si="395"/>
        <v>402637994212686.87</v>
      </c>
      <c r="BJ331" s="93">
        <f t="shared" si="366"/>
        <v>2.7854583551302031E+21</v>
      </c>
      <c r="BK331" s="93">
        <f t="shared" si="367"/>
        <v>334506.66666666669</v>
      </c>
      <c r="BL331" s="94">
        <f t="shared" si="368"/>
        <v>28.667506865939739</v>
      </c>
      <c r="BM331" s="100">
        <f t="shared" si="333"/>
        <v>2.9367663071620767</v>
      </c>
      <c r="BN331" s="94">
        <f t="shared" si="369"/>
        <v>173</v>
      </c>
      <c r="BO331" s="94">
        <f t="shared" si="370"/>
        <v>17.600000000000001</v>
      </c>
      <c r="BP331" s="94">
        <v>1</v>
      </c>
      <c r="BQ331" s="94">
        <f>BQ$3/BT$3</f>
        <v>0.56818181818181823</v>
      </c>
      <c r="BR331" s="93">
        <f>BR330*BP331</f>
        <v>8847360</v>
      </c>
      <c r="BS331" s="93">
        <f>BN331*BR331*$G331*BQ331</f>
        <v>5992468363.636364</v>
      </c>
      <c r="BT331" s="93">
        <f t="shared" si="396"/>
        <v>458300697055.00214</v>
      </c>
      <c r="BU331" s="93">
        <f t="shared" si="371"/>
        <v>3.2466269569729524E+21</v>
      </c>
      <c r="BV331" s="93">
        <f t="shared" si="372"/>
        <v>334506.66666666669</v>
      </c>
      <c r="BW331" s="94">
        <f t="shared" si="373"/>
        <v>76.479452079559252</v>
      </c>
      <c r="BX331" s="100">
        <f t="shared" si="334"/>
        <v>9.1318748751712544</v>
      </c>
      <c r="BY331" s="94">
        <f t="shared" si="374"/>
        <v>118</v>
      </c>
      <c r="BZ331" s="94">
        <f t="shared" si="375"/>
        <v>20.350000000000001</v>
      </c>
      <c r="CA331" s="94">
        <v>1</v>
      </c>
      <c r="CB331" s="94">
        <f>CB$3/CE$3</f>
        <v>0.49140049140049141</v>
      </c>
      <c r="CC331" s="93">
        <f>CC330*CA331</f>
        <v>5120</v>
      </c>
      <c r="CD331" s="93">
        <f>BY331*CC331*$G331*CB331</f>
        <v>2045719.9017199017</v>
      </c>
      <c r="CE331" s="93">
        <f t="shared" si="397"/>
        <v>258745205.55168173</v>
      </c>
      <c r="CF331" s="93">
        <f t="shared" si="376"/>
        <v>3.7539124189999761E+21</v>
      </c>
      <c r="CG331" s="93">
        <f t="shared" si="377"/>
        <v>334506.66666666669</v>
      </c>
      <c r="CH331" s="94">
        <f t="shared" si="378"/>
        <v>126.48124766941281</v>
      </c>
      <c r="CI331" s="100">
        <f t="shared" si="335"/>
        <v>17.461963297642814</v>
      </c>
      <c r="CJ331" s="94">
        <f t="shared" si="379"/>
        <v>68</v>
      </c>
      <c r="CK331" s="94">
        <f t="shared" si="380"/>
        <v>22.85</v>
      </c>
      <c r="CL331" s="94">
        <v>1</v>
      </c>
      <c r="CM331" s="94">
        <f>CM$3/CP$3</f>
        <v>0.43763676148796499</v>
      </c>
      <c r="CN331" s="93">
        <f>CN330*CL331</f>
        <v>64</v>
      </c>
      <c r="CO331" s="93">
        <f>CJ331*CN331*$G331*CM331</f>
        <v>13123.851203501094</v>
      </c>
      <c r="CP331" s="93">
        <f t="shared" si="398"/>
        <v>283722.74007869652</v>
      </c>
      <c r="CQ331" s="93">
        <f t="shared" si="381"/>
        <v>4.2150810208427248E+21</v>
      </c>
      <c r="CR331" s="93">
        <f t="shared" si="382"/>
        <v>334506.66666666669</v>
      </c>
      <c r="CS331" s="94">
        <f t="shared" si="383"/>
        <v>21.618862914493182</v>
      </c>
      <c r="CT331" s="100">
        <f t="shared" si="336"/>
        <v>3.3513637557406324</v>
      </c>
      <c r="CU331" s="94">
        <f t="shared" si="384"/>
        <v>5</v>
      </c>
      <c r="CV331" s="94">
        <f t="shared" si="385"/>
        <v>26</v>
      </c>
      <c r="CW331" s="94">
        <v>1</v>
      </c>
      <c r="CX331" s="94">
        <f>CX$3/DA$3</f>
        <v>0.38461538461538458</v>
      </c>
      <c r="CY331" s="93">
        <f>CY330*CW331</f>
        <v>1</v>
      </c>
      <c r="CZ331" s="93">
        <f>CU331*CY331*$G331*CX331</f>
        <v>13.251201923076922</v>
      </c>
      <c r="DA331" s="93">
        <f t="shared" si="399"/>
        <v>52.000000000000014</v>
      </c>
      <c r="DB331" s="93">
        <f t="shared" si="386"/>
        <v>4.7961534591645872E+21</v>
      </c>
      <c r="DC331" s="93">
        <f t="shared" si="387"/>
        <v>334506.66666666669</v>
      </c>
      <c r="DD331" s="94">
        <f t="shared" si="388"/>
        <v>3.9241723356009084</v>
      </c>
      <c r="DE331" s="100">
        <f t="shared" si="400"/>
        <v>0.69218779325389157</v>
      </c>
    </row>
    <row r="332" spans="1:109">
      <c r="A332" s="84">
        <v>8192</v>
      </c>
      <c r="B332" s="84">
        <f t="shared" si="342"/>
        <v>10.866666666666667</v>
      </c>
      <c r="C332" s="112">
        <f t="shared" si="338"/>
        <v>14.74</v>
      </c>
      <c r="D332" s="116"/>
      <c r="E332" s="86">
        <f t="shared" si="389"/>
        <v>2.63</v>
      </c>
      <c r="F332" s="86">
        <f t="shared" si="343"/>
        <v>2.63</v>
      </c>
      <c r="G332" s="87">
        <f t="shared" si="344"/>
        <v>6.9168999999999992</v>
      </c>
      <c r="H332" s="88">
        <f t="shared" si="345"/>
        <v>4.2379489145043853E+19</v>
      </c>
      <c r="I332" s="84">
        <f t="shared" si="390"/>
        <v>65.200000000000031</v>
      </c>
      <c r="J332" s="89">
        <v>326</v>
      </c>
      <c r="K332" s="94">
        <f t="shared" si="346"/>
        <v>326</v>
      </c>
      <c r="L332" s="94">
        <f t="shared" si="347"/>
        <v>10</v>
      </c>
      <c r="M332" s="94">
        <v>1</v>
      </c>
      <c r="N332" s="94">
        <f>N$3/Q$3</f>
        <v>1</v>
      </c>
      <c r="O332" s="93">
        <f>O331*M332</f>
        <v>3265525186560000</v>
      </c>
      <c r="P332" s="93">
        <f>K332*O332*$G332*N332</f>
        <v>7.3634634391108966E+18</v>
      </c>
      <c r="Q332" s="93">
        <f t="shared" si="339"/>
        <v>4.2379489145043852E+20</v>
      </c>
      <c r="R332" s="93">
        <f t="shared" si="340"/>
        <v>2.1189744572521927E+21</v>
      </c>
      <c r="S332" s="93">
        <f t="shared" si="348"/>
        <v>334779.73333333334</v>
      </c>
      <c r="T332" s="94">
        <f t="shared" si="341"/>
        <v>57.553744233923943</v>
      </c>
      <c r="U332" s="100">
        <f>T332/(($C332/N$3))</f>
        <v>3.9045959453137002</v>
      </c>
      <c r="V332" s="94">
        <f t="shared" si="349"/>
        <v>316</v>
      </c>
      <c r="W332" s="97">
        <f t="shared" si="350"/>
        <v>10.5</v>
      </c>
      <c r="X332" s="94">
        <v>1</v>
      </c>
      <c r="Y332" s="94">
        <f>Y$3/AB$3</f>
        <v>0.95238095238095244</v>
      </c>
      <c r="Z332" s="93">
        <f>Z331*X332</f>
        <v>251911942963200</v>
      </c>
      <c r="AA332" s="93">
        <f>V332*Z332*$G332*Y332</f>
        <v>5.2439439140682086E+17</v>
      </c>
      <c r="AB332" s="93">
        <f t="shared" si="391"/>
        <v>1.1124615900574006E+20</v>
      </c>
      <c r="AC332" s="93">
        <f t="shared" si="351"/>
        <v>2.2249231801148024E+21</v>
      </c>
      <c r="AD332" s="93">
        <f t="shared" si="352"/>
        <v>334779.73333333334</v>
      </c>
      <c r="AE332" s="94">
        <f t="shared" si="353"/>
        <v>212.14216023038315</v>
      </c>
      <c r="AF332" s="100">
        <f t="shared" si="392"/>
        <v>15.111890654131772</v>
      </c>
      <c r="AG332" s="94">
        <f t="shared" si="354"/>
        <v>291</v>
      </c>
      <c r="AH332" s="94">
        <f t="shared" si="355"/>
        <v>11.75</v>
      </c>
      <c r="AI332" s="94">
        <v>1</v>
      </c>
      <c r="AJ332" s="94">
        <f>AJ$3/AM$3</f>
        <v>0.85106382978723394</v>
      </c>
      <c r="AK332" s="93">
        <f>AK331*AI332</f>
        <v>23616744652800</v>
      </c>
      <c r="AL332" s="93">
        <f>AG332*AK332*$G332*AJ332</f>
        <v>4.0456345852668184E+16</v>
      </c>
      <c r="AM332" s="93">
        <f t="shared" si="393"/>
        <v>3.8903046676114391E+18</v>
      </c>
      <c r="AN332" s="93">
        <f t="shared" si="356"/>
        <v>2.4897949872713263E+21</v>
      </c>
      <c r="AO332" s="93">
        <f t="shared" si="357"/>
        <v>334779.73333333334</v>
      </c>
      <c r="AP332" s="94">
        <f t="shared" si="358"/>
        <v>96.160554929477527</v>
      </c>
      <c r="AQ332" s="100">
        <f t="shared" si="331"/>
        <v>7.6654445076076057</v>
      </c>
      <c r="AR332" s="94">
        <f t="shared" si="359"/>
        <v>261</v>
      </c>
      <c r="AS332" s="94">
        <f t="shared" si="360"/>
        <v>13.25</v>
      </c>
      <c r="AT332" s="94">
        <v>1</v>
      </c>
      <c r="AU332" s="94">
        <f>AU$3/AX$3</f>
        <v>0.75471698113207542</v>
      </c>
      <c r="AV332" s="93">
        <f>AV331*AT332</f>
        <v>2105745408000</v>
      </c>
      <c r="AW332" s="93">
        <f>AR332*AV332*$G332*AU332</f>
        <v>2869075575613091.5</v>
      </c>
      <c r="AX332" s="93">
        <f t="shared" si="394"/>
        <v>6.8545926656717352E+16</v>
      </c>
      <c r="AY332" s="93">
        <f t="shared" si="361"/>
        <v>2.8076411558591553E+21</v>
      </c>
      <c r="AZ332" s="93">
        <f t="shared" si="362"/>
        <v>334779.73333333334</v>
      </c>
      <c r="BA332" s="94">
        <f t="shared" si="363"/>
        <v>23.891293502113413</v>
      </c>
      <c r="BB332" s="100">
        <f t="shared" si="332"/>
        <v>2.1476230590434375</v>
      </c>
      <c r="BC332" s="94">
        <f t="shared" si="364"/>
        <v>224</v>
      </c>
      <c r="BD332" s="94">
        <f t="shared" si="365"/>
        <v>15.1</v>
      </c>
      <c r="BE332" s="94">
        <v>1</v>
      </c>
      <c r="BF332" s="94">
        <f>BF$3/BI$3</f>
        <v>0.66225165562913912</v>
      </c>
      <c r="BG332" s="93">
        <f>BG331*BE332</f>
        <v>13801881600</v>
      </c>
      <c r="BH332" s="93">
        <f>BC332*BG332*$G332*BF332</f>
        <v>14161878545658.912</v>
      </c>
      <c r="BI332" s="93">
        <f t="shared" si="395"/>
        <v>462509601611419.12</v>
      </c>
      <c r="BJ332" s="93">
        <f t="shared" si="366"/>
        <v>3.1996514304508108E+21</v>
      </c>
      <c r="BK332" s="93">
        <f t="shared" si="367"/>
        <v>334779.73333333334</v>
      </c>
      <c r="BL332" s="94">
        <f t="shared" si="368"/>
        <v>32.658774760725066</v>
      </c>
      <c r="BM332" s="100">
        <f t="shared" si="333"/>
        <v>3.3456411050674935</v>
      </c>
      <c r="BN332" s="94">
        <f t="shared" si="369"/>
        <v>174</v>
      </c>
      <c r="BO332" s="94">
        <f t="shared" si="370"/>
        <v>17.600000000000001</v>
      </c>
      <c r="BP332" s="94">
        <v>1</v>
      </c>
      <c r="BQ332" s="94">
        <f>BQ$3/BT$3</f>
        <v>0.56818181818181823</v>
      </c>
      <c r="BR332" s="93">
        <f>BR331*BP332</f>
        <v>8847360</v>
      </c>
      <c r="BS332" s="93">
        <f>BN332*BR332*$G332*BQ332</f>
        <v>6050089183.4181814</v>
      </c>
      <c r="BT332" s="93">
        <f t="shared" si="396"/>
        <v>526449256801.0755</v>
      </c>
      <c r="BU332" s="93">
        <f t="shared" si="371"/>
        <v>3.7293950447638597E+21</v>
      </c>
      <c r="BV332" s="93">
        <f t="shared" si="372"/>
        <v>334779.73333333334</v>
      </c>
      <c r="BW332" s="94">
        <f t="shared" si="373"/>
        <v>87.015123387593107</v>
      </c>
      <c r="BX332" s="100">
        <f t="shared" si="334"/>
        <v>10.389865479115596</v>
      </c>
      <c r="BY332" s="94">
        <f t="shared" si="374"/>
        <v>119</v>
      </c>
      <c r="BZ332" s="94">
        <f t="shared" si="375"/>
        <v>20.350000000000001</v>
      </c>
      <c r="CA332" s="94">
        <v>1</v>
      </c>
      <c r="CB332" s="94">
        <f>CB$3/CE$3</f>
        <v>0.49140049140049141</v>
      </c>
      <c r="CC332" s="93">
        <f>CC331*CA332</f>
        <v>5120</v>
      </c>
      <c r="CD332" s="93">
        <f>BY332*CC332*$G332*CB332</f>
        <v>2070923.2589680587</v>
      </c>
      <c r="CE332" s="93">
        <f t="shared" si="397"/>
        <v>297220191.98058665</v>
      </c>
      <c r="CF332" s="93">
        <f t="shared" si="376"/>
        <v>4.3121130205082126E+21</v>
      </c>
      <c r="CG332" s="93">
        <f t="shared" si="377"/>
        <v>334779.73333333334</v>
      </c>
      <c r="CH332" s="94">
        <f t="shared" si="378"/>
        <v>143.52062090832447</v>
      </c>
      <c r="CI332" s="100">
        <f t="shared" si="335"/>
        <v>19.814414080626886</v>
      </c>
      <c r="CJ332" s="94">
        <f t="shared" si="379"/>
        <v>69</v>
      </c>
      <c r="CK332" s="94">
        <f t="shared" si="380"/>
        <v>22.85</v>
      </c>
      <c r="CL332" s="94">
        <v>1</v>
      </c>
      <c r="CM332" s="94">
        <f>CM$3/CP$3</f>
        <v>0.43763676148796499</v>
      </c>
      <c r="CN332" s="93">
        <f>CN331*CL332</f>
        <v>64</v>
      </c>
      <c r="CO332" s="93">
        <f>CJ332*CN332*$G332*CM332</f>
        <v>13367.628183807437</v>
      </c>
      <c r="CP332" s="93">
        <f t="shared" si="398"/>
        <v>325911.84480364999</v>
      </c>
      <c r="CQ332" s="93">
        <f t="shared" si="381"/>
        <v>4.8418566348212609E+21</v>
      </c>
      <c r="CR332" s="93">
        <f t="shared" si="382"/>
        <v>334779.73333333334</v>
      </c>
      <c r="CS332" s="94">
        <f t="shared" si="383"/>
        <v>24.380678481051383</v>
      </c>
      <c r="CT332" s="100">
        <f t="shared" si="336"/>
        <v>3.7795013791860526</v>
      </c>
      <c r="CU332" s="94">
        <f t="shared" si="384"/>
        <v>6</v>
      </c>
      <c r="CV332" s="94">
        <f t="shared" si="385"/>
        <v>26</v>
      </c>
      <c r="CW332" s="94">
        <v>1</v>
      </c>
      <c r="CX332" s="94">
        <f>CX$3/DA$3</f>
        <v>0.38461538461538458</v>
      </c>
      <c r="CY332" s="93">
        <f>CY331*CW332</f>
        <v>1</v>
      </c>
      <c r="CZ332" s="93">
        <f>CU332*CY332*$G332*CX332</f>
        <v>15.962076923076921</v>
      </c>
      <c r="DA332" s="93">
        <f t="shared" si="399"/>
        <v>59.732314459845838</v>
      </c>
      <c r="DB332" s="93">
        <f t="shared" si="386"/>
        <v>5.5093335888557003E+21</v>
      </c>
      <c r="DC332" s="93">
        <f t="shared" si="387"/>
        <v>334779.73333333334</v>
      </c>
      <c r="DD332" s="94">
        <f t="shared" si="388"/>
        <v>3.7421392433893601</v>
      </c>
      <c r="DE332" s="100">
        <f t="shared" si="400"/>
        <v>0.66007883533326561</v>
      </c>
    </row>
    <row r="333" spans="1:109">
      <c r="A333" s="84">
        <v>8192</v>
      </c>
      <c r="B333" s="84">
        <f t="shared" si="342"/>
        <v>10.9</v>
      </c>
      <c r="C333" s="112">
        <f t="shared" si="338"/>
        <v>14.74</v>
      </c>
      <c r="D333" s="116"/>
      <c r="E333" s="86">
        <f t="shared" si="389"/>
        <v>2.6349999999999998</v>
      </c>
      <c r="F333" s="86">
        <f t="shared" si="343"/>
        <v>2.6349999999999998</v>
      </c>
      <c r="G333" s="87">
        <f t="shared" si="344"/>
        <v>6.9432249999999991</v>
      </c>
      <c r="H333" s="88">
        <f t="shared" si="345"/>
        <v>4.8681249466526581E+19</v>
      </c>
      <c r="I333" s="84">
        <f t="shared" si="390"/>
        <v>65.400000000000034</v>
      </c>
      <c r="J333" s="89">
        <v>327</v>
      </c>
      <c r="K333" s="94">
        <f t="shared" si="346"/>
        <v>327</v>
      </c>
      <c r="L333" s="94">
        <f t="shared" si="347"/>
        <v>10</v>
      </c>
      <c r="M333" s="94">
        <v>1</v>
      </c>
      <c r="N333" s="94">
        <f>N$3/Q$3</f>
        <v>1</v>
      </c>
      <c r="O333" s="93">
        <f>O332*M333</f>
        <v>3265525186560000</v>
      </c>
      <c r="P333" s="93">
        <f>K333*O333*$G333*N333</f>
        <v>7.4141612890991483E+18</v>
      </c>
      <c r="Q333" s="93">
        <f t="shared" si="339"/>
        <v>4.8681249466526584E+20</v>
      </c>
      <c r="R333" s="93">
        <f t="shared" si="340"/>
        <v>2.4340624733263291E+21</v>
      </c>
      <c r="S333" s="93">
        <f t="shared" si="348"/>
        <v>335052.79999999999</v>
      </c>
      <c r="T333" s="94">
        <f t="shared" si="341"/>
        <v>65.659819861352872</v>
      </c>
      <c r="U333" s="100">
        <f>T333/(($C333/N$3))</f>
        <v>4.454533233470344</v>
      </c>
      <c r="V333" s="94">
        <f t="shared" si="349"/>
        <v>317</v>
      </c>
      <c r="W333" s="97">
        <f t="shared" si="350"/>
        <v>10.5</v>
      </c>
      <c r="X333" s="94">
        <v>1</v>
      </c>
      <c r="Y333" s="94">
        <f>Y$3/AB$3</f>
        <v>0.95238095238095244</v>
      </c>
      <c r="Z333" s="93">
        <f>Z332*X333</f>
        <v>251911942963200</v>
      </c>
      <c r="AA333" s="93">
        <f>V333*Z333*$G333*Y333</f>
        <v>5.2805597348311482E+17</v>
      </c>
      <c r="AB333" s="93">
        <f t="shared" si="391"/>
        <v>1.2778827984963217E+20</v>
      </c>
      <c r="AC333" s="93">
        <f t="shared" si="351"/>
        <v>2.5557655969926454E+21</v>
      </c>
      <c r="AD333" s="93">
        <f t="shared" si="352"/>
        <v>335052.79999999999</v>
      </c>
      <c r="AE333" s="94">
        <f t="shared" si="353"/>
        <v>241.99760303197922</v>
      </c>
      <c r="AF333" s="100">
        <f t="shared" si="392"/>
        <v>17.238635222766497</v>
      </c>
      <c r="AG333" s="94">
        <f t="shared" si="354"/>
        <v>292</v>
      </c>
      <c r="AH333" s="94">
        <f t="shared" si="355"/>
        <v>11.75</v>
      </c>
      <c r="AI333" s="94">
        <v>1</v>
      </c>
      <c r="AJ333" s="94">
        <f>AJ$3/AM$3</f>
        <v>0.85106382978723394</v>
      </c>
      <c r="AK333" s="93">
        <f>AK332*AI333</f>
        <v>23616744652800</v>
      </c>
      <c r="AL333" s="93">
        <f>AG333*AK333*$G333*AJ333</f>
        <v>4.0749872844634616E+16</v>
      </c>
      <c r="AM333" s="93">
        <f t="shared" si="393"/>
        <v>4.4687865721225467E+18</v>
      </c>
      <c r="AN333" s="93">
        <f t="shared" si="356"/>
        <v>2.8600234061584369E+21</v>
      </c>
      <c r="AO333" s="93">
        <f t="shared" si="357"/>
        <v>335052.79999999999</v>
      </c>
      <c r="AP333" s="94">
        <f t="shared" si="358"/>
        <v>109.66381635497386</v>
      </c>
      <c r="AQ333" s="100">
        <f t="shared" si="331"/>
        <v>8.7418578166278351</v>
      </c>
      <c r="AR333" s="94">
        <f t="shared" si="359"/>
        <v>262</v>
      </c>
      <c r="AS333" s="94">
        <f t="shared" si="360"/>
        <v>13.25</v>
      </c>
      <c r="AT333" s="94">
        <v>1</v>
      </c>
      <c r="AU333" s="94">
        <f>AU$3/AX$3</f>
        <v>0.75471698113207542</v>
      </c>
      <c r="AV333" s="93">
        <f>AV332*AT333</f>
        <v>2105745408000</v>
      </c>
      <c r="AW333" s="93">
        <f>AR333*AV333*$G333*AU333</f>
        <v>2891029441540172.5</v>
      </c>
      <c r="AX333" s="93">
        <f t="shared" si="394"/>
        <v>7.873859319231864E+16</v>
      </c>
      <c r="AY333" s="93">
        <f t="shared" si="361"/>
        <v>3.2251327771573858E+21</v>
      </c>
      <c r="AZ333" s="93">
        <f t="shared" si="362"/>
        <v>335052.79999999999</v>
      </c>
      <c r="BA333" s="94">
        <f t="shared" si="363"/>
        <v>27.235486453701174</v>
      </c>
      <c r="BB333" s="100">
        <f t="shared" si="332"/>
        <v>2.4482374186671678</v>
      </c>
      <c r="BC333" s="94">
        <f t="shared" si="364"/>
        <v>225</v>
      </c>
      <c r="BD333" s="94">
        <f t="shared" si="365"/>
        <v>15.1</v>
      </c>
      <c r="BE333" s="94">
        <v>1</v>
      </c>
      <c r="BF333" s="94">
        <f>BF$3/BI$3</f>
        <v>0.66225165562913912</v>
      </c>
      <c r="BG333" s="93">
        <f>BG332*BE333</f>
        <v>13801881600</v>
      </c>
      <c r="BH333" s="93">
        <f>BC333*BG333*$G333*BF333</f>
        <v>14279240469361.588</v>
      </c>
      <c r="BI333" s="93">
        <f t="shared" si="395"/>
        <v>531284018541371.31</v>
      </c>
      <c r="BJ333" s="93">
        <f t="shared" si="366"/>
        <v>3.6754343347227564E+21</v>
      </c>
      <c r="BK333" s="93">
        <f t="shared" si="367"/>
        <v>335052.79999999999</v>
      </c>
      <c r="BL333" s="94">
        <f t="shared" si="368"/>
        <v>37.206742171008806</v>
      </c>
      <c r="BM333" s="100">
        <f t="shared" si="333"/>
        <v>3.81154550055789</v>
      </c>
      <c r="BN333" s="94">
        <f t="shared" si="369"/>
        <v>175</v>
      </c>
      <c r="BO333" s="94">
        <f t="shared" si="370"/>
        <v>17.600000000000001</v>
      </c>
      <c r="BP333" s="94">
        <v>1</v>
      </c>
      <c r="BQ333" s="94">
        <f>BQ$3/BT$3</f>
        <v>0.56818181818181823</v>
      </c>
      <c r="BR333" s="93">
        <f>BR332*BP333</f>
        <v>8847360</v>
      </c>
      <c r="BS333" s="93">
        <f>BN333*BR333*$G333*BQ333</f>
        <v>6108018152.727273</v>
      </c>
      <c r="BT333" s="93">
        <f t="shared" si="396"/>
        <v>604731395276.80701</v>
      </c>
      <c r="BU333" s="93">
        <f t="shared" si="371"/>
        <v>4.2839499530543395E+21</v>
      </c>
      <c r="BV333" s="93">
        <f t="shared" si="372"/>
        <v>335052.79999999999</v>
      </c>
      <c r="BW333" s="94">
        <f t="shared" si="373"/>
        <v>99.006155541104633</v>
      </c>
      <c r="BX333" s="100">
        <f t="shared" si="334"/>
        <v>11.821630512370703</v>
      </c>
      <c r="BY333" s="94">
        <f t="shared" si="374"/>
        <v>120</v>
      </c>
      <c r="BZ333" s="94">
        <f t="shared" si="375"/>
        <v>20.350000000000001</v>
      </c>
      <c r="CA333" s="94">
        <v>12</v>
      </c>
      <c r="CB333" s="94">
        <f>CB$3/CE$3</f>
        <v>0.49140049140049141</v>
      </c>
      <c r="CC333" s="93">
        <f>CC332*CA333</f>
        <v>61440</v>
      </c>
      <c r="CD333" s="93">
        <f>BY333*CC333*$G333*CB333</f>
        <v>25155287.115479112</v>
      </c>
      <c r="CE333" s="93">
        <f t="shared" si="397"/>
        <v>341416345.60000277</v>
      </c>
      <c r="CF333" s="93">
        <f t="shared" si="376"/>
        <v>4.9533171332190799E+21</v>
      </c>
      <c r="CG333" s="93">
        <f t="shared" si="377"/>
        <v>335052.79999999999</v>
      </c>
      <c r="CH333" s="94">
        <f t="shared" si="378"/>
        <v>13.572349384552039</v>
      </c>
      <c r="CI333" s="100">
        <f t="shared" si="335"/>
        <v>1.873794504583677</v>
      </c>
      <c r="CJ333" s="94">
        <f t="shared" si="379"/>
        <v>70</v>
      </c>
      <c r="CK333" s="94">
        <f t="shared" si="380"/>
        <v>22.85</v>
      </c>
      <c r="CL333" s="94">
        <v>1</v>
      </c>
      <c r="CM333" s="94">
        <f>CM$3/CP$3</f>
        <v>0.43763676148796499</v>
      </c>
      <c r="CN333" s="93">
        <f>CN332*CL333</f>
        <v>64</v>
      </c>
      <c r="CO333" s="93">
        <f>CJ333*CN333*$G333*CM333</f>
        <v>13612.975054704593</v>
      </c>
      <c r="CP333" s="93">
        <f t="shared" si="398"/>
        <v>374374.40000000177</v>
      </c>
      <c r="CQ333" s="93">
        <f t="shared" si="381"/>
        <v>5.5618327515506619E+21</v>
      </c>
      <c r="CR333" s="93">
        <f t="shared" si="382"/>
        <v>335052.79999999999</v>
      </c>
      <c r="CS333" s="94">
        <f t="shared" si="383"/>
        <v>27.501291855421375</v>
      </c>
      <c r="CT333" s="100">
        <f t="shared" si="336"/>
        <v>4.2632599653757017</v>
      </c>
      <c r="CU333" s="94">
        <f t="shared" si="384"/>
        <v>7</v>
      </c>
      <c r="CV333" s="94">
        <f t="shared" si="385"/>
        <v>26</v>
      </c>
      <c r="CW333" s="94">
        <v>1</v>
      </c>
      <c r="CX333" s="94">
        <f>CX$3/DA$3</f>
        <v>0.38461538461538458</v>
      </c>
      <c r="CY333" s="93">
        <f>CY332*CW333</f>
        <v>1</v>
      </c>
      <c r="CZ333" s="93">
        <f>CU333*CY333*$G333*CX333</f>
        <v>18.693298076923075</v>
      </c>
      <c r="DA333" s="93">
        <f t="shared" si="399"/>
        <v>68.61441136019053</v>
      </c>
      <c r="DB333" s="93">
        <f t="shared" si="386"/>
        <v>6.3285624306484547E+21</v>
      </c>
      <c r="DC333" s="93">
        <f t="shared" si="387"/>
        <v>335052.79999999999</v>
      </c>
      <c r="DD333" s="94">
        <f t="shared" si="388"/>
        <v>3.670535347900711</v>
      </c>
      <c r="DE333" s="100">
        <f t="shared" si="400"/>
        <v>0.64744856882916202</v>
      </c>
    </row>
    <row r="334" spans="1:109">
      <c r="A334" s="84">
        <v>8192</v>
      </c>
      <c r="B334" s="84">
        <f t="shared" si="342"/>
        <v>10.933333333333334</v>
      </c>
      <c r="C334" s="112">
        <f t="shared" si="338"/>
        <v>14.74</v>
      </c>
      <c r="D334" s="116"/>
      <c r="E334" s="86">
        <f t="shared" si="389"/>
        <v>2.64</v>
      </c>
      <c r="F334" s="86">
        <f t="shared" si="343"/>
        <v>2.64</v>
      </c>
      <c r="G334" s="87">
        <f t="shared" si="344"/>
        <v>6.9696000000000007</v>
      </c>
      <c r="H334" s="88">
        <f t="shared" si="345"/>
        <v>5.5920071181399376E+19</v>
      </c>
      <c r="I334" s="84">
        <f t="shared" si="390"/>
        <v>65.600000000000037</v>
      </c>
      <c r="J334" s="89">
        <v>328</v>
      </c>
      <c r="K334" s="94">
        <f t="shared" si="346"/>
        <v>328</v>
      </c>
      <c r="L334" s="94">
        <f t="shared" si="347"/>
        <v>10</v>
      </c>
      <c r="M334" s="94">
        <v>1</v>
      </c>
      <c r="N334" s="94">
        <f>N$3/Q$3</f>
        <v>1</v>
      </c>
      <c r="O334" s="93">
        <f>O333*M334</f>
        <v>3265525186560000</v>
      </c>
      <c r="P334" s="93">
        <f>K334*O334*$G334*N334</f>
        <v>7.465084623601534E+18</v>
      </c>
      <c r="Q334" s="93">
        <f t="shared" si="339"/>
        <v>5.5920071181399373E+20</v>
      </c>
      <c r="R334" s="93">
        <f t="shared" si="340"/>
        <v>2.7960035590699688E+21</v>
      </c>
      <c r="S334" s="93">
        <f t="shared" si="348"/>
        <v>335325.8666666667</v>
      </c>
      <c r="T334" s="94">
        <f t="shared" si="341"/>
        <v>74.908824214266858</v>
      </c>
      <c r="U334" s="100">
        <f>T334/(($C334/N$3))</f>
        <v>5.0820097838715643</v>
      </c>
      <c r="V334" s="94">
        <f t="shared" si="349"/>
        <v>318</v>
      </c>
      <c r="W334" s="97">
        <f t="shared" si="350"/>
        <v>10.5</v>
      </c>
      <c r="X334" s="94">
        <v>1</v>
      </c>
      <c r="Y334" s="94">
        <f>Y$3/AB$3</f>
        <v>0.95238095238095244</v>
      </c>
      <c r="Z334" s="93">
        <f>Z333*X334</f>
        <v>251911942963200</v>
      </c>
      <c r="AA334" s="93">
        <f>V334*Z334*$G334*Y334</f>
        <v>5.3173400181054227E+17</v>
      </c>
      <c r="AB334" s="93">
        <f t="shared" si="391"/>
        <v>1.4679018685117324E+20</v>
      </c>
      <c r="AC334" s="93">
        <f t="shared" si="351"/>
        <v>2.9358037370234675E+21</v>
      </c>
      <c r="AD334" s="93">
        <f t="shared" si="352"/>
        <v>335325.8666666667</v>
      </c>
      <c r="AE334" s="94">
        <f t="shared" si="353"/>
        <v>276.05943263239885</v>
      </c>
      <c r="AF334" s="100">
        <f t="shared" si="392"/>
        <v>19.665020642063691</v>
      </c>
      <c r="AG334" s="94">
        <f t="shared" si="354"/>
        <v>293</v>
      </c>
      <c r="AH334" s="94">
        <f t="shared" si="355"/>
        <v>11.75</v>
      </c>
      <c r="AI334" s="94">
        <v>1</v>
      </c>
      <c r="AJ334" s="94">
        <f>AJ$3/AM$3</f>
        <v>0.85106382978723394</v>
      </c>
      <c r="AK334" s="93">
        <f>AK333*AI334</f>
        <v>23616744652800</v>
      </c>
      <c r="AL334" s="93">
        <f>AG334*AK334*$G334*AJ334</f>
        <v>4.1044752523337344E+16</v>
      </c>
      <c r="AM334" s="93">
        <f t="shared" si="393"/>
        <v>5.1332877842300078E+18</v>
      </c>
      <c r="AN334" s="93">
        <f t="shared" si="356"/>
        <v>3.2853041819072133E+21</v>
      </c>
      <c r="AO334" s="93">
        <f t="shared" si="357"/>
        <v>335325.8666666667</v>
      </c>
      <c r="AP334" s="94">
        <f t="shared" si="358"/>
        <v>125.06562882335101</v>
      </c>
      <c r="AQ334" s="100">
        <f t="shared" si="331"/>
        <v>9.9696142379536941</v>
      </c>
      <c r="AR334" s="94">
        <f t="shared" si="359"/>
        <v>263</v>
      </c>
      <c r="AS334" s="94">
        <f t="shared" si="360"/>
        <v>13.25</v>
      </c>
      <c r="AT334" s="94">
        <v>1</v>
      </c>
      <c r="AU334" s="94">
        <f>AU$3/AX$3</f>
        <v>0.75471698113207542</v>
      </c>
      <c r="AV334" s="93">
        <f>AV333*AT334</f>
        <v>2105745408000</v>
      </c>
      <c r="AW334" s="93">
        <f>AR334*AV334*$G334*AU334</f>
        <v>2913087879578837</v>
      </c>
      <c r="AX334" s="93">
        <f t="shared" si="394"/>
        <v>9.0446892474797184E+16</v>
      </c>
      <c r="AY334" s="93">
        <f t="shared" si="361"/>
        <v>3.7047047157677084E+21</v>
      </c>
      <c r="AZ334" s="93">
        <f t="shared" si="362"/>
        <v>335325.8666666667</v>
      </c>
      <c r="BA334" s="94">
        <f t="shared" si="363"/>
        <v>31.048459989430064</v>
      </c>
      <c r="BB334" s="100">
        <f t="shared" si="332"/>
        <v>2.7909911455898802</v>
      </c>
      <c r="BC334" s="94">
        <f t="shared" si="364"/>
        <v>226</v>
      </c>
      <c r="BD334" s="94">
        <f t="shared" si="365"/>
        <v>15.1</v>
      </c>
      <c r="BE334" s="94">
        <v>1</v>
      </c>
      <c r="BF334" s="94">
        <f>BF$3/BI$3</f>
        <v>0.66225165562913912</v>
      </c>
      <c r="BG334" s="93">
        <f>BG333*BE334</f>
        <v>13801881600</v>
      </c>
      <c r="BH334" s="93">
        <f>BC334*BG334*$G334*BF334</f>
        <v>14397186916460.506</v>
      </c>
      <c r="BI334" s="93">
        <f t="shared" si="395"/>
        <v>610285078134687.37</v>
      </c>
      <c r="BJ334" s="93">
        <f t="shared" si="366"/>
        <v>4.2219653741956531E+21</v>
      </c>
      <c r="BK334" s="93">
        <f t="shared" si="367"/>
        <v>335325.8666666667</v>
      </c>
      <c r="BL334" s="94">
        <f t="shared" si="368"/>
        <v>42.389189060047549</v>
      </c>
      <c r="BM334" s="100">
        <f t="shared" si="333"/>
        <v>4.3424474545910314</v>
      </c>
      <c r="BN334" s="94">
        <f t="shared" si="369"/>
        <v>176</v>
      </c>
      <c r="BO334" s="94">
        <f t="shared" si="370"/>
        <v>17.600000000000001</v>
      </c>
      <c r="BP334" s="94">
        <v>1</v>
      </c>
      <c r="BQ334" s="94">
        <f>BQ$3/BT$3</f>
        <v>0.56818181818181823</v>
      </c>
      <c r="BR334" s="93">
        <f>BR333*BP334</f>
        <v>8847360</v>
      </c>
      <c r="BS334" s="93">
        <f>BN334*BR334*$G334*BQ334</f>
        <v>6166256025.6000013</v>
      </c>
      <c r="BT334" s="93">
        <f t="shared" si="396"/>
        <v>694653958969.53003</v>
      </c>
      <c r="BU334" s="93">
        <f t="shared" si="371"/>
        <v>4.9209662639631457E+21</v>
      </c>
      <c r="BV334" s="93">
        <f t="shared" si="372"/>
        <v>335325.8666666667</v>
      </c>
      <c r="BW334" s="94">
        <f t="shared" si="373"/>
        <v>112.65408962676625</v>
      </c>
      <c r="BX334" s="100">
        <f t="shared" si="334"/>
        <v>13.451234582300447</v>
      </c>
      <c r="BY334" s="94">
        <f t="shared" si="374"/>
        <v>121</v>
      </c>
      <c r="BZ334" s="94">
        <f t="shared" si="375"/>
        <v>20.350000000000001</v>
      </c>
      <c r="CA334" s="94">
        <v>1</v>
      </c>
      <c r="CB334" s="94">
        <f>CB$3/CE$3</f>
        <v>0.49140049140049141</v>
      </c>
      <c r="CC334" s="93">
        <f>CC333*CA334</f>
        <v>61440</v>
      </c>
      <c r="CD334" s="93">
        <f>BY334*CC334*$G334*CB334</f>
        <v>25461267.372972976</v>
      </c>
      <c r="CE334" s="93">
        <f t="shared" si="397"/>
        <v>392184394.5598225</v>
      </c>
      <c r="CF334" s="93">
        <f t="shared" si="376"/>
        <v>5.6898672427073872E+21</v>
      </c>
      <c r="CG334" s="93">
        <f t="shared" si="377"/>
        <v>335325.8666666667</v>
      </c>
      <c r="CH334" s="94">
        <f t="shared" si="378"/>
        <v>15.403176472516231</v>
      </c>
      <c r="CI334" s="100">
        <f t="shared" si="335"/>
        <v>2.1265579458324648</v>
      </c>
      <c r="CJ334" s="94">
        <f t="shared" si="379"/>
        <v>71</v>
      </c>
      <c r="CK334" s="94">
        <f t="shared" si="380"/>
        <v>22.85</v>
      </c>
      <c r="CL334" s="94">
        <v>1</v>
      </c>
      <c r="CM334" s="94">
        <f>CM$3/CP$3</f>
        <v>0.43763676148796499</v>
      </c>
      <c r="CN334" s="93">
        <f>CN333*CL334</f>
        <v>64</v>
      </c>
      <c r="CO334" s="93">
        <f>CJ334*CN334*$G334*CM334</f>
        <v>13859.896017505471</v>
      </c>
      <c r="CP334" s="93">
        <f t="shared" si="398"/>
        <v>430043.25743300404</v>
      </c>
      <c r="CQ334" s="93">
        <f t="shared" si="381"/>
        <v>6.3888681324748787E+21</v>
      </c>
      <c r="CR334" s="93">
        <f t="shared" si="382"/>
        <v>335325.8666666667</v>
      </c>
      <c r="CS334" s="94">
        <f t="shared" si="383"/>
        <v>31.027884833323881</v>
      </c>
      <c r="CT334" s="100">
        <f t="shared" si="336"/>
        <v>4.8099536529270743</v>
      </c>
      <c r="CU334" s="94">
        <f t="shared" si="384"/>
        <v>8</v>
      </c>
      <c r="CV334" s="94">
        <f t="shared" si="385"/>
        <v>26</v>
      </c>
      <c r="CW334" s="94">
        <v>1</v>
      </c>
      <c r="CX334" s="94">
        <f>CX$3/DA$3</f>
        <v>0.38461538461538458</v>
      </c>
      <c r="CY334" s="93">
        <f>CY333*CW334</f>
        <v>1</v>
      </c>
      <c r="CZ334" s="93">
        <f>CU334*CY334*$G334*CX334</f>
        <v>21.444923076923079</v>
      </c>
      <c r="DA334" s="93">
        <f t="shared" si="399"/>
        <v>78.817261458540742</v>
      </c>
      <c r="DB334" s="93">
        <f t="shared" si="386"/>
        <v>7.2696092535819191E+21</v>
      </c>
      <c r="DC334" s="93">
        <f t="shared" si="387"/>
        <v>335325.8666666667</v>
      </c>
      <c r="DD334" s="94">
        <f t="shared" si="388"/>
        <v>3.6753343052722882</v>
      </c>
      <c r="DE334" s="100">
        <f t="shared" si="400"/>
        <v>0.64829506063147546</v>
      </c>
    </row>
    <row r="335" spans="1:109">
      <c r="A335" s="84">
        <v>8192</v>
      </c>
      <c r="B335" s="84">
        <f t="shared" si="342"/>
        <v>10.966666666666667</v>
      </c>
      <c r="C335" s="112">
        <f t="shared" si="338"/>
        <v>14.74</v>
      </c>
      <c r="D335" s="116"/>
      <c r="E335" s="86">
        <f t="shared" si="389"/>
        <v>2.645</v>
      </c>
      <c r="F335" s="86">
        <f t="shared" si="343"/>
        <v>2.645</v>
      </c>
      <c r="G335" s="87">
        <f t="shared" si="344"/>
        <v>6.9960250000000004</v>
      </c>
      <c r="H335" s="88">
        <f t="shared" si="345"/>
        <v>6.4235293777390576E+19</v>
      </c>
      <c r="I335" s="84">
        <f t="shared" si="390"/>
        <v>65.80000000000004</v>
      </c>
      <c r="J335" s="89">
        <v>329</v>
      </c>
      <c r="K335" s="94">
        <f t="shared" si="346"/>
        <v>329</v>
      </c>
      <c r="L335" s="94">
        <f t="shared" si="347"/>
        <v>10</v>
      </c>
      <c r="M335" s="94">
        <v>1</v>
      </c>
      <c r="N335" s="94">
        <f>N$3/Q$3</f>
        <v>1</v>
      </c>
      <c r="O335" s="93">
        <f>O334*M335</f>
        <v>3265525186560000</v>
      </c>
      <c r="P335" s="93">
        <f>K335*O335*$G335*N335</f>
        <v>7.5162339324468265E+18</v>
      </c>
      <c r="Q335" s="93">
        <f t="shared" si="339"/>
        <v>6.4235293777390574E+20</v>
      </c>
      <c r="R335" s="93">
        <f t="shared" si="340"/>
        <v>3.2117646888695287E+21</v>
      </c>
      <c r="S335" s="93">
        <f t="shared" si="348"/>
        <v>335598.93333333335</v>
      </c>
      <c r="T335" s="94">
        <f t="shared" si="341"/>
        <v>85.462073632505323</v>
      </c>
      <c r="U335" s="100">
        <f>T335/(($C335/N$3))</f>
        <v>5.7979697172663043</v>
      </c>
      <c r="V335" s="94">
        <f t="shared" si="349"/>
        <v>319</v>
      </c>
      <c r="W335" s="97">
        <f t="shared" si="350"/>
        <v>10.5</v>
      </c>
      <c r="X335" s="94">
        <v>1</v>
      </c>
      <c r="Y335" s="94">
        <f>Y$3/AB$3</f>
        <v>0.95238095238095244</v>
      </c>
      <c r="Z335" s="93">
        <f>Z334*X335</f>
        <v>251911942963200</v>
      </c>
      <c r="AA335" s="93">
        <f>V335*Z335*$G335*Y335</f>
        <v>5.3542851237652358E+17</v>
      </c>
      <c r="AB335" s="93">
        <f t="shared" si="391"/>
        <v>1.6861764616565015E+20</v>
      </c>
      <c r="AC335" s="93">
        <f t="shared" si="351"/>
        <v>3.3723529233130057E+21</v>
      </c>
      <c r="AD335" s="93">
        <f t="shared" si="352"/>
        <v>335598.93333333335</v>
      </c>
      <c r="AE335" s="94">
        <f t="shared" si="353"/>
        <v>314.92093205353058</v>
      </c>
      <c r="AF335" s="100">
        <f t="shared" si="392"/>
        <v>22.433309271113099</v>
      </c>
      <c r="AG335" s="94">
        <f t="shared" si="354"/>
        <v>294</v>
      </c>
      <c r="AH335" s="94">
        <f t="shared" si="355"/>
        <v>11.75</v>
      </c>
      <c r="AI335" s="94">
        <v>1</v>
      </c>
      <c r="AJ335" s="94">
        <f>AJ$3/AM$3</f>
        <v>0.85106382978723394</v>
      </c>
      <c r="AK335" s="93">
        <f>AK334*AI335</f>
        <v>23616744652800</v>
      </c>
      <c r="AL335" s="93">
        <f>AG335*AK335*$G335*AJ335</f>
        <v>4.1340987903679912E+16</v>
      </c>
      <c r="AM335" s="93">
        <f t="shared" si="393"/>
        <v>5.8965992334713856E+18</v>
      </c>
      <c r="AN335" s="93">
        <f t="shared" si="356"/>
        <v>3.7738235094216967E+21</v>
      </c>
      <c r="AO335" s="93">
        <f t="shared" si="357"/>
        <v>335598.93333333335</v>
      </c>
      <c r="AP335" s="94">
        <f t="shared" si="358"/>
        <v>142.63324445003181</v>
      </c>
      <c r="AQ335" s="100">
        <f t="shared" si="331"/>
        <v>11.370017790284084</v>
      </c>
      <c r="AR335" s="94">
        <f t="shared" si="359"/>
        <v>264</v>
      </c>
      <c r="AS335" s="94">
        <f t="shared" si="360"/>
        <v>13.25</v>
      </c>
      <c r="AT335" s="94">
        <v>1</v>
      </c>
      <c r="AU335" s="94">
        <f>AU$3/AX$3</f>
        <v>0.75471698113207542</v>
      </c>
      <c r="AV335" s="93">
        <f>AV334*AT335</f>
        <v>2105745408000</v>
      </c>
      <c r="AW335" s="93">
        <f>AR335*AV335*$G335*AU335</f>
        <v>2935251128115354.5</v>
      </c>
      <c r="AX335" s="93">
        <f t="shared" si="394"/>
        <v>1.0389619660039323E+17</v>
      </c>
      <c r="AY335" s="93">
        <f t="shared" si="361"/>
        <v>4.2555882127521261E+21</v>
      </c>
      <c r="AZ335" s="93">
        <f t="shared" si="362"/>
        <v>335598.93333333335</v>
      </c>
      <c r="BA335" s="94">
        <f t="shared" si="363"/>
        <v>35.396016240389685</v>
      </c>
      <c r="BB335" s="100">
        <f t="shared" si="332"/>
        <v>3.181799288908842</v>
      </c>
      <c r="BC335" s="94">
        <f t="shared" si="364"/>
        <v>227</v>
      </c>
      <c r="BD335" s="94">
        <f t="shared" si="365"/>
        <v>15.1</v>
      </c>
      <c r="BE335" s="94">
        <v>1</v>
      </c>
      <c r="BF335" s="94">
        <f>BF$3/BI$3</f>
        <v>0.66225165562913912</v>
      </c>
      <c r="BG335" s="93">
        <f>BG334*BE335</f>
        <v>13801881600</v>
      </c>
      <c r="BH335" s="93">
        <f>BC335*BG335*$G335*BF335</f>
        <v>14515719258003.498</v>
      </c>
      <c r="BI335" s="93">
        <f t="shared" si="395"/>
        <v>701033465332552.5</v>
      </c>
      <c r="BJ335" s="93">
        <f t="shared" si="366"/>
        <v>4.8497646801929885E+21</v>
      </c>
      <c r="BK335" s="93">
        <f t="shared" si="367"/>
        <v>335598.93333333335</v>
      </c>
      <c r="BL335" s="94">
        <f t="shared" si="368"/>
        <v>48.29477980886309</v>
      </c>
      <c r="BM335" s="100">
        <f t="shared" si="333"/>
        <v>4.9474299532824473</v>
      </c>
      <c r="BN335" s="94">
        <f t="shared" si="369"/>
        <v>177</v>
      </c>
      <c r="BO335" s="94">
        <f t="shared" si="370"/>
        <v>17.600000000000001</v>
      </c>
      <c r="BP335" s="94">
        <v>1</v>
      </c>
      <c r="BQ335" s="94">
        <f>BQ$3/BT$3</f>
        <v>0.56818181818181823</v>
      </c>
      <c r="BR335" s="93">
        <f>BR334*BP335</f>
        <v>8847360</v>
      </c>
      <c r="BS335" s="93">
        <f>BN335*BR335*$G335*BQ335</f>
        <v>6224803556.0727272</v>
      </c>
      <c r="BT335" s="93">
        <f t="shared" si="396"/>
        <v>797947859960.47717</v>
      </c>
      <c r="BU335" s="93">
        <f t="shared" si="371"/>
        <v>5.6527058524103707E+21</v>
      </c>
      <c r="BV335" s="93">
        <f t="shared" si="372"/>
        <v>335598.93333333335</v>
      </c>
      <c r="BW335" s="94">
        <f t="shared" si="373"/>
        <v>128.18844044998397</v>
      </c>
      <c r="BX335" s="100">
        <f t="shared" si="334"/>
        <v>15.306082441789131</v>
      </c>
      <c r="BY335" s="94">
        <f t="shared" si="374"/>
        <v>122</v>
      </c>
      <c r="BZ335" s="94">
        <f t="shared" si="375"/>
        <v>20.350000000000001</v>
      </c>
      <c r="CA335" s="94">
        <v>1</v>
      </c>
      <c r="CB335" s="94">
        <f>CB$3/CE$3</f>
        <v>0.49140049140049141</v>
      </c>
      <c r="CC335" s="93">
        <f>CC334*CA335</f>
        <v>61440</v>
      </c>
      <c r="CD335" s="93">
        <f>BY335*CC335*$G335*CB335</f>
        <v>25769024.408845212</v>
      </c>
      <c r="CE335" s="93">
        <f t="shared" si="397"/>
        <v>450501568.88637608</v>
      </c>
      <c r="CF335" s="93">
        <f t="shared" si="376"/>
        <v>6.5359411418494916E+21</v>
      </c>
      <c r="CG335" s="93">
        <f t="shared" si="377"/>
        <v>335598.93333333335</v>
      </c>
      <c r="CH335" s="94">
        <f t="shared" si="378"/>
        <v>17.482290432840038</v>
      </c>
      <c r="CI335" s="100">
        <f t="shared" si="335"/>
        <v>2.4135997985637365</v>
      </c>
      <c r="CJ335" s="94">
        <f t="shared" si="379"/>
        <v>72</v>
      </c>
      <c r="CK335" s="94">
        <f t="shared" si="380"/>
        <v>22.85</v>
      </c>
      <c r="CL335" s="94">
        <v>1</v>
      </c>
      <c r="CM335" s="94">
        <f>CM$3/CP$3</f>
        <v>0.43763676148796499</v>
      </c>
      <c r="CN335" s="93">
        <f>CN334*CL335</f>
        <v>64</v>
      </c>
      <c r="CO335" s="93">
        <f>CJ335*CN335*$G335*CM335</f>
        <v>14108.395273522978</v>
      </c>
      <c r="CP335" s="93">
        <f t="shared" si="398"/>
        <v>493989.98239085823</v>
      </c>
      <c r="CQ335" s="93">
        <f t="shared" si="381"/>
        <v>7.3388823140668738E+21</v>
      </c>
      <c r="CR335" s="93">
        <f t="shared" si="382"/>
        <v>335598.93333333335</v>
      </c>
      <c r="CS335" s="94">
        <f t="shared" si="383"/>
        <v>35.013902914807197</v>
      </c>
      <c r="CT335" s="100">
        <f t="shared" si="336"/>
        <v>5.427867582112242</v>
      </c>
      <c r="CU335" s="94">
        <f t="shared" si="384"/>
        <v>9</v>
      </c>
      <c r="CV335" s="94">
        <f t="shared" si="385"/>
        <v>26</v>
      </c>
      <c r="CW335" s="94">
        <v>1</v>
      </c>
      <c r="CX335" s="94">
        <f>CX$3/DA$3</f>
        <v>0.38461538461538458</v>
      </c>
      <c r="CY335" s="93">
        <f>CY334*CW335</f>
        <v>1</v>
      </c>
      <c r="CZ335" s="93">
        <f>CU335*CY335*$G335*CX335</f>
        <v>24.217009615384615</v>
      </c>
      <c r="DA335" s="93">
        <f t="shared" si="399"/>
        <v>90.537258582796966</v>
      </c>
      <c r="DB335" s="93">
        <f t="shared" si="386"/>
        <v>8.3505881910607757E+21</v>
      </c>
      <c r="DC335" s="93">
        <f t="shared" si="387"/>
        <v>335598.93333333335</v>
      </c>
      <c r="DD335" s="94">
        <f t="shared" si="388"/>
        <v>3.7385812707973791</v>
      </c>
      <c r="DE335" s="100">
        <f t="shared" si="400"/>
        <v>0.65945124179600989</v>
      </c>
    </row>
    <row r="336" spans="1:109">
      <c r="A336" s="84">
        <v>8192</v>
      </c>
      <c r="B336" s="84">
        <f t="shared" si="342"/>
        <v>11</v>
      </c>
      <c r="C336" s="112">
        <f t="shared" si="338"/>
        <v>14.74</v>
      </c>
      <c r="D336" s="116"/>
      <c r="E336" s="86">
        <f t="shared" si="389"/>
        <v>2.6500000000000004</v>
      </c>
      <c r="F336" s="86">
        <f t="shared" si="343"/>
        <v>2.6500000000000004</v>
      </c>
      <c r="G336" s="87">
        <f t="shared" si="344"/>
        <v>7.0225000000000017</v>
      </c>
      <c r="H336" s="88">
        <f t="shared" si="345"/>
        <v>7.3786976294839828E+19</v>
      </c>
      <c r="I336" s="84">
        <f t="shared" si="390"/>
        <v>66.000000000000043</v>
      </c>
      <c r="J336" s="89">
        <v>330</v>
      </c>
      <c r="K336" s="94">
        <f t="shared" si="346"/>
        <v>330</v>
      </c>
      <c r="L336" s="94">
        <f t="shared" si="347"/>
        <v>10</v>
      </c>
      <c r="M336" s="94">
        <v>1</v>
      </c>
      <c r="N336" s="94">
        <f>N$3/Q$3</f>
        <v>1</v>
      </c>
      <c r="O336" s="93">
        <f>O335*M336</f>
        <v>3265525186560000</v>
      </c>
      <c r="P336" s="93">
        <f>K336*O336*$G336*N336</f>
        <v>7.56760970546381E+18</v>
      </c>
      <c r="Q336" s="93">
        <f t="shared" si="339"/>
        <v>7.3786976294839832E+20</v>
      </c>
      <c r="R336" s="93">
        <f t="shared" si="340"/>
        <v>3.6893488147419916E+21</v>
      </c>
      <c r="S336" s="93">
        <f t="shared" si="348"/>
        <v>335872</v>
      </c>
      <c r="T336" s="94">
        <f t="shared" si="341"/>
        <v>97.503675753211311</v>
      </c>
      <c r="U336" s="100">
        <f>T336/(($C336/N$3))</f>
        <v>6.6149033753874704</v>
      </c>
      <c r="V336" s="94">
        <f t="shared" si="349"/>
        <v>320</v>
      </c>
      <c r="W336" s="97">
        <f t="shared" si="350"/>
        <v>10.5</v>
      </c>
      <c r="X336" s="94">
        <v>14</v>
      </c>
      <c r="Y336" s="94">
        <f>Y$3/AB$3</f>
        <v>0.95238095238095244</v>
      </c>
      <c r="Z336" s="93">
        <f>Z335*X336</f>
        <v>3526767201484800</v>
      </c>
      <c r="AA336" s="93">
        <f>V336*Z336*$G336*Y336</f>
        <v>7.5479535763587092E+18</v>
      </c>
      <c r="AB336" s="93">
        <f t="shared" si="391"/>
        <v>1.9369081277395442E+20</v>
      </c>
      <c r="AC336" s="93">
        <f t="shared" si="351"/>
        <v>3.8738162554790908E+21</v>
      </c>
      <c r="AD336" s="93">
        <f t="shared" si="352"/>
        <v>335872</v>
      </c>
      <c r="AE336" s="94">
        <f t="shared" si="353"/>
        <v>25.661367788564874</v>
      </c>
      <c r="AF336" s="100">
        <f t="shared" si="392"/>
        <v>1.8279807447756524</v>
      </c>
      <c r="AG336" s="94">
        <f t="shared" si="354"/>
        <v>295</v>
      </c>
      <c r="AH336" s="94">
        <f t="shared" si="355"/>
        <v>11.75</v>
      </c>
      <c r="AI336" s="94">
        <v>1</v>
      </c>
      <c r="AJ336" s="94">
        <f>AJ$3/AM$3</f>
        <v>0.85106382978723394</v>
      </c>
      <c r="AK336" s="93">
        <f>AK335*AI336</f>
        <v>23616744652800</v>
      </c>
      <c r="AL336" s="93">
        <f>AG336*AK336*$G336*AJ336</f>
        <v>4.1638582000565928E+16</v>
      </c>
      <c r="AM336" s="93">
        <f t="shared" si="393"/>
        <v>6.7734138395653601E+18</v>
      </c>
      <c r="AN336" s="93">
        <f t="shared" si="356"/>
        <v>4.3349848573218395E+21</v>
      </c>
      <c r="AO336" s="93">
        <f t="shared" si="357"/>
        <v>335872</v>
      </c>
      <c r="AP336" s="94">
        <f t="shared" si="358"/>
        <v>162.67157799641927</v>
      </c>
      <c r="AQ336" s="100">
        <f t="shared" si="331"/>
        <v>12.967374772441836</v>
      </c>
      <c r="AR336" s="94">
        <f t="shared" si="359"/>
        <v>265</v>
      </c>
      <c r="AS336" s="94">
        <f t="shared" si="360"/>
        <v>13.25</v>
      </c>
      <c r="AT336" s="94">
        <v>1</v>
      </c>
      <c r="AU336" s="94">
        <f>AU$3/AX$3</f>
        <v>0.75471698113207542</v>
      </c>
      <c r="AV336" s="93">
        <f>AV335*AT336</f>
        <v>2105745408000</v>
      </c>
      <c r="AW336" s="93">
        <f>AR336*AV336*$G336*AU336</f>
        <v>2957519425536000.5</v>
      </c>
      <c r="AX336" s="93">
        <f t="shared" si="394"/>
        <v>1.1934539012532026E+17</v>
      </c>
      <c r="AY336" s="93">
        <f t="shared" si="361"/>
        <v>4.8883871795331381E+21</v>
      </c>
      <c r="AZ336" s="93">
        <f t="shared" si="362"/>
        <v>335872</v>
      </c>
      <c r="BA336" s="94">
        <f t="shared" si="363"/>
        <v>40.353205830149676</v>
      </c>
      <c r="BB336" s="100">
        <f t="shared" si="332"/>
        <v>3.6274082581376064</v>
      </c>
      <c r="BC336" s="94">
        <f t="shared" si="364"/>
        <v>228</v>
      </c>
      <c r="BD336" s="94">
        <f t="shared" si="365"/>
        <v>15.1</v>
      </c>
      <c r="BE336" s="94">
        <v>1</v>
      </c>
      <c r="BF336" s="94">
        <f>BF$3/BI$3</f>
        <v>0.66225165562913912</v>
      </c>
      <c r="BG336" s="93">
        <f>BG335*BE336</f>
        <v>13801881600</v>
      </c>
      <c r="BH336" s="93">
        <f>BC336*BG336*$G336*BF336</f>
        <v>14634838865038.414</v>
      </c>
      <c r="BI336" s="93">
        <f t="shared" si="395"/>
        <v>805275988425373.87</v>
      </c>
      <c r="BJ336" s="93">
        <f t="shared" si="366"/>
        <v>5.5709167102604073E+21</v>
      </c>
      <c r="BK336" s="93">
        <f t="shared" si="367"/>
        <v>335872</v>
      </c>
      <c r="BL336" s="94">
        <f t="shared" si="368"/>
        <v>55.024588644369757</v>
      </c>
      <c r="BM336" s="100">
        <f t="shared" si="333"/>
        <v>5.6368472763228183</v>
      </c>
      <c r="BN336" s="94">
        <f t="shared" si="369"/>
        <v>178</v>
      </c>
      <c r="BO336" s="94">
        <f t="shared" si="370"/>
        <v>17.600000000000001</v>
      </c>
      <c r="BP336" s="94">
        <v>1</v>
      </c>
      <c r="BQ336" s="94">
        <f>BQ$3/BT$3</f>
        <v>0.56818181818181823</v>
      </c>
      <c r="BR336" s="93">
        <f>BR335*BP336</f>
        <v>8847360</v>
      </c>
      <c r="BS336" s="93">
        <f>BN336*BR336*$G336*BQ336</f>
        <v>6283661498.1818209</v>
      </c>
      <c r="BT336" s="93">
        <f t="shared" si="396"/>
        <v>916601394110.00464</v>
      </c>
      <c r="BU336" s="93">
        <f t="shared" si="371"/>
        <v>6.4932539139459058E+21</v>
      </c>
      <c r="BV336" s="93">
        <f t="shared" si="372"/>
        <v>335872</v>
      </c>
      <c r="BW336" s="94">
        <f t="shared" si="373"/>
        <v>145.87058745529552</v>
      </c>
      <c r="BX336" s="100">
        <f t="shared" si="334"/>
        <v>17.417383576751703</v>
      </c>
      <c r="BY336" s="94">
        <f t="shared" si="374"/>
        <v>123</v>
      </c>
      <c r="BZ336" s="94">
        <f t="shared" si="375"/>
        <v>20.350000000000001</v>
      </c>
      <c r="CA336" s="94">
        <v>1</v>
      </c>
      <c r="CB336" s="94">
        <f>CB$3/CE$3</f>
        <v>0.49140049140049141</v>
      </c>
      <c r="CC336" s="93">
        <f>CC335*CA336</f>
        <v>61440</v>
      </c>
      <c r="CD336" s="93">
        <f>BY336*CC336*$G336*CB336</f>
        <v>26078562.751842756</v>
      </c>
      <c r="CE336" s="93">
        <f t="shared" si="397"/>
        <v>517490411.10336369</v>
      </c>
      <c r="CF336" s="93">
        <f t="shared" si="376"/>
        <v>7.5078248379999532E+21</v>
      </c>
      <c r="CG336" s="93">
        <f t="shared" si="377"/>
        <v>335872</v>
      </c>
      <c r="CH336" s="94">
        <f t="shared" si="378"/>
        <v>19.843517299157789</v>
      </c>
      <c r="CI336" s="100">
        <f t="shared" si="335"/>
        <v>2.7395900748837247</v>
      </c>
      <c r="CJ336" s="94">
        <f t="shared" si="379"/>
        <v>73</v>
      </c>
      <c r="CK336" s="94">
        <f t="shared" si="380"/>
        <v>22.85</v>
      </c>
      <c r="CL336" s="94">
        <v>1</v>
      </c>
      <c r="CM336" s="94">
        <f>CM$3/CP$3</f>
        <v>0.43763676148796499</v>
      </c>
      <c r="CN336" s="93">
        <f>CN335*CL336</f>
        <v>64</v>
      </c>
      <c r="CO336" s="93">
        <f>CJ336*CN336*$G336*CM336</f>
        <v>14358.477024070025</v>
      </c>
      <c r="CP336" s="93">
        <f t="shared" si="398"/>
        <v>567445.48015739315</v>
      </c>
      <c r="CQ336" s="93">
        <f t="shared" si="381"/>
        <v>8.4301620416854507E+21</v>
      </c>
      <c r="CR336" s="93">
        <f t="shared" si="382"/>
        <v>335872</v>
      </c>
      <c r="CS336" s="94">
        <f t="shared" si="383"/>
        <v>39.519893315018599</v>
      </c>
      <c r="CT336" s="100">
        <f t="shared" si="336"/>
        <v>6.1263878035832775</v>
      </c>
      <c r="CU336" s="94">
        <f t="shared" si="384"/>
        <v>10</v>
      </c>
      <c r="CV336" s="94">
        <f t="shared" si="385"/>
        <v>26</v>
      </c>
      <c r="CW336" s="94">
        <v>1</v>
      </c>
      <c r="CX336" s="94">
        <f>CX$3/DA$3</f>
        <v>0.38461538461538458</v>
      </c>
      <c r="CY336" s="93">
        <f>CY335*CW336</f>
        <v>1</v>
      </c>
      <c r="CZ336" s="93">
        <f>CU336*CY336*$G336*CX336</f>
        <v>27.00961538461539</v>
      </c>
      <c r="DA336" s="93">
        <f t="shared" si="399"/>
        <v>104.00000000000007</v>
      </c>
      <c r="DB336" s="93">
        <f t="shared" si="386"/>
        <v>9.5923069183291787E+21</v>
      </c>
      <c r="DC336" s="93">
        <f t="shared" si="387"/>
        <v>335872</v>
      </c>
      <c r="DD336" s="94">
        <f t="shared" si="388"/>
        <v>3.8504805980776093</v>
      </c>
      <c r="DE336" s="100">
        <f t="shared" si="400"/>
        <v>0.67918925067854707</v>
      </c>
    </row>
    <row r="337" spans="1:109">
      <c r="A337" s="84">
        <v>8192</v>
      </c>
      <c r="B337" s="84">
        <f t="shared" si="342"/>
        <v>11.033333333333333</v>
      </c>
      <c r="C337" s="112">
        <f t="shared" si="338"/>
        <v>14.74</v>
      </c>
      <c r="D337" s="116"/>
      <c r="E337" s="86">
        <f t="shared" si="389"/>
        <v>2.6550000000000002</v>
      </c>
      <c r="F337" s="86">
        <f t="shared" si="343"/>
        <v>2.6550000000000002</v>
      </c>
      <c r="G337" s="87">
        <f t="shared" si="344"/>
        <v>7.0490250000000012</v>
      </c>
      <c r="H337" s="88">
        <f t="shared" si="345"/>
        <v>8.4758978290087723E+19</v>
      </c>
      <c r="I337" s="84">
        <f t="shared" si="390"/>
        <v>66.200000000000045</v>
      </c>
      <c r="J337" s="89">
        <v>331</v>
      </c>
      <c r="K337" s="94">
        <f t="shared" si="346"/>
        <v>331</v>
      </c>
      <c r="L337" s="94">
        <f t="shared" si="347"/>
        <v>10</v>
      </c>
      <c r="M337" s="94">
        <v>1</v>
      </c>
      <c r="N337" s="94">
        <f>N$3/Q$3</f>
        <v>1</v>
      </c>
      <c r="O337" s="93">
        <f>O336*M337</f>
        <v>3265525186560000</v>
      </c>
      <c r="P337" s="93">
        <f>K337*O337*$G337*N337</f>
        <v>7.6192124324812564E+18</v>
      </c>
      <c r="Q337" s="93">
        <f t="shared" si="339"/>
        <v>8.475897829008773E+20</v>
      </c>
      <c r="R337" s="93">
        <f t="shared" si="340"/>
        <v>4.2379489145043865E+21</v>
      </c>
      <c r="S337" s="93">
        <f t="shared" si="348"/>
        <v>336145.06666666665</v>
      </c>
      <c r="T337" s="94">
        <f t="shared" si="341"/>
        <v>111.24375260723016</v>
      </c>
      <c r="U337" s="100">
        <f>T337/(($C337/N$3))</f>
        <v>7.5470659842082881</v>
      </c>
      <c r="V337" s="94">
        <f t="shared" si="349"/>
        <v>321</v>
      </c>
      <c r="W337" s="97">
        <f t="shared" si="350"/>
        <v>10.5</v>
      </c>
      <c r="X337" s="94">
        <v>1</v>
      </c>
      <c r="Y337" s="94">
        <f>Y$3/AB$3</f>
        <v>0.95238095238095244</v>
      </c>
      <c r="Z337" s="93">
        <f>Z336*X337</f>
        <v>3526767201484800</v>
      </c>
      <c r="AA337" s="93">
        <f>V337*Z337*$G337*Y337</f>
        <v>7.6001397384336138E+18</v>
      </c>
      <c r="AB337" s="93">
        <f t="shared" si="391"/>
        <v>2.2249231801148018E+20</v>
      </c>
      <c r="AC337" s="93">
        <f t="shared" si="351"/>
        <v>4.4498463602296058E+21</v>
      </c>
      <c r="AD337" s="93">
        <f t="shared" si="352"/>
        <v>336145.06666666665</v>
      </c>
      <c r="AE337" s="94">
        <f t="shared" si="353"/>
        <v>29.274766737030518</v>
      </c>
      <c r="AF337" s="100">
        <f t="shared" si="392"/>
        <v>2.0853802628142502</v>
      </c>
      <c r="AG337" s="94">
        <f t="shared" si="354"/>
        <v>296</v>
      </c>
      <c r="AH337" s="94">
        <f t="shared" si="355"/>
        <v>11.75</v>
      </c>
      <c r="AI337" s="94">
        <v>1</v>
      </c>
      <c r="AJ337" s="94">
        <f>AJ$3/AM$3</f>
        <v>0.85106382978723394</v>
      </c>
      <c r="AK337" s="93">
        <f>AK336*AI337</f>
        <v>23616744652800</v>
      </c>
      <c r="AL337" s="93">
        <f>AG337*AK337*$G337*AJ337</f>
        <v>4.1937537828898928E+16</v>
      </c>
      <c r="AM337" s="93">
        <f t="shared" si="393"/>
        <v>7.7806093352228803E+18</v>
      </c>
      <c r="AN337" s="93">
        <f t="shared" si="356"/>
        <v>4.9795899745426536E+21</v>
      </c>
      <c r="AO337" s="93">
        <f t="shared" si="357"/>
        <v>336145.06666666665</v>
      </c>
      <c r="AP337" s="94">
        <f t="shared" si="358"/>
        <v>185.52852022374344</v>
      </c>
      <c r="AQ337" s="100">
        <f t="shared" ref="AQ337:AQ400" si="401">AP337/(($C337/AJ$3))</f>
        <v>14.789417317700037</v>
      </c>
      <c r="AR337" s="94">
        <f t="shared" si="359"/>
        <v>266</v>
      </c>
      <c r="AS337" s="94">
        <f t="shared" si="360"/>
        <v>13.25</v>
      </c>
      <c r="AT337" s="94">
        <v>1</v>
      </c>
      <c r="AU337" s="94">
        <f>AU$3/AX$3</f>
        <v>0.75471698113207542</v>
      </c>
      <c r="AV337" s="93">
        <f>AV336*AT337</f>
        <v>2105745408000</v>
      </c>
      <c r="AW337" s="93">
        <f>AR337*AV337*$G337*AU337</f>
        <v>2979893010227046</v>
      </c>
      <c r="AX337" s="93">
        <f t="shared" si="394"/>
        <v>1.3709185331343475E+17</v>
      </c>
      <c r="AY337" s="93">
        <f t="shared" si="361"/>
        <v>5.6152823117183116E+21</v>
      </c>
      <c r="AZ337" s="93">
        <f t="shared" si="362"/>
        <v>336145.06666666665</v>
      </c>
      <c r="BA337" s="94">
        <f t="shared" si="363"/>
        <v>46.0056293440513</v>
      </c>
      <c r="BB337" s="100">
        <f t="shared" ref="BB337:BB400" si="402">BA337/(($C337/AU$3))</f>
        <v>4.1355128141701476</v>
      </c>
      <c r="BC337" s="94">
        <f t="shared" si="364"/>
        <v>229</v>
      </c>
      <c r="BD337" s="94">
        <f t="shared" si="365"/>
        <v>15.1</v>
      </c>
      <c r="BE337" s="94">
        <v>1</v>
      </c>
      <c r="BF337" s="94">
        <f>BF$3/BI$3</f>
        <v>0.66225165562913912</v>
      </c>
      <c r="BG337" s="93">
        <f>BG336*BE337</f>
        <v>13801881600</v>
      </c>
      <c r="BH337" s="93">
        <f>BC337*BG337*$G337*BF337</f>
        <v>14754547108613.092</v>
      </c>
      <c r="BI337" s="93">
        <f t="shared" si="395"/>
        <v>925019203222838.5</v>
      </c>
      <c r="BJ337" s="93">
        <f t="shared" si="366"/>
        <v>6.3993028609016227E+21</v>
      </c>
      <c r="BK337" s="93">
        <f t="shared" si="367"/>
        <v>336145.06666666665</v>
      </c>
      <c r="BL337" s="94">
        <f t="shared" si="368"/>
        <v>62.693839154361484</v>
      </c>
      <c r="BM337" s="100">
        <f t="shared" ref="BM337:BM400" si="403">BL337/(($C337/BF$3))</f>
        <v>6.4225031969529063</v>
      </c>
      <c r="BN337" s="94">
        <f t="shared" si="369"/>
        <v>179</v>
      </c>
      <c r="BO337" s="94">
        <f t="shared" si="370"/>
        <v>17.600000000000001</v>
      </c>
      <c r="BP337" s="94">
        <v>1</v>
      </c>
      <c r="BQ337" s="94">
        <f>BQ$3/BT$3</f>
        <v>0.56818181818181823</v>
      </c>
      <c r="BR337" s="93">
        <f>BR336*BP337</f>
        <v>8847360</v>
      </c>
      <c r="BS337" s="93">
        <f>BN337*BR337*$G337*BQ337</f>
        <v>6342830605.9636383</v>
      </c>
      <c r="BT337" s="93">
        <f t="shared" si="396"/>
        <v>1052898513602.1514</v>
      </c>
      <c r="BU337" s="93">
        <f t="shared" si="371"/>
        <v>7.4587900895277204E+21</v>
      </c>
      <c r="BV337" s="93">
        <f t="shared" si="372"/>
        <v>336145.06666666665</v>
      </c>
      <c r="BW337" s="94">
        <f t="shared" si="373"/>
        <v>165.99820789982917</v>
      </c>
      <c r="BX337" s="100">
        <f t="shared" ref="BX337:BX400" si="404">BW337/(($C337/BQ$3))</f>
        <v>19.820681540278109</v>
      </c>
      <c r="BY337" s="94">
        <f t="shared" si="374"/>
        <v>124</v>
      </c>
      <c r="BZ337" s="94">
        <f t="shared" si="375"/>
        <v>20.350000000000001</v>
      </c>
      <c r="CA337" s="94">
        <v>1</v>
      </c>
      <c r="CB337" s="94">
        <f>CB$3/CE$3</f>
        <v>0.49140049140049141</v>
      </c>
      <c r="CC337" s="93">
        <f>CC336*CA337</f>
        <v>61440</v>
      </c>
      <c r="CD337" s="93">
        <f>BY337*CC337*$G337*CB337</f>
        <v>26389886.930712536</v>
      </c>
      <c r="CE337" s="93">
        <f t="shared" si="397"/>
        <v>594440383.9611733</v>
      </c>
      <c r="CF337" s="93">
        <f t="shared" si="376"/>
        <v>8.6242260410164262E+21</v>
      </c>
      <c r="CG337" s="93">
        <f t="shared" si="377"/>
        <v>336145.06666666665</v>
      </c>
      <c r="CH337" s="94">
        <f t="shared" si="378"/>
        <v>22.525309999315073</v>
      </c>
      <c r="CI337" s="100">
        <f t="shared" ref="CI337:CI400" si="405">CH337/(($C337/CB$3))</f>
        <v>3.109837574532305</v>
      </c>
      <c r="CJ337" s="94">
        <f t="shared" si="379"/>
        <v>74</v>
      </c>
      <c r="CK337" s="94">
        <f t="shared" si="380"/>
        <v>22.85</v>
      </c>
      <c r="CL337" s="94">
        <v>1</v>
      </c>
      <c r="CM337" s="94">
        <f>CM$3/CP$3</f>
        <v>0.43763676148796499</v>
      </c>
      <c r="CN337" s="93">
        <f>CN336*CL337</f>
        <v>64</v>
      </c>
      <c r="CO337" s="93">
        <f>CJ337*CN337*$G337*CM337</f>
        <v>14610.145470459522</v>
      </c>
      <c r="CP337" s="93">
        <f t="shared" si="398"/>
        <v>651823.68960730021</v>
      </c>
      <c r="CQ337" s="93">
        <f t="shared" si="381"/>
        <v>9.6837132696425217E+21</v>
      </c>
      <c r="CR337" s="93">
        <f t="shared" si="382"/>
        <v>336145.06666666665</v>
      </c>
      <c r="CS337" s="94">
        <f t="shared" si="383"/>
        <v>44.614455819432642</v>
      </c>
      <c r="CT337" s="100">
        <f t="shared" ref="CT337:CT400" si="406">CS337/(($C337/CM$3))</f>
        <v>6.9161486802851826</v>
      </c>
      <c r="CU337" s="94">
        <f t="shared" si="384"/>
        <v>11</v>
      </c>
      <c r="CV337" s="94">
        <f t="shared" si="385"/>
        <v>26</v>
      </c>
      <c r="CW337" s="94">
        <v>1</v>
      </c>
      <c r="CX337" s="94">
        <f>CX$3/DA$3</f>
        <v>0.38461538461538458</v>
      </c>
      <c r="CY337" s="93">
        <f>CY336*CW337</f>
        <v>1</v>
      </c>
      <c r="CZ337" s="93">
        <f>CU337*CY337*$G337*CX337</f>
        <v>29.822798076923082</v>
      </c>
      <c r="DA337" s="93">
        <f t="shared" si="399"/>
        <v>119.46462891969172</v>
      </c>
      <c r="DB337" s="93">
        <f t="shared" si="386"/>
        <v>1.1018667177711405E+22</v>
      </c>
      <c r="DC337" s="93">
        <f t="shared" si="387"/>
        <v>336145.06666666665</v>
      </c>
      <c r="DD337" s="94">
        <f t="shared" si="388"/>
        <v>4.0058155714145949</v>
      </c>
      <c r="DE337" s="100">
        <f t="shared" ref="DE337:DE400" si="407">DD337/(($C337/CX$3))</f>
        <v>0.70658890676241159</v>
      </c>
    </row>
    <row r="338" spans="1:109">
      <c r="A338" s="84">
        <v>8192</v>
      </c>
      <c r="B338" s="84">
        <f t="shared" si="342"/>
        <v>11.066666666666666</v>
      </c>
      <c r="C338" s="112">
        <f t="shared" si="338"/>
        <v>14.74</v>
      </c>
      <c r="D338" s="116"/>
      <c r="E338" s="86">
        <f t="shared" si="389"/>
        <v>2.66</v>
      </c>
      <c r="F338" s="86">
        <f t="shared" si="343"/>
        <v>2.66</v>
      </c>
      <c r="G338" s="87">
        <f t="shared" si="344"/>
        <v>7.0756000000000006</v>
      </c>
      <c r="H338" s="88">
        <f t="shared" si="345"/>
        <v>9.7362498933053194E+19</v>
      </c>
      <c r="I338" s="84">
        <f t="shared" si="390"/>
        <v>66.400000000000034</v>
      </c>
      <c r="J338" s="89">
        <v>332</v>
      </c>
      <c r="K338" s="94">
        <f t="shared" si="346"/>
        <v>332</v>
      </c>
      <c r="L338" s="94">
        <f t="shared" si="347"/>
        <v>10</v>
      </c>
      <c r="M338" s="94">
        <v>1</v>
      </c>
      <c r="N338" s="94">
        <f>N$3/Q$3</f>
        <v>1</v>
      </c>
      <c r="O338" s="93">
        <f>O337*M338</f>
        <v>3265525186560000</v>
      </c>
      <c r="P338" s="93">
        <f>K338*O338*$G338*N338</f>
        <v>7.6710426033279478E+18</v>
      </c>
      <c r="Q338" s="93">
        <f t="shared" si="339"/>
        <v>9.7362498933053194E+20</v>
      </c>
      <c r="R338" s="93">
        <f t="shared" si="340"/>
        <v>4.8681249466526602E+21</v>
      </c>
      <c r="S338" s="93">
        <f t="shared" si="348"/>
        <v>336418.1333333333</v>
      </c>
      <c r="T338" s="94">
        <f t="shared" si="341"/>
        <v>126.92211993557979</v>
      </c>
      <c r="U338" s="100">
        <f>T338/(($C338/N$3))</f>
        <v>8.6107272683568379</v>
      </c>
      <c r="V338" s="94">
        <f t="shared" si="349"/>
        <v>322</v>
      </c>
      <c r="W338" s="97">
        <f t="shared" si="350"/>
        <v>10.5</v>
      </c>
      <c r="X338" s="94">
        <v>1</v>
      </c>
      <c r="Y338" s="94">
        <f>Y$3/AB$3</f>
        <v>0.95238095238095244</v>
      </c>
      <c r="Z338" s="93">
        <f>Z337*X338</f>
        <v>3526767201484800</v>
      </c>
      <c r="AA338" s="93">
        <f>V338*Z338*$G338*Y338</f>
        <v>7.6525581633199288E+18</v>
      </c>
      <c r="AB338" s="93">
        <f t="shared" si="391"/>
        <v>2.555765596992645E+20</v>
      </c>
      <c r="AC338" s="93">
        <f t="shared" si="351"/>
        <v>5.1115311939852928E+21</v>
      </c>
      <c r="AD338" s="93">
        <f t="shared" si="352"/>
        <v>336418.1333333333</v>
      </c>
      <c r="AE338" s="94">
        <f t="shared" si="353"/>
        <v>33.397532464932887</v>
      </c>
      <c r="AF338" s="100">
        <f t="shared" si="392"/>
        <v>2.3790643886146223</v>
      </c>
      <c r="AG338" s="94">
        <f t="shared" si="354"/>
        <v>297</v>
      </c>
      <c r="AH338" s="94">
        <f t="shared" si="355"/>
        <v>11.75</v>
      </c>
      <c r="AI338" s="94">
        <v>1</v>
      </c>
      <c r="AJ338" s="94">
        <f>AJ$3/AM$3</f>
        <v>0.85106382978723394</v>
      </c>
      <c r="AK338" s="93">
        <f>AK337*AI338</f>
        <v>23616744652800</v>
      </c>
      <c r="AL338" s="93">
        <f>AG338*AK338*$G338*AJ338</f>
        <v>4.2237858403582512E+16</v>
      </c>
      <c r="AM338" s="93">
        <f t="shared" si="393"/>
        <v>8.9375731442450964E+18</v>
      </c>
      <c r="AN338" s="93">
        <f t="shared" si="356"/>
        <v>5.7200468123168748E+21</v>
      </c>
      <c r="AO338" s="93">
        <f t="shared" si="357"/>
        <v>336418.1333333333</v>
      </c>
      <c r="AP338" s="94">
        <f t="shared" si="358"/>
        <v>211.6010016143961</v>
      </c>
      <c r="AQ338" s="100">
        <f t="shared" si="401"/>
        <v>16.867786763698469</v>
      </c>
      <c r="AR338" s="94">
        <f t="shared" si="359"/>
        <v>267</v>
      </c>
      <c r="AS338" s="94">
        <f t="shared" si="360"/>
        <v>13.25</v>
      </c>
      <c r="AT338" s="94">
        <v>1</v>
      </c>
      <c r="AU338" s="94">
        <f>AU$3/AX$3</f>
        <v>0.75471698113207542</v>
      </c>
      <c r="AV338" s="93">
        <f>AV337*AT338</f>
        <v>2105745408000</v>
      </c>
      <c r="AW338" s="93">
        <f>AR338*AV338*$G338*AU338</f>
        <v>3002372120574763.5</v>
      </c>
      <c r="AX338" s="93">
        <f t="shared" si="394"/>
        <v>1.5747718638463734E+17</v>
      </c>
      <c r="AY338" s="93">
        <f t="shared" si="361"/>
        <v>6.4502655543147747E+21</v>
      </c>
      <c r="AZ338" s="93">
        <f t="shared" si="362"/>
        <v>336418.1333333333</v>
      </c>
      <c r="BA338" s="94">
        <f t="shared" si="363"/>
        <v>52.450922157673936</v>
      </c>
      <c r="BB338" s="100">
        <f t="shared" si="402"/>
        <v>4.7148895426674331</v>
      </c>
      <c r="BC338" s="94">
        <f t="shared" si="364"/>
        <v>230</v>
      </c>
      <c r="BD338" s="94">
        <f t="shared" si="365"/>
        <v>15.1</v>
      </c>
      <c r="BE338" s="94">
        <v>1</v>
      </c>
      <c r="BF338" s="94">
        <f>BF$3/BI$3</f>
        <v>0.66225165562913912</v>
      </c>
      <c r="BG338" s="93">
        <f>BG337*BE338</f>
        <v>13801881600</v>
      </c>
      <c r="BH338" s="93">
        <f>BC338*BG338*$G338*BF338</f>
        <v>14874845359775.365</v>
      </c>
      <c r="BI338" s="93">
        <f t="shared" si="395"/>
        <v>1062568037082742.6</v>
      </c>
      <c r="BJ338" s="93">
        <f t="shared" si="366"/>
        <v>7.350868669445515E+21</v>
      </c>
      <c r="BK338" s="93">
        <f t="shared" si="367"/>
        <v>336418.1333333333</v>
      </c>
      <c r="BL338" s="94">
        <f t="shared" si="368"/>
        <v>71.433887975477361</v>
      </c>
      <c r="BM338" s="100">
        <f t="shared" si="403"/>
        <v>7.317854195588251</v>
      </c>
      <c r="BN338" s="94">
        <f t="shared" si="369"/>
        <v>180</v>
      </c>
      <c r="BO338" s="94">
        <f t="shared" si="370"/>
        <v>17.600000000000001</v>
      </c>
      <c r="BP338" s="94">
        <v>12</v>
      </c>
      <c r="BQ338" s="94">
        <f>BQ$3/BT$3</f>
        <v>0.56818181818181823</v>
      </c>
      <c r="BR338" s="93">
        <f>BR337*BP338</f>
        <v>106168320</v>
      </c>
      <c r="BS338" s="93">
        <f>BN338*BR338*$G338*BQ338</f>
        <v>76827739601.454559</v>
      </c>
      <c r="BT338" s="93">
        <f t="shared" si="396"/>
        <v>1209462790553.6145</v>
      </c>
      <c r="BU338" s="93">
        <f t="shared" si="371"/>
        <v>8.5678999061086821E+21</v>
      </c>
      <c r="BV338" s="93">
        <f t="shared" si="372"/>
        <v>336418.1333333333</v>
      </c>
      <c r="BW338" s="94">
        <f t="shared" si="373"/>
        <v>15.742527332285539</v>
      </c>
      <c r="BX338" s="100">
        <f t="shared" si="404"/>
        <v>1.8797047560937956</v>
      </c>
      <c r="BY338" s="94">
        <f t="shared" si="374"/>
        <v>125</v>
      </c>
      <c r="BZ338" s="94">
        <f t="shared" si="375"/>
        <v>20.350000000000001</v>
      </c>
      <c r="CA338" s="94">
        <v>1</v>
      </c>
      <c r="CB338" s="94">
        <f>CB$3/CE$3</f>
        <v>0.49140049140049141</v>
      </c>
      <c r="CC338" s="93">
        <f>CC337*CA338</f>
        <v>61440</v>
      </c>
      <c r="CD338" s="93">
        <f>BY338*CC338*$G338*CB338</f>
        <v>26703001.474201478</v>
      </c>
      <c r="CE338" s="93">
        <f t="shared" si="397"/>
        <v>682832691.20000565</v>
      </c>
      <c r="CF338" s="93">
        <f t="shared" si="376"/>
        <v>9.906634266438164E+21</v>
      </c>
      <c r="CG338" s="93">
        <f t="shared" si="377"/>
        <v>336418.1333333333</v>
      </c>
      <c r="CH338" s="94">
        <f t="shared" si="378"/>
        <v>25.571383496335031</v>
      </c>
      <c r="CI338" s="100">
        <f t="shared" si="405"/>
        <v>3.5303775722552095</v>
      </c>
      <c r="CJ338" s="94">
        <f t="shared" si="379"/>
        <v>75</v>
      </c>
      <c r="CK338" s="94">
        <f t="shared" si="380"/>
        <v>22.85</v>
      </c>
      <c r="CL338" s="94">
        <v>1</v>
      </c>
      <c r="CM338" s="94">
        <f>CM$3/CP$3</f>
        <v>0.43763676148796499</v>
      </c>
      <c r="CN338" s="93">
        <f>CN337*CL338</f>
        <v>64</v>
      </c>
      <c r="CO338" s="93">
        <f>CJ338*CN338*$G338*CM338</f>
        <v>14863.404814004378</v>
      </c>
      <c r="CP338" s="93">
        <f t="shared" si="398"/>
        <v>748748.80000000366</v>
      </c>
      <c r="CQ338" s="93">
        <f t="shared" si="381"/>
        <v>1.1123665503101328E+22</v>
      </c>
      <c r="CR338" s="93">
        <f t="shared" si="382"/>
        <v>336418.1333333333</v>
      </c>
      <c r="CS338" s="94">
        <f t="shared" si="383"/>
        <v>50.375321763054494</v>
      </c>
      <c r="CT338" s="100">
        <f t="shared" si="406"/>
        <v>7.8092001511926412</v>
      </c>
      <c r="CU338" s="94">
        <f t="shared" si="384"/>
        <v>12</v>
      </c>
      <c r="CV338" s="94">
        <f t="shared" si="385"/>
        <v>26</v>
      </c>
      <c r="CW338" s="94">
        <v>1</v>
      </c>
      <c r="CX338" s="94">
        <f>CX$3/DA$3</f>
        <v>0.38461538461538458</v>
      </c>
      <c r="CY338" s="93">
        <f>CY337*CW338</f>
        <v>1</v>
      </c>
      <c r="CZ338" s="93">
        <f>CU338*CY338*$G338*CX338</f>
        <v>32.656615384615385</v>
      </c>
      <c r="DA338" s="93">
        <f t="shared" si="399"/>
        <v>137.22882272038112</v>
      </c>
      <c r="DB338" s="93">
        <f t="shared" si="386"/>
        <v>1.2657124861296916E+22</v>
      </c>
      <c r="DC338" s="93">
        <f t="shared" si="387"/>
        <v>336418.1333333333</v>
      </c>
      <c r="DD338" s="94">
        <f t="shared" si="388"/>
        <v>4.202175305191914</v>
      </c>
      <c r="DE338" s="100">
        <f t="shared" si="407"/>
        <v>0.74122495206912997</v>
      </c>
    </row>
    <row r="339" spans="1:109">
      <c r="A339" s="84">
        <v>8192</v>
      </c>
      <c r="B339" s="84">
        <f t="shared" si="342"/>
        <v>11.1</v>
      </c>
      <c r="C339" s="112">
        <f t="shared" si="338"/>
        <v>14.74</v>
      </c>
      <c r="D339" s="116"/>
      <c r="E339" s="86">
        <f t="shared" si="389"/>
        <v>2.665</v>
      </c>
      <c r="F339" s="86">
        <f t="shared" si="343"/>
        <v>2.665</v>
      </c>
      <c r="G339" s="87">
        <f t="shared" si="344"/>
        <v>7.1022249999999998</v>
      </c>
      <c r="H339" s="88">
        <f t="shared" si="345"/>
        <v>1.1184014236279878E+20</v>
      </c>
      <c r="I339" s="84">
        <f t="shared" si="390"/>
        <v>66.600000000000037</v>
      </c>
      <c r="J339" s="89">
        <v>333</v>
      </c>
      <c r="K339" s="94">
        <f t="shared" si="346"/>
        <v>333</v>
      </c>
      <c r="L339" s="94">
        <f t="shared" si="347"/>
        <v>10</v>
      </c>
      <c r="M339" s="94">
        <v>1</v>
      </c>
      <c r="N339" s="94">
        <f>N$3/Q$3</f>
        <v>1</v>
      </c>
      <c r="O339" s="93">
        <f>O338*M339</f>
        <v>3265525186560000</v>
      </c>
      <c r="P339" s="93">
        <f>K339*O339*$G339*N339</f>
        <v>7.72310070783266E+18</v>
      </c>
      <c r="Q339" s="93">
        <f t="shared" si="339"/>
        <v>1.1184014236279878E+21</v>
      </c>
      <c r="R339" s="93">
        <f t="shared" si="340"/>
        <v>5.5920071181399396E+21</v>
      </c>
      <c r="S339" s="93">
        <f t="shared" si="348"/>
        <v>336691.20000000001</v>
      </c>
      <c r="T339" s="94">
        <f t="shared" si="341"/>
        <v>144.8124873593479</v>
      </c>
      <c r="U339" s="100">
        <f>T339/(($C339/N$3))</f>
        <v>9.8244564015839817</v>
      </c>
      <c r="V339" s="94">
        <f t="shared" si="349"/>
        <v>323</v>
      </c>
      <c r="W339" s="97">
        <f t="shared" si="350"/>
        <v>10.5</v>
      </c>
      <c r="X339" s="94">
        <v>1</v>
      </c>
      <c r="Y339" s="94">
        <f>Y$3/AB$3</f>
        <v>0.95238095238095244</v>
      </c>
      <c r="Z339" s="93">
        <f>Z338*X339</f>
        <v>3526767201484800</v>
      </c>
      <c r="AA339" s="93">
        <f>V339*Z339*$G339*Y339</f>
        <v>7.7052093548415416E+18</v>
      </c>
      <c r="AB339" s="93">
        <f t="shared" si="391"/>
        <v>2.9358037370234664E+20</v>
      </c>
      <c r="AC339" s="93">
        <f t="shared" si="351"/>
        <v>5.871607474046936E+21</v>
      </c>
      <c r="AD339" s="93">
        <f t="shared" si="352"/>
        <v>336691.20000000001</v>
      </c>
      <c r="AE339" s="94">
        <f t="shared" si="353"/>
        <v>38.101544057057502</v>
      </c>
      <c r="AF339" s="100">
        <f t="shared" si="392"/>
        <v>2.7141534097632549</v>
      </c>
      <c r="AG339" s="94">
        <f t="shared" si="354"/>
        <v>298</v>
      </c>
      <c r="AH339" s="94">
        <f t="shared" si="355"/>
        <v>11.75</v>
      </c>
      <c r="AI339" s="94">
        <v>1</v>
      </c>
      <c r="AJ339" s="94">
        <f>AJ$3/AM$3</f>
        <v>0.85106382978723394</v>
      </c>
      <c r="AK339" s="93">
        <f>AK338*AI339</f>
        <v>23616744652800</v>
      </c>
      <c r="AL339" s="93">
        <f>AG339*AK339*$G339*AJ339</f>
        <v>4.2539546739520232E+16</v>
      </c>
      <c r="AM339" s="93">
        <f t="shared" si="393"/>
        <v>1.026657556846002E+19</v>
      </c>
      <c r="AN339" s="93">
        <f t="shared" si="356"/>
        <v>6.5706083638144286E+21</v>
      </c>
      <c r="AO339" s="93">
        <f t="shared" si="357"/>
        <v>336691.20000000001</v>
      </c>
      <c r="AP339" s="94">
        <f t="shared" si="358"/>
        <v>241.34191253434611</v>
      </c>
      <c r="AQ339" s="100">
        <f t="shared" si="401"/>
        <v>19.238585293613074</v>
      </c>
      <c r="AR339" s="94">
        <f t="shared" si="359"/>
        <v>268</v>
      </c>
      <c r="AS339" s="94">
        <f t="shared" si="360"/>
        <v>13.25</v>
      </c>
      <c r="AT339" s="94">
        <v>1</v>
      </c>
      <c r="AU339" s="94">
        <f>AU$3/AX$3</f>
        <v>0.75471698113207542</v>
      </c>
      <c r="AV339" s="93">
        <f>AV338*AT339</f>
        <v>2105745408000</v>
      </c>
      <c r="AW339" s="93">
        <f>AR339*AV339*$G339*AU339</f>
        <v>3024956994965426.5</v>
      </c>
      <c r="AX339" s="93">
        <f t="shared" si="394"/>
        <v>1.8089378494959443E+17</v>
      </c>
      <c r="AY339" s="93">
        <f t="shared" si="361"/>
        <v>7.4094094315354189E+21</v>
      </c>
      <c r="AZ339" s="93">
        <f t="shared" si="362"/>
        <v>336691.20000000001</v>
      </c>
      <c r="BA339" s="94">
        <f t="shared" si="363"/>
        <v>59.800448485933579</v>
      </c>
      <c r="BB339" s="100">
        <f t="shared" si="402"/>
        <v>5.3755491345903659</v>
      </c>
      <c r="BC339" s="94">
        <f t="shared" si="364"/>
        <v>231</v>
      </c>
      <c r="BD339" s="94">
        <f t="shared" si="365"/>
        <v>15.1</v>
      </c>
      <c r="BE339" s="94">
        <v>1</v>
      </c>
      <c r="BF339" s="94">
        <f>BF$3/BI$3</f>
        <v>0.66225165562913912</v>
      </c>
      <c r="BG339" s="93">
        <f>BG338*BE339</f>
        <v>13801881600</v>
      </c>
      <c r="BH339" s="93">
        <f>BC339*BG339*$G339*BF339</f>
        <v>14995734989573.086</v>
      </c>
      <c r="BI339" s="93">
        <f t="shared" si="395"/>
        <v>1220570156269375.2</v>
      </c>
      <c r="BJ339" s="93">
        <f t="shared" si="366"/>
        <v>8.4439307483913084E+21</v>
      </c>
      <c r="BK339" s="93">
        <f t="shared" si="367"/>
        <v>336691.20000000001</v>
      </c>
      <c r="BL339" s="94">
        <f t="shared" si="368"/>
        <v>81.394486973667412</v>
      </c>
      <c r="BM339" s="100">
        <f t="shared" si="403"/>
        <v>8.3382412028655217</v>
      </c>
      <c r="BN339" s="94">
        <f t="shared" si="369"/>
        <v>181</v>
      </c>
      <c r="BO339" s="94">
        <f t="shared" si="370"/>
        <v>17.600000000000001</v>
      </c>
      <c r="BP339" s="94">
        <v>1</v>
      </c>
      <c r="BQ339" s="94">
        <f>BQ$3/BT$3</f>
        <v>0.56818181818181823</v>
      </c>
      <c r="BR339" s="93">
        <f>BR338*BP339</f>
        <v>106168320</v>
      </c>
      <c r="BS339" s="93">
        <f>BN339*BR339*$G339*BQ339</f>
        <v>77545264016.290909</v>
      </c>
      <c r="BT339" s="93">
        <f t="shared" si="396"/>
        <v>1389307917939.0608</v>
      </c>
      <c r="BU339" s="93">
        <f t="shared" si="371"/>
        <v>9.8419325279262936E+21</v>
      </c>
      <c r="BV339" s="93">
        <f t="shared" si="372"/>
        <v>336691.20000000001</v>
      </c>
      <c r="BW339" s="94">
        <f t="shared" si="373"/>
        <v>17.916089854916109</v>
      </c>
      <c r="BX339" s="100">
        <f t="shared" si="404"/>
        <v>2.1392346095422221</v>
      </c>
      <c r="BY339" s="94">
        <f t="shared" si="374"/>
        <v>126</v>
      </c>
      <c r="BZ339" s="94">
        <f t="shared" si="375"/>
        <v>20.350000000000001</v>
      </c>
      <c r="CA339" s="94">
        <v>1</v>
      </c>
      <c r="CB339" s="94">
        <f>CB$3/CE$3</f>
        <v>0.49140049140049141</v>
      </c>
      <c r="CC339" s="93">
        <f>CC338*CA339</f>
        <v>61440</v>
      </c>
      <c r="CD339" s="93">
        <f>BY339*CC339*$G339*CB339</f>
        <v>27017910.911056511</v>
      </c>
      <c r="CE339" s="93">
        <f t="shared" si="397"/>
        <v>784368789.119645</v>
      </c>
      <c r="CF339" s="93">
        <f t="shared" si="376"/>
        <v>1.1379734485414776E+22</v>
      </c>
      <c r="CG339" s="93">
        <f t="shared" si="377"/>
        <v>336691.20000000001</v>
      </c>
      <c r="CH339" s="94">
        <f t="shared" si="378"/>
        <v>29.03143739357948</v>
      </c>
      <c r="CI339" s="100">
        <f t="shared" si="405"/>
        <v>4.0080715804568685</v>
      </c>
      <c r="CJ339" s="94">
        <f t="shared" si="379"/>
        <v>76</v>
      </c>
      <c r="CK339" s="94">
        <f t="shared" si="380"/>
        <v>22.85</v>
      </c>
      <c r="CL339" s="94">
        <v>1</v>
      </c>
      <c r="CM339" s="94">
        <f>CM$3/CP$3</f>
        <v>0.43763676148796499</v>
      </c>
      <c r="CN339" s="93">
        <f>CN338*CL339</f>
        <v>64</v>
      </c>
      <c r="CO339" s="93">
        <f>CJ339*CN339*$G339*CM339</f>
        <v>15118.259256017505</v>
      </c>
      <c r="CP339" s="93">
        <f t="shared" si="398"/>
        <v>860086.51486600842</v>
      </c>
      <c r="CQ339" s="93">
        <f t="shared" si="381"/>
        <v>1.2777736264949764E+22</v>
      </c>
      <c r="CR339" s="93">
        <f t="shared" si="382"/>
        <v>336691.20000000001</v>
      </c>
      <c r="CS339" s="94">
        <f t="shared" si="383"/>
        <v>56.890578491943053</v>
      </c>
      <c r="CT339" s="100">
        <f t="shared" si="406"/>
        <v>8.8191975477672919</v>
      </c>
      <c r="CU339" s="94">
        <f t="shared" si="384"/>
        <v>13</v>
      </c>
      <c r="CV339" s="94">
        <f t="shared" si="385"/>
        <v>26</v>
      </c>
      <c r="CW339" s="94">
        <v>1</v>
      </c>
      <c r="CX339" s="94">
        <f>CX$3/DA$3</f>
        <v>0.38461538461538458</v>
      </c>
      <c r="CY339" s="93">
        <f>CY338*CW339</f>
        <v>1</v>
      </c>
      <c r="CZ339" s="93">
        <f>CU339*CY339*$G339*CX339</f>
        <v>35.511124999999993</v>
      </c>
      <c r="DA339" s="93">
        <f t="shared" si="399"/>
        <v>157.63452291708154</v>
      </c>
      <c r="DB339" s="93">
        <f t="shared" si="386"/>
        <v>1.4539218507163842E+22</v>
      </c>
      <c r="DC339" s="93">
        <f t="shared" si="387"/>
        <v>336691.20000000001</v>
      </c>
      <c r="DD339" s="94">
        <f t="shared" si="388"/>
        <v>4.4390179955459468</v>
      </c>
      <c r="DE339" s="100">
        <f t="shared" si="407"/>
        <v>0.78300181739616426</v>
      </c>
    </row>
    <row r="340" spans="1:109">
      <c r="A340" s="84">
        <v>8192</v>
      </c>
      <c r="B340" s="84">
        <f t="shared" si="342"/>
        <v>11.133333333333333</v>
      </c>
      <c r="C340" s="112">
        <f t="shared" si="338"/>
        <v>14.74</v>
      </c>
      <c r="D340" s="116"/>
      <c r="E340" s="86">
        <f t="shared" si="389"/>
        <v>2.67</v>
      </c>
      <c r="F340" s="86">
        <f t="shared" si="343"/>
        <v>2.67</v>
      </c>
      <c r="G340" s="87">
        <f t="shared" si="344"/>
        <v>7.1288999999999998</v>
      </c>
      <c r="H340" s="88">
        <f t="shared" si="345"/>
        <v>1.2847058755478117E+20</v>
      </c>
      <c r="I340" s="84">
        <f t="shared" si="390"/>
        <v>66.80000000000004</v>
      </c>
      <c r="J340" s="89">
        <v>334</v>
      </c>
      <c r="K340" s="94">
        <f t="shared" si="346"/>
        <v>334</v>
      </c>
      <c r="L340" s="94">
        <f t="shared" si="347"/>
        <v>10</v>
      </c>
      <c r="M340" s="94">
        <v>1</v>
      </c>
      <c r="N340" s="94">
        <f>N$3/Q$3</f>
        <v>1</v>
      </c>
      <c r="O340" s="93">
        <f>O339*M340</f>
        <v>3265525186560000</v>
      </c>
      <c r="P340" s="93">
        <f>K340*O340*$G340*N340</f>
        <v>7.7753872358241731E+18</v>
      </c>
      <c r="Q340" s="93">
        <f t="shared" si="339"/>
        <v>1.2847058755478117E+21</v>
      </c>
      <c r="R340" s="93">
        <f t="shared" si="340"/>
        <v>6.4235293777390584E+21</v>
      </c>
      <c r="S340" s="93">
        <f t="shared" si="348"/>
        <v>336964.26666666666</v>
      </c>
      <c r="T340" s="94">
        <f t="shared" si="341"/>
        <v>165.22725320080292</v>
      </c>
      <c r="U340" s="100">
        <f>T340/(($C340/N$3))</f>
        <v>11.209447299918788</v>
      </c>
      <c r="V340" s="94">
        <f t="shared" si="349"/>
        <v>324</v>
      </c>
      <c r="W340" s="97">
        <f t="shared" si="350"/>
        <v>10.5</v>
      </c>
      <c r="X340" s="94">
        <v>1</v>
      </c>
      <c r="Y340" s="94">
        <f>Y$3/AB$3</f>
        <v>0.95238095238095244</v>
      </c>
      <c r="Z340" s="93">
        <f>Z339*X340</f>
        <v>3526767201484800</v>
      </c>
      <c r="AA340" s="93">
        <f>V340*Z340*$G340*Y340</f>
        <v>7.7580938168223396E+18</v>
      </c>
      <c r="AB340" s="93">
        <f t="shared" si="391"/>
        <v>3.3723529233130042E+20</v>
      </c>
      <c r="AC340" s="93">
        <f t="shared" si="351"/>
        <v>6.7447058466260113E+21</v>
      </c>
      <c r="AD340" s="93">
        <f t="shared" si="352"/>
        <v>336964.26666666666</v>
      </c>
      <c r="AE340" s="94">
        <f t="shared" si="353"/>
        <v>43.468834006628398</v>
      </c>
      <c r="AF340" s="100">
        <f t="shared" si="392"/>
        <v>3.0964908892102998</v>
      </c>
      <c r="AG340" s="94">
        <f t="shared" si="354"/>
        <v>299</v>
      </c>
      <c r="AH340" s="94">
        <f t="shared" si="355"/>
        <v>11.75</v>
      </c>
      <c r="AI340" s="94">
        <v>1</v>
      </c>
      <c r="AJ340" s="94">
        <f>AJ$3/AM$3</f>
        <v>0.85106382978723394</v>
      </c>
      <c r="AK340" s="93">
        <f>AK339*AI340</f>
        <v>23616744652800</v>
      </c>
      <c r="AL340" s="93">
        <f>AG340*AK340*$G340*AJ340</f>
        <v>4.284260585161568E+16</v>
      </c>
      <c r="AM340" s="93">
        <f t="shared" si="393"/>
        <v>1.1793198466942777E+19</v>
      </c>
      <c r="AN340" s="93">
        <f t="shared" si="356"/>
        <v>7.5476470188433935E+21</v>
      </c>
      <c r="AO340" s="93">
        <f t="shared" si="357"/>
        <v>336964.26666666666</v>
      </c>
      <c r="AP340" s="94">
        <f t="shared" si="358"/>
        <v>275.26800091918386</v>
      </c>
      <c r="AQ340" s="100">
        <f t="shared" si="401"/>
        <v>21.943005500681213</v>
      </c>
      <c r="AR340" s="94">
        <f t="shared" si="359"/>
        <v>269</v>
      </c>
      <c r="AS340" s="94">
        <f t="shared" si="360"/>
        <v>13.25</v>
      </c>
      <c r="AT340" s="94">
        <v>1</v>
      </c>
      <c r="AU340" s="94">
        <f>AU$3/AX$3</f>
        <v>0.75471698113207542</v>
      </c>
      <c r="AV340" s="93">
        <f>AV339*AT340</f>
        <v>2105745408000</v>
      </c>
      <c r="AW340" s="93">
        <f>AR340*AV340*$G340*AU340</f>
        <v>3047647871785307.5</v>
      </c>
      <c r="AX340" s="93">
        <f t="shared" si="394"/>
        <v>2.0779239320078653E+17</v>
      </c>
      <c r="AY340" s="93">
        <f t="shared" si="361"/>
        <v>8.5111764255042531E+21</v>
      </c>
      <c r="AZ340" s="93">
        <f t="shared" si="362"/>
        <v>336964.26666666666</v>
      </c>
      <c r="BA340" s="94">
        <f t="shared" si="363"/>
        <v>68.181234165698427</v>
      </c>
      <c r="BB340" s="100">
        <f t="shared" si="402"/>
        <v>6.1289101268351702</v>
      </c>
      <c r="BC340" s="94">
        <f t="shared" si="364"/>
        <v>232</v>
      </c>
      <c r="BD340" s="94">
        <f t="shared" si="365"/>
        <v>15.1</v>
      </c>
      <c r="BE340" s="94">
        <v>1</v>
      </c>
      <c r="BF340" s="94">
        <f>BF$3/BI$3</f>
        <v>0.66225165562913912</v>
      </c>
      <c r="BG340" s="93">
        <f>BG339*BE340</f>
        <v>13801881600</v>
      </c>
      <c r="BH340" s="93">
        <f>BC340*BG340*$G340*BF340</f>
        <v>15117217369054.094</v>
      </c>
      <c r="BI340" s="93">
        <f t="shared" si="395"/>
        <v>1402066930665105.5</v>
      </c>
      <c r="BJ340" s="93">
        <f t="shared" si="366"/>
        <v>9.6995293603859771E+21</v>
      </c>
      <c r="BK340" s="93">
        <f t="shared" si="367"/>
        <v>336964.26666666666</v>
      </c>
      <c r="BL340" s="94">
        <f t="shared" si="368"/>
        <v>92.746363066474501</v>
      </c>
      <c r="BM340" s="100">
        <f t="shared" si="403"/>
        <v>9.5011538826578352</v>
      </c>
      <c r="BN340" s="94">
        <f t="shared" si="369"/>
        <v>182</v>
      </c>
      <c r="BO340" s="94">
        <f t="shared" si="370"/>
        <v>17.600000000000001</v>
      </c>
      <c r="BP340" s="94">
        <v>1</v>
      </c>
      <c r="BQ340" s="94">
        <f>BQ$3/BT$3</f>
        <v>0.56818181818181823</v>
      </c>
      <c r="BR340" s="93">
        <f>BR339*BP340</f>
        <v>106168320</v>
      </c>
      <c r="BS340" s="93">
        <f>BN340*BR340*$G340*BQ340</f>
        <v>78266549564.509109</v>
      </c>
      <c r="BT340" s="93">
        <f t="shared" si="396"/>
        <v>1595895719920.9548</v>
      </c>
      <c r="BU340" s="93">
        <f t="shared" si="371"/>
        <v>1.1305411704820744E+22</v>
      </c>
      <c r="BV340" s="93">
        <f t="shared" si="372"/>
        <v>336964.26666666666</v>
      </c>
      <c r="BW340" s="94">
        <f t="shared" si="373"/>
        <v>20.390520967141658</v>
      </c>
      <c r="BX340" s="100">
        <f t="shared" si="404"/>
        <v>2.4346890707034814</v>
      </c>
      <c r="BY340" s="94">
        <f t="shared" si="374"/>
        <v>127</v>
      </c>
      <c r="BZ340" s="94">
        <f t="shared" si="375"/>
        <v>20.350000000000001</v>
      </c>
      <c r="CA340" s="94">
        <v>1</v>
      </c>
      <c r="CB340" s="94">
        <f>CB$3/CE$3</f>
        <v>0.49140049140049141</v>
      </c>
      <c r="CC340" s="93">
        <f>CC339*CA340</f>
        <v>61440</v>
      </c>
      <c r="CD340" s="93">
        <f>BY340*CC340*$G340*CB340</f>
        <v>27334619.770024572</v>
      </c>
      <c r="CE340" s="93">
        <f t="shared" si="397"/>
        <v>901003137.77275264</v>
      </c>
      <c r="CF340" s="93">
        <f t="shared" si="376"/>
        <v>1.3071882283698985E+22</v>
      </c>
      <c r="CG340" s="93">
        <f t="shared" si="377"/>
        <v>336964.26666666666</v>
      </c>
      <c r="CH340" s="94">
        <f t="shared" si="378"/>
        <v>32.961978083221851</v>
      </c>
      <c r="CI340" s="100">
        <f t="shared" si="405"/>
        <v>4.5507208547731661</v>
      </c>
      <c r="CJ340" s="94">
        <f t="shared" si="379"/>
        <v>77</v>
      </c>
      <c r="CK340" s="94">
        <f t="shared" si="380"/>
        <v>22.85</v>
      </c>
      <c r="CL340" s="94">
        <v>1</v>
      </c>
      <c r="CM340" s="94">
        <f>CM$3/CP$3</f>
        <v>0.43763676148796499</v>
      </c>
      <c r="CN340" s="93">
        <f>CN339*CL340</f>
        <v>64</v>
      </c>
      <c r="CO340" s="93">
        <f>CJ340*CN340*$G340*CM340</f>
        <v>15374.712997811816</v>
      </c>
      <c r="CP340" s="93">
        <f t="shared" si="398"/>
        <v>987979.96478171682</v>
      </c>
      <c r="CQ340" s="93">
        <f t="shared" si="381"/>
        <v>1.467776462813375E+22</v>
      </c>
      <c r="CR340" s="93">
        <f t="shared" si="382"/>
        <v>336964.26666666666</v>
      </c>
      <c r="CS340" s="94">
        <f t="shared" si="383"/>
        <v>64.260059028245252</v>
      </c>
      <c r="CT340" s="100">
        <f t="shared" si="406"/>
        <v>9.9616170203216026</v>
      </c>
      <c r="CU340" s="94">
        <f t="shared" si="384"/>
        <v>14</v>
      </c>
      <c r="CV340" s="94">
        <f t="shared" si="385"/>
        <v>26</v>
      </c>
      <c r="CW340" s="94">
        <v>1</v>
      </c>
      <c r="CX340" s="94">
        <f>CX$3/DA$3</f>
        <v>0.38461538461538458</v>
      </c>
      <c r="CY340" s="93">
        <f>CY339*CW340</f>
        <v>1</v>
      </c>
      <c r="CZ340" s="93">
        <f>CU340*CY340*$G340*CX340</f>
        <v>38.386384615384607</v>
      </c>
      <c r="DA340" s="93">
        <f t="shared" si="399"/>
        <v>181.07451716559396</v>
      </c>
      <c r="DB340" s="93">
        <f t="shared" si="386"/>
        <v>1.6701176382121551E+22</v>
      </c>
      <c r="DC340" s="93">
        <f t="shared" si="387"/>
        <v>336964.26666666666</v>
      </c>
      <c r="DD340" s="94">
        <f t="shared" si="388"/>
        <v>4.7171547667196139</v>
      </c>
      <c r="DE340" s="100">
        <f t="shared" si="407"/>
        <v>0.83206257757605129</v>
      </c>
    </row>
    <row r="341" spans="1:109">
      <c r="A341" s="84">
        <v>8192</v>
      </c>
      <c r="B341" s="84">
        <f t="shared" si="342"/>
        <v>11.166666666666666</v>
      </c>
      <c r="C341" s="112">
        <f t="shared" si="338"/>
        <v>14.74</v>
      </c>
      <c r="D341" s="116"/>
      <c r="E341" s="86">
        <f t="shared" si="389"/>
        <v>2.6749999999999998</v>
      </c>
      <c r="F341" s="86">
        <f t="shared" si="343"/>
        <v>2.6749999999999998</v>
      </c>
      <c r="G341" s="87">
        <f t="shared" si="344"/>
        <v>7.1556249999999988</v>
      </c>
      <c r="H341" s="88">
        <f t="shared" si="345"/>
        <v>1.4757395258967969E+20</v>
      </c>
      <c r="I341" s="84">
        <f t="shared" si="390"/>
        <v>67.000000000000043</v>
      </c>
      <c r="J341" s="89">
        <v>335</v>
      </c>
      <c r="K341" s="94">
        <f t="shared" si="346"/>
        <v>335</v>
      </c>
      <c r="L341" s="94">
        <f t="shared" si="347"/>
        <v>10</v>
      </c>
      <c r="M341" s="94">
        <v>1</v>
      </c>
      <c r="N341" s="94">
        <f>N$3/Q$3</f>
        <v>1</v>
      </c>
      <c r="O341" s="93">
        <f>O340*M341</f>
        <v>3265525186560000</v>
      </c>
      <c r="P341" s="93">
        <f>K341*O341*$G341*N341</f>
        <v>7.827902677131263E+18</v>
      </c>
      <c r="Q341" s="93">
        <f t="shared" si="339"/>
        <v>1.4757395258967969E+21</v>
      </c>
      <c r="R341" s="93">
        <f t="shared" si="340"/>
        <v>7.3786976294839842E+21</v>
      </c>
      <c r="S341" s="93">
        <f t="shared" si="348"/>
        <v>337237.33333333331</v>
      </c>
      <c r="T341" s="94">
        <f t="shared" si="341"/>
        <v>188.5229782184287</v>
      </c>
      <c r="U341" s="100">
        <f>T341/(($C341/N$3))</f>
        <v>12.789889974113208</v>
      </c>
      <c r="V341" s="94">
        <f t="shared" si="349"/>
        <v>325</v>
      </c>
      <c r="W341" s="97">
        <f t="shared" si="350"/>
        <v>10.5</v>
      </c>
      <c r="X341" s="94">
        <v>1</v>
      </c>
      <c r="Y341" s="94">
        <f>Y$3/AB$3</f>
        <v>0.95238095238095244</v>
      </c>
      <c r="Z341" s="93">
        <f>Z340*X341</f>
        <v>3526767201484800</v>
      </c>
      <c r="AA341" s="93">
        <f>V341*Z341*$G341*Y341</f>
        <v>7.811212053086208E+18</v>
      </c>
      <c r="AB341" s="93">
        <f t="shared" si="391"/>
        <v>3.8738162554790904E+20</v>
      </c>
      <c r="AC341" s="93">
        <f t="shared" si="351"/>
        <v>7.7476325109581836E+21</v>
      </c>
      <c r="AD341" s="93">
        <f t="shared" si="352"/>
        <v>337237.33333333331</v>
      </c>
      <c r="AE341" s="94">
        <f t="shared" si="353"/>
        <v>49.593023837427978</v>
      </c>
      <c r="AF341" s="100">
        <f t="shared" si="392"/>
        <v>3.5327459314314367</v>
      </c>
      <c r="AG341" s="94">
        <f t="shared" si="354"/>
        <v>300</v>
      </c>
      <c r="AH341" s="94">
        <f t="shared" si="355"/>
        <v>11.75</v>
      </c>
      <c r="AI341" s="94">
        <v>14</v>
      </c>
      <c r="AJ341" s="94">
        <f>AJ$3/AM$3</f>
        <v>0.85106382978723394</v>
      </c>
      <c r="AK341" s="93">
        <f>AK340*AI341</f>
        <v>330634425139200</v>
      </c>
      <c r="AL341" s="93">
        <f>AG341*AK341*$G341*AJ341</f>
        <v>6.0405854256681382E+17</v>
      </c>
      <c r="AM341" s="93">
        <f t="shared" si="393"/>
        <v>1.3546827679130722E+19</v>
      </c>
      <c r="AN341" s="93">
        <f t="shared" si="356"/>
        <v>8.6699697146436822E+21</v>
      </c>
      <c r="AO341" s="93">
        <f t="shared" si="357"/>
        <v>337237.33333333331</v>
      </c>
      <c r="AP341" s="94">
        <f t="shared" si="358"/>
        <v>22.426348978637833</v>
      </c>
      <c r="AQ341" s="100">
        <f t="shared" si="401"/>
        <v>1.7877177781478599</v>
      </c>
      <c r="AR341" s="94">
        <f t="shared" si="359"/>
        <v>270</v>
      </c>
      <c r="AS341" s="94">
        <f t="shared" si="360"/>
        <v>13.25</v>
      </c>
      <c r="AT341" s="94">
        <v>1</v>
      </c>
      <c r="AU341" s="94">
        <f>AU$3/AX$3</f>
        <v>0.75471698113207542</v>
      </c>
      <c r="AV341" s="93">
        <f>AV340*AT341</f>
        <v>2105745408000</v>
      </c>
      <c r="AW341" s="93">
        <f>AR341*AV341*$G341*AU341</f>
        <v>3070444989420678.5</v>
      </c>
      <c r="AX341" s="93">
        <f t="shared" si="394"/>
        <v>2.3869078025064051E+17</v>
      </c>
      <c r="AY341" s="93">
        <f t="shared" si="361"/>
        <v>9.7767743590662805E+21</v>
      </c>
      <c r="AZ341" s="93">
        <f t="shared" si="362"/>
        <v>337237.33333333331</v>
      </c>
      <c r="BA341" s="94">
        <f t="shared" si="363"/>
        <v>77.738171852307275</v>
      </c>
      <c r="BB341" s="100">
        <f t="shared" si="402"/>
        <v>6.987997130550009</v>
      </c>
      <c r="BC341" s="94">
        <f t="shared" si="364"/>
        <v>233</v>
      </c>
      <c r="BD341" s="94">
        <f t="shared" si="365"/>
        <v>15.1</v>
      </c>
      <c r="BE341" s="94">
        <v>1</v>
      </c>
      <c r="BF341" s="94">
        <f>BF$3/BI$3</f>
        <v>0.66225165562913912</v>
      </c>
      <c r="BG341" s="93">
        <f>BG340*BE341</f>
        <v>13801881600</v>
      </c>
      <c r="BH341" s="93">
        <f>BC341*BG341*$G341*BF341</f>
        <v>15239293869266.225</v>
      </c>
      <c r="BI341" s="93">
        <f t="shared" si="395"/>
        <v>1610551976850748.7</v>
      </c>
      <c r="BJ341" s="93">
        <f t="shared" si="366"/>
        <v>1.1141833420520817E+22</v>
      </c>
      <c r="BK341" s="93">
        <f t="shared" si="367"/>
        <v>337237.33333333331</v>
      </c>
      <c r="BL341" s="94">
        <f t="shared" si="368"/>
        <v>105.68416034674821</v>
      </c>
      <c r="BM341" s="100">
        <f t="shared" si="403"/>
        <v>10.826532030094288</v>
      </c>
      <c r="BN341" s="94">
        <f t="shared" si="369"/>
        <v>183</v>
      </c>
      <c r="BO341" s="94">
        <f t="shared" si="370"/>
        <v>17.600000000000001</v>
      </c>
      <c r="BP341" s="94">
        <v>1</v>
      </c>
      <c r="BQ341" s="94">
        <f>BQ$3/BT$3</f>
        <v>0.56818181818181823</v>
      </c>
      <c r="BR341" s="93">
        <f>BR340*BP341</f>
        <v>106168320</v>
      </c>
      <c r="BS341" s="93">
        <f>BN341*BR341*$G341*BQ341</f>
        <v>78991605294.545441</v>
      </c>
      <c r="BT341" s="93">
        <f t="shared" si="396"/>
        <v>1833202788220.0103</v>
      </c>
      <c r="BU341" s="93">
        <f t="shared" si="371"/>
        <v>1.2986507827891814E+22</v>
      </c>
      <c r="BV341" s="93">
        <f t="shared" si="372"/>
        <v>337237.33333333331</v>
      </c>
      <c r="BW341" s="94">
        <f t="shared" si="373"/>
        <v>23.207564669490232</v>
      </c>
      <c r="BX341" s="100">
        <f t="shared" si="404"/>
        <v>2.7710524978495799</v>
      </c>
      <c r="BY341" s="94">
        <f t="shared" si="374"/>
        <v>128</v>
      </c>
      <c r="BZ341" s="94">
        <f t="shared" si="375"/>
        <v>20.350000000000001</v>
      </c>
      <c r="CA341" s="94">
        <v>1</v>
      </c>
      <c r="CB341" s="94">
        <f>CB$3/CE$3</f>
        <v>0.49140049140049141</v>
      </c>
      <c r="CC341" s="93">
        <f>CC340*CA341</f>
        <v>61440</v>
      </c>
      <c r="CD341" s="93">
        <f>BY341*CC341*$G341*CB341</f>
        <v>27653132.579852574</v>
      </c>
      <c r="CE341" s="93">
        <f t="shared" si="397"/>
        <v>1034980822.2067279</v>
      </c>
      <c r="CF341" s="93">
        <f t="shared" si="376"/>
        <v>1.5015649675999908E+22</v>
      </c>
      <c r="CG341" s="93">
        <f t="shared" si="377"/>
        <v>337237.33333333331</v>
      </c>
      <c r="CH341" s="94">
        <f t="shared" si="378"/>
        <v>37.427254189667856</v>
      </c>
      <c r="CI341" s="100">
        <f t="shared" si="405"/>
        <v>5.1671955411108605</v>
      </c>
      <c r="CJ341" s="94">
        <f t="shared" si="379"/>
        <v>78</v>
      </c>
      <c r="CK341" s="94">
        <f t="shared" si="380"/>
        <v>22.85</v>
      </c>
      <c r="CL341" s="94">
        <v>1</v>
      </c>
      <c r="CM341" s="94">
        <f>CM$3/CP$3</f>
        <v>0.43763676148796499</v>
      </c>
      <c r="CN341" s="93">
        <f>CN340*CL341</f>
        <v>64</v>
      </c>
      <c r="CO341" s="93">
        <f>CJ341*CN341*$G341*CM341</f>
        <v>15632.770240700218</v>
      </c>
      <c r="CP341" s="93">
        <f t="shared" si="398"/>
        <v>1134890.9603147865</v>
      </c>
      <c r="CQ341" s="93">
        <f t="shared" si="381"/>
        <v>1.6860324083370906E+22</v>
      </c>
      <c r="CR341" s="93">
        <f t="shared" si="382"/>
        <v>337237.33333333331</v>
      </c>
      <c r="CS341" s="94">
        <f t="shared" si="383"/>
        <v>72.596919345752042</v>
      </c>
      <c r="CT341" s="100">
        <f t="shared" si="406"/>
        <v>11.254000047831983</v>
      </c>
      <c r="CU341" s="94">
        <f t="shared" si="384"/>
        <v>15</v>
      </c>
      <c r="CV341" s="94">
        <f t="shared" si="385"/>
        <v>26</v>
      </c>
      <c r="CW341" s="94">
        <v>1</v>
      </c>
      <c r="CX341" s="94">
        <f>CX$3/DA$3</f>
        <v>0.38461538461538458</v>
      </c>
      <c r="CY341" s="93">
        <f>CY340*CW341</f>
        <v>1</v>
      </c>
      <c r="CZ341" s="93">
        <f>CU341*CY341*$G341*CX341</f>
        <v>41.282451923076913</v>
      </c>
      <c r="DA341" s="93">
        <f t="shared" si="399"/>
        <v>208.00000000000017</v>
      </c>
      <c r="DB341" s="93">
        <f t="shared" si="386"/>
        <v>1.9184613836658357E+22</v>
      </c>
      <c r="DC341" s="93">
        <f t="shared" si="387"/>
        <v>337237.33333333331</v>
      </c>
      <c r="DD341" s="94">
        <f t="shared" si="388"/>
        <v>5.0384604186683024</v>
      </c>
      <c r="DE341" s="100">
        <f t="shared" si="407"/>
        <v>0.88873793002290269</v>
      </c>
    </row>
    <row r="342" spans="1:109">
      <c r="A342" s="84">
        <v>8192</v>
      </c>
      <c r="B342" s="84">
        <f t="shared" si="342"/>
        <v>11.2</v>
      </c>
      <c r="C342" s="112">
        <f t="shared" ref="C342:C405" si="408">IF(D342&gt;0,C341+D342,C341)</f>
        <v>14.74</v>
      </c>
      <c r="D342" s="116"/>
      <c r="E342" s="86">
        <f t="shared" si="389"/>
        <v>2.6799999999999997</v>
      </c>
      <c r="F342" s="86">
        <f t="shared" si="343"/>
        <v>2.6799999999999997</v>
      </c>
      <c r="G342" s="87">
        <f t="shared" si="344"/>
        <v>7.1823999999999986</v>
      </c>
      <c r="H342" s="88">
        <f t="shared" si="345"/>
        <v>1.6951795658017554E+20</v>
      </c>
      <c r="I342" s="84">
        <f t="shared" si="390"/>
        <v>67.200000000000031</v>
      </c>
      <c r="J342" s="89">
        <v>336</v>
      </c>
      <c r="K342" s="94">
        <f t="shared" si="346"/>
        <v>336</v>
      </c>
      <c r="L342" s="94">
        <f t="shared" si="347"/>
        <v>10</v>
      </c>
      <c r="M342" s="94">
        <v>1</v>
      </c>
      <c r="N342" s="94">
        <f>N$3/Q$3</f>
        <v>1</v>
      </c>
      <c r="O342" s="93">
        <f>O341*M342</f>
        <v>3265525186560000</v>
      </c>
      <c r="P342" s="93">
        <f>K342*O342*$G342*N342</f>
        <v>7.8806475215827087E+18</v>
      </c>
      <c r="Q342" s="93">
        <f t="shared" si="339"/>
        <v>1.6951795658017554E+21</v>
      </c>
      <c r="R342" s="93">
        <f t="shared" si="340"/>
        <v>8.4758978290087772E+21</v>
      </c>
      <c r="S342" s="93">
        <f t="shared" si="348"/>
        <v>337510.40000000002</v>
      </c>
      <c r="T342" s="94">
        <f t="shared" si="341"/>
        <v>215.10663446869964</v>
      </c>
      <c r="U342" s="100">
        <f>T342/(($C342/N$3))</f>
        <v>14.593394468704181</v>
      </c>
      <c r="V342" s="94">
        <f t="shared" si="349"/>
        <v>326</v>
      </c>
      <c r="W342" s="97">
        <f t="shared" si="350"/>
        <v>10.5</v>
      </c>
      <c r="X342" s="94">
        <v>1</v>
      </c>
      <c r="Y342" s="94">
        <f>Y$3/AB$3</f>
        <v>0.95238095238095244</v>
      </c>
      <c r="Z342" s="93">
        <f>Z341*X342</f>
        <v>3526767201484800</v>
      </c>
      <c r="AA342" s="93">
        <f>V342*Z342*$G342*Y342</f>
        <v>7.8645645674570312E+18</v>
      </c>
      <c r="AB342" s="93">
        <f t="shared" si="391"/>
        <v>4.4498463602296049E+20</v>
      </c>
      <c r="AC342" s="93">
        <f t="shared" si="351"/>
        <v>8.8996927204592158E+21</v>
      </c>
      <c r="AD342" s="93">
        <f t="shared" si="352"/>
        <v>337510.40000000002</v>
      </c>
      <c r="AE342" s="94">
        <f t="shared" si="353"/>
        <v>56.580962900892565</v>
      </c>
      <c r="AF342" s="100">
        <f t="shared" si="392"/>
        <v>4.0305299217053729</v>
      </c>
      <c r="AG342" s="94">
        <f t="shared" si="354"/>
        <v>301</v>
      </c>
      <c r="AH342" s="94">
        <f t="shared" si="355"/>
        <v>11.75</v>
      </c>
      <c r="AI342" s="94">
        <v>1</v>
      </c>
      <c r="AJ342" s="94">
        <f>AJ$3/AM$3</f>
        <v>0.85106382978723394</v>
      </c>
      <c r="AK342" s="93">
        <f>AK341*AI342</f>
        <v>330634425139200</v>
      </c>
      <c r="AL342" s="93">
        <f>AG342*AK342*$G342*AJ342</f>
        <v>6.0833987849451622E+17</v>
      </c>
      <c r="AM342" s="93">
        <f t="shared" si="393"/>
        <v>1.5561218670445763E+19</v>
      </c>
      <c r="AN342" s="93">
        <f t="shared" si="356"/>
        <v>9.9591799490853135E+21</v>
      </c>
      <c r="AO342" s="93">
        <f t="shared" si="357"/>
        <v>337510.40000000002</v>
      </c>
      <c r="AP342" s="94">
        <f t="shared" si="358"/>
        <v>25.57981026816087</v>
      </c>
      <c r="AQ342" s="100">
        <f t="shared" si="401"/>
        <v>2.0390961373873151</v>
      </c>
      <c r="AR342" s="94">
        <f t="shared" si="359"/>
        <v>271</v>
      </c>
      <c r="AS342" s="94">
        <f t="shared" si="360"/>
        <v>13.25</v>
      </c>
      <c r="AT342" s="94">
        <v>1</v>
      </c>
      <c r="AU342" s="94">
        <f>AU$3/AX$3</f>
        <v>0.75471698113207542</v>
      </c>
      <c r="AV342" s="93">
        <f>AV341*AT342</f>
        <v>2105745408000</v>
      </c>
      <c r="AW342" s="93">
        <f>AR342*AV342*$G342*AU342</f>
        <v>3093348586257813</v>
      </c>
      <c r="AX342" s="93">
        <f t="shared" si="394"/>
        <v>2.7418370662686963E+17</v>
      </c>
      <c r="AY342" s="93">
        <f t="shared" si="361"/>
        <v>1.1230564623436629E+22</v>
      </c>
      <c r="AZ342" s="93">
        <f t="shared" si="362"/>
        <v>337510.40000000002</v>
      </c>
      <c r="BA342" s="94">
        <f t="shared" si="363"/>
        <v>88.636537066960216</v>
      </c>
      <c r="BB342" s="100">
        <f t="shared" si="402"/>
        <v>7.9676670022878078</v>
      </c>
      <c r="BC342" s="94">
        <f t="shared" si="364"/>
        <v>234</v>
      </c>
      <c r="BD342" s="94">
        <f t="shared" si="365"/>
        <v>15.1</v>
      </c>
      <c r="BE342" s="94">
        <v>1</v>
      </c>
      <c r="BF342" s="94">
        <f>BF$3/BI$3</f>
        <v>0.66225165562913912</v>
      </c>
      <c r="BG342" s="93">
        <f>BG341*BE342</f>
        <v>13801881600</v>
      </c>
      <c r="BH342" s="93">
        <f>BC342*BG342*$G342*BF342</f>
        <v>15361965861257.322</v>
      </c>
      <c r="BI342" s="93">
        <f t="shared" si="395"/>
        <v>1850038406445677.7</v>
      </c>
      <c r="BJ342" s="93">
        <f t="shared" si="366"/>
        <v>1.2798605721803254E+22</v>
      </c>
      <c r="BK342" s="93">
        <f t="shared" si="367"/>
        <v>337510.40000000002</v>
      </c>
      <c r="BL342" s="94">
        <f t="shared" si="368"/>
        <v>120.42979545420359</v>
      </c>
      <c r="BM342" s="100">
        <f t="shared" si="403"/>
        <v>12.337109303653149</v>
      </c>
      <c r="BN342" s="94">
        <f t="shared" si="369"/>
        <v>184</v>
      </c>
      <c r="BO342" s="94">
        <f t="shared" si="370"/>
        <v>17.600000000000001</v>
      </c>
      <c r="BP342" s="94">
        <v>1</v>
      </c>
      <c r="BQ342" s="94">
        <f>BQ$3/BT$3</f>
        <v>0.56818181818181823</v>
      </c>
      <c r="BR342" s="93">
        <f>BR341*BP342</f>
        <v>106168320</v>
      </c>
      <c r="BS342" s="93">
        <f>BN342*BR342*$G342*BQ342</f>
        <v>79720440254.836349</v>
      </c>
      <c r="BT342" s="93">
        <f t="shared" si="396"/>
        <v>2105797027204.3035</v>
      </c>
      <c r="BU342" s="93">
        <f t="shared" si="371"/>
        <v>1.4917580179055449E+22</v>
      </c>
      <c r="BV342" s="93">
        <f t="shared" si="372"/>
        <v>337510.40000000002</v>
      </c>
      <c r="BW342" s="94">
        <f t="shared" si="373"/>
        <v>26.414769166764007</v>
      </c>
      <c r="BX342" s="100">
        <f t="shared" si="404"/>
        <v>3.1540022885688366</v>
      </c>
      <c r="BY342" s="94">
        <f t="shared" si="374"/>
        <v>129</v>
      </c>
      <c r="BZ342" s="94">
        <f t="shared" si="375"/>
        <v>20.350000000000001</v>
      </c>
      <c r="CA342" s="94">
        <v>1</v>
      </c>
      <c r="CB342" s="94">
        <f>CB$3/CE$3</f>
        <v>0.49140049140049141</v>
      </c>
      <c r="CC342" s="93">
        <f>CC341*CA342</f>
        <v>61440</v>
      </c>
      <c r="CD342" s="93">
        <f>BY342*CC342*$G342*CB342</f>
        <v>27973453.869287465</v>
      </c>
      <c r="CE342" s="93">
        <f t="shared" si="397"/>
        <v>1188880767.9223471</v>
      </c>
      <c r="CF342" s="93">
        <f t="shared" si="376"/>
        <v>1.7248452082032863E+22</v>
      </c>
      <c r="CG342" s="93">
        <f t="shared" si="377"/>
        <v>337510.40000000002</v>
      </c>
      <c r="CH342" s="94">
        <f t="shared" si="378"/>
        <v>42.500320964213849</v>
      </c>
      <c r="CI342" s="100">
        <f t="shared" si="405"/>
        <v>5.8675816256563902</v>
      </c>
      <c r="CJ342" s="94">
        <f t="shared" si="379"/>
        <v>79</v>
      </c>
      <c r="CK342" s="94">
        <f t="shared" si="380"/>
        <v>22.85</v>
      </c>
      <c r="CL342" s="94">
        <v>1</v>
      </c>
      <c r="CM342" s="94">
        <f>CM$3/CP$3</f>
        <v>0.43763676148796499</v>
      </c>
      <c r="CN342" s="93">
        <f>CN341*CL342</f>
        <v>64</v>
      </c>
      <c r="CO342" s="93">
        <f>CJ342*CN342*$G342*CM342</f>
        <v>15892.435185995619</v>
      </c>
      <c r="CP342" s="93">
        <f t="shared" si="398"/>
        <v>1303647.3792146009</v>
      </c>
      <c r="CQ342" s="93">
        <f t="shared" si="381"/>
        <v>1.9367426539285056E+22</v>
      </c>
      <c r="CR342" s="93">
        <f t="shared" si="382"/>
        <v>337510.40000000002</v>
      </c>
      <c r="CS342" s="94">
        <f t="shared" si="383"/>
        <v>82.02942871608326</v>
      </c>
      <c r="CT342" s="100">
        <f t="shared" si="406"/>
        <v>12.716230978035975</v>
      </c>
      <c r="CU342" s="94">
        <f t="shared" si="384"/>
        <v>16</v>
      </c>
      <c r="CV342" s="94">
        <f t="shared" si="385"/>
        <v>26</v>
      </c>
      <c r="CW342" s="94">
        <v>1</v>
      </c>
      <c r="CX342" s="94">
        <f>CX$3/DA$3</f>
        <v>0.38461538461538458</v>
      </c>
      <c r="CY342" s="93">
        <f>CY341*CW342</f>
        <v>1</v>
      </c>
      <c r="CZ342" s="93">
        <f>CU342*CY342*$G342*CX342</f>
        <v>44.199384615384602</v>
      </c>
      <c r="DA342" s="93">
        <f t="shared" si="399"/>
        <v>238.92925783938352</v>
      </c>
      <c r="DB342" s="93">
        <f t="shared" si="386"/>
        <v>2.2037334355422822E+22</v>
      </c>
      <c r="DC342" s="93">
        <f t="shared" si="387"/>
        <v>337510.40000000002</v>
      </c>
      <c r="DD342" s="94">
        <f t="shared" si="388"/>
        <v>5.4057145799314759</v>
      </c>
      <c r="DE342" s="100">
        <f t="shared" si="407"/>
        <v>0.95351817556457508</v>
      </c>
    </row>
    <row r="343" spans="1:109">
      <c r="A343" s="84">
        <v>8192</v>
      </c>
      <c r="B343" s="84">
        <f t="shared" si="342"/>
        <v>11.233333333333333</v>
      </c>
      <c r="C343" s="112">
        <f t="shared" si="408"/>
        <v>14.74</v>
      </c>
      <c r="D343" s="116"/>
      <c r="E343" s="86">
        <f t="shared" si="389"/>
        <v>2.6850000000000001</v>
      </c>
      <c r="F343" s="86">
        <f t="shared" si="343"/>
        <v>2.6850000000000001</v>
      </c>
      <c r="G343" s="87">
        <f t="shared" si="344"/>
        <v>7.209225</v>
      </c>
      <c r="H343" s="88">
        <f t="shared" si="345"/>
        <v>1.9472499786610645E+20</v>
      </c>
      <c r="I343" s="84">
        <f t="shared" si="390"/>
        <v>67.400000000000034</v>
      </c>
      <c r="J343" s="89">
        <v>337</v>
      </c>
      <c r="K343" s="94">
        <f t="shared" si="346"/>
        <v>337</v>
      </c>
      <c r="L343" s="94">
        <f t="shared" si="347"/>
        <v>10</v>
      </c>
      <c r="M343" s="94">
        <v>1</v>
      </c>
      <c r="N343" s="94">
        <f>N$3/Q$3</f>
        <v>1</v>
      </c>
      <c r="O343" s="93">
        <f>O342*M343</f>
        <v>3265525186560000</v>
      </c>
      <c r="P343" s="93">
        <f>K343*O343*$G343*N343</f>
        <v>7.9336222590072914E+18</v>
      </c>
      <c r="Q343" s="93">
        <f t="shared" si="339"/>
        <v>1.9472499786610644E+21</v>
      </c>
      <c r="R343" s="93">
        <f t="shared" si="340"/>
        <v>9.7362498933053226E+21</v>
      </c>
      <c r="S343" s="93">
        <f t="shared" si="348"/>
        <v>337783.46666666667</v>
      </c>
      <c r="T343" s="94">
        <f t="shared" si="341"/>
        <v>245.44273915364323</v>
      </c>
      <c r="U343" s="100">
        <f>T343/(($C343/N$3))</f>
        <v>16.651474840817045</v>
      </c>
      <c r="V343" s="94">
        <f t="shared" si="349"/>
        <v>327</v>
      </c>
      <c r="W343" s="97">
        <f t="shared" si="350"/>
        <v>10.5</v>
      </c>
      <c r="X343" s="94">
        <v>1</v>
      </c>
      <c r="Y343" s="94">
        <f>Y$3/AB$3</f>
        <v>0.95238095238095244</v>
      </c>
      <c r="Z343" s="93">
        <f>Z342*X343</f>
        <v>3526767201484800</v>
      </c>
      <c r="AA343" s="93">
        <f>V343*Z343*$G343*Y343</f>
        <v>7.9181518637586975E+18</v>
      </c>
      <c r="AB343" s="93">
        <f t="shared" si="391"/>
        <v>5.1115311939852907E+20</v>
      </c>
      <c r="AC343" s="93">
        <f t="shared" si="351"/>
        <v>1.022306238797059E+22</v>
      </c>
      <c r="AD343" s="93">
        <f t="shared" si="352"/>
        <v>337783.46666666667</v>
      </c>
      <c r="AE343" s="94">
        <f t="shared" si="353"/>
        <v>64.554599127868698</v>
      </c>
      <c r="AF343" s="100">
        <f t="shared" si="392"/>
        <v>4.5985297886202261</v>
      </c>
      <c r="AG343" s="94">
        <f t="shared" si="354"/>
        <v>302</v>
      </c>
      <c r="AH343" s="94">
        <f t="shared" si="355"/>
        <v>11.75</v>
      </c>
      <c r="AI343" s="94">
        <v>1</v>
      </c>
      <c r="AJ343" s="94">
        <f>AJ$3/AM$3</f>
        <v>0.85106382978723394</v>
      </c>
      <c r="AK343" s="93">
        <f>AK342*AI343</f>
        <v>330634425139200</v>
      </c>
      <c r="AL343" s="93">
        <f>AG343*AK343*$G343*AJ343</f>
        <v>6.1264053191437696E+17</v>
      </c>
      <c r="AM343" s="93">
        <f t="shared" si="393"/>
        <v>1.7875146288490199E+19</v>
      </c>
      <c r="AN343" s="93">
        <f t="shared" si="356"/>
        <v>1.1440093624633754E+22</v>
      </c>
      <c r="AO343" s="93">
        <f t="shared" si="357"/>
        <v>337783.46666666667</v>
      </c>
      <c r="AP343" s="94">
        <f t="shared" si="358"/>
        <v>29.177217890944966</v>
      </c>
      <c r="AQ343" s="100">
        <f t="shared" si="401"/>
        <v>2.3258637056893039</v>
      </c>
      <c r="AR343" s="94">
        <f t="shared" si="359"/>
        <v>272</v>
      </c>
      <c r="AS343" s="94">
        <f t="shared" si="360"/>
        <v>13.25</v>
      </c>
      <c r="AT343" s="94">
        <v>1</v>
      </c>
      <c r="AU343" s="94">
        <f>AU$3/AX$3</f>
        <v>0.75471698113207542</v>
      </c>
      <c r="AV343" s="93">
        <f>AV342*AT343</f>
        <v>2105745408000</v>
      </c>
      <c r="AW343" s="93">
        <f>AR343*AV343*$G343*AU343</f>
        <v>3116358900682983.5</v>
      </c>
      <c r="AX343" s="93">
        <f t="shared" si="394"/>
        <v>3.1495437276927482E+17</v>
      </c>
      <c r="AY343" s="93">
        <f t="shared" si="361"/>
        <v>1.2900531108629552E+22</v>
      </c>
      <c r="AZ343" s="93">
        <f t="shared" si="362"/>
        <v>337783.46666666667</v>
      </c>
      <c r="BA343" s="94">
        <f t="shared" si="363"/>
        <v>101.06485896096537</v>
      </c>
      <c r="BB343" s="100">
        <f t="shared" si="402"/>
        <v>9.0848669011722603</v>
      </c>
      <c r="BC343" s="94">
        <f t="shared" si="364"/>
        <v>235</v>
      </c>
      <c r="BD343" s="94">
        <f t="shared" si="365"/>
        <v>15.1</v>
      </c>
      <c r="BE343" s="94">
        <v>1</v>
      </c>
      <c r="BF343" s="94">
        <f>BF$3/BI$3</f>
        <v>0.66225165562913912</v>
      </c>
      <c r="BG343" s="93">
        <f>BG342*BE343</f>
        <v>13801881600</v>
      </c>
      <c r="BH343" s="93">
        <f>BC343*BG343*$G343*BF343</f>
        <v>15485234716075.234</v>
      </c>
      <c r="BI343" s="93">
        <f t="shared" si="395"/>
        <v>2125136074165486.2</v>
      </c>
      <c r="BJ343" s="93">
        <f t="shared" si="366"/>
        <v>1.4701737338891036E+22</v>
      </c>
      <c r="BK343" s="93">
        <f t="shared" si="367"/>
        <v>337783.46666666667</v>
      </c>
      <c r="BL343" s="94">
        <f t="shared" si="368"/>
        <v>137.23628431407505</v>
      </c>
      <c r="BM343" s="100">
        <f t="shared" si="403"/>
        <v>14.058805245200361</v>
      </c>
      <c r="BN343" s="94">
        <f t="shared" si="369"/>
        <v>185</v>
      </c>
      <c r="BO343" s="94">
        <f t="shared" si="370"/>
        <v>17.600000000000001</v>
      </c>
      <c r="BP343" s="94">
        <v>1</v>
      </c>
      <c r="BQ343" s="94">
        <f>BQ$3/BT$3</f>
        <v>0.56818181818181823</v>
      </c>
      <c r="BR343" s="93">
        <f>BR342*BP343</f>
        <v>106168320</v>
      </c>
      <c r="BS343" s="93">
        <f>BN343*BR343*$G343*BQ343</f>
        <v>80453063493.818192</v>
      </c>
      <c r="BT343" s="93">
        <f t="shared" si="396"/>
        <v>2418925581107.231</v>
      </c>
      <c r="BU343" s="93">
        <f t="shared" si="371"/>
        <v>1.7135799812217371E+22</v>
      </c>
      <c r="BV343" s="93">
        <f t="shared" si="372"/>
        <v>337783.46666666667</v>
      </c>
      <c r="BW343" s="94">
        <f t="shared" si="373"/>
        <v>30.066295502757271</v>
      </c>
      <c r="BX343" s="100">
        <f t="shared" si="404"/>
        <v>3.5900054331650471</v>
      </c>
      <c r="BY343" s="94">
        <f t="shared" si="374"/>
        <v>130</v>
      </c>
      <c r="BZ343" s="94">
        <f t="shared" si="375"/>
        <v>20.350000000000001</v>
      </c>
      <c r="CA343" s="94">
        <v>1</v>
      </c>
      <c r="CB343" s="94">
        <f>CB$3/CE$3</f>
        <v>0.49140049140049141</v>
      </c>
      <c r="CC343" s="93">
        <f>CC342*CA343</f>
        <v>61440</v>
      </c>
      <c r="CD343" s="93">
        <f>BY343*CC343*$G343*CB343</f>
        <v>28295588.16707617</v>
      </c>
      <c r="CE343" s="93">
        <f t="shared" si="397"/>
        <v>1365665382.400012</v>
      </c>
      <c r="CF343" s="93">
        <f t="shared" si="376"/>
        <v>1.9813268532876332E+22</v>
      </c>
      <c r="CG343" s="93">
        <f t="shared" si="377"/>
        <v>337783.46666666667</v>
      </c>
      <c r="CH343" s="94">
        <f t="shared" si="378"/>
        <v>48.264251456312046</v>
      </c>
      <c r="CI343" s="100">
        <f t="shared" si="405"/>
        <v>6.6633481488192006</v>
      </c>
      <c r="CJ343" s="94">
        <f t="shared" si="379"/>
        <v>80</v>
      </c>
      <c r="CK343" s="94">
        <f t="shared" si="380"/>
        <v>22.85</v>
      </c>
      <c r="CL343" s="94">
        <v>10</v>
      </c>
      <c r="CM343" s="94">
        <f>CM$3/CP$3</f>
        <v>0.43763676148796499</v>
      </c>
      <c r="CN343" s="93">
        <f>CN342*CL343</f>
        <v>640</v>
      </c>
      <c r="CO343" s="93">
        <f>CJ343*CN343*$G343*CM343</f>
        <v>161537.12035010941</v>
      </c>
      <c r="CP343" s="93">
        <f t="shared" si="398"/>
        <v>1497497.600000008</v>
      </c>
      <c r="CQ343" s="93">
        <f t="shared" si="381"/>
        <v>2.2247331006202664E+22</v>
      </c>
      <c r="CR343" s="93">
        <f t="shared" si="382"/>
        <v>337783.46666666667</v>
      </c>
      <c r="CS343" s="94">
        <f t="shared" si="383"/>
        <v>9.2703002056393515</v>
      </c>
      <c r="CT343" s="100">
        <f t="shared" si="406"/>
        <v>1.4370852082690584</v>
      </c>
      <c r="CU343" s="94">
        <f t="shared" si="384"/>
        <v>17</v>
      </c>
      <c r="CV343" s="94">
        <f t="shared" si="385"/>
        <v>26</v>
      </c>
      <c r="CW343" s="94">
        <v>1</v>
      </c>
      <c r="CX343" s="94">
        <f>CX$3/DA$3</f>
        <v>0.38461538461538458</v>
      </c>
      <c r="CY343" s="93">
        <f>CY342*CW343</f>
        <v>1</v>
      </c>
      <c r="CZ343" s="93">
        <f>CU343*CY343*$G343*CX343</f>
        <v>47.137240384615382</v>
      </c>
      <c r="DA343" s="93">
        <f t="shared" si="399"/>
        <v>274.45764544076229</v>
      </c>
      <c r="DB343" s="93">
        <f t="shared" si="386"/>
        <v>2.531424972259384E+22</v>
      </c>
      <c r="DC343" s="93">
        <f t="shared" si="387"/>
        <v>337783.46666666667</v>
      </c>
      <c r="DD343" s="94">
        <f t="shared" si="388"/>
        <v>5.8225225575644766</v>
      </c>
      <c r="DE343" s="100">
        <f t="shared" si="407"/>
        <v>1.0270392571009253</v>
      </c>
    </row>
    <row r="344" spans="1:109">
      <c r="A344" s="84">
        <v>8192</v>
      </c>
      <c r="B344" s="84">
        <f t="shared" si="342"/>
        <v>11.266666666666667</v>
      </c>
      <c r="C344" s="112">
        <f t="shared" si="408"/>
        <v>14.74</v>
      </c>
      <c r="D344" s="116"/>
      <c r="E344" s="86">
        <f t="shared" si="389"/>
        <v>2.69</v>
      </c>
      <c r="F344" s="86">
        <f t="shared" si="343"/>
        <v>2.69</v>
      </c>
      <c r="G344" s="87">
        <f t="shared" si="344"/>
        <v>7.2360999999999995</v>
      </c>
      <c r="H344" s="88">
        <f t="shared" si="345"/>
        <v>2.2368028472559767E+20</v>
      </c>
      <c r="I344" s="84">
        <f t="shared" si="390"/>
        <v>67.600000000000037</v>
      </c>
      <c r="J344" s="89">
        <v>338</v>
      </c>
      <c r="K344" s="94">
        <f t="shared" si="346"/>
        <v>338</v>
      </c>
      <c r="L344" s="94">
        <f t="shared" si="347"/>
        <v>10</v>
      </c>
      <c r="M344" s="94">
        <v>1</v>
      </c>
      <c r="N344" s="94">
        <f>N$3/Q$3</f>
        <v>1</v>
      </c>
      <c r="O344" s="93">
        <f>O343*M344</f>
        <v>3265525186560000</v>
      </c>
      <c r="P344" s="93">
        <f>K344*O344*$G344*N344</f>
        <v>7.9868273792337828E+18</v>
      </c>
      <c r="Q344" s="93">
        <f t="shared" si="339"/>
        <v>2.2368028472559767E+21</v>
      </c>
      <c r="R344" s="93">
        <f t="shared" si="340"/>
        <v>1.1184014236279883E+22</v>
      </c>
      <c r="S344" s="93">
        <f t="shared" si="348"/>
        <v>338056.53333333333</v>
      </c>
      <c r="T344" s="94">
        <f t="shared" si="341"/>
        <v>280.06149889651988</v>
      </c>
      <c r="U344" s="100">
        <f>T344/(($C344/N$3))</f>
        <v>19.000101689044769</v>
      </c>
      <c r="V344" s="94">
        <f t="shared" si="349"/>
        <v>328</v>
      </c>
      <c r="W344" s="97">
        <f t="shared" si="350"/>
        <v>10.5</v>
      </c>
      <c r="X344" s="94">
        <v>1</v>
      </c>
      <c r="Y344" s="94">
        <f>Y$3/AB$3</f>
        <v>0.95238095238095244</v>
      </c>
      <c r="Z344" s="93">
        <f>Z343*X344</f>
        <v>3526767201484800</v>
      </c>
      <c r="AA344" s="93">
        <f>V344*Z344*$G344*Y344</f>
        <v>7.9719744458150912E+18</v>
      </c>
      <c r="AB344" s="93">
        <f t="shared" si="391"/>
        <v>5.8716074740469347E+20</v>
      </c>
      <c r="AC344" s="93">
        <f t="shared" si="351"/>
        <v>1.1743214948093876E+22</v>
      </c>
      <c r="AD344" s="93">
        <f t="shared" si="352"/>
        <v>338056.53333333333</v>
      </c>
      <c r="AE344" s="94">
        <f t="shared" si="353"/>
        <v>73.653114594832275</v>
      </c>
      <c r="AF344" s="100">
        <f t="shared" si="392"/>
        <v>5.2466601305681069</v>
      </c>
      <c r="AG344" s="94">
        <f t="shared" si="354"/>
        <v>303</v>
      </c>
      <c r="AH344" s="94">
        <f t="shared" si="355"/>
        <v>11.75</v>
      </c>
      <c r="AI344" s="94">
        <v>1</v>
      </c>
      <c r="AJ344" s="94">
        <f>AJ$3/AM$3</f>
        <v>0.85106382978723394</v>
      </c>
      <c r="AK344" s="93">
        <f>AK343*AI344</f>
        <v>330634425139200</v>
      </c>
      <c r="AL344" s="93">
        <f>AG344*AK344*$G344*AJ344</f>
        <v>6.1696054503504576E+17</v>
      </c>
      <c r="AM344" s="93">
        <f t="shared" si="393"/>
        <v>2.0533151136920044E+19</v>
      </c>
      <c r="AN344" s="93">
        <f t="shared" si="356"/>
        <v>1.3141216727628861E+22</v>
      </c>
      <c r="AO344" s="93">
        <f t="shared" si="357"/>
        <v>338056.53333333333</v>
      </c>
      <c r="AP344" s="94">
        <f t="shared" si="358"/>
        <v>33.281141399007417</v>
      </c>
      <c r="AQ344" s="100">
        <f t="shared" si="401"/>
        <v>2.653008218713278</v>
      </c>
      <c r="AR344" s="94">
        <f t="shared" si="359"/>
        <v>273</v>
      </c>
      <c r="AS344" s="94">
        <f t="shared" si="360"/>
        <v>13.25</v>
      </c>
      <c r="AT344" s="94">
        <v>1</v>
      </c>
      <c r="AU344" s="94">
        <f>AU$3/AX$3</f>
        <v>0.75471698113207542</v>
      </c>
      <c r="AV344" s="93">
        <f>AV343*AT344</f>
        <v>2105745408000</v>
      </c>
      <c r="AW344" s="93">
        <f>AR344*AV344*$G344*AU344</f>
        <v>3139476171082461.5</v>
      </c>
      <c r="AX344" s="93">
        <f t="shared" si="394"/>
        <v>3.6178756989918899E+17</v>
      </c>
      <c r="AY344" s="93">
        <f t="shared" si="361"/>
        <v>1.4818818863070846E+22</v>
      </c>
      <c r="AZ344" s="93">
        <f t="shared" si="362"/>
        <v>338056.53333333333</v>
      </c>
      <c r="BA344" s="94">
        <f t="shared" si="363"/>
        <v>115.23819585942201</v>
      </c>
      <c r="BB344" s="100">
        <f t="shared" si="402"/>
        <v>10.358928732275045</v>
      </c>
      <c r="BC344" s="94">
        <f t="shared" si="364"/>
        <v>236</v>
      </c>
      <c r="BD344" s="94">
        <f t="shared" si="365"/>
        <v>15.1</v>
      </c>
      <c r="BE344" s="94">
        <v>1</v>
      </c>
      <c r="BF344" s="94">
        <f>BF$3/BI$3</f>
        <v>0.66225165562913912</v>
      </c>
      <c r="BG344" s="93">
        <f>BG343*BE344</f>
        <v>13801881600</v>
      </c>
      <c r="BH344" s="93">
        <f>BC344*BG344*$G344*BF344</f>
        <v>15609101804767.789</v>
      </c>
      <c r="BI344" s="93">
        <f t="shared" si="395"/>
        <v>2441140312538751.5</v>
      </c>
      <c r="BJ344" s="93">
        <f t="shared" si="366"/>
        <v>1.6887861496782623E+22</v>
      </c>
      <c r="BK344" s="93">
        <f t="shared" si="367"/>
        <v>338056.53333333333</v>
      </c>
      <c r="BL344" s="94">
        <f t="shared" si="368"/>
        <v>156.39210654600939</v>
      </c>
      <c r="BM344" s="100">
        <f t="shared" si="403"/>
        <v>16.021172380222129</v>
      </c>
      <c r="BN344" s="94">
        <f t="shared" si="369"/>
        <v>186</v>
      </c>
      <c r="BO344" s="94">
        <f t="shared" si="370"/>
        <v>17.600000000000001</v>
      </c>
      <c r="BP344" s="94">
        <v>1</v>
      </c>
      <c r="BQ344" s="94">
        <f>BQ$3/BT$3</f>
        <v>0.56818181818181823</v>
      </c>
      <c r="BR344" s="93">
        <f>BR343*BP344</f>
        <v>106168320</v>
      </c>
      <c r="BS344" s="93">
        <f>BN344*BR344*$G344*BQ344</f>
        <v>81189484059.927277</v>
      </c>
      <c r="BT344" s="93">
        <f t="shared" si="396"/>
        <v>2778615835878.1221</v>
      </c>
      <c r="BU344" s="93">
        <f t="shared" si="371"/>
        <v>1.9683865055852596E+22</v>
      </c>
      <c r="BV344" s="93">
        <f t="shared" si="372"/>
        <v>338056.53333333333</v>
      </c>
      <c r="BW344" s="94">
        <f t="shared" si="373"/>
        <v>34.223839060575635</v>
      </c>
      <c r="BX344" s="100">
        <f t="shared" si="404"/>
        <v>4.0864285445463446</v>
      </c>
      <c r="BY344" s="94">
        <f t="shared" si="374"/>
        <v>131</v>
      </c>
      <c r="BZ344" s="94">
        <f t="shared" si="375"/>
        <v>20.350000000000001</v>
      </c>
      <c r="CA344" s="94">
        <v>1</v>
      </c>
      <c r="CB344" s="94">
        <f>CB$3/CE$3</f>
        <v>0.49140049140049141</v>
      </c>
      <c r="CC344" s="93">
        <f>CC343*CA344</f>
        <v>61440</v>
      </c>
      <c r="CD344" s="93">
        <f>BY344*CC344*$G344*CB344</f>
        <v>28619540.001965601</v>
      </c>
      <c r="CE344" s="93">
        <f t="shared" si="397"/>
        <v>1568737578.2392907</v>
      </c>
      <c r="CF344" s="93">
        <f t="shared" si="376"/>
        <v>2.2759468970829565E+22</v>
      </c>
      <c r="CG344" s="93">
        <f t="shared" si="377"/>
        <v>338056.53333333333</v>
      </c>
      <c r="CH344" s="94">
        <f t="shared" si="378"/>
        <v>54.813514757104734</v>
      </c>
      <c r="CI344" s="100">
        <f t="shared" si="405"/>
        <v>7.5675374851226689</v>
      </c>
      <c r="CJ344" s="94">
        <f t="shared" si="379"/>
        <v>81</v>
      </c>
      <c r="CK344" s="94">
        <f t="shared" si="380"/>
        <v>22.85</v>
      </c>
      <c r="CL344" s="94">
        <v>1</v>
      </c>
      <c r="CM344" s="94">
        <f>CM$3/CP$3</f>
        <v>0.43763676148796499</v>
      </c>
      <c r="CN344" s="93">
        <f>CN343*CL344</f>
        <v>640</v>
      </c>
      <c r="CO344" s="93">
        <f>CJ344*CN344*$G344*CM344</f>
        <v>164166.0498905908</v>
      </c>
      <c r="CP344" s="93">
        <f t="shared" si="398"/>
        <v>1720173.0297320175</v>
      </c>
      <c r="CQ344" s="93">
        <f t="shared" si="381"/>
        <v>2.5555472529899536E+22</v>
      </c>
      <c r="CR344" s="93">
        <f t="shared" si="382"/>
        <v>338056.53333333333</v>
      </c>
      <c r="CS344" s="94">
        <f t="shared" si="383"/>
        <v>10.478250715531223</v>
      </c>
      <c r="CT344" s="100">
        <f t="shared" si="406"/>
        <v>1.6243421224551455</v>
      </c>
      <c r="CU344" s="94">
        <f t="shared" si="384"/>
        <v>18</v>
      </c>
      <c r="CV344" s="94">
        <f t="shared" si="385"/>
        <v>26</v>
      </c>
      <c r="CW344" s="94">
        <v>1</v>
      </c>
      <c r="CX344" s="94">
        <f>CX$3/DA$3</f>
        <v>0.38461538461538458</v>
      </c>
      <c r="CY344" s="93">
        <f>CY343*CW344</f>
        <v>1</v>
      </c>
      <c r="CZ344" s="93">
        <f>CU344*CY344*$G344*CX344</f>
        <v>50.096076923076915</v>
      </c>
      <c r="DA344" s="93">
        <f t="shared" si="399"/>
        <v>315.26904583416314</v>
      </c>
      <c r="DB344" s="93">
        <f t="shared" si="386"/>
        <v>2.9078437014327697E+22</v>
      </c>
      <c r="DC344" s="93">
        <f t="shared" si="387"/>
        <v>338056.53333333333</v>
      </c>
      <c r="DD344" s="94">
        <f t="shared" si="388"/>
        <v>6.293288121508243</v>
      </c>
      <c r="DE344" s="100">
        <f t="shared" si="407"/>
        <v>1.1100779590177361</v>
      </c>
    </row>
    <row r="345" spans="1:109">
      <c r="A345" s="84">
        <v>8192</v>
      </c>
      <c r="B345" s="84">
        <f t="shared" si="342"/>
        <v>11.3</v>
      </c>
      <c r="C345" s="112">
        <f t="shared" si="408"/>
        <v>14.74</v>
      </c>
      <c r="D345" s="116"/>
      <c r="E345" s="86">
        <f t="shared" si="389"/>
        <v>2.6950000000000003</v>
      </c>
      <c r="F345" s="86">
        <f t="shared" si="343"/>
        <v>2.6950000000000003</v>
      </c>
      <c r="G345" s="87">
        <f t="shared" si="344"/>
        <v>7.2630250000000016</v>
      </c>
      <c r="H345" s="88">
        <f t="shared" si="345"/>
        <v>2.5694117510956243E+20</v>
      </c>
      <c r="I345" s="84">
        <f t="shared" si="390"/>
        <v>67.80000000000004</v>
      </c>
      <c r="J345" s="89">
        <v>339</v>
      </c>
      <c r="K345" s="94">
        <f t="shared" si="346"/>
        <v>339</v>
      </c>
      <c r="L345" s="94">
        <f t="shared" si="347"/>
        <v>10</v>
      </c>
      <c r="M345" s="94">
        <v>1</v>
      </c>
      <c r="N345" s="94">
        <f>N$3/Q$3</f>
        <v>1</v>
      </c>
      <c r="O345" s="93">
        <f>O344*M345</f>
        <v>3265525186560000</v>
      </c>
      <c r="P345" s="93">
        <f>K345*O345*$G345*N345</f>
        <v>8.0402633720909681E+18</v>
      </c>
      <c r="Q345" s="93">
        <f t="shared" ref="Q345:Q408" si="409">L345*POWER($I$1,K345)</f>
        <v>2.5694117510956245E+21</v>
      </c>
      <c r="R345" s="93">
        <f t="shared" ref="R345:R408" si="410">$H345*L345*5</f>
        <v>1.2847058755478123E+22</v>
      </c>
      <c r="S345" s="93">
        <f t="shared" si="348"/>
        <v>338329.59999999998</v>
      </c>
      <c r="T345" s="94">
        <f t="shared" ref="T345:T408" si="411">Q345/P345</f>
        <v>319.56810768344491</v>
      </c>
      <c r="U345" s="100">
        <f>T345/(($C345/N$3))</f>
        <v>21.680332950030184</v>
      </c>
      <c r="V345" s="94">
        <f t="shared" si="349"/>
        <v>329</v>
      </c>
      <c r="W345" s="97">
        <f t="shared" si="350"/>
        <v>10.5</v>
      </c>
      <c r="X345" s="94">
        <v>1</v>
      </c>
      <c r="Y345" s="94">
        <f>Y$3/AB$3</f>
        <v>0.95238095238095244</v>
      </c>
      <c r="Z345" s="93">
        <f>Z344*X345</f>
        <v>3526767201484800</v>
      </c>
      <c r="AA345" s="93">
        <f>V345*Z345*$G345*Y345</f>
        <v>8.0260328174500997E+18</v>
      </c>
      <c r="AB345" s="93">
        <f t="shared" si="391"/>
        <v>6.7447058466260111E+20</v>
      </c>
      <c r="AC345" s="93">
        <f t="shared" si="351"/>
        <v>1.3489411693252027E+22</v>
      </c>
      <c r="AD345" s="93">
        <f t="shared" si="352"/>
        <v>338329.59999999998</v>
      </c>
      <c r="AE345" s="94">
        <f t="shared" si="353"/>
        <v>84.035363423405855</v>
      </c>
      <c r="AF345" s="100">
        <f t="shared" si="392"/>
        <v>5.9862368788721945</v>
      </c>
      <c r="AG345" s="94">
        <f t="shared" si="354"/>
        <v>304</v>
      </c>
      <c r="AH345" s="94">
        <f t="shared" si="355"/>
        <v>11.75</v>
      </c>
      <c r="AI345" s="94">
        <v>1</v>
      </c>
      <c r="AJ345" s="94">
        <f>AJ$3/AM$3</f>
        <v>0.85106382978723394</v>
      </c>
      <c r="AK345" s="93">
        <f>AK344*AI345</f>
        <v>330634425139200</v>
      </c>
      <c r="AL345" s="93">
        <f>AG345*AK345*$G345*AJ345</f>
        <v>6.2129996006517286E+17</v>
      </c>
      <c r="AM345" s="93">
        <f t="shared" si="393"/>
        <v>2.3586396933885559E+19</v>
      </c>
      <c r="AN345" s="93">
        <f t="shared" si="356"/>
        <v>1.5095294037686791E+22</v>
      </c>
      <c r="AO345" s="93">
        <f t="shared" si="357"/>
        <v>338329.59999999998</v>
      </c>
      <c r="AP345" s="94">
        <f t="shared" si="358"/>
        <v>37.96297835173111</v>
      </c>
      <c r="AQ345" s="100">
        <f t="shared" si="401"/>
        <v>3.0262211372648613</v>
      </c>
      <c r="AR345" s="94">
        <f t="shared" si="359"/>
        <v>274</v>
      </c>
      <c r="AS345" s="94">
        <f t="shared" si="360"/>
        <v>13.25</v>
      </c>
      <c r="AT345" s="94">
        <v>1</v>
      </c>
      <c r="AU345" s="94">
        <f>AU$3/AX$3</f>
        <v>0.75471698113207542</v>
      </c>
      <c r="AV345" s="93">
        <f>AV344*AT345</f>
        <v>2105745408000</v>
      </c>
      <c r="AW345" s="93">
        <f>AR345*AV345*$G345*AU345</f>
        <v>3162700635842521.5</v>
      </c>
      <c r="AX345" s="93">
        <f t="shared" si="394"/>
        <v>4.1558478640157318E+17</v>
      </c>
      <c r="AY345" s="93">
        <f t="shared" si="361"/>
        <v>1.702235285100851E+22</v>
      </c>
      <c r="AZ345" s="93">
        <f t="shared" si="362"/>
        <v>338329.59999999998</v>
      </c>
      <c r="BA345" s="94">
        <f t="shared" si="363"/>
        <v>131.40187271972528</v>
      </c>
      <c r="BB345" s="100">
        <f t="shared" si="402"/>
        <v>11.811905112186974</v>
      </c>
      <c r="BC345" s="94">
        <f t="shared" si="364"/>
        <v>237</v>
      </c>
      <c r="BD345" s="94">
        <f t="shared" si="365"/>
        <v>15.1</v>
      </c>
      <c r="BE345" s="94">
        <v>1</v>
      </c>
      <c r="BF345" s="94">
        <f>BF$3/BI$3</f>
        <v>0.66225165562913912</v>
      </c>
      <c r="BG345" s="93">
        <f>BG344*BE345</f>
        <v>13801881600</v>
      </c>
      <c r="BH345" s="93">
        <f>BC345*BG345*$G345*BF345</f>
        <v>15733568498382.84</v>
      </c>
      <c r="BI345" s="93">
        <f t="shared" si="395"/>
        <v>2804133861330211.5</v>
      </c>
      <c r="BJ345" s="93">
        <f t="shared" si="366"/>
        <v>1.9399058720771963E+22</v>
      </c>
      <c r="BK345" s="93">
        <f t="shared" si="367"/>
        <v>338329.59999999998</v>
      </c>
      <c r="BL345" s="94">
        <f t="shared" si="368"/>
        <v>178.22618318396312</v>
      </c>
      <c r="BM345" s="100">
        <f t="shared" si="403"/>
        <v>18.257906147068134</v>
      </c>
      <c r="BN345" s="94">
        <f t="shared" si="369"/>
        <v>187</v>
      </c>
      <c r="BO345" s="94">
        <f t="shared" si="370"/>
        <v>17.600000000000001</v>
      </c>
      <c r="BP345" s="94">
        <v>1</v>
      </c>
      <c r="BQ345" s="94">
        <f>BQ$3/BT$3</f>
        <v>0.56818181818181823</v>
      </c>
      <c r="BR345" s="93">
        <f>BR344*BP345</f>
        <v>106168320</v>
      </c>
      <c r="BS345" s="93">
        <f>BN345*BR345*$G345*BQ345</f>
        <v>81929711001.600037</v>
      </c>
      <c r="BT345" s="93">
        <f t="shared" si="396"/>
        <v>3191791439841.9106</v>
      </c>
      <c r="BU345" s="93">
        <f t="shared" si="371"/>
        <v>2.2610823409641495E+22</v>
      </c>
      <c r="BV345" s="93">
        <f t="shared" si="372"/>
        <v>338329.59999999998</v>
      </c>
      <c r="BW345" s="94">
        <f t="shared" si="373"/>
        <v>38.957679708885792</v>
      </c>
      <c r="BX345" s="100">
        <f t="shared" si="404"/>
        <v>4.6516632488221843</v>
      </c>
      <c r="BY345" s="94">
        <f t="shared" si="374"/>
        <v>132</v>
      </c>
      <c r="BZ345" s="94">
        <f t="shared" si="375"/>
        <v>20.350000000000001</v>
      </c>
      <c r="CA345" s="94">
        <v>1</v>
      </c>
      <c r="CB345" s="94">
        <f>CB$3/CE$3</f>
        <v>0.49140049140049141</v>
      </c>
      <c r="CC345" s="93">
        <f>CC344*CA345</f>
        <v>61440</v>
      </c>
      <c r="CD345" s="93">
        <f>BY345*CC345*$G345*CB345</f>
        <v>28945313.902702708</v>
      </c>
      <c r="CE345" s="93">
        <f t="shared" si="397"/>
        <v>1802006275.5455058</v>
      </c>
      <c r="CF345" s="93">
        <f t="shared" si="376"/>
        <v>2.6143764567397979E+22</v>
      </c>
      <c r="CG345" s="93">
        <f t="shared" si="377"/>
        <v>338329.59999999998</v>
      </c>
      <c r="CH345" s="94">
        <f t="shared" si="378"/>
        <v>62.255544424316895</v>
      </c>
      <c r="CI345" s="100">
        <f t="shared" si="405"/>
        <v>8.5949818794765864</v>
      </c>
      <c r="CJ345" s="94">
        <f t="shared" si="379"/>
        <v>82</v>
      </c>
      <c r="CK345" s="94">
        <f t="shared" si="380"/>
        <v>22.85</v>
      </c>
      <c r="CL345" s="94">
        <v>1</v>
      </c>
      <c r="CM345" s="94">
        <f>CM$3/CP$3</f>
        <v>0.43763676148796499</v>
      </c>
      <c r="CN345" s="93">
        <f>CN344*CL345</f>
        <v>640</v>
      </c>
      <c r="CO345" s="93">
        <f>CJ345*CN345*$G345*CM345</f>
        <v>166811.18249452958</v>
      </c>
      <c r="CP345" s="93">
        <f t="shared" si="398"/>
        <v>1975959.9295634343</v>
      </c>
      <c r="CQ345" s="93">
        <f t="shared" si="381"/>
        <v>2.9355529256267512E+22</v>
      </c>
      <c r="CR345" s="93">
        <f t="shared" si="382"/>
        <v>338329.59999999998</v>
      </c>
      <c r="CS345" s="94">
        <f t="shared" si="383"/>
        <v>11.845488413993074</v>
      </c>
      <c r="CT345" s="100">
        <f t="shared" si="406"/>
        <v>1.836291792806932</v>
      </c>
      <c r="CU345" s="94">
        <f t="shared" si="384"/>
        <v>19</v>
      </c>
      <c r="CV345" s="94">
        <f t="shared" si="385"/>
        <v>26</v>
      </c>
      <c r="CW345" s="94">
        <v>1</v>
      </c>
      <c r="CX345" s="94">
        <f>CX$3/DA$3</f>
        <v>0.38461538461538458</v>
      </c>
      <c r="CY345" s="93">
        <f>CY344*CW345</f>
        <v>1</v>
      </c>
      <c r="CZ345" s="93">
        <f>CU345*CY345*$G345*CX345</f>
        <v>53.075951923076936</v>
      </c>
      <c r="DA345" s="93">
        <f t="shared" si="399"/>
        <v>362.14903433118809</v>
      </c>
      <c r="DB345" s="93">
        <f t="shared" si="386"/>
        <v>3.3402352764243115E+22</v>
      </c>
      <c r="DC345" s="93">
        <f t="shared" si="387"/>
        <v>338329.59999999998</v>
      </c>
      <c r="DD345" s="94">
        <f t="shared" si="388"/>
        <v>6.823222593464763</v>
      </c>
      <c r="DE345" s="100">
        <f t="shared" si="407"/>
        <v>1.2035535103804873</v>
      </c>
    </row>
    <row r="346" spans="1:109">
      <c r="A346" s="84">
        <v>8192</v>
      </c>
      <c r="B346" s="84">
        <f t="shared" si="342"/>
        <v>11.333333333333334</v>
      </c>
      <c r="C346" s="112">
        <f t="shared" si="408"/>
        <v>14.74</v>
      </c>
      <c r="D346" s="116"/>
      <c r="E346" s="86">
        <f t="shared" si="389"/>
        <v>2.7</v>
      </c>
      <c r="F346" s="86">
        <f t="shared" si="343"/>
        <v>2.7</v>
      </c>
      <c r="G346" s="87">
        <f t="shared" si="344"/>
        <v>7.2900000000000009</v>
      </c>
      <c r="H346" s="88">
        <f t="shared" si="345"/>
        <v>2.9514790517935951E+20</v>
      </c>
      <c r="I346" s="84">
        <f t="shared" si="390"/>
        <v>68.000000000000028</v>
      </c>
      <c r="J346" s="89">
        <v>340</v>
      </c>
      <c r="K346" s="94">
        <f t="shared" si="346"/>
        <v>340</v>
      </c>
      <c r="L346" s="94">
        <f t="shared" si="347"/>
        <v>10</v>
      </c>
      <c r="M346" s="94">
        <v>14</v>
      </c>
      <c r="N346" s="94">
        <f>N$3/Q$3</f>
        <v>1</v>
      </c>
      <c r="O346" s="93">
        <f>O345*M346</f>
        <v>4.571735261184E+16</v>
      </c>
      <c r="P346" s="93">
        <f>K346*O346*$G346*N346</f>
        <v>1.1331503018370664E+20</v>
      </c>
      <c r="Q346" s="93">
        <f t="shared" si="409"/>
        <v>2.9514790517935954E+21</v>
      </c>
      <c r="R346" s="93">
        <f t="shared" si="410"/>
        <v>1.4757395258967977E+22</v>
      </c>
      <c r="S346" s="93">
        <f t="shared" si="348"/>
        <v>338602.66666666669</v>
      </c>
      <c r="T346" s="94">
        <f t="shared" si="411"/>
        <v>26.046668716485794</v>
      </c>
      <c r="U346" s="100">
        <f>T346/(($C346/N$3))</f>
        <v>1.7670738613626726</v>
      </c>
      <c r="V346" s="94">
        <f t="shared" si="349"/>
        <v>330</v>
      </c>
      <c r="W346" s="97">
        <f t="shared" si="350"/>
        <v>10.5</v>
      </c>
      <c r="X346" s="94">
        <v>1</v>
      </c>
      <c r="Y346" s="94">
        <f>Y$3/AB$3</f>
        <v>0.95238095238095244</v>
      </c>
      <c r="Z346" s="93">
        <f>Z345*X346</f>
        <v>3526767201484800</v>
      </c>
      <c r="AA346" s="93">
        <f>V346*Z346*$G346*Y346</f>
        <v>8.0803274824876042E+18</v>
      </c>
      <c r="AB346" s="93">
        <f t="shared" si="391"/>
        <v>7.7476325109581821E+20</v>
      </c>
      <c r="AC346" s="93">
        <f t="shared" si="351"/>
        <v>1.5495265021916376E+22</v>
      </c>
      <c r="AD346" s="93">
        <f t="shared" si="352"/>
        <v>338602.66666666669</v>
      </c>
      <c r="AE346" s="94">
        <f t="shared" si="353"/>
        <v>95.882654852164492</v>
      </c>
      <c r="AF346" s="100">
        <f t="shared" si="392"/>
        <v>6.8301755491704697</v>
      </c>
      <c r="AG346" s="94">
        <f t="shared" si="354"/>
        <v>305</v>
      </c>
      <c r="AH346" s="94">
        <f t="shared" si="355"/>
        <v>11.75</v>
      </c>
      <c r="AI346" s="94">
        <v>1</v>
      </c>
      <c r="AJ346" s="94">
        <f>AJ$3/AM$3</f>
        <v>0.85106382978723394</v>
      </c>
      <c r="AK346" s="93">
        <f>AK345*AI346</f>
        <v>330634425139200</v>
      </c>
      <c r="AL346" s="93">
        <f>AG346*AK346*$G346*AJ346</f>
        <v>6.2565881921340787E+17</v>
      </c>
      <c r="AM346" s="93">
        <f t="shared" si="393"/>
        <v>2.7093655358261457E+19</v>
      </c>
      <c r="AN346" s="93">
        <f t="shared" si="356"/>
        <v>1.7339939429287373E+22</v>
      </c>
      <c r="AO346" s="93">
        <f t="shared" si="357"/>
        <v>338602.66666666669</v>
      </c>
      <c r="AP346" s="94">
        <f t="shared" si="358"/>
        <v>43.304201149636476</v>
      </c>
      <c r="AQ346" s="100">
        <f t="shared" si="401"/>
        <v>3.4519970387261103</v>
      </c>
      <c r="AR346" s="94">
        <f t="shared" si="359"/>
        <v>275</v>
      </c>
      <c r="AS346" s="94">
        <f t="shared" si="360"/>
        <v>13.25</v>
      </c>
      <c r="AT346" s="94">
        <v>1</v>
      </c>
      <c r="AU346" s="94">
        <f>AU$3/AX$3</f>
        <v>0.75471698113207542</v>
      </c>
      <c r="AV346" s="93">
        <f>AV345*AT346</f>
        <v>2105745408000</v>
      </c>
      <c r="AW346" s="93">
        <f>AR346*AV346*$G346*AU346</f>
        <v>3186032533349434</v>
      </c>
      <c r="AX346" s="93">
        <f t="shared" si="394"/>
        <v>4.7738156050128134E+17</v>
      </c>
      <c r="AY346" s="93">
        <f t="shared" si="361"/>
        <v>1.9553548718132569E+22</v>
      </c>
      <c r="AZ346" s="93">
        <f t="shared" si="362"/>
        <v>338602.66666666669</v>
      </c>
      <c r="BA346" s="94">
        <f t="shared" si="363"/>
        <v>149.83574571331084</v>
      </c>
      <c r="BB346" s="100">
        <f t="shared" si="402"/>
        <v>13.468952718462473</v>
      </c>
      <c r="BC346" s="94">
        <f t="shared" si="364"/>
        <v>238</v>
      </c>
      <c r="BD346" s="94">
        <f t="shared" si="365"/>
        <v>15.1</v>
      </c>
      <c r="BE346" s="94">
        <v>1</v>
      </c>
      <c r="BF346" s="94">
        <f>BF$3/BI$3</f>
        <v>0.66225165562913912</v>
      </c>
      <c r="BG346" s="93">
        <f>BG345*BE346</f>
        <v>13801881600</v>
      </c>
      <c r="BH346" s="93">
        <f>BC346*BG346*$G346*BF346</f>
        <v>15858636167968.215</v>
      </c>
      <c r="BI346" s="93">
        <f t="shared" si="395"/>
        <v>3221103953701498</v>
      </c>
      <c r="BJ346" s="93">
        <f t="shared" si="366"/>
        <v>2.2283666841041642E+22</v>
      </c>
      <c r="BK346" s="93">
        <f t="shared" si="367"/>
        <v>338602.66666666669</v>
      </c>
      <c r="BL346" s="94">
        <f t="shared" si="368"/>
        <v>203.11355400205144</v>
      </c>
      <c r="BM346" s="100">
        <f t="shared" si="403"/>
        <v>20.807426495461172</v>
      </c>
      <c r="BN346" s="94">
        <f t="shared" si="369"/>
        <v>188</v>
      </c>
      <c r="BO346" s="94">
        <f t="shared" si="370"/>
        <v>17.600000000000001</v>
      </c>
      <c r="BP346" s="94">
        <v>1</v>
      </c>
      <c r="BQ346" s="94">
        <f>BQ$3/BT$3</f>
        <v>0.56818181818181823</v>
      </c>
      <c r="BR346" s="93">
        <f>BR345*BP346</f>
        <v>106168320</v>
      </c>
      <c r="BS346" s="93">
        <f>BN346*BR346*$G346*BQ346</f>
        <v>82673753367.272751</v>
      </c>
      <c r="BT346" s="93">
        <f t="shared" si="396"/>
        <v>3666405576440.021</v>
      </c>
      <c r="BU346" s="93">
        <f t="shared" si="371"/>
        <v>2.5973015655783636E+22</v>
      </c>
      <c r="BV346" s="93">
        <f t="shared" si="372"/>
        <v>338602.66666666669</v>
      </c>
      <c r="BW346" s="94">
        <f t="shared" si="373"/>
        <v>44.347878584298137</v>
      </c>
      <c r="BX346" s="100">
        <f t="shared" si="404"/>
        <v>5.2952690846923147</v>
      </c>
      <c r="BY346" s="94">
        <f t="shared" si="374"/>
        <v>133</v>
      </c>
      <c r="BZ346" s="94">
        <f t="shared" si="375"/>
        <v>20.350000000000001</v>
      </c>
      <c r="CA346" s="94">
        <v>1</v>
      </c>
      <c r="CB346" s="94">
        <f>CB$3/CE$3</f>
        <v>0.49140049140049141</v>
      </c>
      <c r="CC346" s="93">
        <f>CC345*CA346</f>
        <v>61440</v>
      </c>
      <c r="CD346" s="93">
        <f>BY346*CC346*$G346*CB346</f>
        <v>29272914.398034401</v>
      </c>
      <c r="CE346" s="93">
        <f t="shared" si="397"/>
        <v>2069961644.4134564</v>
      </c>
      <c r="CF346" s="93">
        <f t="shared" si="376"/>
        <v>3.0031299351999834E+22</v>
      </c>
      <c r="CG346" s="93">
        <f t="shared" si="377"/>
        <v>338602.66666666669</v>
      </c>
      <c r="CH346" s="94">
        <f t="shared" si="378"/>
        <v>70.712523401921644</v>
      </c>
      <c r="CI346" s="100">
        <f t="shared" si="405"/>
        <v>9.762549872653361</v>
      </c>
      <c r="CJ346" s="94">
        <f t="shared" si="379"/>
        <v>83</v>
      </c>
      <c r="CK346" s="94">
        <f t="shared" si="380"/>
        <v>22.85</v>
      </c>
      <c r="CL346" s="94">
        <v>1</v>
      </c>
      <c r="CM346" s="94">
        <f>CM$3/CP$3</f>
        <v>0.43763676148796499</v>
      </c>
      <c r="CN346" s="93">
        <f>CN345*CL346</f>
        <v>640</v>
      </c>
      <c r="CO346" s="93">
        <f>CJ346*CN346*$G346*CM346</f>
        <v>169472.56017505474</v>
      </c>
      <c r="CP346" s="93">
        <f t="shared" si="398"/>
        <v>2269781.920629574</v>
      </c>
      <c r="CQ346" s="93">
        <f t="shared" si="381"/>
        <v>3.3720648166741828E+22</v>
      </c>
      <c r="CR346" s="93">
        <f t="shared" si="382"/>
        <v>338602.66666666669</v>
      </c>
      <c r="CS346" s="94">
        <f t="shared" si="383"/>
        <v>13.393211964727675</v>
      </c>
      <c r="CT346" s="100">
        <f t="shared" si="406"/>
        <v>2.0762204436501182</v>
      </c>
      <c r="CU346" s="94">
        <f t="shared" si="384"/>
        <v>20</v>
      </c>
      <c r="CV346" s="94">
        <f t="shared" si="385"/>
        <v>26</v>
      </c>
      <c r="CW346" s="94">
        <v>2</v>
      </c>
      <c r="CX346" s="94">
        <f>CX$3/DA$3</f>
        <v>0.38461538461538458</v>
      </c>
      <c r="CY346" s="93">
        <f>CY345*CW346</f>
        <v>2</v>
      </c>
      <c r="CZ346" s="93">
        <f>CU346*CY346*$G346*CX346</f>
        <v>112.15384615384615</v>
      </c>
      <c r="DA346" s="93">
        <f t="shared" si="399"/>
        <v>416.00000000000057</v>
      </c>
      <c r="DB346" s="93">
        <f t="shared" si="386"/>
        <v>3.836922767331674E+22</v>
      </c>
      <c r="DC346" s="93">
        <f t="shared" si="387"/>
        <v>338602.66666666669</v>
      </c>
      <c r="DD346" s="94">
        <f t="shared" si="388"/>
        <v>3.7091906721536403</v>
      </c>
      <c r="DE346" s="100">
        <f t="shared" si="407"/>
        <v>0.65426701137038423</v>
      </c>
    </row>
    <row r="347" spans="1:109">
      <c r="A347" s="84">
        <v>8192</v>
      </c>
      <c r="B347" s="84">
        <f t="shared" si="342"/>
        <v>11.366666666666667</v>
      </c>
      <c r="C347" s="112">
        <f t="shared" si="408"/>
        <v>14.74</v>
      </c>
      <c r="D347" s="116"/>
      <c r="E347" s="86">
        <f t="shared" si="389"/>
        <v>2.7050000000000001</v>
      </c>
      <c r="F347" s="86">
        <f t="shared" si="343"/>
        <v>2.7050000000000001</v>
      </c>
      <c r="G347" s="87">
        <f t="shared" si="344"/>
        <v>7.3170250000000001</v>
      </c>
      <c r="H347" s="88">
        <f t="shared" si="345"/>
        <v>3.3903591316035115E+20</v>
      </c>
      <c r="I347" s="84">
        <f t="shared" si="390"/>
        <v>68.200000000000031</v>
      </c>
      <c r="J347" s="89">
        <v>341</v>
      </c>
      <c r="K347" s="94">
        <f t="shared" si="346"/>
        <v>341</v>
      </c>
      <c r="L347" s="94">
        <f t="shared" si="347"/>
        <v>10</v>
      </c>
      <c r="M347" s="94">
        <v>1</v>
      </c>
      <c r="N347" s="94">
        <f>N$3/Q$3</f>
        <v>1</v>
      </c>
      <c r="O347" s="93">
        <f>O346*M347</f>
        <v>4.571735261184E+16</v>
      </c>
      <c r="P347" s="93">
        <f>K347*O347*$G347*N347</f>
        <v>1.1406961909017516E+20</v>
      </c>
      <c r="Q347" s="93">
        <f t="shared" si="409"/>
        <v>3.3903591316035113E+21</v>
      </c>
      <c r="R347" s="93">
        <f t="shared" si="410"/>
        <v>1.6951795658017556E+22</v>
      </c>
      <c r="S347" s="93">
        <f t="shared" si="348"/>
        <v>338875.73333333334</v>
      </c>
      <c r="T347" s="94">
        <f t="shared" si="411"/>
        <v>29.7218414389842</v>
      </c>
      <c r="U347" s="100">
        <f>T347/(($C347/N$3))</f>
        <v>2.0164071532553729</v>
      </c>
      <c r="V347" s="94">
        <f t="shared" si="349"/>
        <v>331</v>
      </c>
      <c r="W347" s="97">
        <f t="shared" si="350"/>
        <v>10.5</v>
      </c>
      <c r="X347" s="94">
        <v>1</v>
      </c>
      <c r="Y347" s="94">
        <f>Y$3/AB$3</f>
        <v>0.95238095238095244</v>
      </c>
      <c r="Z347" s="93">
        <f>Z346*X347</f>
        <v>3526767201484800</v>
      </c>
      <c r="AA347" s="93">
        <f>V347*Z347*$G347*Y347</f>
        <v>8.1348589447514952E+18</v>
      </c>
      <c r="AB347" s="93">
        <f t="shared" si="391"/>
        <v>8.8996927204592111E+20</v>
      </c>
      <c r="AC347" s="93">
        <f t="shared" si="351"/>
        <v>1.7799385440918436E+22</v>
      </c>
      <c r="AD347" s="93">
        <f t="shared" si="352"/>
        <v>338875.73333333334</v>
      </c>
      <c r="AE347" s="94">
        <f t="shared" si="353"/>
        <v>109.40193039488628</v>
      </c>
      <c r="AF347" s="100">
        <f t="shared" si="392"/>
        <v>7.7932175654430527</v>
      </c>
      <c r="AG347" s="94">
        <f t="shared" si="354"/>
        <v>306</v>
      </c>
      <c r="AH347" s="94">
        <f t="shared" si="355"/>
        <v>11.75</v>
      </c>
      <c r="AI347" s="94">
        <v>1</v>
      </c>
      <c r="AJ347" s="94">
        <f>AJ$3/AM$3</f>
        <v>0.85106382978723394</v>
      </c>
      <c r="AK347" s="93">
        <f>AK346*AI347</f>
        <v>330634425139200</v>
      </c>
      <c r="AL347" s="93">
        <f>AG347*AK347*$G347*AJ347</f>
        <v>6.3003716468840115E+17</v>
      </c>
      <c r="AM347" s="93">
        <f t="shared" si="393"/>
        <v>3.1122437340891537E+19</v>
      </c>
      <c r="AN347" s="93">
        <f t="shared" si="356"/>
        <v>1.9918359898170631E+22</v>
      </c>
      <c r="AO347" s="93">
        <f t="shared" si="357"/>
        <v>338875.73333333334</v>
      </c>
      <c r="AP347" s="94">
        <f t="shared" si="358"/>
        <v>49.397780139341194</v>
      </c>
      <c r="AQ347" s="100">
        <f t="shared" si="401"/>
        <v>3.9377470599542677</v>
      </c>
      <c r="AR347" s="94">
        <f t="shared" si="359"/>
        <v>276</v>
      </c>
      <c r="AS347" s="94">
        <f t="shared" si="360"/>
        <v>13.25</v>
      </c>
      <c r="AT347" s="94">
        <v>1</v>
      </c>
      <c r="AU347" s="94">
        <f>AU$3/AX$3</f>
        <v>0.75471698113207542</v>
      </c>
      <c r="AV347" s="93">
        <f>AV346*AT347</f>
        <v>2105745408000</v>
      </c>
      <c r="AW347" s="93">
        <f>AR347*AV347*$G347*AU347</f>
        <v>3209472101989472.5</v>
      </c>
      <c r="AX347" s="93">
        <f t="shared" si="394"/>
        <v>5.4836741325373946E+17</v>
      </c>
      <c r="AY347" s="93">
        <f t="shared" si="361"/>
        <v>2.2461129246873263E+22</v>
      </c>
      <c r="AZ347" s="93">
        <f t="shared" si="362"/>
        <v>338875.73333333334</v>
      </c>
      <c r="BA347" s="94">
        <f t="shared" si="363"/>
        <v>170.85906835389534</v>
      </c>
      <c r="BB347" s="100">
        <f t="shared" si="402"/>
        <v>15.358769712951922</v>
      </c>
      <c r="BC347" s="94">
        <f t="shared" si="364"/>
        <v>239</v>
      </c>
      <c r="BD347" s="94">
        <f t="shared" si="365"/>
        <v>15.1</v>
      </c>
      <c r="BE347" s="94">
        <v>1</v>
      </c>
      <c r="BF347" s="94">
        <f>BF$3/BI$3</f>
        <v>0.66225165562913912</v>
      </c>
      <c r="BG347" s="93">
        <f>BG346*BE347</f>
        <v>13801881600</v>
      </c>
      <c r="BH347" s="93">
        <f>BC347*BG347*$G347*BF347</f>
        <v>15984306184571.762</v>
      </c>
      <c r="BI347" s="93">
        <f t="shared" si="395"/>
        <v>3700076812891356</v>
      </c>
      <c r="BJ347" s="93">
        <f t="shared" si="366"/>
        <v>2.5597211443606512E+22</v>
      </c>
      <c r="BK347" s="93">
        <f t="shared" si="367"/>
        <v>338875.73333333334</v>
      </c>
      <c r="BL347" s="94">
        <f t="shared" si="368"/>
        <v>231.48185289785761</v>
      </c>
      <c r="BM347" s="100">
        <f t="shared" si="403"/>
        <v>23.713541239875507</v>
      </c>
      <c r="BN347" s="94">
        <f t="shared" si="369"/>
        <v>189</v>
      </c>
      <c r="BO347" s="94">
        <f t="shared" si="370"/>
        <v>17.600000000000001</v>
      </c>
      <c r="BP347" s="94">
        <v>1</v>
      </c>
      <c r="BQ347" s="94">
        <f>BQ$3/BT$3</f>
        <v>0.56818181818181823</v>
      </c>
      <c r="BR347" s="93">
        <f>BR346*BP347</f>
        <v>106168320</v>
      </c>
      <c r="BS347" s="93">
        <f>BN347*BR347*$G347*BQ347</f>
        <v>83421620205.381836</v>
      </c>
      <c r="BT347" s="93">
        <f t="shared" si="396"/>
        <v>4211594054408.6074</v>
      </c>
      <c r="BU347" s="93">
        <f t="shared" si="371"/>
        <v>2.9835160358110903E+22</v>
      </c>
      <c r="BV347" s="93">
        <f t="shared" si="372"/>
        <v>338875.73333333334</v>
      </c>
      <c r="BW347" s="94">
        <f t="shared" si="373"/>
        <v>50.485642019895728</v>
      </c>
      <c r="BX347" s="100">
        <f t="shared" si="404"/>
        <v>6.0281363605845648</v>
      </c>
      <c r="BY347" s="94">
        <f t="shared" si="374"/>
        <v>134</v>
      </c>
      <c r="BZ347" s="94">
        <f t="shared" si="375"/>
        <v>20.350000000000001</v>
      </c>
      <c r="CA347" s="94">
        <v>1</v>
      </c>
      <c r="CB347" s="94">
        <f>CB$3/CE$3</f>
        <v>0.49140049140049141</v>
      </c>
      <c r="CC347" s="93">
        <f>CC346*CA347</f>
        <v>61440</v>
      </c>
      <c r="CD347" s="93">
        <f>BY347*CC347*$G347*CB347</f>
        <v>29602346.016707618</v>
      </c>
      <c r="CE347" s="93">
        <f t="shared" si="397"/>
        <v>2377761535.8446951</v>
      </c>
      <c r="CF347" s="93">
        <f t="shared" si="376"/>
        <v>3.449690416406573E+22</v>
      </c>
      <c r="CG347" s="93">
        <f t="shared" si="377"/>
        <v>338875.73333333334</v>
      </c>
      <c r="CH347" s="94">
        <f t="shared" si="378"/>
        <v>80.323415397640517</v>
      </c>
      <c r="CI347" s="100">
        <f t="shared" si="405"/>
        <v>11.089426752659325</v>
      </c>
      <c r="CJ347" s="94">
        <f t="shared" si="379"/>
        <v>84</v>
      </c>
      <c r="CK347" s="94">
        <f t="shared" si="380"/>
        <v>22.85</v>
      </c>
      <c r="CL347" s="94">
        <v>1</v>
      </c>
      <c r="CM347" s="94">
        <f>CM$3/CP$3</f>
        <v>0.43763676148796499</v>
      </c>
      <c r="CN347" s="93">
        <f>CN346*CL347</f>
        <v>640</v>
      </c>
      <c r="CO347" s="93">
        <f>CJ347*CN347*$G347*CM347</f>
        <v>172150.22494529543</v>
      </c>
      <c r="CP347" s="93">
        <f t="shared" si="398"/>
        <v>2607294.7584292027</v>
      </c>
      <c r="CQ347" s="93">
        <f t="shared" si="381"/>
        <v>3.8734853078570121E+22</v>
      </c>
      <c r="CR347" s="93">
        <f t="shared" si="382"/>
        <v>338875.73333333334</v>
      </c>
      <c r="CS347" s="94">
        <f t="shared" si="383"/>
        <v>15.145462396332789</v>
      </c>
      <c r="CT347" s="100">
        <f t="shared" si="406"/>
        <v>2.3478549237191606</v>
      </c>
      <c r="CU347" s="94">
        <f t="shared" si="384"/>
        <v>21</v>
      </c>
      <c r="CV347" s="94">
        <f t="shared" si="385"/>
        <v>26</v>
      </c>
      <c r="CW347" s="94">
        <v>1</v>
      </c>
      <c r="CX347" s="94">
        <f>CX$3/DA$3</f>
        <v>0.38461538461538458</v>
      </c>
      <c r="CY347" s="93">
        <f>CY346*CW347</f>
        <v>2</v>
      </c>
      <c r="CZ347" s="93">
        <f>CU347*CY347*$G347*CX347</f>
        <v>118.19809615384614</v>
      </c>
      <c r="DA347" s="93">
        <f t="shared" si="399"/>
        <v>477.85851567876716</v>
      </c>
      <c r="DB347" s="93">
        <f t="shared" si="386"/>
        <v>4.4074668710845653E+22</v>
      </c>
      <c r="DC347" s="93">
        <f t="shared" si="387"/>
        <v>338875.73333333334</v>
      </c>
      <c r="DD347" s="94">
        <f t="shared" si="388"/>
        <v>4.0428613592624076</v>
      </c>
      <c r="DE347" s="100">
        <f t="shared" si="407"/>
        <v>0.7131234419323107</v>
      </c>
    </row>
    <row r="348" spans="1:109">
      <c r="A348" s="84">
        <v>8192</v>
      </c>
      <c r="B348" s="84">
        <f t="shared" si="342"/>
        <v>11.4</v>
      </c>
      <c r="C348" s="112">
        <f t="shared" si="408"/>
        <v>14.74</v>
      </c>
      <c r="D348" s="116"/>
      <c r="E348" s="86">
        <f t="shared" si="389"/>
        <v>2.71</v>
      </c>
      <c r="F348" s="86">
        <f t="shared" si="343"/>
        <v>2.71</v>
      </c>
      <c r="G348" s="87">
        <f t="shared" si="344"/>
        <v>7.3441000000000001</v>
      </c>
      <c r="H348" s="88">
        <f t="shared" si="345"/>
        <v>3.8944999573221304E+20</v>
      </c>
      <c r="I348" s="84">
        <f t="shared" si="390"/>
        <v>68.400000000000034</v>
      </c>
      <c r="J348" s="89">
        <v>342</v>
      </c>
      <c r="K348" s="94">
        <f t="shared" si="346"/>
        <v>342</v>
      </c>
      <c r="L348" s="94">
        <f t="shared" si="347"/>
        <v>10</v>
      </c>
      <c r="M348" s="94">
        <v>1</v>
      </c>
      <c r="N348" s="94">
        <f>N$3/Q$3</f>
        <v>1</v>
      </c>
      <c r="O348" s="93">
        <f>O347*M348</f>
        <v>4.571735261184E+16</v>
      </c>
      <c r="P348" s="93">
        <f>K348*O348*$G348*N348</f>
        <v>1.1482746078628204E+20</v>
      </c>
      <c r="Q348" s="93">
        <f t="shared" si="409"/>
        <v>3.8944999573221304E+21</v>
      </c>
      <c r="R348" s="93">
        <f t="shared" si="410"/>
        <v>1.9472499786610654E+22</v>
      </c>
      <c r="S348" s="93">
        <f t="shared" si="348"/>
        <v>339148.79999999999</v>
      </c>
      <c r="T348" s="94">
        <f t="shared" si="411"/>
        <v>33.91610273931434</v>
      </c>
      <c r="U348" s="100">
        <f>T348/(($C348/N$3))</f>
        <v>2.3009567665749211</v>
      </c>
      <c r="V348" s="94">
        <f t="shared" si="349"/>
        <v>332</v>
      </c>
      <c r="W348" s="97">
        <f t="shared" si="350"/>
        <v>10.5</v>
      </c>
      <c r="X348" s="94">
        <v>1</v>
      </c>
      <c r="Y348" s="94">
        <f>Y$3/AB$3</f>
        <v>0.95238095238095244</v>
      </c>
      <c r="Z348" s="93">
        <f>Z347*X348</f>
        <v>3526767201484800</v>
      </c>
      <c r="AA348" s="93">
        <f>V348*Z348*$G348*Y348</f>
        <v>8.1896277080656579E+18</v>
      </c>
      <c r="AB348" s="93">
        <f t="shared" si="391"/>
        <v>1.0223062387970585E+21</v>
      </c>
      <c r="AC348" s="93">
        <f t="shared" si="351"/>
        <v>2.0446124775941184E+22</v>
      </c>
      <c r="AD348" s="93">
        <f t="shared" si="352"/>
        <v>339148.79999999999</v>
      </c>
      <c r="AE348" s="94">
        <f t="shared" si="353"/>
        <v>124.82939093680992</v>
      </c>
      <c r="AF348" s="100">
        <f t="shared" si="392"/>
        <v>8.8921886352544384</v>
      </c>
      <c r="AG348" s="94">
        <f t="shared" si="354"/>
        <v>307</v>
      </c>
      <c r="AH348" s="94">
        <f t="shared" si="355"/>
        <v>11.75</v>
      </c>
      <c r="AI348" s="94">
        <v>1</v>
      </c>
      <c r="AJ348" s="94">
        <f>AJ$3/AM$3</f>
        <v>0.85106382978723394</v>
      </c>
      <c r="AK348" s="93">
        <f>AK347*AI348</f>
        <v>330634425139200</v>
      </c>
      <c r="AL348" s="93">
        <f>AG348*AK348*$G348*AJ348</f>
        <v>6.3443503869880269E+17</v>
      </c>
      <c r="AM348" s="93">
        <f t="shared" si="393"/>
        <v>3.575029257698041E+19</v>
      </c>
      <c r="AN348" s="93">
        <f t="shared" si="356"/>
        <v>2.2880187249267516E+22</v>
      </c>
      <c r="AO348" s="93">
        <f t="shared" si="357"/>
        <v>339148.79999999999</v>
      </c>
      <c r="AP348" s="94">
        <f t="shared" si="358"/>
        <v>56.349807933531899</v>
      </c>
      <c r="AQ348" s="100">
        <f t="shared" si="401"/>
        <v>4.4919283800474892</v>
      </c>
      <c r="AR348" s="94">
        <f t="shared" si="359"/>
        <v>277</v>
      </c>
      <c r="AS348" s="94">
        <f t="shared" si="360"/>
        <v>13.25</v>
      </c>
      <c r="AT348" s="94">
        <v>1</v>
      </c>
      <c r="AU348" s="94">
        <f>AU$3/AX$3</f>
        <v>0.75471698113207542</v>
      </c>
      <c r="AV348" s="93">
        <f>AV347*AT348</f>
        <v>2105745408000</v>
      </c>
      <c r="AW348" s="93">
        <f>AR348*AV348*$G348*AU348</f>
        <v>3233019580148909.5</v>
      </c>
      <c r="AX348" s="93">
        <f t="shared" si="394"/>
        <v>6.2990874553854976E+17</v>
      </c>
      <c r="AY348" s="93">
        <f t="shared" si="361"/>
        <v>2.5801062217259116E+22</v>
      </c>
      <c r="AZ348" s="93">
        <f t="shared" si="362"/>
        <v>339148.79999999999</v>
      </c>
      <c r="BA348" s="94">
        <f t="shared" si="363"/>
        <v>194.83604411376217</v>
      </c>
      <c r="BB348" s="100">
        <f t="shared" si="402"/>
        <v>17.514094874541037</v>
      </c>
      <c r="BC348" s="94">
        <f t="shared" si="364"/>
        <v>240</v>
      </c>
      <c r="BD348" s="94">
        <f t="shared" si="365"/>
        <v>15.1</v>
      </c>
      <c r="BE348" s="94">
        <v>13</v>
      </c>
      <c r="BF348" s="94">
        <f>BF$3/BI$3</f>
        <v>0.66225165562913912</v>
      </c>
      <c r="BG348" s="93">
        <f>BG347*BE348</f>
        <v>179424460800</v>
      </c>
      <c r="BH348" s="93">
        <f>BC348*BG348*$G348*BF348</f>
        <v>209437538950137.22</v>
      </c>
      <c r="BI348" s="93">
        <f t="shared" si="395"/>
        <v>4250272148330974.5</v>
      </c>
      <c r="BJ348" s="93">
        <f t="shared" si="366"/>
        <v>2.9403474677782085E+22</v>
      </c>
      <c r="BK348" s="93">
        <f t="shared" si="367"/>
        <v>339148.79999999999</v>
      </c>
      <c r="BL348" s="94">
        <f t="shared" si="368"/>
        <v>20.293745665827736</v>
      </c>
      <c r="BM348" s="100">
        <f t="shared" si="403"/>
        <v>2.0789386672591506</v>
      </c>
      <c r="BN348" s="94">
        <f t="shared" si="369"/>
        <v>190</v>
      </c>
      <c r="BO348" s="94">
        <f t="shared" si="370"/>
        <v>17.600000000000001</v>
      </c>
      <c r="BP348" s="94">
        <v>1</v>
      </c>
      <c r="BQ348" s="94">
        <f>BQ$3/BT$3</f>
        <v>0.56818181818181823</v>
      </c>
      <c r="BR348" s="93">
        <f>BR347*BP348</f>
        <v>106168320</v>
      </c>
      <c r="BS348" s="93">
        <f>BN348*BR348*$G348*BQ348</f>
        <v>84173320564.363647</v>
      </c>
      <c r="BT348" s="93">
        <f t="shared" si="396"/>
        <v>4837851162214.4619</v>
      </c>
      <c r="BU348" s="93">
        <f t="shared" si="371"/>
        <v>3.427159962443475E+22</v>
      </c>
      <c r="BV348" s="93">
        <f t="shared" si="372"/>
        <v>339148.79999999999</v>
      </c>
      <c r="BW348" s="94">
        <f t="shared" si="373"/>
        <v>57.47487600320067</v>
      </c>
      <c r="BX348" s="100">
        <f t="shared" si="404"/>
        <v>6.8626717615761992</v>
      </c>
      <c r="BY348" s="94">
        <f t="shared" si="374"/>
        <v>135</v>
      </c>
      <c r="BZ348" s="94">
        <f t="shared" si="375"/>
        <v>20.350000000000001</v>
      </c>
      <c r="CA348" s="94">
        <v>1</v>
      </c>
      <c r="CB348" s="94">
        <f>CB$3/CE$3</f>
        <v>0.49140049140049141</v>
      </c>
      <c r="CC348" s="93">
        <f>CC347*CA348</f>
        <v>61440</v>
      </c>
      <c r="CD348" s="93">
        <f>BY348*CC348*$G348*CB348</f>
        <v>29933613.287469286</v>
      </c>
      <c r="CE348" s="93">
        <f t="shared" si="397"/>
        <v>2731330764.800025</v>
      </c>
      <c r="CF348" s="93">
        <f t="shared" si="376"/>
        <v>3.9626537065752681E+22</v>
      </c>
      <c r="CG348" s="93">
        <f t="shared" si="377"/>
        <v>339148.79999999999</v>
      </c>
      <c r="CH348" s="94">
        <f t="shared" si="378"/>
        <v>91.246276838332975</v>
      </c>
      <c r="CI348" s="100">
        <f t="shared" si="405"/>
        <v>12.597433742605672</v>
      </c>
      <c r="CJ348" s="94">
        <f t="shared" si="379"/>
        <v>85</v>
      </c>
      <c r="CK348" s="94">
        <f t="shared" si="380"/>
        <v>22.85</v>
      </c>
      <c r="CL348" s="94">
        <v>1</v>
      </c>
      <c r="CM348" s="94">
        <f>CM$3/CP$3</f>
        <v>0.43763676148796499</v>
      </c>
      <c r="CN348" s="93">
        <f>CN347*CL348</f>
        <v>640</v>
      </c>
      <c r="CO348" s="93">
        <f>CJ348*CN348*$G348*CM348</f>
        <v>174844.21881838073</v>
      </c>
      <c r="CP348" s="93">
        <f t="shared" si="398"/>
        <v>2994995.200000017</v>
      </c>
      <c r="CQ348" s="93">
        <f t="shared" si="381"/>
        <v>4.4494662012405346E+22</v>
      </c>
      <c r="CR348" s="93">
        <f t="shared" si="382"/>
        <v>339148.79999999999</v>
      </c>
      <c r="CS348" s="94">
        <f t="shared" si="383"/>
        <v>17.129506598734416</v>
      </c>
      <c r="CT348" s="100">
        <f t="shared" si="406"/>
        <v>2.6554221559096436</v>
      </c>
      <c r="CU348" s="94">
        <f t="shared" si="384"/>
        <v>22</v>
      </c>
      <c r="CV348" s="94">
        <f t="shared" si="385"/>
        <v>26</v>
      </c>
      <c r="CW348" s="94">
        <v>1</v>
      </c>
      <c r="CX348" s="94">
        <f>CX$3/DA$3</f>
        <v>0.38461538461538458</v>
      </c>
      <c r="CY348" s="93">
        <f>CY347*CW348</f>
        <v>2</v>
      </c>
      <c r="CZ348" s="93">
        <f>CU348*CY348*$G348*CX348</f>
        <v>124.28476923076921</v>
      </c>
      <c r="DA348" s="93">
        <f t="shared" si="399"/>
        <v>548.9152908815247</v>
      </c>
      <c r="DB348" s="93">
        <f t="shared" si="386"/>
        <v>5.0628499445187697E+22</v>
      </c>
      <c r="DC348" s="93">
        <f t="shared" si="387"/>
        <v>339148.79999999999</v>
      </c>
      <c r="DD348" s="94">
        <f t="shared" si="388"/>
        <v>4.4165933949823808</v>
      </c>
      <c r="DE348" s="100">
        <f t="shared" si="407"/>
        <v>0.77904632475944302</v>
      </c>
    </row>
    <row r="349" spans="1:109">
      <c r="A349" s="84">
        <v>8192</v>
      </c>
      <c r="B349" s="84">
        <f t="shared" si="342"/>
        <v>11.433333333333334</v>
      </c>
      <c r="C349" s="112">
        <f t="shared" si="408"/>
        <v>14.74</v>
      </c>
      <c r="D349" s="116"/>
      <c r="E349" s="86">
        <f t="shared" si="389"/>
        <v>2.7149999999999999</v>
      </c>
      <c r="F349" s="86">
        <f t="shared" si="343"/>
        <v>2.7149999999999999</v>
      </c>
      <c r="G349" s="87">
        <f t="shared" si="344"/>
        <v>7.371224999999999</v>
      </c>
      <c r="H349" s="88">
        <f t="shared" si="345"/>
        <v>4.4736056945119547E+20</v>
      </c>
      <c r="I349" s="84">
        <f t="shared" si="390"/>
        <v>68.600000000000037</v>
      </c>
      <c r="J349" s="89">
        <v>343</v>
      </c>
      <c r="K349" s="94">
        <f t="shared" si="346"/>
        <v>343</v>
      </c>
      <c r="L349" s="94">
        <f t="shared" si="347"/>
        <v>10</v>
      </c>
      <c r="M349" s="94">
        <v>1</v>
      </c>
      <c r="N349" s="94">
        <f>N$3/Q$3</f>
        <v>1</v>
      </c>
      <c r="O349" s="93">
        <f>O348*M349</f>
        <v>4.571735261184E+16</v>
      </c>
      <c r="P349" s="93">
        <f>K349*O349*$G349*N349</f>
        <v>1.1558856212963012E+20</v>
      </c>
      <c r="Q349" s="93">
        <f t="shared" si="409"/>
        <v>4.4736056945119545E+21</v>
      </c>
      <c r="R349" s="93">
        <f t="shared" si="410"/>
        <v>2.2368028472559771E+22</v>
      </c>
      <c r="S349" s="93">
        <f t="shared" si="348"/>
        <v>339421.8666666667</v>
      </c>
      <c r="T349" s="94">
        <f t="shared" si="411"/>
        <v>38.702840593301097</v>
      </c>
      <c r="U349" s="100">
        <f>T349/(($C349/N$3))</f>
        <v>2.6257015327884057</v>
      </c>
      <c r="V349" s="94">
        <f t="shared" si="349"/>
        <v>333</v>
      </c>
      <c r="W349" s="97">
        <f t="shared" si="350"/>
        <v>10.5</v>
      </c>
      <c r="X349" s="94">
        <v>1</v>
      </c>
      <c r="Y349" s="94">
        <f>Y$3/AB$3</f>
        <v>0.95238095238095244</v>
      </c>
      <c r="Z349" s="93">
        <f>Z348*X349</f>
        <v>3526767201484800</v>
      </c>
      <c r="AA349" s="93">
        <f>V349*Z349*$G349*Y349</f>
        <v>8.2446342762539776E+18</v>
      </c>
      <c r="AB349" s="93">
        <f t="shared" si="391"/>
        <v>1.1743214948093872E+21</v>
      </c>
      <c r="AC349" s="93">
        <f t="shared" si="351"/>
        <v>2.3486429896187761E+22</v>
      </c>
      <c r="AD349" s="93">
        <f t="shared" si="352"/>
        <v>339421.8666666667</v>
      </c>
      <c r="AE349" s="94">
        <f t="shared" si="353"/>
        <v>142.43463754258249</v>
      </c>
      <c r="AF349" s="100">
        <f t="shared" si="392"/>
        <v>10.14629371911205</v>
      </c>
      <c r="AG349" s="94">
        <f t="shared" si="354"/>
        <v>308</v>
      </c>
      <c r="AH349" s="94">
        <f t="shared" si="355"/>
        <v>11.75</v>
      </c>
      <c r="AI349" s="94">
        <v>1</v>
      </c>
      <c r="AJ349" s="94">
        <f>AJ$3/AM$3</f>
        <v>0.85106382978723394</v>
      </c>
      <c r="AK349" s="93">
        <f>AK348*AI349</f>
        <v>330634425139200</v>
      </c>
      <c r="AL349" s="93">
        <f>AG349*AK349*$G349*AJ349</f>
        <v>6.3885248345326234E+17</v>
      </c>
      <c r="AM349" s="93">
        <f t="shared" si="393"/>
        <v>4.1066302273840112E+19</v>
      </c>
      <c r="AN349" s="93">
        <f t="shared" si="356"/>
        <v>2.6282433455257735E+22</v>
      </c>
      <c r="AO349" s="93">
        <f t="shared" si="357"/>
        <v>339421.8666666667</v>
      </c>
      <c r="AP349" s="94">
        <f t="shared" si="358"/>
        <v>64.281353422717771</v>
      </c>
      <c r="AQ349" s="100">
        <f t="shared" si="401"/>
        <v>5.1241920130049792</v>
      </c>
      <c r="AR349" s="94">
        <f t="shared" si="359"/>
        <v>278</v>
      </c>
      <c r="AS349" s="94">
        <f t="shared" si="360"/>
        <v>13.25</v>
      </c>
      <c r="AT349" s="94">
        <v>1</v>
      </c>
      <c r="AU349" s="94">
        <f>AU$3/AX$3</f>
        <v>0.75471698113207542</v>
      </c>
      <c r="AV349" s="93">
        <f>AV348*AT349</f>
        <v>2105745408000</v>
      </c>
      <c r="AW349" s="93">
        <f>AR349*AV349*$G349*AU349</f>
        <v>3256675206214018</v>
      </c>
      <c r="AX349" s="93">
        <f t="shared" si="394"/>
        <v>7.2357513979837811E+17</v>
      </c>
      <c r="AY349" s="93">
        <f t="shared" si="361"/>
        <v>2.9637637726141701E+22</v>
      </c>
      <c r="AZ349" s="93">
        <f t="shared" si="362"/>
        <v>339421.8666666667</v>
      </c>
      <c r="BA349" s="94">
        <f t="shared" si="363"/>
        <v>222.18216247593071</v>
      </c>
      <c r="BB349" s="100">
        <f t="shared" si="402"/>
        <v>19.972277156079254</v>
      </c>
      <c r="BC349" s="94">
        <f t="shared" si="364"/>
        <v>241</v>
      </c>
      <c r="BD349" s="94">
        <f t="shared" si="365"/>
        <v>15.1</v>
      </c>
      <c r="BE349" s="94">
        <v>1</v>
      </c>
      <c r="BF349" s="94">
        <f>BF$3/BI$3</f>
        <v>0.66225165562913912</v>
      </c>
      <c r="BG349" s="93">
        <f>BG348*BE349</f>
        <v>179424460800</v>
      </c>
      <c r="BH349" s="93">
        <f>BC349*BG349*$G349*BF349</f>
        <v>211086963659321.62</v>
      </c>
      <c r="BI349" s="93">
        <f t="shared" si="395"/>
        <v>4882280625077504</v>
      </c>
      <c r="BJ349" s="93">
        <f t="shared" si="366"/>
        <v>3.3775722993565255E+22</v>
      </c>
      <c r="BK349" s="93">
        <f t="shared" si="367"/>
        <v>339421.8666666667</v>
      </c>
      <c r="BL349" s="94">
        <f t="shared" si="368"/>
        <v>23.129238018493343</v>
      </c>
      <c r="BM349" s="100">
        <f t="shared" si="403"/>
        <v>2.3694131212974865</v>
      </c>
      <c r="BN349" s="94">
        <f t="shared" si="369"/>
        <v>191</v>
      </c>
      <c r="BO349" s="94">
        <f t="shared" si="370"/>
        <v>17.600000000000001</v>
      </c>
      <c r="BP349" s="94">
        <v>1</v>
      </c>
      <c r="BQ349" s="94">
        <f>BQ$3/BT$3</f>
        <v>0.56818181818181823</v>
      </c>
      <c r="BR349" s="93">
        <f>BR348*BP349</f>
        <v>106168320</v>
      </c>
      <c r="BS349" s="93">
        <f>BN349*BR349*$G349*BQ349</f>
        <v>84928863492.654541</v>
      </c>
      <c r="BT349" s="93">
        <f t="shared" si="396"/>
        <v>5557231671756.2471</v>
      </c>
      <c r="BU349" s="93">
        <f t="shared" si="371"/>
        <v>3.9367730111705208E+22</v>
      </c>
      <c r="BV349" s="93">
        <f t="shared" si="372"/>
        <v>339421.8666666667</v>
      </c>
      <c r="BW349" s="94">
        <f t="shared" si="373"/>
        <v>65.4339578232657</v>
      </c>
      <c r="BX349" s="100">
        <f t="shared" si="404"/>
        <v>7.8130098893451585</v>
      </c>
      <c r="BY349" s="94">
        <f t="shared" si="374"/>
        <v>136</v>
      </c>
      <c r="BZ349" s="94">
        <f t="shared" si="375"/>
        <v>20.350000000000001</v>
      </c>
      <c r="CA349" s="94">
        <v>1</v>
      </c>
      <c r="CB349" s="94">
        <f>CB$3/CE$3</f>
        <v>0.49140049140049141</v>
      </c>
      <c r="CC349" s="93">
        <f>CC348*CA349</f>
        <v>61440</v>
      </c>
      <c r="CD349" s="93">
        <f>BY349*CC349*$G349*CB349</f>
        <v>30266720.739066333</v>
      </c>
      <c r="CE349" s="93">
        <f t="shared" si="397"/>
        <v>3137475156.4785824</v>
      </c>
      <c r="CF349" s="93">
        <f t="shared" si="376"/>
        <v>4.5518937941659148E+22</v>
      </c>
      <c r="CG349" s="93">
        <f t="shared" si="377"/>
        <v>339421.8666666667</v>
      </c>
      <c r="CH349" s="94">
        <f t="shared" si="378"/>
        <v>103.66088825833489</v>
      </c>
      <c r="CI349" s="100">
        <f t="shared" si="405"/>
        <v>14.311391289396981</v>
      </c>
      <c r="CJ349" s="94">
        <f t="shared" si="379"/>
        <v>86</v>
      </c>
      <c r="CK349" s="94">
        <f t="shared" si="380"/>
        <v>22.85</v>
      </c>
      <c r="CL349" s="94">
        <v>1</v>
      </c>
      <c r="CM349" s="94">
        <f>CM$3/CP$3</f>
        <v>0.43763676148796499</v>
      </c>
      <c r="CN349" s="93">
        <f>CN348*CL349</f>
        <v>640</v>
      </c>
      <c r="CO349" s="93">
        <f>CJ349*CN349*$G349*CM349</f>
        <v>177554.58380743981</v>
      </c>
      <c r="CP349" s="93">
        <f t="shared" si="398"/>
        <v>3440346.0594640356</v>
      </c>
      <c r="CQ349" s="93">
        <f t="shared" si="381"/>
        <v>5.111094505979908E+22</v>
      </c>
      <c r="CR349" s="93">
        <f t="shared" si="382"/>
        <v>339421.8666666667</v>
      </c>
      <c r="CS349" s="94">
        <f t="shared" si="383"/>
        <v>19.376272837851005</v>
      </c>
      <c r="CT349" s="100">
        <f t="shared" si="406"/>
        <v>3.003716650915166</v>
      </c>
      <c r="CU349" s="94">
        <f t="shared" si="384"/>
        <v>23</v>
      </c>
      <c r="CV349" s="94">
        <f t="shared" si="385"/>
        <v>26</v>
      </c>
      <c r="CW349" s="94">
        <v>1</v>
      </c>
      <c r="CX349" s="94">
        <f>CX$3/DA$3</f>
        <v>0.38461538461538458</v>
      </c>
      <c r="CY349" s="93">
        <f>CY348*CW349</f>
        <v>2</v>
      </c>
      <c r="CZ349" s="93">
        <f>CU349*CY349*$G349*CX349</f>
        <v>130.41398076923073</v>
      </c>
      <c r="DA349" s="93">
        <f t="shared" si="399"/>
        <v>630.53809166832662</v>
      </c>
      <c r="DB349" s="93">
        <f t="shared" si="386"/>
        <v>5.8156874028655403E+22</v>
      </c>
      <c r="DC349" s="93">
        <f t="shared" si="387"/>
        <v>339421.8666666667</v>
      </c>
      <c r="DD349" s="94">
        <f t="shared" si="388"/>
        <v>4.8348964424609671</v>
      </c>
      <c r="DE349" s="100">
        <f t="shared" si="407"/>
        <v>0.85283112282215157</v>
      </c>
    </row>
    <row r="350" spans="1:109">
      <c r="A350" s="84">
        <v>8192</v>
      </c>
      <c r="B350" s="84">
        <f t="shared" si="342"/>
        <v>11.466666666666667</v>
      </c>
      <c r="C350" s="112">
        <f t="shared" si="408"/>
        <v>14.74</v>
      </c>
      <c r="D350" s="116"/>
      <c r="E350" s="86">
        <f t="shared" si="389"/>
        <v>2.7199999999999998</v>
      </c>
      <c r="F350" s="86">
        <f t="shared" si="343"/>
        <v>2.7199999999999998</v>
      </c>
      <c r="G350" s="87">
        <f t="shared" si="344"/>
        <v>7.3983999999999988</v>
      </c>
      <c r="H350" s="88">
        <f t="shared" si="345"/>
        <v>5.1388235021912506E+20</v>
      </c>
      <c r="I350" s="84">
        <f t="shared" si="390"/>
        <v>68.800000000000026</v>
      </c>
      <c r="J350" s="89">
        <v>344</v>
      </c>
      <c r="K350" s="94">
        <f t="shared" si="346"/>
        <v>344</v>
      </c>
      <c r="L350" s="94">
        <f t="shared" si="347"/>
        <v>10</v>
      </c>
      <c r="M350" s="94">
        <v>1</v>
      </c>
      <c r="N350" s="94">
        <f>N$3/Q$3</f>
        <v>1</v>
      </c>
      <c r="O350" s="93">
        <f>O349*M350</f>
        <v>4.571735261184E+16</v>
      </c>
      <c r="P350" s="93">
        <f>K350*O350*$G350*N350</f>
        <v>1.1635292997782233E+20</v>
      </c>
      <c r="Q350" s="93">
        <f t="shared" si="409"/>
        <v>5.1388235021912501E+21</v>
      </c>
      <c r="R350" s="93">
        <f t="shared" si="410"/>
        <v>2.5694117510956251E+22</v>
      </c>
      <c r="S350" s="93">
        <f t="shared" si="348"/>
        <v>339694.93333333335</v>
      </c>
      <c r="T350" s="94">
        <f t="shared" si="411"/>
        <v>44.165828081602633</v>
      </c>
      <c r="U350" s="100">
        <f>T350/(($C350/N$3))</f>
        <v>2.9963248359296224</v>
      </c>
      <c r="V350" s="94">
        <f t="shared" si="349"/>
        <v>334</v>
      </c>
      <c r="W350" s="97">
        <f t="shared" si="350"/>
        <v>10.5</v>
      </c>
      <c r="X350" s="94">
        <v>1</v>
      </c>
      <c r="Y350" s="94">
        <f>Y$3/AB$3</f>
        <v>0.95238095238095244</v>
      </c>
      <c r="Z350" s="93">
        <f>Z349*X350</f>
        <v>3526767201484800</v>
      </c>
      <c r="AA350" s="93">
        <f>V350*Z350*$G350*Y350</f>
        <v>8.2998791531403407E+18</v>
      </c>
      <c r="AB350" s="93">
        <f t="shared" si="391"/>
        <v>1.3489411693252022E+21</v>
      </c>
      <c r="AC350" s="93">
        <f t="shared" si="351"/>
        <v>2.6978823386504066E+22</v>
      </c>
      <c r="AD350" s="93">
        <f t="shared" si="352"/>
        <v>339694.93333333335</v>
      </c>
      <c r="AE350" s="94">
        <f t="shared" si="353"/>
        <v>162.52539879629657</v>
      </c>
      <c r="AF350" s="100">
        <f t="shared" si="392"/>
        <v>11.577453781282999</v>
      </c>
      <c r="AG350" s="94">
        <f t="shared" si="354"/>
        <v>309</v>
      </c>
      <c r="AH350" s="94">
        <f t="shared" si="355"/>
        <v>11.75</v>
      </c>
      <c r="AI350" s="94">
        <v>1</v>
      </c>
      <c r="AJ350" s="94">
        <f>AJ$3/AM$3</f>
        <v>0.85106382978723394</v>
      </c>
      <c r="AK350" s="93">
        <f>AK349*AI350</f>
        <v>330634425139200</v>
      </c>
      <c r="AL350" s="93">
        <f>AG350*AK350*$G350*AJ350</f>
        <v>6.4328954116043034E+17</v>
      </c>
      <c r="AM350" s="93">
        <f t="shared" si="393"/>
        <v>4.7172793867771134E+19</v>
      </c>
      <c r="AN350" s="93">
        <f t="shared" si="356"/>
        <v>3.0190588075373599E+22</v>
      </c>
      <c r="AO350" s="93">
        <f t="shared" si="357"/>
        <v>339694.93333333335</v>
      </c>
      <c r="AP350" s="94">
        <f t="shared" si="358"/>
        <v>73.330577989308054</v>
      </c>
      <c r="AQ350" s="100">
        <f t="shared" si="401"/>
        <v>5.8455515018613955</v>
      </c>
      <c r="AR350" s="94">
        <f t="shared" si="359"/>
        <v>279</v>
      </c>
      <c r="AS350" s="94">
        <f t="shared" si="360"/>
        <v>13.25</v>
      </c>
      <c r="AT350" s="94">
        <v>1</v>
      </c>
      <c r="AU350" s="94">
        <f>AU$3/AX$3</f>
        <v>0.75471698113207542</v>
      </c>
      <c r="AV350" s="93">
        <f>AV349*AT350</f>
        <v>2105745408000</v>
      </c>
      <c r="AW350" s="93">
        <f>AR350*AV350*$G350*AU350</f>
        <v>3280439218571070</v>
      </c>
      <c r="AX350" s="93">
        <f t="shared" si="394"/>
        <v>8.3116957280314662E+17</v>
      </c>
      <c r="AY350" s="93">
        <f t="shared" si="361"/>
        <v>3.4044705702017038E+22</v>
      </c>
      <c r="AZ350" s="93">
        <f t="shared" si="362"/>
        <v>339694.93333333335</v>
      </c>
      <c r="BA350" s="94">
        <f t="shared" si="363"/>
        <v>253.37142907503608</v>
      </c>
      <c r="BB350" s="100">
        <f t="shared" si="402"/>
        <v>22.775925612240354</v>
      </c>
      <c r="BC350" s="94">
        <f t="shared" si="364"/>
        <v>242</v>
      </c>
      <c r="BD350" s="94">
        <f t="shared" si="365"/>
        <v>15.1</v>
      </c>
      <c r="BE350" s="94">
        <v>1</v>
      </c>
      <c r="BF350" s="94">
        <f>BF$3/BI$3</f>
        <v>0.66225165562913912</v>
      </c>
      <c r="BG350" s="93">
        <f>BG349*BE350</f>
        <v>179424460800</v>
      </c>
      <c r="BH350" s="93">
        <f>BC350*BG350*$G350*BF350</f>
        <v>212744272350608.09</v>
      </c>
      <c r="BI350" s="93">
        <f t="shared" si="395"/>
        <v>5608267722660425</v>
      </c>
      <c r="BJ350" s="93">
        <f t="shared" si="366"/>
        <v>3.8798117441543942E+22</v>
      </c>
      <c r="BK350" s="93">
        <f t="shared" si="367"/>
        <v>339694.93333333335</v>
      </c>
      <c r="BL350" s="94">
        <f t="shared" si="368"/>
        <v>26.361545063915301</v>
      </c>
      <c r="BM350" s="100">
        <f t="shared" si="403"/>
        <v>2.7005381985422052</v>
      </c>
      <c r="BN350" s="94">
        <f t="shared" si="369"/>
        <v>192</v>
      </c>
      <c r="BO350" s="94">
        <f t="shared" si="370"/>
        <v>17.600000000000001</v>
      </c>
      <c r="BP350" s="94">
        <v>1</v>
      </c>
      <c r="BQ350" s="94">
        <f>BQ$3/BT$3</f>
        <v>0.56818181818181823</v>
      </c>
      <c r="BR350" s="93">
        <f>BR349*BP350</f>
        <v>106168320</v>
      </c>
      <c r="BS350" s="93">
        <f>BN350*BR350*$G350*BQ350</f>
        <v>85688258038.690903</v>
      </c>
      <c r="BT350" s="93">
        <f t="shared" si="396"/>
        <v>6383582879683.8242</v>
      </c>
      <c r="BU350" s="93">
        <f t="shared" si="371"/>
        <v>4.5221646819283008E+22</v>
      </c>
      <c r="BV350" s="93">
        <f t="shared" si="372"/>
        <v>339694.93333333335</v>
      </c>
      <c r="BW350" s="94">
        <f t="shared" si="373"/>
        <v>74.497755302732827</v>
      </c>
      <c r="BX350" s="100">
        <f t="shared" si="404"/>
        <v>8.8952543645054121</v>
      </c>
      <c r="BY350" s="94">
        <f t="shared" si="374"/>
        <v>137</v>
      </c>
      <c r="BZ350" s="94">
        <f t="shared" si="375"/>
        <v>20.350000000000001</v>
      </c>
      <c r="CA350" s="94">
        <v>1</v>
      </c>
      <c r="CB350" s="94">
        <f>CB$3/CE$3</f>
        <v>0.49140049140049141</v>
      </c>
      <c r="CC350" s="93">
        <f>CC349*CA350</f>
        <v>61440</v>
      </c>
      <c r="CD350" s="93">
        <f>BY350*CC350*$G350*CB350</f>
        <v>30601672.900245696</v>
      </c>
      <c r="CE350" s="93">
        <f t="shared" si="397"/>
        <v>3604012551.091013</v>
      </c>
      <c r="CF350" s="93">
        <f t="shared" si="376"/>
        <v>5.2287529134795983E+22</v>
      </c>
      <c r="CG350" s="93">
        <f t="shared" si="377"/>
        <v>339694.93333333335</v>
      </c>
      <c r="CH350" s="94">
        <f t="shared" si="378"/>
        <v>117.7717493693646</v>
      </c>
      <c r="CI350" s="100">
        <f t="shared" si="405"/>
        <v>16.259532562188397</v>
      </c>
      <c r="CJ350" s="94">
        <f t="shared" si="379"/>
        <v>87</v>
      </c>
      <c r="CK350" s="94">
        <f t="shared" si="380"/>
        <v>22.85</v>
      </c>
      <c r="CL350" s="94">
        <v>1</v>
      </c>
      <c r="CM350" s="94">
        <f>CM$3/CP$3</f>
        <v>0.43763676148796499</v>
      </c>
      <c r="CN350" s="93">
        <f>CN349*CL350</f>
        <v>640</v>
      </c>
      <c r="CO350" s="93">
        <f>CJ350*CN350*$G350*CM350</f>
        <v>180281.36192560173</v>
      </c>
      <c r="CP350" s="93">
        <f t="shared" si="398"/>
        <v>3951919.8591268701</v>
      </c>
      <c r="CQ350" s="93">
        <f t="shared" si="381"/>
        <v>5.8711058512535041E+22</v>
      </c>
      <c r="CR350" s="93">
        <f t="shared" si="382"/>
        <v>339694.93333333335</v>
      </c>
      <c r="CS350" s="94">
        <f t="shared" si="383"/>
        <v>21.920845377004323</v>
      </c>
      <c r="CT350" s="100">
        <f t="shared" si="406"/>
        <v>3.3981771836129497</v>
      </c>
      <c r="CU350" s="94">
        <f t="shared" si="384"/>
        <v>24</v>
      </c>
      <c r="CV350" s="94">
        <f t="shared" si="385"/>
        <v>26</v>
      </c>
      <c r="CW350" s="94">
        <v>1</v>
      </c>
      <c r="CX350" s="94">
        <f>CX$3/DA$3</f>
        <v>0.38461538461538458</v>
      </c>
      <c r="CY350" s="93">
        <f>CY349*CW350</f>
        <v>2</v>
      </c>
      <c r="CZ350" s="93">
        <f>CU350*CY350*$G350*CX350</f>
        <v>136.58584615384612</v>
      </c>
      <c r="DA350" s="93">
        <f t="shared" si="399"/>
        <v>724.29806866237641</v>
      </c>
      <c r="DB350" s="93">
        <f t="shared" si="386"/>
        <v>6.6804705528486256E+22</v>
      </c>
      <c r="DC350" s="93">
        <f t="shared" si="387"/>
        <v>339694.93333333335</v>
      </c>
      <c r="DD350" s="94">
        <f t="shared" si="388"/>
        <v>5.302877926652438</v>
      </c>
      <c r="DE350" s="100">
        <f t="shared" si="407"/>
        <v>0.93537873875823185</v>
      </c>
    </row>
    <row r="351" spans="1:109">
      <c r="A351" s="84">
        <v>8192</v>
      </c>
      <c r="B351" s="84">
        <f t="shared" si="342"/>
        <v>11.5</v>
      </c>
      <c r="C351" s="112">
        <f t="shared" si="408"/>
        <v>14.74</v>
      </c>
      <c r="D351" s="116"/>
      <c r="E351" s="86">
        <f t="shared" si="389"/>
        <v>2.7250000000000001</v>
      </c>
      <c r="F351" s="86">
        <f t="shared" si="343"/>
        <v>2.7250000000000001</v>
      </c>
      <c r="G351" s="87">
        <f t="shared" si="344"/>
        <v>7.4256250000000001</v>
      </c>
      <c r="H351" s="88">
        <f t="shared" si="345"/>
        <v>5.9029581035871928E+20</v>
      </c>
      <c r="I351" s="84">
        <f t="shared" si="390"/>
        <v>69.000000000000028</v>
      </c>
      <c r="J351" s="89">
        <v>345</v>
      </c>
      <c r="K351" s="94">
        <f t="shared" si="346"/>
        <v>345</v>
      </c>
      <c r="L351" s="94">
        <f t="shared" si="347"/>
        <v>10</v>
      </c>
      <c r="M351" s="94">
        <v>1</v>
      </c>
      <c r="N351" s="94">
        <f>N$3/Q$3</f>
        <v>1</v>
      </c>
      <c r="O351" s="93">
        <f>O350*M351</f>
        <v>4.571735261184E+16</v>
      </c>
      <c r="P351" s="93">
        <f>K351*O351*$G351*N351</f>
        <v>1.1712057118846157E+20</v>
      </c>
      <c r="Q351" s="93">
        <f t="shared" si="409"/>
        <v>5.9029581035871928E+21</v>
      </c>
      <c r="R351" s="93">
        <f t="shared" si="410"/>
        <v>2.9514790517935962E+22</v>
      </c>
      <c r="S351" s="93">
        <f t="shared" si="348"/>
        <v>339968</v>
      </c>
      <c r="T351" s="94">
        <f t="shared" si="411"/>
        <v>50.400694290404367</v>
      </c>
      <c r="U351" s="100">
        <f>T351/(($C351/N$3))</f>
        <v>3.419314402334082</v>
      </c>
      <c r="V351" s="94">
        <f t="shared" si="349"/>
        <v>335</v>
      </c>
      <c r="W351" s="97">
        <f t="shared" si="350"/>
        <v>10.5</v>
      </c>
      <c r="X351" s="94">
        <v>1</v>
      </c>
      <c r="Y351" s="94">
        <f>Y$3/AB$3</f>
        <v>0.95238095238095244</v>
      </c>
      <c r="Z351" s="93">
        <f>Z350*X351</f>
        <v>3526767201484800</v>
      </c>
      <c r="AA351" s="93">
        <f>V351*Z351*$G351*Y351</f>
        <v>8.3553628425486336E+18</v>
      </c>
      <c r="AB351" s="93">
        <f t="shared" si="391"/>
        <v>1.5495265021916367E+21</v>
      </c>
      <c r="AC351" s="93">
        <f t="shared" si="351"/>
        <v>3.099053004383276E+22</v>
      </c>
      <c r="AD351" s="93">
        <f t="shared" si="352"/>
        <v>339968</v>
      </c>
      <c r="AE351" s="94">
        <f t="shared" si="353"/>
        <v>185.45292782509313</v>
      </c>
      <c r="AF351" s="100">
        <f t="shared" si="392"/>
        <v>13.210690245342455</v>
      </c>
      <c r="AG351" s="94">
        <f t="shared" si="354"/>
        <v>310</v>
      </c>
      <c r="AH351" s="94">
        <f t="shared" si="355"/>
        <v>11.75</v>
      </c>
      <c r="AI351" s="94">
        <v>1</v>
      </c>
      <c r="AJ351" s="94">
        <f>AJ$3/AM$3</f>
        <v>0.85106382978723394</v>
      </c>
      <c r="AK351" s="93">
        <f>AK350*AI351</f>
        <v>330634425139200</v>
      </c>
      <c r="AL351" s="93">
        <f>AG351*AK351*$G351*AJ351</f>
        <v>6.477462540289568E+17</v>
      </c>
      <c r="AM351" s="93">
        <f t="shared" si="393"/>
        <v>5.4187310716522914E+19</v>
      </c>
      <c r="AN351" s="93">
        <f t="shared" si="356"/>
        <v>3.4679878858574758E+22</v>
      </c>
      <c r="AO351" s="93">
        <f t="shared" si="357"/>
        <v>339968</v>
      </c>
      <c r="AP351" s="94">
        <f t="shared" si="358"/>
        <v>83.655151040210455</v>
      </c>
      <c r="AQ351" s="100">
        <f t="shared" si="401"/>
        <v>6.6685754730154203</v>
      </c>
      <c r="AR351" s="94">
        <f t="shared" si="359"/>
        <v>280</v>
      </c>
      <c r="AS351" s="94">
        <f t="shared" si="360"/>
        <v>13.25</v>
      </c>
      <c r="AT351" s="94">
        <v>13</v>
      </c>
      <c r="AU351" s="94">
        <f>AU$3/AX$3</f>
        <v>0.75471698113207542</v>
      </c>
      <c r="AV351" s="93">
        <f>AV350*AT351</f>
        <v>27374690304000</v>
      </c>
      <c r="AW351" s="93">
        <f>AR351*AV351*$G351*AU351</f>
        <v>4.2956054122882408E+16</v>
      </c>
      <c r="AX351" s="93">
        <f t="shared" si="394"/>
        <v>9.5476312100256294E+17</v>
      </c>
      <c r="AY351" s="93">
        <f t="shared" si="361"/>
        <v>3.9107097436265155E+22</v>
      </c>
      <c r="AZ351" s="93">
        <f t="shared" si="362"/>
        <v>339968</v>
      </c>
      <c r="BA351" s="94">
        <f t="shared" si="363"/>
        <v>22.226508940307134</v>
      </c>
      <c r="BB351" s="100">
        <f t="shared" si="402"/>
        <v>1.997973157795587</v>
      </c>
      <c r="BC351" s="94">
        <f t="shared" si="364"/>
        <v>243</v>
      </c>
      <c r="BD351" s="94">
        <f t="shared" si="365"/>
        <v>15.1</v>
      </c>
      <c r="BE351" s="94">
        <v>1</v>
      </c>
      <c r="BF351" s="94">
        <f>BF$3/BI$3</f>
        <v>0.66225165562913912</v>
      </c>
      <c r="BG351" s="93">
        <f>BG350*BE351</f>
        <v>179424460800</v>
      </c>
      <c r="BH351" s="93">
        <f>BC351*BG351*$G351*BF351</f>
        <v>214409482847618.56</v>
      </c>
      <c r="BI351" s="93">
        <f t="shared" si="395"/>
        <v>6442207907402999</v>
      </c>
      <c r="BJ351" s="93">
        <f t="shared" si="366"/>
        <v>4.45673336820833E+22</v>
      </c>
      <c r="BK351" s="93">
        <f t="shared" si="367"/>
        <v>339968</v>
      </c>
      <c r="BL351" s="94">
        <f t="shared" si="368"/>
        <v>30.046282570353917</v>
      </c>
      <c r="BM351" s="100">
        <f t="shared" si="403"/>
        <v>3.0780113080891733</v>
      </c>
      <c r="BN351" s="94">
        <f t="shared" si="369"/>
        <v>193</v>
      </c>
      <c r="BO351" s="94">
        <f t="shared" si="370"/>
        <v>17.600000000000001</v>
      </c>
      <c r="BP351" s="94">
        <v>1</v>
      </c>
      <c r="BQ351" s="94">
        <f>BQ$3/BT$3</f>
        <v>0.56818181818181823</v>
      </c>
      <c r="BR351" s="93">
        <f>BR350*BP351</f>
        <v>106168320</v>
      </c>
      <c r="BS351" s="93">
        <f>BN351*BR351*$G351*BQ351</f>
        <v>86451513250.909103</v>
      </c>
      <c r="BT351" s="93">
        <f t="shared" si="396"/>
        <v>7332811152880.0449</v>
      </c>
      <c r="BU351" s="93">
        <f t="shared" si="371"/>
        <v>5.1946031311567297E+22</v>
      </c>
      <c r="BV351" s="93">
        <f t="shared" si="372"/>
        <v>339968</v>
      </c>
      <c r="BW351" s="94">
        <f t="shared" si="373"/>
        <v>84.819928271214323</v>
      </c>
      <c r="BX351" s="100">
        <f t="shared" si="404"/>
        <v>10.127752629398724</v>
      </c>
      <c r="BY351" s="94">
        <f t="shared" si="374"/>
        <v>138</v>
      </c>
      <c r="BZ351" s="94">
        <f t="shared" si="375"/>
        <v>20.350000000000001</v>
      </c>
      <c r="CA351" s="94">
        <v>1</v>
      </c>
      <c r="CB351" s="94">
        <f>CB$3/CE$3</f>
        <v>0.49140049140049141</v>
      </c>
      <c r="CC351" s="93">
        <f>CC350*CA351</f>
        <v>61440</v>
      </c>
      <c r="CD351" s="93">
        <f>BY351*CC351*$G351*CB351</f>
        <v>30938474.299754303</v>
      </c>
      <c r="CE351" s="93">
        <f t="shared" si="397"/>
        <v>4139923288.8269143</v>
      </c>
      <c r="CF351" s="93">
        <f t="shared" si="376"/>
        <v>6.0062598703999693E+22</v>
      </c>
      <c r="CG351" s="93">
        <f t="shared" si="377"/>
        <v>339968</v>
      </c>
      <c r="CH351" s="94">
        <f t="shared" si="378"/>
        <v>133.81148820450372</v>
      </c>
      <c r="CI351" s="100">
        <f t="shared" si="405"/>
        <v>18.473974117785961</v>
      </c>
      <c r="CJ351" s="94">
        <f t="shared" si="379"/>
        <v>88</v>
      </c>
      <c r="CK351" s="94">
        <f t="shared" si="380"/>
        <v>22.85</v>
      </c>
      <c r="CL351" s="94">
        <v>1</v>
      </c>
      <c r="CM351" s="94">
        <f>CM$3/CP$3</f>
        <v>0.43763676148796499</v>
      </c>
      <c r="CN351" s="93">
        <f>CN350*CL351</f>
        <v>640</v>
      </c>
      <c r="CO351" s="93">
        <f>CJ351*CN351*$G351*CM351</f>
        <v>183024.59518599563</v>
      </c>
      <c r="CP351" s="93">
        <f t="shared" si="398"/>
        <v>4539563.8412591498</v>
      </c>
      <c r="CQ351" s="93">
        <f t="shared" si="381"/>
        <v>6.7441296333483689E+22</v>
      </c>
      <c r="CR351" s="93">
        <f t="shared" si="382"/>
        <v>339968</v>
      </c>
      <c r="CS351" s="94">
        <f t="shared" si="383"/>
        <v>24.803026263469647</v>
      </c>
      <c r="CT351" s="100">
        <f t="shared" si="406"/>
        <v>3.8449738814130359</v>
      </c>
      <c r="CU351" s="94">
        <f t="shared" si="384"/>
        <v>25</v>
      </c>
      <c r="CV351" s="94">
        <f t="shared" si="385"/>
        <v>26</v>
      </c>
      <c r="CW351" s="94">
        <v>1</v>
      </c>
      <c r="CX351" s="94">
        <f>CX$3/DA$3</f>
        <v>0.38461538461538458</v>
      </c>
      <c r="CY351" s="93">
        <f>CY350*CW351</f>
        <v>2</v>
      </c>
      <c r="CZ351" s="93">
        <f>CU351*CY351*$G351*CX351</f>
        <v>142.80048076923075</v>
      </c>
      <c r="DA351" s="93">
        <f t="shared" si="399"/>
        <v>832.00000000000148</v>
      </c>
      <c r="DB351" s="93">
        <f t="shared" si="386"/>
        <v>7.6738455346633513E+22</v>
      </c>
      <c r="DC351" s="93">
        <f t="shared" si="387"/>
        <v>339968</v>
      </c>
      <c r="DD351" s="94">
        <f t="shared" si="388"/>
        <v>5.8263109165895237</v>
      </c>
      <c r="DE351" s="100">
        <f t="shared" si="407"/>
        <v>1.0277074886792918</v>
      </c>
    </row>
    <row r="352" spans="1:109">
      <c r="A352" s="84">
        <v>8192</v>
      </c>
      <c r="B352" s="84">
        <f t="shared" si="342"/>
        <v>11.533333333333333</v>
      </c>
      <c r="C352" s="112">
        <f t="shared" si="408"/>
        <v>14.74</v>
      </c>
      <c r="D352" s="116"/>
      <c r="E352" s="86">
        <f t="shared" si="389"/>
        <v>2.73</v>
      </c>
      <c r="F352" s="86">
        <f t="shared" si="343"/>
        <v>2.73</v>
      </c>
      <c r="G352" s="87">
        <f t="shared" si="344"/>
        <v>7.4528999999999996</v>
      </c>
      <c r="H352" s="88">
        <f t="shared" si="345"/>
        <v>6.7807182632070257E+20</v>
      </c>
      <c r="I352" s="84">
        <f t="shared" si="390"/>
        <v>69.200000000000031</v>
      </c>
      <c r="J352" s="89">
        <v>346</v>
      </c>
      <c r="K352" s="94">
        <f t="shared" si="346"/>
        <v>346</v>
      </c>
      <c r="L352" s="94">
        <f t="shared" si="347"/>
        <v>10</v>
      </c>
      <c r="M352" s="94">
        <v>1</v>
      </c>
      <c r="N352" s="94">
        <f>N$3/Q$3</f>
        <v>1</v>
      </c>
      <c r="O352" s="93">
        <f>O351*M352</f>
        <v>4.571735261184E+16</v>
      </c>
      <c r="P352" s="93">
        <f>K352*O352*$G352*N352</f>
        <v>1.1789149261915069E+20</v>
      </c>
      <c r="Q352" s="93">
        <f t="shared" si="409"/>
        <v>6.7807182632070257E+21</v>
      </c>
      <c r="R352" s="93">
        <f t="shared" si="410"/>
        <v>3.390359131603513E+22</v>
      </c>
      <c r="S352" s="93">
        <f t="shared" si="348"/>
        <v>340241.06666666665</v>
      </c>
      <c r="T352" s="94">
        <f t="shared" si="411"/>
        <v>57.516603722307465</v>
      </c>
      <c r="U352" s="100">
        <f>T352/(($C352/N$3))</f>
        <v>3.9020762362488104</v>
      </c>
      <c r="V352" s="94">
        <f t="shared" si="349"/>
        <v>336</v>
      </c>
      <c r="W352" s="97">
        <f t="shared" si="350"/>
        <v>10.5</v>
      </c>
      <c r="X352" s="94">
        <v>1</v>
      </c>
      <c r="Y352" s="94">
        <f>Y$3/AB$3</f>
        <v>0.95238095238095244</v>
      </c>
      <c r="Z352" s="93">
        <f>Z351*X352</f>
        <v>3526767201484800</v>
      </c>
      <c r="AA352" s="93">
        <f>V352*Z352*$G352*Y352</f>
        <v>8.4110858483027405E+18</v>
      </c>
      <c r="AB352" s="93">
        <f t="shared" si="391"/>
        <v>1.7799385440918433E+21</v>
      </c>
      <c r="AC352" s="93">
        <f t="shared" si="351"/>
        <v>3.5598770881836888E+22</v>
      </c>
      <c r="AD352" s="93">
        <f t="shared" si="352"/>
        <v>340241.06666666665</v>
      </c>
      <c r="AE352" s="94">
        <f t="shared" si="353"/>
        <v>211.61816395572924</v>
      </c>
      <c r="AF352" s="100">
        <f t="shared" si="392"/>
        <v>15.074563918148963</v>
      </c>
      <c r="AG352" s="94">
        <f t="shared" si="354"/>
        <v>311</v>
      </c>
      <c r="AH352" s="94">
        <f t="shared" si="355"/>
        <v>11.75</v>
      </c>
      <c r="AI352" s="94">
        <v>1</v>
      </c>
      <c r="AJ352" s="94">
        <f>AJ$3/AM$3</f>
        <v>0.85106382978723394</v>
      </c>
      <c r="AK352" s="93">
        <f>AK351*AI352</f>
        <v>330634425139200</v>
      </c>
      <c r="AL352" s="93">
        <f>AG352*AK352*$G352*AJ352</f>
        <v>6.5222266426749133E+17</v>
      </c>
      <c r="AM352" s="93">
        <f t="shared" si="393"/>
        <v>6.2244874681783108E+19</v>
      </c>
      <c r="AN352" s="93">
        <f t="shared" si="356"/>
        <v>3.9836719796341279E+22</v>
      </c>
      <c r="AO352" s="93">
        <f t="shared" si="357"/>
        <v>340241.06666666665</v>
      </c>
      <c r="AP352" s="94">
        <f t="shared" si="358"/>
        <v>95.435007232829108</v>
      </c>
      <c r="AQ352" s="100">
        <f t="shared" si="401"/>
        <v>7.6076074286685351</v>
      </c>
      <c r="AR352" s="94">
        <f t="shared" si="359"/>
        <v>281</v>
      </c>
      <c r="AS352" s="94">
        <f t="shared" si="360"/>
        <v>13.25</v>
      </c>
      <c r="AT352" s="94">
        <v>1</v>
      </c>
      <c r="AU352" s="94">
        <f>AU$3/AX$3</f>
        <v>0.75471698113207542</v>
      </c>
      <c r="AV352" s="93">
        <f>AV351*AT352</f>
        <v>27374690304000</v>
      </c>
      <c r="AW352" s="93">
        <f>AR352*AV352*$G352*AU352</f>
        <v>4.3267813624179264E+16</v>
      </c>
      <c r="AX352" s="93">
        <f t="shared" si="394"/>
        <v>1.0967348265074793E+18</v>
      </c>
      <c r="AY352" s="93">
        <f t="shared" si="361"/>
        <v>4.4922258493746543E+22</v>
      </c>
      <c r="AZ352" s="93">
        <f t="shared" si="362"/>
        <v>340241.06666666665</v>
      </c>
      <c r="BA352" s="94">
        <f t="shared" si="363"/>
        <v>25.34759061397531</v>
      </c>
      <c r="BB352" s="100">
        <f t="shared" si="402"/>
        <v>2.2785317207270888</v>
      </c>
      <c r="BC352" s="94">
        <f t="shared" si="364"/>
        <v>244</v>
      </c>
      <c r="BD352" s="94">
        <f t="shared" si="365"/>
        <v>15.1</v>
      </c>
      <c r="BE352" s="94">
        <v>1</v>
      </c>
      <c r="BF352" s="94">
        <f>BF$3/BI$3</f>
        <v>0.66225165562913912</v>
      </c>
      <c r="BG352" s="93">
        <f>BG351*BE352</f>
        <v>179424460800</v>
      </c>
      <c r="BH352" s="93">
        <f>BC352*BG352*$G352*BF352</f>
        <v>216082612973974.91</v>
      </c>
      <c r="BI352" s="93">
        <f t="shared" si="395"/>
        <v>7400153625782717</v>
      </c>
      <c r="BJ352" s="93">
        <f t="shared" si="366"/>
        <v>5.1194422887213041E+22</v>
      </c>
      <c r="BK352" s="93">
        <f t="shared" si="367"/>
        <v>340241.06666666665</v>
      </c>
      <c r="BL352" s="94">
        <f t="shared" si="368"/>
        <v>34.246872175106446</v>
      </c>
      <c r="BM352" s="100">
        <f t="shared" si="403"/>
        <v>3.5083295104756265</v>
      </c>
      <c r="BN352" s="94">
        <f t="shared" si="369"/>
        <v>194</v>
      </c>
      <c r="BO352" s="94">
        <f t="shared" si="370"/>
        <v>17.600000000000001</v>
      </c>
      <c r="BP352" s="94">
        <v>1</v>
      </c>
      <c r="BQ352" s="94">
        <f>BQ$3/BT$3</f>
        <v>0.56818181818181823</v>
      </c>
      <c r="BR352" s="93">
        <f>BR351*BP352</f>
        <v>106168320</v>
      </c>
      <c r="BS352" s="93">
        <f>BN352*BR352*$G352*BQ352</f>
        <v>87218638177.745468</v>
      </c>
      <c r="BT352" s="93">
        <f t="shared" si="396"/>
        <v>8423188108817.2207</v>
      </c>
      <c r="BU352" s="93">
        <f t="shared" si="371"/>
        <v>5.967032071622183E+22</v>
      </c>
      <c r="BV352" s="93">
        <f t="shared" si="372"/>
        <v>340241.06666666665</v>
      </c>
      <c r="BW352" s="94">
        <f t="shared" si="373"/>
        <v>96.575551794919733</v>
      </c>
      <c r="BX352" s="100">
        <f t="shared" si="404"/>
        <v>11.531409169542655</v>
      </c>
      <c r="BY352" s="94">
        <f t="shared" si="374"/>
        <v>139</v>
      </c>
      <c r="BZ352" s="94">
        <f t="shared" si="375"/>
        <v>20.350000000000001</v>
      </c>
      <c r="CA352" s="94">
        <v>1</v>
      </c>
      <c r="CB352" s="94">
        <f>CB$3/CE$3</f>
        <v>0.49140049140049141</v>
      </c>
      <c r="CC352" s="93">
        <f>CC351*CA352</f>
        <v>61440</v>
      </c>
      <c r="CD352" s="93">
        <f>BY352*CC352*$G352*CB352</f>
        <v>31277129.466339063</v>
      </c>
      <c r="CE352" s="93">
        <f t="shared" si="397"/>
        <v>4755523071.6893921</v>
      </c>
      <c r="CF352" s="93">
        <f t="shared" si="376"/>
        <v>6.8993808328131493E+22</v>
      </c>
      <c r="CG352" s="93">
        <f t="shared" si="377"/>
        <v>340241.06666666665</v>
      </c>
      <c r="CH352" s="94">
        <f t="shared" si="378"/>
        <v>152.04474172757318</v>
      </c>
      <c r="CI352" s="100">
        <f t="shared" si="405"/>
        <v>20.991251656418687</v>
      </c>
      <c r="CJ352" s="94">
        <f t="shared" si="379"/>
        <v>89</v>
      </c>
      <c r="CK352" s="94">
        <f t="shared" si="380"/>
        <v>22.85</v>
      </c>
      <c r="CL352" s="94">
        <v>1</v>
      </c>
      <c r="CM352" s="94">
        <f>CM$3/CP$3</f>
        <v>0.43763676148796499</v>
      </c>
      <c r="CN352" s="93">
        <f>CN351*CL352</f>
        <v>640</v>
      </c>
      <c r="CO352" s="93">
        <f>CJ352*CN352*$G352*CM352</f>
        <v>185784.32560175055</v>
      </c>
      <c r="CP352" s="93">
        <f t="shared" si="398"/>
        <v>5214589.5168584082</v>
      </c>
      <c r="CQ352" s="93">
        <f t="shared" si="381"/>
        <v>7.7469706157140275E+22</v>
      </c>
      <c r="CR352" s="93">
        <f t="shared" si="382"/>
        <v>340241.06666666665</v>
      </c>
      <c r="CS352" s="94">
        <f t="shared" si="383"/>
        <v>28.067973441615646</v>
      </c>
      <c r="CT352" s="100">
        <f t="shared" si="406"/>
        <v>4.3511071447823442</v>
      </c>
      <c r="CU352" s="94">
        <f t="shared" si="384"/>
        <v>26</v>
      </c>
      <c r="CV352" s="94">
        <f t="shared" si="385"/>
        <v>26</v>
      </c>
      <c r="CW352" s="94">
        <v>1</v>
      </c>
      <c r="CX352" s="94">
        <f>CX$3/DA$3</f>
        <v>0.38461538461538458</v>
      </c>
      <c r="CY352" s="93">
        <f>CY351*CW352</f>
        <v>2</v>
      </c>
      <c r="CZ352" s="93">
        <f>CU352*CY352*$G352*CX352</f>
        <v>149.05799999999999</v>
      </c>
      <c r="DA352" s="93">
        <f t="shared" si="399"/>
        <v>955.71703135753467</v>
      </c>
      <c r="DB352" s="93">
        <f t="shared" si="386"/>
        <v>8.8149337421691339E+22</v>
      </c>
      <c r="DC352" s="93">
        <f t="shared" si="387"/>
        <v>340241.06666666665</v>
      </c>
      <c r="DD352" s="94">
        <f t="shared" si="388"/>
        <v>6.411712429775891</v>
      </c>
      <c r="DE352" s="100">
        <f t="shared" si="407"/>
        <v>1.1309669143431014</v>
      </c>
    </row>
    <row r="353" spans="1:109">
      <c r="A353" s="84">
        <v>8192</v>
      </c>
      <c r="B353" s="84">
        <f t="shared" si="342"/>
        <v>11.566666666666666</v>
      </c>
      <c r="C353" s="112">
        <f t="shared" si="408"/>
        <v>14.74</v>
      </c>
      <c r="D353" s="116"/>
      <c r="E353" s="86">
        <f t="shared" si="389"/>
        <v>2.7350000000000003</v>
      </c>
      <c r="F353" s="86">
        <f t="shared" si="343"/>
        <v>2.7350000000000003</v>
      </c>
      <c r="G353" s="87">
        <f t="shared" si="344"/>
        <v>7.4802250000000017</v>
      </c>
      <c r="H353" s="88">
        <f t="shared" si="345"/>
        <v>7.7889999146442621E+20</v>
      </c>
      <c r="I353" s="84">
        <f t="shared" si="390"/>
        <v>69.400000000000034</v>
      </c>
      <c r="J353" s="89">
        <v>347</v>
      </c>
      <c r="K353" s="94">
        <f t="shared" si="346"/>
        <v>347</v>
      </c>
      <c r="L353" s="94">
        <f t="shared" si="347"/>
        <v>10</v>
      </c>
      <c r="M353" s="94">
        <v>1</v>
      </c>
      <c r="N353" s="94">
        <f>N$3/Q$3</f>
        <v>1</v>
      </c>
      <c r="O353" s="93">
        <f>O352*M353</f>
        <v>4.571735261184E+16</v>
      </c>
      <c r="P353" s="93">
        <f>K353*O353*$G353*N353</f>
        <v>1.1866570112749263E+20</v>
      </c>
      <c r="Q353" s="93">
        <f t="shared" si="409"/>
        <v>7.7889999146442618E+21</v>
      </c>
      <c r="R353" s="93">
        <f t="shared" si="410"/>
        <v>3.8944999573221307E+22</v>
      </c>
      <c r="S353" s="93">
        <f t="shared" si="348"/>
        <v>340514.1333333333</v>
      </c>
      <c r="T353" s="94">
        <f t="shared" si="411"/>
        <v>65.638173799486324</v>
      </c>
      <c r="U353" s="100">
        <f>T353/(($C353/N$3))</f>
        <v>4.453064708241949</v>
      </c>
      <c r="V353" s="94">
        <f t="shared" si="349"/>
        <v>337</v>
      </c>
      <c r="W353" s="97">
        <f t="shared" si="350"/>
        <v>10.5</v>
      </c>
      <c r="X353" s="94">
        <v>1</v>
      </c>
      <c r="Y353" s="94">
        <f>Y$3/AB$3</f>
        <v>0.95238095238095244</v>
      </c>
      <c r="Z353" s="93">
        <f>Z352*X353</f>
        <v>3526767201484800</v>
      </c>
      <c r="AA353" s="93">
        <f>V353*Z353*$G353*Y353</f>
        <v>8.4670486742265518E+18</v>
      </c>
      <c r="AB353" s="93">
        <f t="shared" si="391"/>
        <v>2.0446124775941179E+21</v>
      </c>
      <c r="AC353" s="93">
        <f t="shared" si="351"/>
        <v>4.0892249551882376E+22</v>
      </c>
      <c r="AD353" s="93">
        <f t="shared" si="352"/>
        <v>340514.1333333333</v>
      </c>
      <c r="AE353" s="94">
        <f t="shared" si="353"/>
        <v>241.47876742670186</v>
      </c>
      <c r="AF353" s="100">
        <f t="shared" si="392"/>
        <v>17.201676105701285</v>
      </c>
      <c r="AG353" s="94">
        <f t="shared" si="354"/>
        <v>312</v>
      </c>
      <c r="AH353" s="94">
        <f t="shared" si="355"/>
        <v>11.75</v>
      </c>
      <c r="AI353" s="94">
        <v>1</v>
      </c>
      <c r="AJ353" s="94">
        <f>AJ$3/AM$3</f>
        <v>0.85106382978723394</v>
      </c>
      <c r="AK353" s="93">
        <f>AK352*AI353</f>
        <v>330634425139200</v>
      </c>
      <c r="AL353" s="93">
        <f>AG353*AK353*$G353*AJ353</f>
        <v>6.5671881408468454E+17</v>
      </c>
      <c r="AM353" s="93">
        <f t="shared" si="393"/>
        <v>7.1500585153960845E+19</v>
      </c>
      <c r="AN353" s="93">
        <f t="shared" si="356"/>
        <v>4.5760374498535041E+22</v>
      </c>
      <c r="AO353" s="93">
        <f t="shared" si="357"/>
        <v>340514.1333333333</v>
      </c>
      <c r="AP353" s="94">
        <f t="shared" si="358"/>
        <v>108.87549377371846</v>
      </c>
      <c r="AQ353" s="100">
        <f t="shared" si="401"/>
        <v>8.6790166339293897</v>
      </c>
      <c r="AR353" s="94">
        <f t="shared" si="359"/>
        <v>282</v>
      </c>
      <c r="AS353" s="94">
        <f t="shared" si="360"/>
        <v>13.25</v>
      </c>
      <c r="AT353" s="94">
        <v>1</v>
      </c>
      <c r="AU353" s="94">
        <f>AU$3/AX$3</f>
        <v>0.75471698113207542</v>
      </c>
      <c r="AV353" s="93">
        <f>AV352*AT353</f>
        <v>27374690304000</v>
      </c>
      <c r="AW353" s="93">
        <f>AR353*AV353*$G353*AU353</f>
        <v>4.3580991444336024E+16</v>
      </c>
      <c r="AX353" s="93">
        <f t="shared" si="394"/>
        <v>1.2598174910770998E+18</v>
      </c>
      <c r="AY353" s="93">
        <f t="shared" si="361"/>
        <v>5.160212443451824E+22</v>
      </c>
      <c r="AZ353" s="93">
        <f t="shared" si="362"/>
        <v>340514.1333333333</v>
      </c>
      <c r="BA353" s="94">
        <f t="shared" si="363"/>
        <v>28.907499561734525</v>
      </c>
      <c r="BB353" s="100">
        <f t="shared" si="402"/>
        <v>2.5985371044300032</v>
      </c>
      <c r="BC353" s="94">
        <f t="shared" si="364"/>
        <v>245</v>
      </c>
      <c r="BD353" s="94">
        <f t="shared" si="365"/>
        <v>15.1</v>
      </c>
      <c r="BE353" s="94">
        <v>1</v>
      </c>
      <c r="BF353" s="94">
        <f>BF$3/BI$3</f>
        <v>0.66225165562913912</v>
      </c>
      <c r="BG353" s="93">
        <f>BG352*BE353</f>
        <v>179424460800</v>
      </c>
      <c r="BH353" s="93">
        <f>BC353*BG353*$G353*BF353</f>
        <v>217763680553299.16</v>
      </c>
      <c r="BI353" s="93">
        <f t="shared" si="395"/>
        <v>8500544296661949</v>
      </c>
      <c r="BJ353" s="93">
        <f t="shared" si="366"/>
        <v>5.8806949355564179E+22</v>
      </c>
      <c r="BK353" s="93">
        <f t="shared" si="367"/>
        <v>340514.1333333333</v>
      </c>
      <c r="BL353" s="94">
        <f t="shared" si="368"/>
        <v>39.035638427232506</v>
      </c>
      <c r="BM353" s="100">
        <f t="shared" si="403"/>
        <v>3.9989019012972244</v>
      </c>
      <c r="BN353" s="94">
        <f t="shared" si="369"/>
        <v>195</v>
      </c>
      <c r="BO353" s="94">
        <f t="shared" si="370"/>
        <v>17.600000000000001</v>
      </c>
      <c r="BP353" s="94">
        <v>1</v>
      </c>
      <c r="BQ353" s="94">
        <f>BQ$3/BT$3</f>
        <v>0.56818181818181823</v>
      </c>
      <c r="BR353" s="93">
        <f>BR352*BP353</f>
        <v>106168320</v>
      </c>
      <c r="BS353" s="93">
        <f>BN353*BR353*$G353*BQ353</f>
        <v>87989641867.636398</v>
      </c>
      <c r="BT353" s="93">
        <f t="shared" si="396"/>
        <v>9675702324428.9277</v>
      </c>
      <c r="BU353" s="93">
        <f t="shared" si="371"/>
        <v>6.8543199248869516E+22</v>
      </c>
      <c r="BV353" s="93">
        <f t="shared" si="372"/>
        <v>340514.1333333333</v>
      </c>
      <c r="BW353" s="94">
        <f t="shared" si="373"/>
        <v>109.96410621814069</v>
      </c>
      <c r="BX353" s="100">
        <f t="shared" si="404"/>
        <v>13.130042533509336</v>
      </c>
      <c r="BY353" s="94">
        <f t="shared" si="374"/>
        <v>140</v>
      </c>
      <c r="BZ353" s="94">
        <f t="shared" si="375"/>
        <v>20.350000000000001</v>
      </c>
      <c r="CA353" s="94">
        <v>12</v>
      </c>
      <c r="CB353" s="94">
        <f>CB$3/CE$3</f>
        <v>0.49140049140049141</v>
      </c>
      <c r="CC353" s="93">
        <f>CC352*CA353</f>
        <v>737280</v>
      </c>
      <c r="CD353" s="93">
        <f>BY353*CC353*$G353*CB353</f>
        <v>379411715.14496326</v>
      </c>
      <c r="CE353" s="93">
        <f t="shared" si="397"/>
        <v>5462661529.6000509</v>
      </c>
      <c r="CF353" s="93">
        <f t="shared" si="376"/>
        <v>7.9253074131505379E+22</v>
      </c>
      <c r="CG353" s="93">
        <f t="shared" si="377"/>
        <v>340514.1333333333</v>
      </c>
      <c r="CH353" s="94">
        <f t="shared" si="378"/>
        <v>14.397714439347007</v>
      </c>
      <c r="CI353" s="100">
        <f t="shared" si="405"/>
        <v>1.9877441576710422</v>
      </c>
      <c r="CJ353" s="94">
        <f t="shared" si="379"/>
        <v>90</v>
      </c>
      <c r="CK353" s="94">
        <f t="shared" si="380"/>
        <v>22.85</v>
      </c>
      <c r="CL353" s="94">
        <v>1</v>
      </c>
      <c r="CM353" s="94">
        <f>CM$3/CP$3</f>
        <v>0.43763676148796499</v>
      </c>
      <c r="CN353" s="93">
        <f>CN352*CL353</f>
        <v>640</v>
      </c>
      <c r="CO353" s="93">
        <f>CJ353*CN353*$G353*CM353</f>
        <v>188560.59518599565</v>
      </c>
      <c r="CP353" s="93">
        <f t="shared" si="398"/>
        <v>5989990.4000000367</v>
      </c>
      <c r="CQ353" s="93">
        <f t="shared" si="381"/>
        <v>8.8989324024810691E+22</v>
      </c>
      <c r="CR353" s="93">
        <f t="shared" si="382"/>
        <v>340514.1333333333</v>
      </c>
      <c r="CS353" s="94">
        <f t="shared" si="383"/>
        <v>31.766925608669862</v>
      </c>
      <c r="CT353" s="100">
        <f t="shared" si="406"/>
        <v>4.9245200146411561</v>
      </c>
      <c r="CU353" s="94">
        <f t="shared" si="384"/>
        <v>27</v>
      </c>
      <c r="CV353" s="94">
        <f t="shared" si="385"/>
        <v>26</v>
      </c>
      <c r="CW353" s="94">
        <v>1</v>
      </c>
      <c r="CX353" s="94">
        <f>CX$3/DA$3</f>
        <v>0.38461538461538458</v>
      </c>
      <c r="CY353" s="93">
        <f>CY352*CW353</f>
        <v>2</v>
      </c>
      <c r="CZ353" s="93">
        <f>CU353*CY353*$G353*CX353</f>
        <v>155.35851923076925</v>
      </c>
      <c r="DA353" s="93">
        <f t="shared" si="399"/>
        <v>1097.8305817630498</v>
      </c>
      <c r="DB353" s="93">
        <f t="shared" si="386"/>
        <v>1.0125699889037541E+23</v>
      </c>
      <c r="DC353" s="93">
        <f t="shared" si="387"/>
        <v>340514.1333333333</v>
      </c>
      <c r="DD353" s="94">
        <f t="shared" si="388"/>
        <v>7.0664330942311206</v>
      </c>
      <c r="DE353" s="100">
        <f t="shared" si="407"/>
        <v>1.2464535987110523</v>
      </c>
    </row>
    <row r="354" spans="1:109">
      <c r="A354" s="84">
        <v>8192</v>
      </c>
      <c r="B354" s="84">
        <f t="shared" si="342"/>
        <v>11.6</v>
      </c>
      <c r="C354" s="112">
        <f t="shared" si="408"/>
        <v>14.74</v>
      </c>
      <c r="D354" s="116"/>
      <c r="E354" s="86">
        <f t="shared" si="389"/>
        <v>2.74</v>
      </c>
      <c r="F354" s="86">
        <f t="shared" si="343"/>
        <v>2.74</v>
      </c>
      <c r="G354" s="87">
        <f t="shared" si="344"/>
        <v>7.5076000000000009</v>
      </c>
      <c r="H354" s="88">
        <f t="shared" si="345"/>
        <v>8.9472113890239119E+20</v>
      </c>
      <c r="I354" s="84">
        <f t="shared" si="390"/>
        <v>69.600000000000037</v>
      </c>
      <c r="J354" s="89">
        <v>348</v>
      </c>
      <c r="K354" s="94">
        <f t="shared" si="346"/>
        <v>348</v>
      </c>
      <c r="L354" s="94">
        <f t="shared" si="347"/>
        <v>10</v>
      </c>
      <c r="M354" s="94">
        <v>1</v>
      </c>
      <c r="N354" s="94">
        <f>N$3/Q$3</f>
        <v>1</v>
      </c>
      <c r="O354" s="93">
        <f>O353*M354</f>
        <v>4.571735261184E+16</v>
      </c>
      <c r="P354" s="93">
        <f>K354*O354*$G354*N354</f>
        <v>1.1944320357109021E+20</v>
      </c>
      <c r="Q354" s="93">
        <f t="shared" si="409"/>
        <v>8.9472113890239122E+21</v>
      </c>
      <c r="R354" s="93">
        <f t="shared" si="410"/>
        <v>4.4736056945119559E+22</v>
      </c>
      <c r="S354" s="93">
        <f t="shared" si="348"/>
        <v>340787.20000000001</v>
      </c>
      <c r="T354" s="94">
        <f t="shared" si="411"/>
        <v>74.907664241429273</v>
      </c>
      <c r="U354" s="100">
        <f>T354/(($C354/N$3))</f>
        <v>5.0819310882923521</v>
      </c>
      <c r="V354" s="94">
        <f t="shared" si="349"/>
        <v>338</v>
      </c>
      <c r="W354" s="97">
        <f t="shared" si="350"/>
        <v>10.5</v>
      </c>
      <c r="X354" s="94">
        <v>1</v>
      </c>
      <c r="Y354" s="94">
        <f>Y$3/AB$3</f>
        <v>0.95238095238095244</v>
      </c>
      <c r="Z354" s="93">
        <f>Z353*X354</f>
        <v>3526767201484800</v>
      </c>
      <c r="AA354" s="93">
        <f>V354*Z354*$G354*Y354</f>
        <v>8.5232518241439468E+18</v>
      </c>
      <c r="AB354" s="93">
        <f t="shared" si="391"/>
        <v>2.3486429896187755E+21</v>
      </c>
      <c r="AC354" s="93">
        <f t="shared" si="351"/>
        <v>4.6972859792375539E+22</v>
      </c>
      <c r="AD354" s="93">
        <f t="shared" si="352"/>
        <v>340787.20000000001</v>
      </c>
      <c r="AE354" s="94">
        <f t="shared" si="353"/>
        <v>275.55715096505048</v>
      </c>
      <c r="AF354" s="100">
        <f t="shared" si="392"/>
        <v>19.629240740386908</v>
      </c>
      <c r="AG354" s="94">
        <f t="shared" si="354"/>
        <v>313</v>
      </c>
      <c r="AH354" s="94">
        <f t="shared" si="355"/>
        <v>11.75</v>
      </c>
      <c r="AI354" s="94">
        <v>1</v>
      </c>
      <c r="AJ354" s="94">
        <f>AJ$3/AM$3</f>
        <v>0.85106382978723394</v>
      </c>
      <c r="AK354" s="93">
        <f>AK353*AI354</f>
        <v>330634425139200</v>
      </c>
      <c r="AL354" s="93">
        <f>AG354*AK354*$G354*AJ354</f>
        <v>6.6123474568918566E+17</v>
      </c>
      <c r="AM354" s="93">
        <f t="shared" si="393"/>
        <v>8.2132604547680256E+19</v>
      </c>
      <c r="AN354" s="93">
        <f t="shared" si="356"/>
        <v>5.2564866910515479E+22</v>
      </c>
      <c r="AO354" s="93">
        <f t="shared" si="357"/>
        <v>340787.20000000001</v>
      </c>
      <c r="AP354" s="94">
        <f t="shared" si="358"/>
        <v>124.21096302505374</v>
      </c>
      <c r="AQ354" s="100">
        <f t="shared" si="401"/>
        <v>9.9014845016579489</v>
      </c>
      <c r="AR354" s="94">
        <f t="shared" si="359"/>
        <v>283</v>
      </c>
      <c r="AS354" s="94">
        <f t="shared" si="360"/>
        <v>13.25</v>
      </c>
      <c r="AT354" s="94">
        <v>1</v>
      </c>
      <c r="AU354" s="94">
        <f>AU$3/AX$3</f>
        <v>0.75471698113207542</v>
      </c>
      <c r="AV354" s="93">
        <f>AV353*AT354</f>
        <v>27374690304000</v>
      </c>
      <c r="AW354" s="93">
        <f>AR354*AV354*$G354*AU354</f>
        <v>4.3895590682374224E+16</v>
      </c>
      <c r="AX354" s="93">
        <f t="shared" si="394"/>
        <v>1.4471502795967565E+18</v>
      </c>
      <c r="AY354" s="93">
        <f t="shared" si="361"/>
        <v>5.9275275452283418E+22</v>
      </c>
      <c r="AZ354" s="93">
        <f t="shared" si="362"/>
        <v>340787.20000000001</v>
      </c>
      <c r="BA354" s="94">
        <f t="shared" si="363"/>
        <v>32.968010160023731</v>
      </c>
      <c r="BB354" s="100">
        <f t="shared" si="402"/>
        <v>2.9635422972884289</v>
      </c>
      <c r="BC354" s="94">
        <f t="shared" si="364"/>
        <v>246</v>
      </c>
      <c r="BD354" s="94">
        <f t="shared" si="365"/>
        <v>15.1</v>
      </c>
      <c r="BE354" s="94">
        <v>1</v>
      </c>
      <c r="BF354" s="94">
        <f>BF$3/BI$3</f>
        <v>0.66225165562913912</v>
      </c>
      <c r="BG354" s="93">
        <f>BG353*BE354</f>
        <v>179424460800</v>
      </c>
      <c r="BH354" s="93">
        <f>BC354*BG354*$G354*BF354</f>
        <v>219452703409213.09</v>
      </c>
      <c r="BI354" s="93">
        <f t="shared" si="395"/>
        <v>9764561250155010</v>
      </c>
      <c r="BJ354" s="93">
        <f t="shared" si="366"/>
        <v>6.7551445987130534E+22</v>
      </c>
      <c r="BK354" s="93">
        <f t="shared" si="367"/>
        <v>340787.20000000001</v>
      </c>
      <c r="BL354" s="94">
        <f t="shared" si="368"/>
        <v>44.49506020414362</v>
      </c>
      <c r="BM354" s="100">
        <f t="shared" si="403"/>
        <v>4.5581778092440208</v>
      </c>
      <c r="BN354" s="94">
        <f t="shared" si="369"/>
        <v>196</v>
      </c>
      <c r="BO354" s="94">
        <f t="shared" si="370"/>
        <v>17.600000000000001</v>
      </c>
      <c r="BP354" s="94">
        <v>1</v>
      </c>
      <c r="BQ354" s="94">
        <f>BQ$3/BT$3</f>
        <v>0.56818181818181823</v>
      </c>
      <c r="BR354" s="93">
        <f>BR353*BP354</f>
        <v>106168320</v>
      </c>
      <c r="BS354" s="93">
        <f>BN354*BR354*$G354*BQ354</f>
        <v>88764533369.018204</v>
      </c>
      <c r="BT354" s="93">
        <f t="shared" si="396"/>
        <v>11114463343512.498</v>
      </c>
      <c r="BU354" s="93">
        <f t="shared" si="371"/>
        <v>7.8735460223410432E+22</v>
      </c>
      <c r="BV354" s="93">
        <f t="shared" si="372"/>
        <v>340787.20000000001</v>
      </c>
      <c r="BW354" s="94">
        <f t="shared" si="373"/>
        <v>125.21288539091017</v>
      </c>
      <c r="BX354" s="100">
        <f t="shared" si="404"/>
        <v>14.950792285481812</v>
      </c>
      <c r="BY354" s="94">
        <f t="shared" si="374"/>
        <v>141</v>
      </c>
      <c r="BZ354" s="94">
        <f t="shared" si="375"/>
        <v>20.350000000000001</v>
      </c>
      <c r="CA354" s="94">
        <v>1</v>
      </c>
      <c r="CB354" s="94">
        <f>CB$3/CE$3</f>
        <v>0.49140049140049141</v>
      </c>
      <c r="CC354" s="93">
        <f>CC353*CA354</f>
        <v>737280</v>
      </c>
      <c r="CD354" s="93">
        <f>BY354*CC354*$G354*CB354</f>
        <v>383520230.58869785</v>
      </c>
      <c r="CE354" s="93">
        <f t="shared" si="397"/>
        <v>6274950312.9571667</v>
      </c>
      <c r="CF354" s="93">
        <f t="shared" si="376"/>
        <v>9.1037875883318312E+22</v>
      </c>
      <c r="CG354" s="93">
        <f t="shared" si="377"/>
        <v>340787.20000000001</v>
      </c>
      <c r="CH354" s="94">
        <f t="shared" si="378"/>
        <v>16.361458438125183</v>
      </c>
      <c r="CI354" s="100">
        <f t="shared" si="405"/>
        <v>2.2588580679501185</v>
      </c>
      <c r="CJ354" s="94">
        <f t="shared" si="379"/>
        <v>91</v>
      </c>
      <c r="CK354" s="94">
        <f t="shared" si="380"/>
        <v>22.85</v>
      </c>
      <c r="CL354" s="94">
        <v>1</v>
      </c>
      <c r="CM354" s="94">
        <f>CM$3/CP$3</f>
        <v>0.43763676148796499</v>
      </c>
      <c r="CN354" s="93">
        <f>CN353*CL354</f>
        <v>640</v>
      </c>
      <c r="CO354" s="93">
        <f>CJ354*CN354*$G354*CM354</f>
        <v>191353.44595185999</v>
      </c>
      <c r="CP354" s="93">
        <f t="shared" si="398"/>
        <v>6880692.118928073</v>
      </c>
      <c r="CQ354" s="93">
        <f t="shared" si="381"/>
        <v>1.0222189011959821E+23</v>
      </c>
      <c r="CR354" s="93">
        <f t="shared" si="382"/>
        <v>340787.20000000001</v>
      </c>
      <c r="CS354" s="94">
        <f t="shared" si="383"/>
        <v>35.95802565614153</v>
      </c>
      <c r="CT354" s="100">
        <f t="shared" si="406"/>
        <v>5.5742258225429717</v>
      </c>
      <c r="CU354" s="94">
        <f t="shared" si="384"/>
        <v>28</v>
      </c>
      <c r="CV354" s="94">
        <f t="shared" si="385"/>
        <v>26</v>
      </c>
      <c r="CW354" s="94">
        <v>1</v>
      </c>
      <c r="CX354" s="94">
        <f>CX$3/DA$3</f>
        <v>0.38461538461538458</v>
      </c>
      <c r="CY354" s="93">
        <f>CY353*CW354</f>
        <v>2</v>
      </c>
      <c r="CZ354" s="93">
        <f>CU354*CY354*$G354*CX354</f>
        <v>161.70215384615383</v>
      </c>
      <c r="DA354" s="93">
        <f t="shared" si="399"/>
        <v>1261.0761833366535</v>
      </c>
      <c r="DB354" s="93">
        <f t="shared" si="386"/>
        <v>1.1631374805731086E+23</v>
      </c>
      <c r="DC354" s="93">
        <f t="shared" si="387"/>
        <v>340787.20000000001</v>
      </c>
      <c r="DD354" s="94">
        <f t="shared" si="388"/>
        <v>7.7987593445196941</v>
      </c>
      <c r="DE354" s="100">
        <f t="shared" si="407"/>
        <v>1.3756291923847492</v>
      </c>
    </row>
    <row r="355" spans="1:109">
      <c r="A355" s="84">
        <v>8192</v>
      </c>
      <c r="B355" s="84">
        <f t="shared" si="342"/>
        <v>11.633333333333333</v>
      </c>
      <c r="C355" s="112">
        <f t="shared" si="408"/>
        <v>14.74</v>
      </c>
      <c r="D355" s="116"/>
      <c r="E355" s="86">
        <f t="shared" si="389"/>
        <v>2.7450000000000001</v>
      </c>
      <c r="F355" s="86">
        <f t="shared" si="343"/>
        <v>2.7450000000000001</v>
      </c>
      <c r="G355" s="87">
        <f t="shared" si="344"/>
        <v>7.535025000000001</v>
      </c>
      <c r="H355" s="88">
        <f t="shared" si="345"/>
        <v>1.0277647004382505E+21</v>
      </c>
      <c r="I355" s="84">
        <f t="shared" si="390"/>
        <v>69.80000000000004</v>
      </c>
      <c r="J355" s="89">
        <v>349</v>
      </c>
      <c r="K355" s="94">
        <f t="shared" si="346"/>
        <v>349</v>
      </c>
      <c r="L355" s="94">
        <f t="shared" si="347"/>
        <v>10</v>
      </c>
      <c r="M355" s="94">
        <v>1</v>
      </c>
      <c r="N355" s="94">
        <f>N$3/Q$3</f>
        <v>1</v>
      </c>
      <c r="O355" s="93">
        <f>O354*M355</f>
        <v>4.571735261184E+16</v>
      </c>
      <c r="P355" s="93">
        <f>K355*O355*$G355*N355</f>
        <v>1.2022400680754638E+20</v>
      </c>
      <c r="Q355" s="93">
        <f t="shared" si="409"/>
        <v>1.0277647004382504E+22</v>
      </c>
      <c r="R355" s="93">
        <f t="shared" si="410"/>
        <v>5.1388235021912526E+22</v>
      </c>
      <c r="S355" s="93">
        <f t="shared" si="348"/>
        <v>341060.26666666666</v>
      </c>
      <c r="T355" s="94">
        <f t="shared" si="411"/>
        <v>85.487476896647422</v>
      </c>
      <c r="U355" s="100">
        <f>T355/(($C355/N$3))</f>
        <v>5.7996931408851706</v>
      </c>
      <c r="V355" s="94">
        <f t="shared" si="349"/>
        <v>339</v>
      </c>
      <c r="W355" s="97">
        <f t="shared" si="350"/>
        <v>10.5</v>
      </c>
      <c r="X355" s="94">
        <v>1</v>
      </c>
      <c r="Y355" s="94">
        <f>Y$3/AB$3</f>
        <v>0.95238095238095244</v>
      </c>
      <c r="Z355" s="93">
        <f>Z354*X355</f>
        <v>3526767201484800</v>
      </c>
      <c r="AA355" s="93">
        <f>V355*Z355*$G355*Y355</f>
        <v>8.5796958018788147E+18</v>
      </c>
      <c r="AB355" s="93">
        <f t="shared" si="391"/>
        <v>2.6978823386504055E+21</v>
      </c>
      <c r="AC355" s="93">
        <f t="shared" si="351"/>
        <v>5.3957646773008149E+22</v>
      </c>
      <c r="AD355" s="93">
        <f t="shared" si="352"/>
        <v>341060.26666666666</v>
      </c>
      <c r="AE355" s="94">
        <f t="shared" si="353"/>
        <v>314.44964960874404</v>
      </c>
      <c r="AF355" s="100">
        <f t="shared" si="392"/>
        <v>22.399737590853544</v>
      </c>
      <c r="AG355" s="94">
        <f t="shared" si="354"/>
        <v>314</v>
      </c>
      <c r="AH355" s="94">
        <f t="shared" si="355"/>
        <v>11.75</v>
      </c>
      <c r="AI355" s="94">
        <v>1</v>
      </c>
      <c r="AJ355" s="94">
        <f>AJ$3/AM$3</f>
        <v>0.85106382978723394</v>
      </c>
      <c r="AK355" s="93">
        <f>AK354*AI355</f>
        <v>330634425139200</v>
      </c>
      <c r="AL355" s="93">
        <f>AG355*AK355*$G355*AJ355</f>
        <v>6.6577050128964518E+17</v>
      </c>
      <c r="AM355" s="93">
        <f t="shared" si="393"/>
        <v>9.4345587735542301E+19</v>
      </c>
      <c r="AN355" s="93">
        <f t="shared" si="356"/>
        <v>6.0381176150747215E+22</v>
      </c>
      <c r="AO355" s="93">
        <f t="shared" si="357"/>
        <v>341060.26666666666</v>
      </c>
      <c r="AP355" s="94">
        <f t="shared" si="358"/>
        <v>141.70887348236087</v>
      </c>
      <c r="AQ355" s="100">
        <f t="shared" si="401"/>
        <v>11.296331502155633</v>
      </c>
      <c r="AR355" s="94">
        <f t="shared" si="359"/>
        <v>284</v>
      </c>
      <c r="AS355" s="94">
        <f t="shared" si="360"/>
        <v>13.25</v>
      </c>
      <c r="AT355" s="94">
        <v>1</v>
      </c>
      <c r="AU355" s="94">
        <f>AU$3/AX$3</f>
        <v>0.75471698113207542</v>
      </c>
      <c r="AV355" s="93">
        <f>AV354*AT355</f>
        <v>27374690304000</v>
      </c>
      <c r="AW355" s="93">
        <f>AR355*AV355*$G355*AU355</f>
        <v>4.4211614437315416E+16</v>
      </c>
      <c r="AX355" s="93">
        <f t="shared" si="394"/>
        <v>1.662339145606294E+18</v>
      </c>
      <c r="AY355" s="93">
        <f t="shared" si="361"/>
        <v>6.8089411404034101E+22</v>
      </c>
      <c r="AZ355" s="93">
        <f t="shared" si="362"/>
        <v>341060.26666666666</v>
      </c>
      <c r="BA355" s="94">
        <f t="shared" si="363"/>
        <v>37.59960288179952</v>
      </c>
      <c r="BB355" s="100">
        <f t="shared" si="402"/>
        <v>3.3798828913422225</v>
      </c>
      <c r="BC355" s="94">
        <f t="shared" si="364"/>
        <v>247</v>
      </c>
      <c r="BD355" s="94">
        <f t="shared" si="365"/>
        <v>15.1</v>
      </c>
      <c r="BE355" s="94">
        <v>1</v>
      </c>
      <c r="BF355" s="94">
        <f>BF$3/BI$3</f>
        <v>0.66225165562913912</v>
      </c>
      <c r="BG355" s="93">
        <f>BG354*BE355</f>
        <v>179424460800</v>
      </c>
      <c r="BH355" s="93">
        <f>BC355*BG355*$G355*BF355</f>
        <v>221149699365338.75</v>
      </c>
      <c r="BI355" s="93">
        <f t="shared" si="395"/>
        <v>1.1216535445320856E+16</v>
      </c>
      <c r="BJ355" s="93">
        <f t="shared" si="366"/>
        <v>7.7596234883087917E+22</v>
      </c>
      <c r="BK355" s="93">
        <f t="shared" si="367"/>
        <v>341060.26666666666</v>
      </c>
      <c r="BL355" s="94">
        <f t="shared" si="368"/>
        <v>50.719198251276694</v>
      </c>
      <c r="BM355" s="100">
        <f t="shared" si="403"/>
        <v>5.1957930365961884</v>
      </c>
      <c r="BN355" s="94">
        <f t="shared" si="369"/>
        <v>197</v>
      </c>
      <c r="BO355" s="94">
        <f t="shared" si="370"/>
        <v>17.600000000000001</v>
      </c>
      <c r="BP355" s="94">
        <v>1</v>
      </c>
      <c r="BQ355" s="94">
        <f>BQ$3/BT$3</f>
        <v>0.56818181818181823</v>
      </c>
      <c r="BR355" s="93">
        <f>BR354*BP355</f>
        <v>106168320</v>
      </c>
      <c r="BS355" s="93">
        <f>BN355*BR355*$G355*BQ355</f>
        <v>89543321730.327286</v>
      </c>
      <c r="BT355" s="93">
        <f t="shared" si="396"/>
        <v>12767165759367.65</v>
      </c>
      <c r="BU355" s="93">
        <f t="shared" si="371"/>
        <v>9.0443293638566049E+22</v>
      </c>
      <c r="BV355" s="93">
        <f t="shared" si="372"/>
        <v>341060.26666666666</v>
      </c>
      <c r="BW355" s="94">
        <f t="shared" si="373"/>
        <v>142.58088166326712</v>
      </c>
      <c r="BX355" s="100">
        <f t="shared" si="404"/>
        <v>17.024582885166222</v>
      </c>
      <c r="BY355" s="94">
        <f t="shared" si="374"/>
        <v>142</v>
      </c>
      <c r="BZ355" s="94">
        <f t="shared" si="375"/>
        <v>20.350000000000001</v>
      </c>
      <c r="CA355" s="94">
        <v>1</v>
      </c>
      <c r="CB355" s="94">
        <f>CB$3/CE$3</f>
        <v>0.49140049140049141</v>
      </c>
      <c r="CC355" s="93">
        <f>CC354*CA355</f>
        <v>737280</v>
      </c>
      <c r="CD355" s="93">
        <f>BY355*CC355*$G355*CB355</f>
        <v>387651154.27223593</v>
      </c>
      <c r="CE355" s="93">
        <f t="shared" si="397"/>
        <v>7208025102.1820269</v>
      </c>
      <c r="CF355" s="93">
        <f t="shared" si="376"/>
        <v>1.0457505826959198E+23</v>
      </c>
      <c r="CG355" s="93">
        <f t="shared" si="377"/>
        <v>341060.26666666666</v>
      </c>
      <c r="CH355" s="94">
        <f t="shared" si="378"/>
        <v>18.594101998004227</v>
      </c>
      <c r="CI355" s="100">
        <f t="shared" si="405"/>
        <v>2.5670961713662552</v>
      </c>
      <c r="CJ355" s="94">
        <f t="shared" si="379"/>
        <v>92</v>
      </c>
      <c r="CK355" s="94">
        <f t="shared" si="380"/>
        <v>22.85</v>
      </c>
      <c r="CL355" s="94">
        <v>1</v>
      </c>
      <c r="CM355" s="94">
        <f>CM$3/CP$3</f>
        <v>0.43763676148796499</v>
      </c>
      <c r="CN355" s="93">
        <f>CN354*CL355</f>
        <v>640</v>
      </c>
      <c r="CO355" s="93">
        <f>CJ355*CN355*$G355*CM355</f>
        <v>194162.91991247266</v>
      </c>
      <c r="CP355" s="93">
        <f t="shared" si="398"/>
        <v>7903839.7182537429</v>
      </c>
      <c r="CQ355" s="93">
        <f t="shared" si="381"/>
        <v>1.1742211702507012E+23</v>
      </c>
      <c r="CR355" s="93">
        <f t="shared" si="382"/>
        <v>341060.26666666666</v>
      </c>
      <c r="CS355" s="94">
        <f t="shared" si="383"/>
        <v>40.707256163106429</v>
      </c>
      <c r="CT355" s="100">
        <f t="shared" si="406"/>
        <v>6.310453211173555</v>
      </c>
      <c r="CU355" s="94">
        <f t="shared" si="384"/>
        <v>29</v>
      </c>
      <c r="CV355" s="94">
        <f t="shared" si="385"/>
        <v>26</v>
      </c>
      <c r="CW355" s="94">
        <v>1</v>
      </c>
      <c r="CX355" s="94">
        <f>CX$3/DA$3</f>
        <v>0.38461538461538458</v>
      </c>
      <c r="CY355" s="93">
        <f>CY354*CW355</f>
        <v>2</v>
      </c>
      <c r="CZ355" s="93">
        <f>CU355*CY355*$G355*CX355</f>
        <v>168.08901923076925</v>
      </c>
      <c r="DA355" s="93">
        <f t="shared" si="399"/>
        <v>1448.5961373247533</v>
      </c>
      <c r="DB355" s="93">
        <f t="shared" si="386"/>
        <v>1.3360941105697258E+23</v>
      </c>
      <c r="DC355" s="93">
        <f t="shared" si="387"/>
        <v>341060.26666666666</v>
      </c>
      <c r="DD355" s="94">
        <f t="shared" si="388"/>
        <v>8.6180295652506427</v>
      </c>
      <c r="DE355" s="100">
        <f t="shared" si="407"/>
        <v>1.5201409002477388</v>
      </c>
    </row>
    <row r="356" spans="1:109">
      <c r="A356" s="84">
        <v>8192</v>
      </c>
      <c r="B356" s="84">
        <f t="shared" si="342"/>
        <v>11.666666666666666</v>
      </c>
      <c r="C356" s="112">
        <f t="shared" si="408"/>
        <v>14.74</v>
      </c>
      <c r="D356" s="116"/>
      <c r="E356" s="86">
        <f t="shared" si="389"/>
        <v>2.75</v>
      </c>
      <c r="F356" s="86">
        <f t="shared" si="343"/>
        <v>2.75</v>
      </c>
      <c r="G356" s="87">
        <f t="shared" si="344"/>
        <v>7.5625</v>
      </c>
      <c r="H356" s="88">
        <f t="shared" si="345"/>
        <v>1.1805916207174386E+21</v>
      </c>
      <c r="I356" s="84">
        <f t="shared" si="390"/>
        <v>70.000000000000043</v>
      </c>
      <c r="J356" s="89">
        <v>350</v>
      </c>
      <c r="K356" s="94">
        <f t="shared" si="346"/>
        <v>350</v>
      </c>
      <c r="L356" s="94">
        <f t="shared" si="347"/>
        <v>10</v>
      </c>
      <c r="M356" s="94">
        <v>1</v>
      </c>
      <c r="N356" s="94">
        <f>N$3/Q$3</f>
        <v>1</v>
      </c>
      <c r="O356" s="93">
        <f>O355*M356</f>
        <v>4.571735261184E+16</v>
      </c>
      <c r="P356" s="93">
        <f>K356*O356*$G356*N356</f>
        <v>1.21008117694464E+20</v>
      </c>
      <c r="Q356" s="93">
        <f t="shared" si="409"/>
        <v>1.1805916207174386E+22</v>
      </c>
      <c r="R356" s="93">
        <f t="shared" si="410"/>
        <v>5.9029581035871924E+22</v>
      </c>
      <c r="S356" s="93">
        <f t="shared" si="348"/>
        <v>341333.33333333331</v>
      </c>
      <c r="T356" s="94">
        <f t="shared" si="411"/>
        <v>97.563010086508385</v>
      </c>
      <c r="U356" s="100">
        <f>T356/(($C356/N$3))</f>
        <v>6.6189287711335405</v>
      </c>
      <c r="V356" s="94">
        <f t="shared" si="349"/>
        <v>340</v>
      </c>
      <c r="W356" s="97">
        <f t="shared" si="350"/>
        <v>10.5</v>
      </c>
      <c r="X356" s="94">
        <v>14</v>
      </c>
      <c r="Y356" s="94">
        <f>Y$3/AB$3</f>
        <v>0.95238095238095244</v>
      </c>
      <c r="Z356" s="93">
        <f>Z355*X356</f>
        <v>4.93747408207872E+16</v>
      </c>
      <c r="AA356" s="93">
        <f>V356*Z356*$G356*Y356</f>
        <v>1.2090933555757056E+20</v>
      </c>
      <c r="AB356" s="93">
        <f t="shared" si="391"/>
        <v>3.0990530043832749E+21</v>
      </c>
      <c r="AC356" s="93">
        <f t="shared" si="351"/>
        <v>6.1981060087665519E+22</v>
      </c>
      <c r="AD356" s="93">
        <f t="shared" si="352"/>
        <v>341333.33333333331</v>
      </c>
      <c r="AE356" s="94">
        <f t="shared" si="353"/>
        <v>25.631213587371601</v>
      </c>
      <c r="AF356" s="100">
        <f t="shared" si="392"/>
        <v>1.825832718232034</v>
      </c>
      <c r="AG356" s="94">
        <f t="shared" si="354"/>
        <v>315</v>
      </c>
      <c r="AH356" s="94">
        <f t="shared" si="355"/>
        <v>11.75</v>
      </c>
      <c r="AI356" s="94">
        <v>1</v>
      </c>
      <c r="AJ356" s="94">
        <f>AJ$3/AM$3</f>
        <v>0.85106382978723394</v>
      </c>
      <c r="AK356" s="93">
        <f>AK355*AI356</f>
        <v>330634425139200</v>
      </c>
      <c r="AL356" s="93">
        <f>AG356*AK356*$G356*AJ356</f>
        <v>6.7032612309471309E+17</v>
      </c>
      <c r="AM356" s="93">
        <f t="shared" si="393"/>
        <v>1.0837462143304588E+20</v>
      </c>
      <c r="AN356" s="93">
        <f t="shared" si="356"/>
        <v>6.9359757717149516E+22</v>
      </c>
      <c r="AO356" s="93">
        <f t="shared" si="357"/>
        <v>341333.33333333331</v>
      </c>
      <c r="AP356" s="94">
        <f t="shared" si="358"/>
        <v>161.67447112565117</v>
      </c>
      <c r="AQ356" s="100">
        <f t="shared" si="401"/>
        <v>12.887890337356861</v>
      </c>
      <c r="AR356" s="94">
        <f t="shared" si="359"/>
        <v>285</v>
      </c>
      <c r="AS356" s="94">
        <f t="shared" si="360"/>
        <v>13.25</v>
      </c>
      <c r="AT356" s="94">
        <v>1</v>
      </c>
      <c r="AU356" s="94">
        <f>AU$3/AX$3</f>
        <v>0.75471698113207542</v>
      </c>
      <c r="AV356" s="93">
        <f>AV355*AT356</f>
        <v>27374690304000</v>
      </c>
      <c r="AW356" s="93">
        <f>AR356*AV356*$G356*AU356</f>
        <v>4.4529065808181128E+16</v>
      </c>
      <c r="AX356" s="93">
        <f t="shared" si="394"/>
        <v>1.9095262420051267E+18</v>
      </c>
      <c r="AY356" s="93">
        <f t="shared" si="361"/>
        <v>7.8214194872530311E+22</v>
      </c>
      <c r="AZ356" s="93">
        <f t="shared" si="362"/>
        <v>341333.33333333331</v>
      </c>
      <c r="BA356" s="94">
        <f t="shared" si="363"/>
        <v>42.88269262667302</v>
      </c>
      <c r="BB356" s="100">
        <f t="shared" si="402"/>
        <v>3.8547874986663331</v>
      </c>
      <c r="BC356" s="94">
        <f t="shared" si="364"/>
        <v>248</v>
      </c>
      <c r="BD356" s="94">
        <f t="shared" si="365"/>
        <v>15.1</v>
      </c>
      <c r="BE356" s="94">
        <v>1</v>
      </c>
      <c r="BF356" s="94">
        <f>BF$3/BI$3</f>
        <v>0.66225165562913912</v>
      </c>
      <c r="BG356" s="93">
        <f>BG355*BE356</f>
        <v>179424460800</v>
      </c>
      <c r="BH356" s="93">
        <f>BC356*BG356*$G356*BF356</f>
        <v>222854686245298.03</v>
      </c>
      <c r="BI356" s="93">
        <f t="shared" si="395"/>
        <v>1.2884415814806002E+16</v>
      </c>
      <c r="BJ356" s="93">
        <f t="shared" si="366"/>
        <v>8.91346673641666E+22</v>
      </c>
      <c r="BK356" s="93">
        <f t="shared" si="367"/>
        <v>341333.33333333331</v>
      </c>
      <c r="BL356" s="94">
        <f t="shared" si="368"/>
        <v>57.815323661733622</v>
      </c>
      <c r="BM356" s="100">
        <f t="shared" si="403"/>
        <v>5.9227366844788181</v>
      </c>
      <c r="BN356" s="94">
        <f t="shared" si="369"/>
        <v>198</v>
      </c>
      <c r="BO356" s="94">
        <f t="shared" si="370"/>
        <v>17.600000000000001</v>
      </c>
      <c r="BP356" s="94">
        <v>1</v>
      </c>
      <c r="BQ356" s="94">
        <f>BQ$3/BT$3</f>
        <v>0.56818181818181823</v>
      </c>
      <c r="BR356" s="93">
        <f>BR355*BP356</f>
        <v>106168320</v>
      </c>
      <c r="BS356" s="93">
        <f>BN356*BR356*$G356*BQ356</f>
        <v>90326016000.000015</v>
      </c>
      <c r="BT356" s="93">
        <f t="shared" si="396"/>
        <v>14665622305760.094</v>
      </c>
      <c r="BU356" s="93">
        <f t="shared" si="371"/>
        <v>1.0389206262313459E+23</v>
      </c>
      <c r="BV356" s="93">
        <f t="shared" si="372"/>
        <v>341333.33333333331</v>
      </c>
      <c r="BW356" s="94">
        <f t="shared" si="373"/>
        <v>162.36321444488476</v>
      </c>
      <c r="BX356" s="100">
        <f t="shared" si="404"/>
        <v>19.386652471031017</v>
      </c>
      <c r="BY356" s="94">
        <f t="shared" si="374"/>
        <v>143</v>
      </c>
      <c r="BZ356" s="94">
        <f t="shared" si="375"/>
        <v>20.350000000000001</v>
      </c>
      <c r="CA356" s="94">
        <v>1</v>
      </c>
      <c r="CB356" s="94">
        <f>CB$3/CE$3</f>
        <v>0.49140049140049141</v>
      </c>
      <c r="CC356" s="93">
        <f>CC355*CA356</f>
        <v>737280</v>
      </c>
      <c r="CD356" s="93">
        <f>BY356*CC356*$G356*CB356</f>
        <v>391804540.54054058</v>
      </c>
      <c r="CE356" s="93">
        <f t="shared" si="397"/>
        <v>8279846577.6538305</v>
      </c>
      <c r="CF356" s="93">
        <f t="shared" si="376"/>
        <v>1.2012519740799939E+23</v>
      </c>
      <c r="CG356" s="93">
        <f t="shared" si="377"/>
        <v>341333.33333333331</v>
      </c>
      <c r="CH356" s="94">
        <f t="shared" si="378"/>
        <v>21.132594753064385</v>
      </c>
      <c r="CI356" s="100">
        <f t="shared" si="405"/>
        <v>2.9175597233708292</v>
      </c>
      <c r="CJ356" s="94">
        <f t="shared" si="379"/>
        <v>93</v>
      </c>
      <c r="CK356" s="94">
        <f t="shared" si="380"/>
        <v>22.85</v>
      </c>
      <c r="CL356" s="94">
        <v>1</v>
      </c>
      <c r="CM356" s="94">
        <f>CM$3/CP$3</f>
        <v>0.43763676148796499</v>
      </c>
      <c r="CN356" s="93">
        <f>CN355*CL356</f>
        <v>640</v>
      </c>
      <c r="CO356" s="93">
        <f>CJ356*CN356*$G356*CM356</f>
        <v>196989.05908096279</v>
      </c>
      <c r="CP356" s="93">
        <f t="shared" si="398"/>
        <v>9079127.6825183034</v>
      </c>
      <c r="CQ356" s="93">
        <f t="shared" si="381"/>
        <v>1.3488259266696738E+23</v>
      </c>
      <c r="CR356" s="93">
        <f t="shared" si="382"/>
        <v>341333.33333333331</v>
      </c>
      <c r="CS356" s="94">
        <f t="shared" si="383"/>
        <v>46.089502253964106</v>
      </c>
      <c r="CT356" s="100">
        <f t="shared" si="406"/>
        <v>7.1448108989354129</v>
      </c>
      <c r="CU356" s="94">
        <f t="shared" si="384"/>
        <v>30</v>
      </c>
      <c r="CV356" s="94">
        <f t="shared" si="385"/>
        <v>26</v>
      </c>
      <c r="CW356" s="94">
        <v>1</v>
      </c>
      <c r="CX356" s="94">
        <f>CX$3/DA$3</f>
        <v>0.38461538461538458</v>
      </c>
      <c r="CY356" s="93">
        <f>CY355*CW356</f>
        <v>2</v>
      </c>
      <c r="CZ356" s="93">
        <f>CU356*CY356*$G356*CX356</f>
        <v>174.51923076923075</v>
      </c>
      <c r="DA356" s="93">
        <f t="shared" si="399"/>
        <v>1664.000000000003</v>
      </c>
      <c r="DB356" s="93">
        <f t="shared" si="386"/>
        <v>1.5347691069326703E+23</v>
      </c>
      <c r="DC356" s="93">
        <f t="shared" si="387"/>
        <v>341333.33333333331</v>
      </c>
      <c r="DD356" s="94">
        <f t="shared" si="388"/>
        <v>9.5347658402204036</v>
      </c>
      <c r="DE356" s="100">
        <f t="shared" si="407"/>
        <v>1.6818447207987142</v>
      </c>
    </row>
    <row r="357" spans="1:109">
      <c r="A357" s="84">
        <v>8192</v>
      </c>
      <c r="B357" s="84">
        <f t="shared" si="342"/>
        <v>11.7</v>
      </c>
      <c r="C357" s="112">
        <f t="shared" si="408"/>
        <v>14.74</v>
      </c>
      <c r="D357" s="116"/>
      <c r="E357" s="86">
        <f t="shared" si="389"/>
        <v>2.7549999999999999</v>
      </c>
      <c r="F357" s="86">
        <f t="shared" si="343"/>
        <v>2.7549999999999999</v>
      </c>
      <c r="G357" s="87">
        <f t="shared" si="344"/>
        <v>7.5900249999999998</v>
      </c>
      <c r="H357" s="88">
        <f t="shared" si="345"/>
        <v>1.3561436526414057E+21</v>
      </c>
      <c r="I357" s="84">
        <f t="shared" si="390"/>
        <v>70.200000000000045</v>
      </c>
      <c r="J357" s="89">
        <v>351</v>
      </c>
      <c r="K357" s="94">
        <f t="shared" si="346"/>
        <v>351</v>
      </c>
      <c r="L357" s="94">
        <f t="shared" si="347"/>
        <v>10</v>
      </c>
      <c r="M357" s="94">
        <v>1</v>
      </c>
      <c r="N357" s="94">
        <f>N$3/Q$3</f>
        <v>1</v>
      </c>
      <c r="O357" s="93">
        <f>O356*M357</f>
        <v>4.571735261184E+16</v>
      </c>
      <c r="P357" s="93">
        <f>K357*O357*$G357*N357</f>
        <v>1.2179554308944599E+20</v>
      </c>
      <c r="Q357" s="93">
        <f t="shared" si="409"/>
        <v>1.3561436526414058E+22</v>
      </c>
      <c r="R357" s="93">
        <f t="shared" si="410"/>
        <v>6.7807182632070284E+22</v>
      </c>
      <c r="S357" s="93">
        <f t="shared" si="348"/>
        <v>341606.40000000002</v>
      </c>
      <c r="T357" s="94">
        <f t="shared" si="411"/>
        <v>111.34591777676636</v>
      </c>
      <c r="U357" s="100">
        <f>T357/(($C357/N$3))</f>
        <v>7.5539971354658313</v>
      </c>
      <c r="V357" s="94">
        <f t="shared" si="349"/>
        <v>341</v>
      </c>
      <c r="W357" s="97">
        <f t="shared" si="350"/>
        <v>10.5</v>
      </c>
      <c r="X357" s="94">
        <v>1</v>
      </c>
      <c r="Y357" s="94">
        <f>Y$3/AB$3</f>
        <v>0.95238095238095244</v>
      </c>
      <c r="Z357" s="93">
        <f>Z356*X357</f>
        <v>4.93747408207872E+16</v>
      </c>
      <c r="AA357" s="93">
        <f>V357*Z357*$G357*Y357</f>
        <v>1.2170631558535117E+20</v>
      </c>
      <c r="AB357" s="93">
        <f t="shared" si="391"/>
        <v>3.5598770881836871E+21</v>
      </c>
      <c r="AC357" s="93">
        <f t="shared" si="351"/>
        <v>7.1197541763673793E+22</v>
      </c>
      <c r="AD357" s="93">
        <f t="shared" si="352"/>
        <v>341606.40000000002</v>
      </c>
      <c r="AE357" s="94">
        <f t="shared" si="353"/>
        <v>29.249731791339851</v>
      </c>
      <c r="AF357" s="100">
        <f t="shared" si="392"/>
        <v>2.0835969050818752</v>
      </c>
      <c r="AG357" s="94">
        <f t="shared" si="354"/>
        <v>316</v>
      </c>
      <c r="AH357" s="94">
        <f t="shared" si="355"/>
        <v>11.75</v>
      </c>
      <c r="AI357" s="94">
        <v>1</v>
      </c>
      <c r="AJ357" s="94">
        <f>AJ$3/AM$3</f>
        <v>0.85106382978723394</v>
      </c>
      <c r="AK357" s="93">
        <f>AK356*AI357</f>
        <v>330634425139200</v>
      </c>
      <c r="AL357" s="93">
        <f>AG357*AK357*$G357*AJ357</f>
        <v>6.7490165331303936E+17</v>
      </c>
      <c r="AM357" s="93">
        <f t="shared" si="393"/>
        <v>1.2448974936356625E+20</v>
      </c>
      <c r="AN357" s="93">
        <f t="shared" si="356"/>
        <v>7.9673439592682592E+22</v>
      </c>
      <c r="AO357" s="93">
        <f t="shared" si="357"/>
        <v>341606.40000000002</v>
      </c>
      <c r="AP357" s="94">
        <f t="shared" si="358"/>
        <v>184.45613335284602</v>
      </c>
      <c r="AQ357" s="100">
        <f t="shared" si="401"/>
        <v>14.703931932808283</v>
      </c>
      <c r="AR357" s="94">
        <f t="shared" si="359"/>
        <v>286</v>
      </c>
      <c r="AS357" s="94">
        <f t="shared" si="360"/>
        <v>13.25</v>
      </c>
      <c r="AT357" s="94">
        <v>1</v>
      </c>
      <c r="AU357" s="94">
        <f>AU$3/AX$3</f>
        <v>0.75471698113207542</v>
      </c>
      <c r="AV357" s="93">
        <f>AV356*AT357</f>
        <v>27374690304000</v>
      </c>
      <c r="AW357" s="93">
        <f>AR357*AV357*$G357*AU357</f>
        <v>4.4847947893992928E+16</v>
      </c>
      <c r="AX357" s="93">
        <f t="shared" si="394"/>
        <v>2.1934696530149586E+18</v>
      </c>
      <c r="AY357" s="93">
        <f t="shared" si="361"/>
        <v>8.9844516987493119E+22</v>
      </c>
      <c r="AZ357" s="93">
        <f t="shared" si="362"/>
        <v>341606.40000000002</v>
      </c>
      <c r="BA357" s="94">
        <f t="shared" si="363"/>
        <v>48.909030535793114</v>
      </c>
      <c r="BB357" s="100">
        <f t="shared" si="402"/>
        <v>4.3965037625458532</v>
      </c>
      <c r="BC357" s="94">
        <f t="shared" si="364"/>
        <v>249</v>
      </c>
      <c r="BD357" s="94">
        <f t="shared" si="365"/>
        <v>15.1</v>
      </c>
      <c r="BE357" s="94">
        <v>1</v>
      </c>
      <c r="BF357" s="94">
        <f>BF$3/BI$3</f>
        <v>0.66225165562913912</v>
      </c>
      <c r="BG357" s="93">
        <f>BG356*BE357</f>
        <v>179424460800</v>
      </c>
      <c r="BH357" s="93">
        <f>BC357*BG357*$G357*BF357</f>
        <v>224567681872712.94</v>
      </c>
      <c r="BI357" s="93">
        <f t="shared" si="395"/>
        <v>1.480030725156544E+16</v>
      </c>
      <c r="BJ357" s="93">
        <f t="shared" si="366"/>
        <v>1.0238884577442613E+23</v>
      </c>
      <c r="BK357" s="93">
        <f t="shared" si="367"/>
        <v>341606.40000000002</v>
      </c>
      <c r="BL357" s="94">
        <f t="shared" si="368"/>
        <v>65.905775613582691</v>
      </c>
      <c r="BM357" s="100">
        <f t="shared" si="403"/>
        <v>6.7515414638066398</v>
      </c>
      <c r="BN357" s="94">
        <f t="shared" si="369"/>
        <v>199</v>
      </c>
      <c r="BO357" s="94">
        <f t="shared" si="370"/>
        <v>17.600000000000001</v>
      </c>
      <c r="BP357" s="94">
        <v>1</v>
      </c>
      <c r="BQ357" s="94">
        <f>BQ$3/BT$3</f>
        <v>0.56818181818181823</v>
      </c>
      <c r="BR357" s="93">
        <f>BR356*BP357</f>
        <v>106168320</v>
      </c>
      <c r="BS357" s="93">
        <f>BN357*BR357*$G357*BQ357</f>
        <v>91112625226.472748</v>
      </c>
      <c r="BT357" s="93">
        <f t="shared" si="396"/>
        <v>16846376217634.443</v>
      </c>
      <c r="BU357" s="93">
        <f t="shared" si="371"/>
        <v>1.1934064143244369E+23</v>
      </c>
      <c r="BV357" s="93">
        <f t="shared" si="372"/>
        <v>341606.40000000002</v>
      </c>
      <c r="BW357" s="94">
        <f t="shared" si="373"/>
        <v>184.89617850172243</v>
      </c>
      <c r="BX357" s="100">
        <f t="shared" si="404"/>
        <v>22.077155641996708</v>
      </c>
      <c r="BY357" s="94">
        <f t="shared" si="374"/>
        <v>144</v>
      </c>
      <c r="BZ357" s="94">
        <f t="shared" si="375"/>
        <v>20.350000000000001</v>
      </c>
      <c r="CA357" s="94">
        <v>1</v>
      </c>
      <c r="CB357" s="94">
        <f>CB$3/CE$3</f>
        <v>0.49140049140049141</v>
      </c>
      <c r="CC357" s="93">
        <f>CC356*CA357</f>
        <v>737280</v>
      </c>
      <c r="CD357" s="93">
        <f>BY357*CC357*$G357*CB357</f>
        <v>395980443.73857498</v>
      </c>
      <c r="CE357" s="93">
        <f t="shared" si="397"/>
        <v>9511046143.3787861</v>
      </c>
      <c r="CF357" s="93">
        <f t="shared" si="376"/>
        <v>1.3798761665626302E+23</v>
      </c>
      <c r="CG357" s="93">
        <f t="shared" si="377"/>
        <v>341606.40000000002</v>
      </c>
      <c r="CH357" s="94">
        <f t="shared" si="378"/>
        <v>24.01897945661667</v>
      </c>
      <c r="CI357" s="100">
        <f t="shared" si="405"/>
        <v>3.3160531339358834</v>
      </c>
      <c r="CJ357" s="94">
        <f t="shared" si="379"/>
        <v>94</v>
      </c>
      <c r="CK357" s="94">
        <f t="shared" si="380"/>
        <v>22.85</v>
      </c>
      <c r="CL357" s="94">
        <v>1</v>
      </c>
      <c r="CM357" s="94">
        <f>CM$3/CP$3</f>
        <v>0.43763676148796499</v>
      </c>
      <c r="CN357" s="93">
        <f>CN356*CL357</f>
        <v>640</v>
      </c>
      <c r="CO357" s="93">
        <f>CJ357*CN357*$G357*CM357</f>
        <v>199831.90547045952</v>
      </c>
      <c r="CP357" s="93">
        <f t="shared" si="398"/>
        <v>10429179.033716816</v>
      </c>
      <c r="CQ357" s="93">
        <f t="shared" si="381"/>
        <v>1.5493941231428062E+23</v>
      </c>
      <c r="CR357" s="93">
        <f t="shared" si="382"/>
        <v>341606.40000000002</v>
      </c>
      <c r="CS357" s="94">
        <f t="shared" si="383"/>
        <v>52.189759233710191</v>
      </c>
      <c r="CT357" s="100">
        <f t="shared" si="406"/>
        <v>8.0904748879937447</v>
      </c>
      <c r="CU357" s="94">
        <f t="shared" si="384"/>
        <v>31</v>
      </c>
      <c r="CV357" s="94">
        <f t="shared" si="385"/>
        <v>26</v>
      </c>
      <c r="CW357" s="94">
        <v>1</v>
      </c>
      <c r="CX357" s="94">
        <f>CX$3/DA$3</f>
        <v>0.38461538461538458</v>
      </c>
      <c r="CY357" s="93">
        <f>CY356*CW357</f>
        <v>2</v>
      </c>
      <c r="CZ357" s="93">
        <f>CU357*CY357*$G357*CX357</f>
        <v>180.99290384615384</v>
      </c>
      <c r="DA357" s="93">
        <f t="shared" si="399"/>
        <v>1911.43406271507</v>
      </c>
      <c r="DB357" s="93">
        <f t="shared" si="386"/>
        <v>1.7629867484338275E+23</v>
      </c>
      <c r="DC357" s="93">
        <f t="shared" si="387"/>
        <v>341606.40000000002</v>
      </c>
      <c r="DD357" s="94">
        <f t="shared" si="388"/>
        <v>10.560823226195719</v>
      </c>
      <c r="DE357" s="100">
        <f t="shared" si="407"/>
        <v>1.8628317766695297</v>
      </c>
    </row>
    <row r="358" spans="1:109">
      <c r="A358" s="84">
        <v>8192</v>
      </c>
      <c r="B358" s="84">
        <f t="shared" si="342"/>
        <v>11.733333333333333</v>
      </c>
      <c r="C358" s="112">
        <f t="shared" si="408"/>
        <v>14.74</v>
      </c>
      <c r="D358" s="116"/>
      <c r="E358" s="86">
        <f t="shared" si="389"/>
        <v>2.76</v>
      </c>
      <c r="F358" s="86">
        <f t="shared" si="343"/>
        <v>2.76</v>
      </c>
      <c r="G358" s="87">
        <f t="shared" si="344"/>
        <v>7.6175999999999986</v>
      </c>
      <c r="H358" s="88">
        <f t="shared" si="345"/>
        <v>1.5577999829288532E+21</v>
      </c>
      <c r="I358" s="84">
        <f t="shared" si="390"/>
        <v>70.400000000000034</v>
      </c>
      <c r="J358" s="89">
        <v>352</v>
      </c>
      <c r="K358" s="94">
        <f t="shared" si="346"/>
        <v>352</v>
      </c>
      <c r="L358" s="94">
        <f t="shared" si="347"/>
        <v>10</v>
      </c>
      <c r="M358" s="94">
        <v>1</v>
      </c>
      <c r="N358" s="94">
        <f>N$3/Q$3</f>
        <v>1</v>
      </c>
      <c r="O358" s="93">
        <f>O357*M358</f>
        <v>4.571735261184E+16</v>
      </c>
      <c r="P358" s="93">
        <f>K358*O358*$G358*N358</f>
        <v>1.2258628985009522E+20</v>
      </c>
      <c r="Q358" s="93">
        <f t="shared" si="409"/>
        <v>1.5577999829288532E+22</v>
      </c>
      <c r="R358" s="93">
        <f t="shared" si="410"/>
        <v>7.7889999146442664E+22</v>
      </c>
      <c r="S358" s="93">
        <f t="shared" si="348"/>
        <v>341879.46666666667</v>
      </c>
      <c r="T358" s="94">
        <f t="shared" si="411"/>
        <v>127.07783103916519</v>
      </c>
      <c r="U358" s="100">
        <f>T358/(($C358/N$3))</f>
        <v>8.6212911152757936</v>
      </c>
      <c r="V358" s="94">
        <f t="shared" si="349"/>
        <v>342</v>
      </c>
      <c r="W358" s="97">
        <f t="shared" si="350"/>
        <v>10.5</v>
      </c>
      <c r="X358" s="94">
        <v>1</v>
      </c>
      <c r="Y358" s="94">
        <f>Y$3/AB$3</f>
        <v>0.95238095238095244</v>
      </c>
      <c r="Z358" s="93">
        <f>Z357*X358</f>
        <v>4.93747408207872E+16</v>
      </c>
      <c r="AA358" s="93">
        <f>V358*Z358*$G358*Y358</f>
        <v>1.2250668836317957E+20</v>
      </c>
      <c r="AB358" s="93">
        <f t="shared" si="391"/>
        <v>4.0892249551882368E+21</v>
      </c>
      <c r="AC358" s="93">
        <f t="shared" si="351"/>
        <v>8.1784499103764803E+22</v>
      </c>
      <c r="AD358" s="93">
        <f t="shared" si="352"/>
        <v>341879.46666666667</v>
      </c>
      <c r="AE358" s="94">
        <f t="shared" si="353"/>
        <v>33.379605716427875</v>
      </c>
      <c r="AF358" s="100">
        <f t="shared" si="392"/>
        <v>2.3777873814280372</v>
      </c>
      <c r="AG358" s="94">
        <f t="shared" si="354"/>
        <v>317</v>
      </c>
      <c r="AH358" s="94">
        <f t="shared" si="355"/>
        <v>11.75</v>
      </c>
      <c r="AI358" s="94">
        <v>1</v>
      </c>
      <c r="AJ358" s="94">
        <f>AJ$3/AM$3</f>
        <v>0.85106382978723394</v>
      </c>
      <c r="AK358" s="93">
        <f>AK357*AI358</f>
        <v>330634425139200</v>
      </c>
      <c r="AL358" s="93">
        <f>AG358*AK358*$G358*AJ358</f>
        <v>6.7949713415327411E+17</v>
      </c>
      <c r="AM358" s="93">
        <f t="shared" si="393"/>
        <v>1.4300117030792171E+20</v>
      </c>
      <c r="AN358" s="93">
        <f t="shared" si="356"/>
        <v>9.1520748997070115E+22</v>
      </c>
      <c r="AO358" s="93">
        <f t="shared" si="357"/>
        <v>341879.46666666667</v>
      </c>
      <c r="AP358" s="94">
        <f t="shared" si="358"/>
        <v>210.45146935919959</v>
      </c>
      <c r="AQ358" s="100">
        <f t="shared" si="401"/>
        <v>16.776151729786942</v>
      </c>
      <c r="AR358" s="94">
        <f t="shared" si="359"/>
        <v>287</v>
      </c>
      <c r="AS358" s="94">
        <f t="shared" si="360"/>
        <v>13.25</v>
      </c>
      <c r="AT358" s="94">
        <v>1</v>
      </c>
      <c r="AU358" s="94">
        <f>AU$3/AX$3</f>
        <v>0.75471698113207542</v>
      </c>
      <c r="AV358" s="93">
        <f>AV357*AT358</f>
        <v>27374690304000</v>
      </c>
      <c r="AW358" s="93">
        <f>AR358*AV358*$G358*AU358</f>
        <v>4.5168263793772336E+16</v>
      </c>
      <c r="AX358" s="93">
        <f t="shared" si="394"/>
        <v>2.5196349821542011E+18</v>
      </c>
      <c r="AY358" s="93">
        <f t="shared" si="361"/>
        <v>1.0320424886903651E+23</v>
      </c>
      <c r="AZ358" s="93">
        <f t="shared" si="362"/>
        <v>341879.46666666667</v>
      </c>
      <c r="BA358" s="94">
        <f t="shared" si="363"/>
        <v>55.783303818323894</v>
      </c>
      <c r="BB358" s="100">
        <f t="shared" si="402"/>
        <v>5.0144421682007572</v>
      </c>
      <c r="BC358" s="94">
        <f t="shared" si="364"/>
        <v>250</v>
      </c>
      <c r="BD358" s="94">
        <f t="shared" si="365"/>
        <v>15.1</v>
      </c>
      <c r="BE358" s="94">
        <v>1</v>
      </c>
      <c r="BF358" s="94">
        <f>BF$3/BI$3</f>
        <v>0.66225165562913912</v>
      </c>
      <c r="BG358" s="93">
        <f>BG357*BE358</f>
        <v>179424460800</v>
      </c>
      <c r="BH358" s="93">
        <f>BC358*BG358*$G358*BF358</f>
        <v>226288704071205.28</v>
      </c>
      <c r="BI358" s="93">
        <f t="shared" si="395"/>
        <v>1.7001088593323906E+16</v>
      </c>
      <c r="BJ358" s="93">
        <f t="shared" si="366"/>
        <v>1.1761389871112841E+23</v>
      </c>
      <c r="BK358" s="93">
        <f t="shared" si="367"/>
        <v>341879.46666666667</v>
      </c>
      <c r="BL358" s="94">
        <f t="shared" si="368"/>
        <v>75.130080677709159</v>
      </c>
      <c r="BM358" s="100">
        <f t="shared" si="403"/>
        <v>7.696500802126244</v>
      </c>
      <c r="BN358" s="94">
        <f t="shared" si="369"/>
        <v>200</v>
      </c>
      <c r="BO358" s="94">
        <f t="shared" si="370"/>
        <v>17.600000000000001</v>
      </c>
      <c r="BP358" s="94">
        <v>13</v>
      </c>
      <c r="BQ358" s="94">
        <f>BQ$3/BT$3</f>
        <v>0.56818181818181823</v>
      </c>
      <c r="BR358" s="93">
        <f>BR357*BP358</f>
        <v>1380188160</v>
      </c>
      <c r="BS358" s="93">
        <f>BN358*BR358*$G358*BQ358</f>
        <v>1194741059956.3635</v>
      </c>
      <c r="BT358" s="93">
        <f t="shared" si="396"/>
        <v>19351404648857.859</v>
      </c>
      <c r="BU358" s="93">
        <f t="shared" si="371"/>
        <v>1.3708639849773908E+23</v>
      </c>
      <c r="BV358" s="93">
        <f t="shared" si="372"/>
        <v>341879.46666666667</v>
      </c>
      <c r="BW358" s="94">
        <f t="shared" si="373"/>
        <v>16.197153757789696</v>
      </c>
      <c r="BX358" s="100">
        <f t="shared" si="404"/>
        <v>1.9339885083927995</v>
      </c>
      <c r="BY358" s="94">
        <f t="shared" si="374"/>
        <v>145</v>
      </c>
      <c r="BZ358" s="94">
        <f t="shared" si="375"/>
        <v>20.350000000000001</v>
      </c>
      <c r="CA358" s="94">
        <v>1</v>
      </c>
      <c r="CB358" s="94">
        <f>CB$3/CE$3</f>
        <v>0.49140049140049141</v>
      </c>
      <c r="CC358" s="93">
        <f>CC357*CA358</f>
        <v>737280</v>
      </c>
      <c r="CD358" s="93">
        <f>BY358*CC358*$G358*CB358</f>
        <v>400178918.21130216</v>
      </c>
      <c r="CE358" s="93">
        <f t="shared" si="397"/>
        <v>10925323059.200108</v>
      </c>
      <c r="CF358" s="93">
        <f t="shared" si="376"/>
        <v>1.5850614826301083E+23</v>
      </c>
      <c r="CG358" s="93">
        <f t="shared" si="377"/>
        <v>341879.46666666667</v>
      </c>
      <c r="CH358" s="94">
        <f t="shared" si="378"/>
        <v>27.301095989847539</v>
      </c>
      <c r="CI358" s="100">
        <f t="shared" si="405"/>
        <v>3.7691811627774587</v>
      </c>
      <c r="CJ358" s="94">
        <f t="shared" si="379"/>
        <v>95</v>
      </c>
      <c r="CK358" s="94">
        <f t="shared" si="380"/>
        <v>22.85</v>
      </c>
      <c r="CL358" s="94">
        <v>1</v>
      </c>
      <c r="CM358" s="94">
        <f>CM$3/CP$3</f>
        <v>0.43763676148796499</v>
      </c>
      <c r="CN358" s="93">
        <f>CN357*CL358</f>
        <v>640</v>
      </c>
      <c r="CO358" s="93">
        <f>CJ358*CN358*$G358*CM358</f>
        <v>202691.50109409186</v>
      </c>
      <c r="CP358" s="93">
        <f t="shared" si="398"/>
        <v>11979980.800000077</v>
      </c>
      <c r="CQ358" s="93">
        <f t="shared" si="381"/>
        <v>1.7797864804962148E+23</v>
      </c>
      <c r="CR358" s="93">
        <f t="shared" si="382"/>
        <v>341879.46666666667</v>
      </c>
      <c r="CS358" s="94">
        <f t="shared" si="383"/>
        <v>59.104504803281436</v>
      </c>
      <c r="CT358" s="100">
        <f t="shared" si="406"/>
        <v>9.1624011855833167</v>
      </c>
      <c r="CU358" s="94">
        <f t="shared" si="384"/>
        <v>32</v>
      </c>
      <c r="CV358" s="94">
        <f t="shared" si="385"/>
        <v>26</v>
      </c>
      <c r="CW358" s="94">
        <v>1</v>
      </c>
      <c r="CX358" s="94">
        <f>CX$3/DA$3</f>
        <v>0.38461538461538458</v>
      </c>
      <c r="CY358" s="93">
        <f>CY357*CW358</f>
        <v>2</v>
      </c>
      <c r="CZ358" s="93">
        <f>CU358*CY358*$G358*CX358</f>
        <v>187.5101538461538</v>
      </c>
      <c r="DA358" s="93">
        <f t="shared" si="399"/>
        <v>2195.6611635261006</v>
      </c>
      <c r="DB358" s="93">
        <f t="shared" si="386"/>
        <v>2.0251399778075092E+23</v>
      </c>
      <c r="DC358" s="93">
        <f t="shared" si="387"/>
        <v>341879.46666666667</v>
      </c>
      <c r="DD358" s="94">
        <f t="shared" si="388"/>
        <v>11.709558754495886</v>
      </c>
      <c r="DE358" s="100">
        <f t="shared" si="407"/>
        <v>2.0654581249450001</v>
      </c>
    </row>
    <row r="359" spans="1:109">
      <c r="A359" s="84">
        <v>8192</v>
      </c>
      <c r="B359" s="84">
        <f t="shared" si="342"/>
        <v>11.766666666666667</v>
      </c>
      <c r="C359" s="112">
        <f t="shared" si="408"/>
        <v>14.74</v>
      </c>
      <c r="D359" s="116"/>
      <c r="E359" s="86">
        <f t="shared" si="389"/>
        <v>2.7650000000000001</v>
      </c>
      <c r="F359" s="86">
        <f t="shared" si="343"/>
        <v>2.7650000000000001</v>
      </c>
      <c r="G359" s="87">
        <f t="shared" si="344"/>
        <v>7.6452250000000008</v>
      </c>
      <c r="H359" s="88">
        <f t="shared" si="345"/>
        <v>1.7894422778047834E+21</v>
      </c>
      <c r="I359" s="84">
        <f t="shared" si="390"/>
        <v>70.600000000000037</v>
      </c>
      <c r="J359" s="89">
        <v>353</v>
      </c>
      <c r="K359" s="94">
        <f t="shared" si="346"/>
        <v>353</v>
      </c>
      <c r="L359" s="94">
        <f t="shared" si="347"/>
        <v>10</v>
      </c>
      <c r="M359" s="94">
        <v>1</v>
      </c>
      <c r="N359" s="94">
        <f>N$3/Q$3</f>
        <v>1</v>
      </c>
      <c r="O359" s="93">
        <f>O358*M359</f>
        <v>4.571735261184E+16</v>
      </c>
      <c r="P359" s="93">
        <f>K359*O359*$G359*N359</f>
        <v>1.2338036483401464E+20</v>
      </c>
      <c r="Q359" s="93">
        <f t="shared" si="409"/>
        <v>1.7894422778047835E+22</v>
      </c>
      <c r="R359" s="93">
        <f t="shared" si="410"/>
        <v>8.9472113890239168E+22</v>
      </c>
      <c r="S359" s="93">
        <f t="shared" si="348"/>
        <v>342152.53333333333</v>
      </c>
      <c r="T359" s="94">
        <f t="shared" si="411"/>
        <v>145.03460742818726</v>
      </c>
      <c r="U359" s="100">
        <f>T359/(($C359/N$3))</f>
        <v>9.8395256057114828</v>
      </c>
      <c r="V359" s="94">
        <f t="shared" si="349"/>
        <v>343</v>
      </c>
      <c r="W359" s="97">
        <f t="shared" si="350"/>
        <v>10.5</v>
      </c>
      <c r="X359" s="94">
        <v>1</v>
      </c>
      <c r="Y359" s="94">
        <f>Y$3/AB$3</f>
        <v>0.95238095238095244</v>
      </c>
      <c r="Z359" s="93">
        <f>Z358*X359</f>
        <v>4.93747408207872E+16</v>
      </c>
      <c r="AA359" s="93">
        <f>V359*Z359*$G359*Y359</f>
        <v>1.2331046094459027E+20</v>
      </c>
      <c r="AB359" s="93">
        <f t="shared" si="391"/>
        <v>4.6972859792375525E+21</v>
      </c>
      <c r="AC359" s="93">
        <f t="shared" si="351"/>
        <v>9.3945719584751127E+22</v>
      </c>
      <c r="AD359" s="93">
        <f t="shared" si="352"/>
        <v>342152.53333333333</v>
      </c>
      <c r="AE359" s="94">
        <f t="shared" si="353"/>
        <v>38.093166980766412</v>
      </c>
      <c r="AF359" s="100">
        <f t="shared" si="392"/>
        <v>2.7135566709501178</v>
      </c>
      <c r="AG359" s="94">
        <f t="shared" si="354"/>
        <v>318</v>
      </c>
      <c r="AH359" s="94">
        <f t="shared" si="355"/>
        <v>11.75</v>
      </c>
      <c r="AI359" s="94">
        <v>1</v>
      </c>
      <c r="AJ359" s="94">
        <f>AJ$3/AM$3</f>
        <v>0.85106382978723394</v>
      </c>
      <c r="AK359" s="93">
        <f>AK358*AI359</f>
        <v>330634425139200</v>
      </c>
      <c r="AL359" s="93">
        <f>AG359*AK359*$G359*AJ359</f>
        <v>6.8411260782406746E+17</v>
      </c>
      <c r="AM359" s="93">
        <f t="shared" si="393"/>
        <v>1.6426520909536051E+20</v>
      </c>
      <c r="AN359" s="93">
        <f t="shared" si="356"/>
        <v>1.0512973382103103E+23</v>
      </c>
      <c r="AO359" s="93">
        <f t="shared" si="357"/>
        <v>342152.53333333333</v>
      </c>
      <c r="AP359" s="94">
        <f t="shared" si="358"/>
        <v>240.1142841349365</v>
      </c>
      <c r="AQ359" s="100">
        <f t="shared" si="401"/>
        <v>19.140724820797178</v>
      </c>
      <c r="AR359" s="94">
        <f t="shared" si="359"/>
        <v>288</v>
      </c>
      <c r="AS359" s="94">
        <f t="shared" si="360"/>
        <v>13.25</v>
      </c>
      <c r="AT359" s="94">
        <v>1</v>
      </c>
      <c r="AU359" s="94">
        <f>AU$3/AX$3</f>
        <v>0.75471698113207542</v>
      </c>
      <c r="AV359" s="93">
        <f>AV358*AT359</f>
        <v>27374690304000</v>
      </c>
      <c r="AW359" s="93">
        <f>AR359*AV359*$G359*AU359</f>
        <v>4.5490016606540936E+16</v>
      </c>
      <c r="AX359" s="93">
        <f t="shared" si="394"/>
        <v>2.894300559193515E+18</v>
      </c>
      <c r="AY359" s="93">
        <f t="shared" si="361"/>
        <v>1.185505509045669E+23</v>
      </c>
      <c r="AZ359" s="93">
        <f t="shared" si="362"/>
        <v>342152.53333333333</v>
      </c>
      <c r="BA359" s="94">
        <f t="shared" si="363"/>
        <v>63.624961587227652</v>
      </c>
      <c r="BB359" s="100">
        <f t="shared" si="402"/>
        <v>5.71934016981524</v>
      </c>
      <c r="BC359" s="94">
        <f t="shared" si="364"/>
        <v>251</v>
      </c>
      <c r="BD359" s="94">
        <f t="shared" si="365"/>
        <v>15.1</v>
      </c>
      <c r="BE359" s="94">
        <v>1</v>
      </c>
      <c r="BF359" s="94">
        <f>BF$3/BI$3</f>
        <v>0.66225165562913912</v>
      </c>
      <c r="BG359" s="93">
        <f>BG358*BE359</f>
        <v>179424460800</v>
      </c>
      <c r="BH359" s="93">
        <f>BC359*BG359*$G359*BF359</f>
        <v>228017770664397.16</v>
      </c>
      <c r="BI359" s="93">
        <f t="shared" si="395"/>
        <v>1.9529122500310028E+16</v>
      </c>
      <c r="BJ359" s="93">
        <f t="shared" si="366"/>
        <v>1.3510289197426115E+23</v>
      </c>
      <c r="BK359" s="93">
        <f t="shared" si="367"/>
        <v>342152.53333333333</v>
      </c>
      <c r="BL359" s="94">
        <f t="shared" si="368"/>
        <v>85.647370568557704</v>
      </c>
      <c r="BM359" s="100">
        <f t="shared" si="403"/>
        <v>8.7739165236446492</v>
      </c>
      <c r="BN359" s="94">
        <f t="shared" si="369"/>
        <v>201</v>
      </c>
      <c r="BO359" s="94">
        <f t="shared" si="370"/>
        <v>17.600000000000001</v>
      </c>
      <c r="BP359" s="94">
        <v>1</v>
      </c>
      <c r="BQ359" s="94">
        <f>BQ$3/BT$3</f>
        <v>0.56818181818181823</v>
      </c>
      <c r="BR359" s="93">
        <f>BR358*BP359</f>
        <v>1380188160</v>
      </c>
      <c r="BS359" s="93">
        <f>BN359*BR359*$G359*BQ359</f>
        <v>1205069121666.3276</v>
      </c>
      <c r="BT359" s="93">
        <f t="shared" si="396"/>
        <v>22228926687025</v>
      </c>
      <c r="BU359" s="93">
        <f t="shared" si="371"/>
        <v>1.5747092044682097E+23</v>
      </c>
      <c r="BV359" s="93">
        <f t="shared" si="372"/>
        <v>342152.53333333333</v>
      </c>
      <c r="BW359" s="94">
        <f t="shared" si="373"/>
        <v>18.446183946932116</v>
      </c>
      <c r="BX359" s="100">
        <f t="shared" si="404"/>
        <v>2.2025294264993573</v>
      </c>
      <c r="BY359" s="94">
        <f t="shared" si="374"/>
        <v>146</v>
      </c>
      <c r="BZ359" s="94">
        <f t="shared" si="375"/>
        <v>20.350000000000001</v>
      </c>
      <c r="CA359" s="94">
        <v>1</v>
      </c>
      <c r="CB359" s="94">
        <f>CB$3/CE$3</f>
        <v>0.49140049140049141</v>
      </c>
      <c r="CC359" s="93">
        <f>CC358*CA359</f>
        <v>737280</v>
      </c>
      <c r="CD359" s="93">
        <f>BY359*CC359*$G359*CB359</f>
        <v>404400018.30368561</v>
      </c>
      <c r="CE359" s="93">
        <f t="shared" si="397"/>
        <v>12549900625.914337</v>
      </c>
      <c r="CF359" s="93">
        <f t="shared" si="376"/>
        <v>1.8207575176663672E+23</v>
      </c>
      <c r="CG359" s="93">
        <f t="shared" si="377"/>
        <v>342152.53333333333</v>
      </c>
      <c r="CH359" s="94">
        <f t="shared" si="378"/>
        <v>31.033382932465511</v>
      </c>
      <c r="CI359" s="100">
        <f t="shared" si="405"/>
        <v>4.2844595839597908</v>
      </c>
      <c r="CJ359" s="94">
        <f t="shared" si="379"/>
        <v>96</v>
      </c>
      <c r="CK359" s="94">
        <f t="shared" si="380"/>
        <v>22.85</v>
      </c>
      <c r="CL359" s="94">
        <v>1</v>
      </c>
      <c r="CM359" s="94">
        <f>CM$3/CP$3</f>
        <v>0.43763676148796499</v>
      </c>
      <c r="CN359" s="93">
        <f>CN358*CL359</f>
        <v>640</v>
      </c>
      <c r="CO359" s="93">
        <f>CJ359*CN359*$G359*CM359</f>
        <v>205567.88796498909</v>
      </c>
      <c r="CP359" s="93">
        <f t="shared" si="398"/>
        <v>13761384.237856153</v>
      </c>
      <c r="CQ359" s="93">
        <f t="shared" si="381"/>
        <v>2.0444378023919655E+23</v>
      </c>
      <c r="CR359" s="93">
        <f t="shared" si="382"/>
        <v>342152.53333333333</v>
      </c>
      <c r="CS359" s="94">
        <f t="shared" si="383"/>
        <v>66.943258376035359</v>
      </c>
      <c r="CT359" s="100">
        <f t="shared" si="406"/>
        <v>10.37756752979924</v>
      </c>
      <c r="CU359" s="94">
        <f t="shared" si="384"/>
        <v>33</v>
      </c>
      <c r="CV359" s="94">
        <f t="shared" si="385"/>
        <v>26</v>
      </c>
      <c r="CW359" s="94">
        <v>1</v>
      </c>
      <c r="CX359" s="94">
        <f>CX$3/DA$3</f>
        <v>0.38461538461538458</v>
      </c>
      <c r="CY359" s="93">
        <f>CY358*CW359</f>
        <v>2</v>
      </c>
      <c r="CZ359" s="93">
        <f>CU359*CY359*$G359*CX359</f>
        <v>194.07109615384616</v>
      </c>
      <c r="DA359" s="93">
        <f t="shared" si="399"/>
        <v>2522.1523666733083</v>
      </c>
      <c r="DB359" s="93">
        <f t="shared" si="386"/>
        <v>2.3262749611462185E+23</v>
      </c>
      <c r="DC359" s="93">
        <f t="shared" si="387"/>
        <v>342152.53333333333</v>
      </c>
      <c r="DD359" s="94">
        <f t="shared" si="388"/>
        <v>12.996022677554828</v>
      </c>
      <c r="DE359" s="100">
        <f t="shared" si="407"/>
        <v>2.2923784912918963</v>
      </c>
    </row>
    <row r="360" spans="1:109">
      <c r="A360" s="84">
        <v>8192</v>
      </c>
      <c r="B360" s="84">
        <f t="shared" si="342"/>
        <v>11.8</v>
      </c>
      <c r="C360" s="112">
        <f t="shared" si="408"/>
        <v>14.74</v>
      </c>
      <c r="D360" s="116"/>
      <c r="E360" s="86">
        <f t="shared" si="389"/>
        <v>2.77</v>
      </c>
      <c r="F360" s="86">
        <f t="shared" si="343"/>
        <v>2.77</v>
      </c>
      <c r="G360" s="87">
        <f t="shared" si="344"/>
        <v>7.6729000000000003</v>
      </c>
      <c r="H360" s="88">
        <f t="shared" si="345"/>
        <v>2.0555294008765016E+21</v>
      </c>
      <c r="I360" s="84">
        <f t="shared" si="390"/>
        <v>70.80000000000004</v>
      </c>
      <c r="J360" s="89">
        <v>354</v>
      </c>
      <c r="K360" s="94">
        <f t="shared" si="346"/>
        <v>354</v>
      </c>
      <c r="L360" s="94">
        <f t="shared" si="347"/>
        <v>10</v>
      </c>
      <c r="M360" s="94">
        <v>1</v>
      </c>
      <c r="N360" s="94">
        <f>N$3/Q$3</f>
        <v>1</v>
      </c>
      <c r="O360" s="93">
        <f>O359*M360</f>
        <v>4.571735261184E+16</v>
      </c>
      <c r="P360" s="93">
        <f>K360*O360*$G360*N360</f>
        <v>1.2417777489880705E+20</v>
      </c>
      <c r="Q360" s="93">
        <f t="shared" si="409"/>
        <v>2.0555294008765017E+22</v>
      </c>
      <c r="R360" s="93">
        <f t="shared" si="410"/>
        <v>1.0277647004382509E+23</v>
      </c>
      <c r="S360" s="93">
        <f t="shared" si="348"/>
        <v>342425.59999999998</v>
      </c>
      <c r="T360" s="94">
        <f t="shared" si="411"/>
        <v>165.53118322111672</v>
      </c>
      <c r="U360" s="100">
        <f>T360/(($C360/N$3))</f>
        <v>11.230066704282002</v>
      </c>
      <c r="V360" s="94">
        <f t="shared" si="349"/>
        <v>344</v>
      </c>
      <c r="W360" s="97">
        <f t="shared" si="350"/>
        <v>10.5</v>
      </c>
      <c r="X360" s="94">
        <v>1</v>
      </c>
      <c r="Y360" s="94">
        <f>Y$3/AB$3</f>
        <v>0.95238095238095244</v>
      </c>
      <c r="Z360" s="93">
        <f>Z359*X360</f>
        <v>4.93747408207872E+16</v>
      </c>
      <c r="AA360" s="93">
        <f>V360*Z360*$G360*Y360</f>
        <v>1.2411764038311756E+20</v>
      </c>
      <c r="AB360" s="93">
        <f t="shared" si="391"/>
        <v>5.395764677300813E+21</v>
      </c>
      <c r="AC360" s="93">
        <f t="shared" si="351"/>
        <v>1.0791529354601633E+23</v>
      </c>
      <c r="AD360" s="93">
        <f t="shared" si="352"/>
        <v>342425.59999999998</v>
      </c>
      <c r="AE360" s="94">
        <f t="shared" si="353"/>
        <v>43.472987889920788</v>
      </c>
      <c r="AF360" s="100">
        <f t="shared" si="392"/>
        <v>3.096786789987573</v>
      </c>
      <c r="AG360" s="94">
        <f t="shared" si="354"/>
        <v>319</v>
      </c>
      <c r="AH360" s="94">
        <f t="shared" si="355"/>
        <v>11.75</v>
      </c>
      <c r="AI360" s="94">
        <v>1</v>
      </c>
      <c r="AJ360" s="94">
        <f>AJ$3/AM$3</f>
        <v>0.85106382978723394</v>
      </c>
      <c r="AK360" s="93">
        <f>AK359*AI360</f>
        <v>330634425139200</v>
      </c>
      <c r="AL360" s="93">
        <f>AG360*AK360*$G360*AJ360</f>
        <v>6.8874811653406899E+17</v>
      </c>
      <c r="AM360" s="93">
        <f t="shared" si="393"/>
        <v>1.8869117547108467E+20</v>
      </c>
      <c r="AN360" s="93">
        <f t="shared" si="356"/>
        <v>1.2076235230149446E+23</v>
      </c>
      <c r="AO360" s="93">
        <f t="shared" si="357"/>
        <v>342425.59999999998</v>
      </c>
      <c r="AP360" s="94">
        <f t="shared" si="358"/>
        <v>273.96252845034246</v>
      </c>
      <c r="AQ360" s="100">
        <f t="shared" si="401"/>
        <v>21.83893968311753</v>
      </c>
      <c r="AR360" s="94">
        <f t="shared" si="359"/>
        <v>289</v>
      </c>
      <c r="AS360" s="94">
        <f t="shared" si="360"/>
        <v>13.25</v>
      </c>
      <c r="AT360" s="94">
        <v>1</v>
      </c>
      <c r="AU360" s="94">
        <f>AU$3/AX$3</f>
        <v>0.75471698113207542</v>
      </c>
      <c r="AV360" s="93">
        <f>AV359*AT360</f>
        <v>27374690304000</v>
      </c>
      <c r="AW360" s="93">
        <f>AR360*AV360*$G360*AU360</f>
        <v>4.5813209431320224E+16</v>
      </c>
      <c r="AX360" s="93">
        <f t="shared" si="394"/>
        <v>3.3246782912125891E+18</v>
      </c>
      <c r="AY360" s="93">
        <f t="shared" si="361"/>
        <v>1.3617882280806823E+23</v>
      </c>
      <c r="AZ360" s="93">
        <f t="shared" si="362"/>
        <v>342425.59999999998</v>
      </c>
      <c r="BA360" s="94">
        <f t="shared" si="363"/>
        <v>72.570298664552212</v>
      </c>
      <c r="BB360" s="100">
        <f t="shared" si="402"/>
        <v>6.5234495068203309</v>
      </c>
      <c r="BC360" s="94">
        <f t="shared" si="364"/>
        <v>252</v>
      </c>
      <c r="BD360" s="94">
        <f t="shared" si="365"/>
        <v>15.1</v>
      </c>
      <c r="BE360" s="94">
        <v>1</v>
      </c>
      <c r="BF360" s="94">
        <f>BF$3/BI$3</f>
        <v>0.66225165562913912</v>
      </c>
      <c r="BG360" s="93">
        <f>BG359*BE360</f>
        <v>179424460800</v>
      </c>
      <c r="BH360" s="93">
        <f>BC360*BG360*$G360*BF360</f>
        <v>229754899475910.37</v>
      </c>
      <c r="BI360" s="93">
        <f t="shared" si="395"/>
        <v>2.2433070890641712E+16</v>
      </c>
      <c r="BJ360" s="93">
        <f t="shared" si="366"/>
        <v>1.5519246976617587E+23</v>
      </c>
      <c r="BK360" s="93">
        <f t="shared" si="367"/>
        <v>342425.59999999998</v>
      </c>
      <c r="BL360" s="94">
        <f t="shared" si="368"/>
        <v>97.639140413603243</v>
      </c>
      <c r="BM360" s="100">
        <f t="shared" si="403"/>
        <v>10.002381412791106</v>
      </c>
      <c r="BN360" s="94">
        <f t="shared" si="369"/>
        <v>202</v>
      </c>
      <c r="BO360" s="94">
        <f t="shared" si="370"/>
        <v>17.600000000000001</v>
      </c>
      <c r="BP360" s="94">
        <v>1</v>
      </c>
      <c r="BQ360" s="94">
        <f>BQ$3/BT$3</f>
        <v>0.56818181818181823</v>
      </c>
      <c r="BR360" s="93">
        <f>BR359*BP360</f>
        <v>1380188160</v>
      </c>
      <c r="BS360" s="93">
        <f>BN360*BR360*$G360*BQ360</f>
        <v>1215448430703.7092</v>
      </c>
      <c r="BT360" s="93">
        <f t="shared" si="396"/>
        <v>25534331518735.312</v>
      </c>
      <c r="BU360" s="93">
        <f t="shared" si="371"/>
        <v>1.8088658727713217E+23</v>
      </c>
      <c r="BV360" s="93">
        <f t="shared" si="372"/>
        <v>342425.59999999998</v>
      </c>
      <c r="BW360" s="94">
        <f t="shared" si="373"/>
        <v>21.008157050276232</v>
      </c>
      <c r="BX360" s="100">
        <f t="shared" si="404"/>
        <v>2.50843666271955</v>
      </c>
      <c r="BY360" s="94">
        <f t="shared" si="374"/>
        <v>147</v>
      </c>
      <c r="BZ360" s="94">
        <f t="shared" si="375"/>
        <v>20.350000000000001</v>
      </c>
      <c r="CA360" s="94">
        <v>1</v>
      </c>
      <c r="CB360" s="94">
        <f>CB$3/CE$3</f>
        <v>0.49140049140049141</v>
      </c>
      <c r="CC360" s="93">
        <f>CC359*CA360</f>
        <v>737280</v>
      </c>
      <c r="CD360" s="93">
        <f>BY360*CC360*$G360*CB360</f>
        <v>408643798.36068797</v>
      </c>
      <c r="CE360" s="93">
        <f t="shared" si="397"/>
        <v>14416050204.364061</v>
      </c>
      <c r="CF360" s="93">
        <f t="shared" si="376"/>
        <v>2.0915011653918407E+23</v>
      </c>
      <c r="CG360" s="93">
        <f t="shared" si="377"/>
        <v>342425.59999999998</v>
      </c>
      <c r="CH360" s="94">
        <f t="shared" si="378"/>
        <v>35.277790247142789</v>
      </c>
      <c r="CI360" s="100">
        <f t="shared" si="405"/>
        <v>4.8704411908368774</v>
      </c>
      <c r="CJ360" s="94">
        <f t="shared" si="379"/>
        <v>97</v>
      </c>
      <c r="CK360" s="94">
        <f t="shared" si="380"/>
        <v>22.85</v>
      </c>
      <c r="CL360" s="94">
        <v>1</v>
      </c>
      <c r="CM360" s="94">
        <f>CM$3/CP$3</f>
        <v>0.43763676148796499</v>
      </c>
      <c r="CN360" s="93">
        <f>CN359*CL360</f>
        <v>640</v>
      </c>
      <c r="CO360" s="93">
        <f>CJ360*CN360*$G360*CM360</f>
        <v>208461.10809628011</v>
      </c>
      <c r="CP360" s="93">
        <f t="shared" si="398"/>
        <v>15807679.436507493</v>
      </c>
      <c r="CQ360" s="93">
        <f t="shared" si="381"/>
        <v>2.3484423405014033E+23</v>
      </c>
      <c r="CR360" s="93">
        <f t="shared" si="382"/>
        <v>342425.59999999998</v>
      </c>
      <c r="CS360" s="94">
        <f t="shared" si="383"/>
        <v>75.830353109350924</v>
      </c>
      <c r="CT360" s="100">
        <f t="shared" si="406"/>
        <v>11.755248090560846</v>
      </c>
      <c r="CU360" s="94">
        <f t="shared" si="384"/>
        <v>34</v>
      </c>
      <c r="CV360" s="94">
        <f t="shared" si="385"/>
        <v>26</v>
      </c>
      <c r="CW360" s="94">
        <v>1</v>
      </c>
      <c r="CX360" s="94">
        <f>CX$3/DA$3</f>
        <v>0.38461538461538458</v>
      </c>
      <c r="CY360" s="93">
        <f>CY359*CW360</f>
        <v>2</v>
      </c>
      <c r="CZ360" s="93">
        <f>CU360*CY360*$G360*CX360</f>
        <v>200.67584615384615</v>
      </c>
      <c r="DA360" s="93">
        <f t="shared" si="399"/>
        <v>2897.1922746495079</v>
      </c>
      <c r="DB360" s="93">
        <f t="shared" si="386"/>
        <v>2.6721882211394519E+23</v>
      </c>
      <c r="DC360" s="93">
        <f t="shared" si="387"/>
        <v>342425.59999999998</v>
      </c>
      <c r="DD360" s="94">
        <f t="shared" si="388"/>
        <v>14.43717482784851</v>
      </c>
      <c r="DE360" s="100">
        <f t="shared" si="407"/>
        <v>2.5465844336774848</v>
      </c>
    </row>
    <row r="361" spans="1:109">
      <c r="A361" s="84">
        <v>8192</v>
      </c>
      <c r="B361" s="84">
        <f t="shared" si="342"/>
        <v>11.833333333333334</v>
      </c>
      <c r="C361" s="112">
        <f t="shared" si="408"/>
        <v>14.74</v>
      </c>
      <c r="D361" s="116"/>
      <c r="E361" s="86">
        <f t="shared" si="389"/>
        <v>2.7750000000000004</v>
      </c>
      <c r="F361" s="86">
        <f t="shared" si="343"/>
        <v>2.7750000000000004</v>
      </c>
      <c r="G361" s="87">
        <f t="shared" si="344"/>
        <v>7.7006250000000023</v>
      </c>
      <c r="H361" s="88">
        <f t="shared" si="345"/>
        <v>2.3611832414348787E+21</v>
      </c>
      <c r="I361" s="84">
        <f t="shared" si="390"/>
        <v>71.000000000000043</v>
      </c>
      <c r="J361" s="89">
        <v>355</v>
      </c>
      <c r="K361" s="94">
        <f t="shared" si="346"/>
        <v>355</v>
      </c>
      <c r="L361" s="94">
        <f t="shared" si="347"/>
        <v>10</v>
      </c>
      <c r="M361" s="94">
        <v>1</v>
      </c>
      <c r="N361" s="94">
        <f>N$3/Q$3</f>
        <v>1</v>
      </c>
      <c r="O361" s="93">
        <f>O360*M361</f>
        <v>4.571735261184E+16</v>
      </c>
      <c r="P361" s="93">
        <f>K361*O361*$G361*N361</f>
        <v>1.2497852690207542E+20</v>
      </c>
      <c r="Q361" s="93">
        <f t="shared" si="409"/>
        <v>2.3611832414348788E+22</v>
      </c>
      <c r="R361" s="93">
        <f t="shared" si="410"/>
        <v>1.1805916207174395E+23</v>
      </c>
      <c r="S361" s="93">
        <f t="shared" si="348"/>
        <v>342698.66666666669</v>
      </c>
      <c r="T361" s="94">
        <f t="shared" si="411"/>
        <v>188.92711411816683</v>
      </c>
      <c r="U361" s="100">
        <f>T361/(($C361/N$3))</f>
        <v>12.817307606388523</v>
      </c>
      <c r="V361" s="94">
        <f t="shared" si="349"/>
        <v>345</v>
      </c>
      <c r="W361" s="97">
        <f t="shared" si="350"/>
        <v>10.5</v>
      </c>
      <c r="X361" s="94">
        <v>1</v>
      </c>
      <c r="Y361" s="94">
        <f>Y$3/AB$3</f>
        <v>0.95238095238095244</v>
      </c>
      <c r="Z361" s="93">
        <f>Z360*X361</f>
        <v>4.93747408207872E+16</v>
      </c>
      <c r="AA361" s="93">
        <f>V361*Z361*$G361*Y361</f>
        <v>1.2492823373229592E+20</v>
      </c>
      <c r="AB361" s="93">
        <f t="shared" si="391"/>
        <v>6.1981060087665519E+21</v>
      </c>
      <c r="AC361" s="93">
        <f t="shared" si="351"/>
        <v>1.2396212017533112E+23</v>
      </c>
      <c r="AD361" s="93">
        <f t="shared" si="352"/>
        <v>342698.66666666669</v>
      </c>
      <c r="AE361" s="94">
        <f t="shared" si="353"/>
        <v>49.613332579793322</v>
      </c>
      <c r="AF361" s="100">
        <f t="shared" si="392"/>
        <v>3.5341926193204198</v>
      </c>
      <c r="AG361" s="94">
        <f t="shared" si="354"/>
        <v>320</v>
      </c>
      <c r="AH361" s="94">
        <f t="shared" si="355"/>
        <v>11.75</v>
      </c>
      <c r="AI361" s="94">
        <v>14</v>
      </c>
      <c r="AJ361" s="94">
        <f>AJ$3/AM$3</f>
        <v>0.85106382978723394</v>
      </c>
      <c r="AK361" s="93">
        <f>AK360*AI361</f>
        <v>4628881951948800</v>
      </c>
      <c r="AL361" s="93">
        <f>AG361*AK361*$G361*AJ361</f>
        <v>9.7076518348870083E+18</v>
      </c>
      <c r="AM361" s="93">
        <f t="shared" si="393"/>
        <v>2.1674924286609185E+20</v>
      </c>
      <c r="AN361" s="93">
        <f t="shared" si="356"/>
        <v>1.3871951543429912E+23</v>
      </c>
      <c r="AO361" s="93">
        <f t="shared" si="357"/>
        <v>342698.66666666669</v>
      </c>
      <c r="AP361" s="94">
        <f t="shared" si="358"/>
        <v>22.327669610806009</v>
      </c>
      <c r="AQ361" s="100">
        <f t="shared" si="401"/>
        <v>1.7798515463159472</v>
      </c>
      <c r="AR361" s="94">
        <f t="shared" si="359"/>
        <v>290</v>
      </c>
      <c r="AS361" s="94">
        <f t="shared" si="360"/>
        <v>13.25</v>
      </c>
      <c r="AT361" s="94">
        <v>1</v>
      </c>
      <c r="AU361" s="94">
        <f>AU$3/AX$3</f>
        <v>0.75471698113207542</v>
      </c>
      <c r="AV361" s="93">
        <f>AV360*AT361</f>
        <v>27374690304000</v>
      </c>
      <c r="AW361" s="93">
        <f>AR361*AV361*$G361*AU361</f>
        <v>4.6137845367131784E+16</v>
      </c>
      <c r="AX361" s="93">
        <f t="shared" si="394"/>
        <v>3.8190524840102543E+18</v>
      </c>
      <c r="AY361" s="93">
        <f t="shared" si="361"/>
        <v>1.5642838974506072E+23</v>
      </c>
      <c r="AZ361" s="93">
        <f t="shared" si="362"/>
        <v>342698.66666666669</v>
      </c>
      <c r="BA361" s="94">
        <f t="shared" si="363"/>
        <v>82.774833840223394</v>
      </c>
      <c r="BB361" s="100">
        <f t="shared" si="402"/>
        <v>7.4407499890295794</v>
      </c>
      <c r="BC361" s="94">
        <f t="shared" si="364"/>
        <v>253</v>
      </c>
      <c r="BD361" s="94">
        <f t="shared" si="365"/>
        <v>15.1</v>
      </c>
      <c r="BE361" s="94">
        <v>1</v>
      </c>
      <c r="BF361" s="94">
        <f>BF$3/BI$3</f>
        <v>0.66225165562913912</v>
      </c>
      <c r="BG361" s="93">
        <f>BG360*BE361</f>
        <v>179424460800</v>
      </c>
      <c r="BH361" s="93">
        <f>BC361*BG361*$G361*BF361</f>
        <v>231500108329367</v>
      </c>
      <c r="BI361" s="93">
        <f t="shared" si="395"/>
        <v>2.5768831629612008E+16</v>
      </c>
      <c r="BJ361" s="93">
        <f t="shared" si="366"/>
        <v>1.7826933472833333E+23</v>
      </c>
      <c r="BK361" s="93">
        <f t="shared" si="367"/>
        <v>342698.66666666669</v>
      </c>
      <c r="BL361" s="94">
        <f t="shared" si="368"/>
        <v>111.31239555598556</v>
      </c>
      <c r="BM361" s="100">
        <f t="shared" si="403"/>
        <v>11.403101580022945</v>
      </c>
      <c r="BN361" s="94">
        <f t="shared" si="369"/>
        <v>203</v>
      </c>
      <c r="BO361" s="94">
        <f t="shared" si="370"/>
        <v>17.600000000000001</v>
      </c>
      <c r="BP361" s="94">
        <v>1</v>
      </c>
      <c r="BQ361" s="94">
        <f>BQ$3/BT$3</f>
        <v>0.56818181818181823</v>
      </c>
      <c r="BR361" s="93">
        <f>BR360*BP361</f>
        <v>1380188160</v>
      </c>
      <c r="BS361" s="93">
        <f>BN361*BR361*$G361*BQ361</f>
        <v>1225879104698.1821</v>
      </c>
      <c r="BT361" s="93">
        <f t="shared" si="396"/>
        <v>29331244611520.191</v>
      </c>
      <c r="BU361" s="93">
        <f t="shared" si="371"/>
        <v>2.0778412524626936E+23</v>
      </c>
      <c r="BV361" s="93">
        <f t="shared" si="372"/>
        <v>342698.66666666669</v>
      </c>
      <c r="BW361" s="94">
        <f t="shared" si="373"/>
        <v>23.926702477518528</v>
      </c>
      <c r="BX361" s="100">
        <f t="shared" si="404"/>
        <v>2.8569196988081824</v>
      </c>
      <c r="BY361" s="94">
        <f t="shared" si="374"/>
        <v>148</v>
      </c>
      <c r="BZ361" s="94">
        <f t="shared" si="375"/>
        <v>20.350000000000001</v>
      </c>
      <c r="CA361" s="94">
        <v>1</v>
      </c>
      <c r="CB361" s="94">
        <f>CB$3/CE$3</f>
        <v>0.49140049140049141</v>
      </c>
      <c r="CC361" s="93">
        <f>CC360*CA361</f>
        <v>737280</v>
      </c>
      <c r="CD361" s="93">
        <f>BY361*CC361*$G361*CB361</f>
        <v>412910312.72727287</v>
      </c>
      <c r="CE361" s="93">
        <f t="shared" si="397"/>
        <v>16559693155.307669</v>
      </c>
      <c r="CF361" s="93">
        <f t="shared" si="376"/>
        <v>2.402503948159989E+23</v>
      </c>
      <c r="CG361" s="93">
        <f t="shared" si="377"/>
        <v>342698.66666666669</v>
      </c>
      <c r="CH361" s="94">
        <f t="shared" si="378"/>
        <v>40.104818515989308</v>
      </c>
      <c r="CI361" s="100">
        <f t="shared" si="405"/>
        <v>5.5368592727298678</v>
      </c>
      <c r="CJ361" s="94">
        <f t="shared" si="379"/>
        <v>98</v>
      </c>
      <c r="CK361" s="94">
        <f t="shared" si="380"/>
        <v>22.85</v>
      </c>
      <c r="CL361" s="94">
        <v>1</v>
      </c>
      <c r="CM361" s="94">
        <f>CM$3/CP$3</f>
        <v>0.43763676148796499</v>
      </c>
      <c r="CN361" s="93">
        <f>CN360*CL361</f>
        <v>640</v>
      </c>
      <c r="CO361" s="93">
        <f>CJ361*CN361*$G361*CM361</f>
        <v>211371.20350109413</v>
      </c>
      <c r="CP361" s="93">
        <f t="shared" si="398"/>
        <v>18158255.365036611</v>
      </c>
      <c r="CQ361" s="93">
        <f t="shared" si="381"/>
        <v>2.6976518533393493E+23</v>
      </c>
      <c r="CR361" s="93">
        <f t="shared" si="382"/>
        <v>342698.66666666669</v>
      </c>
      <c r="CS361" s="94">
        <f t="shared" si="383"/>
        <v>85.906949784399643</v>
      </c>
      <c r="CT361" s="100">
        <f t="shared" si="406"/>
        <v>13.317325661964261</v>
      </c>
      <c r="CU361" s="94">
        <f t="shared" si="384"/>
        <v>35</v>
      </c>
      <c r="CV361" s="94">
        <f t="shared" si="385"/>
        <v>26</v>
      </c>
      <c r="CW361" s="94">
        <v>1</v>
      </c>
      <c r="CX361" s="94">
        <f>CX$3/DA$3</f>
        <v>0.38461538461538458</v>
      </c>
      <c r="CY361" s="93">
        <f>CY360*CW361</f>
        <v>2</v>
      </c>
      <c r="CZ361" s="93">
        <f>CU361*CY361*$G361*CX361</f>
        <v>207.32451923076928</v>
      </c>
      <c r="DA361" s="93">
        <f t="shared" si="399"/>
        <v>3328.0000000000082</v>
      </c>
      <c r="DB361" s="93">
        <f t="shared" si="386"/>
        <v>3.0695382138653425E+23</v>
      </c>
      <c r="DC361" s="93">
        <f t="shared" si="387"/>
        <v>342698.66666666669</v>
      </c>
      <c r="DD361" s="94">
        <f t="shared" si="388"/>
        <v>16.052129349426682</v>
      </c>
      <c r="DE361" s="100">
        <f t="shared" si="407"/>
        <v>2.8314475107536885</v>
      </c>
    </row>
    <row r="362" spans="1:109">
      <c r="A362" s="84">
        <v>8192</v>
      </c>
      <c r="B362" s="84">
        <f t="shared" si="342"/>
        <v>11.866666666666667</v>
      </c>
      <c r="C362" s="112">
        <f t="shared" si="408"/>
        <v>14.74</v>
      </c>
      <c r="D362" s="116"/>
      <c r="E362" s="86">
        <f t="shared" si="389"/>
        <v>2.7800000000000002</v>
      </c>
      <c r="F362" s="86">
        <f t="shared" si="343"/>
        <v>2.7800000000000002</v>
      </c>
      <c r="G362" s="87">
        <f t="shared" si="344"/>
        <v>7.7284000000000015</v>
      </c>
      <c r="H362" s="88">
        <f t="shared" si="345"/>
        <v>2.7122873052828119E+21</v>
      </c>
      <c r="I362" s="84">
        <f t="shared" si="390"/>
        <v>71.200000000000031</v>
      </c>
      <c r="J362" s="89">
        <v>356</v>
      </c>
      <c r="K362" s="94">
        <f t="shared" si="346"/>
        <v>356</v>
      </c>
      <c r="L362" s="94">
        <f t="shared" si="347"/>
        <v>10</v>
      </c>
      <c r="M362" s="94">
        <v>1</v>
      </c>
      <c r="N362" s="94">
        <f>N$3/Q$3</f>
        <v>1</v>
      </c>
      <c r="O362" s="93">
        <f>O361*M362</f>
        <v>4.571735261184E+16</v>
      </c>
      <c r="P362" s="93">
        <f>K362*O362*$G362*N362</f>
        <v>1.2578262770142257E+20</v>
      </c>
      <c r="Q362" s="93">
        <f t="shared" si="409"/>
        <v>2.712287305282812E+22</v>
      </c>
      <c r="R362" s="93">
        <f t="shared" si="410"/>
        <v>1.356143652641406E+23</v>
      </c>
      <c r="S362" s="93">
        <f t="shared" si="348"/>
        <v>342971.73333333334</v>
      </c>
      <c r="T362" s="94">
        <f t="shared" si="411"/>
        <v>215.63290216206357</v>
      </c>
      <c r="U362" s="100">
        <f>T362/(($C362/N$3))</f>
        <v>14.62909784003145</v>
      </c>
      <c r="V362" s="94">
        <f t="shared" si="349"/>
        <v>346</v>
      </c>
      <c r="W362" s="97">
        <f t="shared" si="350"/>
        <v>10.5</v>
      </c>
      <c r="X362" s="94">
        <v>1</v>
      </c>
      <c r="Y362" s="94">
        <f>Y$3/AB$3</f>
        <v>0.95238095238095244</v>
      </c>
      <c r="Z362" s="93">
        <f>Z361*X362</f>
        <v>4.93747408207872E+16</v>
      </c>
      <c r="AA362" s="93">
        <f>V362*Z362*$G362*Y362</f>
        <v>1.257422480456597E+20</v>
      </c>
      <c r="AB362" s="93">
        <f t="shared" si="391"/>
        <v>7.1197541763673773E+21</v>
      </c>
      <c r="AC362" s="93">
        <f t="shared" si="351"/>
        <v>1.4239508352734762E+23</v>
      </c>
      <c r="AD362" s="93">
        <f t="shared" si="352"/>
        <v>342971.73333333334</v>
      </c>
      <c r="AE362" s="94">
        <f t="shared" si="353"/>
        <v>56.621813964881895</v>
      </c>
      <c r="AF362" s="100">
        <f t="shared" si="392"/>
        <v>4.0334399364400264</v>
      </c>
      <c r="AG362" s="94">
        <f t="shared" si="354"/>
        <v>321</v>
      </c>
      <c r="AH362" s="94">
        <f t="shared" si="355"/>
        <v>11.75</v>
      </c>
      <c r="AI362" s="94">
        <v>1</v>
      </c>
      <c r="AJ362" s="94">
        <f>AJ$3/AM$3</f>
        <v>0.85106382978723394</v>
      </c>
      <c r="AK362" s="93">
        <f>AK361*AI362</f>
        <v>4628881951948800</v>
      </c>
      <c r="AL362" s="93">
        <f>AG362*AK362*$G362*AJ362</f>
        <v>9.7731117106881659E+18</v>
      </c>
      <c r="AM362" s="93">
        <f t="shared" si="393"/>
        <v>2.4897949872713259E+20</v>
      </c>
      <c r="AN362" s="93">
        <f t="shared" si="356"/>
        <v>1.5934687918536518E+23</v>
      </c>
      <c r="AO362" s="93">
        <f t="shared" si="357"/>
        <v>342971.73333333334</v>
      </c>
      <c r="AP362" s="94">
        <f t="shared" si="358"/>
        <v>25.475969793207337</v>
      </c>
      <c r="AQ362" s="100">
        <f t="shared" si="401"/>
        <v>2.0308184875860666</v>
      </c>
      <c r="AR362" s="94">
        <f t="shared" si="359"/>
        <v>291</v>
      </c>
      <c r="AS362" s="94">
        <f t="shared" si="360"/>
        <v>13.25</v>
      </c>
      <c r="AT362" s="94">
        <v>1</v>
      </c>
      <c r="AU362" s="94">
        <f>AU$3/AX$3</f>
        <v>0.75471698113207542</v>
      </c>
      <c r="AV362" s="93">
        <f>AV361*AT362</f>
        <v>27374690304000</v>
      </c>
      <c r="AW362" s="93">
        <f>AR362*AV362*$G362*AU362</f>
        <v>4.646392751299712E+16</v>
      </c>
      <c r="AX362" s="93">
        <f t="shared" si="394"/>
        <v>4.3869393060299208E+18</v>
      </c>
      <c r="AY362" s="93">
        <f t="shared" si="361"/>
        <v>1.7968903397498631E+23</v>
      </c>
      <c r="AZ362" s="93">
        <f t="shared" si="362"/>
        <v>342971.73333333334</v>
      </c>
      <c r="BA362" s="94">
        <f t="shared" si="363"/>
        <v>94.416024233052283</v>
      </c>
      <c r="BB362" s="100">
        <f t="shared" si="402"/>
        <v>8.4871934944907927</v>
      </c>
      <c r="BC362" s="94">
        <f t="shared" si="364"/>
        <v>254</v>
      </c>
      <c r="BD362" s="94">
        <f t="shared" si="365"/>
        <v>15.1</v>
      </c>
      <c r="BE362" s="94">
        <v>1</v>
      </c>
      <c r="BF362" s="94">
        <f>BF$3/BI$3</f>
        <v>0.66225165562913912</v>
      </c>
      <c r="BG362" s="93">
        <f>BG361*BE362</f>
        <v>179424460800</v>
      </c>
      <c r="BH362" s="93">
        <f>BC362*BG362*$G362*BF362</f>
        <v>233253415048388.72</v>
      </c>
      <c r="BI362" s="93">
        <f t="shared" si="395"/>
        <v>2.960061450313088E+16</v>
      </c>
      <c r="BJ362" s="93">
        <f t="shared" si="366"/>
        <v>2.047776915488523E+23</v>
      </c>
      <c r="BK362" s="93">
        <f t="shared" si="367"/>
        <v>342971.73333333334</v>
      </c>
      <c r="BL362" s="94">
        <f t="shared" si="368"/>
        <v>126.90324168240021</v>
      </c>
      <c r="BM362" s="100">
        <f t="shared" si="403"/>
        <v>13.000264242905313</v>
      </c>
      <c r="BN362" s="94">
        <f t="shared" si="369"/>
        <v>204</v>
      </c>
      <c r="BO362" s="94">
        <f t="shared" si="370"/>
        <v>17.600000000000001</v>
      </c>
      <c r="BP362" s="94">
        <v>1</v>
      </c>
      <c r="BQ362" s="94">
        <f>BQ$3/BT$3</f>
        <v>0.56818181818181823</v>
      </c>
      <c r="BR362" s="93">
        <f>BR361*BP362</f>
        <v>1380188160</v>
      </c>
      <c r="BS362" s="93">
        <f>BN362*BR362*$G362*BQ362</f>
        <v>1236361261279.4185</v>
      </c>
      <c r="BT362" s="93">
        <f t="shared" si="396"/>
        <v>33692752435268.898</v>
      </c>
      <c r="BU362" s="93">
        <f t="shared" si="371"/>
        <v>2.3868128286488749E+23</v>
      </c>
      <c r="BV362" s="93">
        <f t="shared" si="372"/>
        <v>342971.73333333334</v>
      </c>
      <c r="BW362" s="94">
        <f t="shared" si="373"/>
        <v>27.251543291159713</v>
      </c>
      <c r="BX362" s="100">
        <f t="shared" si="404"/>
        <v>3.2539156168548913</v>
      </c>
      <c r="BY362" s="94">
        <f t="shared" si="374"/>
        <v>149</v>
      </c>
      <c r="BZ362" s="94">
        <f t="shared" si="375"/>
        <v>20.350000000000001</v>
      </c>
      <c r="CA362" s="94">
        <v>1</v>
      </c>
      <c r="CB362" s="94">
        <f>CB$3/CE$3</f>
        <v>0.49140049140049141</v>
      </c>
      <c r="CC362" s="93">
        <f>CC361*CA362</f>
        <v>737280</v>
      </c>
      <c r="CD362" s="93">
        <f>BY362*CC362*$G362*CB362</f>
        <v>417199615.74840307</v>
      </c>
      <c r="CE362" s="93">
        <f t="shared" si="397"/>
        <v>19022092286.757576</v>
      </c>
      <c r="CF362" s="93">
        <f t="shared" si="376"/>
        <v>2.7597523331252614E+23</v>
      </c>
      <c r="CG362" s="93">
        <f t="shared" si="377"/>
        <v>342971.73333333334</v>
      </c>
      <c r="CH362" s="94">
        <f t="shared" si="378"/>
        <v>45.59470231686182</v>
      </c>
      <c r="CI362" s="100">
        <f t="shared" si="405"/>
        <v>6.2947909915070426</v>
      </c>
      <c r="CJ362" s="94">
        <f t="shared" si="379"/>
        <v>99</v>
      </c>
      <c r="CK362" s="94">
        <f t="shared" si="380"/>
        <v>22.85</v>
      </c>
      <c r="CL362" s="94">
        <v>1</v>
      </c>
      <c r="CM362" s="94">
        <f>CM$3/CP$3</f>
        <v>0.43763676148796499</v>
      </c>
      <c r="CN362" s="93">
        <f>CN361*CL362</f>
        <v>640</v>
      </c>
      <c r="CO362" s="93">
        <f>CJ362*CN362*$G362*CM362</f>
        <v>214298.21619256021</v>
      </c>
      <c r="CP362" s="93">
        <f t="shared" si="398"/>
        <v>20858358.067433644</v>
      </c>
      <c r="CQ362" s="93">
        <f t="shared" si="381"/>
        <v>3.098788246285613E+23</v>
      </c>
      <c r="CR362" s="93">
        <f t="shared" si="382"/>
        <v>342971.73333333334</v>
      </c>
      <c r="CS362" s="94">
        <f t="shared" si="383"/>
        <v>97.333325671227797</v>
      </c>
      <c r="CT362" s="100">
        <f t="shared" si="406"/>
        <v>15.088646482954921</v>
      </c>
      <c r="CU362" s="94">
        <f t="shared" si="384"/>
        <v>36</v>
      </c>
      <c r="CV362" s="94">
        <f t="shared" si="385"/>
        <v>26</v>
      </c>
      <c r="CW362" s="94">
        <v>1</v>
      </c>
      <c r="CX362" s="94">
        <f>CX$3/DA$3</f>
        <v>0.38461538461538458</v>
      </c>
      <c r="CY362" s="93">
        <f>CY361*CW362</f>
        <v>2</v>
      </c>
      <c r="CZ362" s="93">
        <f>CU362*CY362*$G362*CX362</f>
        <v>214.01723076923079</v>
      </c>
      <c r="DA362" s="93">
        <f t="shared" si="399"/>
        <v>3822.8681254301418</v>
      </c>
      <c r="DB362" s="93">
        <f t="shared" si="386"/>
        <v>3.5259734968676549E+23</v>
      </c>
      <c r="DC362" s="93">
        <f t="shared" si="387"/>
        <v>342971.73333333334</v>
      </c>
      <c r="DD362" s="94">
        <f t="shared" si="388"/>
        <v>17.862431504649461</v>
      </c>
      <c r="DE362" s="100">
        <f t="shared" si="407"/>
        <v>3.1507681080114378</v>
      </c>
    </row>
    <row r="363" spans="1:109">
      <c r="A363" s="84">
        <v>8192</v>
      </c>
      <c r="B363" s="84">
        <f t="shared" si="342"/>
        <v>11.9</v>
      </c>
      <c r="C363" s="112">
        <f t="shared" si="408"/>
        <v>14.74</v>
      </c>
      <c r="D363" s="116"/>
      <c r="E363" s="86">
        <f t="shared" si="389"/>
        <v>2.7850000000000001</v>
      </c>
      <c r="F363" s="86">
        <f t="shared" si="343"/>
        <v>2.7850000000000001</v>
      </c>
      <c r="G363" s="87">
        <f t="shared" si="344"/>
        <v>7.7562250000000006</v>
      </c>
      <c r="H363" s="88">
        <f t="shared" si="345"/>
        <v>3.1155999658577069E+21</v>
      </c>
      <c r="I363" s="84">
        <f t="shared" si="390"/>
        <v>71.400000000000034</v>
      </c>
      <c r="J363" s="89">
        <v>357</v>
      </c>
      <c r="K363" s="94">
        <f t="shared" si="346"/>
        <v>357</v>
      </c>
      <c r="L363" s="94">
        <f t="shared" si="347"/>
        <v>10</v>
      </c>
      <c r="M363" s="94">
        <v>1</v>
      </c>
      <c r="N363" s="94">
        <f>N$3/Q$3</f>
        <v>1</v>
      </c>
      <c r="O363" s="93">
        <f>O362*M363</f>
        <v>4.571735261184E+16</v>
      </c>
      <c r="P363" s="93">
        <f>K363*O363*$G363*N363</f>
        <v>1.2659008415445144E+20</v>
      </c>
      <c r="Q363" s="93">
        <f t="shared" si="409"/>
        <v>3.1155999658577068E+22</v>
      </c>
      <c r="R363" s="93">
        <f t="shared" si="410"/>
        <v>1.5577999829288533E+23</v>
      </c>
      <c r="S363" s="93">
        <f t="shared" si="348"/>
        <v>343244.79999999999</v>
      </c>
      <c r="T363" s="94">
        <f t="shared" si="411"/>
        <v>246.11722052861509</v>
      </c>
      <c r="U363" s="100">
        <f>T363/(($C363/N$3))</f>
        <v>16.69723341442436</v>
      </c>
      <c r="V363" s="94">
        <f t="shared" si="349"/>
        <v>347</v>
      </c>
      <c r="W363" s="97">
        <f t="shared" si="350"/>
        <v>10.5</v>
      </c>
      <c r="X363" s="94">
        <v>1</v>
      </c>
      <c r="Y363" s="94">
        <f>Y$3/AB$3</f>
        <v>0.95238095238095244</v>
      </c>
      <c r="Z363" s="93">
        <f>Z362*X363</f>
        <v>4.93747408207872E+16</v>
      </c>
      <c r="AA363" s="93">
        <f>V363*Z363*$G363*Y363</f>
        <v>1.2655969037674329E+20</v>
      </c>
      <c r="AB363" s="93">
        <f t="shared" si="391"/>
        <v>8.1784499103764757E+21</v>
      </c>
      <c r="AC363" s="93">
        <f t="shared" si="351"/>
        <v>1.6356899820752961E+23</v>
      </c>
      <c r="AD363" s="93">
        <f t="shared" si="352"/>
        <v>343244.79999999999</v>
      </c>
      <c r="AE363" s="94">
        <f t="shared" si="353"/>
        <v>64.621285703456138</v>
      </c>
      <c r="AF363" s="100">
        <f t="shared" si="392"/>
        <v>4.6032801891878528</v>
      </c>
      <c r="AG363" s="94">
        <f t="shared" si="354"/>
        <v>322</v>
      </c>
      <c r="AH363" s="94">
        <f t="shared" si="355"/>
        <v>11.75</v>
      </c>
      <c r="AI363" s="94">
        <v>1</v>
      </c>
      <c r="AJ363" s="94">
        <f>AJ$3/AM$3</f>
        <v>0.85106382978723394</v>
      </c>
      <c r="AK363" s="93">
        <f>AK362*AI363</f>
        <v>4628881951948800</v>
      </c>
      <c r="AL363" s="93">
        <f>AG363*AK363*$G363*AJ363</f>
        <v>9.8388538498015437E+18</v>
      </c>
      <c r="AM363" s="93">
        <f t="shared" si="393"/>
        <v>2.8600234061584361E+20</v>
      </c>
      <c r="AN363" s="93">
        <f t="shared" si="356"/>
        <v>1.830414979941403E+23</v>
      </c>
      <c r="AO363" s="93">
        <f t="shared" si="357"/>
        <v>343244.79999999999</v>
      </c>
      <c r="AP363" s="94">
        <f t="shared" si="358"/>
        <v>29.068664397491023</v>
      </c>
      <c r="AQ363" s="100">
        <f t="shared" si="401"/>
        <v>2.3172103573305263</v>
      </c>
      <c r="AR363" s="94">
        <f t="shared" si="359"/>
        <v>292</v>
      </c>
      <c r="AS363" s="94">
        <f t="shared" si="360"/>
        <v>13.25</v>
      </c>
      <c r="AT363" s="94">
        <v>1</v>
      </c>
      <c r="AU363" s="94">
        <f>AU$3/AX$3</f>
        <v>0.75471698113207542</v>
      </c>
      <c r="AV363" s="93">
        <f>AV362*AT363</f>
        <v>27374690304000</v>
      </c>
      <c r="AW363" s="93">
        <f>AR363*AV363*$G363*AU363</f>
        <v>4.6791458967937792E+16</v>
      </c>
      <c r="AX363" s="93">
        <f t="shared" si="394"/>
        <v>5.0392699643084042E+18</v>
      </c>
      <c r="AY363" s="93">
        <f t="shared" si="361"/>
        <v>2.0640849773807306E+23</v>
      </c>
      <c r="AZ363" s="93">
        <f t="shared" si="362"/>
        <v>343244.79999999999</v>
      </c>
      <c r="BA363" s="94">
        <f t="shared" si="363"/>
        <v>107.69636329915225</v>
      </c>
      <c r="BB363" s="100">
        <f t="shared" si="402"/>
        <v>9.6809824539604303</v>
      </c>
      <c r="BC363" s="94">
        <f t="shared" si="364"/>
        <v>255</v>
      </c>
      <c r="BD363" s="94">
        <f t="shared" si="365"/>
        <v>15.1</v>
      </c>
      <c r="BE363" s="94">
        <v>1</v>
      </c>
      <c r="BF363" s="94">
        <f>BF$3/BI$3</f>
        <v>0.66225165562913912</v>
      </c>
      <c r="BG363" s="93">
        <f>BG362*BE363</f>
        <v>179424460800</v>
      </c>
      <c r="BH363" s="93">
        <f>BC363*BG363*$G363*BF363</f>
        <v>235014837456597.66</v>
      </c>
      <c r="BI363" s="93">
        <f t="shared" si="395"/>
        <v>3.4002177186647824E+16</v>
      </c>
      <c r="BJ363" s="93">
        <f t="shared" si="366"/>
        <v>2.3522779742225688E+23</v>
      </c>
      <c r="BK363" s="93">
        <f t="shared" si="367"/>
        <v>343244.79999999999</v>
      </c>
      <c r="BL363" s="94">
        <f t="shared" si="368"/>
        <v>144.68098080372189</v>
      </c>
      <c r="BM363" s="100">
        <f t="shared" si="403"/>
        <v>14.821457327925378</v>
      </c>
      <c r="BN363" s="94">
        <f t="shared" si="369"/>
        <v>205</v>
      </c>
      <c r="BO363" s="94">
        <f t="shared" si="370"/>
        <v>17.600000000000001</v>
      </c>
      <c r="BP363" s="94">
        <v>1</v>
      </c>
      <c r="BQ363" s="94">
        <f>BQ$3/BT$3</f>
        <v>0.56818181818181823</v>
      </c>
      <c r="BR363" s="93">
        <f>BR362*BP363</f>
        <v>1380188160</v>
      </c>
      <c r="BS363" s="93">
        <f>BN363*BR363*$G363*BQ363</f>
        <v>1246895018077.0911</v>
      </c>
      <c r="BT363" s="93">
        <f t="shared" si="396"/>
        <v>38702809297715.734</v>
      </c>
      <c r="BU363" s="93">
        <f t="shared" si="371"/>
        <v>2.741727969954782E+23</v>
      </c>
      <c r="BV363" s="93">
        <f t="shared" si="372"/>
        <v>343244.79999999999</v>
      </c>
      <c r="BW363" s="94">
        <f t="shared" si="373"/>
        <v>31.039348731540827</v>
      </c>
      <c r="BX363" s="100">
        <f t="shared" si="404"/>
        <v>3.7061908933183076</v>
      </c>
      <c r="BY363" s="94">
        <f t="shared" si="374"/>
        <v>150</v>
      </c>
      <c r="BZ363" s="94">
        <f t="shared" si="375"/>
        <v>20.350000000000001</v>
      </c>
      <c r="CA363" s="94">
        <v>1</v>
      </c>
      <c r="CB363" s="94">
        <f>CB$3/CE$3</f>
        <v>0.49140049140049141</v>
      </c>
      <c r="CC363" s="93">
        <f>CC362*CA363</f>
        <v>737280</v>
      </c>
      <c r="CD363" s="93">
        <f>BY363*CC363*$G363*CB363</f>
        <v>421511761.76904178</v>
      </c>
      <c r="CE363" s="93">
        <f t="shared" si="397"/>
        <v>21850646118.400219</v>
      </c>
      <c r="CF363" s="93">
        <f t="shared" si="376"/>
        <v>3.1701229652602172E+23</v>
      </c>
      <c r="CG363" s="93">
        <f t="shared" si="377"/>
        <v>343244.79999999999</v>
      </c>
      <c r="CH363" s="94">
        <f t="shared" si="378"/>
        <v>51.838757776758804</v>
      </c>
      <c r="CI363" s="100">
        <f t="shared" si="405"/>
        <v>7.1568434244032684</v>
      </c>
      <c r="CJ363" s="94">
        <f t="shared" si="379"/>
        <v>100</v>
      </c>
      <c r="CK363" s="94">
        <f t="shared" si="380"/>
        <v>22.85</v>
      </c>
      <c r="CL363" s="94">
        <v>10</v>
      </c>
      <c r="CM363" s="94">
        <f>CM$3/CP$3</f>
        <v>0.43763676148796499</v>
      </c>
      <c r="CN363" s="93">
        <f>CN362*CL363</f>
        <v>6400</v>
      </c>
      <c r="CO363" s="93">
        <f>CJ363*CN363*$G363*CM363</f>
        <v>2172421.8818380744</v>
      </c>
      <c r="CP363" s="93">
        <f t="shared" si="398"/>
        <v>23959961.600000162</v>
      </c>
      <c r="CQ363" s="93">
        <f t="shared" si="381"/>
        <v>3.5595729609924303E+23</v>
      </c>
      <c r="CR363" s="93">
        <f t="shared" si="382"/>
        <v>343244.79999999999</v>
      </c>
      <c r="CS363" s="94">
        <f t="shared" si="383"/>
        <v>11.029147607244578</v>
      </c>
      <c r="CT363" s="100">
        <f t="shared" si="406"/>
        <v>1.7097423529548075</v>
      </c>
      <c r="CU363" s="94">
        <f t="shared" si="384"/>
        <v>37</v>
      </c>
      <c r="CV363" s="94">
        <f t="shared" si="385"/>
        <v>26</v>
      </c>
      <c r="CW363" s="94">
        <v>1</v>
      </c>
      <c r="CX363" s="94">
        <f>CX$3/DA$3</f>
        <v>0.38461538461538458</v>
      </c>
      <c r="CY363" s="93">
        <f>CY362*CW363</f>
        <v>2</v>
      </c>
      <c r="CZ363" s="93">
        <f>CU363*CY363*$G363*CX363</f>
        <v>220.75409615384612</v>
      </c>
      <c r="DA363" s="93">
        <f t="shared" si="399"/>
        <v>4391.3223270522021</v>
      </c>
      <c r="DB363" s="93">
        <f t="shared" si="386"/>
        <v>4.0502799556150184E+23</v>
      </c>
      <c r="DC363" s="93">
        <f t="shared" si="387"/>
        <v>343244.79999999999</v>
      </c>
      <c r="DD363" s="94">
        <f t="shared" si="388"/>
        <v>19.892370758057591</v>
      </c>
      <c r="DE363" s="100">
        <f t="shared" si="407"/>
        <v>3.5088306628866848</v>
      </c>
    </row>
    <row r="364" spans="1:109">
      <c r="A364" s="84">
        <v>8192</v>
      </c>
      <c r="B364" s="84">
        <f t="shared" si="342"/>
        <v>11.933333333333334</v>
      </c>
      <c r="C364" s="112">
        <f t="shared" si="408"/>
        <v>14.74</v>
      </c>
      <c r="D364" s="116"/>
      <c r="E364" s="86">
        <f t="shared" si="389"/>
        <v>2.79</v>
      </c>
      <c r="F364" s="86">
        <f t="shared" si="343"/>
        <v>2.79</v>
      </c>
      <c r="G364" s="87">
        <f t="shared" si="344"/>
        <v>7.7841000000000005</v>
      </c>
      <c r="H364" s="88">
        <f t="shared" si="345"/>
        <v>3.5788845556095669E+21</v>
      </c>
      <c r="I364" s="84">
        <f t="shared" si="390"/>
        <v>71.600000000000037</v>
      </c>
      <c r="J364" s="89">
        <v>358</v>
      </c>
      <c r="K364" s="94">
        <f t="shared" si="346"/>
        <v>358</v>
      </c>
      <c r="L364" s="94">
        <f t="shared" si="347"/>
        <v>10</v>
      </c>
      <c r="M364" s="94">
        <v>1</v>
      </c>
      <c r="N364" s="94">
        <f>N$3/Q$3</f>
        <v>1</v>
      </c>
      <c r="O364" s="93">
        <f>O363*M364</f>
        <v>4.571735261184E+16</v>
      </c>
      <c r="P364" s="93">
        <f>K364*O364*$G364*N364</f>
        <v>1.274009031187649E+20</v>
      </c>
      <c r="Q364" s="93">
        <f t="shared" si="409"/>
        <v>3.578884555609567E+22</v>
      </c>
      <c r="R364" s="93">
        <f t="shared" si="410"/>
        <v>1.7894422778047834E+23</v>
      </c>
      <c r="S364" s="93">
        <f t="shared" si="348"/>
        <v>343517.8666666667</v>
      </c>
      <c r="T364" s="94">
        <f t="shared" si="411"/>
        <v>280.91516370753516</v>
      </c>
      <c r="U364" s="100">
        <f>T364/(($C364/N$3))</f>
        <v>19.058016533754081</v>
      </c>
      <c r="V364" s="94">
        <f t="shared" si="349"/>
        <v>348</v>
      </c>
      <c r="W364" s="97">
        <f t="shared" si="350"/>
        <v>10.5</v>
      </c>
      <c r="X364" s="94">
        <v>1</v>
      </c>
      <c r="Y364" s="94">
        <f>Y$3/AB$3</f>
        <v>0.95238095238095244</v>
      </c>
      <c r="Z364" s="93">
        <f>Z363*X364</f>
        <v>4.93747408207872E+16</v>
      </c>
      <c r="AA364" s="93">
        <f>V364*Z364*$G364*Y364</f>
        <v>1.2738056777908116E+20</v>
      </c>
      <c r="AB364" s="93">
        <f t="shared" si="391"/>
        <v>9.3945719584751071E+21</v>
      </c>
      <c r="AC364" s="93">
        <f t="shared" si="351"/>
        <v>1.8789143916950225E+23</v>
      </c>
      <c r="AD364" s="93">
        <f t="shared" si="352"/>
        <v>343517.8666666667</v>
      </c>
      <c r="AE364" s="94">
        <f t="shared" si="353"/>
        <v>73.752002540672564</v>
      </c>
      <c r="AF364" s="100">
        <f t="shared" si="392"/>
        <v>5.2537043872256577</v>
      </c>
      <c r="AG364" s="94">
        <f t="shared" si="354"/>
        <v>323</v>
      </c>
      <c r="AH364" s="94">
        <f t="shared" si="355"/>
        <v>11.75</v>
      </c>
      <c r="AI364" s="94">
        <v>1</v>
      </c>
      <c r="AJ364" s="94">
        <f>AJ$3/AM$3</f>
        <v>0.85106382978723394</v>
      </c>
      <c r="AK364" s="93">
        <f>AK363*AI364</f>
        <v>4628881951948800</v>
      </c>
      <c r="AL364" s="93">
        <f>AG364*AK364*$G364*AJ364</f>
        <v>9.9048788431482388E+18</v>
      </c>
      <c r="AM364" s="93">
        <f t="shared" si="393"/>
        <v>3.2853041819072122E+20</v>
      </c>
      <c r="AN364" s="93">
        <f t="shared" si="356"/>
        <v>2.1025946764206205E+23</v>
      </c>
      <c r="AO364" s="93">
        <f t="shared" si="357"/>
        <v>343517.8666666667</v>
      </c>
      <c r="AP364" s="94">
        <f t="shared" si="358"/>
        <v>33.168544854840313</v>
      </c>
      <c r="AQ364" s="100">
        <f t="shared" si="401"/>
        <v>2.6440325783200387</v>
      </c>
      <c r="AR364" s="94">
        <f t="shared" si="359"/>
        <v>293</v>
      </c>
      <c r="AS364" s="94">
        <f t="shared" si="360"/>
        <v>13.25</v>
      </c>
      <c r="AT364" s="94">
        <v>1</v>
      </c>
      <c r="AU364" s="94">
        <f>AU$3/AX$3</f>
        <v>0.75471698113207542</v>
      </c>
      <c r="AV364" s="93">
        <f>AV363*AT364</f>
        <v>27374690304000</v>
      </c>
      <c r="AW364" s="93">
        <f>AR364*AV364*$G364*AU364</f>
        <v>4.712044283097536E+16</v>
      </c>
      <c r="AX364" s="93">
        <f t="shared" si="394"/>
        <v>5.78860111838703E+18</v>
      </c>
      <c r="AY364" s="93">
        <f t="shared" si="361"/>
        <v>2.3710110180913381E+23</v>
      </c>
      <c r="AZ364" s="93">
        <f t="shared" si="362"/>
        <v>343517.8666666667</v>
      </c>
      <c r="BA364" s="94">
        <f t="shared" si="363"/>
        <v>122.8469167650055</v>
      </c>
      <c r="BB364" s="100">
        <f t="shared" si="402"/>
        <v>11.042887701060534</v>
      </c>
      <c r="BC364" s="94">
        <f t="shared" si="364"/>
        <v>256</v>
      </c>
      <c r="BD364" s="94">
        <f t="shared" si="365"/>
        <v>15.1</v>
      </c>
      <c r="BE364" s="94">
        <v>1</v>
      </c>
      <c r="BF364" s="94">
        <f>BF$3/BI$3</f>
        <v>0.66225165562913912</v>
      </c>
      <c r="BG364" s="93">
        <f>BG363*BE364</f>
        <v>179424460800</v>
      </c>
      <c r="BH364" s="93">
        <f>BC364*BG364*$G364*BF364</f>
        <v>236784393377615.72</v>
      </c>
      <c r="BI364" s="93">
        <f t="shared" si="395"/>
        <v>3.9058245000620072E+16</v>
      </c>
      <c r="BJ364" s="93">
        <f t="shared" si="366"/>
        <v>2.702057839485223E+23</v>
      </c>
      <c r="BK364" s="93">
        <f t="shared" si="367"/>
        <v>343517.8666666667</v>
      </c>
      <c r="BL364" s="94">
        <f t="shared" si="368"/>
        <v>164.95278444441777</v>
      </c>
      <c r="BM364" s="100">
        <f t="shared" si="403"/>
        <v>16.898148202922037</v>
      </c>
      <c r="BN364" s="94">
        <f t="shared" si="369"/>
        <v>206</v>
      </c>
      <c r="BO364" s="94">
        <f t="shared" si="370"/>
        <v>17.600000000000001</v>
      </c>
      <c r="BP364" s="94">
        <v>1</v>
      </c>
      <c r="BQ364" s="94">
        <f>BQ$3/BT$3</f>
        <v>0.56818181818181823</v>
      </c>
      <c r="BR364" s="93">
        <f>BR363*BP364</f>
        <v>1380188160</v>
      </c>
      <c r="BS364" s="93">
        <f>BN364*BR364*$G364*BQ364</f>
        <v>1257480492720.873</v>
      </c>
      <c r="BT364" s="93">
        <f t="shared" si="396"/>
        <v>44457853374050.008</v>
      </c>
      <c r="BU364" s="93">
        <f t="shared" si="371"/>
        <v>3.1494184089364193E+23</v>
      </c>
      <c r="BV364" s="93">
        <f t="shared" si="372"/>
        <v>343517.8666666667</v>
      </c>
      <c r="BW364" s="94">
        <f t="shared" si="373"/>
        <v>35.354706201329883</v>
      </c>
      <c r="BX364" s="100">
        <f t="shared" si="404"/>
        <v>4.2214574568752097</v>
      </c>
      <c r="BY364" s="94">
        <f t="shared" si="374"/>
        <v>151</v>
      </c>
      <c r="BZ364" s="94">
        <f t="shared" si="375"/>
        <v>20.350000000000001</v>
      </c>
      <c r="CA364" s="94">
        <v>1</v>
      </c>
      <c r="CB364" s="94">
        <f>CB$3/CE$3</f>
        <v>0.49140049140049141</v>
      </c>
      <c r="CC364" s="93">
        <f>CC363*CA364</f>
        <v>737280</v>
      </c>
      <c r="CD364" s="93">
        <f>BY364*CC364*$G364*CB364</f>
        <v>425846805.13415235</v>
      </c>
      <c r="CE364" s="93">
        <f t="shared" si="397"/>
        <v>25099801251.828686</v>
      </c>
      <c r="CF364" s="93">
        <f t="shared" si="376"/>
        <v>3.6415150353327345E+23</v>
      </c>
      <c r="CG364" s="93">
        <f t="shared" si="377"/>
        <v>343517.8666666667</v>
      </c>
      <c r="CH364" s="94">
        <f t="shared" si="378"/>
        <v>58.940917130801587</v>
      </c>
      <c r="CI364" s="100">
        <f t="shared" si="405"/>
        <v>8.1373654247748455</v>
      </c>
      <c r="CJ364" s="94">
        <f t="shared" si="379"/>
        <v>101</v>
      </c>
      <c r="CK364" s="94">
        <f t="shared" si="380"/>
        <v>22.85</v>
      </c>
      <c r="CL364" s="94">
        <v>1</v>
      </c>
      <c r="CM364" s="94">
        <f>CM$3/CP$3</f>
        <v>0.43763676148796499</v>
      </c>
      <c r="CN364" s="93">
        <f>CN363*CL364</f>
        <v>6400</v>
      </c>
      <c r="CO364" s="93">
        <f>CJ364*CN364*$G364*CM364</f>
        <v>2202031.6148796501</v>
      </c>
      <c r="CP364" s="93">
        <f t="shared" si="398"/>
        <v>27522768.475712311</v>
      </c>
      <c r="CQ364" s="93">
        <f t="shared" si="381"/>
        <v>4.0888756047839311E+23</v>
      </c>
      <c r="CR364" s="93">
        <f t="shared" si="382"/>
        <v>343517.8666666667</v>
      </c>
      <c r="CS364" s="94">
        <f t="shared" si="383"/>
        <v>12.498807142338208</v>
      </c>
      <c r="CT364" s="100">
        <f t="shared" si="406"/>
        <v>1.9375694925537861</v>
      </c>
      <c r="CU364" s="94">
        <f t="shared" si="384"/>
        <v>38</v>
      </c>
      <c r="CV364" s="94">
        <f t="shared" si="385"/>
        <v>26</v>
      </c>
      <c r="CW364" s="94">
        <v>1</v>
      </c>
      <c r="CX364" s="94">
        <f>CX$3/DA$3</f>
        <v>0.38461538461538458</v>
      </c>
      <c r="CY364" s="93">
        <f>CY363*CW364</f>
        <v>2</v>
      </c>
      <c r="CZ364" s="93">
        <f>CU364*CY364*$G364*CX364</f>
        <v>227.53523076923079</v>
      </c>
      <c r="DA364" s="93">
        <f t="shared" si="399"/>
        <v>5044.3047333466175</v>
      </c>
      <c r="DB364" s="93">
        <f t="shared" si="386"/>
        <v>4.6525499222924369E+23</v>
      </c>
      <c r="DC364" s="93">
        <f t="shared" si="387"/>
        <v>343517.8666666667</v>
      </c>
      <c r="DD364" s="94">
        <f t="shared" si="388"/>
        <v>22.169334903844483</v>
      </c>
      <c r="DE364" s="100">
        <f t="shared" si="407"/>
        <v>3.9104661295790808</v>
      </c>
    </row>
    <row r="365" spans="1:109">
      <c r="A365" s="84">
        <v>8192</v>
      </c>
      <c r="B365" s="84">
        <f t="shared" si="342"/>
        <v>11.966666666666667</v>
      </c>
      <c r="C365" s="112">
        <f t="shared" si="408"/>
        <v>14.74</v>
      </c>
      <c r="D365" s="116"/>
      <c r="E365" s="86">
        <f t="shared" si="389"/>
        <v>2.7949999999999999</v>
      </c>
      <c r="F365" s="86">
        <f t="shared" si="343"/>
        <v>2.7949999999999999</v>
      </c>
      <c r="G365" s="87">
        <f t="shared" si="344"/>
        <v>7.8120249999999993</v>
      </c>
      <c r="H365" s="88">
        <f t="shared" si="345"/>
        <v>4.1110588017530052E+21</v>
      </c>
      <c r="I365" s="84">
        <f t="shared" si="390"/>
        <v>71.80000000000004</v>
      </c>
      <c r="J365" s="89">
        <v>359</v>
      </c>
      <c r="K365" s="94">
        <f t="shared" si="346"/>
        <v>359</v>
      </c>
      <c r="L365" s="94">
        <f t="shared" si="347"/>
        <v>10</v>
      </c>
      <c r="M365" s="94">
        <v>1</v>
      </c>
      <c r="N365" s="94">
        <f>N$3/Q$3</f>
        <v>1</v>
      </c>
      <c r="O365" s="93">
        <f>O364*M365</f>
        <v>4.571735261184E+16</v>
      </c>
      <c r="P365" s="93">
        <f>K365*O365*$G365*N365</f>
        <v>1.2821509145196585E+20</v>
      </c>
      <c r="Q365" s="93">
        <f t="shared" si="409"/>
        <v>4.1110588017530051E+22</v>
      </c>
      <c r="R365" s="93">
        <f t="shared" si="410"/>
        <v>2.0555294008765024E+23</v>
      </c>
      <c r="S365" s="93">
        <f t="shared" si="348"/>
        <v>343790.93333333335</v>
      </c>
      <c r="T365" s="94">
        <f t="shared" si="411"/>
        <v>320.63766871727114</v>
      </c>
      <c r="U365" s="100">
        <f>T365/(($C365/N$3))</f>
        <v>21.752894756938339</v>
      </c>
      <c r="V365" s="94">
        <f t="shared" si="349"/>
        <v>349</v>
      </c>
      <c r="W365" s="97">
        <f t="shared" si="350"/>
        <v>10.5</v>
      </c>
      <c r="X365" s="94">
        <v>1</v>
      </c>
      <c r="Y365" s="94">
        <f>Y$3/AB$3</f>
        <v>0.95238095238095244</v>
      </c>
      <c r="Z365" s="93">
        <f>Z364*X365</f>
        <v>4.93747408207872E+16</v>
      </c>
      <c r="AA365" s="93">
        <f>V365*Z365*$G365*Y365</f>
        <v>1.2820488730620764E+20</v>
      </c>
      <c r="AB365" s="93">
        <f t="shared" si="391"/>
        <v>1.079152935460163E+22</v>
      </c>
      <c r="AC365" s="93">
        <f t="shared" si="351"/>
        <v>2.1583058709203276E+23</v>
      </c>
      <c r="AD365" s="93">
        <f t="shared" si="352"/>
        <v>343790.93333333335</v>
      </c>
      <c r="AE365" s="94">
        <f t="shared" si="353"/>
        <v>84.17408712997721</v>
      </c>
      <c r="AF365" s="100">
        <f t="shared" si="392"/>
        <v>5.9961188254054321</v>
      </c>
      <c r="AG365" s="94">
        <f t="shared" si="354"/>
        <v>324</v>
      </c>
      <c r="AH365" s="94">
        <f t="shared" si="355"/>
        <v>11.75</v>
      </c>
      <c r="AI365" s="94">
        <v>1</v>
      </c>
      <c r="AJ365" s="94">
        <f>AJ$3/AM$3</f>
        <v>0.85106382978723394</v>
      </c>
      <c r="AK365" s="93">
        <f>AK364*AI365</f>
        <v>4628881951948800</v>
      </c>
      <c r="AL365" s="93">
        <f>AG365*AK365*$G365*AJ365</f>
        <v>9.9711872816493568E+18</v>
      </c>
      <c r="AM365" s="93">
        <f t="shared" si="393"/>
        <v>3.7738235094216946E+20</v>
      </c>
      <c r="AN365" s="93">
        <f t="shared" si="356"/>
        <v>2.4152470460298906E+23</v>
      </c>
      <c r="AO365" s="93">
        <f t="shared" si="357"/>
        <v>343790.93333333335</v>
      </c>
      <c r="AP365" s="94">
        <f t="shared" si="358"/>
        <v>37.847283405928145</v>
      </c>
      <c r="AQ365" s="100">
        <f t="shared" si="401"/>
        <v>3.0169985075960364</v>
      </c>
      <c r="AR365" s="94">
        <f t="shared" si="359"/>
        <v>294</v>
      </c>
      <c r="AS365" s="94">
        <f t="shared" si="360"/>
        <v>13.25</v>
      </c>
      <c r="AT365" s="94">
        <v>1</v>
      </c>
      <c r="AU365" s="94">
        <f>AU$3/AX$3</f>
        <v>0.75471698113207542</v>
      </c>
      <c r="AV365" s="93">
        <f>AV364*AT365</f>
        <v>27374690304000</v>
      </c>
      <c r="AW365" s="93">
        <f>AR365*AV365*$G365*AU365</f>
        <v>4.7450882201131344E+16</v>
      </c>
      <c r="AX365" s="93">
        <f t="shared" si="394"/>
        <v>6.6493565824251791E+18</v>
      </c>
      <c r="AY365" s="93">
        <f t="shared" si="361"/>
        <v>2.723576456161366E+23</v>
      </c>
      <c r="AZ365" s="93">
        <f t="shared" si="362"/>
        <v>343790.93333333335</v>
      </c>
      <c r="BA365" s="94">
        <f t="shared" si="363"/>
        <v>140.13135844851885</v>
      </c>
      <c r="BB365" s="100">
        <f t="shared" si="402"/>
        <v>12.596611258092773</v>
      </c>
      <c r="BC365" s="94">
        <f t="shared" si="364"/>
        <v>257</v>
      </c>
      <c r="BD365" s="94">
        <f t="shared" si="365"/>
        <v>15.1</v>
      </c>
      <c r="BE365" s="94">
        <v>1</v>
      </c>
      <c r="BF365" s="94">
        <f>BF$3/BI$3</f>
        <v>0.66225165562913912</v>
      </c>
      <c r="BG365" s="93">
        <f>BG364*BE365</f>
        <v>179424460800</v>
      </c>
      <c r="BH365" s="93">
        <f>BC365*BG365*$G365*BF365</f>
        <v>238562100635064.78</v>
      </c>
      <c r="BI365" s="93">
        <f t="shared" si="395"/>
        <v>4.486614178128344E+16</v>
      </c>
      <c r="BJ365" s="93">
        <f t="shared" si="366"/>
        <v>3.1038493953235187E+23</v>
      </c>
      <c r="BK365" s="93">
        <f t="shared" si="367"/>
        <v>343790.93333333335</v>
      </c>
      <c r="BL365" s="94">
        <f t="shared" si="368"/>
        <v>188.06902547323077</v>
      </c>
      <c r="BM365" s="100">
        <f t="shared" si="403"/>
        <v>19.266229882264483</v>
      </c>
      <c r="BN365" s="94">
        <f t="shared" si="369"/>
        <v>207</v>
      </c>
      <c r="BO365" s="94">
        <f t="shared" si="370"/>
        <v>17.600000000000001</v>
      </c>
      <c r="BP365" s="94">
        <v>1</v>
      </c>
      <c r="BQ365" s="94">
        <f>BQ$3/BT$3</f>
        <v>0.56818181818181823</v>
      </c>
      <c r="BR365" s="93">
        <f>BR364*BP365</f>
        <v>1380188160</v>
      </c>
      <c r="BS365" s="93">
        <f>BN365*BR365*$G365*BQ365</f>
        <v>1268117802840.4365</v>
      </c>
      <c r="BT365" s="93">
        <f t="shared" si="396"/>
        <v>51068663037470.641</v>
      </c>
      <c r="BU365" s="93">
        <f t="shared" si="371"/>
        <v>3.6177317455426453E+23</v>
      </c>
      <c r="BV365" s="93">
        <f t="shared" si="372"/>
        <v>343790.93333333335</v>
      </c>
      <c r="BW365" s="94">
        <f t="shared" si="373"/>
        <v>40.271229473383919</v>
      </c>
      <c r="BX365" s="100">
        <f t="shared" si="404"/>
        <v>4.8085050117473331</v>
      </c>
      <c r="BY365" s="94">
        <f t="shared" si="374"/>
        <v>152</v>
      </c>
      <c r="BZ365" s="94">
        <f t="shared" si="375"/>
        <v>20.350000000000001</v>
      </c>
      <c r="CA365" s="94">
        <v>1</v>
      </c>
      <c r="CB365" s="94">
        <f>CB$3/CE$3</f>
        <v>0.49140049140049141</v>
      </c>
      <c r="CC365" s="93">
        <f>CC364*CA365</f>
        <v>737280</v>
      </c>
      <c r="CD365" s="93">
        <f>BY365*CC365*$G365*CB365</f>
        <v>430204800.18869776</v>
      </c>
      <c r="CE365" s="93">
        <f t="shared" si="397"/>
        <v>28832100408.728127</v>
      </c>
      <c r="CF365" s="93">
        <f t="shared" si="376"/>
        <v>4.1830023307836827E+23</v>
      </c>
      <c r="CG365" s="93">
        <f t="shared" si="377"/>
        <v>343790.93333333335</v>
      </c>
      <c r="CH365" s="94">
        <f t="shared" si="378"/>
        <v>67.019476296130819</v>
      </c>
      <c r="CI365" s="100">
        <f t="shared" si="405"/>
        <v>9.252688891630001</v>
      </c>
      <c r="CJ365" s="94">
        <f t="shared" si="379"/>
        <v>102</v>
      </c>
      <c r="CK365" s="94">
        <f t="shared" si="380"/>
        <v>22.85</v>
      </c>
      <c r="CL365" s="94">
        <v>1</v>
      </c>
      <c r="CM365" s="94">
        <f>CM$3/CP$3</f>
        <v>0.43763676148796499</v>
      </c>
      <c r="CN365" s="93">
        <f>CN364*CL365</f>
        <v>6400</v>
      </c>
      <c r="CO365" s="93">
        <f>CJ365*CN365*$G365*CM365</f>
        <v>2231811.781181619</v>
      </c>
      <c r="CP365" s="93">
        <f t="shared" si="398"/>
        <v>31615358.873014987</v>
      </c>
      <c r="CQ365" s="93">
        <f t="shared" si="381"/>
        <v>4.6968846810028093E+23</v>
      </c>
      <c r="CR365" s="93">
        <f t="shared" si="382"/>
        <v>343790.93333333335</v>
      </c>
      <c r="CS365" s="94">
        <f t="shared" si="383"/>
        <v>14.165781872643592</v>
      </c>
      <c r="CT365" s="100">
        <f t="shared" si="406"/>
        <v>2.1959845033236505</v>
      </c>
      <c r="CU365" s="94">
        <f t="shared" si="384"/>
        <v>39</v>
      </c>
      <c r="CV365" s="94">
        <f t="shared" si="385"/>
        <v>26</v>
      </c>
      <c r="CW365" s="94">
        <v>1</v>
      </c>
      <c r="CX365" s="94">
        <f>CX$3/DA$3</f>
        <v>0.38461538461538458</v>
      </c>
      <c r="CY365" s="93">
        <f>CY364*CW365</f>
        <v>2</v>
      </c>
      <c r="CZ365" s="93">
        <f>CU365*CY365*$G365*CX365</f>
        <v>234.36074999999997</v>
      </c>
      <c r="DA365" s="93">
        <f t="shared" si="399"/>
        <v>5794.3845492990176</v>
      </c>
      <c r="DB365" s="93">
        <f t="shared" si="386"/>
        <v>5.3443764422789072E+23</v>
      </c>
      <c r="DC365" s="93">
        <f t="shared" si="387"/>
        <v>343790.93333333335</v>
      </c>
      <c r="DD365" s="94">
        <f t="shared" si="388"/>
        <v>24.724210642349533</v>
      </c>
      <c r="DE365" s="100">
        <f t="shared" si="407"/>
        <v>4.3611226370494425</v>
      </c>
    </row>
    <row r="366" spans="1:109">
      <c r="A366" s="84">
        <v>8192</v>
      </c>
      <c r="B366" s="84">
        <f t="shared" si="342"/>
        <v>12</v>
      </c>
      <c r="C366" s="112">
        <f t="shared" si="408"/>
        <v>14.74</v>
      </c>
      <c r="D366" s="116"/>
      <c r="E366" s="86">
        <f t="shared" si="389"/>
        <v>2.8</v>
      </c>
      <c r="F366" s="86">
        <f t="shared" si="343"/>
        <v>2.8</v>
      </c>
      <c r="G366" s="87">
        <f t="shared" si="344"/>
        <v>7.839999999999999</v>
      </c>
      <c r="H366" s="88">
        <f t="shared" si="345"/>
        <v>4.7223664828697585E+21</v>
      </c>
      <c r="I366" s="84">
        <f t="shared" si="390"/>
        <v>72.000000000000028</v>
      </c>
      <c r="J366" s="89">
        <v>360</v>
      </c>
      <c r="K366" s="94">
        <f t="shared" si="346"/>
        <v>360</v>
      </c>
      <c r="L366" s="94">
        <f t="shared" si="347"/>
        <v>10</v>
      </c>
      <c r="M366" s="94">
        <v>14</v>
      </c>
      <c r="N366" s="94">
        <f>N$3/Q$3</f>
        <v>1</v>
      </c>
      <c r="O366" s="93">
        <f>O365*M366</f>
        <v>6.4004293656576E+17</v>
      </c>
      <c r="P366" s="93">
        <f>K366*O366*$G366*N366</f>
        <v>1.8064571841632008E+21</v>
      </c>
      <c r="Q366" s="93">
        <f t="shared" si="409"/>
        <v>4.7223664828697585E+22</v>
      </c>
      <c r="R366" s="93">
        <f t="shared" si="410"/>
        <v>2.3611832414348793E+23</v>
      </c>
      <c r="S366" s="93">
        <f t="shared" si="348"/>
        <v>344064</v>
      </c>
      <c r="T366" s="94">
        <f t="shared" si="411"/>
        <v>26.141590978572154</v>
      </c>
      <c r="U366" s="100">
        <f>T366/(($C366/N$3))</f>
        <v>1.7735136349099154</v>
      </c>
      <c r="V366" s="94">
        <f t="shared" si="349"/>
        <v>350</v>
      </c>
      <c r="W366" s="97">
        <f t="shared" si="350"/>
        <v>10.5</v>
      </c>
      <c r="X366" s="94">
        <v>1</v>
      </c>
      <c r="Y366" s="94">
        <f>Y$3/AB$3</f>
        <v>0.95238095238095244</v>
      </c>
      <c r="Z366" s="93">
        <f>Z365*X366</f>
        <v>4.93747408207872E+16</v>
      </c>
      <c r="AA366" s="93">
        <f>V366*Z366*$G366*Y366</f>
        <v>1.2903265601165722E+20</v>
      </c>
      <c r="AB366" s="93">
        <f t="shared" si="391"/>
        <v>1.2396212017533104E+22</v>
      </c>
      <c r="AC366" s="93">
        <f t="shared" si="351"/>
        <v>2.4792424035066235E+23</v>
      </c>
      <c r="AD366" s="93">
        <f t="shared" si="352"/>
        <v>344064</v>
      </c>
      <c r="AE366" s="94">
        <f t="shared" si="353"/>
        <v>96.070346846252562</v>
      </c>
      <c r="AF366" s="100">
        <f t="shared" si="392"/>
        <v>6.8435457387086291</v>
      </c>
      <c r="AG366" s="94">
        <f t="shared" si="354"/>
        <v>325</v>
      </c>
      <c r="AH366" s="94">
        <f t="shared" si="355"/>
        <v>11.75</v>
      </c>
      <c r="AI366" s="94">
        <v>1</v>
      </c>
      <c r="AJ366" s="94">
        <f>AJ$3/AM$3</f>
        <v>0.85106382978723394</v>
      </c>
      <c r="AK366" s="93">
        <f>AK365*AI366</f>
        <v>4628881951948800</v>
      </c>
      <c r="AL366" s="93">
        <f>AG366*AK366*$G366*AJ366</f>
        <v>1.0037779756225991E+19</v>
      </c>
      <c r="AM366" s="93">
        <f t="shared" si="393"/>
        <v>4.334984857321839E+20</v>
      </c>
      <c r="AN366" s="93">
        <f t="shared" si="356"/>
        <v>2.7743903086859833E+23</v>
      </c>
      <c r="AO366" s="93">
        <f t="shared" si="357"/>
        <v>344064</v>
      </c>
      <c r="AP366" s="94">
        <f t="shared" si="358"/>
        <v>43.186690310006448</v>
      </c>
      <c r="AQ366" s="100">
        <f t="shared" si="401"/>
        <v>3.4426296549699851</v>
      </c>
      <c r="AR366" s="94">
        <f t="shared" si="359"/>
        <v>295</v>
      </c>
      <c r="AS366" s="94">
        <f t="shared" si="360"/>
        <v>13.25</v>
      </c>
      <c r="AT366" s="94">
        <v>1</v>
      </c>
      <c r="AU366" s="94">
        <f>AU$3/AX$3</f>
        <v>0.75471698113207542</v>
      </c>
      <c r="AV366" s="93">
        <f>AV365*AT366</f>
        <v>27374690304000</v>
      </c>
      <c r="AW366" s="93">
        <f>AR366*AV366*$G366*AU366</f>
        <v>4.7782780177427312E+16</v>
      </c>
      <c r="AX366" s="93">
        <f t="shared" si="394"/>
        <v>7.6381049680205117E+18</v>
      </c>
      <c r="AY366" s="93">
        <f t="shared" si="361"/>
        <v>3.1285677949012151E+23</v>
      </c>
      <c r="AZ366" s="93">
        <f t="shared" si="362"/>
        <v>344064</v>
      </c>
      <c r="BA366" s="94">
        <f t="shared" si="363"/>
        <v>159.85057670689429</v>
      </c>
      <c r="BB366" s="100">
        <f t="shared" si="402"/>
        <v>14.369200416325301</v>
      </c>
      <c r="BC366" s="94">
        <f t="shared" si="364"/>
        <v>258</v>
      </c>
      <c r="BD366" s="94">
        <f t="shared" si="365"/>
        <v>15.1</v>
      </c>
      <c r="BE366" s="94">
        <v>1</v>
      </c>
      <c r="BF366" s="94">
        <f>BF$3/BI$3</f>
        <v>0.66225165562913912</v>
      </c>
      <c r="BG366" s="93">
        <f>BG365*BE366</f>
        <v>179424460800</v>
      </c>
      <c r="BH366" s="93">
        <f>BC366*BG366*$G366*BF366</f>
        <v>240347977052566.87</v>
      </c>
      <c r="BI366" s="93">
        <f t="shared" si="395"/>
        <v>5.1537663259224032E+16</v>
      </c>
      <c r="BJ366" s="93">
        <f t="shared" si="366"/>
        <v>3.5653866945666674E+23</v>
      </c>
      <c r="BK366" s="93">
        <f t="shared" si="367"/>
        <v>344064</v>
      </c>
      <c r="BL366" s="94">
        <f t="shared" si="368"/>
        <v>214.42936150842721</v>
      </c>
      <c r="BM366" s="100">
        <f t="shared" si="403"/>
        <v>21.966644225083112</v>
      </c>
      <c r="BN366" s="94">
        <f t="shared" si="369"/>
        <v>208</v>
      </c>
      <c r="BO366" s="94">
        <f t="shared" si="370"/>
        <v>17.600000000000001</v>
      </c>
      <c r="BP366" s="94">
        <v>1</v>
      </c>
      <c r="BQ366" s="94">
        <f>BQ$3/BT$3</f>
        <v>0.56818181818181823</v>
      </c>
      <c r="BR366" s="93">
        <f>BR365*BP366</f>
        <v>1380188160</v>
      </c>
      <c r="BS366" s="93">
        <f>BN366*BR366*$G366*BQ366</f>
        <v>1278807066065.4546</v>
      </c>
      <c r="BT366" s="93">
        <f t="shared" si="396"/>
        <v>58662489223040.414</v>
      </c>
      <c r="BU366" s="93">
        <f t="shared" si="371"/>
        <v>4.1556825049253878E+23</v>
      </c>
      <c r="BV366" s="93">
        <f t="shared" si="372"/>
        <v>344064</v>
      </c>
      <c r="BW366" s="94">
        <f t="shared" si="373"/>
        <v>45.872822241692106</v>
      </c>
      <c r="BX366" s="100">
        <f t="shared" si="404"/>
        <v>5.4773519094557734</v>
      </c>
      <c r="BY366" s="94">
        <f t="shared" si="374"/>
        <v>153</v>
      </c>
      <c r="BZ366" s="94">
        <f t="shared" si="375"/>
        <v>20.350000000000001</v>
      </c>
      <c r="CA366" s="94">
        <v>1</v>
      </c>
      <c r="CB366" s="94">
        <f>CB$3/CE$3</f>
        <v>0.49140049140049141</v>
      </c>
      <c r="CC366" s="93">
        <f>CC365*CA366</f>
        <v>737280</v>
      </c>
      <c r="CD366" s="93">
        <f>BY366*CC366*$G366*CB366</f>
        <v>434585801.27764124</v>
      </c>
      <c r="CE366" s="93">
        <f t="shared" si="397"/>
        <v>33119386310.615349</v>
      </c>
      <c r="CF366" s="93">
        <f t="shared" si="376"/>
        <v>4.8050078963199794E+23</v>
      </c>
      <c r="CG366" s="93">
        <f t="shared" si="377"/>
        <v>344064</v>
      </c>
      <c r="CH366" s="94">
        <f t="shared" si="378"/>
        <v>76.20908509492827</v>
      </c>
      <c r="CI366" s="100">
        <f t="shared" si="405"/>
        <v>10.521403539225172</v>
      </c>
      <c r="CJ366" s="94">
        <f t="shared" si="379"/>
        <v>103</v>
      </c>
      <c r="CK366" s="94">
        <f t="shared" si="380"/>
        <v>22.85</v>
      </c>
      <c r="CL366" s="94">
        <v>1</v>
      </c>
      <c r="CM366" s="94">
        <f>CM$3/CP$3</f>
        <v>0.43763676148796499</v>
      </c>
      <c r="CN366" s="93">
        <f>CN365*CL366</f>
        <v>6400</v>
      </c>
      <c r="CO366" s="93">
        <f>CJ366*CN366*$G366*CM366</f>
        <v>2261762.8008752731</v>
      </c>
      <c r="CP366" s="93">
        <f t="shared" si="398"/>
        <v>36316510.730073236</v>
      </c>
      <c r="CQ366" s="93">
        <f t="shared" si="381"/>
        <v>5.3953037066786992E+23</v>
      </c>
      <c r="CR366" s="93">
        <f t="shared" si="382"/>
        <v>344064</v>
      </c>
      <c r="CS366" s="94">
        <f t="shared" si="383"/>
        <v>16.056728281152743</v>
      </c>
      <c r="CT366" s="100">
        <f t="shared" si="406"/>
        <v>2.4891196826617383</v>
      </c>
      <c r="CU366" s="94">
        <f t="shared" si="384"/>
        <v>40</v>
      </c>
      <c r="CV366" s="94">
        <f t="shared" si="385"/>
        <v>26</v>
      </c>
      <c r="CW366" s="94">
        <v>4</v>
      </c>
      <c r="CX366" s="94">
        <f>CX$3/DA$3</f>
        <v>0.38461538461538458</v>
      </c>
      <c r="CY366" s="93">
        <f>CY365*CW366</f>
        <v>8</v>
      </c>
      <c r="CZ366" s="93">
        <f>CU366*CY366*$G366*CX366</f>
        <v>964.92307692307668</v>
      </c>
      <c r="DA366" s="93">
        <f t="shared" si="399"/>
        <v>6656.0000000000182</v>
      </c>
      <c r="DB366" s="93">
        <f t="shared" si="386"/>
        <v>6.1390764277306864E+23</v>
      </c>
      <c r="DC366" s="93">
        <f t="shared" si="387"/>
        <v>344064</v>
      </c>
      <c r="DD366" s="94">
        <f t="shared" si="388"/>
        <v>6.8979591836734899</v>
      </c>
      <c r="DE366" s="100">
        <f t="shared" si="407"/>
        <v>1.2167363553291095</v>
      </c>
    </row>
    <row r="367" spans="1:109">
      <c r="A367" s="84">
        <v>8192</v>
      </c>
      <c r="B367" s="84">
        <f t="shared" si="342"/>
        <v>12.033333333333333</v>
      </c>
      <c r="C367" s="112">
        <f t="shared" si="408"/>
        <v>14.74</v>
      </c>
      <c r="D367" s="116"/>
      <c r="E367" s="86">
        <f t="shared" si="389"/>
        <v>2.8049999999999997</v>
      </c>
      <c r="F367" s="86">
        <f t="shared" si="343"/>
        <v>2.8049999999999997</v>
      </c>
      <c r="G367" s="87">
        <f t="shared" si="344"/>
        <v>7.8680249999999985</v>
      </c>
      <c r="H367" s="88">
        <f t="shared" si="345"/>
        <v>5.4245746105656269E+21</v>
      </c>
      <c r="I367" s="84">
        <f t="shared" si="390"/>
        <v>72.200000000000031</v>
      </c>
      <c r="J367" s="89">
        <v>361</v>
      </c>
      <c r="K367" s="94">
        <f t="shared" si="346"/>
        <v>361</v>
      </c>
      <c r="L367" s="94">
        <f t="shared" si="347"/>
        <v>10</v>
      </c>
      <c r="M367" s="94">
        <v>1</v>
      </c>
      <c r="N367" s="94">
        <f>N$3/Q$3</f>
        <v>1</v>
      </c>
      <c r="O367" s="93">
        <f>O366*M367</f>
        <v>6.4004293656576E+17</v>
      </c>
      <c r="P367" s="93">
        <f>K367*O367*$G367*N367</f>
        <v>1.8179504511761855E+21</v>
      </c>
      <c r="Q367" s="93">
        <f t="shared" si="409"/>
        <v>5.4245746105656264E+22</v>
      </c>
      <c r="R367" s="93">
        <f t="shared" si="410"/>
        <v>2.7122873052828134E+23</v>
      </c>
      <c r="S367" s="93">
        <f t="shared" si="348"/>
        <v>344337.06666666665</v>
      </c>
      <c r="T367" s="94">
        <f t="shared" si="411"/>
        <v>29.838957420737245</v>
      </c>
      <c r="U367" s="100">
        <f>T367/(($C367/N$3))</f>
        <v>2.0243526065629065</v>
      </c>
      <c r="V367" s="94">
        <f t="shared" si="349"/>
        <v>351</v>
      </c>
      <c r="W367" s="97">
        <f t="shared" si="350"/>
        <v>10.5</v>
      </c>
      <c r="X367" s="94">
        <v>1</v>
      </c>
      <c r="Y367" s="94">
        <f>Y$3/AB$3</f>
        <v>0.95238095238095244</v>
      </c>
      <c r="Z367" s="93">
        <f>Z366*X367</f>
        <v>4.93747408207872E+16</v>
      </c>
      <c r="AA367" s="93">
        <f>V367*Z367*$G367*Y367</f>
        <v>1.2986388094896421E+20</v>
      </c>
      <c r="AB367" s="93">
        <f t="shared" si="391"/>
        <v>1.4239508352734759E+22</v>
      </c>
      <c r="AC367" s="93">
        <f t="shared" si="351"/>
        <v>2.8479016705469544E+23</v>
      </c>
      <c r="AD367" s="93">
        <f t="shared" si="352"/>
        <v>344337.06666666665</v>
      </c>
      <c r="AE367" s="94">
        <f t="shared" si="353"/>
        <v>109.6494902869167</v>
      </c>
      <c r="AF367" s="100">
        <f t="shared" si="392"/>
        <v>7.8108524288509189</v>
      </c>
      <c r="AG367" s="94">
        <f t="shared" si="354"/>
        <v>326</v>
      </c>
      <c r="AH367" s="94">
        <f t="shared" si="355"/>
        <v>11.75</v>
      </c>
      <c r="AI367" s="94">
        <v>1</v>
      </c>
      <c r="AJ367" s="94">
        <f>AJ$3/AM$3</f>
        <v>0.85106382978723394</v>
      </c>
      <c r="AK367" s="93">
        <f>AK366*AI367</f>
        <v>4628881951948800</v>
      </c>
      <c r="AL367" s="93">
        <f>AG367*AK367*$G367*AJ367</f>
        <v>1.0104656857799246E+19</v>
      </c>
      <c r="AM367" s="93">
        <f t="shared" si="393"/>
        <v>4.9795899745426525E+20</v>
      </c>
      <c r="AN367" s="93">
        <f t="shared" si="356"/>
        <v>3.1869375837073057E+23</v>
      </c>
      <c r="AO367" s="93">
        <f t="shared" si="357"/>
        <v>344337.06666666665</v>
      </c>
      <c r="AP367" s="94">
        <f t="shared" si="358"/>
        <v>49.280149188828439</v>
      </c>
      <c r="AQ367" s="100">
        <f t="shared" si="401"/>
        <v>3.9283701015517924</v>
      </c>
      <c r="AR367" s="94">
        <f t="shared" si="359"/>
        <v>296</v>
      </c>
      <c r="AS367" s="94">
        <f t="shared" si="360"/>
        <v>13.25</v>
      </c>
      <c r="AT367" s="94">
        <v>1</v>
      </c>
      <c r="AU367" s="94">
        <f>AU$3/AX$3</f>
        <v>0.75471698113207542</v>
      </c>
      <c r="AV367" s="93">
        <f>AV366*AT367</f>
        <v>27374690304000</v>
      </c>
      <c r="AW367" s="93">
        <f>AR367*AV367*$G367*AU367</f>
        <v>4.8116139858884792E+16</v>
      </c>
      <c r="AX367" s="93">
        <f t="shared" si="394"/>
        <v>8.7738786120598436E+18</v>
      </c>
      <c r="AY367" s="93">
        <f t="shared" si="361"/>
        <v>3.5937806794997281E+23</v>
      </c>
      <c r="AZ367" s="93">
        <f t="shared" si="362"/>
        <v>344337.06666666665</v>
      </c>
      <c r="BA367" s="94">
        <f t="shared" si="363"/>
        <v>182.34793226954426</v>
      </c>
      <c r="BB367" s="100">
        <f t="shared" si="402"/>
        <v>16.39152037022701</v>
      </c>
      <c r="BC367" s="94">
        <f t="shared" si="364"/>
        <v>259</v>
      </c>
      <c r="BD367" s="94">
        <f t="shared" si="365"/>
        <v>15.1</v>
      </c>
      <c r="BE367" s="94">
        <v>1</v>
      </c>
      <c r="BF367" s="94">
        <f>BF$3/BI$3</f>
        <v>0.66225165562913912</v>
      </c>
      <c r="BG367" s="93">
        <f>BG366*BE367</f>
        <v>179424460800</v>
      </c>
      <c r="BH367" s="93">
        <f>BC367*BG367*$G367*BF367</f>
        <v>242142040453743.84</v>
      </c>
      <c r="BI367" s="93">
        <f t="shared" si="395"/>
        <v>5.9201229006261784E+16</v>
      </c>
      <c r="BJ367" s="93">
        <f t="shared" si="366"/>
        <v>4.095553830977048E+23</v>
      </c>
      <c r="BK367" s="93">
        <f t="shared" si="367"/>
        <v>344337.06666666665</v>
      </c>
      <c r="BL367" s="94">
        <f t="shared" si="368"/>
        <v>244.48967595765734</v>
      </c>
      <c r="BM367" s="100">
        <f t="shared" si="403"/>
        <v>25.046092991591763</v>
      </c>
      <c r="BN367" s="94">
        <f t="shared" si="369"/>
        <v>209</v>
      </c>
      <c r="BO367" s="94">
        <f t="shared" si="370"/>
        <v>17.600000000000001</v>
      </c>
      <c r="BP367" s="94">
        <v>1</v>
      </c>
      <c r="BQ367" s="94">
        <f>BQ$3/BT$3</f>
        <v>0.56818181818181823</v>
      </c>
      <c r="BR367" s="93">
        <f>BR366*BP367</f>
        <v>1380188160</v>
      </c>
      <c r="BS367" s="93">
        <f>BN367*BR367*$G367*BQ367</f>
        <v>1289548400025.5999</v>
      </c>
      <c r="BT367" s="93">
        <f t="shared" si="396"/>
        <v>67385504870537.828</v>
      </c>
      <c r="BU367" s="93">
        <f t="shared" si="371"/>
        <v>4.7736256572977525E+23</v>
      </c>
      <c r="BV367" s="93">
        <f t="shared" si="372"/>
        <v>344337.06666666665</v>
      </c>
      <c r="BW367" s="94">
        <f t="shared" si="373"/>
        <v>52.255118822372317</v>
      </c>
      <c r="BX367" s="100">
        <f t="shared" si="404"/>
        <v>6.2394171728205752</v>
      </c>
      <c r="BY367" s="94">
        <f t="shared" si="374"/>
        <v>154</v>
      </c>
      <c r="BZ367" s="94">
        <f t="shared" si="375"/>
        <v>20.350000000000001</v>
      </c>
      <c r="CA367" s="94">
        <v>1</v>
      </c>
      <c r="CB367" s="94">
        <f>CB$3/CE$3</f>
        <v>0.49140049140049141</v>
      </c>
      <c r="CC367" s="93">
        <f>CC366*CA367</f>
        <v>737280</v>
      </c>
      <c r="CD367" s="93">
        <f>BY367*CC367*$G367*CB367</f>
        <v>438989862.74594587</v>
      </c>
      <c r="CE367" s="93">
        <f t="shared" si="397"/>
        <v>38044184573.515167</v>
      </c>
      <c r="CF367" s="93">
        <f t="shared" si="376"/>
        <v>5.5195046662505255E+23</v>
      </c>
      <c r="CG367" s="93">
        <f t="shared" si="377"/>
        <v>344337.06666666665</v>
      </c>
      <c r="CH367" s="94">
        <f t="shared" si="378"/>
        <v>86.663013891808845</v>
      </c>
      <c r="CI367" s="100">
        <f t="shared" si="405"/>
        <v>11.964669828346745</v>
      </c>
      <c r="CJ367" s="94">
        <f t="shared" si="379"/>
        <v>104</v>
      </c>
      <c r="CK367" s="94">
        <f t="shared" si="380"/>
        <v>22.85</v>
      </c>
      <c r="CL367" s="94">
        <v>1</v>
      </c>
      <c r="CM367" s="94">
        <f>CM$3/CP$3</f>
        <v>0.43763676148796499</v>
      </c>
      <c r="CN367" s="93">
        <f>CN366*CL367</f>
        <v>6400</v>
      </c>
      <c r="CO367" s="93">
        <f>CJ367*CN367*$G367*CM367</f>
        <v>2291885.094091903</v>
      </c>
      <c r="CP367" s="93">
        <f t="shared" si="398"/>
        <v>41716716.134867303</v>
      </c>
      <c r="CQ367" s="93">
        <f t="shared" si="381"/>
        <v>6.1975764925712287E+23</v>
      </c>
      <c r="CR367" s="93">
        <f t="shared" si="382"/>
        <v>344337.06666666665</v>
      </c>
      <c r="CS367" s="94">
        <f t="shared" si="383"/>
        <v>18.201923055569424</v>
      </c>
      <c r="CT367" s="100">
        <f t="shared" si="406"/>
        <v>2.8216685333769429</v>
      </c>
      <c r="CU367" s="94">
        <f t="shared" si="384"/>
        <v>41</v>
      </c>
      <c r="CV367" s="94">
        <f t="shared" si="385"/>
        <v>26</v>
      </c>
      <c r="CW367" s="94">
        <v>1</v>
      </c>
      <c r="CX367" s="94">
        <f>CX$3/DA$3</f>
        <v>0.38461538461538458</v>
      </c>
      <c r="CY367" s="93">
        <f>CY366*CW367</f>
        <v>8</v>
      </c>
      <c r="CZ367" s="93">
        <f>CU367*CY367*$G367*CX367</f>
        <v>992.58161538461513</v>
      </c>
      <c r="DA367" s="93">
        <f t="shared" si="399"/>
        <v>7645.7362508602864</v>
      </c>
      <c r="DB367" s="93">
        <f t="shared" si="386"/>
        <v>7.0519469937353152E+23</v>
      </c>
      <c r="DC367" s="93">
        <f t="shared" si="387"/>
        <v>344337.06666666665</v>
      </c>
      <c r="DD367" s="94">
        <f t="shared" si="388"/>
        <v>7.7028791711980711</v>
      </c>
      <c r="DE367" s="100">
        <f t="shared" si="407"/>
        <v>1.3587168144582757</v>
      </c>
    </row>
    <row r="368" spans="1:109">
      <c r="A368" s="84">
        <v>8192</v>
      </c>
      <c r="B368" s="84">
        <f t="shared" si="342"/>
        <v>12.066666666666666</v>
      </c>
      <c r="C368" s="112">
        <f t="shared" si="408"/>
        <v>14.74</v>
      </c>
      <c r="D368" s="116"/>
      <c r="E368" s="86">
        <f t="shared" si="389"/>
        <v>2.81</v>
      </c>
      <c r="F368" s="86">
        <f t="shared" si="343"/>
        <v>2.81</v>
      </c>
      <c r="G368" s="87">
        <f t="shared" si="344"/>
        <v>7.8961000000000006</v>
      </c>
      <c r="H368" s="88">
        <f t="shared" si="345"/>
        <v>6.231199931715417E+21</v>
      </c>
      <c r="I368" s="84">
        <f t="shared" si="390"/>
        <v>72.400000000000034</v>
      </c>
      <c r="J368" s="89">
        <v>362</v>
      </c>
      <c r="K368" s="94">
        <f t="shared" si="346"/>
        <v>362</v>
      </c>
      <c r="L368" s="94">
        <f t="shared" si="347"/>
        <v>10</v>
      </c>
      <c r="M368" s="94">
        <v>1</v>
      </c>
      <c r="N368" s="94">
        <f>N$3/Q$3</f>
        <v>1</v>
      </c>
      <c r="O368" s="93">
        <f>O367*M368</f>
        <v>6.4004293656576E+17</v>
      </c>
      <c r="P368" s="93">
        <f>K368*O368*$G368*N368</f>
        <v>1.8294911773729169E+21</v>
      </c>
      <c r="Q368" s="93">
        <f t="shared" si="409"/>
        <v>6.231199931715417E+22</v>
      </c>
      <c r="R368" s="93">
        <f t="shared" si="410"/>
        <v>3.1155999658577086E+23</v>
      </c>
      <c r="S368" s="93">
        <f t="shared" si="348"/>
        <v>344610.1333333333</v>
      </c>
      <c r="T368" s="94">
        <f t="shared" si="411"/>
        <v>34.059742997302642</v>
      </c>
      <c r="U368" s="100">
        <f>T368/(($C368/N$3))</f>
        <v>2.3107016958821331</v>
      </c>
      <c r="V368" s="94">
        <f t="shared" si="349"/>
        <v>352</v>
      </c>
      <c r="W368" s="97">
        <f t="shared" si="350"/>
        <v>10.5</v>
      </c>
      <c r="X368" s="94">
        <v>1</v>
      </c>
      <c r="Y368" s="94">
        <f>Y$3/AB$3</f>
        <v>0.95238095238095244</v>
      </c>
      <c r="Z368" s="93">
        <f>Z367*X368</f>
        <v>4.93747408207872E+16</v>
      </c>
      <c r="AA368" s="93">
        <f>V368*Z368*$G368*Y368</f>
        <v>1.3069856917166313E+20</v>
      </c>
      <c r="AB368" s="93">
        <f t="shared" si="391"/>
        <v>1.635689982075296E+22</v>
      </c>
      <c r="AC368" s="93">
        <f t="shared" si="351"/>
        <v>3.2713799641505941E+23</v>
      </c>
      <c r="AD368" s="93">
        <f t="shared" si="352"/>
        <v>344610.1333333333</v>
      </c>
      <c r="AE368" s="94">
        <f t="shared" si="353"/>
        <v>125.14980021907779</v>
      </c>
      <c r="AF368" s="100">
        <f t="shared" si="392"/>
        <v>8.9150129057009284</v>
      </c>
      <c r="AG368" s="94">
        <f t="shared" si="354"/>
        <v>327</v>
      </c>
      <c r="AH368" s="94">
        <f t="shared" si="355"/>
        <v>11.75</v>
      </c>
      <c r="AI368" s="94">
        <v>1</v>
      </c>
      <c r="AJ368" s="94">
        <f>AJ$3/AM$3</f>
        <v>0.85106382978723394</v>
      </c>
      <c r="AK368" s="93">
        <f>AK367*AI368</f>
        <v>4628881951948800</v>
      </c>
      <c r="AL368" s="93">
        <f>AG368*AK368*$G368*AJ368</f>
        <v>1.0171819177290226E+19</v>
      </c>
      <c r="AM368" s="93">
        <f t="shared" si="393"/>
        <v>5.7200468123168735E+20</v>
      </c>
      <c r="AN368" s="93">
        <f t="shared" si="356"/>
        <v>3.6608299598828073E+23</v>
      </c>
      <c r="AO368" s="93">
        <f t="shared" si="357"/>
        <v>344610.1333333333</v>
      </c>
      <c r="AP368" s="94">
        <f t="shared" si="358"/>
        <v>56.234255767026866</v>
      </c>
      <c r="AQ368" s="100">
        <f t="shared" si="401"/>
        <v>4.4827171320391166</v>
      </c>
      <c r="AR368" s="94">
        <f t="shared" si="359"/>
        <v>297</v>
      </c>
      <c r="AS368" s="94">
        <f t="shared" si="360"/>
        <v>13.25</v>
      </c>
      <c r="AT368" s="94">
        <v>1</v>
      </c>
      <c r="AU368" s="94">
        <f>AU$3/AX$3</f>
        <v>0.75471698113207542</v>
      </c>
      <c r="AV368" s="93">
        <f>AV367*AT368</f>
        <v>27374690304000</v>
      </c>
      <c r="AW368" s="93">
        <f>AR368*AV368*$G368*AU368</f>
        <v>4.8450964344525336E+16</v>
      </c>
      <c r="AX368" s="93">
        <f t="shared" si="394"/>
        <v>1.007853992861681E+19</v>
      </c>
      <c r="AY368" s="93">
        <f t="shared" si="361"/>
        <v>4.1281699547614639E+23</v>
      </c>
      <c r="AZ368" s="93">
        <f t="shared" si="362"/>
        <v>344610.1333333333</v>
      </c>
      <c r="BA368" s="94">
        <f t="shared" si="363"/>
        <v>208.01525965407589</v>
      </c>
      <c r="BB368" s="100">
        <f t="shared" si="402"/>
        <v>18.698793693463401</v>
      </c>
      <c r="BC368" s="94">
        <f t="shared" si="364"/>
        <v>260</v>
      </c>
      <c r="BD368" s="94">
        <f t="shared" si="365"/>
        <v>15.1</v>
      </c>
      <c r="BE368" s="94">
        <v>14</v>
      </c>
      <c r="BF368" s="94">
        <f>BF$3/BI$3</f>
        <v>0.66225165562913912</v>
      </c>
      <c r="BG368" s="93">
        <f>BG367*BE368</f>
        <v>2511942451200</v>
      </c>
      <c r="BH368" s="93">
        <f>BC368*BG368*$G368*BF368</f>
        <v>3415220321271049.5</v>
      </c>
      <c r="BI368" s="93">
        <f t="shared" si="395"/>
        <v>6.8004354373295664E+16</v>
      </c>
      <c r="BJ368" s="93">
        <f t="shared" si="366"/>
        <v>4.7045559484451403E+23</v>
      </c>
      <c r="BK368" s="93">
        <f t="shared" si="367"/>
        <v>344610.1333333333</v>
      </c>
      <c r="BL368" s="94">
        <f t="shared" si="368"/>
        <v>19.912142695375607</v>
      </c>
      <c r="BM368" s="100">
        <f t="shared" si="403"/>
        <v>2.0398463683865109</v>
      </c>
      <c r="BN368" s="94">
        <f t="shared" si="369"/>
        <v>210</v>
      </c>
      <c r="BO368" s="94">
        <f t="shared" si="370"/>
        <v>17.600000000000001</v>
      </c>
      <c r="BP368" s="94">
        <v>1</v>
      </c>
      <c r="BQ368" s="94">
        <f>BQ$3/BT$3</f>
        <v>0.56818181818181823</v>
      </c>
      <c r="BR368" s="93">
        <f>BR367*BP368</f>
        <v>1380188160</v>
      </c>
      <c r="BS368" s="93">
        <f>BN368*BR368*$G368*BQ368</f>
        <v>1300341922350.5457</v>
      </c>
      <c r="BT368" s="93">
        <f t="shared" si="396"/>
        <v>77405618595431.484</v>
      </c>
      <c r="BU368" s="93">
        <f t="shared" si="371"/>
        <v>5.483455939909568E+23</v>
      </c>
      <c r="BV368" s="93">
        <f t="shared" si="372"/>
        <v>344610.1333333333</v>
      </c>
      <c r="BW368" s="94">
        <f t="shared" si="373"/>
        <v>59.527126877144937</v>
      </c>
      <c r="BX368" s="100">
        <f t="shared" si="404"/>
        <v>7.1077166420471567</v>
      </c>
      <c r="BY368" s="94">
        <f t="shared" si="374"/>
        <v>155</v>
      </c>
      <c r="BZ368" s="94">
        <f t="shared" si="375"/>
        <v>20.350000000000001</v>
      </c>
      <c r="CA368" s="94">
        <v>1</v>
      </c>
      <c r="CB368" s="94">
        <f>CB$3/CE$3</f>
        <v>0.49140049140049141</v>
      </c>
      <c r="CC368" s="93">
        <f>CC367*CA368</f>
        <v>737280</v>
      </c>
      <c r="CD368" s="93">
        <f>BY368*CC368*$G368*CB368</f>
        <v>443417038.93857497</v>
      </c>
      <c r="CE368" s="93">
        <f t="shared" si="397"/>
        <v>43701292236.800453</v>
      </c>
      <c r="CF368" s="93">
        <f t="shared" si="376"/>
        <v>6.3402459305204371E+23</v>
      </c>
      <c r="CG368" s="93">
        <f t="shared" si="377"/>
        <v>344610.1333333333</v>
      </c>
      <c r="CH368" s="94">
        <f t="shared" si="378"/>
        <v>98.555735118817211</v>
      </c>
      <c r="CI368" s="100">
        <f t="shared" si="405"/>
        <v>13.606575370881481</v>
      </c>
      <c r="CJ368" s="94">
        <f t="shared" si="379"/>
        <v>105</v>
      </c>
      <c r="CK368" s="94">
        <f t="shared" si="380"/>
        <v>22.85</v>
      </c>
      <c r="CL368" s="94">
        <v>1</v>
      </c>
      <c r="CM368" s="94">
        <f>CM$3/CP$3</f>
        <v>0.43763676148796499</v>
      </c>
      <c r="CN368" s="93">
        <f>CN367*CL368</f>
        <v>6400</v>
      </c>
      <c r="CO368" s="93">
        <f>CJ368*CN368*$G368*CM368</f>
        <v>2322179.0809628009</v>
      </c>
      <c r="CP368" s="93">
        <f t="shared" si="398"/>
        <v>47919923.200000346</v>
      </c>
      <c r="CQ368" s="93">
        <f t="shared" si="381"/>
        <v>7.1191459219848634E+23</v>
      </c>
      <c r="CR368" s="93">
        <f t="shared" si="382"/>
        <v>344610.1333333333</v>
      </c>
      <c r="CS368" s="94">
        <f t="shared" si="383"/>
        <v>20.635756989134627</v>
      </c>
      <c r="CT368" s="100">
        <f t="shared" si="406"/>
        <v>3.1989623283699204</v>
      </c>
      <c r="CU368" s="94">
        <f t="shared" si="384"/>
        <v>42</v>
      </c>
      <c r="CV368" s="94">
        <f t="shared" si="385"/>
        <v>26</v>
      </c>
      <c r="CW368" s="94">
        <v>1</v>
      </c>
      <c r="CX368" s="94">
        <f>CX$3/DA$3</f>
        <v>0.38461538461538458</v>
      </c>
      <c r="CY368" s="93">
        <f>CY367*CW368</f>
        <v>8</v>
      </c>
      <c r="CZ368" s="93">
        <f>CU368*CY368*$G368*CX368</f>
        <v>1020.4190769230769</v>
      </c>
      <c r="DA368" s="93">
        <f t="shared" si="399"/>
        <v>8782.6446541044097</v>
      </c>
      <c r="DB368" s="93">
        <f t="shared" si="386"/>
        <v>8.1005599112300422E+23</v>
      </c>
      <c r="DC368" s="93">
        <f t="shared" si="387"/>
        <v>344610.1333333333</v>
      </c>
      <c r="DD368" s="94">
        <f t="shared" si="388"/>
        <v>8.6068997069196111</v>
      </c>
      <c r="DE368" s="100">
        <f t="shared" si="407"/>
        <v>1.5181776959288322</v>
      </c>
    </row>
    <row r="369" spans="1:109">
      <c r="A369" s="84">
        <v>8192</v>
      </c>
      <c r="B369" s="84">
        <f t="shared" si="342"/>
        <v>12.1</v>
      </c>
      <c r="C369" s="112">
        <f t="shared" si="408"/>
        <v>14.74</v>
      </c>
      <c r="D369" s="116"/>
      <c r="E369" s="86">
        <f t="shared" si="389"/>
        <v>2.8149999999999999</v>
      </c>
      <c r="F369" s="86">
        <f t="shared" si="343"/>
        <v>2.8149999999999999</v>
      </c>
      <c r="G369" s="87">
        <f t="shared" si="344"/>
        <v>7.9242249999999999</v>
      </c>
      <c r="H369" s="88">
        <f t="shared" si="345"/>
        <v>7.1577691112191369E+21</v>
      </c>
      <c r="I369" s="84">
        <f t="shared" si="390"/>
        <v>72.600000000000037</v>
      </c>
      <c r="J369" s="89">
        <v>363</v>
      </c>
      <c r="K369" s="94">
        <f t="shared" si="346"/>
        <v>363</v>
      </c>
      <c r="L369" s="94">
        <f t="shared" si="347"/>
        <v>10</v>
      </c>
      <c r="M369" s="94">
        <v>1</v>
      </c>
      <c r="N369" s="94">
        <f>N$3/Q$3</f>
        <v>1</v>
      </c>
      <c r="O369" s="93">
        <f>O368*M369</f>
        <v>6.4004293656576E+17</v>
      </c>
      <c r="P369" s="93">
        <f>K369*O369*$G369*N369</f>
        <v>1.8410794587598349E+21</v>
      </c>
      <c r="Q369" s="93">
        <f t="shared" si="409"/>
        <v>7.1577691112191365E+22</v>
      </c>
      <c r="R369" s="93">
        <f t="shared" si="410"/>
        <v>3.5788845556095681E+23</v>
      </c>
      <c r="S369" s="93">
        <f t="shared" si="348"/>
        <v>344883.20000000001</v>
      </c>
      <c r="T369" s="94">
        <f t="shared" si="411"/>
        <v>38.878110758134603</v>
      </c>
      <c r="U369" s="100">
        <f>T369/(($C369/N$3))</f>
        <v>2.6375923173768387</v>
      </c>
      <c r="V369" s="94">
        <f t="shared" si="349"/>
        <v>353</v>
      </c>
      <c r="W369" s="97">
        <f t="shared" si="350"/>
        <v>10.5</v>
      </c>
      <c r="X369" s="94">
        <v>1</v>
      </c>
      <c r="Y369" s="94">
        <f>Y$3/AB$3</f>
        <v>0.95238095238095244</v>
      </c>
      <c r="Z369" s="93">
        <f>Z368*X369</f>
        <v>4.93747408207872E+16</v>
      </c>
      <c r="AA369" s="93">
        <f>V369*Z369*$G369*Y369</f>
        <v>1.3153672773328826E+20</v>
      </c>
      <c r="AB369" s="93">
        <f t="shared" si="391"/>
        <v>1.8789143916950227E+22</v>
      </c>
      <c r="AC369" s="93">
        <f t="shared" si="351"/>
        <v>3.7578287833900471E+23</v>
      </c>
      <c r="AD369" s="93">
        <f t="shared" si="352"/>
        <v>344883.20000000001</v>
      </c>
      <c r="AE369" s="94">
        <f t="shared" si="353"/>
        <v>142.84332779699537</v>
      </c>
      <c r="AF369" s="100">
        <f t="shared" si="392"/>
        <v>10.175406661251365</v>
      </c>
      <c r="AG369" s="94">
        <f t="shared" si="354"/>
        <v>328</v>
      </c>
      <c r="AH369" s="94">
        <f t="shared" si="355"/>
        <v>11.75</v>
      </c>
      <c r="AI369" s="94">
        <v>1</v>
      </c>
      <c r="AJ369" s="94">
        <f>AJ$3/AM$3</f>
        <v>0.85106382978723394</v>
      </c>
      <c r="AK369" s="93">
        <f>AK368*AI369</f>
        <v>4628881951948800</v>
      </c>
      <c r="AL369" s="93">
        <f>AG369*AK369*$G369*AJ369</f>
        <v>1.0239267305620019E+19</v>
      </c>
      <c r="AM369" s="93">
        <f t="shared" si="393"/>
        <v>6.570608363814427E+20</v>
      </c>
      <c r="AN369" s="93">
        <f t="shared" si="356"/>
        <v>4.2051893528412424E+23</v>
      </c>
      <c r="AO369" s="93">
        <f t="shared" si="357"/>
        <v>344883.20000000001</v>
      </c>
      <c r="AP369" s="94">
        <f t="shared" si="358"/>
        <v>64.170688855910839</v>
      </c>
      <c r="AQ369" s="100">
        <f t="shared" si="401"/>
        <v>5.1153703803049693</v>
      </c>
      <c r="AR369" s="94">
        <f t="shared" si="359"/>
        <v>298</v>
      </c>
      <c r="AS369" s="94">
        <f t="shared" si="360"/>
        <v>13.25</v>
      </c>
      <c r="AT369" s="94">
        <v>1</v>
      </c>
      <c r="AU369" s="94">
        <f>AU$3/AX$3</f>
        <v>0.75471698113207542</v>
      </c>
      <c r="AV369" s="93">
        <f>AV368*AT369</f>
        <v>27374690304000</v>
      </c>
      <c r="AW369" s="93">
        <f>AR369*AV369*$G369*AU369</f>
        <v>4.878725673337048E+16</v>
      </c>
      <c r="AX369" s="93">
        <f t="shared" si="394"/>
        <v>1.1577202236774066E+19</v>
      </c>
      <c r="AY369" s="93">
        <f t="shared" si="361"/>
        <v>4.7420220361826788E+23</v>
      </c>
      <c r="AZ369" s="93">
        <f t="shared" si="362"/>
        <v>344883.20000000001</v>
      </c>
      <c r="BA369" s="94">
        <f t="shared" si="363"/>
        <v>237.2997174250886</v>
      </c>
      <c r="BB369" s="100">
        <f t="shared" si="402"/>
        <v>21.331216118605319</v>
      </c>
      <c r="BC369" s="94">
        <f t="shared" si="364"/>
        <v>261</v>
      </c>
      <c r="BD369" s="94">
        <f t="shared" si="365"/>
        <v>15.1</v>
      </c>
      <c r="BE369" s="94">
        <v>1</v>
      </c>
      <c r="BF369" s="94">
        <f>BF$3/BI$3</f>
        <v>0.66225165562913912</v>
      </c>
      <c r="BG369" s="93">
        <f>BG368*BE369</f>
        <v>2511942451200</v>
      </c>
      <c r="BH369" s="93">
        <f>BC369*BG369*$G369*BF369</f>
        <v>3440567193022545.5</v>
      </c>
      <c r="BI369" s="93">
        <f t="shared" si="395"/>
        <v>7.8116490001240144E+16</v>
      </c>
      <c r="BJ369" s="93">
        <f t="shared" si="366"/>
        <v>5.4041156789704481E+23</v>
      </c>
      <c r="BK369" s="93">
        <f t="shared" si="367"/>
        <v>344883.20000000001</v>
      </c>
      <c r="BL369" s="94">
        <f t="shared" si="368"/>
        <v>22.704538414381219</v>
      </c>
      <c r="BM369" s="100">
        <f t="shared" si="403"/>
        <v>2.3259059026944127</v>
      </c>
      <c r="BN369" s="94">
        <f t="shared" si="369"/>
        <v>211</v>
      </c>
      <c r="BO369" s="94">
        <f t="shared" si="370"/>
        <v>17.600000000000001</v>
      </c>
      <c r="BP369" s="94">
        <v>1</v>
      </c>
      <c r="BQ369" s="94">
        <f>BQ$3/BT$3</f>
        <v>0.56818181818181823</v>
      </c>
      <c r="BR369" s="93">
        <f>BR368*BP369</f>
        <v>1380188160</v>
      </c>
      <c r="BS369" s="93">
        <f>BN369*BR369*$G369*BQ369</f>
        <v>1311187750669.9636</v>
      </c>
      <c r="BT369" s="93">
        <f t="shared" si="396"/>
        <v>88915706748100.062</v>
      </c>
      <c r="BU369" s="93">
        <f t="shared" si="371"/>
        <v>6.2988368178728413E+23</v>
      </c>
      <c r="BV369" s="93">
        <f t="shared" si="372"/>
        <v>344883.20000000001</v>
      </c>
      <c r="BW369" s="94">
        <f t="shared" si="373"/>
        <v>67.813100528637307</v>
      </c>
      <c r="BX369" s="100">
        <f t="shared" si="404"/>
        <v>8.0970866302850517</v>
      </c>
      <c r="BY369" s="94">
        <f t="shared" si="374"/>
        <v>156</v>
      </c>
      <c r="BZ369" s="94">
        <f t="shared" si="375"/>
        <v>20.350000000000001</v>
      </c>
      <c r="CA369" s="94">
        <v>1</v>
      </c>
      <c r="CB369" s="94">
        <f>CB$3/CE$3</f>
        <v>0.49140049140049141</v>
      </c>
      <c r="CC369" s="93">
        <f>CC368*CA369</f>
        <v>737280</v>
      </c>
      <c r="CD369" s="93">
        <f>BY369*CC369*$G369*CB369</f>
        <v>447867384.20049137</v>
      </c>
      <c r="CE369" s="93">
        <f t="shared" si="397"/>
        <v>50199602503.657387</v>
      </c>
      <c r="CF369" s="93">
        <f t="shared" si="376"/>
        <v>7.2830300706654717E+23</v>
      </c>
      <c r="CG369" s="93">
        <f t="shared" si="377"/>
        <v>344883.20000000001</v>
      </c>
      <c r="CH369" s="94">
        <f t="shared" si="378"/>
        <v>112.08586352692551</v>
      </c>
      <c r="CI369" s="100">
        <f t="shared" si="405"/>
        <v>15.474540860060612</v>
      </c>
      <c r="CJ369" s="94">
        <f t="shared" si="379"/>
        <v>106</v>
      </c>
      <c r="CK369" s="94">
        <f t="shared" si="380"/>
        <v>22.85</v>
      </c>
      <c r="CL369" s="94">
        <v>1</v>
      </c>
      <c r="CM369" s="94">
        <f>CM$3/CP$3</f>
        <v>0.43763676148796499</v>
      </c>
      <c r="CN369" s="93">
        <f>CN368*CL369</f>
        <v>6400</v>
      </c>
      <c r="CO369" s="93">
        <f>CJ369*CN369*$G369*CM369</f>
        <v>2352645.1816192563</v>
      </c>
      <c r="CP369" s="93">
        <f t="shared" si="398"/>
        <v>55045536.951424643</v>
      </c>
      <c r="CQ369" s="93">
        <f t="shared" si="381"/>
        <v>8.1777512095678649E+23</v>
      </c>
      <c r="CR369" s="93">
        <f t="shared" si="382"/>
        <v>344883.20000000001</v>
      </c>
      <c r="CS369" s="94">
        <f t="shared" si="383"/>
        <v>23.397296533061745</v>
      </c>
      <c r="CT369" s="100">
        <f t="shared" si="406"/>
        <v>3.6270571626896944</v>
      </c>
      <c r="CU369" s="94">
        <f t="shared" si="384"/>
        <v>43</v>
      </c>
      <c r="CV369" s="94">
        <f t="shared" si="385"/>
        <v>26</v>
      </c>
      <c r="CW369" s="94">
        <v>1</v>
      </c>
      <c r="CX369" s="94">
        <f>CX$3/DA$3</f>
        <v>0.38461538461538458</v>
      </c>
      <c r="CY369" s="93">
        <f>CY368*CW369</f>
        <v>8</v>
      </c>
      <c r="CZ369" s="93">
        <f>CU369*CY369*$G369*CX369</f>
        <v>1048.435923076923</v>
      </c>
      <c r="DA369" s="93">
        <f t="shared" si="399"/>
        <v>10088.609466693239</v>
      </c>
      <c r="DB369" s="93">
        <f t="shared" si="386"/>
        <v>9.3050998445848779E+23</v>
      </c>
      <c r="DC369" s="93">
        <f t="shared" si="387"/>
        <v>344883.20000000001</v>
      </c>
      <c r="DD369" s="94">
        <f t="shared" si="388"/>
        <v>9.6225331893297259</v>
      </c>
      <c r="DE369" s="100">
        <f t="shared" si="407"/>
        <v>1.6973260713878755</v>
      </c>
    </row>
    <row r="370" spans="1:109">
      <c r="A370" s="84">
        <v>8192</v>
      </c>
      <c r="B370" s="84">
        <f t="shared" si="342"/>
        <v>12.133333333333333</v>
      </c>
      <c r="C370" s="112">
        <f t="shared" si="408"/>
        <v>14.74</v>
      </c>
      <c r="D370" s="116"/>
      <c r="E370" s="86">
        <f t="shared" si="389"/>
        <v>2.8200000000000003</v>
      </c>
      <c r="F370" s="86">
        <f t="shared" si="343"/>
        <v>2.8200000000000003</v>
      </c>
      <c r="G370" s="87">
        <f t="shared" si="344"/>
        <v>7.9524000000000017</v>
      </c>
      <c r="H370" s="88">
        <f t="shared" si="345"/>
        <v>8.2221176035060126E+21</v>
      </c>
      <c r="I370" s="84">
        <f t="shared" si="390"/>
        <v>72.80000000000004</v>
      </c>
      <c r="J370" s="89">
        <v>364</v>
      </c>
      <c r="K370" s="94">
        <f t="shared" si="346"/>
        <v>364</v>
      </c>
      <c r="L370" s="94">
        <f t="shared" si="347"/>
        <v>10</v>
      </c>
      <c r="M370" s="94">
        <v>1</v>
      </c>
      <c r="N370" s="94">
        <f>N$3/Q$3</f>
        <v>1</v>
      </c>
      <c r="O370" s="93">
        <f>O369*M370</f>
        <v>6.4004293656576E+17</v>
      </c>
      <c r="P370" s="93">
        <f>K370*O370*$G370*N370</f>
        <v>1.8527153913433807E+21</v>
      </c>
      <c r="Q370" s="93">
        <f t="shared" si="409"/>
        <v>8.2221176035060119E+22</v>
      </c>
      <c r="R370" s="93">
        <f t="shared" si="410"/>
        <v>4.1110588017530061E+23</v>
      </c>
      <c r="S370" s="93">
        <f t="shared" si="348"/>
        <v>345156.26666666666</v>
      </c>
      <c r="T370" s="94">
        <f t="shared" si="411"/>
        <v>44.378740749512843</v>
      </c>
      <c r="U370" s="100">
        <f>T370/(($C370/N$3))</f>
        <v>3.0107693859913733</v>
      </c>
      <c r="V370" s="94">
        <f t="shared" si="349"/>
        <v>354</v>
      </c>
      <c r="W370" s="97">
        <f t="shared" si="350"/>
        <v>10.5</v>
      </c>
      <c r="X370" s="94">
        <v>1</v>
      </c>
      <c r="Y370" s="94">
        <f>Y$3/AB$3</f>
        <v>0.95238095238095244</v>
      </c>
      <c r="Z370" s="93">
        <f>Z369*X370</f>
        <v>4.93747408207872E+16</v>
      </c>
      <c r="AA370" s="93">
        <f>V370*Z370*$G370*Y370</f>
        <v>1.3237836368737408E+20</v>
      </c>
      <c r="AB370" s="93">
        <f t="shared" si="391"/>
        <v>2.1583058709203265E+22</v>
      </c>
      <c r="AC370" s="93">
        <f t="shared" si="351"/>
        <v>4.316611741840656E+23</v>
      </c>
      <c r="AD370" s="93">
        <f t="shared" si="352"/>
        <v>345156.26666666666</v>
      </c>
      <c r="AE370" s="94">
        <f t="shared" si="353"/>
        <v>163.04068208739918</v>
      </c>
      <c r="AF370" s="100">
        <f t="shared" si="392"/>
        <v>11.614159850187866</v>
      </c>
      <c r="AG370" s="94">
        <f t="shared" si="354"/>
        <v>329</v>
      </c>
      <c r="AH370" s="94">
        <f t="shared" si="355"/>
        <v>11.75</v>
      </c>
      <c r="AI370" s="94">
        <v>1</v>
      </c>
      <c r="AJ370" s="94">
        <f>AJ$3/AM$3</f>
        <v>0.85106382978723394</v>
      </c>
      <c r="AK370" s="93">
        <f>AK369*AI370</f>
        <v>4628881951948800</v>
      </c>
      <c r="AL370" s="93">
        <f>AG370*AK370*$G370*AJ370</f>
        <v>1.030700183370974E+19</v>
      </c>
      <c r="AM370" s="93">
        <f t="shared" si="393"/>
        <v>7.5476470188433932E+20</v>
      </c>
      <c r="AN370" s="93">
        <f t="shared" si="356"/>
        <v>4.8304940920597826E+23</v>
      </c>
      <c r="AO370" s="93">
        <f t="shared" si="357"/>
        <v>345156.26666666666</v>
      </c>
      <c r="AP370" s="94">
        <f t="shared" si="358"/>
        <v>73.228346522247705</v>
      </c>
      <c r="AQ370" s="100">
        <f t="shared" si="401"/>
        <v>5.8374021142225958</v>
      </c>
      <c r="AR370" s="94">
        <f t="shared" si="359"/>
        <v>299</v>
      </c>
      <c r="AS370" s="94">
        <f t="shared" si="360"/>
        <v>13.25</v>
      </c>
      <c r="AT370" s="94">
        <v>1</v>
      </c>
      <c r="AU370" s="94">
        <f>AU$3/AX$3</f>
        <v>0.75471698113207542</v>
      </c>
      <c r="AV370" s="93">
        <f>AV369*AT370</f>
        <v>27374690304000</v>
      </c>
      <c r="AW370" s="93">
        <f>AR370*AV370*$G370*AU370</f>
        <v>4.9125020124441784E+16</v>
      </c>
      <c r="AX370" s="93">
        <f t="shared" si="394"/>
        <v>1.3298713164850366E+19</v>
      </c>
      <c r="AY370" s="93">
        <f t="shared" si="361"/>
        <v>5.4471529123227334E+23</v>
      </c>
      <c r="AZ370" s="93">
        <f t="shared" si="362"/>
        <v>345156.26666666666</v>
      </c>
      <c r="BA370" s="94">
        <f t="shared" si="363"/>
        <v>270.71160746932077</v>
      </c>
      <c r="BB370" s="100">
        <f t="shared" si="402"/>
        <v>24.334659423124151</v>
      </c>
      <c r="BC370" s="94">
        <f t="shared" si="364"/>
        <v>262</v>
      </c>
      <c r="BD370" s="94">
        <f t="shared" si="365"/>
        <v>15.1</v>
      </c>
      <c r="BE370" s="94">
        <v>1</v>
      </c>
      <c r="BF370" s="94">
        <f>BF$3/BI$3</f>
        <v>0.66225165562913912</v>
      </c>
      <c r="BG370" s="93">
        <f>BG369*BE370</f>
        <v>2511942451200</v>
      </c>
      <c r="BH370" s="93">
        <f>BC370*BG370*$G370*BF370</f>
        <v>3466029431137613.5</v>
      </c>
      <c r="BI370" s="93">
        <f t="shared" si="395"/>
        <v>8.9732283562566896E+16</v>
      </c>
      <c r="BJ370" s="93">
        <f t="shared" si="366"/>
        <v>6.2076987906470388E+23</v>
      </c>
      <c r="BK370" s="93">
        <f t="shared" si="367"/>
        <v>345156.26666666666</v>
      </c>
      <c r="BL370" s="94">
        <f t="shared" si="368"/>
        <v>25.889071441933815</v>
      </c>
      <c r="BM370" s="100">
        <f t="shared" si="403"/>
        <v>2.6521368980542781</v>
      </c>
      <c r="BN370" s="94">
        <f t="shared" si="369"/>
        <v>212</v>
      </c>
      <c r="BO370" s="94">
        <f t="shared" si="370"/>
        <v>17.600000000000001</v>
      </c>
      <c r="BP370" s="94">
        <v>1</v>
      </c>
      <c r="BQ370" s="94">
        <f>BQ$3/BT$3</f>
        <v>0.56818181818181823</v>
      </c>
      <c r="BR370" s="93">
        <f>BR369*BP370</f>
        <v>1380188160</v>
      </c>
      <c r="BS370" s="93">
        <f>BN370*BR370*$G370*BQ370</f>
        <v>1322086002613.5278</v>
      </c>
      <c r="BT370" s="93">
        <f t="shared" si="396"/>
        <v>102137326074941.33</v>
      </c>
      <c r="BU370" s="93">
        <f t="shared" si="371"/>
        <v>7.235463491085292E+23</v>
      </c>
      <c r="BV370" s="93">
        <f t="shared" si="372"/>
        <v>345156.26666666666</v>
      </c>
      <c r="BW370" s="94">
        <f t="shared" si="373"/>
        <v>77.254676226080662</v>
      </c>
      <c r="BX370" s="100">
        <f t="shared" si="404"/>
        <v>9.2244389523678407</v>
      </c>
      <c r="BY370" s="94">
        <f t="shared" si="374"/>
        <v>157</v>
      </c>
      <c r="BZ370" s="94">
        <f t="shared" si="375"/>
        <v>20.350000000000001</v>
      </c>
      <c r="CA370" s="94">
        <v>1</v>
      </c>
      <c r="CB370" s="94">
        <f>CB$3/CE$3</f>
        <v>0.49140049140049141</v>
      </c>
      <c r="CC370" s="93">
        <f>CC369*CA370</f>
        <v>737280</v>
      </c>
      <c r="CD370" s="93">
        <f>BY370*CC370*$G370*CB370</f>
        <v>452340952.87665862</v>
      </c>
      <c r="CE370" s="93">
        <f t="shared" si="397"/>
        <v>57664200817.456284</v>
      </c>
      <c r="CF370" s="93">
        <f t="shared" si="376"/>
        <v>8.3660046615673694E+23</v>
      </c>
      <c r="CG370" s="93">
        <f t="shared" si="377"/>
        <v>345156.26666666666</v>
      </c>
      <c r="CH370" s="94">
        <f t="shared" si="378"/>
        <v>127.47950511829907</v>
      </c>
      <c r="CI370" s="100">
        <f t="shared" si="405"/>
        <v>17.599782423048755</v>
      </c>
      <c r="CJ370" s="94">
        <f t="shared" si="379"/>
        <v>107</v>
      </c>
      <c r="CK370" s="94">
        <f t="shared" si="380"/>
        <v>22.85</v>
      </c>
      <c r="CL370" s="94">
        <v>1</v>
      </c>
      <c r="CM370" s="94">
        <f>CM$3/CP$3</f>
        <v>0.43763676148796499</v>
      </c>
      <c r="CN370" s="93">
        <f>CN369*CL370</f>
        <v>6400</v>
      </c>
      <c r="CO370" s="93">
        <f>CJ370*CN370*$G370*CM370</f>
        <v>2383283.8161925608</v>
      </c>
      <c r="CP370" s="93">
        <f t="shared" si="398"/>
        <v>63230717.746030003</v>
      </c>
      <c r="CQ370" s="93">
        <f t="shared" si="381"/>
        <v>9.39376936200562E+23</v>
      </c>
      <c r="CR370" s="93">
        <f t="shared" si="382"/>
        <v>345156.26666666666</v>
      </c>
      <c r="CS370" s="94">
        <f t="shared" si="383"/>
        <v>26.53092229990672</v>
      </c>
      <c r="CT370" s="100">
        <f t="shared" si="406"/>
        <v>4.1128329345513475</v>
      </c>
      <c r="CU370" s="94">
        <f t="shared" si="384"/>
        <v>44</v>
      </c>
      <c r="CV370" s="94">
        <f t="shared" si="385"/>
        <v>26</v>
      </c>
      <c r="CW370" s="94">
        <v>1</v>
      </c>
      <c r="CX370" s="94">
        <f>CX$3/DA$3</f>
        <v>0.38461538461538458</v>
      </c>
      <c r="CY370" s="93">
        <f>CY369*CW370</f>
        <v>8</v>
      </c>
      <c r="CZ370" s="93">
        <f>CU370*CY370*$G370*CX370</f>
        <v>1076.6326153846155</v>
      </c>
      <c r="DA370" s="93">
        <f t="shared" si="399"/>
        <v>11588.769098598039</v>
      </c>
      <c r="DB370" s="93">
        <f t="shared" si="386"/>
        <v>1.0688752884557816E+24</v>
      </c>
      <c r="DC370" s="93">
        <f t="shared" si="387"/>
        <v>345156.26666666666</v>
      </c>
      <c r="DD370" s="94">
        <f t="shared" si="388"/>
        <v>10.76390305569377</v>
      </c>
      <c r="DE370" s="100">
        <f t="shared" si="407"/>
        <v>1.8986531848577886</v>
      </c>
    </row>
    <row r="371" spans="1:109">
      <c r="A371" s="84">
        <v>8192</v>
      </c>
      <c r="B371" s="84">
        <f t="shared" si="342"/>
        <v>12.166666666666666</v>
      </c>
      <c r="C371" s="112">
        <f t="shared" si="408"/>
        <v>14.74</v>
      </c>
      <c r="D371" s="116"/>
      <c r="E371" s="86">
        <f t="shared" si="389"/>
        <v>2.8250000000000002</v>
      </c>
      <c r="F371" s="86">
        <f t="shared" si="343"/>
        <v>2.8250000000000002</v>
      </c>
      <c r="G371" s="87">
        <f t="shared" si="344"/>
        <v>7.9806250000000007</v>
      </c>
      <c r="H371" s="88">
        <f t="shared" si="345"/>
        <v>9.4447329657395211E+21</v>
      </c>
      <c r="I371" s="84">
        <f t="shared" si="390"/>
        <v>73.000000000000028</v>
      </c>
      <c r="J371" s="89">
        <v>365</v>
      </c>
      <c r="K371" s="94">
        <f t="shared" si="346"/>
        <v>365</v>
      </c>
      <c r="L371" s="94">
        <f t="shared" si="347"/>
        <v>10</v>
      </c>
      <c r="M371" s="94">
        <v>1</v>
      </c>
      <c r="N371" s="94">
        <f>N$3/Q$3</f>
        <v>1</v>
      </c>
      <c r="O371" s="93">
        <f>O370*M371</f>
        <v>6.4004293656576E+17</v>
      </c>
      <c r="P371" s="93">
        <f>K371*O371*$G371*N371</f>
        <v>1.8643990711299935E+21</v>
      </c>
      <c r="Q371" s="93">
        <f t="shared" si="409"/>
        <v>9.444732965739522E+22</v>
      </c>
      <c r="R371" s="93">
        <f t="shared" si="410"/>
        <v>4.7223664828697606E+23</v>
      </c>
      <c r="S371" s="93">
        <f t="shared" si="348"/>
        <v>345429.33333333331</v>
      </c>
      <c r="T371" s="94">
        <f t="shared" si="411"/>
        <v>50.658322630546927</v>
      </c>
      <c r="U371" s="100">
        <f>T371/(($C371/N$3))</f>
        <v>3.436792580091379</v>
      </c>
      <c r="V371" s="94">
        <f t="shared" si="349"/>
        <v>355</v>
      </c>
      <c r="W371" s="97">
        <f t="shared" si="350"/>
        <v>10.5</v>
      </c>
      <c r="X371" s="94">
        <v>1</v>
      </c>
      <c r="Y371" s="94">
        <f>Y$3/AB$3</f>
        <v>0.95238095238095244</v>
      </c>
      <c r="Z371" s="93">
        <f>Z370*X371</f>
        <v>4.93747408207872E+16</v>
      </c>
      <c r="AA371" s="93">
        <f>V371*Z371*$G371*Y371</f>
        <v>1.3322348408745494E+20</v>
      </c>
      <c r="AB371" s="93">
        <f t="shared" si="391"/>
        <v>2.4792424035066225E+22</v>
      </c>
      <c r="AC371" s="93">
        <f t="shared" si="351"/>
        <v>4.9584848070132483E+23</v>
      </c>
      <c r="AD371" s="93">
        <f t="shared" si="352"/>
        <v>345429.33333333331</v>
      </c>
      <c r="AE371" s="94">
        <f t="shared" si="353"/>
        <v>186.09649946394711</v>
      </c>
      <c r="AF371" s="100">
        <f t="shared" si="392"/>
        <v>13.256534900756069</v>
      </c>
      <c r="AG371" s="94">
        <f t="shared" si="354"/>
        <v>330</v>
      </c>
      <c r="AH371" s="94">
        <f t="shared" si="355"/>
        <v>11.75</v>
      </c>
      <c r="AI371" s="94">
        <v>1</v>
      </c>
      <c r="AJ371" s="94">
        <f>AJ$3/AM$3</f>
        <v>0.85106382978723394</v>
      </c>
      <c r="AK371" s="93">
        <f>AK370*AI371</f>
        <v>4628881951948800</v>
      </c>
      <c r="AL371" s="93">
        <f>AG371*AK371*$G371*AJ371</f>
        <v>1.0375023352480477E+19</v>
      </c>
      <c r="AM371" s="93">
        <f t="shared" si="393"/>
        <v>8.6699697146436793E+20</v>
      </c>
      <c r="AN371" s="93">
        <f t="shared" si="356"/>
        <v>5.5487806173719687E+23</v>
      </c>
      <c r="AO371" s="93">
        <f t="shared" si="357"/>
        <v>345429.33333333331</v>
      </c>
      <c r="AP371" s="94">
        <f t="shared" si="358"/>
        <v>83.565785059855784</v>
      </c>
      <c r="AQ371" s="100">
        <f t="shared" si="401"/>
        <v>6.6614516584349088</v>
      </c>
      <c r="AR371" s="94">
        <f t="shared" si="359"/>
        <v>300</v>
      </c>
      <c r="AS371" s="94">
        <f t="shared" si="360"/>
        <v>13.25</v>
      </c>
      <c r="AT371" s="94">
        <v>14</v>
      </c>
      <c r="AU371" s="94">
        <f>AU$3/AX$3</f>
        <v>0.75471698113207542</v>
      </c>
      <c r="AV371" s="93">
        <f>AV370*AT371</f>
        <v>383245664256000</v>
      </c>
      <c r="AW371" s="93">
        <f>AR371*AV371*$G371*AU371</f>
        <v>6.9249960663465062E+17</v>
      </c>
      <c r="AX371" s="93">
        <f t="shared" si="394"/>
        <v>1.5276209936041028E+19</v>
      </c>
      <c r="AY371" s="93">
        <f t="shared" si="361"/>
        <v>6.2571355898024329E+23</v>
      </c>
      <c r="AZ371" s="93">
        <f t="shared" si="362"/>
        <v>345429.33333333331</v>
      </c>
      <c r="BA371" s="94">
        <f t="shared" si="363"/>
        <v>22.059521463526924</v>
      </c>
      <c r="BB371" s="100">
        <f t="shared" si="402"/>
        <v>1.9829624110700932</v>
      </c>
      <c r="BC371" s="94">
        <f t="shared" si="364"/>
        <v>263</v>
      </c>
      <c r="BD371" s="94">
        <f t="shared" si="365"/>
        <v>15.1</v>
      </c>
      <c r="BE371" s="94">
        <v>1</v>
      </c>
      <c r="BF371" s="94">
        <f>BF$3/BI$3</f>
        <v>0.66225165562913912</v>
      </c>
      <c r="BG371" s="93">
        <f>BG370*BE371</f>
        <v>2511942451200</v>
      </c>
      <c r="BH371" s="93">
        <f>BC371*BG371*$G371*BF371</f>
        <v>3491607285146956.5</v>
      </c>
      <c r="BI371" s="93">
        <f t="shared" si="395"/>
        <v>1.030753265184481E+17</v>
      </c>
      <c r="BJ371" s="93">
        <f t="shared" si="366"/>
        <v>7.1307733891333388E+23</v>
      </c>
      <c r="BK371" s="93">
        <f t="shared" si="367"/>
        <v>345429.33333333331</v>
      </c>
      <c r="BL371" s="94">
        <f t="shared" si="368"/>
        <v>29.52088196084452</v>
      </c>
      <c r="BM371" s="100">
        <f t="shared" si="403"/>
        <v>3.0241880434786448</v>
      </c>
      <c r="BN371" s="94">
        <f t="shared" si="369"/>
        <v>213</v>
      </c>
      <c r="BO371" s="94">
        <f t="shared" si="370"/>
        <v>17.600000000000001</v>
      </c>
      <c r="BP371" s="94">
        <v>1</v>
      </c>
      <c r="BQ371" s="94">
        <f>BQ$3/BT$3</f>
        <v>0.56818181818181823</v>
      </c>
      <c r="BR371" s="93">
        <f>BR370*BP371</f>
        <v>1380188160</v>
      </c>
      <c r="BS371" s="93">
        <f>BN371*BR371*$G371*BQ371</f>
        <v>1333036795810.9094</v>
      </c>
      <c r="BT371" s="93">
        <f t="shared" si="396"/>
        <v>117324978446080.86</v>
      </c>
      <c r="BU371" s="93">
        <f t="shared" si="371"/>
        <v>8.3113650098507796E+23</v>
      </c>
      <c r="BV371" s="93">
        <f t="shared" si="372"/>
        <v>345429.33333333331</v>
      </c>
      <c r="BW371" s="94">
        <f t="shared" si="373"/>
        <v>88.013308270841875</v>
      </c>
      <c r="BX371" s="100">
        <f t="shared" si="404"/>
        <v>10.509051733831866</v>
      </c>
      <c r="BY371" s="94">
        <f t="shared" si="374"/>
        <v>158</v>
      </c>
      <c r="BZ371" s="94">
        <f t="shared" si="375"/>
        <v>20.350000000000001</v>
      </c>
      <c r="CA371" s="94">
        <v>1</v>
      </c>
      <c r="CB371" s="94">
        <f>CB$3/CE$3</f>
        <v>0.49140049140049141</v>
      </c>
      <c r="CC371" s="93">
        <f>CC370*CA371</f>
        <v>737280</v>
      </c>
      <c r="CD371" s="93">
        <f>BY371*CC371*$G371*CB371</f>
        <v>456837799.31203938</v>
      </c>
      <c r="CE371" s="93">
        <f t="shared" si="397"/>
        <v>66238772621.230698</v>
      </c>
      <c r="CF371" s="93">
        <f t="shared" si="376"/>
        <v>9.6100157926399642E+23</v>
      </c>
      <c r="CG371" s="93">
        <f t="shared" si="377"/>
        <v>345429.33333333331</v>
      </c>
      <c r="CH371" s="94">
        <f t="shared" si="378"/>
        <v>144.99407168360611</v>
      </c>
      <c r="CI371" s="100">
        <f t="shared" si="405"/>
        <v>20.017838254826216</v>
      </c>
      <c r="CJ371" s="94">
        <f t="shared" si="379"/>
        <v>108</v>
      </c>
      <c r="CK371" s="94">
        <f t="shared" si="380"/>
        <v>22.85</v>
      </c>
      <c r="CL371" s="94">
        <v>1</v>
      </c>
      <c r="CM371" s="94">
        <f>CM$3/CP$3</f>
        <v>0.43763676148796499</v>
      </c>
      <c r="CN371" s="93">
        <f>CN370*CL371</f>
        <v>6400</v>
      </c>
      <c r="CO371" s="93">
        <f>CJ371*CN371*$G371*CM371</f>
        <v>2414095.4048140049</v>
      </c>
      <c r="CP371" s="93">
        <f t="shared" si="398"/>
        <v>72633021.460146502</v>
      </c>
      <c r="CQ371" s="93">
        <f t="shared" si="381"/>
        <v>1.0790607413357404E+24</v>
      </c>
      <c r="CR371" s="93">
        <f t="shared" si="382"/>
        <v>345429.33333333331</v>
      </c>
      <c r="CS371" s="94">
        <f t="shared" si="383"/>
        <v>30.087055099523933</v>
      </c>
      <c r="CT371" s="100">
        <f t="shared" si="406"/>
        <v>4.6641058956860375</v>
      </c>
      <c r="CU371" s="94">
        <f t="shared" si="384"/>
        <v>45</v>
      </c>
      <c r="CV371" s="94">
        <f t="shared" si="385"/>
        <v>26</v>
      </c>
      <c r="CW371" s="94">
        <v>1</v>
      </c>
      <c r="CX371" s="94">
        <f>CX$3/DA$3</f>
        <v>0.38461538461538458</v>
      </c>
      <c r="CY371" s="93">
        <f>CY370*CW371</f>
        <v>8</v>
      </c>
      <c r="CZ371" s="93">
        <f>CU371*CY371*$G371*CX371</f>
        <v>1105.0096153846152</v>
      </c>
      <c r="DA371" s="93">
        <f t="shared" si="399"/>
        <v>13312.000000000038</v>
      </c>
      <c r="DB371" s="93">
        <f t="shared" si="386"/>
        <v>1.2278152855461378E+24</v>
      </c>
      <c r="DC371" s="93">
        <f t="shared" si="387"/>
        <v>345429.33333333331</v>
      </c>
      <c r="DD371" s="94">
        <f t="shared" si="388"/>
        <v>12.046953994483204</v>
      </c>
      <c r="DE371" s="100">
        <f t="shared" si="407"/>
        <v>2.1249715322697647</v>
      </c>
    </row>
    <row r="372" spans="1:109">
      <c r="A372" s="84">
        <v>8192</v>
      </c>
      <c r="B372" s="84">
        <f t="shared" si="342"/>
        <v>12.2</v>
      </c>
      <c r="C372" s="112">
        <f t="shared" si="408"/>
        <v>14.74</v>
      </c>
      <c r="D372" s="116"/>
      <c r="E372" s="86">
        <f t="shared" si="389"/>
        <v>2.83</v>
      </c>
      <c r="F372" s="86">
        <f t="shared" si="343"/>
        <v>2.83</v>
      </c>
      <c r="G372" s="87">
        <f t="shared" si="344"/>
        <v>8.0089000000000006</v>
      </c>
      <c r="H372" s="88">
        <f t="shared" si="345"/>
        <v>1.0849149221131256E+22</v>
      </c>
      <c r="I372" s="84">
        <f t="shared" si="390"/>
        <v>73.200000000000031</v>
      </c>
      <c r="J372" s="89">
        <v>366</v>
      </c>
      <c r="K372" s="94">
        <f t="shared" si="346"/>
        <v>366</v>
      </c>
      <c r="L372" s="94">
        <f t="shared" si="347"/>
        <v>10</v>
      </c>
      <c r="M372" s="94">
        <v>1</v>
      </c>
      <c r="N372" s="94">
        <f>N$3/Q$3</f>
        <v>1</v>
      </c>
      <c r="O372" s="93">
        <f>O371*M372</f>
        <v>6.4004293656576E+17</v>
      </c>
      <c r="P372" s="93">
        <f>K372*O372*$G372*N372</f>
        <v>1.8761305941261148E+21</v>
      </c>
      <c r="Q372" s="93">
        <f t="shared" si="409"/>
        <v>1.0849149221131256E+23</v>
      </c>
      <c r="R372" s="93">
        <f t="shared" si="410"/>
        <v>5.4245746105656281E+23</v>
      </c>
      <c r="S372" s="93">
        <f t="shared" si="348"/>
        <v>345702.40000000002</v>
      </c>
      <c r="T372" s="94">
        <f t="shared" si="411"/>
        <v>57.827260293597497</v>
      </c>
      <c r="U372" s="100">
        <f>T372/(($C372/N$3))</f>
        <v>3.9231519873539686</v>
      </c>
      <c r="V372" s="94">
        <f t="shared" si="349"/>
        <v>356</v>
      </c>
      <c r="W372" s="97">
        <f t="shared" si="350"/>
        <v>10.5</v>
      </c>
      <c r="X372" s="94">
        <v>1</v>
      </c>
      <c r="Y372" s="94">
        <f>Y$3/AB$3</f>
        <v>0.95238095238095244</v>
      </c>
      <c r="Z372" s="93">
        <f>Z371*X372</f>
        <v>4.93747408207872E+16</v>
      </c>
      <c r="AA372" s="93">
        <f>V372*Z372*$G372*Y372</f>
        <v>1.3407209598706527E+20</v>
      </c>
      <c r="AB372" s="93">
        <f t="shared" si="391"/>
        <v>2.8479016705469526E+22</v>
      </c>
      <c r="AC372" s="93">
        <f t="shared" si="351"/>
        <v>5.6958033410939095E+23</v>
      </c>
      <c r="AD372" s="93">
        <f t="shared" si="352"/>
        <v>345702.40000000002</v>
      </c>
      <c r="AE372" s="94">
        <f t="shared" si="353"/>
        <v>212.41568945276327</v>
      </c>
      <c r="AF372" s="100">
        <f t="shared" si="392"/>
        <v>15.131375435915972</v>
      </c>
      <c r="AG372" s="94">
        <f t="shared" si="354"/>
        <v>331</v>
      </c>
      <c r="AH372" s="94">
        <f t="shared" si="355"/>
        <v>11.75</v>
      </c>
      <c r="AI372" s="94">
        <v>1</v>
      </c>
      <c r="AJ372" s="94">
        <f>AJ$3/AM$3</f>
        <v>0.85106382978723394</v>
      </c>
      <c r="AK372" s="93">
        <f>AK371*AI372</f>
        <v>4628881951948800</v>
      </c>
      <c r="AL372" s="93">
        <f>AG372*AK372*$G372*AJ372</f>
        <v>1.0443332452853334E+19</v>
      </c>
      <c r="AM372" s="93">
        <f t="shared" si="393"/>
        <v>9.9591799490853077E+20</v>
      </c>
      <c r="AN372" s="93">
        <f t="shared" si="356"/>
        <v>6.3738751674146127E+23</v>
      </c>
      <c r="AO372" s="93">
        <f t="shared" si="357"/>
        <v>345702.40000000002</v>
      </c>
      <c r="AP372" s="94">
        <f t="shared" si="358"/>
        <v>95.364003722434916</v>
      </c>
      <c r="AQ372" s="100">
        <f t="shared" si="401"/>
        <v>7.6019473795021053</v>
      </c>
      <c r="AR372" s="94">
        <f t="shared" si="359"/>
        <v>301</v>
      </c>
      <c r="AS372" s="94">
        <f t="shared" si="360"/>
        <v>13.25</v>
      </c>
      <c r="AT372" s="94">
        <v>1</v>
      </c>
      <c r="AU372" s="94">
        <f>AU$3/AX$3</f>
        <v>0.75471698113207542</v>
      </c>
      <c r="AV372" s="93">
        <f>AV371*AT372</f>
        <v>383245664256000</v>
      </c>
      <c r="AW372" s="93">
        <f>AR372*AV372*$G372*AU372</f>
        <v>6.972696123308855E+17</v>
      </c>
      <c r="AX372" s="93">
        <f t="shared" si="394"/>
        <v>1.7547757224119689E+19</v>
      </c>
      <c r="AY372" s="93">
        <f t="shared" si="361"/>
        <v>7.1875613589994562E+23</v>
      </c>
      <c r="AZ372" s="93">
        <f t="shared" si="362"/>
        <v>345702.40000000002</v>
      </c>
      <c r="BA372" s="94">
        <f t="shared" si="363"/>
        <v>25.166387454430605</v>
      </c>
      <c r="BB372" s="100">
        <f t="shared" si="402"/>
        <v>2.2622431056391146</v>
      </c>
      <c r="BC372" s="94">
        <f t="shared" si="364"/>
        <v>264</v>
      </c>
      <c r="BD372" s="94">
        <f t="shared" si="365"/>
        <v>15.1</v>
      </c>
      <c r="BE372" s="94">
        <v>1</v>
      </c>
      <c r="BF372" s="94">
        <f>BF$3/BI$3</f>
        <v>0.66225165562913912</v>
      </c>
      <c r="BG372" s="93">
        <f>BG371*BE372</f>
        <v>2511942451200</v>
      </c>
      <c r="BH372" s="93">
        <f>BC372*BG372*$G372*BF372</f>
        <v>3517301004581285</v>
      </c>
      <c r="BI372" s="93">
        <f t="shared" si="395"/>
        <v>1.184024580125236E+17</v>
      </c>
      <c r="BJ372" s="93">
        <f t="shared" si="366"/>
        <v>8.1911076619540972E+23</v>
      </c>
      <c r="BK372" s="93">
        <f t="shared" si="367"/>
        <v>345702.40000000002</v>
      </c>
      <c r="BL372" s="94">
        <f t="shared" si="368"/>
        <v>33.662873282185515</v>
      </c>
      <c r="BM372" s="100">
        <f t="shared" si="403"/>
        <v>3.4485033009565895</v>
      </c>
      <c r="BN372" s="94">
        <f t="shared" si="369"/>
        <v>214</v>
      </c>
      <c r="BO372" s="94">
        <f t="shared" si="370"/>
        <v>17.600000000000001</v>
      </c>
      <c r="BP372" s="94">
        <v>1</v>
      </c>
      <c r="BQ372" s="94">
        <f>BQ$3/BT$3</f>
        <v>0.56818181818181823</v>
      </c>
      <c r="BR372" s="93">
        <f>BR371*BP372</f>
        <v>1380188160</v>
      </c>
      <c r="BS372" s="93">
        <f>BN372*BR372*$G372*BQ372</f>
        <v>1344040247891.782</v>
      </c>
      <c r="BT372" s="93">
        <f t="shared" si="396"/>
        <v>134771009741075.69</v>
      </c>
      <c r="BU372" s="93">
        <f t="shared" si="371"/>
        <v>9.5472513145955063E+23</v>
      </c>
      <c r="BV372" s="93">
        <f t="shared" si="372"/>
        <v>345702.40000000002</v>
      </c>
      <c r="BW372" s="94">
        <f t="shared" si="373"/>
        <v>100.27304610295199</v>
      </c>
      <c r="BX372" s="100">
        <f t="shared" si="404"/>
        <v>11.972901027218148</v>
      </c>
      <c r="BY372" s="94">
        <f t="shared" si="374"/>
        <v>159</v>
      </c>
      <c r="BZ372" s="94">
        <f t="shared" si="375"/>
        <v>20.350000000000001</v>
      </c>
      <c r="CA372" s="94">
        <v>1</v>
      </c>
      <c r="CB372" s="94">
        <f>CB$3/CE$3</f>
        <v>0.49140049140049141</v>
      </c>
      <c r="CC372" s="93">
        <f>CC371*CA372</f>
        <v>737280</v>
      </c>
      <c r="CD372" s="93">
        <f>BY372*CC372*$G372*CB372</f>
        <v>461357977.85159713</v>
      </c>
      <c r="CE372" s="93">
        <f t="shared" si="397"/>
        <v>76088369147.030365</v>
      </c>
      <c r="CF372" s="93">
        <f t="shared" si="376"/>
        <v>1.1039009332501054E+24</v>
      </c>
      <c r="CG372" s="93">
        <f t="shared" si="377"/>
        <v>345702.40000000002</v>
      </c>
      <c r="CH372" s="94">
        <f t="shared" si="378"/>
        <v>164.92262581293295</v>
      </c>
      <c r="CI372" s="100">
        <f t="shared" si="405"/>
        <v>22.769168489098952</v>
      </c>
      <c r="CJ372" s="94">
        <f t="shared" si="379"/>
        <v>109</v>
      </c>
      <c r="CK372" s="94">
        <f t="shared" si="380"/>
        <v>22.85</v>
      </c>
      <c r="CL372" s="94">
        <v>1</v>
      </c>
      <c r="CM372" s="94">
        <f>CM$3/CP$3</f>
        <v>0.43763676148796499</v>
      </c>
      <c r="CN372" s="93">
        <f>CN371*CL372</f>
        <v>6400</v>
      </c>
      <c r="CO372" s="93">
        <f>CJ372*CN372*$G372*CM372</f>
        <v>2445080.3676148797</v>
      </c>
      <c r="CP372" s="93">
        <f t="shared" si="398"/>
        <v>83433432.269734621</v>
      </c>
      <c r="CQ372" s="93">
        <f t="shared" si="381"/>
        <v>1.239515298514246E+24</v>
      </c>
      <c r="CR372" s="93">
        <f t="shared" si="382"/>
        <v>345702.40000000002</v>
      </c>
      <c r="CS372" s="94">
        <f t="shared" si="383"/>
        <v>34.12298154891409</v>
      </c>
      <c r="CT372" s="100">
        <f t="shared" si="406"/>
        <v>5.2897566376708758</v>
      </c>
      <c r="CU372" s="94">
        <f t="shared" si="384"/>
        <v>46</v>
      </c>
      <c r="CV372" s="94">
        <f t="shared" si="385"/>
        <v>26</v>
      </c>
      <c r="CW372" s="94">
        <v>1</v>
      </c>
      <c r="CX372" s="94">
        <f>CX$3/DA$3</f>
        <v>0.38461538461538458</v>
      </c>
      <c r="CY372" s="93">
        <f>CY371*CW372</f>
        <v>8</v>
      </c>
      <c r="CZ372" s="93">
        <f>CU372*CY372*$G372*CX372</f>
        <v>1133.5673846153845</v>
      </c>
      <c r="DA372" s="93">
        <f t="shared" si="399"/>
        <v>15291.472501720575</v>
      </c>
      <c r="DB372" s="93">
        <f t="shared" si="386"/>
        <v>1.4103893987470633E+24</v>
      </c>
      <c r="DC372" s="93">
        <f t="shared" si="387"/>
        <v>345702.40000000002</v>
      </c>
      <c r="DD372" s="94">
        <f t="shared" si="388"/>
        <v>13.489689902209843</v>
      </c>
      <c r="DE372" s="100">
        <f t="shared" si="407"/>
        <v>2.3794568348538392</v>
      </c>
    </row>
    <row r="373" spans="1:109">
      <c r="A373" s="84">
        <v>8192</v>
      </c>
      <c r="B373" s="84">
        <f t="shared" si="342"/>
        <v>12.233333333333333</v>
      </c>
      <c r="C373" s="112">
        <f t="shared" si="408"/>
        <v>14.74</v>
      </c>
      <c r="D373" s="116"/>
      <c r="E373" s="86">
        <f t="shared" si="389"/>
        <v>2.835</v>
      </c>
      <c r="F373" s="86">
        <f t="shared" si="343"/>
        <v>2.835</v>
      </c>
      <c r="G373" s="87">
        <f t="shared" si="344"/>
        <v>8.0372249999999994</v>
      </c>
      <c r="H373" s="88">
        <f t="shared" si="345"/>
        <v>1.2462399863430836E+22</v>
      </c>
      <c r="I373" s="84">
        <f t="shared" si="390"/>
        <v>73.400000000000034</v>
      </c>
      <c r="J373" s="89">
        <v>367</v>
      </c>
      <c r="K373" s="94">
        <f t="shared" si="346"/>
        <v>367</v>
      </c>
      <c r="L373" s="94">
        <f t="shared" si="347"/>
        <v>10</v>
      </c>
      <c r="M373" s="94">
        <v>1</v>
      </c>
      <c r="N373" s="94">
        <f>N$3/Q$3</f>
        <v>1</v>
      </c>
      <c r="O373" s="93">
        <f>O372*M373</f>
        <v>6.4004293656576E+17</v>
      </c>
      <c r="P373" s="93">
        <f>K373*O373*$G373*N373</f>
        <v>1.8879100563381845E+21</v>
      </c>
      <c r="Q373" s="93">
        <f t="shared" si="409"/>
        <v>1.2462399863430836E+23</v>
      </c>
      <c r="R373" s="93">
        <f t="shared" si="410"/>
        <v>6.2311999317154185E+23</v>
      </c>
      <c r="S373" s="93">
        <f t="shared" si="348"/>
        <v>345975.46666666667</v>
      </c>
      <c r="T373" s="94">
        <f t="shared" si="411"/>
        <v>66.011618623416169</v>
      </c>
      <c r="U373" s="100">
        <f>T373/(($C373/N$3))</f>
        <v>4.4784001779793874</v>
      </c>
      <c r="V373" s="94">
        <f t="shared" si="349"/>
        <v>357</v>
      </c>
      <c r="W373" s="97">
        <f t="shared" si="350"/>
        <v>10.5</v>
      </c>
      <c r="X373" s="94">
        <v>1</v>
      </c>
      <c r="Y373" s="94">
        <f>Y$3/AB$3</f>
        <v>0.95238095238095244</v>
      </c>
      <c r="Z373" s="93">
        <f>Z372*X373</f>
        <v>4.93747408207872E+16</v>
      </c>
      <c r="AA373" s="93">
        <f>V373*Z373*$G373*Y373</f>
        <v>1.3492420643973947E+20</v>
      </c>
      <c r="AB373" s="93">
        <f t="shared" si="391"/>
        <v>3.2713799641505924E+22</v>
      </c>
      <c r="AC373" s="93">
        <f t="shared" si="351"/>
        <v>6.5427599283011896E+23</v>
      </c>
      <c r="AD373" s="93">
        <f t="shared" si="352"/>
        <v>345975.46666666667</v>
      </c>
      <c r="AE373" s="94">
        <f t="shared" si="353"/>
        <v>242.46056734168545</v>
      </c>
      <c r="AF373" s="100">
        <f t="shared" si="392"/>
        <v>17.271614362874473</v>
      </c>
      <c r="AG373" s="94">
        <f t="shared" si="354"/>
        <v>332</v>
      </c>
      <c r="AH373" s="94">
        <f t="shared" si="355"/>
        <v>11.75</v>
      </c>
      <c r="AI373" s="94">
        <v>1</v>
      </c>
      <c r="AJ373" s="94">
        <f>AJ$3/AM$3</f>
        <v>0.85106382978723394</v>
      </c>
      <c r="AK373" s="93">
        <f>AK372*AI373</f>
        <v>4628881951948800</v>
      </c>
      <c r="AL373" s="93">
        <f>AG373*AK373*$G373*AJ373</f>
        <v>1.0511929725749412E+19</v>
      </c>
      <c r="AM373" s="93">
        <f t="shared" si="393"/>
        <v>1.144009362463375E+21</v>
      </c>
      <c r="AN373" s="93">
        <f t="shared" si="356"/>
        <v>7.3216599197656172E+23</v>
      </c>
      <c r="AO373" s="93">
        <f t="shared" si="357"/>
        <v>345975.46666666667</v>
      </c>
      <c r="AP373" s="94">
        <f t="shared" si="358"/>
        <v>108.82962427546259</v>
      </c>
      <c r="AQ373" s="100">
        <f t="shared" si="401"/>
        <v>8.6753601440752082</v>
      </c>
      <c r="AR373" s="94">
        <f t="shared" si="359"/>
        <v>302</v>
      </c>
      <c r="AS373" s="94">
        <f t="shared" si="360"/>
        <v>13.25</v>
      </c>
      <c r="AT373" s="94">
        <v>1</v>
      </c>
      <c r="AU373" s="94">
        <f>AU$3/AX$3</f>
        <v>0.75471698113207542</v>
      </c>
      <c r="AV373" s="93">
        <f>AV372*AT373</f>
        <v>383245664256000</v>
      </c>
      <c r="AW373" s="93">
        <f>AR373*AV373*$G373*AU373</f>
        <v>7.0206034221719142E+17</v>
      </c>
      <c r="AX373" s="93">
        <f t="shared" si="394"/>
        <v>2.0157079857233629E+19</v>
      </c>
      <c r="AY373" s="93">
        <f t="shared" si="361"/>
        <v>8.2563399095229304E+23</v>
      </c>
      <c r="AZ373" s="93">
        <f t="shared" si="362"/>
        <v>345975.46666666667</v>
      </c>
      <c r="BA373" s="94">
        <f t="shared" si="363"/>
        <v>28.711321014907544</v>
      </c>
      <c r="BB373" s="100">
        <f t="shared" si="402"/>
        <v>2.5809023300374827</v>
      </c>
      <c r="BC373" s="94">
        <f t="shared" si="364"/>
        <v>265</v>
      </c>
      <c r="BD373" s="94">
        <f t="shared" si="365"/>
        <v>15.1</v>
      </c>
      <c r="BE373" s="94">
        <v>1</v>
      </c>
      <c r="BF373" s="94">
        <f>BF$3/BI$3</f>
        <v>0.66225165562913912</v>
      </c>
      <c r="BG373" s="93">
        <f>BG372*BE373</f>
        <v>2511942451200</v>
      </c>
      <c r="BH373" s="93">
        <f>BC373*BG373*$G373*BF373</f>
        <v>3543110838971303.5</v>
      </c>
      <c r="BI373" s="93">
        <f t="shared" si="395"/>
        <v>1.3600870874659139E+17</v>
      </c>
      <c r="BJ373" s="93">
        <f t="shared" si="366"/>
        <v>9.409111896890282E+23</v>
      </c>
      <c r="BK373" s="93">
        <f t="shared" si="367"/>
        <v>345975.46666666667</v>
      </c>
      <c r="BL373" s="94">
        <f t="shared" si="368"/>
        <v>38.38680609440933</v>
      </c>
      <c r="BM373" s="100">
        <f t="shared" si="403"/>
        <v>3.9324340028872515</v>
      </c>
      <c r="BN373" s="94">
        <f t="shared" si="369"/>
        <v>215</v>
      </c>
      <c r="BO373" s="94">
        <f t="shared" si="370"/>
        <v>17.600000000000001</v>
      </c>
      <c r="BP373" s="94">
        <v>1</v>
      </c>
      <c r="BQ373" s="94">
        <f>BQ$3/BT$3</f>
        <v>0.56818181818181823</v>
      </c>
      <c r="BR373" s="93">
        <f>BR372*BP373</f>
        <v>1380188160</v>
      </c>
      <c r="BS373" s="93">
        <f>BN373*BR373*$G373*BQ373</f>
        <v>1355096476485.8184</v>
      </c>
      <c r="BT373" s="93">
        <f t="shared" si="396"/>
        <v>154811237190863.06</v>
      </c>
      <c r="BU373" s="93">
        <f t="shared" si="371"/>
        <v>1.0966911879819137E+24</v>
      </c>
      <c r="BV373" s="93">
        <f t="shared" si="372"/>
        <v>345975.46666666667</v>
      </c>
      <c r="BW373" s="94">
        <f t="shared" si="373"/>
        <v>114.2437013727142</v>
      </c>
      <c r="BX373" s="100">
        <f t="shared" si="404"/>
        <v>13.641038969876321</v>
      </c>
      <c r="BY373" s="94">
        <f t="shared" si="374"/>
        <v>160</v>
      </c>
      <c r="BZ373" s="94">
        <f t="shared" si="375"/>
        <v>20.350000000000001</v>
      </c>
      <c r="CA373" s="94">
        <v>13</v>
      </c>
      <c r="CB373" s="94">
        <f>CB$3/CE$3</f>
        <v>0.49140049140049141</v>
      </c>
      <c r="CC373" s="93">
        <f>CC372*CA373</f>
        <v>9584640</v>
      </c>
      <c r="CD373" s="93">
        <f>BY373*CC373*$G373*CB373</f>
        <v>6056720056.9238319</v>
      </c>
      <c r="CE373" s="93">
        <f t="shared" si="397"/>
        <v>87402584473.600937</v>
      </c>
      <c r="CF373" s="93">
        <f t="shared" si="376"/>
        <v>1.2680491861040877E+24</v>
      </c>
      <c r="CG373" s="93">
        <f t="shared" si="377"/>
        <v>345975.46666666667</v>
      </c>
      <c r="CH373" s="94">
        <f t="shared" si="378"/>
        <v>14.430679254142733</v>
      </c>
      <c r="CI373" s="100">
        <f t="shared" si="405"/>
        <v>1.9922952701614969</v>
      </c>
      <c r="CJ373" s="94">
        <f t="shared" si="379"/>
        <v>110</v>
      </c>
      <c r="CK373" s="94">
        <f t="shared" si="380"/>
        <v>22.85</v>
      </c>
      <c r="CL373" s="94">
        <v>1</v>
      </c>
      <c r="CM373" s="94">
        <f>CM$3/CP$3</f>
        <v>0.43763676148796499</v>
      </c>
      <c r="CN373" s="93">
        <f>CN372*CL373</f>
        <v>6400</v>
      </c>
      <c r="CO373" s="93">
        <f>CJ373*CN373*$G373*CM373</f>
        <v>2476239.1247264766</v>
      </c>
      <c r="CP373" s="93">
        <f t="shared" si="398"/>
        <v>95839846.400000706</v>
      </c>
      <c r="CQ373" s="93">
        <f t="shared" si="381"/>
        <v>1.4238291843969732E+24</v>
      </c>
      <c r="CR373" s="93">
        <f t="shared" si="382"/>
        <v>345975.46666666667</v>
      </c>
      <c r="CS373" s="94">
        <f t="shared" si="383"/>
        <v>38.703792958843223</v>
      </c>
      <c r="CT373" s="100">
        <f t="shared" si="406"/>
        <v>5.9998756384638243</v>
      </c>
      <c r="CU373" s="94">
        <f t="shared" si="384"/>
        <v>47</v>
      </c>
      <c r="CV373" s="94">
        <f t="shared" si="385"/>
        <v>26</v>
      </c>
      <c r="CW373" s="94">
        <v>1</v>
      </c>
      <c r="CX373" s="94">
        <f>CX$3/DA$3</f>
        <v>0.38461538461538458</v>
      </c>
      <c r="CY373" s="93">
        <f>CY372*CW373</f>
        <v>8</v>
      </c>
      <c r="CZ373" s="93">
        <f>CU373*CY373*$G373*CX373</f>
        <v>1162.3063846153846</v>
      </c>
      <c r="DA373" s="93">
        <f t="shared" si="399"/>
        <v>17565.289308208819</v>
      </c>
      <c r="DB373" s="93">
        <f t="shared" si="386"/>
        <v>1.620111982246009E+24</v>
      </c>
      <c r="DC373" s="93">
        <f t="shared" si="387"/>
        <v>345975.46666666667</v>
      </c>
      <c r="DD373" s="94">
        <f t="shared" si="388"/>
        <v>15.11244327718401</v>
      </c>
      <c r="DE373" s="100">
        <f t="shared" si="407"/>
        <v>2.6656955577122403</v>
      </c>
    </row>
    <row r="374" spans="1:109">
      <c r="A374" s="84">
        <v>8192</v>
      </c>
      <c r="B374" s="84">
        <f t="shared" si="342"/>
        <v>12.266666666666667</v>
      </c>
      <c r="C374" s="112">
        <f t="shared" si="408"/>
        <v>14.74</v>
      </c>
      <c r="D374" s="116"/>
      <c r="E374" s="86">
        <f t="shared" si="389"/>
        <v>2.84</v>
      </c>
      <c r="F374" s="86">
        <f t="shared" si="343"/>
        <v>2.84</v>
      </c>
      <c r="G374" s="87">
        <f t="shared" si="344"/>
        <v>8.0655999999999999</v>
      </c>
      <c r="H374" s="88">
        <f t="shared" si="345"/>
        <v>1.4315538222438278E+22</v>
      </c>
      <c r="I374" s="84">
        <f t="shared" si="390"/>
        <v>73.600000000000037</v>
      </c>
      <c r="J374" s="89">
        <v>368</v>
      </c>
      <c r="K374" s="94">
        <f t="shared" si="346"/>
        <v>368</v>
      </c>
      <c r="L374" s="94">
        <f t="shared" si="347"/>
        <v>10</v>
      </c>
      <c r="M374" s="94">
        <v>1</v>
      </c>
      <c r="N374" s="94">
        <f>N$3/Q$3</f>
        <v>1</v>
      </c>
      <c r="O374" s="93">
        <f>O373*M374</f>
        <v>6.4004293656576E+17</v>
      </c>
      <c r="P374" s="93">
        <f>K374*O374*$G374*N374</f>
        <v>1.8997375537726441E+21</v>
      </c>
      <c r="Q374" s="93">
        <f t="shared" si="409"/>
        <v>1.4315538222438278E+23</v>
      </c>
      <c r="R374" s="93">
        <f t="shared" si="410"/>
        <v>7.1577691112191388E+23</v>
      </c>
      <c r="S374" s="93">
        <f t="shared" si="348"/>
        <v>346248.53333333333</v>
      </c>
      <c r="T374" s="94">
        <f t="shared" si="411"/>
        <v>75.355346816245159</v>
      </c>
      <c r="U374" s="100">
        <f>T374/(($C374/N$3))</f>
        <v>5.1123030404508247</v>
      </c>
      <c r="V374" s="94">
        <f t="shared" si="349"/>
        <v>358</v>
      </c>
      <c r="W374" s="97">
        <f t="shared" si="350"/>
        <v>10.5</v>
      </c>
      <c r="X374" s="94">
        <v>1</v>
      </c>
      <c r="Y374" s="94">
        <f>Y$3/AB$3</f>
        <v>0.95238095238095244</v>
      </c>
      <c r="Z374" s="93">
        <f>Z373*X374</f>
        <v>4.93747408207872E+16</v>
      </c>
      <c r="AA374" s="93">
        <f>V374*Z374*$G374*Y374</f>
        <v>1.3577982249901197E+20</v>
      </c>
      <c r="AB374" s="93">
        <f t="shared" si="391"/>
        <v>3.7578287833900453E+22</v>
      </c>
      <c r="AC374" s="93">
        <f t="shared" si="351"/>
        <v>7.5156575667800956E+23</v>
      </c>
      <c r="AD374" s="93">
        <f t="shared" si="352"/>
        <v>346248.53333333333</v>
      </c>
      <c r="AE374" s="94">
        <f t="shared" si="353"/>
        <v>276.75899954998027</v>
      </c>
      <c r="AF374" s="100">
        <f t="shared" si="392"/>
        <v>19.714854106341878</v>
      </c>
      <c r="AG374" s="94">
        <f t="shared" si="354"/>
        <v>333</v>
      </c>
      <c r="AH374" s="94">
        <f t="shared" si="355"/>
        <v>11.75</v>
      </c>
      <c r="AI374" s="94">
        <v>1</v>
      </c>
      <c r="AJ374" s="94">
        <f>AJ$3/AM$3</f>
        <v>0.85106382978723394</v>
      </c>
      <c r="AK374" s="93">
        <f>AK373*AI374</f>
        <v>4628881951948800</v>
      </c>
      <c r="AL374" s="93">
        <f>AG374*AK374*$G374*AJ374</f>
        <v>1.0580815762089816E+19</v>
      </c>
      <c r="AM374" s="93">
        <f t="shared" si="393"/>
        <v>1.3141216727628857E+21</v>
      </c>
      <c r="AN374" s="93">
        <f t="shared" si="356"/>
        <v>8.4103787056824887E+23</v>
      </c>
      <c r="AO374" s="93">
        <f t="shared" si="357"/>
        <v>346248.53333333333</v>
      </c>
      <c r="AP374" s="94">
        <f t="shared" si="358"/>
        <v>124.19852139107029</v>
      </c>
      <c r="AQ374" s="100">
        <f t="shared" si="401"/>
        <v>9.9004927160452922</v>
      </c>
      <c r="AR374" s="94">
        <f t="shared" si="359"/>
        <v>303</v>
      </c>
      <c r="AS374" s="94">
        <f t="shared" si="360"/>
        <v>13.25</v>
      </c>
      <c r="AT374" s="94">
        <v>1</v>
      </c>
      <c r="AU374" s="94">
        <f>AU$3/AX$3</f>
        <v>0.75471698113207542</v>
      </c>
      <c r="AV374" s="93">
        <f>AV373*AT374</f>
        <v>383245664256000</v>
      </c>
      <c r="AW374" s="93">
        <f>AR374*AV374*$G374*AU374</f>
        <v>7.0687183967986982E+17</v>
      </c>
      <c r="AX374" s="93">
        <f t="shared" si="394"/>
        <v>2.3154404473548136E+19</v>
      </c>
      <c r="AY374" s="93">
        <f t="shared" si="361"/>
        <v>9.484044072365359E+23</v>
      </c>
      <c r="AZ374" s="93">
        <f t="shared" si="362"/>
        <v>346248.53333333333</v>
      </c>
      <c r="BA374" s="94">
        <f t="shared" si="363"/>
        <v>32.756156312627155</v>
      </c>
      <c r="BB374" s="100">
        <f t="shared" si="402"/>
        <v>2.9444984473698086</v>
      </c>
      <c r="BC374" s="94">
        <f t="shared" si="364"/>
        <v>266</v>
      </c>
      <c r="BD374" s="94">
        <f t="shared" si="365"/>
        <v>15.1</v>
      </c>
      <c r="BE374" s="94">
        <v>1</v>
      </c>
      <c r="BF374" s="94">
        <f>BF$3/BI$3</f>
        <v>0.66225165562913912</v>
      </c>
      <c r="BG374" s="93">
        <f>BG373*BE374</f>
        <v>2511942451200</v>
      </c>
      <c r="BH374" s="93">
        <f>BC374*BG374*$G374*BF374</f>
        <v>3569037037847721.5</v>
      </c>
      <c r="BI374" s="93">
        <f t="shared" si="395"/>
        <v>1.5623298000248035E+17</v>
      </c>
      <c r="BJ374" s="93">
        <f t="shared" si="366"/>
        <v>1.08082313579409E+24</v>
      </c>
      <c r="BK374" s="93">
        <f t="shared" si="367"/>
        <v>346248.53333333333</v>
      </c>
      <c r="BL374" s="94">
        <f t="shared" si="368"/>
        <v>43.774547124536248</v>
      </c>
      <c r="BM374" s="100">
        <f t="shared" si="403"/>
        <v>4.4843667678459793</v>
      </c>
      <c r="BN374" s="94">
        <f t="shared" si="369"/>
        <v>216</v>
      </c>
      <c r="BO374" s="94">
        <f t="shared" si="370"/>
        <v>17.600000000000001</v>
      </c>
      <c r="BP374" s="94">
        <v>1</v>
      </c>
      <c r="BQ374" s="94">
        <f>BQ$3/BT$3</f>
        <v>0.56818181818181823</v>
      </c>
      <c r="BR374" s="93">
        <f>BR373*BP374</f>
        <v>1380188160</v>
      </c>
      <c r="BS374" s="93">
        <f>BN374*BR374*$G374*BQ374</f>
        <v>1366205599222.6912</v>
      </c>
      <c r="BT374" s="93">
        <f t="shared" si="396"/>
        <v>177831413496200.19</v>
      </c>
      <c r="BU374" s="93">
        <f t="shared" si="371"/>
        <v>1.2597673635745685E+24</v>
      </c>
      <c r="BV374" s="93">
        <f t="shared" si="372"/>
        <v>346248.53333333333</v>
      </c>
      <c r="BW374" s="94">
        <f t="shared" si="373"/>
        <v>130.16445957868874</v>
      </c>
      <c r="BX374" s="100">
        <f t="shared" si="404"/>
        <v>15.542025024321044</v>
      </c>
      <c r="BY374" s="94">
        <f t="shared" si="374"/>
        <v>161</v>
      </c>
      <c r="BZ374" s="94">
        <f t="shared" si="375"/>
        <v>20.350000000000001</v>
      </c>
      <c r="CA374" s="94">
        <v>1</v>
      </c>
      <c r="CB374" s="94">
        <f>CB$3/CE$3</f>
        <v>0.49140049140049141</v>
      </c>
      <c r="CC374" s="93">
        <f>CC373*CA374</f>
        <v>9584640</v>
      </c>
      <c r="CD374" s="93">
        <f>BY374*CC374*$G374*CB374</f>
        <v>6116091132.1002455</v>
      </c>
      <c r="CE374" s="93">
        <f t="shared" si="397"/>
        <v>100399205007.31482</v>
      </c>
      <c r="CF374" s="93">
        <f t="shared" si="376"/>
        <v>1.4566060141330949E+24</v>
      </c>
      <c r="CG374" s="93">
        <f t="shared" si="377"/>
        <v>346248.53333333333</v>
      </c>
      <c r="CH374" s="94">
        <f t="shared" si="378"/>
        <v>16.415583554726737</v>
      </c>
      <c r="CI374" s="100">
        <f t="shared" si="405"/>
        <v>2.2663305653913781</v>
      </c>
      <c r="CJ374" s="94">
        <f t="shared" si="379"/>
        <v>111</v>
      </c>
      <c r="CK374" s="94">
        <f t="shared" si="380"/>
        <v>22.85</v>
      </c>
      <c r="CL374" s="94">
        <v>1</v>
      </c>
      <c r="CM374" s="94">
        <f>CM$3/CP$3</f>
        <v>0.43763676148796499</v>
      </c>
      <c r="CN374" s="93">
        <f>CN373*CL374</f>
        <v>6400</v>
      </c>
      <c r="CO374" s="93">
        <f>CJ374*CN374*$G374*CM374</f>
        <v>2507572.0962800877</v>
      </c>
      <c r="CP374" s="93">
        <f t="shared" si="398"/>
        <v>110091073.90284932</v>
      </c>
      <c r="CQ374" s="93">
        <f t="shared" si="381"/>
        <v>1.6355502419135732E+24</v>
      </c>
      <c r="CR374" s="93">
        <f t="shared" si="382"/>
        <v>346248.53333333333</v>
      </c>
      <c r="CS374" s="94">
        <f t="shared" si="383"/>
        <v>43.903453091604547</v>
      </c>
      <c r="CT374" s="100">
        <f t="shared" si="406"/>
        <v>6.8059287865886295</v>
      </c>
      <c r="CU374" s="94">
        <f t="shared" si="384"/>
        <v>48</v>
      </c>
      <c r="CV374" s="94">
        <f t="shared" si="385"/>
        <v>26</v>
      </c>
      <c r="CW374" s="94">
        <v>1</v>
      </c>
      <c r="CX374" s="94">
        <f>CX$3/DA$3</f>
        <v>0.38461538461538458</v>
      </c>
      <c r="CY374" s="93">
        <f>CY373*CW374</f>
        <v>8</v>
      </c>
      <c r="CZ374" s="93">
        <f>CU374*CY374*$G374*CX374</f>
        <v>1191.2270769230768</v>
      </c>
      <c r="DA374" s="93">
        <f t="shared" si="399"/>
        <v>20177.218933386484</v>
      </c>
      <c r="DB374" s="93">
        <f t="shared" si="386"/>
        <v>1.8610199689169761E+24</v>
      </c>
      <c r="DC374" s="93">
        <f t="shared" si="387"/>
        <v>346248.53333333333</v>
      </c>
      <c r="DD374" s="94">
        <f t="shared" si="388"/>
        <v>16.938180238065076</v>
      </c>
      <c r="DE374" s="100">
        <f t="shared" si="407"/>
        <v>2.9877387122774217</v>
      </c>
    </row>
    <row r="375" spans="1:109">
      <c r="A375" s="84">
        <v>8192</v>
      </c>
      <c r="B375" s="84">
        <f t="shared" si="342"/>
        <v>12.3</v>
      </c>
      <c r="C375" s="112">
        <f t="shared" si="408"/>
        <v>14.74</v>
      </c>
      <c r="D375" s="116"/>
      <c r="E375" s="86">
        <f t="shared" si="389"/>
        <v>2.8449999999999998</v>
      </c>
      <c r="F375" s="86">
        <f t="shared" si="343"/>
        <v>2.8449999999999998</v>
      </c>
      <c r="G375" s="87">
        <f t="shared" si="344"/>
        <v>8.0940249999999985</v>
      </c>
      <c r="H375" s="88">
        <f t="shared" si="345"/>
        <v>1.6444235207012029E+22</v>
      </c>
      <c r="I375" s="84">
        <f t="shared" si="390"/>
        <v>73.80000000000004</v>
      </c>
      <c r="J375" s="89">
        <v>369</v>
      </c>
      <c r="K375" s="94">
        <f t="shared" si="346"/>
        <v>369</v>
      </c>
      <c r="L375" s="94">
        <f t="shared" si="347"/>
        <v>10</v>
      </c>
      <c r="M375" s="94">
        <v>1</v>
      </c>
      <c r="N375" s="94">
        <f>N$3/Q$3</f>
        <v>1</v>
      </c>
      <c r="O375" s="93">
        <f>O374*M375</f>
        <v>6.4004293656576E+17</v>
      </c>
      <c r="P375" s="93">
        <f>K375*O375*$G375*N375</f>
        <v>1.911613182435933E+21</v>
      </c>
      <c r="Q375" s="93">
        <f t="shared" si="409"/>
        <v>1.6444235207012031E+23</v>
      </c>
      <c r="R375" s="93">
        <f t="shared" si="410"/>
        <v>8.2221176035060149E+23</v>
      </c>
      <c r="S375" s="93">
        <f t="shared" si="348"/>
        <v>346521.59999999998</v>
      </c>
      <c r="T375" s="94">
        <f t="shared" si="411"/>
        <v>86.022817576814617</v>
      </c>
      <c r="U375" s="100">
        <f>T375/(($C375/N$3))</f>
        <v>5.8360120472737185</v>
      </c>
      <c r="V375" s="94">
        <f t="shared" si="349"/>
        <v>359</v>
      </c>
      <c r="W375" s="97">
        <f t="shared" si="350"/>
        <v>10.5</v>
      </c>
      <c r="X375" s="94">
        <v>1</v>
      </c>
      <c r="Y375" s="94">
        <f>Y$3/AB$3</f>
        <v>0.95238095238095244</v>
      </c>
      <c r="Z375" s="93">
        <f>Z374*X375</f>
        <v>4.93747408207872E+16</v>
      </c>
      <c r="AA375" s="93">
        <f>V375*Z375*$G375*Y375</f>
        <v>1.3663895121841712E+20</v>
      </c>
      <c r="AB375" s="93">
        <f t="shared" si="391"/>
        <v>4.3166117418406555E+22</v>
      </c>
      <c r="AC375" s="93">
        <f t="shared" si="351"/>
        <v>8.633223483681316E+23</v>
      </c>
      <c r="AD375" s="93">
        <f t="shared" si="352"/>
        <v>346521.59999999998</v>
      </c>
      <c r="AE375" s="94">
        <f t="shared" si="353"/>
        <v>315.91370567098096</v>
      </c>
      <c r="AF375" s="100">
        <f t="shared" si="392"/>
        <v>22.504029237078019</v>
      </c>
      <c r="AG375" s="94">
        <f t="shared" si="354"/>
        <v>334</v>
      </c>
      <c r="AH375" s="94">
        <f t="shared" si="355"/>
        <v>11.75</v>
      </c>
      <c r="AI375" s="94">
        <v>1</v>
      </c>
      <c r="AJ375" s="94">
        <f>AJ$3/AM$3</f>
        <v>0.85106382978723394</v>
      </c>
      <c r="AK375" s="93">
        <f>AK374*AI375</f>
        <v>4628881951948800</v>
      </c>
      <c r="AL375" s="93">
        <f>AG375*AK375*$G375*AJ375</f>
        <v>1.0649991152795636E+19</v>
      </c>
      <c r="AM375" s="93">
        <f t="shared" si="393"/>
        <v>1.5095294037686786E+21</v>
      </c>
      <c r="AN375" s="93">
        <f t="shared" si="356"/>
        <v>9.6609881841195665E+23</v>
      </c>
      <c r="AO375" s="93">
        <f t="shared" si="357"/>
        <v>346521.59999999998</v>
      </c>
      <c r="AP375" s="94">
        <f t="shared" si="358"/>
        <v>141.73996786583484</v>
      </c>
      <c r="AQ375" s="100">
        <f t="shared" si="401"/>
        <v>11.298810192832832</v>
      </c>
      <c r="AR375" s="94">
        <f t="shared" si="359"/>
        <v>304</v>
      </c>
      <c r="AS375" s="94">
        <f t="shared" si="360"/>
        <v>13.25</v>
      </c>
      <c r="AT375" s="94">
        <v>1</v>
      </c>
      <c r="AU375" s="94">
        <f>AU$3/AX$3</f>
        <v>0.75471698113207542</v>
      </c>
      <c r="AV375" s="93">
        <f>AV374*AT375</f>
        <v>383245664256000</v>
      </c>
      <c r="AW375" s="93">
        <f>AR375*AV375*$G375*AU375</f>
        <v>7.1170414810522227E+17</v>
      </c>
      <c r="AX375" s="93">
        <f t="shared" si="394"/>
        <v>2.6597426329700737E+19</v>
      </c>
      <c r="AY375" s="93">
        <f t="shared" si="361"/>
        <v>1.089430582464547E+24</v>
      </c>
      <c r="AZ375" s="93">
        <f t="shared" si="362"/>
        <v>346521.59999999998</v>
      </c>
      <c r="BA375" s="94">
        <f t="shared" si="363"/>
        <v>37.37146453412047</v>
      </c>
      <c r="BB375" s="100">
        <f t="shared" si="402"/>
        <v>3.3593752040508562</v>
      </c>
      <c r="BC375" s="94">
        <f t="shared" si="364"/>
        <v>267</v>
      </c>
      <c r="BD375" s="94">
        <f t="shared" si="365"/>
        <v>15.1</v>
      </c>
      <c r="BE375" s="94">
        <v>1</v>
      </c>
      <c r="BF375" s="94">
        <f>BF$3/BI$3</f>
        <v>0.66225165562913912</v>
      </c>
      <c r="BG375" s="93">
        <f>BG374*BE375</f>
        <v>2511942451200</v>
      </c>
      <c r="BH375" s="93">
        <f>BC375*BG375*$G375*BF375</f>
        <v>3595079850741244</v>
      </c>
      <c r="BI375" s="93">
        <f t="shared" si="395"/>
        <v>1.7946456712513389E+17</v>
      </c>
      <c r="BJ375" s="93">
        <f t="shared" si="366"/>
        <v>1.2415397581294083E+24</v>
      </c>
      <c r="BK375" s="93">
        <f t="shared" si="367"/>
        <v>346521.59999999998</v>
      </c>
      <c r="BL375" s="94">
        <f t="shared" si="368"/>
        <v>49.919494024070524</v>
      </c>
      <c r="BM375" s="100">
        <f t="shared" si="403"/>
        <v>5.1138694692229647</v>
      </c>
      <c r="BN375" s="94">
        <f t="shared" si="369"/>
        <v>217</v>
      </c>
      <c r="BO375" s="94">
        <f t="shared" si="370"/>
        <v>17.600000000000001</v>
      </c>
      <c r="BP375" s="94">
        <v>1</v>
      </c>
      <c r="BQ375" s="94">
        <f>BQ$3/BT$3</f>
        <v>0.56818181818181823</v>
      </c>
      <c r="BR375" s="93">
        <f>BR374*BP375</f>
        <v>1380188160</v>
      </c>
      <c r="BS375" s="93">
        <f>BN375*BR375*$G375*BQ375</f>
        <v>1377367733732.0728</v>
      </c>
      <c r="BT375" s="93">
        <f t="shared" si="396"/>
        <v>204274652149882.75</v>
      </c>
      <c r="BU375" s="93">
        <f t="shared" si="371"/>
        <v>1.4470926982170587E+24</v>
      </c>
      <c r="BV375" s="93">
        <f t="shared" si="372"/>
        <v>346521.59999999998</v>
      </c>
      <c r="BW375" s="94">
        <f t="shared" si="373"/>
        <v>148.30799876252837</v>
      </c>
      <c r="BX375" s="100">
        <f t="shared" si="404"/>
        <v>17.708417762689955</v>
      </c>
      <c r="BY375" s="94">
        <f t="shared" si="374"/>
        <v>162</v>
      </c>
      <c r="BZ375" s="94">
        <f t="shared" si="375"/>
        <v>20.350000000000001</v>
      </c>
      <c r="CA375" s="94">
        <v>1</v>
      </c>
      <c r="CB375" s="94">
        <f>CB$3/CE$3</f>
        <v>0.49140049140049141</v>
      </c>
      <c r="CC375" s="93">
        <f>CC374*CA375</f>
        <v>9584640</v>
      </c>
      <c r="CD375" s="93">
        <f>BY375*CC375*$G375*CB375</f>
        <v>6175767644.0845203</v>
      </c>
      <c r="CE375" s="93">
        <f t="shared" si="397"/>
        <v>115328401634.91261</v>
      </c>
      <c r="CF375" s="93">
        <f t="shared" si="376"/>
        <v>1.6732009323134742E+24</v>
      </c>
      <c r="CG375" s="93">
        <f t="shared" si="377"/>
        <v>346521.59999999998</v>
      </c>
      <c r="CH375" s="94">
        <f t="shared" si="378"/>
        <v>18.674342734604064</v>
      </c>
      <c r="CI375" s="100">
        <f t="shared" si="405"/>
        <v>2.5781741835087701</v>
      </c>
      <c r="CJ375" s="94">
        <f t="shared" si="379"/>
        <v>112</v>
      </c>
      <c r="CK375" s="94">
        <f t="shared" si="380"/>
        <v>22.85</v>
      </c>
      <c r="CL375" s="94">
        <v>1</v>
      </c>
      <c r="CM375" s="94">
        <f>CM$3/CP$3</f>
        <v>0.43763676148796499</v>
      </c>
      <c r="CN375" s="93">
        <f>CN374*CL375</f>
        <v>6400</v>
      </c>
      <c r="CO375" s="93">
        <f>CJ375*CN375*$G375*CM375</f>
        <v>2539079.702407002</v>
      </c>
      <c r="CP375" s="93">
        <f t="shared" si="398"/>
        <v>126461435.49206005</v>
      </c>
      <c r="CQ375" s="93">
        <f t="shared" si="381"/>
        <v>1.8787538724011243E+24</v>
      </c>
      <c r="CR375" s="93">
        <f t="shared" si="382"/>
        <v>346521.59999999998</v>
      </c>
      <c r="CS375" s="94">
        <f t="shared" si="383"/>
        <v>49.806012537604424</v>
      </c>
      <c r="CT375" s="100">
        <f t="shared" si="406"/>
        <v>7.7209456342215823</v>
      </c>
      <c r="CU375" s="94">
        <f t="shared" si="384"/>
        <v>49</v>
      </c>
      <c r="CV375" s="94">
        <f t="shared" si="385"/>
        <v>26</v>
      </c>
      <c r="CW375" s="94">
        <v>1</v>
      </c>
      <c r="CX375" s="94">
        <f>CX$3/DA$3</f>
        <v>0.38461538461538458</v>
      </c>
      <c r="CY375" s="93">
        <f>CY374*CW375</f>
        <v>8</v>
      </c>
      <c r="CZ375" s="93">
        <f>CU375*CY375*$G375*CX375</f>
        <v>1220.3299230769228</v>
      </c>
      <c r="DA375" s="93">
        <f t="shared" si="399"/>
        <v>23177.538197196085</v>
      </c>
      <c r="DB375" s="93">
        <f t="shared" si="386"/>
        <v>2.1377505769115639E+24</v>
      </c>
      <c r="DC375" s="93">
        <f t="shared" si="387"/>
        <v>346521.59999999998</v>
      </c>
      <c r="DD375" s="94">
        <f t="shared" si="388"/>
        <v>18.992845917238974</v>
      </c>
      <c r="DE375" s="100">
        <f t="shared" si="407"/>
        <v>3.3501627805170506</v>
      </c>
    </row>
    <row r="376" spans="1:109">
      <c r="A376" s="84">
        <v>8192</v>
      </c>
      <c r="B376" s="84">
        <f t="shared" si="342"/>
        <v>12.333333333333334</v>
      </c>
      <c r="C376" s="112">
        <f t="shared" si="408"/>
        <v>14.74</v>
      </c>
      <c r="D376" s="116"/>
      <c r="E376" s="86">
        <f t="shared" si="389"/>
        <v>2.85</v>
      </c>
      <c r="F376" s="86">
        <f t="shared" si="343"/>
        <v>2.85</v>
      </c>
      <c r="G376" s="87">
        <f t="shared" si="344"/>
        <v>8.1225000000000005</v>
      </c>
      <c r="H376" s="88">
        <f t="shared" si="345"/>
        <v>1.8889465931479046E+22</v>
      </c>
      <c r="I376" s="84">
        <f t="shared" si="390"/>
        <v>74.000000000000043</v>
      </c>
      <c r="J376" s="89">
        <v>370</v>
      </c>
      <c r="K376" s="94">
        <f t="shared" si="346"/>
        <v>370</v>
      </c>
      <c r="L376" s="94">
        <f t="shared" si="347"/>
        <v>10</v>
      </c>
      <c r="M376" s="94">
        <v>1</v>
      </c>
      <c r="N376" s="94">
        <f>N$3/Q$3</f>
        <v>1</v>
      </c>
      <c r="O376" s="93">
        <f>O375*M376</f>
        <v>6.4004293656576E+17</v>
      </c>
      <c r="P376" s="93">
        <f>K376*O376*$G376*N376</f>
        <v>1.9235370383344927E+21</v>
      </c>
      <c r="Q376" s="93">
        <f t="shared" si="409"/>
        <v>1.8889465931479047E+23</v>
      </c>
      <c r="R376" s="93">
        <f t="shared" si="410"/>
        <v>9.444732965739524E+23</v>
      </c>
      <c r="S376" s="93">
        <f t="shared" si="348"/>
        <v>346794.66666666669</v>
      </c>
      <c r="T376" s="94">
        <f t="shared" si="411"/>
        <v>98.201727104951502</v>
      </c>
      <c r="U376" s="100">
        <f>T376/(($C376/N$3))</f>
        <v>6.6622609976222185</v>
      </c>
      <c r="V376" s="94">
        <f t="shared" si="349"/>
        <v>360</v>
      </c>
      <c r="W376" s="97">
        <f t="shared" si="350"/>
        <v>10.5</v>
      </c>
      <c r="X376" s="94">
        <v>14</v>
      </c>
      <c r="Y376" s="94">
        <f>Y$3/AB$3</f>
        <v>0.95238095238095244</v>
      </c>
      <c r="Z376" s="93">
        <f>Z375*X376</f>
        <v>6.912463714910208E+17</v>
      </c>
      <c r="AA376" s="93">
        <f>V376*Z376*$G376*Y376</f>
        <v>1.9250223951208514E+21</v>
      </c>
      <c r="AB376" s="93">
        <f t="shared" si="391"/>
        <v>4.9584848070132466E+22</v>
      </c>
      <c r="AC376" s="93">
        <f t="shared" si="351"/>
        <v>9.9169696140264992E+23</v>
      </c>
      <c r="AD376" s="93">
        <f t="shared" si="352"/>
        <v>346794.66666666669</v>
      </c>
      <c r="AE376" s="94">
        <f t="shared" si="353"/>
        <v>25.758062968934741</v>
      </c>
      <c r="AF376" s="100">
        <f t="shared" si="392"/>
        <v>1.8348688003650935</v>
      </c>
      <c r="AG376" s="94">
        <f t="shared" si="354"/>
        <v>335</v>
      </c>
      <c r="AH376" s="94">
        <f t="shared" si="355"/>
        <v>11.75</v>
      </c>
      <c r="AI376" s="94">
        <v>1</v>
      </c>
      <c r="AJ376" s="94">
        <f>AJ$3/AM$3</f>
        <v>0.85106382978723394</v>
      </c>
      <c r="AK376" s="93">
        <f>AK375*AI376</f>
        <v>4628881951948800</v>
      </c>
      <c r="AL376" s="93">
        <f>AG376*AK376*$G376*AJ376</f>
        <v>1.0719456488787984E+19</v>
      </c>
      <c r="AM376" s="93">
        <f t="shared" si="393"/>
        <v>1.7339939429287364E+21</v>
      </c>
      <c r="AN376" s="93">
        <f t="shared" si="356"/>
        <v>1.109756123474394E+24</v>
      </c>
      <c r="AO376" s="93">
        <f t="shared" si="357"/>
        <v>346794.66666666669</v>
      </c>
      <c r="AP376" s="94">
        <f t="shared" si="358"/>
        <v>161.76136772814996</v>
      </c>
      <c r="AQ376" s="100">
        <f t="shared" si="401"/>
        <v>12.894817305330816</v>
      </c>
      <c r="AR376" s="94">
        <f t="shared" si="359"/>
        <v>305</v>
      </c>
      <c r="AS376" s="94">
        <f t="shared" si="360"/>
        <v>13.25</v>
      </c>
      <c r="AT376" s="94">
        <v>1</v>
      </c>
      <c r="AU376" s="94">
        <f>AU$3/AX$3</f>
        <v>0.75471698113207542</v>
      </c>
      <c r="AV376" s="93">
        <f>AV375*AT376</f>
        <v>383245664256000</v>
      </c>
      <c r="AW376" s="93">
        <f>AR376*AV376*$G376*AU376</f>
        <v>7.1655731087955072E+17</v>
      </c>
      <c r="AX376" s="93">
        <f t="shared" si="394"/>
        <v>3.0552419872082067E+19</v>
      </c>
      <c r="AY376" s="93">
        <f t="shared" si="361"/>
        <v>1.2514271179604869E+24</v>
      </c>
      <c r="AZ376" s="93">
        <f t="shared" si="362"/>
        <v>346794.66666666669</v>
      </c>
      <c r="BA376" s="94">
        <f t="shared" si="363"/>
        <v>42.637789620177024</v>
      </c>
      <c r="BB376" s="100">
        <f t="shared" si="402"/>
        <v>3.8327728118544475</v>
      </c>
      <c r="BC376" s="94">
        <f t="shared" si="364"/>
        <v>268</v>
      </c>
      <c r="BD376" s="94">
        <f t="shared" si="365"/>
        <v>15.1</v>
      </c>
      <c r="BE376" s="94">
        <v>1</v>
      </c>
      <c r="BF376" s="94">
        <f>BF$3/BI$3</f>
        <v>0.66225165562913912</v>
      </c>
      <c r="BG376" s="93">
        <f>BG375*BE376</f>
        <v>2511942451200</v>
      </c>
      <c r="BH376" s="93">
        <f>BC376*BG376*$G376*BF376</f>
        <v>3621239527182580.5</v>
      </c>
      <c r="BI376" s="93">
        <f t="shared" si="395"/>
        <v>2.0615065303689629E+17</v>
      </c>
      <c r="BJ376" s="93">
        <f t="shared" si="366"/>
        <v>1.426154677826668E+24</v>
      </c>
      <c r="BK376" s="93">
        <f t="shared" si="367"/>
        <v>346794.66666666669</v>
      </c>
      <c r="BL376" s="94">
        <f t="shared" si="368"/>
        <v>56.928201376749833</v>
      </c>
      <c r="BM376" s="100">
        <f t="shared" si="403"/>
        <v>5.8318578072518488</v>
      </c>
      <c r="BN376" s="94">
        <f t="shared" si="369"/>
        <v>218</v>
      </c>
      <c r="BO376" s="94">
        <f t="shared" si="370"/>
        <v>17.600000000000001</v>
      </c>
      <c r="BP376" s="94">
        <v>1</v>
      </c>
      <c r="BQ376" s="94">
        <f>BQ$3/BT$3</f>
        <v>0.56818181818181823</v>
      </c>
      <c r="BR376" s="93">
        <f>BR375*BP376</f>
        <v>1380188160</v>
      </c>
      <c r="BS376" s="93">
        <f>BN376*BR376*$G376*BQ376</f>
        <v>1388582997643.6367</v>
      </c>
      <c r="BT376" s="93">
        <f t="shared" si="396"/>
        <v>234649956892161.81</v>
      </c>
      <c r="BU376" s="93">
        <f t="shared" si="371"/>
        <v>1.6622730019701562E+24</v>
      </c>
      <c r="BV376" s="93">
        <f t="shared" si="372"/>
        <v>346794.66666666669</v>
      </c>
      <c r="BW376" s="94">
        <f t="shared" si="373"/>
        <v>168.98518654653867</v>
      </c>
      <c r="BX376" s="100">
        <f t="shared" si="404"/>
        <v>20.177335707049394</v>
      </c>
      <c r="BY376" s="94">
        <f t="shared" si="374"/>
        <v>163</v>
      </c>
      <c r="BZ376" s="94">
        <f t="shared" si="375"/>
        <v>20.350000000000001</v>
      </c>
      <c r="CA376" s="94">
        <v>1</v>
      </c>
      <c r="CB376" s="94">
        <f>CB$3/CE$3</f>
        <v>0.49140049140049141</v>
      </c>
      <c r="CC376" s="93">
        <f>CC375*CA376</f>
        <v>9584640</v>
      </c>
      <c r="CD376" s="93">
        <f>BY376*CC376*$G376*CB376</f>
        <v>6235750299.3611803</v>
      </c>
      <c r="CE376" s="93">
        <f t="shared" si="397"/>
        <v>132477545242.4615</v>
      </c>
      <c r="CF376" s="93">
        <f t="shared" si="376"/>
        <v>1.9220031585279931E+24</v>
      </c>
      <c r="CG376" s="93">
        <f t="shared" si="377"/>
        <v>346794.66666666669</v>
      </c>
      <c r="CH376" s="94">
        <f t="shared" si="378"/>
        <v>21.244844466596607</v>
      </c>
      <c r="CI376" s="100">
        <f t="shared" si="405"/>
        <v>2.9330568853137109</v>
      </c>
      <c r="CJ376" s="94">
        <f t="shared" si="379"/>
        <v>113</v>
      </c>
      <c r="CK376" s="94">
        <f t="shared" si="380"/>
        <v>22.85</v>
      </c>
      <c r="CL376" s="94">
        <v>1</v>
      </c>
      <c r="CM376" s="94">
        <f>CM$3/CP$3</f>
        <v>0.43763676148796499</v>
      </c>
      <c r="CN376" s="93">
        <f>CN375*CL376</f>
        <v>6400</v>
      </c>
      <c r="CO376" s="93">
        <f>CJ376*CN376*$G376*CM376</f>
        <v>2570762.3632385121</v>
      </c>
      <c r="CP376" s="93">
        <f t="shared" si="398"/>
        <v>145266042.92029303</v>
      </c>
      <c r="CQ376" s="93">
        <f t="shared" si="381"/>
        <v>2.1581214826714813E+24</v>
      </c>
      <c r="CR376" s="93">
        <f t="shared" si="382"/>
        <v>346794.66666666669</v>
      </c>
      <c r="CS376" s="94">
        <f t="shared" si="383"/>
        <v>56.506989909909237</v>
      </c>
      <c r="CT376" s="100">
        <f t="shared" si="406"/>
        <v>8.759733510457437</v>
      </c>
      <c r="CU376" s="94">
        <f t="shared" si="384"/>
        <v>50</v>
      </c>
      <c r="CV376" s="94">
        <f t="shared" si="385"/>
        <v>26</v>
      </c>
      <c r="CW376" s="94">
        <v>1</v>
      </c>
      <c r="CX376" s="94">
        <f>CX$3/DA$3</f>
        <v>0.38461538461538458</v>
      </c>
      <c r="CY376" s="93">
        <f>CY375*CW376</f>
        <v>8</v>
      </c>
      <c r="CZ376" s="93">
        <f>CU376*CY376*$G376*CX376</f>
        <v>1249.6153846153845</v>
      </c>
      <c r="DA376" s="93">
        <f t="shared" si="399"/>
        <v>26624.000000000087</v>
      </c>
      <c r="DB376" s="93">
        <f t="shared" si="386"/>
        <v>2.4556305710922756E+24</v>
      </c>
      <c r="DC376" s="93">
        <f t="shared" si="387"/>
        <v>346794.66666666669</v>
      </c>
      <c r="DD376" s="94">
        <f t="shared" si="388"/>
        <v>21.305755617113029</v>
      </c>
      <c r="DE376" s="100">
        <f t="shared" si="407"/>
        <v>3.7581387112953779</v>
      </c>
    </row>
    <row r="377" spans="1:109">
      <c r="A377" s="84">
        <v>8192</v>
      </c>
      <c r="B377" s="84">
        <f t="shared" si="342"/>
        <v>12.366666666666667</v>
      </c>
      <c r="C377" s="112">
        <f t="shared" si="408"/>
        <v>14.74</v>
      </c>
      <c r="D377" s="116"/>
      <c r="E377" s="86">
        <f t="shared" si="389"/>
        <v>2.855</v>
      </c>
      <c r="F377" s="86">
        <f t="shared" si="343"/>
        <v>2.855</v>
      </c>
      <c r="G377" s="87">
        <f t="shared" si="344"/>
        <v>8.1510250000000006</v>
      </c>
      <c r="H377" s="88">
        <f t="shared" si="345"/>
        <v>2.169829844226252E+22</v>
      </c>
      <c r="I377" s="84">
        <f t="shared" si="390"/>
        <v>74.200000000000045</v>
      </c>
      <c r="J377" s="89">
        <v>371</v>
      </c>
      <c r="K377" s="94">
        <f t="shared" si="346"/>
        <v>371</v>
      </c>
      <c r="L377" s="94">
        <f t="shared" si="347"/>
        <v>10</v>
      </c>
      <c r="M377" s="94">
        <v>1</v>
      </c>
      <c r="N377" s="94">
        <f>N$3/Q$3</f>
        <v>1</v>
      </c>
      <c r="O377" s="93">
        <f>O376*M377</f>
        <v>6.4004293656576E+17</v>
      </c>
      <c r="P377" s="93">
        <f>K377*O377*$G377*N377</f>
        <v>1.935509217474763E+21</v>
      </c>
      <c r="Q377" s="93">
        <f t="shared" si="409"/>
        <v>2.1698298442262519E+23</v>
      </c>
      <c r="R377" s="93">
        <f t="shared" si="410"/>
        <v>1.0849149221131259E+24</v>
      </c>
      <c r="S377" s="93">
        <f t="shared" si="348"/>
        <v>347067.73333333334</v>
      </c>
      <c r="T377" s="94">
        <f t="shared" si="411"/>
        <v>112.10640717367414</v>
      </c>
      <c r="U377" s="100">
        <f>T377/(($C377/N$3))</f>
        <v>7.6055907173456001</v>
      </c>
      <c r="V377" s="94">
        <f t="shared" si="349"/>
        <v>361</v>
      </c>
      <c r="W377" s="97">
        <f t="shared" si="350"/>
        <v>10.5</v>
      </c>
      <c r="X377" s="94">
        <v>1</v>
      </c>
      <c r="Y377" s="94">
        <f>Y$3/AB$3</f>
        <v>0.95238095238095244</v>
      </c>
      <c r="Z377" s="93">
        <f>Z376*X377</f>
        <v>6.912463714910208E+17</v>
      </c>
      <c r="AA377" s="93">
        <f>V377*Z377*$G377*Y377</f>
        <v>1.937148847924684E+21</v>
      </c>
      <c r="AB377" s="93">
        <f t="shared" si="391"/>
        <v>5.6958033410939085E+22</v>
      </c>
      <c r="AC377" s="93">
        <f t="shared" si="351"/>
        <v>1.1391606682187823E+24</v>
      </c>
      <c r="AD377" s="93">
        <f t="shared" si="352"/>
        <v>347067.73333333334</v>
      </c>
      <c r="AE377" s="94">
        <f t="shared" si="353"/>
        <v>29.403023661273966</v>
      </c>
      <c r="AF377" s="100">
        <f t="shared" si="392"/>
        <v>2.0945166108777249</v>
      </c>
      <c r="AG377" s="94">
        <f t="shared" si="354"/>
        <v>336</v>
      </c>
      <c r="AH377" s="94">
        <f t="shared" si="355"/>
        <v>11.75</v>
      </c>
      <c r="AI377" s="94">
        <v>1</v>
      </c>
      <c r="AJ377" s="94">
        <f>AJ$3/AM$3</f>
        <v>0.85106382978723394</v>
      </c>
      <c r="AK377" s="93">
        <f>AK376*AI377</f>
        <v>4628881951948800</v>
      </c>
      <c r="AL377" s="93">
        <f>AG377*AK377*$G377*AJ377</f>
        <v>1.0789212360987953E+19</v>
      </c>
      <c r="AM377" s="93">
        <f t="shared" si="393"/>
        <v>1.9918359898170626E+21</v>
      </c>
      <c r="AN377" s="93">
        <f t="shared" si="356"/>
        <v>1.2747750334829231E+24</v>
      </c>
      <c r="AO377" s="93">
        <f t="shared" si="357"/>
        <v>347067.73333333334</v>
      </c>
      <c r="AP377" s="94">
        <f t="shared" si="358"/>
        <v>184.61366068010852</v>
      </c>
      <c r="AQ377" s="100">
        <f t="shared" si="401"/>
        <v>14.716489233319372</v>
      </c>
      <c r="AR377" s="94">
        <f t="shared" si="359"/>
        <v>306</v>
      </c>
      <c r="AS377" s="94">
        <f t="shared" si="360"/>
        <v>13.25</v>
      </c>
      <c r="AT377" s="94">
        <v>1</v>
      </c>
      <c r="AU377" s="94">
        <f>AU$3/AX$3</f>
        <v>0.75471698113207542</v>
      </c>
      <c r="AV377" s="93">
        <f>AV376*AT377</f>
        <v>383245664256000</v>
      </c>
      <c r="AW377" s="93">
        <f>AR377*AV377*$G377*AU377</f>
        <v>7.2143137138915635E+17</v>
      </c>
      <c r="AX377" s="93">
        <f t="shared" si="394"/>
        <v>3.5095514448239395E+19</v>
      </c>
      <c r="AY377" s="93">
        <f t="shared" si="361"/>
        <v>1.4375122717998921E+24</v>
      </c>
      <c r="AZ377" s="93">
        <f t="shared" si="362"/>
        <v>347067.73333333334</v>
      </c>
      <c r="BA377" s="94">
        <f t="shared" si="363"/>
        <v>48.647058944305435</v>
      </c>
      <c r="BB377" s="100">
        <f t="shared" si="402"/>
        <v>4.372954755848351</v>
      </c>
      <c r="BC377" s="94">
        <f t="shared" si="364"/>
        <v>269</v>
      </c>
      <c r="BD377" s="94">
        <f t="shared" si="365"/>
        <v>15.1</v>
      </c>
      <c r="BE377" s="94">
        <v>1</v>
      </c>
      <c r="BF377" s="94">
        <f>BF$3/BI$3</f>
        <v>0.66225165562913912</v>
      </c>
      <c r="BG377" s="93">
        <f>BG376*BE377</f>
        <v>2511942451200</v>
      </c>
      <c r="BH377" s="93">
        <f>BC377*BG377*$G377*BF377</f>
        <v>3647516316702436</v>
      </c>
      <c r="BI377" s="93">
        <f t="shared" si="395"/>
        <v>2.368049160250473E+17</v>
      </c>
      <c r="BJ377" s="93">
        <f t="shared" si="366"/>
        <v>1.63822153239082E+24</v>
      </c>
      <c r="BK377" s="93">
        <f t="shared" si="367"/>
        <v>347067.73333333334</v>
      </c>
      <c r="BL377" s="94">
        <f t="shared" si="368"/>
        <v>64.922236246260994</v>
      </c>
      <c r="BM377" s="100">
        <f t="shared" si="403"/>
        <v>6.6507853956481755</v>
      </c>
      <c r="BN377" s="94">
        <f t="shared" si="369"/>
        <v>219</v>
      </c>
      <c r="BO377" s="94">
        <f t="shared" si="370"/>
        <v>17.600000000000001</v>
      </c>
      <c r="BP377" s="94">
        <v>1</v>
      </c>
      <c r="BQ377" s="94">
        <f>BQ$3/BT$3</f>
        <v>0.56818181818181823</v>
      </c>
      <c r="BR377" s="93">
        <f>BR376*BP377</f>
        <v>1380188160</v>
      </c>
      <c r="BS377" s="93">
        <f>BN377*BR377*$G377*BQ377</f>
        <v>1399851508587.0549</v>
      </c>
      <c r="BT377" s="93">
        <f t="shared" si="396"/>
        <v>269542019482151.44</v>
      </c>
      <c r="BU377" s="93">
        <f t="shared" si="371"/>
        <v>1.9094502629191018E+24</v>
      </c>
      <c r="BV377" s="93">
        <f t="shared" si="372"/>
        <v>347067.73333333334</v>
      </c>
      <c r="BW377" s="94">
        <f t="shared" si="373"/>
        <v>192.55043683470015</v>
      </c>
      <c r="BX377" s="100">
        <f t="shared" si="404"/>
        <v>22.991096935486585</v>
      </c>
      <c r="BY377" s="94">
        <f t="shared" si="374"/>
        <v>164</v>
      </c>
      <c r="BZ377" s="94">
        <f t="shared" si="375"/>
        <v>20.350000000000001</v>
      </c>
      <c r="CA377" s="94">
        <v>1</v>
      </c>
      <c r="CB377" s="94">
        <f>CB$3/CE$3</f>
        <v>0.49140049140049141</v>
      </c>
      <c r="CC377" s="93">
        <f>CC376*CA377</f>
        <v>9584640</v>
      </c>
      <c r="CD377" s="93">
        <f>BY377*CC377*$G377*CB377</f>
        <v>6296039804.4147425</v>
      </c>
      <c r="CE377" s="93">
        <f t="shared" si="397"/>
        <v>152176738294.06079</v>
      </c>
      <c r="CF377" s="93">
        <f t="shared" si="376"/>
        <v>2.2078018665002115E+24</v>
      </c>
      <c r="CG377" s="93">
        <f t="shared" si="377"/>
        <v>347067.73333333334</v>
      </c>
      <c r="CH377" s="94">
        <f t="shared" si="378"/>
        <v>24.170231291637553</v>
      </c>
      <c r="CI377" s="100">
        <f t="shared" si="405"/>
        <v>3.3369349171290654</v>
      </c>
      <c r="CJ377" s="94">
        <f t="shared" si="379"/>
        <v>114</v>
      </c>
      <c r="CK377" s="94">
        <f t="shared" si="380"/>
        <v>22.85</v>
      </c>
      <c r="CL377" s="94">
        <v>1</v>
      </c>
      <c r="CM377" s="94">
        <f>CM$3/CP$3</f>
        <v>0.43763676148796499</v>
      </c>
      <c r="CN377" s="93">
        <f>CN376*CL377</f>
        <v>6400</v>
      </c>
      <c r="CO377" s="93">
        <f>CJ377*CN377*$G377*CM377</f>
        <v>2602620.4989059083</v>
      </c>
      <c r="CP377" s="93">
        <f t="shared" si="398"/>
        <v>166866864.5394693</v>
      </c>
      <c r="CQ377" s="93">
        <f t="shared" si="381"/>
        <v>2.4790305970284931E+24</v>
      </c>
      <c r="CR377" s="93">
        <f t="shared" si="382"/>
        <v>347067.73333333334</v>
      </c>
      <c r="CS377" s="94">
        <f t="shared" si="383"/>
        <v>64.114942846879487</v>
      </c>
      <c r="CT377" s="100">
        <f t="shared" si="406"/>
        <v>9.9391210586919705</v>
      </c>
      <c r="CU377" s="94">
        <f t="shared" si="384"/>
        <v>51</v>
      </c>
      <c r="CV377" s="94">
        <f t="shared" si="385"/>
        <v>26</v>
      </c>
      <c r="CW377" s="94">
        <v>1</v>
      </c>
      <c r="CX377" s="94">
        <f>CX$3/DA$3</f>
        <v>0.38461538461538458</v>
      </c>
      <c r="CY377" s="93">
        <f>CY376*CW377</f>
        <v>8</v>
      </c>
      <c r="CZ377" s="93">
        <f>CU377*CY377*$G377*CX377</f>
        <v>1279.0839230769232</v>
      </c>
      <c r="DA377" s="93">
        <f t="shared" si="399"/>
        <v>30582.945003441164</v>
      </c>
      <c r="DB377" s="93">
        <f t="shared" si="386"/>
        <v>2.8207787974941277E+24</v>
      </c>
      <c r="DC377" s="93">
        <f t="shared" si="387"/>
        <v>347067.73333333334</v>
      </c>
      <c r="DD377" s="94">
        <f t="shared" si="388"/>
        <v>23.910037841670167</v>
      </c>
      <c r="DE377" s="100">
        <f t="shared" si="407"/>
        <v>4.2175100670517249</v>
      </c>
    </row>
    <row r="378" spans="1:109">
      <c r="A378" s="84">
        <v>8192</v>
      </c>
      <c r="B378" s="84">
        <f t="shared" si="342"/>
        <v>12.4</v>
      </c>
      <c r="C378" s="112">
        <f t="shared" si="408"/>
        <v>14.74</v>
      </c>
      <c r="D378" s="116"/>
      <c r="E378" s="86">
        <f t="shared" si="389"/>
        <v>2.8600000000000003</v>
      </c>
      <c r="F378" s="86">
        <f t="shared" si="343"/>
        <v>2.8600000000000003</v>
      </c>
      <c r="G378" s="87">
        <f t="shared" si="344"/>
        <v>8.1796000000000024</v>
      </c>
      <c r="H378" s="88">
        <f t="shared" si="345"/>
        <v>2.4924799726861685E+22</v>
      </c>
      <c r="I378" s="84">
        <f t="shared" si="390"/>
        <v>74.400000000000048</v>
      </c>
      <c r="J378" s="89">
        <v>372</v>
      </c>
      <c r="K378" s="94">
        <f t="shared" si="346"/>
        <v>372</v>
      </c>
      <c r="L378" s="94">
        <f t="shared" si="347"/>
        <v>10</v>
      </c>
      <c r="M378" s="94">
        <v>1</v>
      </c>
      <c r="N378" s="94">
        <f>N$3/Q$3</f>
        <v>1</v>
      </c>
      <c r="O378" s="93">
        <f>O377*M378</f>
        <v>6.4004293656576E+17</v>
      </c>
      <c r="P378" s="93">
        <f>K378*O378*$G378*N378</f>
        <v>1.9475298158631846E+21</v>
      </c>
      <c r="Q378" s="93">
        <f t="shared" si="409"/>
        <v>2.4924799726861685E+23</v>
      </c>
      <c r="R378" s="93">
        <f t="shared" si="410"/>
        <v>1.2462399863430842E+24</v>
      </c>
      <c r="S378" s="93">
        <f t="shared" si="348"/>
        <v>347340.79999999999</v>
      </c>
      <c r="T378" s="94">
        <f t="shared" si="411"/>
        <v>127.98160790064469</v>
      </c>
      <c r="U378" s="100">
        <f>T378/(($C378/N$3))</f>
        <v>8.6826056920383099</v>
      </c>
      <c r="V378" s="94">
        <f t="shared" si="349"/>
        <v>362</v>
      </c>
      <c r="W378" s="97">
        <f t="shared" si="350"/>
        <v>10.5</v>
      </c>
      <c r="X378" s="94">
        <v>1</v>
      </c>
      <c r="Y378" s="94">
        <f>Y$3/AB$3</f>
        <v>0.95238095238095244</v>
      </c>
      <c r="Z378" s="93">
        <f>Z377*X378</f>
        <v>6.912463714910208E+17</v>
      </c>
      <c r="AA378" s="93">
        <f>V378*Z378*$G378*Y378</f>
        <v>1.9493247742188192E+21</v>
      </c>
      <c r="AB378" s="93">
        <f t="shared" si="391"/>
        <v>6.5427599283011881E+22</v>
      </c>
      <c r="AC378" s="93">
        <f t="shared" si="351"/>
        <v>1.3085519856602385E+24</v>
      </c>
      <c r="AD378" s="93">
        <f t="shared" si="352"/>
        <v>347340.79999999999</v>
      </c>
      <c r="AE378" s="94">
        <f t="shared" si="353"/>
        <v>33.564237293003991</v>
      </c>
      <c r="AF378" s="100">
        <f t="shared" si="392"/>
        <v>2.3909395629344772</v>
      </c>
      <c r="AG378" s="94">
        <f t="shared" si="354"/>
        <v>337</v>
      </c>
      <c r="AH378" s="94">
        <f t="shared" si="355"/>
        <v>11.75</v>
      </c>
      <c r="AI378" s="94">
        <v>1</v>
      </c>
      <c r="AJ378" s="94">
        <f>AJ$3/AM$3</f>
        <v>0.85106382978723394</v>
      </c>
      <c r="AK378" s="93">
        <f>AK377*AI378</f>
        <v>4628881951948800</v>
      </c>
      <c r="AL378" s="93">
        <f>AG378*AK378*$G378*AJ378</f>
        <v>1.0859259360316645E+19</v>
      </c>
      <c r="AM378" s="93">
        <f t="shared" si="393"/>
        <v>2.2880187249267507E+21</v>
      </c>
      <c r="AN378" s="93">
        <f t="shared" si="356"/>
        <v>1.464331983953124E+24</v>
      </c>
      <c r="AO378" s="93">
        <f t="shared" si="357"/>
        <v>347340.79999999999</v>
      </c>
      <c r="AP378" s="94">
        <f t="shared" si="358"/>
        <v>210.69749317231836</v>
      </c>
      <c r="AQ378" s="100">
        <f t="shared" si="401"/>
        <v>16.795763533071511</v>
      </c>
      <c r="AR378" s="94">
        <f t="shared" si="359"/>
        <v>307</v>
      </c>
      <c r="AS378" s="94">
        <f t="shared" si="360"/>
        <v>13.25</v>
      </c>
      <c r="AT378" s="94">
        <v>1</v>
      </c>
      <c r="AU378" s="94">
        <f>AU$3/AX$3</f>
        <v>0.75471698113207542</v>
      </c>
      <c r="AV378" s="93">
        <f>AV377*AT378</f>
        <v>383245664256000</v>
      </c>
      <c r="AW378" s="93">
        <f>AR378*AV378*$G378*AU378</f>
        <v>7.2632637302034125E+17</v>
      </c>
      <c r="AX378" s="93">
        <f t="shared" si="394"/>
        <v>4.0314159714467267E+19</v>
      </c>
      <c r="AY378" s="93">
        <f t="shared" si="361"/>
        <v>1.6512679819045866E+24</v>
      </c>
      <c r="AZ378" s="93">
        <f t="shared" si="362"/>
        <v>347340.79999999999</v>
      </c>
      <c r="BA378" s="94">
        <f t="shared" si="363"/>
        <v>55.504193723306038</v>
      </c>
      <c r="BB378" s="100">
        <f t="shared" si="402"/>
        <v>4.9893525565387042</v>
      </c>
      <c r="BC378" s="94">
        <f t="shared" si="364"/>
        <v>270</v>
      </c>
      <c r="BD378" s="94">
        <f t="shared" si="365"/>
        <v>15.1</v>
      </c>
      <c r="BE378" s="94">
        <v>1</v>
      </c>
      <c r="BF378" s="94">
        <f>BF$3/BI$3</f>
        <v>0.66225165562913912</v>
      </c>
      <c r="BG378" s="93">
        <f>BG377*BE378</f>
        <v>2511942451200</v>
      </c>
      <c r="BH378" s="93">
        <f>BC378*BG378*$G378*BF378</f>
        <v>3673910468831518</v>
      </c>
      <c r="BI378" s="93">
        <f t="shared" si="395"/>
        <v>2.7201741749318278E+17</v>
      </c>
      <c r="BJ378" s="93">
        <f t="shared" si="366"/>
        <v>1.8818223793780569E+24</v>
      </c>
      <c r="BK378" s="93">
        <f t="shared" si="367"/>
        <v>347340.79999999999</v>
      </c>
      <c r="BL378" s="94">
        <f t="shared" si="368"/>
        <v>74.040295701516513</v>
      </c>
      <c r="BM378" s="100">
        <f t="shared" si="403"/>
        <v>7.5848606858405656</v>
      </c>
      <c r="BN378" s="94">
        <f t="shared" si="369"/>
        <v>220</v>
      </c>
      <c r="BO378" s="94">
        <f t="shared" si="370"/>
        <v>17.600000000000001</v>
      </c>
      <c r="BP378" s="94">
        <v>14</v>
      </c>
      <c r="BQ378" s="94">
        <f>BQ$3/BT$3</f>
        <v>0.56818181818181823</v>
      </c>
      <c r="BR378" s="93">
        <f>BR377*BP378</f>
        <v>19322634240</v>
      </c>
      <c r="BS378" s="93">
        <f>BN378*BR378*$G378*BQ378</f>
        <v>19756427378688.008</v>
      </c>
      <c r="BT378" s="93">
        <f t="shared" si="396"/>
        <v>309622474381726.19</v>
      </c>
      <c r="BU378" s="93">
        <f t="shared" si="371"/>
        <v>2.1933823759638283E+24</v>
      </c>
      <c r="BV378" s="93">
        <f t="shared" si="372"/>
        <v>347340.79999999999</v>
      </c>
      <c r="BW378" s="94">
        <f t="shared" si="373"/>
        <v>15.671987067648043</v>
      </c>
      <c r="BX378" s="100">
        <f t="shared" si="404"/>
        <v>1.8712820379281245</v>
      </c>
      <c r="BY378" s="94">
        <f t="shared" si="374"/>
        <v>165</v>
      </c>
      <c r="BZ378" s="94">
        <f t="shared" si="375"/>
        <v>20.350000000000001</v>
      </c>
      <c r="CA378" s="94">
        <v>1</v>
      </c>
      <c r="CB378" s="94">
        <f>CB$3/CE$3</f>
        <v>0.49140049140049141</v>
      </c>
      <c r="CC378" s="93">
        <f>CC377*CA378</f>
        <v>9584640</v>
      </c>
      <c r="CD378" s="93">
        <f>BY378*CC378*$G378*CB378</f>
        <v>6356636865.7297316</v>
      </c>
      <c r="CE378" s="93">
        <f t="shared" si="397"/>
        <v>174805168947.2019</v>
      </c>
      <c r="CF378" s="93">
        <f t="shared" si="376"/>
        <v>2.5360983722081764E+24</v>
      </c>
      <c r="CG378" s="93">
        <f t="shared" si="377"/>
        <v>347340.79999999999</v>
      </c>
      <c r="CH378" s="94">
        <f t="shared" si="378"/>
        <v>27.499631116199456</v>
      </c>
      <c r="CI378" s="100">
        <f t="shared" si="405"/>
        <v>3.7965908630573879</v>
      </c>
      <c r="CJ378" s="94">
        <f t="shared" si="379"/>
        <v>115</v>
      </c>
      <c r="CK378" s="94">
        <f t="shared" si="380"/>
        <v>22.85</v>
      </c>
      <c r="CL378" s="94">
        <v>1</v>
      </c>
      <c r="CM378" s="94">
        <f>CM$3/CP$3</f>
        <v>0.43763676148796499</v>
      </c>
      <c r="CN378" s="93">
        <f>CN377*CL378</f>
        <v>6400</v>
      </c>
      <c r="CO378" s="93">
        <f>CJ378*CN378*$G378*CM378</f>
        <v>2634654.529540482</v>
      </c>
      <c r="CP378" s="93">
        <f t="shared" si="398"/>
        <v>191679692.8000015</v>
      </c>
      <c r="CQ378" s="93">
        <f t="shared" si="381"/>
        <v>2.8476583687939475E+24</v>
      </c>
      <c r="CR378" s="93">
        <f t="shared" si="382"/>
        <v>347340.79999999999</v>
      </c>
      <c r="CS378" s="94">
        <f t="shared" si="383"/>
        <v>72.753254990677249</v>
      </c>
      <c r="CT378" s="100">
        <f t="shared" si="406"/>
        <v>11.27823525466062</v>
      </c>
      <c r="CU378" s="94">
        <f t="shared" si="384"/>
        <v>52</v>
      </c>
      <c r="CV378" s="94">
        <f t="shared" si="385"/>
        <v>26</v>
      </c>
      <c r="CW378" s="94">
        <v>1</v>
      </c>
      <c r="CX378" s="94">
        <f>CX$3/DA$3</f>
        <v>0.38461538461538458</v>
      </c>
      <c r="CY378" s="93">
        <f>CY377*CW378</f>
        <v>8</v>
      </c>
      <c r="CZ378" s="93">
        <f>CU378*CY378*$G378*CX378</f>
        <v>1308.7360000000003</v>
      </c>
      <c r="DA378" s="93">
        <f t="shared" si="399"/>
        <v>35130.578616417661</v>
      </c>
      <c r="DB378" s="93">
        <f t="shared" si="386"/>
        <v>3.240223964492019E+24</v>
      </c>
      <c r="DC378" s="93">
        <f t="shared" si="387"/>
        <v>347340.79999999999</v>
      </c>
      <c r="DD378" s="94">
        <f t="shared" si="388"/>
        <v>26.843136137783059</v>
      </c>
      <c r="DE378" s="100">
        <f t="shared" si="407"/>
        <v>4.7348815439780152</v>
      </c>
    </row>
    <row r="379" spans="1:109">
      <c r="A379" s="84">
        <v>8192</v>
      </c>
      <c r="B379" s="84">
        <f t="shared" si="342"/>
        <v>12.433333333333334</v>
      </c>
      <c r="C379" s="112">
        <f t="shared" si="408"/>
        <v>14.74</v>
      </c>
      <c r="D379" s="116"/>
      <c r="E379" s="86">
        <f t="shared" si="389"/>
        <v>2.8650000000000002</v>
      </c>
      <c r="F379" s="86">
        <f t="shared" si="343"/>
        <v>2.8650000000000002</v>
      </c>
      <c r="G379" s="87">
        <f t="shared" si="344"/>
        <v>8.2082250000000005</v>
      </c>
      <c r="H379" s="88">
        <f t="shared" si="345"/>
        <v>2.8631076444876564E+22</v>
      </c>
      <c r="I379" s="84">
        <f t="shared" si="390"/>
        <v>74.600000000000037</v>
      </c>
      <c r="J379" s="89">
        <v>373</v>
      </c>
      <c r="K379" s="94">
        <f t="shared" si="346"/>
        <v>373</v>
      </c>
      <c r="L379" s="94">
        <f t="shared" si="347"/>
        <v>10</v>
      </c>
      <c r="M379" s="94">
        <v>1</v>
      </c>
      <c r="N379" s="94">
        <f>N$3/Q$3</f>
        <v>1</v>
      </c>
      <c r="O379" s="93">
        <f>O378*M379</f>
        <v>6.4004293656576E+17</v>
      </c>
      <c r="P379" s="93">
        <f>K379*O379*$G379*N379</f>
        <v>1.959598929506197E+21</v>
      </c>
      <c r="Q379" s="93">
        <f t="shared" si="409"/>
        <v>2.8631076444876566E+23</v>
      </c>
      <c r="R379" s="93">
        <f t="shared" si="410"/>
        <v>1.4315538222438283E+24</v>
      </c>
      <c r="S379" s="93">
        <f t="shared" si="348"/>
        <v>347613.8666666667</v>
      </c>
      <c r="T379" s="94">
        <f t="shared" si="411"/>
        <v>146.10681815432184</v>
      </c>
      <c r="U379" s="100">
        <f>T379/(($C379/N$3))</f>
        <v>9.9122671746487008</v>
      </c>
      <c r="V379" s="94">
        <f t="shared" si="349"/>
        <v>363</v>
      </c>
      <c r="W379" s="97">
        <f t="shared" si="350"/>
        <v>10.5</v>
      </c>
      <c r="X379" s="94">
        <v>1</v>
      </c>
      <c r="Y379" s="94">
        <f>Y$3/AB$3</f>
        <v>0.95238095238095244</v>
      </c>
      <c r="Z379" s="93">
        <f>Z378*X379</f>
        <v>6.912463714910208E+17</v>
      </c>
      <c r="AA379" s="93">
        <f>V379*Z379*$G379*Y379</f>
        <v>1.9615502727527373E+21</v>
      </c>
      <c r="AB379" s="93">
        <f t="shared" si="391"/>
        <v>7.515657566780094E+22</v>
      </c>
      <c r="AC379" s="93">
        <f t="shared" si="351"/>
        <v>1.5031315133560196E+24</v>
      </c>
      <c r="AD379" s="93">
        <f t="shared" si="352"/>
        <v>347613.8666666667</v>
      </c>
      <c r="AE379" s="94">
        <f t="shared" si="353"/>
        <v>38.314886297729259</v>
      </c>
      <c r="AF379" s="100">
        <f t="shared" si="392"/>
        <v>2.7293507878301031</v>
      </c>
      <c r="AG379" s="94">
        <f t="shared" si="354"/>
        <v>338</v>
      </c>
      <c r="AH379" s="94">
        <f t="shared" si="355"/>
        <v>11.75</v>
      </c>
      <c r="AI379" s="94">
        <v>1</v>
      </c>
      <c r="AJ379" s="94">
        <f>AJ$3/AM$3</f>
        <v>0.85106382978723394</v>
      </c>
      <c r="AK379" s="93">
        <f>AK378*AI379</f>
        <v>4628881951948800</v>
      </c>
      <c r="AL379" s="93">
        <f>AG379*AK379*$G379*AJ379</f>
        <v>1.0929598077695156E+19</v>
      </c>
      <c r="AM379" s="93">
        <f t="shared" si="393"/>
        <v>2.6282433455257724E+21</v>
      </c>
      <c r="AN379" s="93">
        <f t="shared" si="356"/>
        <v>1.682075741136498E+24</v>
      </c>
      <c r="AO379" s="93">
        <f t="shared" si="357"/>
        <v>347613.8666666667</v>
      </c>
      <c r="AP379" s="94">
        <f t="shared" si="358"/>
        <v>240.47026494866486</v>
      </c>
      <c r="AQ379" s="100">
        <f t="shared" si="401"/>
        <v>19.169101853099136</v>
      </c>
      <c r="AR379" s="94">
        <f t="shared" si="359"/>
        <v>308</v>
      </c>
      <c r="AS379" s="94">
        <f t="shared" si="360"/>
        <v>13.25</v>
      </c>
      <c r="AT379" s="94">
        <v>1</v>
      </c>
      <c r="AU379" s="94">
        <f>AU$3/AX$3</f>
        <v>0.75471698113207542</v>
      </c>
      <c r="AV379" s="93">
        <f>AV378*AT379</f>
        <v>383245664256000</v>
      </c>
      <c r="AW379" s="93">
        <f>AR379*AV379*$G379*AU379</f>
        <v>7.3124235915940621E+17</v>
      </c>
      <c r="AX379" s="93">
        <f t="shared" si="394"/>
        <v>4.6308808947096297E+19</v>
      </c>
      <c r="AY379" s="93">
        <f t="shared" si="361"/>
        <v>1.8968088144730723E+24</v>
      </c>
      <c r="AZ379" s="93">
        <f t="shared" si="362"/>
        <v>347613.8666666667</v>
      </c>
      <c r="BA379" s="94">
        <f t="shared" si="363"/>
        <v>63.328947464600134</v>
      </c>
      <c r="BB379" s="100">
        <f t="shared" si="402"/>
        <v>5.6927310305695507</v>
      </c>
      <c r="BC379" s="94">
        <f t="shared" si="364"/>
        <v>271</v>
      </c>
      <c r="BD379" s="94">
        <f t="shared" si="365"/>
        <v>15.1</v>
      </c>
      <c r="BE379" s="94">
        <v>1</v>
      </c>
      <c r="BF379" s="94">
        <f>BF$3/BI$3</f>
        <v>0.66225165562913912</v>
      </c>
      <c r="BG379" s="93">
        <f>BG378*BE379</f>
        <v>2511942451200</v>
      </c>
      <c r="BH379" s="93">
        <f>BC379*BG379*$G379*BF379</f>
        <v>3700422233100532.5</v>
      </c>
      <c r="BI379" s="93">
        <f t="shared" si="395"/>
        <v>3.1246596000496083E+17</v>
      </c>
      <c r="BJ379" s="93">
        <f t="shared" si="366"/>
        <v>2.1616462715881809E+24</v>
      </c>
      <c r="BK379" s="93">
        <f t="shared" si="367"/>
        <v>347613.8666666667</v>
      </c>
      <c r="BL379" s="94">
        <f t="shared" si="368"/>
        <v>84.440623345609382</v>
      </c>
      <c r="BM379" s="100">
        <f t="shared" si="403"/>
        <v>8.6502945218365106</v>
      </c>
      <c r="BN379" s="94">
        <f t="shared" si="369"/>
        <v>221</v>
      </c>
      <c r="BO379" s="94">
        <f t="shared" si="370"/>
        <v>17.600000000000001</v>
      </c>
      <c r="BP379" s="94">
        <v>1</v>
      </c>
      <c r="BQ379" s="94">
        <f>BQ$3/BT$3</f>
        <v>0.56818181818181823</v>
      </c>
      <c r="BR379" s="93">
        <f>BR378*BP379</f>
        <v>19322634240</v>
      </c>
      <c r="BS379" s="93">
        <f>BN379*BR379*$G379*BQ379</f>
        <v>19915682389234.039</v>
      </c>
      <c r="BT379" s="93">
        <f t="shared" si="396"/>
        <v>355662826992400.5</v>
      </c>
      <c r="BU379" s="93">
        <f t="shared" si="371"/>
        <v>2.5195347271491376E+24</v>
      </c>
      <c r="BV379" s="93">
        <f t="shared" si="372"/>
        <v>347613.8666666667</v>
      </c>
      <c r="BW379" s="94">
        <f t="shared" si="373"/>
        <v>17.858430358613454</v>
      </c>
      <c r="BX379" s="100">
        <f t="shared" si="404"/>
        <v>2.1323498935657854</v>
      </c>
      <c r="BY379" s="94">
        <f t="shared" si="374"/>
        <v>166</v>
      </c>
      <c r="BZ379" s="94">
        <f t="shared" si="375"/>
        <v>20.350000000000001</v>
      </c>
      <c r="CA379" s="94">
        <v>1</v>
      </c>
      <c r="CB379" s="94">
        <f>CB$3/CE$3</f>
        <v>0.49140049140049141</v>
      </c>
      <c r="CC379" s="93">
        <f>CC378*CA379</f>
        <v>9584640</v>
      </c>
      <c r="CD379" s="93">
        <f>BY379*CC379*$G379*CB379</f>
        <v>6417542189.7906637</v>
      </c>
      <c r="CE379" s="93">
        <f t="shared" si="397"/>
        <v>200798410014.62967</v>
      </c>
      <c r="CF379" s="93">
        <f t="shared" si="376"/>
        <v>2.9132120282661908E+24</v>
      </c>
      <c r="CG379" s="93">
        <f t="shared" si="377"/>
        <v>347613.8666666667</v>
      </c>
      <c r="CH379" s="94">
        <f t="shared" si="378"/>
        <v>31.288989472335604</v>
      </c>
      <c r="CI379" s="100">
        <f t="shared" si="405"/>
        <v>4.3197485465537966</v>
      </c>
      <c r="CJ379" s="94">
        <f t="shared" si="379"/>
        <v>116</v>
      </c>
      <c r="CK379" s="94">
        <f t="shared" si="380"/>
        <v>22.85</v>
      </c>
      <c r="CL379" s="94">
        <v>1</v>
      </c>
      <c r="CM379" s="94">
        <f>CM$3/CP$3</f>
        <v>0.43763676148796499</v>
      </c>
      <c r="CN379" s="93">
        <f>CN378*CL379</f>
        <v>6400</v>
      </c>
      <c r="CO379" s="93">
        <f>CJ379*CN379*$G379*CM379</f>
        <v>2666864.8752735229</v>
      </c>
      <c r="CP379" s="93">
        <f t="shared" si="398"/>
        <v>220182147.80569875</v>
      </c>
      <c r="CQ379" s="93">
        <f t="shared" si="381"/>
        <v>3.2711004838271481E+24</v>
      </c>
      <c r="CR379" s="93">
        <f t="shared" si="382"/>
        <v>347613.8666666667</v>
      </c>
      <c r="CS379" s="94">
        <f t="shared" si="383"/>
        <v>82.562168727471089</v>
      </c>
      <c r="CT379" s="100">
        <f t="shared" si="406"/>
        <v>12.798816522542161</v>
      </c>
      <c r="CU379" s="94">
        <f t="shared" si="384"/>
        <v>53</v>
      </c>
      <c r="CV379" s="94">
        <f t="shared" si="385"/>
        <v>26</v>
      </c>
      <c r="CW379" s="94">
        <v>1</v>
      </c>
      <c r="CX379" s="94">
        <f>CX$3/DA$3</f>
        <v>0.38461538461538458</v>
      </c>
      <c r="CY379" s="93">
        <f>CY378*CW379</f>
        <v>8</v>
      </c>
      <c r="CZ379" s="93">
        <f>CU379*CY379*$G379*CX379</f>
        <v>1338.5720769230768</v>
      </c>
      <c r="DA379" s="93">
        <f t="shared" si="399"/>
        <v>40354.437866772976</v>
      </c>
      <c r="DB379" s="93">
        <f t="shared" si="386"/>
        <v>3.7220399378339533E+24</v>
      </c>
      <c r="DC379" s="93">
        <f t="shared" si="387"/>
        <v>347613.8666666667</v>
      </c>
      <c r="DD379" s="94">
        <f t="shared" si="388"/>
        <v>30.147377614161908</v>
      </c>
      <c r="DE379" s="100">
        <f t="shared" si="407"/>
        <v>5.3177192535156683</v>
      </c>
    </row>
    <row r="380" spans="1:109">
      <c r="A380" s="84">
        <v>8192</v>
      </c>
      <c r="B380" s="84">
        <f t="shared" si="342"/>
        <v>12.466666666666667</v>
      </c>
      <c r="C380" s="112">
        <f t="shared" si="408"/>
        <v>14.74</v>
      </c>
      <c r="D380" s="116"/>
      <c r="E380" s="86">
        <f t="shared" si="389"/>
        <v>2.87</v>
      </c>
      <c r="F380" s="86">
        <f t="shared" si="343"/>
        <v>2.87</v>
      </c>
      <c r="G380" s="87">
        <f t="shared" si="344"/>
        <v>8.2369000000000003</v>
      </c>
      <c r="H380" s="88">
        <f t="shared" si="345"/>
        <v>3.2888470414024067E+22</v>
      </c>
      <c r="I380" s="84">
        <f t="shared" si="390"/>
        <v>74.80000000000004</v>
      </c>
      <c r="J380" s="89">
        <v>374</v>
      </c>
      <c r="K380" s="94">
        <f t="shared" si="346"/>
        <v>374</v>
      </c>
      <c r="L380" s="94">
        <f t="shared" si="347"/>
        <v>10</v>
      </c>
      <c r="M380" s="94">
        <v>1</v>
      </c>
      <c r="N380" s="94">
        <f>N$3/Q$3</f>
        <v>1</v>
      </c>
      <c r="O380" s="93">
        <f>O379*M380</f>
        <v>6.4004293656576E+17</v>
      </c>
      <c r="P380" s="93">
        <f>K380*O380*$G380*N380</f>
        <v>1.9717166544102422E+21</v>
      </c>
      <c r="Q380" s="93">
        <f t="shared" si="409"/>
        <v>3.2888470414024068E+23</v>
      </c>
      <c r="R380" s="93">
        <f t="shared" si="410"/>
        <v>1.6444235207012035E+24</v>
      </c>
      <c r="S380" s="93">
        <f t="shared" si="348"/>
        <v>347886.93333333335</v>
      </c>
      <c r="T380" s="94">
        <f t="shared" si="411"/>
        <v>166.80120006320735</v>
      </c>
      <c r="U380" s="100">
        <f>T380/(($C380/N$3))</f>
        <v>11.316227955441475</v>
      </c>
      <c r="V380" s="94">
        <f t="shared" si="349"/>
        <v>364</v>
      </c>
      <c r="W380" s="97">
        <f t="shared" si="350"/>
        <v>10.5</v>
      </c>
      <c r="X380" s="94">
        <v>1</v>
      </c>
      <c r="Y380" s="94">
        <f>Y$3/AB$3</f>
        <v>0.95238095238095244</v>
      </c>
      <c r="Z380" s="93">
        <f>Z379*X380</f>
        <v>6.912463714910208E+17</v>
      </c>
      <c r="AA380" s="93">
        <f>V380*Z380*$G380*Y380</f>
        <v>1.9738254422759218E+21</v>
      </c>
      <c r="AB380" s="93">
        <f t="shared" si="391"/>
        <v>8.6332234836813126E+22</v>
      </c>
      <c r="AC380" s="93">
        <f t="shared" si="351"/>
        <v>1.7266446967362635E+24</v>
      </c>
      <c r="AD380" s="93">
        <f t="shared" si="352"/>
        <v>347886.93333333335</v>
      </c>
      <c r="AE380" s="94">
        <f t="shared" si="353"/>
        <v>43.738535833881869</v>
      </c>
      <c r="AF380" s="100">
        <f t="shared" si="392"/>
        <v>3.1157030275153299</v>
      </c>
      <c r="AG380" s="94">
        <f t="shared" si="354"/>
        <v>339</v>
      </c>
      <c r="AH380" s="94">
        <f t="shared" si="355"/>
        <v>11.75</v>
      </c>
      <c r="AI380" s="94">
        <v>1</v>
      </c>
      <c r="AJ380" s="94">
        <f>AJ$3/AM$3</f>
        <v>0.85106382978723394</v>
      </c>
      <c r="AK380" s="93">
        <f>AK379*AI380</f>
        <v>4628881951948800</v>
      </c>
      <c r="AL380" s="93">
        <f>AG380*AK380*$G380*AJ380</f>
        <v>1.1000229104044591E+19</v>
      </c>
      <c r="AM380" s="93">
        <f t="shared" si="393"/>
        <v>3.0190588075373583E+21</v>
      </c>
      <c r="AN380" s="93">
        <f t="shared" si="356"/>
        <v>1.9321976368239141E+24</v>
      </c>
      <c r="AO380" s="93">
        <f t="shared" si="357"/>
        <v>347886.93333333335</v>
      </c>
      <c r="AP380" s="94">
        <f t="shared" si="358"/>
        <v>274.4541753614298</v>
      </c>
      <c r="AQ380" s="100">
        <f t="shared" si="401"/>
        <v>21.878131346654005</v>
      </c>
      <c r="AR380" s="94">
        <f t="shared" si="359"/>
        <v>309</v>
      </c>
      <c r="AS380" s="94">
        <f t="shared" si="360"/>
        <v>13.25</v>
      </c>
      <c r="AT380" s="94">
        <v>1</v>
      </c>
      <c r="AU380" s="94">
        <f>AU$3/AX$3</f>
        <v>0.75471698113207542</v>
      </c>
      <c r="AV380" s="93">
        <f>AV379*AT380</f>
        <v>383245664256000</v>
      </c>
      <c r="AW380" s="93">
        <f>AR380*AV380*$G380*AU380</f>
        <v>7.361793731926537E+17</v>
      </c>
      <c r="AX380" s="93">
        <f t="shared" si="394"/>
        <v>5.319485265940149E+19</v>
      </c>
      <c r="AY380" s="93">
        <f t="shared" si="361"/>
        <v>2.1788611649290944E+24</v>
      </c>
      <c r="AZ380" s="93">
        <f t="shared" si="362"/>
        <v>347886.93333333335</v>
      </c>
      <c r="BA380" s="94">
        <f t="shared" si="363"/>
        <v>72.258004769553253</v>
      </c>
      <c r="BB380" s="100">
        <f t="shared" si="402"/>
        <v>6.4953769552006824</v>
      </c>
      <c r="BC380" s="94">
        <f t="shared" si="364"/>
        <v>272</v>
      </c>
      <c r="BD380" s="94">
        <f t="shared" si="365"/>
        <v>15.1</v>
      </c>
      <c r="BE380" s="94">
        <v>1</v>
      </c>
      <c r="BF380" s="94">
        <f>BF$3/BI$3</f>
        <v>0.66225165562913912</v>
      </c>
      <c r="BG380" s="93">
        <f>BG379*BE380</f>
        <v>2511942451200</v>
      </c>
      <c r="BH380" s="93">
        <f>BC380*BG380*$G380*BF380</f>
        <v>3727051859040188.5</v>
      </c>
      <c r="BI380" s="93">
        <f t="shared" si="395"/>
        <v>3.589291342502679E+17</v>
      </c>
      <c r="BJ380" s="93">
        <f t="shared" si="366"/>
        <v>2.4830795162588171E+24</v>
      </c>
      <c r="BK380" s="93">
        <f t="shared" si="367"/>
        <v>347886.93333333335</v>
      </c>
      <c r="BL380" s="94">
        <f t="shared" si="368"/>
        <v>96.303767112782097</v>
      </c>
      <c r="BM380" s="100">
        <f t="shared" si="403"/>
        <v>9.8655826553799848</v>
      </c>
      <c r="BN380" s="94">
        <f t="shared" si="369"/>
        <v>222</v>
      </c>
      <c r="BO380" s="94">
        <f t="shared" si="370"/>
        <v>17.600000000000001</v>
      </c>
      <c r="BP380" s="94">
        <v>1</v>
      </c>
      <c r="BQ380" s="94">
        <f>BQ$3/BT$3</f>
        <v>0.56818181818181823</v>
      </c>
      <c r="BR380" s="93">
        <f>BR379*BP380</f>
        <v>19322634240</v>
      </c>
      <c r="BS380" s="93">
        <f>BN380*BR380*$G380*BQ380</f>
        <v>20075687798672.293</v>
      </c>
      <c r="BT380" s="93">
        <f t="shared" si="396"/>
        <v>408549304299765.5</v>
      </c>
      <c r="BU380" s="93">
        <f t="shared" si="371"/>
        <v>2.8941853964341179E+24</v>
      </c>
      <c r="BV380" s="93">
        <f t="shared" si="372"/>
        <v>347886.93333333335</v>
      </c>
      <c r="BW380" s="94">
        <f t="shared" si="373"/>
        <v>20.350451172426826</v>
      </c>
      <c r="BX380" s="100">
        <f t="shared" si="404"/>
        <v>2.4299046176032033</v>
      </c>
      <c r="BY380" s="94">
        <f t="shared" si="374"/>
        <v>167</v>
      </c>
      <c r="BZ380" s="94">
        <f t="shared" si="375"/>
        <v>20.350000000000001</v>
      </c>
      <c r="CA380" s="94">
        <v>1</v>
      </c>
      <c r="CB380" s="94">
        <f>CB$3/CE$3</f>
        <v>0.49140049140049141</v>
      </c>
      <c r="CC380" s="93">
        <f>CC379*CA380</f>
        <v>9584640</v>
      </c>
      <c r="CD380" s="93">
        <f>BY380*CC380*$G380*CB380</f>
        <v>6478756483.0820646</v>
      </c>
      <c r="CE380" s="93">
        <f t="shared" si="397"/>
        <v>230656803269.82529</v>
      </c>
      <c r="CF380" s="93">
        <f t="shared" si="376"/>
        <v>3.3464018646269488E+24</v>
      </c>
      <c r="CG380" s="93">
        <f t="shared" si="377"/>
        <v>347886.93333333335</v>
      </c>
      <c r="CH380" s="94">
        <f t="shared" si="378"/>
        <v>35.602017744012748</v>
      </c>
      <c r="CI380" s="100">
        <f t="shared" si="405"/>
        <v>4.9152039422704172</v>
      </c>
      <c r="CJ380" s="94">
        <f t="shared" si="379"/>
        <v>117</v>
      </c>
      <c r="CK380" s="94">
        <f t="shared" si="380"/>
        <v>22.85</v>
      </c>
      <c r="CL380" s="94">
        <v>1</v>
      </c>
      <c r="CM380" s="94">
        <f>CM$3/CP$3</f>
        <v>0.43763676148796499</v>
      </c>
      <c r="CN380" s="93">
        <f>CN379*CL380</f>
        <v>6400</v>
      </c>
      <c r="CO380" s="93">
        <f>CJ380*CN380*$G380*CM380</f>
        <v>2699251.9562363243</v>
      </c>
      <c r="CP380" s="93">
        <f t="shared" si="398"/>
        <v>252922870.98412013</v>
      </c>
      <c r="CQ380" s="93">
        <f t="shared" si="381"/>
        <v>3.7575077448022501E+24</v>
      </c>
      <c r="CR380" s="93">
        <f t="shared" si="382"/>
        <v>347886.93333333335</v>
      </c>
      <c r="CS380" s="94">
        <f t="shared" si="383"/>
        <v>93.701097594750166</v>
      </c>
      <c r="CT380" s="100">
        <f t="shared" si="406"/>
        <v>14.525577205156319</v>
      </c>
      <c r="CU380" s="94">
        <f t="shared" si="384"/>
        <v>54</v>
      </c>
      <c r="CV380" s="94">
        <f t="shared" si="385"/>
        <v>26</v>
      </c>
      <c r="CW380" s="94">
        <v>1</v>
      </c>
      <c r="CX380" s="94">
        <f>CX$3/DA$3</f>
        <v>0.38461538461538458</v>
      </c>
      <c r="CY380" s="93">
        <f>CY379*CW380</f>
        <v>8</v>
      </c>
      <c r="CZ380" s="93">
        <f>CU380*CY380*$G380*CX380</f>
        <v>1368.5926153846153</v>
      </c>
      <c r="DA380" s="93">
        <f t="shared" si="399"/>
        <v>46355.076394392177</v>
      </c>
      <c r="DB380" s="93">
        <f t="shared" si="386"/>
        <v>4.2755011538231284E+24</v>
      </c>
      <c r="DC380" s="93">
        <f t="shared" si="387"/>
        <v>347886.93333333335</v>
      </c>
      <c r="DD380" s="94">
        <f t="shared" si="388"/>
        <v>33.870617065521003</v>
      </c>
      <c r="DE380" s="100">
        <f t="shared" si="407"/>
        <v>5.9744643399155093</v>
      </c>
    </row>
    <row r="381" spans="1:109">
      <c r="A381" s="84">
        <v>8192</v>
      </c>
      <c r="B381" s="84">
        <f t="shared" si="342"/>
        <v>12.5</v>
      </c>
      <c r="C381" s="112">
        <f t="shared" si="408"/>
        <v>14.74</v>
      </c>
      <c r="D381" s="116"/>
      <c r="E381" s="86">
        <f t="shared" si="389"/>
        <v>2.875</v>
      </c>
      <c r="F381" s="86">
        <f t="shared" si="343"/>
        <v>2.875</v>
      </c>
      <c r="G381" s="87">
        <f t="shared" si="344"/>
        <v>8.265625</v>
      </c>
      <c r="H381" s="88">
        <f t="shared" si="345"/>
        <v>3.7778931862958118E+22</v>
      </c>
      <c r="I381" s="84">
        <f t="shared" si="390"/>
        <v>75.000000000000043</v>
      </c>
      <c r="J381" s="89">
        <v>375</v>
      </c>
      <c r="K381" s="94">
        <f t="shared" si="346"/>
        <v>375</v>
      </c>
      <c r="L381" s="94">
        <f t="shared" si="347"/>
        <v>10</v>
      </c>
      <c r="M381" s="94">
        <v>1</v>
      </c>
      <c r="N381" s="94">
        <f>N$3/Q$3</f>
        <v>1</v>
      </c>
      <c r="O381" s="93">
        <f>O380*M381</f>
        <v>6.4004293656576E+17</v>
      </c>
      <c r="P381" s="93">
        <f>K381*O381*$G381*N381</f>
        <v>1.98388308658176E+21</v>
      </c>
      <c r="Q381" s="93">
        <f t="shared" si="409"/>
        <v>3.7778931862958115E+23</v>
      </c>
      <c r="R381" s="93">
        <f t="shared" si="410"/>
        <v>1.8889465931479059E+24</v>
      </c>
      <c r="S381" s="93">
        <f t="shared" si="348"/>
        <v>348160</v>
      </c>
      <c r="T381" s="94">
        <f t="shared" si="411"/>
        <v>190.42922498044678</v>
      </c>
      <c r="U381" s="100">
        <f>T381/(($C381/N$3))</f>
        <v>12.919214720518777</v>
      </c>
      <c r="V381" s="94">
        <f t="shared" si="349"/>
        <v>365</v>
      </c>
      <c r="W381" s="97">
        <f t="shared" si="350"/>
        <v>10.5</v>
      </c>
      <c r="X381" s="94">
        <v>1</v>
      </c>
      <c r="Y381" s="94">
        <f>Y$3/AB$3</f>
        <v>0.95238095238095244</v>
      </c>
      <c r="Z381" s="93">
        <f>Z380*X381</f>
        <v>6.912463714910208E+17</v>
      </c>
      <c r="AA381" s="93">
        <f>V381*Z381*$G381*Y381</f>
        <v>1.9861503815378534E+21</v>
      </c>
      <c r="AB381" s="93">
        <f t="shared" si="391"/>
        <v>9.9169696140264965E+22</v>
      </c>
      <c r="AC381" s="93">
        <f t="shared" si="351"/>
        <v>1.9833939228053015E+24</v>
      </c>
      <c r="AD381" s="93">
        <f t="shared" si="352"/>
        <v>348160</v>
      </c>
      <c r="AE381" s="94">
        <f t="shared" si="353"/>
        <v>49.930608005361108</v>
      </c>
      <c r="AF381" s="100">
        <f t="shared" si="392"/>
        <v>3.5567936503140545</v>
      </c>
      <c r="AG381" s="94">
        <f t="shared" si="354"/>
        <v>340</v>
      </c>
      <c r="AH381" s="94">
        <f t="shared" si="355"/>
        <v>11.75</v>
      </c>
      <c r="AI381" s="94">
        <v>14</v>
      </c>
      <c r="AJ381" s="94">
        <f>AJ$3/AM$3</f>
        <v>0.85106382978723394</v>
      </c>
      <c r="AK381" s="93">
        <f>AK380*AI381</f>
        <v>6.48043473272832E+16</v>
      </c>
      <c r="AL381" s="93">
        <f>AG381*AK381*$G381*AJ381</f>
        <v>1.5499614242400472E+20</v>
      </c>
      <c r="AM381" s="93">
        <f t="shared" si="393"/>
        <v>3.4679878858574743E+21</v>
      </c>
      <c r="AN381" s="93">
        <f t="shared" si="356"/>
        <v>2.2195122469487894E+24</v>
      </c>
      <c r="AO381" s="93">
        <f t="shared" si="357"/>
        <v>348160</v>
      </c>
      <c r="AP381" s="94">
        <f t="shared" si="358"/>
        <v>22.374672244232425</v>
      </c>
      <c r="AQ381" s="100">
        <f t="shared" si="401"/>
        <v>1.7835983641094371</v>
      </c>
      <c r="AR381" s="94">
        <f t="shared" si="359"/>
        <v>310</v>
      </c>
      <c r="AS381" s="94">
        <f t="shared" si="360"/>
        <v>13.25</v>
      </c>
      <c r="AT381" s="94">
        <v>1</v>
      </c>
      <c r="AU381" s="94">
        <f>AU$3/AX$3</f>
        <v>0.75471698113207542</v>
      </c>
      <c r="AV381" s="93">
        <f>AV380*AT381</f>
        <v>383245664256000</v>
      </c>
      <c r="AW381" s="93">
        <f>AR381*AV381*$G381*AU381</f>
        <v>7.411374585063849E+17</v>
      </c>
      <c r="AX381" s="93">
        <f t="shared" si="394"/>
        <v>6.1104839744164135E+19</v>
      </c>
      <c r="AY381" s="93">
        <f t="shared" si="361"/>
        <v>2.5028542359209753E+24</v>
      </c>
      <c r="AZ381" s="93">
        <f t="shared" si="362"/>
        <v>348160</v>
      </c>
      <c r="BA381" s="94">
        <f t="shared" si="363"/>
        <v>82.447377396507235</v>
      </c>
      <c r="BB381" s="100">
        <f t="shared" si="402"/>
        <v>7.4113144538922713</v>
      </c>
      <c r="BC381" s="94">
        <f t="shared" si="364"/>
        <v>273</v>
      </c>
      <c r="BD381" s="94">
        <f t="shared" si="365"/>
        <v>15.1</v>
      </c>
      <c r="BE381" s="94">
        <v>1</v>
      </c>
      <c r="BF381" s="94">
        <f>BF$3/BI$3</f>
        <v>0.66225165562913912</v>
      </c>
      <c r="BG381" s="93">
        <f>BG380*BE381</f>
        <v>2511942451200</v>
      </c>
      <c r="BH381" s="93">
        <f>BC381*BG381*$G381*BF381</f>
        <v>3753799596181192.5</v>
      </c>
      <c r="BI381" s="93">
        <f t="shared" si="395"/>
        <v>4.123013060737927E+17</v>
      </c>
      <c r="BJ381" s="93">
        <f t="shared" si="366"/>
        <v>2.8523093556533376E+24</v>
      </c>
      <c r="BK381" s="93">
        <f t="shared" si="367"/>
        <v>348160</v>
      </c>
      <c r="BL381" s="94">
        <f t="shared" si="368"/>
        <v>109.83572657774118</v>
      </c>
      <c r="BM381" s="100">
        <f t="shared" si="403"/>
        <v>11.251828163662768</v>
      </c>
      <c r="BN381" s="94">
        <f t="shared" si="369"/>
        <v>223</v>
      </c>
      <c r="BO381" s="94">
        <f t="shared" si="370"/>
        <v>17.600000000000001</v>
      </c>
      <c r="BP381" s="94">
        <v>1</v>
      </c>
      <c r="BQ381" s="94">
        <f>BQ$3/BT$3</f>
        <v>0.56818181818181823</v>
      </c>
      <c r="BR381" s="93">
        <f>BR380*BP381</f>
        <v>19322634240</v>
      </c>
      <c r="BS381" s="93">
        <f>BN381*BR381*$G381*BQ381</f>
        <v>20236445253818.184</v>
      </c>
      <c r="BT381" s="93">
        <f t="shared" si="396"/>
        <v>469299913784323.87</v>
      </c>
      <c r="BU381" s="93">
        <f t="shared" si="371"/>
        <v>3.3245460039403145E+24</v>
      </c>
      <c r="BV381" s="93">
        <f t="shared" si="372"/>
        <v>348160</v>
      </c>
      <c r="BW381" s="94">
        <f t="shared" si="373"/>
        <v>23.190827632920215</v>
      </c>
      <c r="BX381" s="100">
        <f t="shared" si="404"/>
        <v>2.7690540457218167</v>
      </c>
      <c r="BY381" s="94">
        <f t="shared" si="374"/>
        <v>168</v>
      </c>
      <c r="BZ381" s="94">
        <f t="shared" si="375"/>
        <v>20.350000000000001</v>
      </c>
      <c r="CA381" s="94">
        <v>1</v>
      </c>
      <c r="CB381" s="94">
        <f>CB$3/CE$3</f>
        <v>0.49140049140049141</v>
      </c>
      <c r="CC381" s="93">
        <f>CC380*CA381</f>
        <v>9584640</v>
      </c>
      <c r="CD381" s="93">
        <f>BY381*CC381*$G381*CB381</f>
        <v>6540280452.0884523</v>
      </c>
      <c r="CE381" s="93">
        <f t="shared" si="397"/>
        <v>264955090484.92303</v>
      </c>
      <c r="CF381" s="93">
        <f t="shared" si="376"/>
        <v>3.8440063170559889E+24</v>
      </c>
      <c r="CG381" s="93">
        <f t="shared" si="377"/>
        <v>348160</v>
      </c>
      <c r="CH381" s="94">
        <f t="shared" si="378"/>
        <v>40.511273549487804</v>
      </c>
      <c r="CI381" s="100">
        <f t="shared" si="405"/>
        <v>5.5929743333248085</v>
      </c>
      <c r="CJ381" s="94">
        <f t="shared" si="379"/>
        <v>118</v>
      </c>
      <c r="CK381" s="94">
        <f t="shared" si="380"/>
        <v>22.85</v>
      </c>
      <c r="CL381" s="94">
        <v>1</v>
      </c>
      <c r="CM381" s="94">
        <f>CM$3/CP$3</f>
        <v>0.43763676148796499</v>
      </c>
      <c r="CN381" s="93">
        <f>CN380*CL381</f>
        <v>6400</v>
      </c>
      <c r="CO381" s="93">
        <f>CJ381*CN381*$G381*CM381</f>
        <v>2731816.192560175</v>
      </c>
      <c r="CP381" s="93">
        <f t="shared" si="398"/>
        <v>290532085.84058613</v>
      </c>
      <c r="CQ381" s="93">
        <f t="shared" si="381"/>
        <v>4.3162429653429652E+24</v>
      </c>
      <c r="CR381" s="93">
        <f t="shared" si="382"/>
        <v>348160</v>
      </c>
      <c r="CS381" s="94">
        <f t="shared" si="383"/>
        <v>106.35125695199439</v>
      </c>
      <c r="CT381" s="100">
        <f t="shared" si="406"/>
        <v>16.486609371459103</v>
      </c>
      <c r="CU381" s="94">
        <f t="shared" si="384"/>
        <v>55</v>
      </c>
      <c r="CV381" s="94">
        <f t="shared" si="385"/>
        <v>26</v>
      </c>
      <c r="CW381" s="94">
        <v>1</v>
      </c>
      <c r="CX381" s="94">
        <f>CX$3/DA$3</f>
        <v>0.38461538461538458</v>
      </c>
      <c r="CY381" s="93">
        <f>CY380*CW381</f>
        <v>8</v>
      </c>
      <c r="CZ381" s="93">
        <f>CU381*CY381*$G381*CX381</f>
        <v>1398.7980769230769</v>
      </c>
      <c r="DA381" s="93">
        <f t="shared" si="399"/>
        <v>53248.000000000204</v>
      </c>
      <c r="DB381" s="93">
        <f t="shared" si="386"/>
        <v>4.9112611421845556E+24</v>
      </c>
      <c r="DC381" s="93">
        <f t="shared" si="387"/>
        <v>348160</v>
      </c>
      <c r="DD381" s="94">
        <f t="shared" si="388"/>
        <v>38.066966832789284</v>
      </c>
      <c r="DE381" s="100">
        <f t="shared" si="407"/>
        <v>6.7146617208447852</v>
      </c>
    </row>
    <row r="382" spans="1:109">
      <c r="A382" s="84">
        <v>8192</v>
      </c>
      <c r="B382" s="84">
        <f t="shared" si="342"/>
        <v>12.533333333333333</v>
      </c>
      <c r="C382" s="112">
        <f t="shared" si="408"/>
        <v>14.74</v>
      </c>
      <c r="D382" s="116"/>
      <c r="E382" s="86">
        <f t="shared" si="389"/>
        <v>2.88</v>
      </c>
      <c r="F382" s="86">
        <f t="shared" si="343"/>
        <v>2.88</v>
      </c>
      <c r="G382" s="87">
        <f t="shared" si="344"/>
        <v>8.2943999999999996</v>
      </c>
      <c r="H382" s="88">
        <f t="shared" si="345"/>
        <v>4.3396596884525048E+22</v>
      </c>
      <c r="I382" s="84">
        <f t="shared" si="390"/>
        <v>75.200000000000045</v>
      </c>
      <c r="J382" s="89">
        <v>376</v>
      </c>
      <c r="K382" s="94">
        <f t="shared" si="346"/>
        <v>376</v>
      </c>
      <c r="L382" s="94">
        <f t="shared" si="347"/>
        <v>10</v>
      </c>
      <c r="M382" s="94">
        <v>1</v>
      </c>
      <c r="N382" s="94">
        <f>N$3/Q$3</f>
        <v>1</v>
      </c>
      <c r="O382" s="93">
        <f>O381*M382</f>
        <v>6.4004293656576E+17</v>
      </c>
      <c r="P382" s="93">
        <f>K382*O382*$G382*N382</f>
        <v>1.9960983220271909E+21</v>
      </c>
      <c r="Q382" s="93">
        <f t="shared" si="409"/>
        <v>4.3396596884525052E+23</v>
      </c>
      <c r="R382" s="93">
        <f t="shared" si="410"/>
        <v>2.1698298442262526E+24</v>
      </c>
      <c r="S382" s="93">
        <f t="shared" si="348"/>
        <v>348433.06666666665</v>
      </c>
      <c r="T382" s="94">
        <f t="shared" si="411"/>
        <v>217.40711069008103</v>
      </c>
      <c r="U382" s="100">
        <f>T382/(($C382/N$3))</f>
        <v>14.749464768662213</v>
      </c>
      <c r="V382" s="94">
        <f t="shared" si="349"/>
        <v>366</v>
      </c>
      <c r="W382" s="97">
        <f t="shared" si="350"/>
        <v>10.5</v>
      </c>
      <c r="X382" s="94">
        <v>1</v>
      </c>
      <c r="Y382" s="94">
        <f>Y$3/AB$3</f>
        <v>0.95238095238095244</v>
      </c>
      <c r="Z382" s="93">
        <f>Z381*X382</f>
        <v>6.912463714910208E+17</v>
      </c>
      <c r="AA382" s="93">
        <f>V382*Z382*$G382*Y382</f>
        <v>1.9985251892880144E+21</v>
      </c>
      <c r="AB382" s="93">
        <f t="shared" si="391"/>
        <v>1.1391606682187819E+23</v>
      </c>
      <c r="AC382" s="93">
        <f t="shared" si="351"/>
        <v>2.2783213364375651E+24</v>
      </c>
      <c r="AD382" s="93">
        <f t="shared" si="352"/>
        <v>348433.06666666665</v>
      </c>
      <c r="AE382" s="94">
        <f t="shared" si="353"/>
        <v>57.000065564578357</v>
      </c>
      <c r="AF382" s="100">
        <f t="shared" si="392"/>
        <v>4.0603845890642658</v>
      </c>
      <c r="AG382" s="94">
        <f t="shared" si="354"/>
        <v>341</v>
      </c>
      <c r="AH382" s="94">
        <f t="shared" si="355"/>
        <v>11.75</v>
      </c>
      <c r="AI382" s="94">
        <v>1</v>
      </c>
      <c r="AJ382" s="94">
        <f>AJ$3/AM$3</f>
        <v>0.85106382978723394</v>
      </c>
      <c r="AK382" s="93">
        <f>AK381*AI382</f>
        <v>6.48043473272832E+16</v>
      </c>
      <c r="AL382" s="93">
        <f>AG382*AK382*$G382*AJ382</f>
        <v>1.5599318626276888E+20</v>
      </c>
      <c r="AM382" s="93">
        <f t="shared" si="393"/>
        <v>3.9836719796341262E+21</v>
      </c>
      <c r="AN382" s="93">
        <f t="shared" si="356"/>
        <v>2.5495500669658467E+24</v>
      </c>
      <c r="AO382" s="93">
        <f t="shared" si="357"/>
        <v>348433.06666666665</v>
      </c>
      <c r="AP382" s="94">
        <f t="shared" si="358"/>
        <v>25.537474264572509</v>
      </c>
      <c r="AQ382" s="100">
        <f t="shared" si="401"/>
        <v>2.0357213202763025</v>
      </c>
      <c r="AR382" s="94">
        <f t="shared" si="359"/>
        <v>311</v>
      </c>
      <c r="AS382" s="94">
        <f t="shared" si="360"/>
        <v>13.25</v>
      </c>
      <c r="AT382" s="94">
        <v>1</v>
      </c>
      <c r="AU382" s="94">
        <f>AU$3/AX$3</f>
        <v>0.75471698113207542</v>
      </c>
      <c r="AV382" s="93">
        <f>AV381*AT382</f>
        <v>383245664256000</v>
      </c>
      <c r="AW382" s="93">
        <f>AR382*AV382*$G382*AU382</f>
        <v>7.4611665848690138E+17</v>
      </c>
      <c r="AX382" s="93">
        <f t="shared" si="394"/>
        <v>7.0191028896478831E+19</v>
      </c>
      <c r="AY382" s="93">
        <f t="shared" si="361"/>
        <v>2.8750245435997841E+24</v>
      </c>
      <c r="AZ382" s="93">
        <f t="shared" si="362"/>
        <v>348433.06666666665</v>
      </c>
      <c r="BA382" s="94">
        <f t="shared" si="363"/>
        <v>94.075139722551967</v>
      </c>
      <c r="BB382" s="100">
        <f t="shared" si="402"/>
        <v>8.4565508909349631</v>
      </c>
      <c r="BC382" s="94">
        <f t="shared" si="364"/>
        <v>274</v>
      </c>
      <c r="BD382" s="94">
        <f t="shared" si="365"/>
        <v>15.1</v>
      </c>
      <c r="BE382" s="94">
        <v>1</v>
      </c>
      <c r="BF382" s="94">
        <f>BF$3/BI$3</f>
        <v>0.66225165562913912</v>
      </c>
      <c r="BG382" s="93">
        <f>BG381*BE382</f>
        <v>2511942451200</v>
      </c>
      <c r="BH382" s="93">
        <f>BC382*BG382*$G382*BF382</f>
        <v>3780665694054250.5</v>
      </c>
      <c r="BI382" s="93">
        <f t="shared" si="395"/>
        <v>4.7360983205009472E+17</v>
      </c>
      <c r="BJ382" s="93">
        <f t="shared" si="366"/>
        <v>3.276443064781641E+24</v>
      </c>
      <c r="BK382" s="93">
        <f t="shared" si="367"/>
        <v>348433.06666666665</v>
      </c>
      <c r="BL382" s="94">
        <f t="shared" si="368"/>
        <v>125.27154484855086</v>
      </c>
      <c r="BM382" s="100">
        <f t="shared" si="403"/>
        <v>12.833109411215183</v>
      </c>
      <c r="BN382" s="94">
        <f t="shared" si="369"/>
        <v>224</v>
      </c>
      <c r="BO382" s="94">
        <f t="shared" si="370"/>
        <v>17.600000000000001</v>
      </c>
      <c r="BP382" s="94">
        <v>1</v>
      </c>
      <c r="BQ382" s="94">
        <f>BQ$3/BT$3</f>
        <v>0.56818181818181823</v>
      </c>
      <c r="BR382" s="93">
        <f>BR381*BP382</f>
        <v>19322634240</v>
      </c>
      <c r="BS382" s="93">
        <f>BN382*BR382*$G382*BQ382</f>
        <v>20397956401487.129</v>
      </c>
      <c r="BT382" s="93">
        <f t="shared" si="396"/>
        <v>539084038964303.12</v>
      </c>
      <c r="BU382" s="93">
        <f t="shared" si="371"/>
        <v>3.8189005258382041E+24</v>
      </c>
      <c r="BV382" s="93">
        <f t="shared" si="372"/>
        <v>348433.06666666665</v>
      </c>
      <c r="BW382" s="94">
        <f t="shared" si="373"/>
        <v>26.42833567999002</v>
      </c>
      <c r="BX382" s="100">
        <f t="shared" si="404"/>
        <v>3.1556221707450769</v>
      </c>
      <c r="BY382" s="94">
        <f t="shared" si="374"/>
        <v>169</v>
      </c>
      <c r="BZ382" s="94">
        <f t="shared" si="375"/>
        <v>20.350000000000001</v>
      </c>
      <c r="CA382" s="94">
        <v>1</v>
      </c>
      <c r="CB382" s="94">
        <f>CB$3/CE$3</f>
        <v>0.49140049140049141</v>
      </c>
      <c r="CC382" s="93">
        <f>CC381*CA382</f>
        <v>9584640</v>
      </c>
      <c r="CD382" s="93">
        <f>BY382*CC382*$G382*CB382</f>
        <v>6602114803.2943487</v>
      </c>
      <c r="CE382" s="93">
        <f t="shared" si="397"/>
        <v>304353476588.1217</v>
      </c>
      <c r="CF382" s="93">
        <f t="shared" si="376"/>
        <v>4.4156037330004242E+24</v>
      </c>
      <c r="CG382" s="93">
        <f t="shared" si="377"/>
        <v>348433.06666666665</v>
      </c>
      <c r="CH382" s="94">
        <f t="shared" si="378"/>
        <v>46.099391733729661</v>
      </c>
      <c r="CI382" s="100">
        <f t="shared" si="405"/>
        <v>6.3644682617462598</v>
      </c>
      <c r="CJ382" s="94">
        <f t="shared" si="379"/>
        <v>119</v>
      </c>
      <c r="CK382" s="94">
        <f t="shared" si="380"/>
        <v>22.85</v>
      </c>
      <c r="CL382" s="94">
        <v>1</v>
      </c>
      <c r="CM382" s="94">
        <f>CM$3/CP$3</f>
        <v>0.43763676148796499</v>
      </c>
      <c r="CN382" s="93">
        <f>CN381*CL382</f>
        <v>6400</v>
      </c>
      <c r="CO382" s="93">
        <f>CJ382*CN382*$G382*CM382</f>
        <v>2764558.0043763677</v>
      </c>
      <c r="CP382" s="93">
        <f t="shared" si="398"/>
        <v>333733729.07893878</v>
      </c>
      <c r="CQ382" s="93">
        <f t="shared" si="381"/>
        <v>4.9580611940569872E+24</v>
      </c>
      <c r="CR382" s="93">
        <f t="shared" si="382"/>
        <v>348433.06666666665</v>
      </c>
      <c r="CS382" s="94">
        <f t="shared" si="383"/>
        <v>120.71865685242616</v>
      </c>
      <c r="CT382" s="100">
        <f t="shared" si="406"/>
        <v>18.713848772577599</v>
      </c>
      <c r="CU382" s="94">
        <f t="shared" si="384"/>
        <v>56</v>
      </c>
      <c r="CV382" s="94">
        <f t="shared" si="385"/>
        <v>26</v>
      </c>
      <c r="CW382" s="94">
        <v>1</v>
      </c>
      <c r="CX382" s="94">
        <f>CX$3/DA$3</f>
        <v>0.38461538461538458</v>
      </c>
      <c r="CY382" s="93">
        <f>CY381*CW382</f>
        <v>8</v>
      </c>
      <c r="CZ382" s="93">
        <f>CU382*CY382*$G382*CX382</f>
        <v>1429.1889230769229</v>
      </c>
      <c r="DA382" s="93">
        <f t="shared" si="399"/>
        <v>61165.89000688235</v>
      </c>
      <c r="DB382" s="93">
        <f t="shared" si="386"/>
        <v>5.6415575949882565E+24</v>
      </c>
      <c r="DC382" s="93">
        <f t="shared" si="387"/>
        <v>348433.06666666665</v>
      </c>
      <c r="DD382" s="94">
        <f t="shared" si="388"/>
        <v>42.797623896494635</v>
      </c>
      <c r="DE382" s="100">
        <f t="shared" si="407"/>
        <v>7.5491059790289041</v>
      </c>
    </row>
    <row r="383" spans="1:109">
      <c r="A383" s="84">
        <v>8192</v>
      </c>
      <c r="B383" s="84">
        <f t="shared" si="342"/>
        <v>12.566666666666666</v>
      </c>
      <c r="C383" s="112">
        <f t="shared" si="408"/>
        <v>14.74</v>
      </c>
      <c r="D383" s="116"/>
      <c r="E383" s="86">
        <f t="shared" si="389"/>
        <v>2.8849999999999998</v>
      </c>
      <c r="F383" s="86">
        <f t="shared" si="343"/>
        <v>2.8849999999999998</v>
      </c>
      <c r="G383" s="87">
        <f t="shared" si="344"/>
        <v>8.323224999999999</v>
      </c>
      <c r="H383" s="88">
        <f t="shared" si="345"/>
        <v>4.9849599453723403E+22</v>
      </c>
      <c r="I383" s="84">
        <f t="shared" si="390"/>
        <v>75.400000000000034</v>
      </c>
      <c r="J383" s="89">
        <v>377</v>
      </c>
      <c r="K383" s="94">
        <f t="shared" si="346"/>
        <v>377</v>
      </c>
      <c r="L383" s="94">
        <f t="shared" si="347"/>
        <v>10</v>
      </c>
      <c r="M383" s="94">
        <v>1</v>
      </c>
      <c r="N383" s="94">
        <f>N$3/Q$3</f>
        <v>1</v>
      </c>
      <c r="O383" s="93">
        <f>O382*M383</f>
        <v>6.4004293656576E+17</v>
      </c>
      <c r="P383" s="93">
        <f>K383*O383*$G383*N383</f>
        <v>2.0083624567529752E+21</v>
      </c>
      <c r="Q383" s="93">
        <f t="shared" si="409"/>
        <v>4.9849599453723403E+23</v>
      </c>
      <c r="R383" s="93">
        <f t="shared" si="410"/>
        <v>2.4924799726861701E+24</v>
      </c>
      <c r="S383" s="93">
        <f t="shared" si="348"/>
        <v>348706.1333333333</v>
      </c>
      <c r="T383" s="94">
        <f t="shared" si="411"/>
        <v>248.21017384639754</v>
      </c>
      <c r="U383" s="100">
        <f>T383/(($C383/N$3))</f>
        <v>16.839224819972696</v>
      </c>
      <c r="V383" s="94">
        <f t="shared" si="349"/>
        <v>367</v>
      </c>
      <c r="W383" s="97">
        <f t="shared" si="350"/>
        <v>10.5</v>
      </c>
      <c r="X383" s="94">
        <v>1</v>
      </c>
      <c r="Y383" s="94">
        <f>Y$3/AB$3</f>
        <v>0.95238095238095244</v>
      </c>
      <c r="Z383" s="93">
        <f>Z382*X383</f>
        <v>6.912463714910208E+17</v>
      </c>
      <c r="AA383" s="93">
        <f>V383*Z383*$G383*Y383</f>
        <v>2.0109499642758855E+21</v>
      </c>
      <c r="AB383" s="93">
        <f t="shared" si="391"/>
        <v>1.3085519856602378E+23</v>
      </c>
      <c r="AC383" s="93">
        <f t="shared" si="351"/>
        <v>2.6171039713204785E+24</v>
      </c>
      <c r="AD383" s="93">
        <f t="shared" si="352"/>
        <v>348706.1333333333</v>
      </c>
      <c r="AE383" s="94">
        <f t="shared" si="353"/>
        <v>65.071334886814483</v>
      </c>
      <c r="AF383" s="100">
        <f t="shared" si="392"/>
        <v>4.6353393236875986</v>
      </c>
      <c r="AG383" s="94">
        <f t="shared" si="354"/>
        <v>342</v>
      </c>
      <c r="AH383" s="94">
        <f t="shared" si="355"/>
        <v>11.75</v>
      </c>
      <c r="AI383" s="94">
        <v>1</v>
      </c>
      <c r="AJ383" s="94">
        <f>AJ$3/AM$3</f>
        <v>0.85106382978723394</v>
      </c>
      <c r="AK383" s="93">
        <f>AK382*AI383</f>
        <v>6.48043473272832E+16</v>
      </c>
      <c r="AL383" s="93">
        <f>AG383*AK383*$G383*AJ383</f>
        <v>1.5699434724581215E+20</v>
      </c>
      <c r="AM383" s="93">
        <f t="shared" si="393"/>
        <v>4.576037449853503E+21</v>
      </c>
      <c r="AN383" s="93">
        <f t="shared" si="356"/>
        <v>2.9286639679062501E+24</v>
      </c>
      <c r="AO383" s="93">
        <f t="shared" si="357"/>
        <v>348706.1333333333</v>
      </c>
      <c r="AP383" s="94">
        <f t="shared" si="358"/>
        <v>29.147784809657022</v>
      </c>
      <c r="AQ383" s="100">
        <f t="shared" si="401"/>
        <v>2.3235174458173002</v>
      </c>
      <c r="AR383" s="94">
        <f t="shared" si="359"/>
        <v>312</v>
      </c>
      <c r="AS383" s="94">
        <f t="shared" si="360"/>
        <v>13.25</v>
      </c>
      <c r="AT383" s="94">
        <v>1</v>
      </c>
      <c r="AU383" s="94">
        <f>AU$3/AX$3</f>
        <v>0.75471698113207542</v>
      </c>
      <c r="AV383" s="93">
        <f>AV382*AT383</f>
        <v>383245664256000</v>
      </c>
      <c r="AW383" s="93">
        <f>AR383*AV383*$G383*AU383</f>
        <v>7.5111701652050509E+17</v>
      </c>
      <c r="AX383" s="93">
        <f t="shared" si="394"/>
        <v>8.0628319428934566E+19</v>
      </c>
      <c r="AY383" s="93">
        <f t="shared" si="361"/>
        <v>3.3025359638091754E+24</v>
      </c>
      <c r="AZ383" s="93">
        <f t="shared" si="362"/>
        <v>348706.1333333333</v>
      </c>
      <c r="BA383" s="94">
        <f t="shared" si="363"/>
        <v>107.34455172170028</v>
      </c>
      <c r="BB383" s="100">
        <f t="shared" si="402"/>
        <v>9.6493576004920545</v>
      </c>
      <c r="BC383" s="94">
        <f t="shared" si="364"/>
        <v>275</v>
      </c>
      <c r="BD383" s="94">
        <f t="shared" si="365"/>
        <v>15.1</v>
      </c>
      <c r="BE383" s="94">
        <v>1</v>
      </c>
      <c r="BF383" s="94">
        <f>BF$3/BI$3</f>
        <v>0.66225165562913912</v>
      </c>
      <c r="BG383" s="93">
        <f>BG382*BE383</f>
        <v>2511942451200</v>
      </c>
      <c r="BH383" s="93">
        <f>BC383*BG383*$G383*BF383</f>
        <v>3807650402190071</v>
      </c>
      <c r="BI383" s="93">
        <f t="shared" si="395"/>
        <v>5.4403483498636595E+17</v>
      </c>
      <c r="BJ383" s="93">
        <f t="shared" si="366"/>
        <v>3.7636447587561166E+24</v>
      </c>
      <c r="BK383" s="93">
        <f t="shared" si="367"/>
        <v>348706.1333333333</v>
      </c>
      <c r="BL383" s="94">
        <f t="shared" si="368"/>
        <v>142.87940790820761</v>
      </c>
      <c r="BM383" s="100">
        <f t="shared" si="403"/>
        <v>14.636899996023983</v>
      </c>
      <c r="BN383" s="94">
        <f t="shared" si="369"/>
        <v>225</v>
      </c>
      <c r="BO383" s="94">
        <f t="shared" si="370"/>
        <v>17.600000000000001</v>
      </c>
      <c r="BP383" s="94">
        <v>1</v>
      </c>
      <c r="BQ383" s="94">
        <f>BQ$3/BT$3</f>
        <v>0.56818181818181823</v>
      </c>
      <c r="BR383" s="93">
        <f>BR382*BP383</f>
        <v>19322634240</v>
      </c>
      <c r="BS383" s="93">
        <f>BN383*BR383*$G383*BQ383</f>
        <v>20560222888494.547</v>
      </c>
      <c r="BT383" s="93">
        <f t="shared" si="396"/>
        <v>619244948763452.75</v>
      </c>
      <c r="BU383" s="93">
        <f t="shared" si="371"/>
        <v>4.3867647519276603E+24</v>
      </c>
      <c r="BV383" s="93">
        <f t="shared" si="372"/>
        <v>348706.1333333333</v>
      </c>
      <c r="BW383" s="94">
        <f t="shared" si="373"/>
        <v>30.118591229377227</v>
      </c>
      <c r="BX383" s="100">
        <f t="shared" si="404"/>
        <v>3.5962496990301167</v>
      </c>
      <c r="BY383" s="94">
        <f t="shared" si="374"/>
        <v>170</v>
      </c>
      <c r="BZ383" s="94">
        <f t="shared" si="375"/>
        <v>20.350000000000001</v>
      </c>
      <c r="CA383" s="94">
        <v>1</v>
      </c>
      <c r="CB383" s="94">
        <f>CB$3/CE$3</f>
        <v>0.49140049140049141</v>
      </c>
      <c r="CC383" s="93">
        <f>CC382*CA383</f>
        <v>9584640</v>
      </c>
      <c r="CD383" s="93">
        <f>BY383*CC383*$G383*CB383</f>
        <v>6664260243.1842747</v>
      </c>
      <c r="CE383" s="93">
        <f t="shared" si="397"/>
        <v>349610337894.40399</v>
      </c>
      <c r="CF383" s="93">
        <f t="shared" si="376"/>
        <v>5.0721967444163561E+24</v>
      </c>
      <c r="CG383" s="93">
        <f t="shared" si="377"/>
        <v>348706.1333333333</v>
      </c>
      <c r="CH383" s="94">
        <f t="shared" si="378"/>
        <v>52.460487006335065</v>
      </c>
      <c r="CI383" s="100">
        <f t="shared" si="405"/>
        <v>7.2426791762477514</v>
      </c>
      <c r="CJ383" s="94">
        <f t="shared" si="379"/>
        <v>120</v>
      </c>
      <c r="CK383" s="94">
        <f t="shared" si="380"/>
        <v>22.85</v>
      </c>
      <c r="CL383" s="94">
        <v>12</v>
      </c>
      <c r="CM383" s="94">
        <f>CM$3/CP$3</f>
        <v>0.43763676148796499</v>
      </c>
      <c r="CN383" s="93">
        <f>CN382*CL383</f>
        <v>76800</v>
      </c>
      <c r="CO383" s="93">
        <f>CJ383*CN383*$G383*CM383</f>
        <v>33569733.741794311</v>
      </c>
      <c r="CP383" s="93">
        <f t="shared" si="398"/>
        <v>383359385.60000306</v>
      </c>
      <c r="CQ383" s="93">
        <f t="shared" si="381"/>
        <v>5.6953167375878993E+24</v>
      </c>
      <c r="CR383" s="93">
        <f t="shared" si="382"/>
        <v>348706.1333333333</v>
      </c>
      <c r="CS383" s="94">
        <f t="shared" si="383"/>
        <v>11.419792261346437</v>
      </c>
      <c r="CT383" s="100">
        <f t="shared" si="406"/>
        <v>1.770300225045903</v>
      </c>
      <c r="CU383" s="94">
        <f t="shared" si="384"/>
        <v>57</v>
      </c>
      <c r="CV383" s="94">
        <f t="shared" si="385"/>
        <v>26</v>
      </c>
      <c r="CW383" s="94">
        <v>1</v>
      </c>
      <c r="CX383" s="94">
        <f>CX$3/DA$3</f>
        <v>0.38461538461538458</v>
      </c>
      <c r="CY383" s="93">
        <f>CY382*CW383</f>
        <v>8</v>
      </c>
      <c r="CZ383" s="93">
        <f>CU383*CY383*$G383*CX383</f>
        <v>1459.7656153846151</v>
      </c>
      <c r="DA383" s="93">
        <f t="shared" si="399"/>
        <v>70261.15723283535</v>
      </c>
      <c r="DB383" s="93">
        <f t="shared" si="386"/>
        <v>6.4804479289840424E+24</v>
      </c>
      <c r="DC383" s="93">
        <f t="shared" si="387"/>
        <v>348706.1333333333</v>
      </c>
      <c r="DD383" s="94">
        <f t="shared" si="388"/>
        <v>48.131807252031436</v>
      </c>
      <c r="DE383" s="100">
        <f t="shared" si="407"/>
        <v>8.4900067065998464</v>
      </c>
    </row>
    <row r="384" spans="1:109">
      <c r="A384" s="84">
        <v>8192</v>
      </c>
      <c r="B384" s="84">
        <f t="shared" si="342"/>
        <v>12.6</v>
      </c>
      <c r="C384" s="112">
        <f t="shared" si="408"/>
        <v>14.74</v>
      </c>
      <c r="D384" s="116"/>
      <c r="E384" s="86">
        <f t="shared" si="389"/>
        <v>2.89</v>
      </c>
      <c r="F384" s="86">
        <f t="shared" si="343"/>
        <v>2.89</v>
      </c>
      <c r="G384" s="87">
        <f t="shared" si="344"/>
        <v>8.3521000000000001</v>
      </c>
      <c r="H384" s="88">
        <f t="shared" si="345"/>
        <v>5.7262152889753145E+22</v>
      </c>
      <c r="I384" s="84">
        <f t="shared" si="390"/>
        <v>75.600000000000037</v>
      </c>
      <c r="J384" s="89">
        <v>378</v>
      </c>
      <c r="K384" s="94">
        <f t="shared" si="346"/>
        <v>378</v>
      </c>
      <c r="L384" s="94">
        <f t="shared" si="347"/>
        <v>10</v>
      </c>
      <c r="M384" s="94">
        <v>1</v>
      </c>
      <c r="N384" s="94">
        <f>N$3/Q$3</f>
        <v>1</v>
      </c>
      <c r="O384" s="93">
        <f>O383*M384</f>
        <v>6.4004293656576E+17</v>
      </c>
      <c r="P384" s="93">
        <f>K384*O384*$G384*N384</f>
        <v>2.0206755867655542E+21</v>
      </c>
      <c r="Q384" s="93">
        <f t="shared" si="409"/>
        <v>5.7262152889753145E+23</v>
      </c>
      <c r="R384" s="93">
        <f t="shared" si="410"/>
        <v>2.8631076444876571E+24</v>
      </c>
      <c r="S384" s="93">
        <f t="shared" si="348"/>
        <v>348979.20000000001</v>
      </c>
      <c r="T384" s="94">
        <f t="shared" si="411"/>
        <v>283.38122786652394</v>
      </c>
      <c r="U384" s="100">
        <f>T384/(($C384/N$3))</f>
        <v>19.225320750781815</v>
      </c>
      <c r="V384" s="94">
        <f t="shared" si="349"/>
        <v>368</v>
      </c>
      <c r="W384" s="97">
        <f t="shared" si="350"/>
        <v>10.5</v>
      </c>
      <c r="X384" s="94">
        <v>1</v>
      </c>
      <c r="Y384" s="94">
        <f>Y$3/AB$3</f>
        <v>0.95238095238095244</v>
      </c>
      <c r="Z384" s="93">
        <f>Z383*X384</f>
        <v>6.912463714910208E+17</v>
      </c>
      <c r="AA384" s="93">
        <f>V384*Z384*$G384*Y384</f>
        <v>2.0234248052509497E+21</v>
      </c>
      <c r="AB384" s="93">
        <f t="shared" si="391"/>
        <v>1.5031315133560191E+23</v>
      </c>
      <c r="AC384" s="93">
        <f t="shared" si="351"/>
        <v>3.0062630267120398E+24</v>
      </c>
      <c r="AD384" s="93">
        <f t="shared" si="352"/>
        <v>348979.20000000001</v>
      </c>
      <c r="AE384" s="94">
        <f t="shared" si="353"/>
        <v>74.286502243882367</v>
      </c>
      <c r="AF384" s="100">
        <f t="shared" si="392"/>
        <v>5.2917793321625837</v>
      </c>
      <c r="AG384" s="94">
        <f t="shared" si="354"/>
        <v>343</v>
      </c>
      <c r="AH384" s="94">
        <f t="shared" si="355"/>
        <v>11.75</v>
      </c>
      <c r="AI384" s="94">
        <v>1</v>
      </c>
      <c r="AJ384" s="94">
        <f>AJ$3/AM$3</f>
        <v>0.85106382978723394</v>
      </c>
      <c r="AK384" s="93">
        <f>AK383*AI384</f>
        <v>6.48043473272832E+16</v>
      </c>
      <c r="AL384" s="93">
        <f>AG384*AK384*$G384*AJ384</f>
        <v>1.5799963364603003E+20</v>
      </c>
      <c r="AM384" s="93">
        <f t="shared" si="393"/>
        <v>5.2564866910515469E+21</v>
      </c>
      <c r="AN384" s="93">
        <f t="shared" si="356"/>
        <v>3.3641514822729971E+24</v>
      </c>
      <c r="AO384" s="93">
        <f t="shared" si="357"/>
        <v>348979.20000000001</v>
      </c>
      <c r="AP384" s="94">
        <f t="shared" si="358"/>
        <v>33.268980248573023</v>
      </c>
      <c r="AQ384" s="100">
        <f t="shared" si="401"/>
        <v>2.6520387918638604</v>
      </c>
      <c r="AR384" s="94">
        <f t="shared" si="359"/>
        <v>313</v>
      </c>
      <c r="AS384" s="94">
        <f t="shared" si="360"/>
        <v>13.25</v>
      </c>
      <c r="AT384" s="94">
        <v>1</v>
      </c>
      <c r="AU384" s="94">
        <f>AU$3/AX$3</f>
        <v>0.75471698113207542</v>
      </c>
      <c r="AV384" s="93">
        <f>AV383*AT384</f>
        <v>383245664256000</v>
      </c>
      <c r="AW384" s="93">
        <f>AR384*AV384*$G384*AU384</f>
        <v>7.561385759934976E+17</v>
      </c>
      <c r="AX384" s="93">
        <f t="shared" si="394"/>
        <v>9.2617617894192628E+19</v>
      </c>
      <c r="AY384" s="93">
        <f t="shared" si="361"/>
        <v>3.7936176289461463E+24</v>
      </c>
      <c r="AZ384" s="93">
        <f t="shared" si="362"/>
        <v>348979.20000000001</v>
      </c>
      <c r="BA384" s="94">
        <f t="shared" si="363"/>
        <v>122.48762440469523</v>
      </c>
      <c r="BB384" s="100">
        <f t="shared" si="402"/>
        <v>11.010590389160187</v>
      </c>
      <c r="BC384" s="94">
        <f t="shared" si="364"/>
        <v>276</v>
      </c>
      <c r="BD384" s="94">
        <f t="shared" si="365"/>
        <v>15.1</v>
      </c>
      <c r="BE384" s="94">
        <v>1</v>
      </c>
      <c r="BF384" s="94">
        <f>BF$3/BI$3</f>
        <v>0.66225165562913912</v>
      </c>
      <c r="BG384" s="93">
        <f>BG383*BE384</f>
        <v>2511942451200</v>
      </c>
      <c r="BH384" s="93">
        <f>BC384*BG384*$G384*BF384</f>
        <v>3834753970119362</v>
      </c>
      <c r="BI384" s="93">
        <f t="shared" si="395"/>
        <v>6.2493192000992192E+17</v>
      </c>
      <c r="BJ384" s="93">
        <f t="shared" si="366"/>
        <v>4.3232925431763622E+24</v>
      </c>
      <c r="BK384" s="93">
        <f t="shared" si="367"/>
        <v>348979.20000000001</v>
      </c>
      <c r="BL384" s="94">
        <f t="shared" si="368"/>
        <v>162.96532316790848</v>
      </c>
      <c r="BM384" s="100">
        <f t="shared" si="403"/>
        <v>16.694548031447884</v>
      </c>
      <c r="BN384" s="94">
        <f t="shared" si="369"/>
        <v>226</v>
      </c>
      <c r="BO384" s="94">
        <f t="shared" si="370"/>
        <v>17.600000000000001</v>
      </c>
      <c r="BP384" s="94">
        <v>1</v>
      </c>
      <c r="BQ384" s="94">
        <f>BQ$3/BT$3</f>
        <v>0.56818181818181823</v>
      </c>
      <c r="BR384" s="93">
        <f>BR383*BP384</f>
        <v>19322634240</v>
      </c>
      <c r="BS384" s="93">
        <f>BN384*BR384*$G384*BQ384</f>
        <v>20723246361655.855</v>
      </c>
      <c r="BT384" s="93">
        <f t="shared" si="396"/>
        <v>711325653984801.25</v>
      </c>
      <c r="BU384" s="93">
        <f t="shared" si="371"/>
        <v>5.0390694542982773E+24</v>
      </c>
      <c r="BV384" s="93">
        <f t="shared" si="372"/>
        <v>348979.20000000001</v>
      </c>
      <c r="BW384" s="94">
        <f t="shared" si="373"/>
        <v>34.325010742571898</v>
      </c>
      <c r="BX384" s="100">
        <f t="shared" si="404"/>
        <v>4.0985087453817188</v>
      </c>
      <c r="BY384" s="94">
        <f t="shared" si="374"/>
        <v>171</v>
      </c>
      <c r="BZ384" s="94">
        <f t="shared" si="375"/>
        <v>20.350000000000001</v>
      </c>
      <c r="CA384" s="94">
        <v>1</v>
      </c>
      <c r="CB384" s="94">
        <f>CB$3/CE$3</f>
        <v>0.49140049140049141</v>
      </c>
      <c r="CC384" s="93">
        <f>CC383*CA384</f>
        <v>9584640</v>
      </c>
      <c r="CD384" s="93">
        <f>BY384*CC384*$G384*CB384</f>
        <v>6726717478.2427521</v>
      </c>
      <c r="CE384" s="93">
        <f t="shared" si="397"/>
        <v>401596820029.25952</v>
      </c>
      <c r="CF384" s="93">
        <f t="shared" si="376"/>
        <v>5.8264240565323827E+24</v>
      </c>
      <c r="CG384" s="93">
        <f t="shared" si="377"/>
        <v>348979.20000000001</v>
      </c>
      <c r="CH384" s="94">
        <f t="shared" si="378"/>
        <v>59.701752203538405</v>
      </c>
      <c r="CI384" s="100">
        <f t="shared" si="405"/>
        <v>8.2424060878019443</v>
      </c>
      <c r="CJ384" s="94">
        <f t="shared" si="379"/>
        <v>121</v>
      </c>
      <c r="CK384" s="94">
        <f t="shared" si="380"/>
        <v>22.85</v>
      </c>
      <c r="CL384" s="94">
        <v>1</v>
      </c>
      <c r="CM384" s="94">
        <f>CM$3/CP$3</f>
        <v>0.43763676148796499</v>
      </c>
      <c r="CN384" s="93">
        <f>CN383*CL384</f>
        <v>76800</v>
      </c>
      <c r="CO384" s="93">
        <f>CJ384*CN384*$G384*CM384</f>
        <v>33966912.420131288</v>
      </c>
      <c r="CP384" s="93">
        <f t="shared" si="398"/>
        <v>440364295.61139774</v>
      </c>
      <c r="CQ384" s="93">
        <f t="shared" si="381"/>
        <v>6.5422009676542973E+24</v>
      </c>
      <c r="CR384" s="93">
        <f t="shared" si="382"/>
        <v>348979.20000000001</v>
      </c>
      <c r="CS384" s="94">
        <f t="shared" si="383"/>
        <v>12.964507640983156</v>
      </c>
      <c r="CT384" s="100">
        <f t="shared" si="406"/>
        <v>2.009762548144268</v>
      </c>
      <c r="CU384" s="94">
        <f t="shared" si="384"/>
        <v>58</v>
      </c>
      <c r="CV384" s="94">
        <f t="shared" si="385"/>
        <v>26</v>
      </c>
      <c r="CW384" s="94">
        <v>1</v>
      </c>
      <c r="CX384" s="94">
        <f>CX$3/DA$3</f>
        <v>0.38461538461538458</v>
      </c>
      <c r="CY384" s="93">
        <f>CY383*CW384</f>
        <v>8</v>
      </c>
      <c r="CZ384" s="93">
        <f>CU384*CY384*$G384*CX384</f>
        <v>1490.5286153846153</v>
      </c>
      <c r="DA384" s="93">
        <f t="shared" si="399"/>
        <v>80708.875733545981</v>
      </c>
      <c r="DB384" s="93">
        <f t="shared" si="386"/>
        <v>7.4440798756679088E+24</v>
      </c>
      <c r="DC384" s="93">
        <f t="shared" si="387"/>
        <v>348979.20000000001</v>
      </c>
      <c r="DD384" s="94">
        <f t="shared" si="388"/>
        <v>54.14782037761811</v>
      </c>
      <c r="DE384" s="100">
        <f t="shared" si="407"/>
        <v>9.5511759146409148</v>
      </c>
    </row>
    <row r="385" spans="1:109">
      <c r="A385" s="84">
        <v>8192</v>
      </c>
      <c r="B385" s="84">
        <f t="shared" si="342"/>
        <v>12.633333333333333</v>
      </c>
      <c r="C385" s="112">
        <f t="shared" si="408"/>
        <v>14.74</v>
      </c>
      <c r="D385" s="116"/>
      <c r="E385" s="86">
        <f t="shared" si="389"/>
        <v>2.895</v>
      </c>
      <c r="F385" s="86">
        <f t="shared" si="343"/>
        <v>2.895</v>
      </c>
      <c r="G385" s="87">
        <f t="shared" si="344"/>
        <v>8.3810249999999993</v>
      </c>
      <c r="H385" s="88">
        <f t="shared" si="345"/>
        <v>6.5776940828048159E+22</v>
      </c>
      <c r="I385" s="84">
        <f t="shared" si="390"/>
        <v>75.80000000000004</v>
      </c>
      <c r="J385" s="89">
        <v>379</v>
      </c>
      <c r="K385" s="94">
        <f t="shared" si="346"/>
        <v>379</v>
      </c>
      <c r="L385" s="94">
        <f t="shared" si="347"/>
        <v>10</v>
      </c>
      <c r="M385" s="94">
        <v>1</v>
      </c>
      <c r="N385" s="94">
        <f>N$3/Q$3</f>
        <v>1</v>
      </c>
      <c r="O385" s="93">
        <f>O384*M385</f>
        <v>6.4004293656576E+17</v>
      </c>
      <c r="P385" s="93">
        <f>K385*O385*$G385*N385</f>
        <v>2.0330378080713672E+21</v>
      </c>
      <c r="Q385" s="93">
        <f t="shared" si="409"/>
        <v>6.5776940828048163E+23</v>
      </c>
      <c r="R385" s="93">
        <f t="shared" si="410"/>
        <v>3.2888470414024081E+24</v>
      </c>
      <c r="S385" s="93">
        <f t="shared" si="348"/>
        <v>349252.26666666666</v>
      </c>
      <c r="T385" s="94">
        <f t="shared" si="411"/>
        <v>323.54017503711447</v>
      </c>
      <c r="U385" s="100">
        <f>T385/(($C385/N$3))</f>
        <v>21.949808347158378</v>
      </c>
      <c r="V385" s="94">
        <f t="shared" si="349"/>
        <v>369</v>
      </c>
      <c r="W385" s="97">
        <f t="shared" si="350"/>
        <v>10.5</v>
      </c>
      <c r="X385" s="94">
        <v>1</v>
      </c>
      <c r="Y385" s="94">
        <f>Y$3/AB$3</f>
        <v>0.95238095238095244</v>
      </c>
      <c r="Z385" s="93">
        <f>Z384*X385</f>
        <v>6.912463714910208E+17</v>
      </c>
      <c r="AA385" s="93">
        <f>V385*Z385*$G385*Y385</f>
        <v>2.0359498109626873E+21</v>
      </c>
      <c r="AB385" s="93">
        <f t="shared" si="391"/>
        <v>1.7266446967362632E+23</v>
      </c>
      <c r="AC385" s="93">
        <f t="shared" si="351"/>
        <v>3.4532893934725285E+24</v>
      </c>
      <c r="AD385" s="93">
        <f t="shared" si="352"/>
        <v>349252.26666666666</v>
      </c>
      <c r="AE385" s="94">
        <f t="shared" si="353"/>
        <v>84.807822247829819</v>
      </c>
      <c r="AF385" s="100">
        <f t="shared" si="392"/>
        <v>6.0412627788481217</v>
      </c>
      <c r="AG385" s="94">
        <f t="shared" si="354"/>
        <v>344</v>
      </c>
      <c r="AH385" s="94">
        <f t="shared" si="355"/>
        <v>11.75</v>
      </c>
      <c r="AI385" s="94">
        <v>1</v>
      </c>
      <c r="AJ385" s="94">
        <f>AJ$3/AM$3</f>
        <v>0.85106382978723394</v>
      </c>
      <c r="AK385" s="93">
        <f>AK384*AI385</f>
        <v>6.48043473272832E+16</v>
      </c>
      <c r="AL385" s="93">
        <f>AG385*AK385*$G385*AJ385</f>
        <v>1.5900905373631778E+20</v>
      </c>
      <c r="AM385" s="93">
        <f t="shared" si="393"/>
        <v>6.0381176150747198E+21</v>
      </c>
      <c r="AN385" s="93">
        <f t="shared" si="356"/>
        <v>3.8643952736478293E+24</v>
      </c>
      <c r="AO385" s="93">
        <f t="shared" si="357"/>
        <v>349252.26666666666</v>
      </c>
      <c r="AP385" s="94">
        <f t="shared" si="358"/>
        <v>37.973420212207763</v>
      </c>
      <c r="AQ385" s="100">
        <f t="shared" si="401"/>
        <v>3.0270535108103207</v>
      </c>
      <c r="AR385" s="94">
        <f t="shared" si="359"/>
        <v>314</v>
      </c>
      <c r="AS385" s="94">
        <f t="shared" si="360"/>
        <v>13.25</v>
      </c>
      <c r="AT385" s="94">
        <v>1</v>
      </c>
      <c r="AU385" s="94">
        <f>AU$3/AX$3</f>
        <v>0.75471698113207542</v>
      </c>
      <c r="AV385" s="93">
        <f>AV384*AT385</f>
        <v>383245664256000</v>
      </c>
      <c r="AW385" s="93">
        <f>AR385*AV385*$G385*AU385</f>
        <v>7.611813802921801E+17</v>
      </c>
      <c r="AX385" s="93">
        <f t="shared" si="394"/>
        <v>1.0638970531880301E+20</v>
      </c>
      <c r="AY385" s="93">
        <f t="shared" si="361"/>
        <v>4.35772232985819E+24</v>
      </c>
      <c r="AZ385" s="93">
        <f t="shared" si="362"/>
        <v>349252.26666666666</v>
      </c>
      <c r="BA385" s="94">
        <f t="shared" si="363"/>
        <v>139.76919046281091</v>
      </c>
      <c r="BB385" s="100">
        <f t="shared" si="402"/>
        <v>12.564055452050505</v>
      </c>
      <c r="BC385" s="94">
        <f t="shared" si="364"/>
        <v>277</v>
      </c>
      <c r="BD385" s="94">
        <f t="shared" si="365"/>
        <v>15.1</v>
      </c>
      <c r="BE385" s="94">
        <v>1</v>
      </c>
      <c r="BF385" s="94">
        <f>BF$3/BI$3</f>
        <v>0.66225165562913912</v>
      </c>
      <c r="BG385" s="93">
        <f>BG384*BE385</f>
        <v>2511942451200</v>
      </c>
      <c r="BH385" s="93">
        <f>BC385*BG385*$G385*BF385</f>
        <v>3861976647372827</v>
      </c>
      <c r="BI385" s="93">
        <f t="shared" si="395"/>
        <v>7.1785826850053594E+17</v>
      </c>
      <c r="BJ385" s="93">
        <f t="shared" si="366"/>
        <v>4.9661590325176364E+24</v>
      </c>
      <c r="BK385" s="93">
        <f t="shared" si="367"/>
        <v>349252.26666666666</v>
      </c>
      <c r="BL385" s="94">
        <f t="shared" si="368"/>
        <v>185.87845915351943</v>
      </c>
      <c r="BM385" s="100">
        <f t="shared" si="403"/>
        <v>19.041823156161083</v>
      </c>
      <c r="BN385" s="94">
        <f t="shared" si="369"/>
        <v>227</v>
      </c>
      <c r="BO385" s="94">
        <f t="shared" si="370"/>
        <v>17.600000000000001</v>
      </c>
      <c r="BP385" s="94">
        <v>1</v>
      </c>
      <c r="BQ385" s="94">
        <f>BQ$3/BT$3</f>
        <v>0.56818181818181823</v>
      </c>
      <c r="BR385" s="93">
        <f>BR384*BP385</f>
        <v>19322634240</v>
      </c>
      <c r="BS385" s="93">
        <f>BN385*BR385*$G385*BQ385</f>
        <v>20887028467786.473</v>
      </c>
      <c r="BT385" s="93">
        <f t="shared" si="396"/>
        <v>817098608599531.37</v>
      </c>
      <c r="BU385" s="93">
        <f t="shared" si="371"/>
        <v>5.7883707928682379E+24</v>
      </c>
      <c r="BV385" s="93">
        <f t="shared" si="372"/>
        <v>349252.26666666666</v>
      </c>
      <c r="BW385" s="94">
        <f t="shared" si="373"/>
        <v>39.119906877118567</v>
      </c>
      <c r="BX385" s="100">
        <f t="shared" si="404"/>
        <v>4.6710336569693807</v>
      </c>
      <c r="BY385" s="94">
        <f t="shared" si="374"/>
        <v>172</v>
      </c>
      <c r="BZ385" s="94">
        <f t="shared" si="375"/>
        <v>20.350000000000001</v>
      </c>
      <c r="CA385" s="94">
        <v>1</v>
      </c>
      <c r="CB385" s="94">
        <f>CB$3/CE$3</f>
        <v>0.49140049140049141</v>
      </c>
      <c r="CC385" s="93">
        <f>CC384*CA385</f>
        <v>9584640</v>
      </c>
      <c r="CD385" s="93">
        <f>BY385*CC385*$G385*CB385</f>
        <v>6789487214.9542999</v>
      </c>
      <c r="CE385" s="93">
        <f t="shared" si="397"/>
        <v>461313606539.65076</v>
      </c>
      <c r="CF385" s="93">
        <f t="shared" si="376"/>
        <v>6.6928037292539009E+24</v>
      </c>
      <c r="CG385" s="93">
        <f t="shared" si="377"/>
        <v>349252.26666666666</v>
      </c>
      <c r="CH385" s="94">
        <f t="shared" si="378"/>
        <v>67.945279508528515</v>
      </c>
      <c r="CI385" s="100">
        <f t="shared" si="405"/>
        <v>9.3805050067744595</v>
      </c>
      <c r="CJ385" s="94">
        <f t="shared" si="379"/>
        <v>122</v>
      </c>
      <c r="CK385" s="94">
        <f t="shared" si="380"/>
        <v>22.85</v>
      </c>
      <c r="CL385" s="94">
        <v>1</v>
      </c>
      <c r="CM385" s="94">
        <f>CM$3/CP$3</f>
        <v>0.43763676148796499</v>
      </c>
      <c r="CN385" s="93">
        <f>CN384*CL385</f>
        <v>76800</v>
      </c>
      <c r="CO385" s="93">
        <f>CJ385*CN385*$G385*CM385</f>
        <v>34366237.129102841</v>
      </c>
      <c r="CP385" s="93">
        <f t="shared" si="398"/>
        <v>505845741.96824044</v>
      </c>
      <c r="CQ385" s="93">
        <f t="shared" si="381"/>
        <v>7.5150154896045024E+24</v>
      </c>
      <c r="CR385" s="93">
        <f t="shared" si="382"/>
        <v>349252.26666666666</v>
      </c>
      <c r="CS385" s="94">
        <f t="shared" si="383"/>
        <v>14.719264726828881</v>
      </c>
      <c r="CT385" s="100">
        <f t="shared" si="406"/>
        <v>2.2817856106379915</v>
      </c>
      <c r="CU385" s="94">
        <f t="shared" si="384"/>
        <v>59</v>
      </c>
      <c r="CV385" s="94">
        <f t="shared" si="385"/>
        <v>26</v>
      </c>
      <c r="CW385" s="94">
        <v>1</v>
      </c>
      <c r="CX385" s="94">
        <f>CX$3/DA$3</f>
        <v>0.38461538461538458</v>
      </c>
      <c r="CY385" s="93">
        <f>CY384*CW385</f>
        <v>8</v>
      </c>
      <c r="CZ385" s="93">
        <f>CU385*CY385*$G385*CX385</f>
        <v>1521.4783846153844</v>
      </c>
      <c r="DA385" s="93">
        <f t="shared" si="399"/>
        <v>92710.152788784384</v>
      </c>
      <c r="DB385" s="93">
        <f t="shared" si="386"/>
        <v>8.5510023076462611E+24</v>
      </c>
      <c r="DC385" s="93">
        <f t="shared" si="387"/>
        <v>349252.26666666666</v>
      </c>
      <c r="DD385" s="94">
        <f t="shared" si="388"/>
        <v>60.934255607069076</v>
      </c>
      <c r="DE385" s="100">
        <f t="shared" si="407"/>
        <v>10.748240473431451</v>
      </c>
    </row>
    <row r="386" spans="1:109">
      <c r="A386" s="84">
        <v>8192</v>
      </c>
      <c r="B386" s="84">
        <f t="shared" si="342"/>
        <v>12.666666666666666</v>
      </c>
      <c r="C386" s="112">
        <f t="shared" si="408"/>
        <v>14.74</v>
      </c>
      <c r="D386" s="116"/>
      <c r="E386" s="86">
        <f t="shared" si="389"/>
        <v>2.9000000000000004</v>
      </c>
      <c r="F386" s="86">
        <f t="shared" si="343"/>
        <v>2.9000000000000004</v>
      </c>
      <c r="G386" s="87">
        <f t="shared" si="344"/>
        <v>8.4100000000000019</v>
      </c>
      <c r="H386" s="88">
        <f t="shared" si="345"/>
        <v>7.5557863725916236E+22</v>
      </c>
      <c r="I386" s="84">
        <f t="shared" si="390"/>
        <v>76.000000000000043</v>
      </c>
      <c r="J386" s="89">
        <v>380</v>
      </c>
      <c r="K386" s="94">
        <f t="shared" si="346"/>
        <v>380</v>
      </c>
      <c r="L386" s="94">
        <f t="shared" si="347"/>
        <v>10</v>
      </c>
      <c r="M386" s="94">
        <v>14</v>
      </c>
      <c r="N386" s="94">
        <f>N$3/Q$3</f>
        <v>1</v>
      </c>
      <c r="O386" s="93">
        <f>O385*M386</f>
        <v>8.96060111192064E+18</v>
      </c>
      <c r="P386" s="93">
        <f>K386*O386*$G386*N386</f>
        <v>2.863628903347599E+22</v>
      </c>
      <c r="Q386" s="93">
        <f t="shared" si="409"/>
        <v>7.5557863725916229E+23</v>
      </c>
      <c r="R386" s="93">
        <f t="shared" si="410"/>
        <v>3.7778931862958117E+24</v>
      </c>
      <c r="S386" s="93">
        <f t="shared" si="348"/>
        <v>349525.33333333331</v>
      </c>
      <c r="T386" s="94">
        <f t="shared" si="411"/>
        <v>26.385354484161212</v>
      </c>
      <c r="U386" s="100">
        <f>T386/(($C386/N$3))</f>
        <v>1.7900511861710455</v>
      </c>
      <c r="V386" s="94">
        <f t="shared" si="349"/>
        <v>370</v>
      </c>
      <c r="W386" s="97">
        <f t="shared" si="350"/>
        <v>10.5</v>
      </c>
      <c r="X386" s="94">
        <v>1</v>
      </c>
      <c r="Y386" s="94">
        <f>Y$3/AB$3</f>
        <v>0.95238095238095244</v>
      </c>
      <c r="Z386" s="93">
        <f>Z385*X386</f>
        <v>6.912463714910208E+17</v>
      </c>
      <c r="AA386" s="93">
        <f>V386*Z386*$G386*Y386</f>
        <v>2.0485250801605809E+21</v>
      </c>
      <c r="AB386" s="93">
        <f t="shared" si="391"/>
        <v>1.9833939228053E+23</v>
      </c>
      <c r="AC386" s="93">
        <f t="shared" si="351"/>
        <v>3.9667878456106029E+24</v>
      </c>
      <c r="AD386" s="93">
        <f t="shared" si="352"/>
        <v>349525.33333333331</v>
      </c>
      <c r="AE386" s="94">
        <f t="shared" si="353"/>
        <v>96.820582867837018</v>
      </c>
      <c r="AF386" s="100">
        <f t="shared" si="392"/>
        <v>6.8969886032041297</v>
      </c>
      <c r="AG386" s="94">
        <f t="shared" si="354"/>
        <v>345</v>
      </c>
      <c r="AH386" s="94">
        <f t="shared" si="355"/>
        <v>11.75</v>
      </c>
      <c r="AI386" s="94">
        <v>1</v>
      </c>
      <c r="AJ386" s="94">
        <f>AJ$3/AM$3</f>
        <v>0.85106382978723394</v>
      </c>
      <c r="AK386" s="93">
        <f>AK385*AI386</f>
        <v>6.48043473272832E+16</v>
      </c>
      <c r="AL386" s="93">
        <f>AG386*AK386*$G386*AJ386</f>
        <v>1.6002261578957095E+20</v>
      </c>
      <c r="AM386" s="93">
        <f t="shared" si="393"/>
        <v>6.9359757717149518E+21</v>
      </c>
      <c r="AN386" s="93">
        <f t="shared" si="356"/>
        <v>4.4390244938975787E+24</v>
      </c>
      <c r="AO386" s="93">
        <f t="shared" si="357"/>
        <v>349525.33333333331</v>
      </c>
      <c r="AP386" s="94">
        <f t="shared" si="358"/>
        <v>43.343721995119303</v>
      </c>
      <c r="AQ386" s="100">
        <f t="shared" si="401"/>
        <v>3.4551474453368511</v>
      </c>
      <c r="AR386" s="94">
        <f t="shared" si="359"/>
        <v>315</v>
      </c>
      <c r="AS386" s="94">
        <f t="shared" si="360"/>
        <v>13.25</v>
      </c>
      <c r="AT386" s="94">
        <v>1</v>
      </c>
      <c r="AU386" s="94">
        <f>AU$3/AX$3</f>
        <v>0.75471698113207542</v>
      </c>
      <c r="AV386" s="93">
        <f>AV385*AT386</f>
        <v>383245664256000</v>
      </c>
      <c r="AW386" s="93">
        <f>AR386*AV386*$G386*AU386</f>
        <v>7.6624547280285478E+17</v>
      </c>
      <c r="AX386" s="93">
        <f t="shared" si="394"/>
        <v>1.2220967948832834E+20</v>
      </c>
      <c r="AY386" s="93">
        <f t="shared" si="361"/>
        <v>5.0057084718419506E+24</v>
      </c>
      <c r="AZ386" s="93">
        <f t="shared" si="362"/>
        <v>349525.33333333331</v>
      </c>
      <c r="BA386" s="94">
        <f t="shared" si="363"/>
        <v>159.49155176251375</v>
      </c>
      <c r="BB386" s="100">
        <f t="shared" si="402"/>
        <v>14.33692714283112</v>
      </c>
      <c r="BC386" s="94">
        <f t="shared" si="364"/>
        <v>278</v>
      </c>
      <c r="BD386" s="94">
        <f t="shared" si="365"/>
        <v>15.1</v>
      </c>
      <c r="BE386" s="94">
        <v>1</v>
      </c>
      <c r="BF386" s="94">
        <f>BF$3/BI$3</f>
        <v>0.66225165562913912</v>
      </c>
      <c r="BG386" s="93">
        <f>BG385*BE386</f>
        <v>2511942451200</v>
      </c>
      <c r="BH386" s="93">
        <f>BC386*BG386*$G386*BF386</f>
        <v>3889318683481177</v>
      </c>
      <c r="BI386" s="93">
        <f t="shared" si="395"/>
        <v>8.2460261214758554E+17</v>
      </c>
      <c r="BJ386" s="93">
        <f t="shared" si="366"/>
        <v>5.7046187113066753E+24</v>
      </c>
      <c r="BK386" s="93">
        <f t="shared" si="367"/>
        <v>349525.33333333331</v>
      </c>
      <c r="BL386" s="94">
        <f t="shared" si="368"/>
        <v>212.01723984456731</v>
      </c>
      <c r="BM386" s="100">
        <f t="shared" si="403"/>
        <v>21.719540852462458</v>
      </c>
      <c r="BN386" s="94">
        <f t="shared" si="369"/>
        <v>228</v>
      </c>
      <c r="BO386" s="94">
        <f t="shared" si="370"/>
        <v>17.600000000000001</v>
      </c>
      <c r="BP386" s="94">
        <v>1</v>
      </c>
      <c r="BQ386" s="94">
        <f>BQ$3/BT$3</f>
        <v>0.56818181818181823</v>
      </c>
      <c r="BR386" s="93">
        <f>BR385*BP386</f>
        <v>19322634240</v>
      </c>
      <c r="BS386" s="93">
        <f>BN386*BR386*$G386*BQ386</f>
        <v>21051570853701.828</v>
      </c>
      <c r="BT386" s="93">
        <f t="shared" si="396"/>
        <v>938599827568647.87</v>
      </c>
      <c r="BU386" s="93">
        <f t="shared" si="371"/>
        <v>6.649092007880629E+24</v>
      </c>
      <c r="BV386" s="93">
        <f t="shared" si="372"/>
        <v>349525.33333333331</v>
      </c>
      <c r="BW386" s="94">
        <f t="shared" si="373"/>
        <v>44.585738237372396</v>
      </c>
      <c r="BX386" s="100">
        <f t="shared" si="404"/>
        <v>5.323670237298197</v>
      </c>
      <c r="BY386" s="94">
        <f t="shared" si="374"/>
        <v>173</v>
      </c>
      <c r="BZ386" s="94">
        <f t="shared" si="375"/>
        <v>20.350000000000001</v>
      </c>
      <c r="CA386" s="94">
        <v>1</v>
      </c>
      <c r="CB386" s="94">
        <f>CB$3/CE$3</f>
        <v>0.49140049140049141</v>
      </c>
      <c r="CC386" s="93">
        <f>CC385*CA386</f>
        <v>9584640</v>
      </c>
      <c r="CD386" s="93">
        <f>BY386*CC386*$G386*CB386</f>
        <v>6852570159.803441</v>
      </c>
      <c r="CE386" s="93">
        <f t="shared" si="397"/>
        <v>529910180969.84619</v>
      </c>
      <c r="CF386" s="93">
        <f t="shared" si="376"/>
        <v>7.6880126341119778E+24</v>
      </c>
      <c r="CG386" s="93">
        <f t="shared" si="377"/>
        <v>349525.33333333331</v>
      </c>
      <c r="CH386" s="94">
        <f t="shared" si="378"/>
        <v>77.330135790254516</v>
      </c>
      <c r="CI386" s="100">
        <f t="shared" si="405"/>
        <v>10.676175463579915</v>
      </c>
      <c r="CJ386" s="94">
        <f t="shared" si="379"/>
        <v>123</v>
      </c>
      <c r="CK386" s="94">
        <f t="shared" si="380"/>
        <v>22.85</v>
      </c>
      <c r="CL386" s="94">
        <v>1</v>
      </c>
      <c r="CM386" s="94">
        <f>CM$3/CP$3</f>
        <v>0.43763676148796499</v>
      </c>
      <c r="CN386" s="93">
        <f>CN385*CL386</f>
        <v>76800</v>
      </c>
      <c r="CO386" s="93">
        <f>CJ386*CN386*$G386*CM386</f>
        <v>34767712.910284467</v>
      </c>
      <c r="CP386" s="93">
        <f t="shared" si="398"/>
        <v>581064171.68117249</v>
      </c>
      <c r="CQ386" s="93">
        <f t="shared" si="381"/>
        <v>8.6324859306859305E+24</v>
      </c>
      <c r="CR386" s="93">
        <f t="shared" si="382"/>
        <v>349525.33333333331</v>
      </c>
      <c r="CS386" s="94">
        <f t="shared" si="383"/>
        <v>16.71275223597727</v>
      </c>
      <c r="CT386" s="100">
        <f t="shared" si="406"/>
        <v>2.590816747571782</v>
      </c>
      <c r="CU386" s="94">
        <f t="shared" si="384"/>
        <v>60</v>
      </c>
      <c r="CV386" s="94">
        <f t="shared" si="385"/>
        <v>26</v>
      </c>
      <c r="CW386" s="94">
        <v>8</v>
      </c>
      <c r="CX386" s="94">
        <f>CX$3/DA$3</f>
        <v>0.38461538461538458</v>
      </c>
      <c r="CY386" s="93">
        <f>CY385*CW386</f>
        <v>64</v>
      </c>
      <c r="CZ386" s="93">
        <f>CU386*CY386*$G386*CX386</f>
        <v>12420.92307692308</v>
      </c>
      <c r="DA386" s="93">
        <f t="shared" si="399"/>
        <v>106496.00000000042</v>
      </c>
      <c r="DB386" s="93">
        <f t="shared" si="386"/>
        <v>9.8225222843691112E+24</v>
      </c>
      <c r="DC386" s="93">
        <f t="shared" si="387"/>
        <v>349525.33333333331</v>
      </c>
      <c r="DD386" s="94">
        <f t="shared" si="388"/>
        <v>8.5739199365834651</v>
      </c>
      <c r="DE386" s="100">
        <f t="shared" si="407"/>
        <v>1.5123603687324971</v>
      </c>
    </row>
    <row r="387" spans="1:109">
      <c r="A387" s="84">
        <v>8192</v>
      </c>
      <c r="B387" s="84">
        <f t="shared" si="342"/>
        <v>12.7</v>
      </c>
      <c r="C387" s="112">
        <f t="shared" si="408"/>
        <v>14.74</v>
      </c>
      <c r="D387" s="116"/>
      <c r="E387" s="86">
        <f t="shared" si="389"/>
        <v>2.9050000000000002</v>
      </c>
      <c r="F387" s="86">
        <f t="shared" si="343"/>
        <v>2.9050000000000002</v>
      </c>
      <c r="G387" s="87">
        <f t="shared" si="344"/>
        <v>8.4390250000000009</v>
      </c>
      <c r="H387" s="88">
        <f t="shared" si="345"/>
        <v>8.679319376905013E+22</v>
      </c>
      <c r="I387" s="84">
        <f t="shared" si="390"/>
        <v>76.200000000000031</v>
      </c>
      <c r="J387" s="89">
        <v>381</v>
      </c>
      <c r="K387" s="94">
        <f t="shared" si="346"/>
        <v>381</v>
      </c>
      <c r="L387" s="94">
        <f t="shared" si="347"/>
        <v>10</v>
      </c>
      <c r="M387" s="94">
        <v>1</v>
      </c>
      <c r="N387" s="94">
        <f>N$3/Q$3</f>
        <v>1</v>
      </c>
      <c r="O387" s="93">
        <f>O386*M387</f>
        <v>8.96060111192064E+18</v>
      </c>
      <c r="P387" s="93">
        <f>K387*O387*$G387*N387</f>
        <v>2.881073872023844E+22</v>
      </c>
      <c r="Q387" s="93">
        <f t="shared" si="409"/>
        <v>8.679319376905013E+23</v>
      </c>
      <c r="R387" s="93">
        <f t="shared" si="410"/>
        <v>4.3396596884525068E+24</v>
      </c>
      <c r="S387" s="93">
        <f t="shared" si="348"/>
        <v>349798.40000000002</v>
      </c>
      <c r="T387" s="94">
        <f t="shared" si="411"/>
        <v>30.125292729159089</v>
      </c>
      <c r="U387" s="100">
        <f>T387/(($C387/N$3))</f>
        <v>2.043778339834402</v>
      </c>
      <c r="V387" s="94">
        <f t="shared" si="349"/>
        <v>371</v>
      </c>
      <c r="W387" s="97">
        <f t="shared" si="350"/>
        <v>10.5</v>
      </c>
      <c r="X387" s="94">
        <v>1</v>
      </c>
      <c r="Y387" s="94">
        <f>Y$3/AB$3</f>
        <v>0.95238095238095244</v>
      </c>
      <c r="Z387" s="93">
        <f>Z386*X387</f>
        <v>6.912463714910208E+17</v>
      </c>
      <c r="AA387" s="93">
        <f>V387*Z387*$G387*Y387</f>
        <v>2.0611507115941112E+21</v>
      </c>
      <c r="AB387" s="93">
        <f t="shared" si="391"/>
        <v>2.2783213364375647E+23</v>
      </c>
      <c r="AC387" s="93">
        <f t="shared" si="351"/>
        <v>4.5566426728751324E+24</v>
      </c>
      <c r="AD387" s="93">
        <f t="shared" si="352"/>
        <v>349798.40000000002</v>
      </c>
      <c r="AE387" s="94">
        <f t="shared" si="353"/>
        <v>110.53637774384251</v>
      </c>
      <c r="AF387" s="100">
        <f t="shared" si="392"/>
        <v>7.8740296221868817</v>
      </c>
      <c r="AG387" s="94">
        <f t="shared" si="354"/>
        <v>346</v>
      </c>
      <c r="AH387" s="94">
        <f t="shared" si="355"/>
        <v>11.75</v>
      </c>
      <c r="AI387" s="94">
        <v>1</v>
      </c>
      <c r="AJ387" s="94">
        <f>AJ$3/AM$3</f>
        <v>0.85106382978723394</v>
      </c>
      <c r="AK387" s="93">
        <f>AK386*AI387</f>
        <v>6.48043473272832E+16</v>
      </c>
      <c r="AL387" s="93">
        <f>AG387*AK387*$G387*AJ387</f>
        <v>1.6104032807868478E+20</v>
      </c>
      <c r="AM387" s="93">
        <f t="shared" si="393"/>
        <v>7.9673439592682556E+21</v>
      </c>
      <c r="AN387" s="93">
        <f t="shared" si="356"/>
        <v>5.0991001339316955E+24</v>
      </c>
      <c r="AO387" s="93">
        <f t="shared" si="357"/>
        <v>349798.40000000002</v>
      </c>
      <c r="AP387" s="94">
        <f t="shared" si="358"/>
        <v>49.474215895631978</v>
      </c>
      <c r="AQ387" s="100">
        <f t="shared" si="401"/>
        <v>3.9438401409340282</v>
      </c>
      <c r="AR387" s="94">
        <f t="shared" si="359"/>
        <v>316</v>
      </c>
      <c r="AS387" s="94">
        <f t="shared" si="360"/>
        <v>13.25</v>
      </c>
      <c r="AT387" s="94">
        <v>1</v>
      </c>
      <c r="AU387" s="94">
        <f>AU$3/AX$3</f>
        <v>0.75471698113207542</v>
      </c>
      <c r="AV387" s="93">
        <f>AV386*AT387</f>
        <v>383245664256000</v>
      </c>
      <c r="AW387" s="93">
        <f>AR387*AV387*$G387*AU387</f>
        <v>7.7133089691182272E+17</v>
      </c>
      <c r="AX387" s="93">
        <f t="shared" si="394"/>
        <v>1.4038205779295768E+20</v>
      </c>
      <c r="AY387" s="93">
        <f t="shared" si="361"/>
        <v>5.7500490871995714E+24</v>
      </c>
      <c r="AZ387" s="93">
        <f t="shared" si="362"/>
        <v>349798.40000000002</v>
      </c>
      <c r="BA387" s="94">
        <f t="shared" si="363"/>
        <v>181.99978550710892</v>
      </c>
      <c r="BB387" s="100">
        <f t="shared" si="402"/>
        <v>16.360224952301174</v>
      </c>
      <c r="BC387" s="94">
        <f t="shared" si="364"/>
        <v>279</v>
      </c>
      <c r="BD387" s="94">
        <f t="shared" si="365"/>
        <v>15.1</v>
      </c>
      <c r="BE387" s="94">
        <v>1</v>
      </c>
      <c r="BF387" s="94">
        <f>BF$3/BI$3</f>
        <v>0.66225165562913912</v>
      </c>
      <c r="BG387" s="93">
        <f>BG386*BE387</f>
        <v>2511942451200</v>
      </c>
      <c r="BH387" s="93">
        <f>BC387*BG387*$G387*BF387</f>
        <v>3916780327975116</v>
      </c>
      <c r="BI387" s="93">
        <f t="shared" si="395"/>
        <v>9.4721966410018982E+17</v>
      </c>
      <c r="BJ387" s="93">
        <f t="shared" si="366"/>
        <v>6.5528861295632842E+24</v>
      </c>
      <c r="BK387" s="93">
        <f t="shared" si="367"/>
        <v>349798.40000000002</v>
      </c>
      <c r="BL387" s="94">
        <f t="shared" si="368"/>
        <v>241.83630042634539</v>
      </c>
      <c r="BM387" s="100">
        <f t="shared" si="403"/>
        <v>24.774275009754515</v>
      </c>
      <c r="BN387" s="94">
        <f t="shared" si="369"/>
        <v>229</v>
      </c>
      <c r="BO387" s="94">
        <f t="shared" si="370"/>
        <v>17.600000000000001</v>
      </c>
      <c r="BP387" s="94">
        <v>1</v>
      </c>
      <c r="BQ387" s="94">
        <f>BQ$3/BT$3</f>
        <v>0.56818181818181823</v>
      </c>
      <c r="BR387" s="93">
        <f>BR386*BP387</f>
        <v>19322634240</v>
      </c>
      <c r="BS387" s="93">
        <f>BN387*BR387*$G387*BQ387</f>
        <v>21216875166217.312</v>
      </c>
      <c r="BT387" s="93">
        <f t="shared" si="396"/>
        <v>1078168077928606.6</v>
      </c>
      <c r="BU387" s="93">
        <f t="shared" si="371"/>
        <v>7.6378010516764115E+24</v>
      </c>
      <c r="BV387" s="93">
        <f t="shared" si="372"/>
        <v>349798.40000000002</v>
      </c>
      <c r="BW387" s="94">
        <f t="shared" si="373"/>
        <v>50.816534927128465</v>
      </c>
      <c r="BX387" s="100">
        <f t="shared" si="404"/>
        <v>6.067645961448175</v>
      </c>
      <c r="BY387" s="94">
        <f t="shared" si="374"/>
        <v>174</v>
      </c>
      <c r="BZ387" s="94">
        <f t="shared" si="375"/>
        <v>20.350000000000001</v>
      </c>
      <c r="CA387" s="94">
        <v>1</v>
      </c>
      <c r="CB387" s="94">
        <f>CB$3/CE$3</f>
        <v>0.49140049140049141</v>
      </c>
      <c r="CC387" s="93">
        <f>CC386*CA387</f>
        <v>9584640</v>
      </c>
      <c r="CD387" s="93">
        <f>BY387*CC387*$G387*CB387</f>
        <v>6915967019.2746935</v>
      </c>
      <c r="CE387" s="93">
        <f t="shared" si="397"/>
        <v>608706953176.24353</v>
      </c>
      <c r="CF387" s="93">
        <f t="shared" si="376"/>
        <v>8.8312074660008515E+24</v>
      </c>
      <c r="CG387" s="93">
        <f t="shared" si="377"/>
        <v>349798.40000000002</v>
      </c>
      <c r="CH387" s="94">
        <f t="shared" si="378"/>
        <v>88.014727583255763</v>
      </c>
      <c r="CI387" s="100">
        <f t="shared" si="405"/>
        <v>12.151287017091281</v>
      </c>
      <c r="CJ387" s="94">
        <f t="shared" si="379"/>
        <v>124</v>
      </c>
      <c r="CK387" s="94">
        <f t="shared" si="380"/>
        <v>22.85</v>
      </c>
      <c r="CL387" s="94">
        <v>1</v>
      </c>
      <c r="CM387" s="94">
        <f>CM$3/CP$3</f>
        <v>0.43763676148796499</v>
      </c>
      <c r="CN387" s="93">
        <f>CN386*CL387</f>
        <v>76800</v>
      </c>
      <c r="CO387" s="93">
        <f>CJ387*CN387*$G387*CM387</f>
        <v>35171344.805251643</v>
      </c>
      <c r="CP387" s="93">
        <f t="shared" si="398"/>
        <v>667467458.15787768</v>
      </c>
      <c r="CQ387" s="93">
        <f t="shared" si="381"/>
        <v>9.9161223881139788E+24</v>
      </c>
      <c r="CR387" s="93">
        <f t="shared" si="382"/>
        <v>349798.40000000002</v>
      </c>
      <c r="CS387" s="94">
        <f t="shared" si="383"/>
        <v>18.977592749260307</v>
      </c>
      <c r="CT387" s="100">
        <f t="shared" si="406"/>
        <v>2.9419131229348578</v>
      </c>
      <c r="CU387" s="94">
        <f t="shared" si="384"/>
        <v>61</v>
      </c>
      <c r="CV387" s="94">
        <f t="shared" si="385"/>
        <v>26</v>
      </c>
      <c r="CW387" s="94">
        <v>1</v>
      </c>
      <c r="CX387" s="94">
        <f>CX$3/DA$3</f>
        <v>0.38461538461538458</v>
      </c>
      <c r="CY387" s="93">
        <f>CY386*CW387</f>
        <v>64</v>
      </c>
      <c r="CZ387" s="93">
        <f>CU387*CY387*$G387*CX387</f>
        <v>12671.520615384614</v>
      </c>
      <c r="DA387" s="93">
        <f t="shared" si="399"/>
        <v>122331.78001376473</v>
      </c>
      <c r="DB387" s="93">
        <f t="shared" si="386"/>
        <v>1.1283115189976517E+25</v>
      </c>
      <c r="DC387" s="93">
        <f t="shared" si="387"/>
        <v>349798.40000000002</v>
      </c>
      <c r="DD387" s="94">
        <f t="shared" si="388"/>
        <v>9.6540726031918016</v>
      </c>
      <c r="DE387" s="100">
        <f t="shared" si="407"/>
        <v>1.7028893329917696</v>
      </c>
    </row>
    <row r="388" spans="1:109">
      <c r="A388" s="84">
        <v>8192</v>
      </c>
      <c r="B388" s="84">
        <f t="shared" si="342"/>
        <v>12.733333333333333</v>
      </c>
      <c r="C388" s="112">
        <f t="shared" si="408"/>
        <v>14.74</v>
      </c>
      <c r="D388" s="116"/>
      <c r="E388" s="86">
        <f t="shared" si="389"/>
        <v>2.91</v>
      </c>
      <c r="F388" s="86">
        <f t="shared" si="343"/>
        <v>2.91</v>
      </c>
      <c r="G388" s="87">
        <f t="shared" si="344"/>
        <v>8.4681000000000015</v>
      </c>
      <c r="H388" s="88">
        <f t="shared" si="345"/>
        <v>9.9699198907446806E+22</v>
      </c>
      <c r="I388" s="84">
        <f t="shared" si="390"/>
        <v>76.400000000000034</v>
      </c>
      <c r="J388" s="89">
        <v>382</v>
      </c>
      <c r="K388" s="94">
        <f t="shared" si="346"/>
        <v>382</v>
      </c>
      <c r="L388" s="94">
        <f t="shared" si="347"/>
        <v>10</v>
      </c>
      <c r="M388" s="94">
        <v>1</v>
      </c>
      <c r="N388" s="94">
        <f>N$3/Q$3</f>
        <v>1</v>
      </c>
      <c r="O388" s="93">
        <f>O387*M388</f>
        <v>8.96060111192064E+18</v>
      </c>
      <c r="P388" s="93">
        <f>K388*O388*$G388*N388</f>
        <v>2.898587971737668E+22</v>
      </c>
      <c r="Q388" s="93">
        <f t="shared" si="409"/>
        <v>9.9699198907446806E+23</v>
      </c>
      <c r="R388" s="93">
        <f t="shared" si="410"/>
        <v>4.9849599453723402E+24</v>
      </c>
      <c r="S388" s="93">
        <f t="shared" si="348"/>
        <v>350071.46666666667</v>
      </c>
      <c r="T388" s="94">
        <f t="shared" si="411"/>
        <v>34.395781628693626</v>
      </c>
      <c r="U388" s="100">
        <f>T388/(($C388/N$3))</f>
        <v>2.3334994320687672</v>
      </c>
      <c r="V388" s="94">
        <f t="shared" si="349"/>
        <v>372</v>
      </c>
      <c r="W388" s="97">
        <f t="shared" si="350"/>
        <v>10.5</v>
      </c>
      <c r="X388" s="94">
        <v>1</v>
      </c>
      <c r="Y388" s="94">
        <f>Y$3/AB$3</f>
        <v>0.95238095238095244</v>
      </c>
      <c r="Z388" s="93">
        <f>Z387*X388</f>
        <v>6.912463714910208E+17</v>
      </c>
      <c r="AA388" s="93">
        <f>V388*Z388*$G388*Y388</f>
        <v>2.0738268040127607E+21</v>
      </c>
      <c r="AB388" s="93">
        <f t="shared" si="391"/>
        <v>2.6171039713204769E+23</v>
      </c>
      <c r="AC388" s="93">
        <f t="shared" si="351"/>
        <v>5.234207942640957E+24</v>
      </c>
      <c r="AD388" s="93">
        <f t="shared" si="352"/>
        <v>350071.46666666667</v>
      </c>
      <c r="AE388" s="94">
        <f t="shared" si="353"/>
        <v>126.19684374107325</v>
      </c>
      <c r="AF388" s="100">
        <f t="shared" si="392"/>
        <v>8.9895987739570504</v>
      </c>
      <c r="AG388" s="94">
        <f t="shared" si="354"/>
        <v>347</v>
      </c>
      <c r="AH388" s="94">
        <f t="shared" si="355"/>
        <v>11.75</v>
      </c>
      <c r="AI388" s="94">
        <v>1</v>
      </c>
      <c r="AJ388" s="94">
        <f>AJ$3/AM$3</f>
        <v>0.85106382978723394</v>
      </c>
      <c r="AK388" s="93">
        <f>AK387*AI388</f>
        <v>6.48043473272832E+16</v>
      </c>
      <c r="AL388" s="93">
        <f>AG388*AK388*$G388*AJ388</f>
        <v>1.6206219887655482E+20</v>
      </c>
      <c r="AM388" s="93">
        <f t="shared" si="393"/>
        <v>9.1520748997070081E+21</v>
      </c>
      <c r="AN388" s="93">
        <f t="shared" si="356"/>
        <v>5.8573279358125002E+24</v>
      </c>
      <c r="AO388" s="93">
        <f t="shared" si="357"/>
        <v>350071.46666666667</v>
      </c>
      <c r="AP388" s="94">
        <f t="shared" si="358"/>
        <v>56.472607203597669</v>
      </c>
      <c r="AQ388" s="100">
        <f t="shared" si="401"/>
        <v>4.5017173313587016</v>
      </c>
      <c r="AR388" s="94">
        <f t="shared" si="359"/>
        <v>317</v>
      </c>
      <c r="AS388" s="94">
        <f t="shared" si="360"/>
        <v>13.25</v>
      </c>
      <c r="AT388" s="94">
        <v>1</v>
      </c>
      <c r="AU388" s="94">
        <f>AU$3/AX$3</f>
        <v>0.75471698113207542</v>
      </c>
      <c r="AV388" s="93">
        <f>AV387*AT388</f>
        <v>383245664256000</v>
      </c>
      <c r="AW388" s="93">
        <f>AR388*AV388*$G388*AU388</f>
        <v>7.7643769600538586E+17</v>
      </c>
      <c r="AX388" s="93">
        <f t="shared" si="394"/>
        <v>1.6125663885786916E+20</v>
      </c>
      <c r="AY388" s="93">
        <f t="shared" si="361"/>
        <v>6.6050719276183508E+24</v>
      </c>
      <c r="AZ388" s="93">
        <f t="shared" si="362"/>
        <v>350071.46666666667</v>
      </c>
      <c r="BA388" s="94">
        <f t="shared" si="363"/>
        <v>207.6878024952959</v>
      </c>
      <c r="BB388" s="100">
        <f t="shared" si="402"/>
        <v>18.669358094047968</v>
      </c>
      <c r="BC388" s="94">
        <f t="shared" si="364"/>
        <v>280</v>
      </c>
      <c r="BD388" s="94">
        <f t="shared" si="365"/>
        <v>15.1</v>
      </c>
      <c r="BE388" s="94">
        <v>14</v>
      </c>
      <c r="BF388" s="94">
        <f>BF$3/BI$3</f>
        <v>0.66225165562913912</v>
      </c>
      <c r="BG388" s="93">
        <f>BG387*BE388</f>
        <v>35167194316800</v>
      </c>
      <c r="BH388" s="93">
        <f>BC388*BG388*$G388*BF388</f>
        <v>5.5221065625394936E+16</v>
      </c>
      <c r="BI388" s="93">
        <f t="shared" si="395"/>
        <v>1.0880696699727322E+18</v>
      </c>
      <c r="BJ388" s="93">
        <f t="shared" si="366"/>
        <v>7.5272895175122331E+24</v>
      </c>
      <c r="BK388" s="93">
        <f t="shared" si="367"/>
        <v>350071.46666666667</v>
      </c>
      <c r="BL388" s="94">
        <f t="shared" si="368"/>
        <v>19.703887595250482</v>
      </c>
      <c r="BM388" s="100">
        <f t="shared" si="403"/>
        <v>2.0185122299069356</v>
      </c>
      <c r="BN388" s="94">
        <f t="shared" si="369"/>
        <v>230</v>
      </c>
      <c r="BO388" s="94">
        <f t="shared" si="370"/>
        <v>17.600000000000001</v>
      </c>
      <c r="BP388" s="94">
        <v>1</v>
      </c>
      <c r="BQ388" s="94">
        <f>BQ$3/BT$3</f>
        <v>0.56818181818181823</v>
      </c>
      <c r="BR388" s="93">
        <f>BR387*BP388</f>
        <v>19322634240</v>
      </c>
      <c r="BS388" s="93">
        <f>BN388*BR388*$G388*BQ388</f>
        <v>21382943052148.367</v>
      </c>
      <c r="BT388" s="93">
        <f t="shared" si="396"/>
        <v>1238489897526905.5</v>
      </c>
      <c r="BU388" s="93">
        <f t="shared" si="371"/>
        <v>8.7735295038553206E+24</v>
      </c>
      <c r="BV388" s="93">
        <f t="shared" si="372"/>
        <v>350071.46666666667</v>
      </c>
      <c r="BW388" s="94">
        <f t="shared" si="373"/>
        <v>57.919524665360463</v>
      </c>
      <c r="BX388" s="100">
        <f t="shared" si="404"/>
        <v>6.9157641391475178</v>
      </c>
      <c r="BY388" s="94">
        <f t="shared" si="374"/>
        <v>175</v>
      </c>
      <c r="BZ388" s="94">
        <f t="shared" si="375"/>
        <v>20.350000000000001</v>
      </c>
      <c r="CA388" s="94">
        <v>1</v>
      </c>
      <c r="CB388" s="94">
        <f>CB$3/CE$3</f>
        <v>0.49140049140049141</v>
      </c>
      <c r="CC388" s="93">
        <f>CC387*CA388</f>
        <v>9584640</v>
      </c>
      <c r="CD388" s="93">
        <f>BY388*CC388*$G388*CB388</f>
        <v>6979678499.852581</v>
      </c>
      <c r="CE388" s="93">
        <f t="shared" si="397"/>
        <v>699220675788.80811</v>
      </c>
      <c r="CF388" s="93">
        <f t="shared" si="376"/>
        <v>1.0144393488832712E+25</v>
      </c>
      <c r="CG388" s="93">
        <f t="shared" si="377"/>
        <v>350071.46666666667</v>
      </c>
      <c r="CH388" s="94">
        <f t="shared" si="378"/>
        <v>100.1794962051012</v>
      </c>
      <c r="CI388" s="100">
        <f t="shared" si="405"/>
        <v>13.830751341749046</v>
      </c>
      <c r="CJ388" s="94">
        <f t="shared" si="379"/>
        <v>125</v>
      </c>
      <c r="CK388" s="94">
        <f t="shared" si="380"/>
        <v>22.85</v>
      </c>
      <c r="CL388" s="94">
        <v>1</v>
      </c>
      <c r="CM388" s="94">
        <f>CM$3/CP$3</f>
        <v>0.43763676148796499</v>
      </c>
      <c r="CN388" s="93">
        <f>CN387*CL388</f>
        <v>76800</v>
      </c>
      <c r="CO388" s="93">
        <f>CJ388*CN388*$G388*CM388</f>
        <v>35577137.855579875</v>
      </c>
      <c r="CP388" s="93">
        <f t="shared" si="398"/>
        <v>766718771.20000637</v>
      </c>
      <c r="CQ388" s="93">
        <f t="shared" si="381"/>
        <v>1.1390633475175799E+25</v>
      </c>
      <c r="CR388" s="93">
        <f t="shared" si="382"/>
        <v>350071.46666666667</v>
      </c>
      <c r="CS388" s="94">
        <f t="shared" si="383"/>
        <v>21.550884006251085</v>
      </c>
      <c r="CT388" s="100">
        <f t="shared" si="406"/>
        <v>3.3408256414032382</v>
      </c>
      <c r="CU388" s="94">
        <f t="shared" si="384"/>
        <v>62</v>
      </c>
      <c r="CV388" s="94">
        <f t="shared" si="385"/>
        <v>26</v>
      </c>
      <c r="CW388" s="94">
        <v>1</v>
      </c>
      <c r="CX388" s="94">
        <f>CX$3/DA$3</f>
        <v>0.38461538461538458</v>
      </c>
      <c r="CY388" s="93">
        <f>CY387*CW388</f>
        <v>64</v>
      </c>
      <c r="CZ388" s="93">
        <f>CU388*CY388*$G388*CX388</f>
        <v>12923.623384615386</v>
      </c>
      <c r="DA388" s="93">
        <f t="shared" si="399"/>
        <v>140522.3144656707</v>
      </c>
      <c r="DB388" s="93">
        <f t="shared" si="386"/>
        <v>1.2960895857968085E+25</v>
      </c>
      <c r="DC388" s="93">
        <f t="shared" si="387"/>
        <v>350071.46666666667</v>
      </c>
      <c r="DD388" s="94">
        <f t="shared" si="388"/>
        <v>10.873290739263734</v>
      </c>
      <c r="DE388" s="100">
        <f t="shared" si="407"/>
        <v>1.917948162963752</v>
      </c>
    </row>
    <row r="389" spans="1:109">
      <c r="A389" s="84">
        <v>8192</v>
      </c>
      <c r="B389" s="84">
        <f t="shared" si="342"/>
        <v>12.766666666666667</v>
      </c>
      <c r="C389" s="112">
        <f t="shared" si="408"/>
        <v>14.74</v>
      </c>
      <c r="D389" s="116"/>
      <c r="E389" s="86">
        <f t="shared" si="389"/>
        <v>2.915</v>
      </c>
      <c r="F389" s="86">
        <f t="shared" si="343"/>
        <v>2.915</v>
      </c>
      <c r="G389" s="87">
        <f t="shared" si="344"/>
        <v>8.4972250000000003</v>
      </c>
      <c r="H389" s="88">
        <f t="shared" si="345"/>
        <v>1.1452430577950634E+23</v>
      </c>
      <c r="I389" s="84">
        <f t="shared" si="390"/>
        <v>76.600000000000037</v>
      </c>
      <c r="J389" s="89">
        <v>383</v>
      </c>
      <c r="K389" s="94">
        <f t="shared" si="346"/>
        <v>383</v>
      </c>
      <c r="L389" s="94">
        <f t="shared" si="347"/>
        <v>10</v>
      </c>
      <c r="M389" s="94">
        <v>1</v>
      </c>
      <c r="N389" s="94">
        <f>N$3/Q$3</f>
        <v>1</v>
      </c>
      <c r="O389" s="93">
        <f>O388*M389</f>
        <v>8.96060111192064E+18</v>
      </c>
      <c r="P389" s="93">
        <f>K389*O389*$G389*N389</f>
        <v>2.9161713368980869E+22</v>
      </c>
      <c r="Q389" s="93">
        <f t="shared" si="409"/>
        <v>1.1452430577950634E+24</v>
      </c>
      <c r="R389" s="93">
        <f t="shared" si="410"/>
        <v>5.7262152889753175E+24</v>
      </c>
      <c r="S389" s="93">
        <f t="shared" si="348"/>
        <v>350344.53333333333</v>
      </c>
      <c r="T389" s="94">
        <f t="shared" si="411"/>
        <v>39.272145751670791</v>
      </c>
      <c r="U389" s="100">
        <f>T389/(($C389/N$3))</f>
        <v>2.6643246778609764</v>
      </c>
      <c r="V389" s="94">
        <f t="shared" si="349"/>
        <v>373</v>
      </c>
      <c r="W389" s="97">
        <f t="shared" si="350"/>
        <v>10.5</v>
      </c>
      <c r="X389" s="94">
        <v>1</v>
      </c>
      <c r="Y389" s="94">
        <f>Y$3/AB$3</f>
        <v>0.95238095238095244</v>
      </c>
      <c r="Z389" s="93">
        <f>Z388*X389</f>
        <v>6.912463714910208E+17</v>
      </c>
      <c r="AA389" s="93">
        <f>V389*Z389*$G389*Y389</f>
        <v>2.0865534561660101E+21</v>
      </c>
      <c r="AB389" s="93">
        <f t="shared" si="391"/>
        <v>3.0062630267120393E+23</v>
      </c>
      <c r="AC389" s="93">
        <f t="shared" si="351"/>
        <v>6.0125260534240829E+24</v>
      </c>
      <c r="AD389" s="93">
        <f t="shared" si="352"/>
        <v>350344.53333333333</v>
      </c>
      <c r="AE389" s="94">
        <f t="shared" si="353"/>
        <v>144.07792993887503</v>
      </c>
      <c r="AF389" s="100">
        <f t="shared" si="392"/>
        <v>10.263353218169524</v>
      </c>
      <c r="AG389" s="94">
        <f t="shared" si="354"/>
        <v>348</v>
      </c>
      <c r="AH389" s="94">
        <f t="shared" si="355"/>
        <v>11.75</v>
      </c>
      <c r="AI389" s="94">
        <v>1</v>
      </c>
      <c r="AJ389" s="94">
        <f>AJ$3/AM$3</f>
        <v>0.85106382978723394</v>
      </c>
      <c r="AK389" s="93">
        <f>AK388*AI389</f>
        <v>6.48043473272832E+16</v>
      </c>
      <c r="AL389" s="93">
        <f>AG389*AK389*$G389*AJ389</f>
        <v>1.6308823645607635E+20</v>
      </c>
      <c r="AM389" s="93">
        <f t="shared" si="393"/>
        <v>1.0512973382103096E+22</v>
      </c>
      <c r="AN389" s="93">
        <f t="shared" si="356"/>
        <v>6.7283029645459974E+24</v>
      </c>
      <c r="AO389" s="93">
        <f t="shared" si="357"/>
        <v>350344.53333333333</v>
      </c>
      <c r="AP389" s="94">
        <f t="shared" si="358"/>
        <v>64.461874201052495</v>
      </c>
      <c r="AQ389" s="100">
        <f t="shared" si="401"/>
        <v>5.1385822378722308</v>
      </c>
      <c r="AR389" s="94">
        <f t="shared" si="359"/>
        <v>318</v>
      </c>
      <c r="AS389" s="94">
        <f t="shared" si="360"/>
        <v>13.25</v>
      </c>
      <c r="AT389" s="94">
        <v>1</v>
      </c>
      <c r="AU389" s="94">
        <f>AU$3/AX$3</f>
        <v>0.75471698113207542</v>
      </c>
      <c r="AV389" s="93">
        <f>AV388*AT389</f>
        <v>383245664256000</v>
      </c>
      <c r="AW389" s="93">
        <f>AR389*AV389*$G389*AU389</f>
        <v>7.815659134698455E+17</v>
      </c>
      <c r="AX389" s="93">
        <f t="shared" si="394"/>
        <v>1.8523523578838526E+20</v>
      </c>
      <c r="AY389" s="93">
        <f t="shared" si="361"/>
        <v>7.5872352578922947E+24</v>
      </c>
      <c r="AZ389" s="93">
        <f t="shared" si="362"/>
        <v>350344.53333333333</v>
      </c>
      <c r="BA389" s="94">
        <f t="shared" si="363"/>
        <v>237.00526417025227</v>
      </c>
      <c r="BB389" s="100">
        <f t="shared" si="402"/>
        <v>21.304747288031496</v>
      </c>
      <c r="BC389" s="94">
        <f t="shared" si="364"/>
        <v>281</v>
      </c>
      <c r="BD389" s="94">
        <f t="shared" si="365"/>
        <v>15.1</v>
      </c>
      <c r="BE389" s="94">
        <v>1</v>
      </c>
      <c r="BF389" s="94">
        <f>BF$3/BI$3</f>
        <v>0.66225165562913912</v>
      </c>
      <c r="BG389" s="93">
        <f>BG388*BE389</f>
        <v>35167194316800</v>
      </c>
      <c r="BH389" s="93">
        <f>BC389*BG389*$G389*BF389</f>
        <v>5.5608888163396304E+16</v>
      </c>
      <c r="BI389" s="93">
        <f t="shared" si="395"/>
        <v>1.2498638400198444E+18</v>
      </c>
      <c r="BJ389" s="93">
        <f t="shared" si="366"/>
        <v>8.6465850863527277E+24</v>
      </c>
      <c r="BK389" s="93">
        <f t="shared" si="367"/>
        <v>350344.53333333333</v>
      </c>
      <c r="BL389" s="94">
        <f t="shared" si="368"/>
        <v>22.475972480286849</v>
      </c>
      <c r="BM389" s="100">
        <f t="shared" si="403"/>
        <v>2.3024910749818956</v>
      </c>
      <c r="BN389" s="94">
        <f t="shared" si="369"/>
        <v>231</v>
      </c>
      <c r="BO389" s="94">
        <f t="shared" si="370"/>
        <v>17.600000000000001</v>
      </c>
      <c r="BP389" s="94">
        <v>1</v>
      </c>
      <c r="BQ389" s="94">
        <f>BQ$3/BT$3</f>
        <v>0.56818181818181823</v>
      </c>
      <c r="BR389" s="93">
        <f>BR388*BP389</f>
        <v>19322634240</v>
      </c>
      <c r="BS389" s="93">
        <f>BN389*BR389*$G389*BQ389</f>
        <v>21549776158310.402</v>
      </c>
      <c r="BT389" s="93">
        <f t="shared" si="396"/>
        <v>1422651307969603</v>
      </c>
      <c r="BU389" s="93">
        <f t="shared" si="371"/>
        <v>1.0078138908596559E+25</v>
      </c>
      <c r="BV389" s="93">
        <f t="shared" si="372"/>
        <v>350344.53333333333</v>
      </c>
      <c r="BW389" s="94">
        <f t="shared" si="373"/>
        <v>66.016987718036006</v>
      </c>
      <c r="BX389" s="100">
        <f t="shared" si="404"/>
        <v>7.8826253991684787</v>
      </c>
      <c r="BY389" s="94">
        <f t="shared" si="374"/>
        <v>176</v>
      </c>
      <c r="BZ389" s="94">
        <f t="shared" si="375"/>
        <v>20.350000000000001</v>
      </c>
      <c r="CA389" s="94">
        <v>1</v>
      </c>
      <c r="CB389" s="94">
        <f>CB$3/CE$3</f>
        <v>0.49140049140049141</v>
      </c>
      <c r="CC389" s="93">
        <f>CC388*CA389</f>
        <v>9584640</v>
      </c>
      <c r="CD389" s="93">
        <f>BY389*CC389*$G389*CB389</f>
        <v>7043705308.0216227</v>
      </c>
      <c r="CE389" s="93">
        <f t="shared" si="397"/>
        <v>803193640058.51917</v>
      </c>
      <c r="CF389" s="93">
        <f t="shared" si="376"/>
        <v>1.1652848113064772E+25</v>
      </c>
      <c r="CG389" s="93">
        <f t="shared" si="377"/>
        <v>350344.53333333333</v>
      </c>
      <c r="CH389" s="94">
        <f t="shared" si="378"/>
        <v>114.02998917967417</v>
      </c>
      <c r="CI389" s="100">
        <f t="shared" si="405"/>
        <v>15.742946267343077</v>
      </c>
      <c r="CJ389" s="94">
        <f t="shared" si="379"/>
        <v>126</v>
      </c>
      <c r="CK389" s="94">
        <f t="shared" si="380"/>
        <v>22.85</v>
      </c>
      <c r="CL389" s="94">
        <v>1</v>
      </c>
      <c r="CM389" s="94">
        <f>CM$3/CP$3</f>
        <v>0.43763676148796499</v>
      </c>
      <c r="CN389" s="93">
        <f>CN388*CL389</f>
        <v>76800</v>
      </c>
      <c r="CO389" s="93">
        <f>CJ389*CN389*$G389*CM389</f>
        <v>35985097.102844633</v>
      </c>
      <c r="CP389" s="93">
        <f t="shared" si="398"/>
        <v>880728591.22279549</v>
      </c>
      <c r="CQ389" s="93">
        <f t="shared" si="381"/>
        <v>1.3084401935308601E+25</v>
      </c>
      <c r="CR389" s="93">
        <f t="shared" si="382"/>
        <v>350344.53333333333</v>
      </c>
      <c r="CS389" s="94">
        <f t="shared" si="383"/>
        <v>24.474814913120621</v>
      </c>
      <c r="CT389" s="100">
        <f t="shared" si="406"/>
        <v>3.7940944420950222</v>
      </c>
      <c r="CU389" s="94">
        <f t="shared" si="384"/>
        <v>63</v>
      </c>
      <c r="CV389" s="94">
        <f t="shared" si="385"/>
        <v>26</v>
      </c>
      <c r="CW389" s="94">
        <v>1</v>
      </c>
      <c r="CX389" s="94">
        <f>CX$3/DA$3</f>
        <v>0.38461538461538458</v>
      </c>
      <c r="CY389" s="93">
        <f>CY388*CW389</f>
        <v>64</v>
      </c>
      <c r="CZ389" s="93">
        <f>CU389*CY389*$G389*CX389</f>
        <v>13177.235076923078</v>
      </c>
      <c r="DA389" s="93">
        <f t="shared" si="399"/>
        <v>161417.75146709202</v>
      </c>
      <c r="DB389" s="93">
        <f t="shared" si="386"/>
        <v>1.4888159751335824E+25</v>
      </c>
      <c r="DC389" s="93">
        <f t="shared" si="387"/>
        <v>350344.53333333333</v>
      </c>
      <c r="DD389" s="94">
        <f t="shared" si="388"/>
        <v>12.249743631710601</v>
      </c>
      <c r="DE389" s="100">
        <f t="shared" si="407"/>
        <v>2.1607417532189661</v>
      </c>
    </row>
    <row r="390" spans="1:109">
      <c r="A390" s="84">
        <v>8192</v>
      </c>
      <c r="B390" s="84">
        <f t="shared" si="342"/>
        <v>12.8</v>
      </c>
      <c r="C390" s="112">
        <f t="shared" si="408"/>
        <v>14.74</v>
      </c>
      <c r="D390" s="116"/>
      <c r="E390" s="86">
        <f t="shared" si="389"/>
        <v>2.92</v>
      </c>
      <c r="F390" s="86">
        <f t="shared" si="343"/>
        <v>2.92</v>
      </c>
      <c r="G390" s="87">
        <f t="shared" si="344"/>
        <v>8.5263999999999989</v>
      </c>
      <c r="H390" s="88">
        <f t="shared" si="345"/>
        <v>1.3155388165609637E+23</v>
      </c>
      <c r="I390" s="84">
        <f t="shared" si="390"/>
        <v>76.80000000000004</v>
      </c>
      <c r="J390" s="89">
        <v>384</v>
      </c>
      <c r="K390" s="94">
        <f t="shared" si="346"/>
        <v>384</v>
      </c>
      <c r="L390" s="94">
        <f t="shared" si="347"/>
        <v>10</v>
      </c>
      <c r="M390" s="94">
        <v>1</v>
      </c>
      <c r="N390" s="94">
        <f>N$3/Q$3</f>
        <v>1</v>
      </c>
      <c r="O390" s="93">
        <f>O389*M390</f>
        <v>8.96060111192064E+18</v>
      </c>
      <c r="P390" s="93">
        <f>K390*O390*$G390*N390</f>
        <v>2.9338241019141171E+22</v>
      </c>
      <c r="Q390" s="93">
        <f t="shared" si="409"/>
        <v>1.3155388165609638E+24</v>
      </c>
      <c r="R390" s="93">
        <f t="shared" si="410"/>
        <v>6.5776940828048184E+24</v>
      </c>
      <c r="S390" s="93">
        <f t="shared" si="348"/>
        <v>350617.59999999998</v>
      </c>
      <c r="T390" s="94">
        <f t="shared" si="411"/>
        <v>44.840412065013226</v>
      </c>
      <c r="U390" s="100">
        <f>T390/(($C390/N$3))</f>
        <v>3.0420903707607345</v>
      </c>
      <c r="V390" s="94">
        <f t="shared" si="349"/>
        <v>374</v>
      </c>
      <c r="W390" s="97">
        <f t="shared" si="350"/>
        <v>10.5</v>
      </c>
      <c r="X390" s="94">
        <v>1</v>
      </c>
      <c r="Y390" s="94">
        <f>Y$3/AB$3</f>
        <v>0.95238095238095244</v>
      </c>
      <c r="Z390" s="93">
        <f>Z389*X390</f>
        <v>6.912463714910208E+17</v>
      </c>
      <c r="AA390" s="93">
        <f>V390*Z390*$G390*Y390</f>
        <v>2.0993307668033414E+21</v>
      </c>
      <c r="AB390" s="93">
        <f t="shared" si="391"/>
        <v>3.4532893934725271E+23</v>
      </c>
      <c r="AC390" s="93">
        <f t="shared" si="351"/>
        <v>6.9065787869450592E+24</v>
      </c>
      <c r="AD390" s="93">
        <f t="shared" si="352"/>
        <v>350617.59999999998</v>
      </c>
      <c r="AE390" s="94">
        <f t="shared" si="353"/>
        <v>164.49477367165267</v>
      </c>
      <c r="AF390" s="100">
        <f t="shared" si="392"/>
        <v>11.717741679459655</v>
      </c>
      <c r="AG390" s="94">
        <f t="shared" si="354"/>
        <v>349</v>
      </c>
      <c r="AH390" s="94">
        <f t="shared" si="355"/>
        <v>11.75</v>
      </c>
      <c r="AI390" s="94">
        <v>1</v>
      </c>
      <c r="AJ390" s="94">
        <f>AJ$3/AM$3</f>
        <v>0.85106382978723394</v>
      </c>
      <c r="AK390" s="93">
        <f>AK389*AI390</f>
        <v>6.48043473272832E+16</v>
      </c>
      <c r="AL390" s="93">
        <f>AG390*AK390*$G390*AJ390</f>
        <v>1.6411844909014486E+20</v>
      </c>
      <c r="AM390" s="93">
        <f t="shared" si="393"/>
        <v>1.2076235230149444E+22</v>
      </c>
      <c r="AN390" s="93">
        <f t="shared" si="356"/>
        <v>7.7287905472956618E+24</v>
      </c>
      <c r="AO390" s="93">
        <f t="shared" si="357"/>
        <v>350617.59999999998</v>
      </c>
      <c r="AP390" s="94">
        <f t="shared" si="358"/>
        <v>73.582435717000749</v>
      </c>
      <c r="AQ390" s="100">
        <f t="shared" si="401"/>
        <v>5.8656283560024347</v>
      </c>
      <c r="AR390" s="94">
        <f t="shared" si="359"/>
        <v>319</v>
      </c>
      <c r="AS390" s="94">
        <f t="shared" si="360"/>
        <v>13.25</v>
      </c>
      <c r="AT390" s="94">
        <v>1</v>
      </c>
      <c r="AU390" s="94">
        <f>AU$3/AX$3</f>
        <v>0.75471698113207542</v>
      </c>
      <c r="AV390" s="93">
        <f>AV389*AT390</f>
        <v>383245664256000</v>
      </c>
      <c r="AW390" s="93">
        <f>AR390*AV390*$G390*AU390</f>
        <v>7.8671559269150349E+17</v>
      </c>
      <c r="AX390" s="93">
        <f t="shared" si="394"/>
        <v>2.1277941063760613E+20</v>
      </c>
      <c r="AY390" s="93">
        <f t="shared" si="361"/>
        <v>8.7154446597163842E+24</v>
      </c>
      <c r="AZ390" s="93">
        <f t="shared" si="362"/>
        <v>350617.59999999998</v>
      </c>
      <c r="BA390" s="94">
        <f t="shared" si="363"/>
        <v>270.46548030101621</v>
      </c>
      <c r="BB390" s="100">
        <f t="shared" si="402"/>
        <v>24.31253469463002</v>
      </c>
      <c r="BC390" s="94">
        <f t="shared" si="364"/>
        <v>282</v>
      </c>
      <c r="BD390" s="94">
        <f t="shared" si="365"/>
        <v>15.1</v>
      </c>
      <c r="BE390" s="94">
        <v>1</v>
      </c>
      <c r="BF390" s="94">
        <f>BF$3/BI$3</f>
        <v>0.66225165562913912</v>
      </c>
      <c r="BG390" s="93">
        <f>BG389*BE390</f>
        <v>35167194316800</v>
      </c>
      <c r="BH390" s="93">
        <f>BC390*BG390*$G390*BF390</f>
        <v>5.5998395699085632E+16</v>
      </c>
      <c r="BI390" s="93">
        <f t="shared" si="395"/>
        <v>1.4357165370010724E+18</v>
      </c>
      <c r="BJ390" s="93">
        <f t="shared" si="366"/>
        <v>9.932318065035277E+24</v>
      </c>
      <c r="BK390" s="93">
        <f t="shared" si="367"/>
        <v>350617.59999999998</v>
      </c>
      <c r="BL390" s="94">
        <f t="shared" si="368"/>
        <v>25.638529802104944</v>
      </c>
      <c r="BM390" s="100">
        <f t="shared" si="403"/>
        <v>2.6264708277597331</v>
      </c>
      <c r="BN390" s="94">
        <f t="shared" si="369"/>
        <v>232</v>
      </c>
      <c r="BO390" s="94">
        <f t="shared" si="370"/>
        <v>17.600000000000001</v>
      </c>
      <c r="BP390" s="94">
        <v>1</v>
      </c>
      <c r="BQ390" s="94">
        <f>BQ$3/BT$3</f>
        <v>0.56818181818181823</v>
      </c>
      <c r="BR390" s="93">
        <f>BR389*BP390</f>
        <v>19322634240</v>
      </c>
      <c r="BS390" s="93">
        <f>BN390*BR390*$G390*BQ390</f>
        <v>21717376131518.836</v>
      </c>
      <c r="BT390" s="93">
        <f t="shared" si="396"/>
        <v>1634197217199063.5</v>
      </c>
      <c r="BU390" s="93">
        <f t="shared" si="371"/>
        <v>1.1576741585736482E+25</v>
      </c>
      <c r="BV390" s="93">
        <f t="shared" si="372"/>
        <v>350617.59999999998</v>
      </c>
      <c r="BW390" s="94">
        <f t="shared" si="373"/>
        <v>75.248372883652479</v>
      </c>
      <c r="BX390" s="100">
        <f t="shared" si="404"/>
        <v>8.9848803443167142</v>
      </c>
      <c r="BY390" s="94">
        <f t="shared" si="374"/>
        <v>177</v>
      </c>
      <c r="BZ390" s="94">
        <f t="shared" si="375"/>
        <v>20.350000000000001</v>
      </c>
      <c r="CA390" s="94">
        <v>1</v>
      </c>
      <c r="CB390" s="94">
        <f>CB$3/CE$3</f>
        <v>0.49140049140049141</v>
      </c>
      <c r="CC390" s="93">
        <f>CC389*CA390</f>
        <v>9584640</v>
      </c>
      <c r="CD390" s="93">
        <f>BY390*CC390*$G390*CB390</f>
        <v>7108048150.2663383</v>
      </c>
      <c r="CE390" s="93">
        <f t="shared" si="397"/>
        <v>922627213079.30176</v>
      </c>
      <c r="CF390" s="93">
        <f t="shared" si="376"/>
        <v>1.3385607458507806E+25</v>
      </c>
      <c r="CG390" s="93">
        <f t="shared" si="377"/>
        <v>350617.59999999998</v>
      </c>
      <c r="CH390" s="94">
        <f t="shared" si="378"/>
        <v>129.80036060176815</v>
      </c>
      <c r="CI390" s="100">
        <f t="shared" si="405"/>
        <v>17.920199038303814</v>
      </c>
      <c r="CJ390" s="94">
        <f t="shared" si="379"/>
        <v>127</v>
      </c>
      <c r="CK390" s="94">
        <f t="shared" si="380"/>
        <v>22.85</v>
      </c>
      <c r="CL390" s="94">
        <v>1</v>
      </c>
      <c r="CM390" s="94">
        <f>CM$3/CP$3</f>
        <v>0.43763676148796499</v>
      </c>
      <c r="CN390" s="93">
        <f>CN389*CL390</f>
        <v>76800</v>
      </c>
      <c r="CO390" s="93">
        <f>CJ390*CN390*$G390*CM390</f>
        <v>36395227.588621438</v>
      </c>
      <c r="CP390" s="93">
        <f t="shared" si="398"/>
        <v>1011691483.9364815</v>
      </c>
      <c r="CQ390" s="93">
        <f t="shared" si="381"/>
        <v>1.5030030979209011E+25</v>
      </c>
      <c r="CR390" s="93">
        <f t="shared" si="382"/>
        <v>350617.59999999998</v>
      </c>
      <c r="CS390" s="94">
        <f t="shared" si="383"/>
        <v>27.797366604537338</v>
      </c>
      <c r="CT390" s="100">
        <f t="shared" si="406"/>
        <v>4.3091575774333668</v>
      </c>
      <c r="CU390" s="94">
        <f t="shared" si="384"/>
        <v>64</v>
      </c>
      <c r="CV390" s="94">
        <f t="shared" si="385"/>
        <v>26</v>
      </c>
      <c r="CW390" s="94">
        <v>1</v>
      </c>
      <c r="CX390" s="94">
        <f>CX$3/DA$3</f>
        <v>0.38461538461538458</v>
      </c>
      <c r="CY390" s="93">
        <f>CY389*CW390</f>
        <v>64</v>
      </c>
      <c r="CZ390" s="93">
        <f>CU390*CY390*$G390*CX390</f>
        <v>13432.359384615382</v>
      </c>
      <c r="DA390" s="93">
        <f t="shared" si="399"/>
        <v>185420.30557756888</v>
      </c>
      <c r="DB390" s="93">
        <f t="shared" si="386"/>
        <v>1.7102004615292527E+25</v>
      </c>
      <c r="DC390" s="93">
        <f t="shared" si="387"/>
        <v>350617.59999999998</v>
      </c>
      <c r="DD390" s="94">
        <f t="shared" si="388"/>
        <v>13.804001238229091</v>
      </c>
      <c r="DE390" s="100">
        <f t="shared" si="407"/>
        <v>2.4348984545044527</v>
      </c>
    </row>
    <row r="391" spans="1:109">
      <c r="A391" s="84">
        <v>8192</v>
      </c>
      <c r="B391" s="84">
        <f t="shared" ref="B391:B454" si="412">J391/30</f>
        <v>12.833333333333334</v>
      </c>
      <c r="C391" s="112">
        <f t="shared" si="408"/>
        <v>14.74</v>
      </c>
      <c r="D391" s="116"/>
      <c r="E391" s="86">
        <f t="shared" si="389"/>
        <v>2.9249999999999998</v>
      </c>
      <c r="F391" s="86">
        <f t="shared" ref="F391:F454" si="413">(100%+J391*0.5%)</f>
        <v>2.9249999999999998</v>
      </c>
      <c r="G391" s="87">
        <f t="shared" ref="G391:G454" si="414">E391*F391</f>
        <v>8.5556249999999991</v>
      </c>
      <c r="H391" s="88">
        <f t="shared" ref="H391:H454" si="415">POWER($I$1,J391)</f>
        <v>1.5111572745183254E+23</v>
      </c>
      <c r="I391" s="84">
        <f t="shared" si="390"/>
        <v>77.000000000000028</v>
      </c>
      <c r="J391" s="89">
        <v>385</v>
      </c>
      <c r="K391" s="94">
        <f t="shared" ref="K391:K454" si="416">$J391-L$3</f>
        <v>385</v>
      </c>
      <c r="L391" s="94">
        <f t="shared" ref="L391:L454" si="417">M$3</f>
        <v>10</v>
      </c>
      <c r="M391" s="94">
        <v>1</v>
      </c>
      <c r="N391" s="94">
        <f>N$3/Q$3</f>
        <v>1</v>
      </c>
      <c r="O391" s="93">
        <f>O390*M391</f>
        <v>8.96060111192064E+18</v>
      </c>
      <c r="P391" s="93">
        <f>K391*O391*$G391*N391</f>
        <v>2.9515464011947767E+22</v>
      </c>
      <c r="Q391" s="93">
        <f t="shared" si="409"/>
        <v>1.5111572745183254E+24</v>
      </c>
      <c r="R391" s="93">
        <f t="shared" si="410"/>
        <v>7.5557863725916267E+24</v>
      </c>
      <c r="S391" s="93">
        <f t="shared" ref="S391:S454" si="418">$A391*(30+$B391)</f>
        <v>350890.66666666669</v>
      </c>
      <c r="T391" s="94">
        <f t="shared" si="411"/>
        <v>51.198831700786194</v>
      </c>
      <c r="U391" s="100">
        <f>T391/(($C391/N$3))</f>
        <v>3.4734621235268786</v>
      </c>
      <c r="V391" s="94">
        <f t="shared" ref="V391:V454" si="419">$J391-W$3</f>
        <v>375</v>
      </c>
      <c r="W391" s="97">
        <f t="shared" ref="W391:W454" si="420">X$3</f>
        <v>10.5</v>
      </c>
      <c r="X391" s="94">
        <v>1</v>
      </c>
      <c r="Y391" s="94">
        <f>Y$3/AB$3</f>
        <v>0.95238095238095244</v>
      </c>
      <c r="Z391" s="93">
        <f>Z390*X391</f>
        <v>6.912463714910208E+17</v>
      </c>
      <c r="AA391" s="93">
        <f>V391*Z391*$G391*Y391</f>
        <v>2.1121588346742374E+21</v>
      </c>
      <c r="AB391" s="93">
        <f t="shared" si="391"/>
        <v>3.9667878456106026E+23</v>
      </c>
      <c r="AC391" s="93">
        <f t="shared" ref="AC391:AC454" si="421">$H391*W391*5</f>
        <v>7.933575691221208E+24</v>
      </c>
      <c r="AD391" s="93">
        <f t="shared" ref="AD391:AD454" si="422">$A391*(30+$B391)</f>
        <v>350890.66666666669</v>
      </c>
      <c r="AE391" s="94">
        <f t="shared" ref="AE391:AE454" si="423">AB391/AA391</f>
        <v>187.80727000686994</v>
      </c>
      <c r="AF391" s="100">
        <f t="shared" si="392"/>
        <v>13.378401187734969</v>
      </c>
      <c r="AG391" s="94">
        <f t="shared" ref="AG391:AG454" si="424">$J391-AH$3</f>
        <v>350</v>
      </c>
      <c r="AH391" s="94">
        <f t="shared" ref="AH391:AH454" si="425">AI$3</f>
        <v>11.75</v>
      </c>
      <c r="AI391" s="94">
        <v>1</v>
      </c>
      <c r="AJ391" s="94">
        <f>AJ$3/AM$3</f>
        <v>0.85106382978723394</v>
      </c>
      <c r="AK391" s="93">
        <f>AK390*AI391</f>
        <v>6.48043473272832E+16</v>
      </c>
      <c r="AL391" s="93">
        <f>AG391*AK391*$G391*AJ391</f>
        <v>1.6515284505165575E+20</v>
      </c>
      <c r="AM391" s="93">
        <f t="shared" si="393"/>
        <v>1.3871951543429904E+22</v>
      </c>
      <c r="AN391" s="93">
        <f t="shared" ref="AN391:AN454" si="426">$H391*AH391*5</f>
        <v>8.8780489877951606E+24</v>
      </c>
      <c r="AO391" s="93">
        <f t="shared" ref="AO391:AO454" si="427">$A391*(30+$B391)</f>
        <v>350890.66666666669</v>
      </c>
      <c r="AP391" s="94">
        <f t="shared" ref="AP391:AP454" si="428">AM391/AL391</f>
        <v>83.99462654785691</v>
      </c>
      <c r="AQ391" s="100">
        <f t="shared" si="401"/>
        <v>6.6956367838352699</v>
      </c>
      <c r="AR391" s="94">
        <f t="shared" ref="AR391:AR454" si="429">$J391-AS$3</f>
        <v>320</v>
      </c>
      <c r="AS391" s="94">
        <f t="shared" ref="AS391:AS454" si="430">AT$3</f>
        <v>13.25</v>
      </c>
      <c r="AT391" s="94">
        <v>14</v>
      </c>
      <c r="AU391" s="94">
        <f>AU$3/AX$3</f>
        <v>0.75471698113207542</v>
      </c>
      <c r="AV391" s="93">
        <f>AV390*AT391</f>
        <v>5365439299584000</v>
      </c>
      <c r="AW391" s="93">
        <f>AR391*AV391*$G391*AU391</f>
        <v>1.1086414878793261E+19</v>
      </c>
      <c r="AX391" s="93">
        <f t="shared" si="394"/>
        <v>2.4441935897665677E+20</v>
      </c>
      <c r="AY391" s="93">
        <f t="shared" ref="AY391:AY454" si="431">$H391*AS391*5</f>
        <v>1.0011416943683906E+25</v>
      </c>
      <c r="AZ391" s="93">
        <f t="shared" ref="AZ391:AZ454" si="432">$A391*(30+$B391)</f>
        <v>350890.66666666669</v>
      </c>
      <c r="BA391" s="94">
        <f t="shared" ref="BA391:BA454" si="433">AX391/AW391</f>
        <v>22.046744745607196</v>
      </c>
      <c r="BB391" s="100">
        <f t="shared" si="402"/>
        <v>1.981813893346644</v>
      </c>
      <c r="BC391" s="94">
        <f t="shared" ref="BC391:BC454" si="434">$J391-BD$3</f>
        <v>283</v>
      </c>
      <c r="BD391" s="94">
        <f t="shared" ref="BD391:BD454" si="435">BE$3</f>
        <v>15.1</v>
      </c>
      <c r="BE391" s="94">
        <v>1</v>
      </c>
      <c r="BF391" s="94">
        <f>BF$3/BI$3</f>
        <v>0.66225165562913912</v>
      </c>
      <c r="BG391" s="93">
        <f>BG390*BE391</f>
        <v>35167194316800</v>
      </c>
      <c r="BH391" s="93">
        <f>BC391*BG391*$G391*BF391</f>
        <v>5.6389591725892824E+16</v>
      </c>
      <c r="BI391" s="93">
        <f t="shared" si="395"/>
        <v>1.6492052242951716E+18</v>
      </c>
      <c r="BJ391" s="93">
        <f t="shared" ref="BJ391:BJ454" si="436">$H391*BD391*5</f>
        <v>1.1409237422613357E+25</v>
      </c>
      <c r="BK391" s="93">
        <f t="shared" ref="BK391:BK454" si="437">$A391*(30+$B391)</f>
        <v>350890.66666666669</v>
      </c>
      <c r="BL391" s="94">
        <f t="shared" ref="BL391:BL454" si="438">BI391/BH391</f>
        <v>29.246624666337031</v>
      </c>
      <c r="BM391" s="100">
        <f t="shared" si="403"/>
        <v>2.9960924861715683</v>
      </c>
      <c r="BN391" s="94">
        <f t="shared" ref="BN391:BN454" si="439">$J391-BO$3</f>
        <v>233</v>
      </c>
      <c r="BO391" s="94">
        <f t="shared" ref="BO391:BO454" si="440">BP$3</f>
        <v>17.600000000000001</v>
      </c>
      <c r="BP391" s="94">
        <v>1</v>
      </c>
      <c r="BQ391" s="94">
        <f>BQ$3/BT$3</f>
        <v>0.56818181818181823</v>
      </c>
      <c r="BR391" s="93">
        <f>BR390*BP391</f>
        <v>19322634240</v>
      </c>
      <c r="BS391" s="93">
        <f>BN391*BR391*$G391*BQ391</f>
        <v>21885744618589.09</v>
      </c>
      <c r="BT391" s="93">
        <f t="shared" si="396"/>
        <v>1877199655137296.7</v>
      </c>
      <c r="BU391" s="93">
        <f t="shared" ref="BU391:BU454" si="441">$H391*BO391*5</f>
        <v>1.3298184015761265E+25</v>
      </c>
      <c r="BV391" s="93">
        <f t="shared" ref="BV391:BV454" si="442">$A391*(30+$B391)</f>
        <v>350890.66666666669</v>
      </c>
      <c r="BW391" s="94">
        <f t="shared" ref="BW391:BW454" si="443">BT391/BS391</f>
        <v>85.772711317432638</v>
      </c>
      <c r="BX391" s="100">
        <f t="shared" si="404"/>
        <v>10.241517769245688</v>
      </c>
      <c r="BY391" s="94">
        <f t="shared" ref="BY391:BY454" si="444">$J391-BZ$3</f>
        <v>178</v>
      </c>
      <c r="BZ391" s="94">
        <f t="shared" ref="BZ391:BZ454" si="445">CA$3</f>
        <v>20.350000000000001</v>
      </c>
      <c r="CA391" s="94">
        <v>1</v>
      </c>
      <c r="CB391" s="94">
        <f>CB$3/CE$3</f>
        <v>0.49140049140049141</v>
      </c>
      <c r="CC391" s="93">
        <f>CC390*CA391</f>
        <v>9584640</v>
      </c>
      <c r="CD391" s="93">
        <f>BY391*CC391*$G391*CB391</f>
        <v>7172707733.0712528</v>
      </c>
      <c r="CE391" s="93">
        <f t="shared" si="397"/>
        <v>1059820361939.6929</v>
      </c>
      <c r="CF391" s="93">
        <f t="shared" ref="CF391:CF454" si="446">$H391*BZ391*5</f>
        <v>1.5376025268223964E+25</v>
      </c>
      <c r="CG391" s="93">
        <f t="shared" ref="CG391:CG454" si="447">$A391*(30+$B391)</f>
        <v>350890.66666666669</v>
      </c>
      <c r="CH391" s="94">
        <f t="shared" ref="CH391:CH454" si="448">CE391/CD391</f>
        <v>147.75736045303671</v>
      </c>
      <c r="CI391" s="100">
        <f t="shared" si="405"/>
        <v>20.399337077471486</v>
      </c>
      <c r="CJ391" s="94">
        <f t="shared" ref="CJ391:CJ454" si="449">$J391-CK$3</f>
        <v>128</v>
      </c>
      <c r="CK391" s="94">
        <f t="shared" ref="CK391:CK454" si="450">CL$3</f>
        <v>22.85</v>
      </c>
      <c r="CL391" s="94">
        <v>1</v>
      </c>
      <c r="CM391" s="94">
        <f>CM$3/CP$3</f>
        <v>0.43763676148796499</v>
      </c>
      <c r="CN391" s="93">
        <f>CN390*CL391</f>
        <v>76800</v>
      </c>
      <c r="CO391" s="93">
        <f>CJ391*CN391*$G391*CM391</f>
        <v>36807534.354485773</v>
      </c>
      <c r="CP391" s="93">
        <f t="shared" si="398"/>
        <v>1162128343.3623455</v>
      </c>
      <c r="CQ391" s="93">
        <f t="shared" ref="CQ391:CQ454" si="451">$H391*CK391*5</f>
        <v>1.726497186137187E+25</v>
      </c>
      <c r="CR391" s="93">
        <f t="shared" ref="CR391:CR454" si="452">$A391*(30+$B391)</f>
        <v>350890.66666666669</v>
      </c>
      <c r="CS391" s="94">
        <f t="shared" ref="CS391:CS454" si="453">CP391/CO391</f>
        <v>31.573110335784165</v>
      </c>
      <c r="CT391" s="100">
        <f t="shared" si="406"/>
        <v>4.8944747026639632</v>
      </c>
      <c r="CU391" s="94">
        <f t="shared" ref="CU391:CU454" si="454">$J391-CV$3</f>
        <v>65</v>
      </c>
      <c r="CV391" s="94">
        <f t="shared" ref="CV391:CV454" si="455">CW$3</f>
        <v>26</v>
      </c>
      <c r="CW391" s="94">
        <v>1</v>
      </c>
      <c r="CX391" s="94">
        <f>CX$3/DA$3</f>
        <v>0.38461538461538458</v>
      </c>
      <c r="CY391" s="93">
        <f>CY390*CW391</f>
        <v>64</v>
      </c>
      <c r="CZ391" s="93">
        <f>CU391*CY391*$G391*CX391</f>
        <v>13688.999999999996</v>
      </c>
      <c r="DA391" s="93">
        <f t="shared" si="399"/>
        <v>212992.00000000093</v>
      </c>
      <c r="DB391" s="93">
        <f t="shared" ref="DB391:DB454" si="456">$H391*CV391*5</f>
        <v>1.9645044568738231E+25</v>
      </c>
      <c r="DC391" s="93">
        <f t="shared" ref="DC391:DC454" si="457">$A391*(30+$B391)</f>
        <v>350890.66666666669</v>
      </c>
      <c r="DD391" s="94">
        <f t="shared" ref="DD391:DD454" si="458">DA391/CZ391</f>
        <v>15.559354226020965</v>
      </c>
      <c r="DE391" s="100">
        <f t="shared" si="407"/>
        <v>2.7445265256210654</v>
      </c>
    </row>
    <row r="392" spans="1:109">
      <c r="A392" s="84">
        <v>8192</v>
      </c>
      <c r="B392" s="84">
        <f t="shared" si="412"/>
        <v>12.866666666666667</v>
      </c>
      <c r="C392" s="112">
        <f t="shared" si="408"/>
        <v>14.74</v>
      </c>
      <c r="D392" s="116"/>
      <c r="E392" s="86">
        <f t="shared" ref="E392:E455" si="459">(100%+J392*0.5%)</f>
        <v>2.9299999999999997</v>
      </c>
      <c r="F392" s="86">
        <f t="shared" si="413"/>
        <v>2.9299999999999997</v>
      </c>
      <c r="G392" s="87">
        <f t="shared" si="414"/>
        <v>8.5848999999999975</v>
      </c>
      <c r="H392" s="88">
        <f t="shared" si="415"/>
        <v>1.7358638753810033E+23</v>
      </c>
      <c r="I392" s="84">
        <f t="shared" ref="I392:I455" si="460">LOG(H392,2)</f>
        <v>77.200000000000031</v>
      </c>
      <c r="J392" s="89">
        <v>386</v>
      </c>
      <c r="K392" s="94">
        <f t="shared" si="416"/>
        <v>386</v>
      </c>
      <c r="L392" s="94">
        <f t="shared" si="417"/>
        <v>10</v>
      </c>
      <c r="M392" s="94">
        <v>1</v>
      </c>
      <c r="N392" s="94">
        <f>N$3/Q$3</f>
        <v>1</v>
      </c>
      <c r="O392" s="93">
        <f>O391*M392</f>
        <v>8.96060111192064E+18</v>
      </c>
      <c r="P392" s="93">
        <f>K392*O392*$G392*N392</f>
        <v>2.9693383691490808E+22</v>
      </c>
      <c r="Q392" s="93">
        <f t="shared" si="409"/>
        <v>1.7358638753810031E+24</v>
      </c>
      <c r="R392" s="93">
        <f t="shared" si="410"/>
        <v>8.6793193769050157E+24</v>
      </c>
      <c r="S392" s="93">
        <f t="shared" si="418"/>
        <v>351163.73333333334</v>
      </c>
      <c r="T392" s="94">
        <f t="shared" si="411"/>
        <v>58.459618257600169</v>
      </c>
      <c r="U392" s="100">
        <f>T392/(($C392/N$3))</f>
        <v>3.9660527990230778</v>
      </c>
      <c r="V392" s="94">
        <f t="shared" si="419"/>
        <v>376</v>
      </c>
      <c r="W392" s="97">
        <f t="shared" si="420"/>
        <v>10.5</v>
      </c>
      <c r="X392" s="94">
        <v>1</v>
      </c>
      <c r="Y392" s="94">
        <f>Y$3/AB$3</f>
        <v>0.95238095238095244</v>
      </c>
      <c r="Z392" s="93">
        <f>Z391*X392</f>
        <v>6.912463714910208E+17</v>
      </c>
      <c r="AA392" s="93">
        <f>V392*Z392*$G392*Y392</f>
        <v>2.1250377585281781E+21</v>
      </c>
      <c r="AB392" s="93">
        <f t="shared" ref="AB392:AB455" si="461">W392*POWER($I$1,V392)</f>
        <v>4.5566426728751302E+23</v>
      </c>
      <c r="AC392" s="93">
        <f t="shared" si="421"/>
        <v>9.113285345750267E+24</v>
      </c>
      <c r="AD392" s="93">
        <f t="shared" si="422"/>
        <v>351163.73333333334</v>
      </c>
      <c r="AE392" s="94">
        <f t="shared" si="423"/>
        <v>214.42643334634701</v>
      </c>
      <c r="AF392" s="100">
        <f t="shared" ref="AF392:AF455" si="462">AE392/(($C392/Y$3))</f>
        <v>15.274610245160405</v>
      </c>
      <c r="AG392" s="94">
        <f t="shared" si="424"/>
        <v>351</v>
      </c>
      <c r="AH392" s="94">
        <f t="shared" si="425"/>
        <v>11.75</v>
      </c>
      <c r="AI392" s="94">
        <v>1</v>
      </c>
      <c r="AJ392" s="94">
        <f>AJ$3/AM$3</f>
        <v>0.85106382978723394</v>
      </c>
      <c r="AK392" s="93">
        <f>AK391*AI392</f>
        <v>6.48043473272832E+16</v>
      </c>
      <c r="AL392" s="93">
        <f>AG392*AK392*$G392*AJ392</f>
        <v>1.6619143261350439E+20</v>
      </c>
      <c r="AM392" s="93">
        <f t="shared" ref="AM392:AM455" si="463">AH392*POWER($I$1,AG392)</f>
        <v>1.5934687918536517E+22</v>
      </c>
      <c r="AN392" s="93">
        <f t="shared" si="426"/>
        <v>1.0198200267863393E+25</v>
      </c>
      <c r="AO392" s="93">
        <f t="shared" si="427"/>
        <v>351163.73333333334</v>
      </c>
      <c r="AP392" s="94">
        <f t="shared" si="428"/>
        <v>95.881524504300444</v>
      </c>
      <c r="AQ392" s="100">
        <f t="shared" si="401"/>
        <v>7.643201580227478</v>
      </c>
      <c r="AR392" s="94">
        <f t="shared" si="429"/>
        <v>321</v>
      </c>
      <c r="AS392" s="94">
        <f t="shared" si="430"/>
        <v>13.25</v>
      </c>
      <c r="AT392" s="94">
        <v>1</v>
      </c>
      <c r="AU392" s="94">
        <f>AU$3/AX$3</f>
        <v>0.75471698113207542</v>
      </c>
      <c r="AV392" s="93">
        <f>AV391*AT392</f>
        <v>5365439299584000</v>
      </c>
      <c r="AW392" s="93">
        <f>AR392*AV392*$G392*AU392</f>
        <v>1.1159113139322696E+19</v>
      </c>
      <c r="AX392" s="93">
        <f t="shared" ref="AX392:AX455" si="464">AS392*POWER($I$1,AR392)</f>
        <v>2.8076411558591549E+20</v>
      </c>
      <c r="AY392" s="93">
        <f t="shared" si="431"/>
        <v>1.1500098174399147E+25</v>
      </c>
      <c r="AZ392" s="93">
        <f t="shared" si="432"/>
        <v>351163.73333333334</v>
      </c>
      <c r="BA392" s="94">
        <f t="shared" si="433"/>
        <v>25.160074289107577</v>
      </c>
      <c r="BB392" s="100">
        <f t="shared" si="402"/>
        <v>2.2616756060425738</v>
      </c>
      <c r="BC392" s="94">
        <f t="shared" si="434"/>
        <v>284</v>
      </c>
      <c r="BD392" s="94">
        <f t="shared" si="435"/>
        <v>15.1</v>
      </c>
      <c r="BE392" s="94">
        <v>1</v>
      </c>
      <c r="BF392" s="94">
        <f>BF$3/BI$3</f>
        <v>0.66225165562913912</v>
      </c>
      <c r="BG392" s="93">
        <f>BG391*BE392</f>
        <v>35167194316800</v>
      </c>
      <c r="BH392" s="93">
        <f>BC392*BG392*$G392*BF392</f>
        <v>5.6782479737247768E+16</v>
      </c>
      <c r="BI392" s="93">
        <f t="shared" ref="BI392:BI455" si="465">BD392*POWER($I$1,BC392)</f>
        <v>1.8944393282003802E+18</v>
      </c>
      <c r="BJ392" s="93">
        <f t="shared" si="436"/>
        <v>1.3105772259126575E+25</v>
      </c>
      <c r="BK392" s="93">
        <f t="shared" si="437"/>
        <v>351163.73333333334</v>
      </c>
      <c r="BL392" s="94">
        <f t="shared" si="438"/>
        <v>33.363096098772161</v>
      </c>
      <c r="BM392" s="100">
        <f t="shared" si="403"/>
        <v>3.4177934266720462</v>
      </c>
      <c r="BN392" s="94">
        <f t="shared" si="439"/>
        <v>234</v>
      </c>
      <c r="BO392" s="94">
        <f t="shared" si="440"/>
        <v>17.600000000000001</v>
      </c>
      <c r="BP392" s="94">
        <v>1</v>
      </c>
      <c r="BQ392" s="94">
        <f>BQ$3/BT$3</f>
        <v>0.56818181818181823</v>
      </c>
      <c r="BR392" s="93">
        <f>BR391*BP392</f>
        <v>19322634240</v>
      </c>
      <c r="BS392" s="93">
        <f>BN392*BR392*$G392*BQ392</f>
        <v>22054883266336.578</v>
      </c>
      <c r="BT392" s="93">
        <f t="shared" ref="BT392:BT455" si="466">BO392*POWER($I$1,BN392)</f>
        <v>2156336155857214</v>
      </c>
      <c r="BU392" s="93">
        <f t="shared" si="441"/>
        <v>1.5275602103352832E+25</v>
      </c>
      <c r="BV392" s="93">
        <f t="shared" si="442"/>
        <v>351163.73333333334</v>
      </c>
      <c r="BW392" s="94">
        <f t="shared" si="443"/>
        <v>97.771370168552778</v>
      </c>
      <c r="BX392" s="100">
        <f t="shared" si="404"/>
        <v>11.674193452961525</v>
      </c>
      <c r="BY392" s="94">
        <f t="shared" si="444"/>
        <v>179</v>
      </c>
      <c r="BZ392" s="94">
        <f t="shared" si="445"/>
        <v>20.350000000000001</v>
      </c>
      <c r="CA392" s="94">
        <v>1</v>
      </c>
      <c r="CB392" s="94">
        <f>CB$3/CE$3</f>
        <v>0.49140049140049141</v>
      </c>
      <c r="CC392" s="93">
        <f>CC391*CA392</f>
        <v>9584640</v>
      </c>
      <c r="CD392" s="93">
        <f>BY392*CC392*$G392*CB392</f>
        <v>7237684762.9208822</v>
      </c>
      <c r="CE392" s="93">
        <f t="shared" ref="CE392:CE455" si="467">BZ392*POWER($I$1,BY392)</f>
        <v>1217413906352.4875</v>
      </c>
      <c r="CF392" s="93">
        <f t="shared" si="446"/>
        <v>1.766241493200171E+25</v>
      </c>
      <c r="CG392" s="93">
        <f t="shared" si="447"/>
        <v>351163.73333333334</v>
      </c>
      <c r="CH392" s="94">
        <f t="shared" si="448"/>
        <v>168.20488128874806</v>
      </c>
      <c r="CI392" s="100">
        <f t="shared" si="405"/>
        <v>23.222315700312233</v>
      </c>
      <c r="CJ392" s="94">
        <f t="shared" si="449"/>
        <v>129</v>
      </c>
      <c r="CK392" s="94">
        <f t="shared" si="450"/>
        <v>22.85</v>
      </c>
      <c r="CL392" s="94">
        <v>1</v>
      </c>
      <c r="CM392" s="94">
        <f>CM$3/CP$3</f>
        <v>0.43763676148796499</v>
      </c>
      <c r="CN392" s="93">
        <f>CN391*CL392</f>
        <v>76800</v>
      </c>
      <c r="CO392" s="93">
        <f>CJ392*CN392*$G392*CM392</f>
        <v>37222022.442013115</v>
      </c>
      <c r="CP392" s="93">
        <f t="shared" ref="CP392:CP455" si="468">CK392*POWER($I$1,CJ392)</f>
        <v>1334934916.3157558</v>
      </c>
      <c r="CQ392" s="93">
        <f t="shared" si="451"/>
        <v>1.9832244776227966E+25</v>
      </c>
      <c r="CR392" s="93">
        <f t="shared" si="452"/>
        <v>351163.73333333334</v>
      </c>
      <c r="CS392" s="94">
        <f t="shared" si="453"/>
        <v>35.86411561584017</v>
      </c>
      <c r="CT392" s="100">
        <f t="shared" si="406"/>
        <v>5.5596678549657259</v>
      </c>
      <c r="CU392" s="94">
        <f t="shared" si="454"/>
        <v>66</v>
      </c>
      <c r="CV392" s="94">
        <f t="shared" si="455"/>
        <v>26</v>
      </c>
      <c r="CW392" s="94">
        <v>1</v>
      </c>
      <c r="CX392" s="94">
        <f>CX$3/DA$3</f>
        <v>0.38461538461538458</v>
      </c>
      <c r="CY392" s="93">
        <f>CY391*CW392</f>
        <v>64</v>
      </c>
      <c r="CZ392" s="93">
        <f>CU392*CY392*$G392*CX392</f>
        <v>13947.16061538461</v>
      </c>
      <c r="DA392" s="93">
        <f t="shared" ref="DA392:DA455" si="469">CV392*POWER($I$1,CU392)</f>
        <v>244663.5600275296</v>
      </c>
      <c r="DB392" s="93">
        <f t="shared" si="456"/>
        <v>2.2566230379953043E+25</v>
      </c>
      <c r="DC392" s="93">
        <f t="shared" si="457"/>
        <v>351163.73333333334</v>
      </c>
      <c r="DD392" s="94">
        <f t="shared" si="458"/>
        <v>17.542176990322321</v>
      </c>
      <c r="DE392" s="100">
        <f t="shared" si="407"/>
        <v>3.0942781665426073</v>
      </c>
    </row>
    <row r="393" spans="1:109">
      <c r="A393" s="84">
        <v>8192</v>
      </c>
      <c r="B393" s="84">
        <f t="shared" si="412"/>
        <v>12.9</v>
      </c>
      <c r="C393" s="112">
        <f t="shared" si="408"/>
        <v>14.74</v>
      </c>
      <c r="D393" s="116"/>
      <c r="E393" s="86">
        <f t="shared" si="459"/>
        <v>2.9350000000000001</v>
      </c>
      <c r="F393" s="86">
        <f t="shared" si="413"/>
        <v>2.9350000000000001</v>
      </c>
      <c r="G393" s="87">
        <f t="shared" si="414"/>
        <v>8.6142250000000011</v>
      </c>
      <c r="H393" s="88">
        <f t="shared" si="415"/>
        <v>1.9939839781489368E+23</v>
      </c>
      <c r="I393" s="84">
        <f t="shared" si="460"/>
        <v>77.400000000000034</v>
      </c>
      <c r="J393" s="89">
        <v>387</v>
      </c>
      <c r="K393" s="94">
        <f t="shared" si="416"/>
        <v>387</v>
      </c>
      <c r="L393" s="94">
        <f t="shared" si="417"/>
        <v>10</v>
      </c>
      <c r="M393" s="94">
        <v>1</v>
      </c>
      <c r="N393" s="94">
        <f>N$3/Q$3</f>
        <v>1</v>
      </c>
      <c r="O393" s="93">
        <f>O392*M393</f>
        <v>8.96060111192064E+18</v>
      </c>
      <c r="P393" s="93">
        <f>K393*O393*$G393*N393</f>
        <v>2.9872001401860485E+22</v>
      </c>
      <c r="Q393" s="93">
        <f t="shared" si="409"/>
        <v>1.9939839781489369E+24</v>
      </c>
      <c r="R393" s="93">
        <f t="shared" si="410"/>
        <v>9.9699198907446847E+24</v>
      </c>
      <c r="S393" s="93">
        <f t="shared" si="418"/>
        <v>351436.79999999999</v>
      </c>
      <c r="T393" s="94">
        <f t="shared" si="411"/>
        <v>66.750933468580641</v>
      </c>
      <c r="U393" s="100">
        <f>T393/(($C393/N$3))</f>
        <v>4.5285572231058779</v>
      </c>
      <c r="V393" s="94">
        <f t="shared" si="419"/>
        <v>377</v>
      </c>
      <c r="W393" s="97">
        <f t="shared" si="420"/>
        <v>10.5</v>
      </c>
      <c r="X393" s="94">
        <v>1</v>
      </c>
      <c r="Y393" s="94">
        <f>Y$3/AB$3</f>
        <v>0.95238095238095244</v>
      </c>
      <c r="Z393" s="93">
        <f>Z392*X393</f>
        <v>6.912463714910208E+17</v>
      </c>
      <c r="AA393" s="93">
        <f>V393*Z393*$G393*Y393</f>
        <v>2.137967637114647E+21</v>
      </c>
      <c r="AB393" s="93">
        <f t="shared" si="461"/>
        <v>5.2342079426409572E+23</v>
      </c>
      <c r="AC393" s="93">
        <f t="shared" si="421"/>
        <v>1.0468415885281918E+25</v>
      </c>
      <c r="AD393" s="93">
        <f t="shared" si="422"/>
        <v>351436.79999999999</v>
      </c>
      <c r="AE393" s="94">
        <f t="shared" si="423"/>
        <v>244.82166389127042</v>
      </c>
      <c r="AF393" s="100">
        <f t="shared" si="462"/>
        <v>17.439806450870687</v>
      </c>
      <c r="AG393" s="94">
        <f t="shared" si="424"/>
        <v>352</v>
      </c>
      <c r="AH393" s="94">
        <f t="shared" si="425"/>
        <v>11.75</v>
      </c>
      <c r="AI393" s="94">
        <v>1</v>
      </c>
      <c r="AJ393" s="94">
        <f>AJ$3/AM$3</f>
        <v>0.85106382978723394</v>
      </c>
      <c r="AK393" s="93">
        <f>AK392*AI393</f>
        <v>6.48043473272832E+16</v>
      </c>
      <c r="AL393" s="93">
        <f>AG393*AK393*$G393*AJ393</f>
        <v>1.6723422004858628E+20</v>
      </c>
      <c r="AM393" s="93">
        <f t="shared" si="463"/>
        <v>1.8304149799414025E+22</v>
      </c>
      <c r="AN393" s="93">
        <f t="shared" si="426"/>
        <v>1.1714655871625005E+25</v>
      </c>
      <c r="AO393" s="93">
        <f t="shared" si="427"/>
        <v>351436.79999999999</v>
      </c>
      <c r="AP393" s="94">
        <f t="shared" si="428"/>
        <v>109.45217907014576</v>
      </c>
      <c r="AQ393" s="100">
        <f t="shared" si="401"/>
        <v>8.7249871375455417</v>
      </c>
      <c r="AR393" s="94">
        <f t="shared" si="429"/>
        <v>322</v>
      </c>
      <c r="AS393" s="94">
        <f t="shared" si="430"/>
        <v>13.25</v>
      </c>
      <c r="AT393" s="94">
        <v>1</v>
      </c>
      <c r="AU393" s="94">
        <f>AU$3/AX$3</f>
        <v>0.75471698113207542</v>
      </c>
      <c r="AV393" s="93">
        <f>AV392*AT393</f>
        <v>5365439299584000</v>
      </c>
      <c r="AW393" s="93">
        <f>AR393*AV393*$G393*AU393</f>
        <v>1.123211368667758E+19</v>
      </c>
      <c r="AX393" s="93">
        <f t="shared" si="464"/>
        <v>3.2251327771573853E+20</v>
      </c>
      <c r="AY393" s="93">
        <f t="shared" si="431"/>
        <v>1.3210143855236706E+25</v>
      </c>
      <c r="AZ393" s="93">
        <f t="shared" si="432"/>
        <v>351436.79999999999</v>
      </c>
      <c r="BA393" s="94">
        <f t="shared" si="433"/>
        <v>28.713498341658688</v>
      </c>
      <c r="BB393" s="100">
        <f t="shared" si="402"/>
        <v>2.5810980531002552</v>
      </c>
      <c r="BC393" s="94">
        <f t="shared" si="434"/>
        <v>285</v>
      </c>
      <c r="BD393" s="94">
        <f t="shared" si="435"/>
        <v>15.1</v>
      </c>
      <c r="BE393" s="94">
        <v>1</v>
      </c>
      <c r="BF393" s="94">
        <f>BF$3/BI$3</f>
        <v>0.66225165562913912</v>
      </c>
      <c r="BG393" s="93">
        <f>BG392*BE393</f>
        <v>35167194316800</v>
      </c>
      <c r="BH393" s="93">
        <f>BC393*BG393*$G393*BF393</f>
        <v>5.7177063226580416E+16</v>
      </c>
      <c r="BI393" s="93">
        <f t="shared" si="465"/>
        <v>2.1761393399454651E+18</v>
      </c>
      <c r="BJ393" s="93">
        <f t="shared" si="436"/>
        <v>1.5054579035024473E+25</v>
      </c>
      <c r="BK393" s="93">
        <f t="shared" si="437"/>
        <v>351436.79999999999</v>
      </c>
      <c r="BL393" s="94">
        <f t="shared" si="438"/>
        <v>38.0596556930861</v>
      </c>
      <c r="BM393" s="100">
        <f t="shared" si="403"/>
        <v>3.8989199522767986</v>
      </c>
      <c r="BN393" s="94">
        <f t="shared" si="439"/>
        <v>235</v>
      </c>
      <c r="BO393" s="94">
        <f t="shared" si="440"/>
        <v>17.600000000000001</v>
      </c>
      <c r="BP393" s="94">
        <v>1</v>
      </c>
      <c r="BQ393" s="94">
        <f>BQ$3/BT$3</f>
        <v>0.56818181818181823</v>
      </c>
      <c r="BR393" s="93">
        <f>BR392*BP393</f>
        <v>19322634240</v>
      </c>
      <c r="BS393" s="93">
        <f>BN393*BR393*$G393*BQ393</f>
        <v>22224793721576.734</v>
      </c>
      <c r="BT393" s="93">
        <f t="shared" si="466"/>
        <v>2476979795053812</v>
      </c>
      <c r="BU393" s="93">
        <f t="shared" si="441"/>
        <v>1.7547059007710645E+25</v>
      </c>
      <c r="BV393" s="93">
        <f t="shared" si="442"/>
        <v>351436.79999999999</v>
      </c>
      <c r="BW393" s="94">
        <f t="shared" si="443"/>
        <v>111.4511939271256</v>
      </c>
      <c r="BX393" s="100">
        <f t="shared" si="404"/>
        <v>13.307605245029922</v>
      </c>
      <c r="BY393" s="94">
        <f t="shared" si="444"/>
        <v>180</v>
      </c>
      <c r="BZ393" s="94">
        <f t="shared" si="445"/>
        <v>20.350000000000001</v>
      </c>
      <c r="CA393" s="94">
        <v>13</v>
      </c>
      <c r="CB393" s="94">
        <f>CB$3/CE$3</f>
        <v>0.49140049140049141</v>
      </c>
      <c r="CC393" s="93">
        <f>CC392*CA393</f>
        <v>124600320</v>
      </c>
      <c r="CD393" s="93">
        <f>BY393*CC393*$G393*CB393</f>
        <v>94938739301.89682</v>
      </c>
      <c r="CE393" s="93">
        <f t="shared" si="467"/>
        <v>1398441351577.6169</v>
      </c>
      <c r="CF393" s="93">
        <f t="shared" si="446"/>
        <v>2.0288786977665433E+25</v>
      </c>
      <c r="CG393" s="93">
        <f t="shared" si="447"/>
        <v>351436.79999999999</v>
      </c>
      <c r="CH393" s="94">
        <f t="shared" si="448"/>
        <v>14.729933869573481</v>
      </c>
      <c r="CI393" s="100">
        <f t="shared" si="405"/>
        <v>2.0336102730381298</v>
      </c>
      <c r="CJ393" s="94">
        <f t="shared" si="449"/>
        <v>130</v>
      </c>
      <c r="CK393" s="94">
        <f t="shared" si="450"/>
        <v>22.85</v>
      </c>
      <c r="CL393" s="94">
        <v>1</v>
      </c>
      <c r="CM393" s="94">
        <f>CM$3/CP$3</f>
        <v>0.43763676148796499</v>
      </c>
      <c r="CN393" s="93">
        <f>CN392*CL393</f>
        <v>76800</v>
      </c>
      <c r="CO393" s="93">
        <f>CJ393*CN393*$G393*CM393</f>
        <v>37638696.892778993</v>
      </c>
      <c r="CP393" s="93">
        <f t="shared" si="468"/>
        <v>1533437542.4000134</v>
      </c>
      <c r="CQ393" s="93">
        <f t="shared" si="451"/>
        <v>2.2781266950351606E+25</v>
      </c>
      <c r="CR393" s="93">
        <f t="shared" si="452"/>
        <v>351436.79999999999</v>
      </c>
      <c r="CS393" s="94">
        <f t="shared" si="453"/>
        <v>40.740983854151558</v>
      </c>
      <c r="CT393" s="100">
        <f t="shared" si="406"/>
        <v>6.315681689737878</v>
      </c>
      <c r="CU393" s="94">
        <f t="shared" si="454"/>
        <v>67</v>
      </c>
      <c r="CV393" s="94">
        <f t="shared" si="455"/>
        <v>26</v>
      </c>
      <c r="CW393" s="94">
        <v>1</v>
      </c>
      <c r="CX393" s="94">
        <f>CX$3/DA$3</f>
        <v>0.38461538461538458</v>
      </c>
      <c r="CY393" s="93">
        <f>CY392*CW393</f>
        <v>64</v>
      </c>
      <c r="CZ393" s="93">
        <f>CU393*CY393*$G393*CX393</f>
        <v>14206.844923076924</v>
      </c>
      <c r="DA393" s="93">
        <f t="shared" si="469"/>
        <v>281044.62893134158</v>
      </c>
      <c r="DB393" s="93">
        <f t="shared" si="456"/>
        <v>2.5921791715936178E+25</v>
      </c>
      <c r="DC393" s="93">
        <f t="shared" si="457"/>
        <v>351436.79999999999</v>
      </c>
      <c r="DD393" s="94">
        <f t="shared" si="458"/>
        <v>19.782339460524838</v>
      </c>
      <c r="DE393" s="100">
        <f t="shared" si="407"/>
        <v>3.4894221572160498</v>
      </c>
    </row>
    <row r="394" spans="1:109">
      <c r="A394" s="84">
        <v>8192</v>
      </c>
      <c r="B394" s="84">
        <f t="shared" si="412"/>
        <v>12.933333333333334</v>
      </c>
      <c r="C394" s="112">
        <f t="shared" si="408"/>
        <v>14.74</v>
      </c>
      <c r="D394" s="116"/>
      <c r="E394" s="86">
        <f t="shared" si="459"/>
        <v>2.94</v>
      </c>
      <c r="F394" s="86">
        <f t="shared" si="413"/>
        <v>2.94</v>
      </c>
      <c r="G394" s="87">
        <f t="shared" si="414"/>
        <v>8.6435999999999993</v>
      </c>
      <c r="H394" s="88">
        <f t="shared" si="415"/>
        <v>2.2904861155901278E+23</v>
      </c>
      <c r="I394" s="84">
        <f t="shared" si="460"/>
        <v>77.600000000000037</v>
      </c>
      <c r="J394" s="89">
        <v>388</v>
      </c>
      <c r="K394" s="94">
        <f t="shared" si="416"/>
        <v>388</v>
      </c>
      <c r="L394" s="94">
        <f t="shared" si="417"/>
        <v>10</v>
      </c>
      <c r="M394" s="94">
        <v>1</v>
      </c>
      <c r="N394" s="94">
        <f>N$3/Q$3</f>
        <v>1</v>
      </c>
      <c r="O394" s="93">
        <f>O393*M394</f>
        <v>8.96060111192064E+18</v>
      </c>
      <c r="P394" s="93">
        <f>K394*O394*$G394*N394</f>
        <v>3.0051318487146926E+22</v>
      </c>
      <c r="Q394" s="93">
        <f t="shared" si="409"/>
        <v>2.290486115590128E+24</v>
      </c>
      <c r="R394" s="93">
        <f t="shared" si="410"/>
        <v>1.1452430577950639E+25</v>
      </c>
      <c r="S394" s="93">
        <f t="shared" si="418"/>
        <v>351709.8666666667</v>
      </c>
      <c r="T394" s="94">
        <f t="shared" si="411"/>
        <v>76.219155461341188</v>
      </c>
      <c r="U394" s="100">
        <f>T394/(($C394/N$3))</f>
        <v>5.1709060692904467</v>
      </c>
      <c r="V394" s="94">
        <f t="shared" si="419"/>
        <v>378</v>
      </c>
      <c r="W394" s="97">
        <f t="shared" si="420"/>
        <v>10.5</v>
      </c>
      <c r="X394" s="94">
        <v>1</v>
      </c>
      <c r="Y394" s="94">
        <f>Y$3/AB$3</f>
        <v>0.95238095238095244</v>
      </c>
      <c r="Z394" s="93">
        <f>Z393*X394</f>
        <v>6.912463714910208E+17</v>
      </c>
      <c r="AA394" s="93">
        <f>V394*Z394*$G394*Y394</f>
        <v>2.1509485691831234E+21</v>
      </c>
      <c r="AB394" s="93">
        <f t="shared" si="461"/>
        <v>6.0125260534240799E+23</v>
      </c>
      <c r="AC394" s="93">
        <f t="shared" si="421"/>
        <v>1.202505210684817E+25</v>
      </c>
      <c r="AD394" s="93">
        <f t="shared" si="422"/>
        <v>351709.8666666667</v>
      </c>
      <c r="AE394" s="94">
        <f t="shared" si="423"/>
        <v>279.52904776832889</v>
      </c>
      <c r="AF394" s="100">
        <f t="shared" si="462"/>
        <v>19.912177758259521</v>
      </c>
      <c r="AG394" s="94">
        <f t="shared" si="424"/>
        <v>353</v>
      </c>
      <c r="AH394" s="94">
        <f t="shared" si="425"/>
        <v>11.75</v>
      </c>
      <c r="AI394" s="94">
        <v>1</v>
      </c>
      <c r="AJ394" s="94">
        <f>AJ$3/AM$3</f>
        <v>0.85106382978723394</v>
      </c>
      <c r="AK394" s="93">
        <f>AK393*AI394</f>
        <v>6.48043473272832E+16</v>
      </c>
      <c r="AL394" s="93">
        <f>AG394*AK394*$G394*AJ394</f>
        <v>1.6828121562979664E+20</v>
      </c>
      <c r="AM394" s="93">
        <f t="shared" si="463"/>
        <v>2.1025946764206204E+22</v>
      </c>
      <c r="AN394" s="93">
        <f t="shared" si="426"/>
        <v>1.3456605929092001E+25</v>
      </c>
      <c r="AO394" s="93">
        <f t="shared" si="427"/>
        <v>351709.8666666667</v>
      </c>
      <c r="AP394" s="94">
        <f t="shared" si="428"/>
        <v>124.94529876977698</v>
      </c>
      <c r="AQ394" s="100">
        <f t="shared" si="401"/>
        <v>9.9600221203858865</v>
      </c>
      <c r="AR394" s="94">
        <f t="shared" si="429"/>
        <v>323</v>
      </c>
      <c r="AS394" s="94">
        <f t="shared" si="430"/>
        <v>13.25</v>
      </c>
      <c r="AT394" s="94">
        <v>1</v>
      </c>
      <c r="AU394" s="94">
        <f>AU$3/AX$3</f>
        <v>0.75471698113207542</v>
      </c>
      <c r="AV394" s="93">
        <f>AV393*AT394</f>
        <v>5365439299584000</v>
      </c>
      <c r="AW394" s="93">
        <f>AR394*AV394*$G394*AU394</f>
        <v>1.1305417128266125E+19</v>
      </c>
      <c r="AX394" s="93">
        <f t="shared" si="464"/>
        <v>3.7047047157677077E+20</v>
      </c>
      <c r="AY394" s="93">
        <f t="shared" si="431"/>
        <v>1.5174470515784598E+25</v>
      </c>
      <c r="AZ394" s="93">
        <f t="shared" si="432"/>
        <v>351709.8666666667</v>
      </c>
      <c r="BA394" s="94">
        <f t="shared" si="433"/>
        <v>32.769288153951436</v>
      </c>
      <c r="BB394" s="100">
        <f t="shared" si="402"/>
        <v>2.9456788876516726</v>
      </c>
      <c r="BC394" s="94">
        <f t="shared" si="434"/>
        <v>286</v>
      </c>
      <c r="BD394" s="94">
        <f t="shared" si="435"/>
        <v>15.1</v>
      </c>
      <c r="BE394" s="94">
        <v>1</v>
      </c>
      <c r="BF394" s="94">
        <f>BF$3/BI$3</f>
        <v>0.66225165562913912</v>
      </c>
      <c r="BG394" s="93">
        <f>BG393*BE394</f>
        <v>35167194316800</v>
      </c>
      <c r="BH394" s="93">
        <f>BC394*BG394*$G394*BF394</f>
        <v>5.7573345687320568E+16</v>
      </c>
      <c r="BI394" s="93">
        <f t="shared" si="465"/>
        <v>2.4997276800396887E+18</v>
      </c>
      <c r="BJ394" s="93">
        <f t="shared" si="436"/>
        <v>1.7293170172705464E+25</v>
      </c>
      <c r="BK394" s="93">
        <f t="shared" si="437"/>
        <v>351709.8666666667</v>
      </c>
      <c r="BL394" s="94">
        <f t="shared" si="438"/>
        <v>43.418141679930301</v>
      </c>
      <c r="BM394" s="100">
        <f t="shared" si="403"/>
        <v>4.4478557623266459</v>
      </c>
      <c r="BN394" s="94">
        <f t="shared" si="439"/>
        <v>236</v>
      </c>
      <c r="BO394" s="94">
        <f t="shared" si="440"/>
        <v>17.600000000000001</v>
      </c>
      <c r="BP394" s="94">
        <v>1</v>
      </c>
      <c r="BQ394" s="94">
        <f>BQ$3/BT$3</f>
        <v>0.56818181818181823</v>
      </c>
      <c r="BR394" s="93">
        <f>BR393*BP394</f>
        <v>19322634240</v>
      </c>
      <c r="BS394" s="93">
        <f>BN394*BR394*$G394*BQ394</f>
        <v>22395477631124.945</v>
      </c>
      <c r="BT394" s="93">
        <f t="shared" si="466"/>
        <v>2845302615939207.5</v>
      </c>
      <c r="BU394" s="93">
        <f t="shared" si="441"/>
        <v>2.0156277817193127E+25</v>
      </c>
      <c r="BV394" s="93">
        <f t="shared" si="442"/>
        <v>351709.8666666667</v>
      </c>
      <c r="BW394" s="94">
        <f t="shared" si="443"/>
        <v>127.04808813654604</v>
      </c>
      <c r="BX394" s="100">
        <f t="shared" si="404"/>
        <v>15.169920971527885</v>
      </c>
      <c r="BY394" s="94">
        <f t="shared" si="444"/>
        <v>181</v>
      </c>
      <c r="BZ394" s="94">
        <f t="shared" si="445"/>
        <v>20.350000000000001</v>
      </c>
      <c r="CA394" s="94">
        <v>1</v>
      </c>
      <c r="CB394" s="94">
        <f>CB$3/CE$3</f>
        <v>0.49140049140049141</v>
      </c>
      <c r="CC394" s="93">
        <f>CC393*CA394</f>
        <v>124600320</v>
      </c>
      <c r="CD394" s="93">
        <f>BY394*CC394*$G394*CB394</f>
        <v>95791721866.000977</v>
      </c>
      <c r="CE394" s="93">
        <f t="shared" si="467"/>
        <v>1606387280117.0388</v>
      </c>
      <c r="CF394" s="93">
        <f t="shared" si="446"/>
        <v>2.3305696226129552E+25</v>
      </c>
      <c r="CG394" s="93">
        <f t="shared" si="447"/>
        <v>351709.8666666667</v>
      </c>
      <c r="CH394" s="94">
        <f t="shared" si="448"/>
        <v>16.769583517500045</v>
      </c>
      <c r="CI394" s="100">
        <f t="shared" si="405"/>
        <v>2.3152036945802301</v>
      </c>
      <c r="CJ394" s="94">
        <f t="shared" si="449"/>
        <v>131</v>
      </c>
      <c r="CK394" s="94">
        <f t="shared" si="450"/>
        <v>22.85</v>
      </c>
      <c r="CL394" s="94">
        <v>1</v>
      </c>
      <c r="CM394" s="94">
        <f>CM$3/CP$3</f>
        <v>0.43763676148796499</v>
      </c>
      <c r="CN394" s="93">
        <f>CN393*CL394</f>
        <v>76800</v>
      </c>
      <c r="CO394" s="93">
        <f>CJ394*CN394*$G394*CM394</f>
        <v>38057562.748358861</v>
      </c>
      <c r="CP394" s="93">
        <f t="shared" si="468"/>
        <v>1761457182.4455917</v>
      </c>
      <c r="CQ394" s="93">
        <f t="shared" si="451"/>
        <v>2.616880387061721E+25</v>
      </c>
      <c r="CR394" s="93">
        <f t="shared" si="452"/>
        <v>351709.8666666667</v>
      </c>
      <c r="CS394" s="94">
        <f t="shared" si="453"/>
        <v>46.284024914904734</v>
      </c>
      <c r="CT394" s="100">
        <f t="shared" si="406"/>
        <v>7.1749658704584345</v>
      </c>
      <c r="CU394" s="94">
        <f t="shared" si="454"/>
        <v>68</v>
      </c>
      <c r="CV394" s="94">
        <f t="shared" si="455"/>
        <v>26</v>
      </c>
      <c r="CW394" s="94">
        <v>1</v>
      </c>
      <c r="CX394" s="94">
        <f>CX$3/DA$3</f>
        <v>0.38461538461538458</v>
      </c>
      <c r="CY394" s="93">
        <f>CY393*CW394</f>
        <v>64</v>
      </c>
      <c r="CZ394" s="93">
        <f>CU394*CY394*$G394*CX394</f>
        <v>14468.056615384612</v>
      </c>
      <c r="DA394" s="93">
        <f t="shared" si="469"/>
        <v>322835.50293418422</v>
      </c>
      <c r="DB394" s="93">
        <f t="shared" si="456"/>
        <v>2.9776319502671661E+25</v>
      </c>
      <c r="DC394" s="93">
        <f t="shared" si="457"/>
        <v>351709.8666666667</v>
      </c>
      <c r="DD394" s="94">
        <f t="shared" si="458"/>
        <v>22.313674290636726</v>
      </c>
      <c r="DE394" s="100">
        <f t="shared" si="407"/>
        <v>3.935926265648269</v>
      </c>
    </row>
    <row r="395" spans="1:109">
      <c r="A395" s="84">
        <v>8192</v>
      </c>
      <c r="B395" s="84">
        <f t="shared" si="412"/>
        <v>12.966666666666667</v>
      </c>
      <c r="C395" s="112">
        <f t="shared" si="408"/>
        <v>14.74</v>
      </c>
      <c r="D395" s="116"/>
      <c r="E395" s="86">
        <f t="shared" si="459"/>
        <v>2.9450000000000003</v>
      </c>
      <c r="F395" s="86">
        <f t="shared" si="413"/>
        <v>2.9450000000000003</v>
      </c>
      <c r="G395" s="87">
        <f t="shared" si="414"/>
        <v>8.6730250000000009</v>
      </c>
      <c r="H395" s="88">
        <f t="shared" si="415"/>
        <v>2.6310776331219284E+23</v>
      </c>
      <c r="I395" s="84">
        <f t="shared" si="460"/>
        <v>77.80000000000004</v>
      </c>
      <c r="J395" s="89">
        <v>389</v>
      </c>
      <c r="K395" s="94">
        <f t="shared" si="416"/>
        <v>389</v>
      </c>
      <c r="L395" s="94">
        <f t="shared" si="417"/>
        <v>10</v>
      </c>
      <c r="M395" s="94">
        <v>1</v>
      </c>
      <c r="N395" s="94">
        <f>N$3/Q$3</f>
        <v>1</v>
      </c>
      <c r="O395" s="93">
        <f>O394*M395</f>
        <v>8.96060111192064E+18</v>
      </c>
      <c r="P395" s="93">
        <f>K395*O395*$G395*N395</f>
        <v>3.0231336291440337E+22</v>
      </c>
      <c r="Q395" s="93">
        <f t="shared" si="409"/>
        <v>2.6310776331219286E+24</v>
      </c>
      <c r="R395" s="93">
        <f t="shared" si="410"/>
        <v>1.3155388165609643E+25</v>
      </c>
      <c r="S395" s="93">
        <f t="shared" si="418"/>
        <v>351982.93333333335</v>
      </c>
      <c r="T395" s="94">
        <f t="shared" si="411"/>
        <v>87.031469854903136</v>
      </c>
      <c r="U395" s="100">
        <f>T395/(($C395/N$3))</f>
        <v>5.9044416455158162</v>
      </c>
      <c r="V395" s="94">
        <f t="shared" si="419"/>
        <v>379</v>
      </c>
      <c r="W395" s="97">
        <f t="shared" si="420"/>
        <v>10.5</v>
      </c>
      <c r="X395" s="94">
        <v>1</v>
      </c>
      <c r="Y395" s="94">
        <f>Y$3/AB$3</f>
        <v>0.95238095238095244</v>
      </c>
      <c r="Z395" s="93">
        <f>Z394*X395</f>
        <v>6.912463714910208E+17</v>
      </c>
      <c r="AA395" s="93">
        <f>V395*Z395*$G395*Y395</f>
        <v>2.163980653483091E+21</v>
      </c>
      <c r="AB395" s="93">
        <f t="shared" si="461"/>
        <v>6.9065787869450568E+23</v>
      </c>
      <c r="AC395" s="93">
        <f t="shared" si="421"/>
        <v>1.3813157573890125E+25</v>
      </c>
      <c r="AD395" s="93">
        <f t="shared" si="422"/>
        <v>351982.93333333335</v>
      </c>
      <c r="AE395" s="94">
        <f t="shared" si="423"/>
        <v>319.16083795982161</v>
      </c>
      <c r="AF395" s="100">
        <f t="shared" si="462"/>
        <v>22.735337846527319</v>
      </c>
      <c r="AG395" s="94">
        <f t="shared" si="424"/>
        <v>354</v>
      </c>
      <c r="AH395" s="94">
        <f t="shared" si="425"/>
        <v>11.75</v>
      </c>
      <c r="AI395" s="94">
        <v>1</v>
      </c>
      <c r="AJ395" s="94">
        <f>AJ$3/AM$3</f>
        <v>0.85106382978723394</v>
      </c>
      <c r="AK395" s="93">
        <f>AK394*AI395</f>
        <v>6.48043473272832E+16</v>
      </c>
      <c r="AL395" s="93">
        <f>AG395*AK395*$G395*AJ395</f>
        <v>1.6933242763003104E+20</v>
      </c>
      <c r="AM395" s="93">
        <f t="shared" si="463"/>
        <v>2.4152470460298892E+22</v>
      </c>
      <c r="AN395" s="93">
        <f t="shared" si="426"/>
        <v>1.5457581094591328E+25</v>
      </c>
      <c r="AO395" s="93">
        <f t="shared" si="427"/>
        <v>351982.93333333335</v>
      </c>
      <c r="AP395" s="94">
        <f t="shared" si="428"/>
        <v>142.63346246395784</v>
      </c>
      <c r="AQ395" s="100">
        <f t="shared" si="401"/>
        <v>11.370035169277509</v>
      </c>
      <c r="AR395" s="94">
        <f t="shared" si="429"/>
        <v>324</v>
      </c>
      <c r="AS395" s="94">
        <f t="shared" si="430"/>
        <v>13.25</v>
      </c>
      <c r="AT395" s="94">
        <v>1</v>
      </c>
      <c r="AU395" s="94">
        <f>AU$3/AX$3</f>
        <v>0.75471698113207542</v>
      </c>
      <c r="AV395" s="93">
        <f>AV394*AT395</f>
        <v>5365439299584000</v>
      </c>
      <c r="AW395" s="93">
        <f>AR395*AV395*$G395*AU395</f>
        <v>1.1379024071496563E+19</v>
      </c>
      <c r="AX395" s="93">
        <f t="shared" si="464"/>
        <v>4.2555882127521238E+20</v>
      </c>
      <c r="AY395" s="93">
        <f t="shared" si="431"/>
        <v>1.7430889319432775E+25</v>
      </c>
      <c r="AZ395" s="93">
        <f t="shared" si="432"/>
        <v>351982.93333333335</v>
      </c>
      <c r="BA395" s="94">
        <f t="shared" si="433"/>
        <v>37.398534232931205</v>
      </c>
      <c r="BB395" s="100">
        <f t="shared" si="402"/>
        <v>3.3618085385776015</v>
      </c>
      <c r="BC395" s="94">
        <f t="shared" si="434"/>
        <v>287</v>
      </c>
      <c r="BD395" s="94">
        <f t="shared" si="435"/>
        <v>15.1</v>
      </c>
      <c r="BE395" s="94">
        <v>1</v>
      </c>
      <c r="BF395" s="94">
        <f>BF$3/BI$3</f>
        <v>0.66225165562913912</v>
      </c>
      <c r="BG395" s="93">
        <f>BG394*BE395</f>
        <v>35167194316800</v>
      </c>
      <c r="BH395" s="93">
        <f>BC395*BG395*$G395*BF395</f>
        <v>5.79713306128982E+16</v>
      </c>
      <c r="BI395" s="93">
        <f t="shared" si="465"/>
        <v>2.8714330740021458E+18</v>
      </c>
      <c r="BJ395" s="93">
        <f t="shared" si="436"/>
        <v>1.9864636130070558E+25</v>
      </c>
      <c r="BK395" s="93">
        <f t="shared" si="437"/>
        <v>351982.93333333335</v>
      </c>
      <c r="BL395" s="94">
        <f t="shared" si="438"/>
        <v>49.531950425220579</v>
      </c>
      <c r="BM395" s="100">
        <f t="shared" si="403"/>
        <v>5.0741685985130989</v>
      </c>
      <c r="BN395" s="94">
        <f t="shared" si="439"/>
        <v>237</v>
      </c>
      <c r="BO395" s="94">
        <f t="shared" si="440"/>
        <v>17.600000000000001</v>
      </c>
      <c r="BP395" s="94">
        <v>1</v>
      </c>
      <c r="BQ395" s="94">
        <f>BQ$3/BT$3</f>
        <v>0.56818181818181823</v>
      </c>
      <c r="BR395" s="93">
        <f>BR394*BP395</f>
        <v>19322634240</v>
      </c>
      <c r="BS395" s="93">
        <f>BN395*BR395*$G395*BQ395</f>
        <v>22566936641796.66</v>
      </c>
      <c r="BT395" s="93">
        <f t="shared" si="466"/>
        <v>3268394434398127.5</v>
      </c>
      <c r="BU395" s="93">
        <f t="shared" si="441"/>
        <v>2.3153483171472973E+25</v>
      </c>
      <c r="BV395" s="93">
        <f t="shared" si="442"/>
        <v>351982.93333333335</v>
      </c>
      <c r="BW395" s="94">
        <f t="shared" si="443"/>
        <v>144.83110784051527</v>
      </c>
      <c r="BX395" s="100">
        <f t="shared" si="404"/>
        <v>17.293266607822719</v>
      </c>
      <c r="BY395" s="94">
        <f t="shared" si="444"/>
        <v>182</v>
      </c>
      <c r="BZ395" s="94">
        <f t="shared" si="445"/>
        <v>20.350000000000001</v>
      </c>
      <c r="CA395" s="94">
        <v>1</v>
      </c>
      <c r="CB395" s="94">
        <f>CB$3/CE$3</f>
        <v>0.49140049140049141</v>
      </c>
      <c r="CC395" s="93">
        <f>CC394*CA395</f>
        <v>124600320</v>
      </c>
      <c r="CD395" s="93">
        <f>BY395*CC395*$G395*CB395</f>
        <v>96648858794.582809</v>
      </c>
      <c r="CE395" s="93">
        <f t="shared" si="467"/>
        <v>1845254426158.6038</v>
      </c>
      <c r="CF395" s="93">
        <f t="shared" si="446"/>
        <v>2.6771214917015625E+25</v>
      </c>
      <c r="CG395" s="93">
        <f t="shared" si="447"/>
        <v>351982.93333333335</v>
      </c>
      <c r="CH395" s="94">
        <f t="shared" si="448"/>
        <v>19.092356073034466</v>
      </c>
      <c r="CI395" s="100">
        <f t="shared" si="405"/>
        <v>2.6358849802323703</v>
      </c>
      <c r="CJ395" s="94">
        <f t="shared" si="449"/>
        <v>132</v>
      </c>
      <c r="CK395" s="94">
        <f t="shared" si="450"/>
        <v>22.85</v>
      </c>
      <c r="CL395" s="94">
        <v>1</v>
      </c>
      <c r="CM395" s="94">
        <f>CM$3/CP$3</f>
        <v>0.43763676148796499</v>
      </c>
      <c r="CN395" s="93">
        <f>CN394*CL395</f>
        <v>76800</v>
      </c>
      <c r="CO395" s="93">
        <f>CJ395*CN395*$G395*CM395</f>
        <v>38478625.050328232</v>
      </c>
      <c r="CP395" s="93">
        <f t="shared" si="468"/>
        <v>2023382967.8729634</v>
      </c>
      <c r="CQ395" s="93">
        <f t="shared" si="451"/>
        <v>3.0060061958418031E+25</v>
      </c>
      <c r="CR395" s="93">
        <f t="shared" si="452"/>
        <v>351982.93333333335</v>
      </c>
      <c r="CS395" s="94">
        <f t="shared" si="453"/>
        <v>52.584596388942529</v>
      </c>
      <c r="CT395" s="100">
        <f t="shared" si="406"/>
        <v>8.151682683089124</v>
      </c>
      <c r="CU395" s="94">
        <f t="shared" si="454"/>
        <v>69</v>
      </c>
      <c r="CV395" s="94">
        <f t="shared" si="455"/>
        <v>26</v>
      </c>
      <c r="CW395" s="94">
        <v>1</v>
      </c>
      <c r="CX395" s="94">
        <f>CX$3/DA$3</f>
        <v>0.38461538461538458</v>
      </c>
      <c r="CY395" s="93">
        <f>CY394*CW395</f>
        <v>64</v>
      </c>
      <c r="CZ395" s="93">
        <f>CU395*CY395*$G395*CX395</f>
        <v>14730.799384615386</v>
      </c>
      <c r="DA395" s="93">
        <f t="shared" si="469"/>
        <v>370840.61115513783</v>
      </c>
      <c r="DB395" s="93">
        <f t="shared" si="456"/>
        <v>3.420400923058507E+25</v>
      </c>
      <c r="DC395" s="93">
        <f t="shared" si="457"/>
        <v>351982.93333333335</v>
      </c>
      <c r="DD395" s="94">
        <f t="shared" si="458"/>
        <v>25.174506927467757</v>
      </c>
      <c r="DE395" s="100">
        <f t="shared" si="407"/>
        <v>4.4405507470431589</v>
      </c>
    </row>
    <row r="396" spans="1:109">
      <c r="A396" s="84">
        <v>8192</v>
      </c>
      <c r="B396" s="84">
        <f t="shared" si="412"/>
        <v>13</v>
      </c>
      <c r="C396" s="112">
        <f t="shared" si="408"/>
        <v>14.74</v>
      </c>
      <c r="D396" s="116"/>
      <c r="E396" s="86">
        <f t="shared" si="459"/>
        <v>2.95</v>
      </c>
      <c r="F396" s="86">
        <f t="shared" si="413"/>
        <v>2.95</v>
      </c>
      <c r="G396" s="87">
        <f t="shared" si="414"/>
        <v>8.7025000000000006</v>
      </c>
      <c r="H396" s="88">
        <f t="shared" si="415"/>
        <v>3.0223145490366515E+23</v>
      </c>
      <c r="I396" s="84">
        <f t="shared" si="460"/>
        <v>78.000000000000043</v>
      </c>
      <c r="J396" s="89">
        <v>390</v>
      </c>
      <c r="K396" s="94">
        <f t="shared" si="416"/>
        <v>390</v>
      </c>
      <c r="L396" s="94">
        <f t="shared" si="417"/>
        <v>10</v>
      </c>
      <c r="M396" s="94">
        <v>1</v>
      </c>
      <c r="N396" s="94">
        <f>N$3/Q$3</f>
        <v>1</v>
      </c>
      <c r="O396" s="93">
        <f>O395*M396</f>
        <v>8.96060111192064E+18</v>
      </c>
      <c r="P396" s="93">
        <f>K396*O396*$G396*N396</f>
        <v>3.0412056158830854E+22</v>
      </c>
      <c r="Q396" s="93">
        <f t="shared" si="409"/>
        <v>3.0223145490366513E+24</v>
      </c>
      <c r="R396" s="93">
        <f t="shared" si="410"/>
        <v>1.5111572745183256E+25</v>
      </c>
      <c r="S396" s="93">
        <f t="shared" si="418"/>
        <v>352256</v>
      </c>
      <c r="T396" s="94">
        <f t="shared" si="411"/>
        <v>99.378829673739489</v>
      </c>
      <c r="U396" s="100">
        <f>T396/(($C396/N$3))</f>
        <v>6.7421187024246603</v>
      </c>
      <c r="V396" s="94">
        <f t="shared" si="419"/>
        <v>380</v>
      </c>
      <c r="W396" s="97">
        <f t="shared" si="420"/>
        <v>10.5</v>
      </c>
      <c r="X396" s="94">
        <v>14</v>
      </c>
      <c r="Y396" s="94">
        <f>Y$3/AB$3</f>
        <v>0.95238095238095244</v>
      </c>
      <c r="Z396" s="93">
        <f>Z395*X396</f>
        <v>9.6774492008742912E+18</v>
      </c>
      <c r="AA396" s="93">
        <f>V396*Z396*$G396*Y396</f>
        <v>3.0478895842696416E+22</v>
      </c>
      <c r="AB396" s="93">
        <f t="shared" si="461"/>
        <v>7.9335756912212053E+23</v>
      </c>
      <c r="AC396" s="93">
        <f t="shared" si="421"/>
        <v>1.586715138244242E+25</v>
      </c>
      <c r="AD396" s="93">
        <f t="shared" si="422"/>
        <v>352256</v>
      </c>
      <c r="AE396" s="94">
        <f t="shared" si="423"/>
        <v>26.029734581485204</v>
      </c>
      <c r="AF396" s="100">
        <f t="shared" si="462"/>
        <v>1.854221255804577</v>
      </c>
      <c r="AG396" s="94">
        <f t="shared" si="424"/>
        <v>355</v>
      </c>
      <c r="AH396" s="94">
        <f t="shared" si="425"/>
        <v>11.75</v>
      </c>
      <c r="AI396" s="94">
        <v>1</v>
      </c>
      <c r="AJ396" s="94">
        <f>AJ$3/AM$3</f>
        <v>0.85106382978723394</v>
      </c>
      <c r="AK396" s="93">
        <f>AK395*AI396</f>
        <v>6.48043473272832E+16</v>
      </c>
      <c r="AL396" s="93">
        <f>AG396*AK396*$G396*AJ396</f>
        <v>1.7038786432218477E+20</v>
      </c>
      <c r="AM396" s="93">
        <f t="shared" si="463"/>
        <v>2.7743903086859824E+22</v>
      </c>
      <c r="AN396" s="93">
        <f t="shared" si="426"/>
        <v>1.7756097975590328E+25</v>
      </c>
      <c r="AO396" s="93">
        <f t="shared" si="427"/>
        <v>352256</v>
      </c>
      <c r="AP396" s="94">
        <f t="shared" si="428"/>
        <v>162.82792907362901</v>
      </c>
      <c r="AQ396" s="100">
        <f t="shared" si="401"/>
        <v>12.979838308108148</v>
      </c>
      <c r="AR396" s="94">
        <f t="shared" si="429"/>
        <v>325</v>
      </c>
      <c r="AS396" s="94">
        <f t="shared" si="430"/>
        <v>13.25</v>
      </c>
      <c r="AT396" s="94">
        <v>1</v>
      </c>
      <c r="AU396" s="94">
        <f>AU$3/AX$3</f>
        <v>0.75471698113207542</v>
      </c>
      <c r="AV396" s="93">
        <f>AV395*AT396</f>
        <v>5365439299584000</v>
      </c>
      <c r="AW396" s="93">
        <f>AR396*AV396*$G396*AU396</f>
        <v>1.145293512377711E+19</v>
      </c>
      <c r="AX396" s="93">
        <f t="shared" si="464"/>
        <v>4.8883871795331373E+20</v>
      </c>
      <c r="AY396" s="93">
        <f t="shared" si="431"/>
        <v>2.0022833887367815E+25</v>
      </c>
      <c r="AZ396" s="93">
        <f t="shared" si="432"/>
        <v>352256</v>
      </c>
      <c r="BA396" s="94">
        <f t="shared" si="433"/>
        <v>42.682396492271202</v>
      </c>
      <c r="BB396" s="100">
        <f t="shared" si="402"/>
        <v>3.8367825883486661</v>
      </c>
      <c r="BC396" s="94">
        <f t="shared" si="434"/>
        <v>288</v>
      </c>
      <c r="BD396" s="94">
        <f t="shared" si="435"/>
        <v>15.1</v>
      </c>
      <c r="BE396" s="94">
        <v>1</v>
      </c>
      <c r="BF396" s="94">
        <f>BF$3/BI$3</f>
        <v>0.66225165562913912</v>
      </c>
      <c r="BG396" s="93">
        <f>BG395*BE396</f>
        <v>35167194316800</v>
      </c>
      <c r="BH396" s="93">
        <f>BC396*BG396*$G396*BF396</f>
        <v>5.8371021496743168E+16</v>
      </c>
      <c r="BI396" s="93">
        <f t="shared" si="465"/>
        <v>3.2984104485903452E+18</v>
      </c>
      <c r="BJ396" s="93">
        <f t="shared" si="436"/>
        <v>2.2818474845226718E+25</v>
      </c>
      <c r="BK396" s="93">
        <f t="shared" si="437"/>
        <v>352256</v>
      </c>
      <c r="BL396" s="94">
        <f t="shared" si="438"/>
        <v>56.507670484649324</v>
      </c>
      <c r="BM396" s="100">
        <f t="shared" si="403"/>
        <v>5.7887776412361251</v>
      </c>
      <c r="BN396" s="94">
        <f t="shared" si="439"/>
        <v>238</v>
      </c>
      <c r="BO396" s="94">
        <f t="shared" si="440"/>
        <v>17.600000000000001</v>
      </c>
      <c r="BP396" s="94">
        <v>1</v>
      </c>
      <c r="BQ396" s="94">
        <f>BQ$3/BT$3</f>
        <v>0.56818181818181823</v>
      </c>
      <c r="BR396" s="93">
        <f>BR395*BP396</f>
        <v>19322634240</v>
      </c>
      <c r="BS396" s="93">
        <f>BN396*BR396*$G396*BQ396</f>
        <v>22739172400407.277</v>
      </c>
      <c r="BT396" s="93">
        <f t="shared" si="466"/>
        <v>3754399310274594</v>
      </c>
      <c r="BU396" s="93">
        <f t="shared" si="441"/>
        <v>2.6596368031522538E+25</v>
      </c>
      <c r="BV396" s="93">
        <f t="shared" si="442"/>
        <v>352256</v>
      </c>
      <c r="BW396" s="94">
        <f t="shared" si="443"/>
        <v>165.10712193761941</v>
      </c>
      <c r="BX396" s="100">
        <f t="shared" si="404"/>
        <v>19.714283216432168</v>
      </c>
      <c r="BY396" s="94">
        <f t="shared" si="444"/>
        <v>183</v>
      </c>
      <c r="BZ396" s="94">
        <f t="shared" si="445"/>
        <v>20.350000000000001</v>
      </c>
      <c r="CA396" s="94">
        <v>1</v>
      </c>
      <c r="CB396" s="94">
        <f>CB$3/CE$3</f>
        <v>0.49140049140049141</v>
      </c>
      <c r="CC396" s="93">
        <f>CC395*CA396</f>
        <v>124600320</v>
      </c>
      <c r="CD396" s="93">
        <f>BY396*CC396*$G396*CB396</f>
        <v>97510159271.94104</v>
      </c>
      <c r="CE396" s="93">
        <f t="shared" si="467"/>
        <v>2119640723879.3867</v>
      </c>
      <c r="CF396" s="93">
        <f t="shared" si="446"/>
        <v>3.0752050536447933E+25</v>
      </c>
      <c r="CG396" s="93">
        <f t="shared" si="447"/>
        <v>352256</v>
      </c>
      <c r="CH396" s="94">
        <f t="shared" si="448"/>
        <v>21.73763984907491</v>
      </c>
      <c r="CI396" s="100">
        <f t="shared" si="405"/>
        <v>3.001092068715566</v>
      </c>
      <c r="CJ396" s="94">
        <f t="shared" si="449"/>
        <v>133</v>
      </c>
      <c r="CK396" s="94">
        <f t="shared" si="450"/>
        <v>22.85</v>
      </c>
      <c r="CL396" s="94">
        <v>1</v>
      </c>
      <c r="CM396" s="94">
        <f>CM$3/CP$3</f>
        <v>0.43763676148796499</v>
      </c>
      <c r="CN396" s="93">
        <f>CN395*CL396</f>
        <v>76800</v>
      </c>
      <c r="CO396" s="93">
        <f>CJ396*CN396*$G396*CM396</f>
        <v>38901888.840262584</v>
      </c>
      <c r="CP396" s="93">
        <f t="shared" si="468"/>
        <v>2324256686.7246919</v>
      </c>
      <c r="CQ396" s="93">
        <f t="shared" si="451"/>
        <v>3.4529943722743743E+25</v>
      </c>
      <c r="CR396" s="93">
        <f t="shared" si="452"/>
        <v>352256</v>
      </c>
      <c r="CS396" s="94">
        <f t="shared" si="453"/>
        <v>59.746628146218399</v>
      </c>
      <c r="CT396" s="100">
        <f t="shared" si="406"/>
        <v>9.2619433727346721</v>
      </c>
      <c r="CU396" s="94">
        <f t="shared" si="454"/>
        <v>70</v>
      </c>
      <c r="CV396" s="94">
        <f t="shared" si="455"/>
        <v>26</v>
      </c>
      <c r="CW396" s="94">
        <v>1</v>
      </c>
      <c r="CX396" s="94">
        <f>CX$3/DA$3</f>
        <v>0.38461538461538458</v>
      </c>
      <c r="CY396" s="93">
        <f>CY395*CW396</f>
        <v>64</v>
      </c>
      <c r="CZ396" s="93">
        <f>CU396*CY396*$G396*CX396</f>
        <v>14995.076923076924</v>
      </c>
      <c r="DA396" s="93">
        <f t="shared" si="469"/>
        <v>425984.00000000198</v>
      </c>
      <c r="DB396" s="93">
        <f t="shared" si="456"/>
        <v>3.929008913747647E+25</v>
      </c>
      <c r="DC396" s="93">
        <f t="shared" si="457"/>
        <v>352256</v>
      </c>
      <c r="DD396" s="94">
        <f t="shared" si="458"/>
        <v>28.408257068986874</v>
      </c>
      <c r="DE396" s="100">
        <f t="shared" si="407"/>
        <v>5.0109544355065037</v>
      </c>
    </row>
    <row r="397" spans="1:109">
      <c r="A397" s="84">
        <v>8192</v>
      </c>
      <c r="B397" s="84">
        <f t="shared" si="412"/>
        <v>13.033333333333333</v>
      </c>
      <c r="C397" s="112">
        <f t="shared" si="408"/>
        <v>14.74</v>
      </c>
      <c r="D397" s="116"/>
      <c r="E397" s="86">
        <f t="shared" si="459"/>
        <v>2.9550000000000001</v>
      </c>
      <c r="F397" s="86">
        <f t="shared" si="413"/>
        <v>2.9550000000000001</v>
      </c>
      <c r="G397" s="87">
        <f t="shared" si="414"/>
        <v>8.7320250000000001</v>
      </c>
      <c r="H397" s="88">
        <f t="shared" si="415"/>
        <v>3.4717277507620079E+23</v>
      </c>
      <c r="I397" s="84">
        <f t="shared" si="460"/>
        <v>78.200000000000045</v>
      </c>
      <c r="J397" s="89">
        <v>391</v>
      </c>
      <c r="K397" s="94">
        <f t="shared" si="416"/>
        <v>391</v>
      </c>
      <c r="L397" s="94">
        <f t="shared" si="417"/>
        <v>10</v>
      </c>
      <c r="M397" s="94">
        <v>1</v>
      </c>
      <c r="N397" s="94">
        <f>N$3/Q$3</f>
        <v>1</v>
      </c>
      <c r="O397" s="93">
        <f>O396*M397</f>
        <v>8.96060111192064E+18</v>
      </c>
      <c r="P397" s="93">
        <f>K397*O397*$G397*N397</f>
        <v>3.059347943340866E+22</v>
      </c>
      <c r="Q397" s="93">
        <f t="shared" si="409"/>
        <v>3.4717277507620079E+24</v>
      </c>
      <c r="R397" s="93">
        <f t="shared" si="410"/>
        <v>1.735863875381004E+25</v>
      </c>
      <c r="S397" s="93">
        <f t="shared" si="418"/>
        <v>352529.06666666665</v>
      </c>
      <c r="T397" s="94">
        <f t="shared" si="411"/>
        <v>113.47933661219375</v>
      </c>
      <c r="U397" s="100">
        <f>T397/(($C397/N$3))</f>
        <v>7.6987338271501864</v>
      </c>
      <c r="V397" s="94">
        <f t="shared" si="419"/>
        <v>381</v>
      </c>
      <c r="W397" s="97">
        <f t="shared" si="420"/>
        <v>10.5</v>
      </c>
      <c r="X397" s="94">
        <v>1</v>
      </c>
      <c r="Y397" s="94">
        <f>Y$3/AB$3</f>
        <v>0.95238095238095244</v>
      </c>
      <c r="Z397" s="93">
        <f>Z396*X397</f>
        <v>9.6774492008742912E+18</v>
      </c>
      <c r="AA397" s="93">
        <f>V397*Z397*$G397*Y397</f>
        <v>3.0662781432855915E+22</v>
      </c>
      <c r="AB397" s="93">
        <f t="shared" si="461"/>
        <v>9.1132853457502644E+23</v>
      </c>
      <c r="AC397" s="93">
        <f t="shared" si="421"/>
        <v>1.8226570691500543E+25</v>
      </c>
      <c r="AD397" s="93">
        <f t="shared" si="422"/>
        <v>352529.06666666665</v>
      </c>
      <c r="AE397" s="94">
        <f t="shared" si="423"/>
        <v>29.72100024815478</v>
      </c>
      <c r="AF397" s="100">
        <f t="shared" si="462"/>
        <v>2.1171675889119754</v>
      </c>
      <c r="AG397" s="94">
        <f t="shared" si="424"/>
        <v>356</v>
      </c>
      <c r="AH397" s="94">
        <f t="shared" si="425"/>
        <v>11.75</v>
      </c>
      <c r="AI397" s="94">
        <v>1</v>
      </c>
      <c r="AJ397" s="94">
        <f>AJ$3/AM$3</f>
        <v>0.85106382978723394</v>
      </c>
      <c r="AK397" s="93">
        <f>AK396*AI397</f>
        <v>6.48043473272832E+16</v>
      </c>
      <c r="AL397" s="93">
        <f>AG397*AK397*$G397*AJ397</f>
        <v>1.714475339791533E+20</v>
      </c>
      <c r="AM397" s="93">
        <f t="shared" si="463"/>
        <v>3.1869375837073039E+22</v>
      </c>
      <c r="AN397" s="93">
        <f t="shared" si="426"/>
        <v>2.0396400535726795E+25</v>
      </c>
      <c r="AO397" s="93">
        <f t="shared" si="427"/>
        <v>352529.06666666665</v>
      </c>
      <c r="AP397" s="94">
        <f t="shared" si="428"/>
        <v>185.88413083239863</v>
      </c>
      <c r="AQ397" s="100">
        <f t="shared" si="401"/>
        <v>14.817764839081981</v>
      </c>
      <c r="AR397" s="94">
        <f t="shared" si="429"/>
        <v>326</v>
      </c>
      <c r="AS397" s="94">
        <f t="shared" si="430"/>
        <v>13.25</v>
      </c>
      <c r="AT397" s="94">
        <v>1</v>
      </c>
      <c r="AU397" s="94">
        <f>AU$3/AX$3</f>
        <v>0.75471698113207542</v>
      </c>
      <c r="AV397" s="93">
        <f>AV396*AT397</f>
        <v>5365439299584000</v>
      </c>
      <c r="AW397" s="93">
        <f>AR397*AV397*$G397*AU397</f>
        <v>1.1527150892515994E+19</v>
      </c>
      <c r="AX397" s="93">
        <f t="shared" si="464"/>
        <v>5.6152823117183104E+20</v>
      </c>
      <c r="AY397" s="93">
        <f t="shared" si="431"/>
        <v>2.3000196348798303E+25</v>
      </c>
      <c r="AZ397" s="93">
        <f t="shared" si="432"/>
        <v>352529.06666666665</v>
      </c>
      <c r="BA397" s="94">
        <f t="shared" si="433"/>
        <v>48.713531765807232</v>
      </c>
      <c r="BB397" s="100">
        <f t="shared" si="402"/>
        <v>4.3789300942805012</v>
      </c>
      <c r="BC397" s="94">
        <f t="shared" si="434"/>
        <v>289</v>
      </c>
      <c r="BD397" s="94">
        <f t="shared" si="435"/>
        <v>15.1</v>
      </c>
      <c r="BE397" s="94">
        <v>1</v>
      </c>
      <c r="BF397" s="94">
        <f>BF$3/BI$3</f>
        <v>0.66225165562913912</v>
      </c>
      <c r="BG397" s="93">
        <f>BG396*BE397</f>
        <v>35167194316800</v>
      </c>
      <c r="BH397" s="93">
        <f>BC397*BG397*$G397*BF397</f>
        <v>5.87724218322854E+16</v>
      </c>
      <c r="BI397" s="93">
        <f t="shared" si="465"/>
        <v>3.7888786564007619E+18</v>
      </c>
      <c r="BJ397" s="93">
        <f t="shared" si="436"/>
        <v>2.6211544518253158E+25</v>
      </c>
      <c r="BK397" s="93">
        <f t="shared" si="437"/>
        <v>352529.06666666665</v>
      </c>
      <c r="BL397" s="94">
        <f t="shared" si="438"/>
        <v>64.466947903096624</v>
      </c>
      <c r="BM397" s="100">
        <f t="shared" si="403"/>
        <v>6.6041445952290303</v>
      </c>
      <c r="BN397" s="94">
        <f t="shared" si="439"/>
        <v>239</v>
      </c>
      <c r="BO397" s="94">
        <f t="shared" si="440"/>
        <v>17.600000000000001</v>
      </c>
      <c r="BP397" s="94">
        <v>1</v>
      </c>
      <c r="BQ397" s="94">
        <f>BQ$3/BT$3</f>
        <v>0.56818181818181823</v>
      </c>
      <c r="BR397" s="93">
        <f>BR396*BP397</f>
        <v>19322634240</v>
      </c>
      <c r="BS397" s="93">
        <f>BN397*BR397*$G397*BQ397</f>
        <v>22912186553772.219</v>
      </c>
      <c r="BT397" s="93">
        <f t="shared" si="466"/>
        <v>4312672311714428.5</v>
      </c>
      <c r="BU397" s="93">
        <f t="shared" si="441"/>
        <v>3.0551204206705672E+25</v>
      </c>
      <c r="BV397" s="93">
        <f t="shared" si="442"/>
        <v>352529.06666666665</v>
      </c>
      <c r="BW397" s="94">
        <f t="shared" si="443"/>
        <v>188.22613466388691</v>
      </c>
      <c r="BX397" s="100">
        <f t="shared" si="404"/>
        <v>22.474762347926795</v>
      </c>
      <c r="BY397" s="94">
        <f t="shared" si="444"/>
        <v>184</v>
      </c>
      <c r="BZ397" s="94">
        <f t="shared" si="445"/>
        <v>20.350000000000001</v>
      </c>
      <c r="CA397" s="94">
        <v>1</v>
      </c>
      <c r="CB397" s="94">
        <f>CB$3/CE$3</f>
        <v>0.49140049140049141</v>
      </c>
      <c r="CC397" s="93">
        <f>CC396*CA397</f>
        <v>124600320</v>
      </c>
      <c r="CD397" s="93">
        <f>BY397*CC397*$G397*CB397</f>
        <v>98375632482.374451</v>
      </c>
      <c r="CE397" s="93">
        <f t="shared" si="467"/>
        <v>2434827812704.9761</v>
      </c>
      <c r="CF397" s="93">
        <f t="shared" si="446"/>
        <v>3.5324829864003432E+25</v>
      </c>
      <c r="CG397" s="93">
        <f t="shared" si="447"/>
        <v>352529.06666666665</v>
      </c>
      <c r="CH397" s="94">
        <f t="shared" si="448"/>
        <v>24.750314191283231</v>
      </c>
      <c r="CI397" s="100">
        <f t="shared" si="405"/>
        <v>3.4170209890950729</v>
      </c>
      <c r="CJ397" s="94">
        <f t="shared" si="449"/>
        <v>134</v>
      </c>
      <c r="CK397" s="94">
        <f t="shared" si="450"/>
        <v>22.85</v>
      </c>
      <c r="CL397" s="94">
        <v>1</v>
      </c>
      <c r="CM397" s="94">
        <f>CM$3/CP$3</f>
        <v>0.43763676148796499</v>
      </c>
      <c r="CN397" s="93">
        <f>CN396*CL397</f>
        <v>76800</v>
      </c>
      <c r="CO397" s="93">
        <f>CJ397*CN397*$G397*CM397</f>
        <v>39327359.159737423</v>
      </c>
      <c r="CP397" s="93">
        <f t="shared" si="468"/>
        <v>2669869832.6315126</v>
      </c>
      <c r="CQ397" s="93">
        <f t="shared" si="451"/>
        <v>3.9664489552455941E+25</v>
      </c>
      <c r="CR397" s="93">
        <f t="shared" si="452"/>
        <v>352529.06666666665</v>
      </c>
      <c r="CS397" s="94">
        <f t="shared" si="453"/>
        <v>67.8883578677938</v>
      </c>
      <c r="CT397" s="100">
        <f t="shared" si="406"/>
        <v>10.524077186425295</v>
      </c>
      <c r="CU397" s="94">
        <f t="shared" si="454"/>
        <v>71</v>
      </c>
      <c r="CV397" s="94">
        <f t="shared" si="455"/>
        <v>26</v>
      </c>
      <c r="CW397" s="94">
        <v>1</v>
      </c>
      <c r="CX397" s="94">
        <f>CX$3/DA$3</f>
        <v>0.38461538461538458</v>
      </c>
      <c r="CY397" s="93">
        <f>CY396*CW397</f>
        <v>64</v>
      </c>
      <c r="CZ397" s="93">
        <f>CU397*CY397*$G397*CX397</f>
        <v>15260.892923076923</v>
      </c>
      <c r="DA397" s="93">
        <f t="shared" si="469"/>
        <v>489327.12005505926</v>
      </c>
      <c r="DB397" s="93">
        <f t="shared" si="456"/>
        <v>4.5132460759906103E+25</v>
      </c>
      <c r="DC397" s="93">
        <f t="shared" si="457"/>
        <v>352529.06666666665</v>
      </c>
      <c r="DD397" s="94">
        <f t="shared" si="458"/>
        <v>32.064121183572297</v>
      </c>
      <c r="DE397" s="100">
        <f t="shared" si="407"/>
        <v>5.6558151341443672</v>
      </c>
    </row>
    <row r="398" spans="1:109">
      <c r="A398" s="84">
        <v>8192</v>
      </c>
      <c r="B398" s="84">
        <f t="shared" si="412"/>
        <v>13.066666666666666</v>
      </c>
      <c r="C398" s="112">
        <f t="shared" si="408"/>
        <v>14.74</v>
      </c>
      <c r="D398" s="116"/>
      <c r="E398" s="86">
        <f t="shared" si="459"/>
        <v>2.96</v>
      </c>
      <c r="F398" s="86">
        <f t="shared" si="413"/>
        <v>2.96</v>
      </c>
      <c r="G398" s="87">
        <f t="shared" si="414"/>
        <v>8.7615999999999996</v>
      </c>
      <c r="H398" s="88">
        <f t="shared" si="415"/>
        <v>3.9879679562978749E+23</v>
      </c>
      <c r="I398" s="84">
        <f t="shared" si="460"/>
        <v>78.400000000000048</v>
      </c>
      <c r="J398" s="89">
        <v>392</v>
      </c>
      <c r="K398" s="94">
        <f t="shared" si="416"/>
        <v>392</v>
      </c>
      <c r="L398" s="94">
        <f t="shared" si="417"/>
        <v>10</v>
      </c>
      <c r="M398" s="94">
        <v>1</v>
      </c>
      <c r="N398" s="94">
        <f>N$3/Q$3</f>
        <v>1</v>
      </c>
      <c r="O398" s="93">
        <f>O397*M398</f>
        <v>8.96060111192064E+18</v>
      </c>
      <c r="P398" s="93">
        <f>K398*O398*$G398*N398</f>
        <v>3.0775607459263921E+22</v>
      </c>
      <c r="Q398" s="93">
        <f t="shared" si="409"/>
        <v>3.9879679562978749E+24</v>
      </c>
      <c r="R398" s="93">
        <f t="shared" si="410"/>
        <v>1.9939839781489374E+25</v>
      </c>
      <c r="S398" s="93">
        <f t="shared" si="418"/>
        <v>352802.1333333333</v>
      </c>
      <c r="T398" s="94">
        <f t="shared" si="411"/>
        <v>129.58210367014013</v>
      </c>
      <c r="U398" s="100">
        <f>T398/(($C398/N$3))</f>
        <v>8.7911874945820987</v>
      </c>
      <c r="V398" s="94">
        <f t="shared" si="419"/>
        <v>382</v>
      </c>
      <c r="W398" s="97">
        <f t="shared" si="420"/>
        <v>10.5</v>
      </c>
      <c r="X398" s="94">
        <v>1</v>
      </c>
      <c r="Y398" s="94">
        <f>Y$3/AB$3</f>
        <v>0.95238095238095244</v>
      </c>
      <c r="Z398" s="93">
        <f>Z397*X398</f>
        <v>9.6774492008742912E+18</v>
      </c>
      <c r="AA398" s="93">
        <f>V398*Z398*$G398*Y398</f>
        <v>3.0847387301734506E+22</v>
      </c>
      <c r="AB398" s="93">
        <f t="shared" si="461"/>
        <v>1.0468415885281914E+24</v>
      </c>
      <c r="AC398" s="93">
        <f t="shared" si="421"/>
        <v>2.0936831770563841E+25</v>
      </c>
      <c r="AD398" s="93">
        <f t="shared" si="422"/>
        <v>352802.1333333333</v>
      </c>
      <c r="AE398" s="94">
        <f t="shared" si="423"/>
        <v>33.936150841187413</v>
      </c>
      <c r="AF398" s="100">
        <f t="shared" si="462"/>
        <v>2.4174327261361452</v>
      </c>
      <c r="AG398" s="94">
        <f t="shared" si="424"/>
        <v>357</v>
      </c>
      <c r="AH398" s="94">
        <f t="shared" si="425"/>
        <v>11.75</v>
      </c>
      <c r="AI398" s="94">
        <v>1</v>
      </c>
      <c r="AJ398" s="94">
        <f>AJ$3/AM$3</f>
        <v>0.85106382978723394</v>
      </c>
      <c r="AK398" s="93">
        <f>AK397*AI398</f>
        <v>6.48043473272832E+16</v>
      </c>
      <c r="AL398" s="93">
        <f>AG398*AK398*$G398*AJ398</f>
        <v>1.7251144487383201E+20</v>
      </c>
      <c r="AM398" s="93">
        <f t="shared" si="463"/>
        <v>3.6608299598828058E+22</v>
      </c>
      <c r="AN398" s="93">
        <f t="shared" si="426"/>
        <v>2.3429311743250018E+25</v>
      </c>
      <c r="AO398" s="93">
        <f t="shared" si="427"/>
        <v>352802.1333333333</v>
      </c>
      <c r="AP398" s="94">
        <f t="shared" si="428"/>
        <v>212.20794727910319</v>
      </c>
      <c r="AQ398" s="100">
        <f t="shared" si="401"/>
        <v>16.916169474419693</v>
      </c>
      <c r="AR398" s="94">
        <f t="shared" si="429"/>
        <v>327</v>
      </c>
      <c r="AS398" s="94">
        <f t="shared" si="430"/>
        <v>13.25</v>
      </c>
      <c r="AT398" s="94">
        <v>1</v>
      </c>
      <c r="AU398" s="94">
        <f>AU$3/AX$3</f>
        <v>0.75471698113207542</v>
      </c>
      <c r="AV398" s="93">
        <f>AV397*AT398</f>
        <v>5365439299584000</v>
      </c>
      <c r="AW398" s="93">
        <f>AR398*AV398*$G398*AU398</f>
        <v>1.1601671985121434E+19</v>
      </c>
      <c r="AX398" s="93">
        <f t="shared" si="464"/>
        <v>6.4502655543147718E+20</v>
      </c>
      <c r="AY398" s="93">
        <f t="shared" si="431"/>
        <v>2.6420287710473425E+25</v>
      </c>
      <c r="AZ398" s="93">
        <f t="shared" si="432"/>
        <v>352802.1333333333</v>
      </c>
      <c r="BA398" s="94">
        <f t="shared" si="433"/>
        <v>55.597723867619393</v>
      </c>
      <c r="BB398" s="100">
        <f t="shared" si="402"/>
        <v>4.9977601170010644</v>
      </c>
      <c r="BC398" s="94">
        <f t="shared" si="434"/>
        <v>290</v>
      </c>
      <c r="BD398" s="94">
        <f t="shared" si="435"/>
        <v>15.1</v>
      </c>
      <c r="BE398" s="94">
        <v>1</v>
      </c>
      <c r="BF398" s="94">
        <f>BF$3/BI$3</f>
        <v>0.66225165562913912</v>
      </c>
      <c r="BG398" s="93">
        <f>BG397*BE398</f>
        <v>35167194316800</v>
      </c>
      <c r="BH398" s="93">
        <f>BC398*BG398*$G398*BF398</f>
        <v>5.9175535112954784E+16</v>
      </c>
      <c r="BI398" s="93">
        <f t="shared" si="465"/>
        <v>4.3522786798909312E+18</v>
      </c>
      <c r="BJ398" s="93">
        <f t="shared" si="436"/>
        <v>3.0109158070048954E+25</v>
      </c>
      <c r="BK398" s="93">
        <f t="shared" si="437"/>
        <v>352802.1333333333</v>
      </c>
      <c r="BL398" s="94">
        <f t="shared" si="438"/>
        <v>73.548615514557881</v>
      </c>
      <c r="BM398" s="100">
        <f t="shared" si="403"/>
        <v>7.5344918200123745</v>
      </c>
      <c r="BN398" s="94">
        <f t="shared" si="439"/>
        <v>240</v>
      </c>
      <c r="BO398" s="94">
        <f t="shared" si="440"/>
        <v>17.600000000000001</v>
      </c>
      <c r="BP398" s="94">
        <v>14</v>
      </c>
      <c r="BQ398" s="94">
        <f>BQ$3/BT$3</f>
        <v>0.56818181818181823</v>
      </c>
      <c r="BR398" s="93">
        <f>BR397*BP398</f>
        <v>270516879360</v>
      </c>
      <c r="BS398" s="93">
        <f>BN398*BR398*$G398*BQ398</f>
        <v>323203730481896.75</v>
      </c>
      <c r="BT398" s="93">
        <f t="shared" si="466"/>
        <v>4953959590107626</v>
      </c>
      <c r="BU398" s="93">
        <f t="shared" si="441"/>
        <v>3.5094118015421304E+25</v>
      </c>
      <c r="BV398" s="93">
        <f t="shared" si="442"/>
        <v>352802.1333333333</v>
      </c>
      <c r="BW398" s="94">
        <f t="shared" si="443"/>
        <v>15.327668349376019</v>
      </c>
      <c r="BX398" s="100">
        <f t="shared" si="404"/>
        <v>1.8301693551493754</v>
      </c>
      <c r="BY398" s="94">
        <f t="shared" si="444"/>
        <v>185</v>
      </c>
      <c r="BZ398" s="94">
        <f t="shared" si="445"/>
        <v>20.350000000000001</v>
      </c>
      <c r="CA398" s="94">
        <v>1</v>
      </c>
      <c r="CB398" s="94">
        <f>CB$3/CE$3</f>
        <v>0.49140049140049141</v>
      </c>
      <c r="CC398" s="93">
        <f>CC397*CA398</f>
        <v>124600320</v>
      </c>
      <c r="CD398" s="93">
        <f>BY398*CC398*$G398*CB398</f>
        <v>99245287610.181824</v>
      </c>
      <c r="CE398" s="93">
        <f t="shared" si="467"/>
        <v>2796882703155.2354</v>
      </c>
      <c r="CF398" s="93">
        <f t="shared" si="446"/>
        <v>4.0577573955330874E+25</v>
      </c>
      <c r="CG398" s="93">
        <f t="shared" si="447"/>
        <v>352802.1333333333</v>
      </c>
      <c r="CH398" s="94">
        <f t="shared" si="448"/>
        <v>28.18151642767063</v>
      </c>
      <c r="CI398" s="100">
        <f t="shared" si="405"/>
        <v>3.890731745611244</v>
      </c>
      <c r="CJ398" s="94">
        <f t="shared" si="449"/>
        <v>135</v>
      </c>
      <c r="CK398" s="94">
        <f t="shared" si="450"/>
        <v>22.85</v>
      </c>
      <c r="CL398" s="94">
        <v>1</v>
      </c>
      <c r="CM398" s="94">
        <f>CM$3/CP$3</f>
        <v>0.43763676148796499</v>
      </c>
      <c r="CN398" s="93">
        <f>CN397*CL398</f>
        <v>76800</v>
      </c>
      <c r="CO398" s="93">
        <f>CJ398*CN398*$G398*CM398</f>
        <v>39755041.050328225</v>
      </c>
      <c r="CP398" s="93">
        <f t="shared" si="468"/>
        <v>3066875084.8000283</v>
      </c>
      <c r="CQ398" s="93">
        <f t="shared" si="451"/>
        <v>4.5562533900703229E+25</v>
      </c>
      <c r="CR398" s="93">
        <f t="shared" si="452"/>
        <v>352802.1333333333</v>
      </c>
      <c r="CS398" s="94">
        <f t="shared" si="453"/>
        <v>77.144306829352587</v>
      </c>
      <c r="CT398" s="100">
        <f t="shared" si="406"/>
        <v>11.958937659774129</v>
      </c>
      <c r="CU398" s="94">
        <f t="shared" si="454"/>
        <v>72</v>
      </c>
      <c r="CV398" s="94">
        <f t="shared" si="455"/>
        <v>26</v>
      </c>
      <c r="CW398" s="94">
        <v>1</v>
      </c>
      <c r="CX398" s="94">
        <f>CX$3/DA$3</f>
        <v>0.38461538461538458</v>
      </c>
      <c r="CY398" s="93">
        <f>CY397*CW398</f>
        <v>64</v>
      </c>
      <c r="CZ398" s="93">
        <f>CU398*CY398*$G398*CX398</f>
        <v>15528.251076923076</v>
      </c>
      <c r="DA398" s="93">
        <f t="shared" si="469"/>
        <v>562089.25786268327</v>
      </c>
      <c r="DB398" s="93">
        <f t="shared" si="456"/>
        <v>5.1843583431872373E+25</v>
      </c>
      <c r="DC398" s="93">
        <f t="shared" si="457"/>
        <v>352802.1333333333</v>
      </c>
      <c r="DD398" s="94">
        <f t="shared" si="458"/>
        <v>36.197847077448294</v>
      </c>
      <c r="DE398" s="100">
        <f t="shared" si="407"/>
        <v>6.3849662416123172</v>
      </c>
    </row>
    <row r="399" spans="1:109">
      <c r="A399" s="84">
        <v>8192</v>
      </c>
      <c r="B399" s="84">
        <f t="shared" si="412"/>
        <v>13.1</v>
      </c>
      <c r="C399" s="112">
        <f t="shared" si="408"/>
        <v>14.74</v>
      </c>
      <c r="D399" s="116"/>
      <c r="E399" s="86">
        <f t="shared" si="459"/>
        <v>2.9649999999999999</v>
      </c>
      <c r="F399" s="86">
        <f t="shared" si="413"/>
        <v>2.9649999999999999</v>
      </c>
      <c r="G399" s="87">
        <f t="shared" si="414"/>
        <v>8.791224999999999</v>
      </c>
      <c r="H399" s="88">
        <f t="shared" si="415"/>
        <v>4.580972231180257E+23</v>
      </c>
      <c r="I399" s="84">
        <f t="shared" si="460"/>
        <v>78.600000000000037</v>
      </c>
      <c r="J399" s="89">
        <v>393</v>
      </c>
      <c r="K399" s="94">
        <f t="shared" si="416"/>
        <v>393</v>
      </c>
      <c r="L399" s="94">
        <f t="shared" si="417"/>
        <v>10</v>
      </c>
      <c r="M399" s="94">
        <v>1</v>
      </c>
      <c r="N399" s="94">
        <f>N$3/Q$3</f>
        <v>1</v>
      </c>
      <c r="O399" s="93">
        <f>O398*M399</f>
        <v>8.96060111192064E+18</v>
      </c>
      <c r="P399" s="93">
        <f>K399*O399*$G399*N399</f>
        <v>3.0958441580486797E+22</v>
      </c>
      <c r="Q399" s="93">
        <f t="shared" si="409"/>
        <v>4.580972231180257E+24</v>
      </c>
      <c r="R399" s="93">
        <f t="shared" si="410"/>
        <v>2.2904861155901283E+25</v>
      </c>
      <c r="S399" s="93">
        <f t="shared" si="418"/>
        <v>353075.20000000001</v>
      </c>
      <c r="T399" s="94">
        <f t="shared" si="411"/>
        <v>147.97166773626157</v>
      </c>
      <c r="U399" s="100">
        <f>T399/(($C399/N$3))</f>
        <v>10.038783428511639</v>
      </c>
      <c r="V399" s="94">
        <f t="shared" si="419"/>
        <v>383</v>
      </c>
      <c r="W399" s="97">
        <f t="shared" si="420"/>
        <v>10.5</v>
      </c>
      <c r="X399" s="94">
        <v>1</v>
      </c>
      <c r="Y399" s="94">
        <f>Y$3/AB$3</f>
        <v>0.95238095238095244</v>
      </c>
      <c r="Z399" s="93">
        <f>Z398*X399</f>
        <v>9.6774492008742912E+18</v>
      </c>
      <c r="AA399" s="93">
        <f>V399*Z399*$G399*Y399</f>
        <v>3.1032714831824935E+22</v>
      </c>
      <c r="AB399" s="93">
        <f t="shared" si="461"/>
        <v>1.2025052106848165E+24</v>
      </c>
      <c r="AC399" s="93">
        <f t="shared" si="421"/>
        <v>2.4050104213696349E+25</v>
      </c>
      <c r="AD399" s="93">
        <f t="shared" si="422"/>
        <v>353075.20000000001</v>
      </c>
      <c r="AE399" s="94">
        <f t="shared" si="423"/>
        <v>38.749597552181065</v>
      </c>
      <c r="AF399" s="100">
        <f t="shared" si="462"/>
        <v>2.7603173290223961</v>
      </c>
      <c r="AG399" s="94">
        <f t="shared" si="424"/>
        <v>358</v>
      </c>
      <c r="AH399" s="94">
        <f t="shared" si="425"/>
        <v>11.75</v>
      </c>
      <c r="AI399" s="94">
        <v>1</v>
      </c>
      <c r="AJ399" s="94">
        <f>AJ$3/AM$3</f>
        <v>0.85106382978723394</v>
      </c>
      <c r="AK399" s="93">
        <f>AK398*AI399</f>
        <v>6.48043473272832E+16</v>
      </c>
      <c r="AL399" s="93">
        <f>AG399*AK399*$G399*AJ399</f>
        <v>1.735796052791163E+20</v>
      </c>
      <c r="AM399" s="93">
        <f t="shared" si="463"/>
        <v>4.2051893528412409E+22</v>
      </c>
      <c r="AN399" s="93">
        <f t="shared" si="426"/>
        <v>2.6913211858184011E+25</v>
      </c>
      <c r="AO399" s="93">
        <f t="shared" si="427"/>
        <v>353075.20000000001</v>
      </c>
      <c r="AP399" s="94">
        <f t="shared" si="428"/>
        <v>242.26287103714111</v>
      </c>
      <c r="AQ399" s="100">
        <f t="shared" si="401"/>
        <v>19.311999556895579</v>
      </c>
      <c r="AR399" s="94">
        <f t="shared" si="429"/>
        <v>328</v>
      </c>
      <c r="AS399" s="94">
        <f t="shared" si="430"/>
        <v>13.25</v>
      </c>
      <c r="AT399" s="94">
        <v>1</v>
      </c>
      <c r="AU399" s="94">
        <f>AU$3/AX$3</f>
        <v>0.75471698113207542</v>
      </c>
      <c r="AV399" s="93">
        <f>AV398*AT399</f>
        <v>5365439299584000</v>
      </c>
      <c r="AW399" s="93">
        <f>AR399*AV399*$G399*AU399</f>
        <v>1.1676499009001654E+19</v>
      </c>
      <c r="AX399" s="93">
        <f t="shared" si="464"/>
        <v>7.4094094315354168E+20</v>
      </c>
      <c r="AY399" s="93">
        <f t="shared" si="431"/>
        <v>3.03489410315692E+25</v>
      </c>
      <c r="AZ399" s="93">
        <f t="shared" si="432"/>
        <v>353075.20000000001</v>
      </c>
      <c r="BA399" s="94">
        <f t="shared" si="433"/>
        <v>63.455744961082516</v>
      </c>
      <c r="BB399" s="100">
        <f t="shared" si="402"/>
        <v>5.7041290416169828</v>
      </c>
      <c r="BC399" s="94">
        <f t="shared" si="434"/>
        <v>291</v>
      </c>
      <c r="BD399" s="94">
        <f t="shared" si="435"/>
        <v>15.1</v>
      </c>
      <c r="BE399" s="94">
        <v>1</v>
      </c>
      <c r="BF399" s="94">
        <f>BF$3/BI$3</f>
        <v>0.66225165562913912</v>
      </c>
      <c r="BG399" s="93">
        <f>BG398*BE399</f>
        <v>35167194316800</v>
      </c>
      <c r="BH399" s="93">
        <f>BC399*BG399*$G399*BF399</f>
        <v>5.9580364832181208E+16</v>
      </c>
      <c r="BI399" s="93">
        <f t="shared" si="465"/>
        <v>4.9994553600793815E+18</v>
      </c>
      <c r="BJ399" s="93">
        <f t="shared" si="436"/>
        <v>3.4586340345410941E+25</v>
      </c>
      <c r="BK399" s="93">
        <f t="shared" si="437"/>
        <v>353075.20000000001</v>
      </c>
      <c r="BL399" s="94">
        <f t="shared" si="438"/>
        <v>83.911123642180527</v>
      </c>
      <c r="BM399" s="100">
        <f t="shared" si="403"/>
        <v>8.5960513364784674</v>
      </c>
      <c r="BN399" s="94">
        <f t="shared" si="439"/>
        <v>241</v>
      </c>
      <c r="BO399" s="94">
        <f t="shared" si="440"/>
        <v>17.600000000000001</v>
      </c>
      <c r="BP399" s="94">
        <v>1</v>
      </c>
      <c r="BQ399" s="94">
        <f>BQ$3/BT$3</f>
        <v>0.56818181818181823</v>
      </c>
      <c r="BR399" s="93">
        <f>BR398*BP399</f>
        <v>270516879360</v>
      </c>
      <c r="BS399" s="93">
        <f>BN399*BR399*$G399*BQ399</f>
        <v>325647792848374.69</v>
      </c>
      <c r="BT399" s="93">
        <f t="shared" si="466"/>
        <v>5690605231878416</v>
      </c>
      <c r="BU399" s="93">
        <f t="shared" si="441"/>
        <v>4.0312555634386262E+25</v>
      </c>
      <c r="BV399" s="93">
        <f t="shared" si="442"/>
        <v>353075.20000000001</v>
      </c>
      <c r="BW399" s="94">
        <f t="shared" si="443"/>
        <v>17.474723787021109</v>
      </c>
      <c r="BX399" s="100">
        <f t="shared" si="404"/>
        <v>2.0865341835249085</v>
      </c>
      <c r="BY399" s="94">
        <f t="shared" si="444"/>
        <v>186</v>
      </c>
      <c r="BZ399" s="94">
        <f t="shared" si="445"/>
        <v>20.350000000000001</v>
      </c>
      <c r="CA399" s="94">
        <v>1</v>
      </c>
      <c r="CB399" s="94">
        <f>CB$3/CE$3</f>
        <v>0.49140049140049141</v>
      </c>
      <c r="CC399" s="93">
        <f>CC398*CA399</f>
        <v>124600320</v>
      </c>
      <c r="CD399" s="93">
        <f>BY399*CC399*$G399*CB399</f>
        <v>100119133839.66191</v>
      </c>
      <c r="CE399" s="93">
        <f t="shared" si="467"/>
        <v>3212774560234.0786</v>
      </c>
      <c r="CF399" s="93">
        <f t="shared" si="446"/>
        <v>4.6611392452259122E+25</v>
      </c>
      <c r="CG399" s="93">
        <f t="shared" si="447"/>
        <v>353075.20000000001</v>
      </c>
      <c r="CH399" s="94">
        <f t="shared" si="448"/>
        <v>32.089516129646611</v>
      </c>
      <c r="CI399" s="100">
        <f t="shared" si="405"/>
        <v>4.430269017898973</v>
      </c>
      <c r="CJ399" s="94">
        <f t="shared" si="449"/>
        <v>136</v>
      </c>
      <c r="CK399" s="94">
        <f t="shared" si="450"/>
        <v>22.85</v>
      </c>
      <c r="CL399" s="94">
        <v>1</v>
      </c>
      <c r="CM399" s="94">
        <f>CM$3/CP$3</f>
        <v>0.43763676148796499</v>
      </c>
      <c r="CN399" s="93">
        <f>CN398*CL399</f>
        <v>76800</v>
      </c>
      <c r="CO399" s="93">
        <f>CJ399*CN399*$G399*CM399</f>
        <v>40184939.553610504</v>
      </c>
      <c r="CP399" s="93">
        <f t="shared" si="468"/>
        <v>3522914364.8911848</v>
      </c>
      <c r="CQ399" s="93">
        <f t="shared" si="451"/>
        <v>5.2337607741234438E+25</v>
      </c>
      <c r="CR399" s="93">
        <f t="shared" si="452"/>
        <v>353075.20000000001</v>
      </c>
      <c r="CS399" s="94">
        <f t="shared" si="453"/>
        <v>87.667529279004754</v>
      </c>
      <c r="CT399" s="100">
        <f t="shared" si="406"/>
        <v>13.590251316317902</v>
      </c>
      <c r="CU399" s="94">
        <f t="shared" si="454"/>
        <v>73</v>
      </c>
      <c r="CV399" s="94">
        <f t="shared" si="455"/>
        <v>26</v>
      </c>
      <c r="CW399" s="94">
        <v>1</v>
      </c>
      <c r="CX399" s="94">
        <f>CX$3/DA$3</f>
        <v>0.38461538461538458</v>
      </c>
      <c r="CY399" s="93">
        <f>CY398*CW399</f>
        <v>64</v>
      </c>
      <c r="CZ399" s="93">
        <f>CU399*CY399*$G399*CX399</f>
        <v>15797.155076923074</v>
      </c>
      <c r="DA399" s="93">
        <f t="shared" si="469"/>
        <v>645671.00586836855</v>
      </c>
      <c r="DB399" s="93">
        <f t="shared" si="456"/>
        <v>5.9552639005343339E+25</v>
      </c>
      <c r="DC399" s="93">
        <f t="shared" si="457"/>
        <v>353075.20000000001</v>
      </c>
      <c r="DD399" s="94">
        <f t="shared" si="458"/>
        <v>40.87261299419557</v>
      </c>
      <c r="DE399" s="100">
        <f t="shared" si="407"/>
        <v>7.20955181715797</v>
      </c>
    </row>
    <row r="400" spans="1:109">
      <c r="A400" s="84">
        <v>8192</v>
      </c>
      <c r="B400" s="84">
        <f t="shared" si="412"/>
        <v>13.133333333333333</v>
      </c>
      <c r="C400" s="112">
        <f t="shared" si="408"/>
        <v>14.74</v>
      </c>
      <c r="D400" s="116"/>
      <c r="E400" s="86">
        <f t="shared" si="459"/>
        <v>2.9699999999999998</v>
      </c>
      <c r="F400" s="86">
        <f t="shared" si="413"/>
        <v>2.9699999999999998</v>
      </c>
      <c r="G400" s="87">
        <f t="shared" si="414"/>
        <v>8.8208999999999982</v>
      </c>
      <c r="H400" s="88">
        <f t="shared" si="415"/>
        <v>5.2621552662438588E+23</v>
      </c>
      <c r="I400" s="84">
        <f t="shared" si="460"/>
        <v>78.80000000000004</v>
      </c>
      <c r="J400" s="89">
        <v>394</v>
      </c>
      <c r="K400" s="94">
        <f t="shared" si="416"/>
        <v>394</v>
      </c>
      <c r="L400" s="94">
        <f t="shared" si="417"/>
        <v>10</v>
      </c>
      <c r="M400" s="94">
        <v>1</v>
      </c>
      <c r="N400" s="94">
        <f>N$3/Q$3</f>
        <v>1</v>
      </c>
      <c r="O400" s="93">
        <f>O399*M400</f>
        <v>8.96060111192064E+18</v>
      </c>
      <c r="P400" s="93">
        <f>K400*O400*$G400*N400</f>
        <v>3.1141983141167456E+22</v>
      </c>
      <c r="Q400" s="93">
        <f t="shared" si="409"/>
        <v>5.2621552662438584E+24</v>
      </c>
      <c r="R400" s="93">
        <f t="shared" si="410"/>
        <v>2.6310776331219291E+25</v>
      </c>
      <c r="S400" s="93">
        <f t="shared" si="418"/>
        <v>353348.26666666666</v>
      </c>
      <c r="T400" s="94">
        <f t="shared" si="411"/>
        <v>168.97303047112848</v>
      </c>
      <c r="U400" s="100">
        <f>T400/(($C400/N$3))</f>
        <v>11.463570588271946</v>
      </c>
      <c r="V400" s="94">
        <f t="shared" si="419"/>
        <v>384</v>
      </c>
      <c r="W400" s="97">
        <f t="shared" si="420"/>
        <v>10.5</v>
      </c>
      <c r="X400" s="94">
        <v>1</v>
      </c>
      <c r="Y400" s="94">
        <f>Y$3/AB$3</f>
        <v>0.95238095238095244</v>
      </c>
      <c r="Z400" s="93">
        <f>Z399*X400</f>
        <v>9.6774492008742912E+18</v>
      </c>
      <c r="AA400" s="93">
        <f>V400*Z400*$G400*Y400</f>
        <v>3.1218765405619938E+22</v>
      </c>
      <c r="AB400" s="93">
        <f t="shared" si="461"/>
        <v>1.3813157573890119E+24</v>
      </c>
      <c r="AC400" s="93">
        <f t="shared" si="421"/>
        <v>2.7626315147780258E+25</v>
      </c>
      <c r="AD400" s="93">
        <f t="shared" si="422"/>
        <v>353348.26666666666</v>
      </c>
      <c r="AE400" s="94">
        <f t="shared" si="423"/>
        <v>44.246328752653056</v>
      </c>
      <c r="AF400" s="100">
        <f t="shared" si="462"/>
        <v>3.1518755217290169</v>
      </c>
      <c r="AG400" s="94">
        <f t="shared" si="424"/>
        <v>359</v>
      </c>
      <c r="AH400" s="94">
        <f t="shared" si="425"/>
        <v>11.75</v>
      </c>
      <c r="AI400" s="94">
        <v>1</v>
      </c>
      <c r="AJ400" s="94">
        <f>AJ$3/AM$3</f>
        <v>0.85106382978723394</v>
      </c>
      <c r="AK400" s="93">
        <f>AK399*AI400</f>
        <v>6.48043473272832E+16</v>
      </c>
      <c r="AL400" s="93">
        <f>AG400*AK400*$G400*AJ400</f>
        <v>1.7465202346790158E+20</v>
      </c>
      <c r="AM400" s="93">
        <f t="shared" si="463"/>
        <v>4.8304940920597809E+22</v>
      </c>
      <c r="AN400" s="93">
        <f t="shared" si="426"/>
        <v>3.0915162189182673E+25</v>
      </c>
      <c r="AO400" s="93">
        <f t="shared" si="427"/>
        <v>353348.26666666666</v>
      </c>
      <c r="AP400" s="94">
        <f t="shared" si="428"/>
        <v>276.57819223305779</v>
      </c>
      <c r="AQ400" s="100">
        <f t="shared" si="401"/>
        <v>22.047447481264786</v>
      </c>
      <c r="AR400" s="94">
        <f t="shared" si="429"/>
        <v>329</v>
      </c>
      <c r="AS400" s="94">
        <f t="shared" si="430"/>
        <v>13.25</v>
      </c>
      <c r="AT400" s="94">
        <v>1</v>
      </c>
      <c r="AU400" s="94">
        <f>AU$3/AX$3</f>
        <v>0.75471698113207542</v>
      </c>
      <c r="AV400" s="93">
        <f>AV399*AT400</f>
        <v>5365439299584000</v>
      </c>
      <c r="AW400" s="93">
        <f>AR400*AV400*$G400*AU400</f>
        <v>1.1751632571564876E+19</v>
      </c>
      <c r="AX400" s="93">
        <f t="shared" si="464"/>
        <v>8.5111764255042516E+20</v>
      </c>
      <c r="AY400" s="93">
        <f t="shared" si="431"/>
        <v>3.4861778638865563E+25</v>
      </c>
      <c r="AZ400" s="93">
        <f t="shared" si="432"/>
        <v>353348.26666666666</v>
      </c>
      <c r="BA400" s="94">
        <f t="shared" si="433"/>
        <v>72.425481086760044</v>
      </c>
      <c r="BB400" s="100">
        <f t="shared" si="402"/>
        <v>6.5104316445018355</v>
      </c>
      <c r="BC400" s="94">
        <f t="shared" si="434"/>
        <v>292</v>
      </c>
      <c r="BD400" s="94">
        <f t="shared" si="435"/>
        <v>15.1</v>
      </c>
      <c r="BE400" s="94">
        <v>1</v>
      </c>
      <c r="BF400" s="94">
        <f>BF$3/BI$3</f>
        <v>0.66225165562913912</v>
      </c>
      <c r="BG400" s="93">
        <f>BG399*BE400</f>
        <v>35167194316800</v>
      </c>
      <c r="BH400" s="93">
        <f>BC400*BG400*$G400*BF400</f>
        <v>5.9986914483394592E+16</v>
      </c>
      <c r="BI400" s="93">
        <f t="shared" si="465"/>
        <v>5.7428661480042936E+18</v>
      </c>
      <c r="BJ400" s="93">
        <f t="shared" si="436"/>
        <v>3.9729272260141134E+25</v>
      </c>
      <c r="BK400" s="93">
        <f t="shared" si="437"/>
        <v>353348.26666666666</v>
      </c>
      <c r="BL400" s="94">
        <f t="shared" si="438"/>
        <v>95.735314900952574</v>
      </c>
      <c r="BM400" s="100">
        <f t="shared" si="403"/>
        <v>9.8073490841545716</v>
      </c>
      <c r="BN400" s="94">
        <f t="shared" si="439"/>
        <v>242</v>
      </c>
      <c r="BO400" s="94">
        <f t="shared" si="440"/>
        <v>17.600000000000001</v>
      </c>
      <c r="BP400" s="94">
        <v>1</v>
      </c>
      <c r="BQ400" s="94">
        <f>BQ$3/BT$3</f>
        <v>0.56818181818181823</v>
      </c>
      <c r="BR400" s="93">
        <f>BR399*BP400</f>
        <v>270516879360</v>
      </c>
      <c r="BS400" s="93">
        <f>BN400*BR400*$G400*BQ400</f>
        <v>328102821907660.75</v>
      </c>
      <c r="BT400" s="93">
        <f t="shared" si="466"/>
        <v>6536788868796258</v>
      </c>
      <c r="BU400" s="93">
        <f t="shared" si="441"/>
        <v>4.6306966342945955E+25</v>
      </c>
      <c r="BV400" s="93">
        <f t="shared" si="442"/>
        <v>353348.26666666666</v>
      </c>
      <c r="BW400" s="94">
        <f t="shared" si="443"/>
        <v>19.922988869129359</v>
      </c>
      <c r="BX400" s="100">
        <f t="shared" si="404"/>
        <v>2.3788643425826099</v>
      </c>
      <c r="BY400" s="94">
        <f t="shared" si="444"/>
        <v>187</v>
      </c>
      <c r="BZ400" s="94">
        <f t="shared" si="445"/>
        <v>20.350000000000001</v>
      </c>
      <c r="CA400" s="94">
        <v>1</v>
      </c>
      <c r="CB400" s="94">
        <f>CB$3/CE$3</f>
        <v>0.49140049140049141</v>
      </c>
      <c r="CC400" s="93">
        <f>CC399*CA400</f>
        <v>124600320</v>
      </c>
      <c r="CD400" s="93">
        <f>BY400*CC400*$G400*CB400</f>
        <v>100997180355.11349</v>
      </c>
      <c r="CE400" s="93">
        <f t="shared" si="467"/>
        <v>3690508852317.209</v>
      </c>
      <c r="CF400" s="93">
        <f t="shared" si="446"/>
        <v>5.3542429834031267E+25</v>
      </c>
      <c r="CG400" s="93">
        <f t="shared" si="447"/>
        <v>353348.26666666666</v>
      </c>
      <c r="CH400" s="94">
        <f t="shared" si="448"/>
        <v>36.540711724239323</v>
      </c>
      <c r="CI400" s="100">
        <f t="shared" si="405"/>
        <v>5.0447997529733399</v>
      </c>
      <c r="CJ400" s="94">
        <f t="shared" si="449"/>
        <v>137</v>
      </c>
      <c r="CK400" s="94">
        <f t="shared" si="450"/>
        <v>22.85</v>
      </c>
      <c r="CL400" s="94">
        <v>1</v>
      </c>
      <c r="CM400" s="94">
        <f>CM$3/CP$3</f>
        <v>0.43763676148796499</v>
      </c>
      <c r="CN400" s="93">
        <f>CN399*CL400</f>
        <v>76800</v>
      </c>
      <c r="CO400" s="93">
        <f>CJ400*CN400*$G400*CM400</f>
        <v>40617059.711159728</v>
      </c>
      <c r="CP400" s="93">
        <f t="shared" si="468"/>
        <v>4046765935.7459283</v>
      </c>
      <c r="CQ400" s="93">
        <f t="shared" si="451"/>
        <v>6.0120123916836088E+25</v>
      </c>
      <c r="CR400" s="93">
        <f t="shared" si="452"/>
        <v>353348.26666666666</v>
      </c>
      <c r="CS400" s="94">
        <f t="shared" si="453"/>
        <v>99.632173390287534</v>
      </c>
      <c r="CT400" s="100">
        <f t="shared" si="406"/>
        <v>15.445014667354616</v>
      </c>
      <c r="CU400" s="94">
        <f t="shared" si="454"/>
        <v>74</v>
      </c>
      <c r="CV400" s="94">
        <f t="shared" si="455"/>
        <v>26</v>
      </c>
      <c r="CW400" s="94">
        <v>1</v>
      </c>
      <c r="CX400" s="94">
        <f>CX$3/DA$3</f>
        <v>0.38461538461538458</v>
      </c>
      <c r="CY400" s="93">
        <f>CY399*CW400</f>
        <v>64</v>
      </c>
      <c r="CZ400" s="93">
        <f>CU400*CY400*$G400*CX400</f>
        <v>16067.60861538461</v>
      </c>
      <c r="DA400" s="93">
        <f t="shared" si="469"/>
        <v>741681.222310276</v>
      </c>
      <c r="DB400" s="93">
        <f t="shared" si="456"/>
        <v>6.8408018461170158E+25</v>
      </c>
      <c r="DC400" s="93">
        <f t="shared" si="457"/>
        <v>353348.26666666666</v>
      </c>
      <c r="DD400" s="94">
        <f t="shared" si="458"/>
        <v>46.160025431545677</v>
      </c>
      <c r="DE400" s="100">
        <f t="shared" si="407"/>
        <v>8.1422025862970653</v>
      </c>
    </row>
    <row r="401" spans="1:109">
      <c r="A401" s="84">
        <v>8192</v>
      </c>
      <c r="B401" s="84">
        <f t="shared" si="412"/>
        <v>13.166666666666666</v>
      </c>
      <c r="C401" s="112">
        <f t="shared" si="408"/>
        <v>14.74</v>
      </c>
      <c r="D401" s="116"/>
      <c r="E401" s="86">
        <f t="shared" si="459"/>
        <v>2.9750000000000001</v>
      </c>
      <c r="F401" s="86">
        <f t="shared" si="413"/>
        <v>2.9750000000000001</v>
      </c>
      <c r="G401" s="87">
        <f t="shared" si="414"/>
        <v>8.8506250000000009</v>
      </c>
      <c r="H401" s="88">
        <f t="shared" si="415"/>
        <v>6.0446290980733056E+23</v>
      </c>
      <c r="I401" s="84">
        <f t="shared" si="460"/>
        <v>79.000000000000043</v>
      </c>
      <c r="J401" s="89">
        <v>395</v>
      </c>
      <c r="K401" s="94">
        <f t="shared" si="416"/>
        <v>395</v>
      </c>
      <c r="L401" s="94">
        <f t="shared" si="417"/>
        <v>10</v>
      </c>
      <c r="M401" s="94">
        <v>1</v>
      </c>
      <c r="N401" s="94">
        <f>N$3/Q$3</f>
        <v>1</v>
      </c>
      <c r="O401" s="93">
        <f>O400*M401</f>
        <v>8.96060111192064E+18</v>
      </c>
      <c r="P401" s="93">
        <f>K401*O401*$G401*N401</f>
        <v>3.1326233485396087E+22</v>
      </c>
      <c r="Q401" s="93">
        <f t="shared" si="409"/>
        <v>6.0446290980733059E+24</v>
      </c>
      <c r="R401" s="93">
        <f t="shared" si="410"/>
        <v>3.0223145490366528E+25</v>
      </c>
      <c r="S401" s="93">
        <f t="shared" si="418"/>
        <v>353621.33333333331</v>
      </c>
      <c r="T401" s="94">
        <f t="shared" si="411"/>
        <v>192.95741701252527</v>
      </c>
      <c r="U401" s="100">
        <f>T401/(($C401/N$3))</f>
        <v>13.09073385430972</v>
      </c>
      <c r="V401" s="94">
        <f t="shared" si="419"/>
        <v>385</v>
      </c>
      <c r="W401" s="97">
        <f t="shared" si="420"/>
        <v>10.5</v>
      </c>
      <c r="X401" s="94">
        <v>1</v>
      </c>
      <c r="Y401" s="94">
        <f>Y$3/AB$3</f>
        <v>0.95238095238095244</v>
      </c>
      <c r="Z401" s="93">
        <f>Z400*X401</f>
        <v>9.6774492008742912E+18</v>
      </c>
      <c r="AA401" s="93">
        <f>V401*Z401*$G401*Y401</f>
        <v>3.1405540405612282E+22</v>
      </c>
      <c r="AB401" s="93">
        <f t="shared" si="461"/>
        <v>1.5867151382442416E+24</v>
      </c>
      <c r="AC401" s="93">
        <f t="shared" si="421"/>
        <v>3.1734302764884853E+25</v>
      </c>
      <c r="AD401" s="93">
        <f t="shared" si="422"/>
        <v>353621.33333333331</v>
      </c>
      <c r="AE401" s="94">
        <f t="shared" si="423"/>
        <v>50.523414587086357</v>
      </c>
      <c r="AF401" s="100">
        <f t="shared" si="462"/>
        <v>3.5990220703148355</v>
      </c>
      <c r="AG401" s="94">
        <f t="shared" si="424"/>
        <v>360</v>
      </c>
      <c r="AH401" s="94">
        <f t="shared" si="425"/>
        <v>11.75</v>
      </c>
      <c r="AI401" s="94">
        <v>14</v>
      </c>
      <c r="AJ401" s="94">
        <f>AJ$3/AM$3</f>
        <v>0.85106382978723394</v>
      </c>
      <c r="AK401" s="93">
        <f>AK400*AI401</f>
        <v>9.072608625819648E+17</v>
      </c>
      <c r="AL401" s="93">
        <f>AG401*AK401*$G401*AJ401</f>
        <v>2.4602019079831667E+21</v>
      </c>
      <c r="AM401" s="93">
        <f t="shared" si="463"/>
        <v>5.5487806173719665E+22</v>
      </c>
      <c r="AN401" s="93">
        <f t="shared" si="426"/>
        <v>3.5512195951180673E+25</v>
      </c>
      <c r="AO401" s="93">
        <f t="shared" si="427"/>
        <v>353621.33333333331</v>
      </c>
      <c r="AP401" s="94">
        <f t="shared" si="428"/>
        <v>22.554167604563666</v>
      </c>
      <c r="AQ401" s="100">
        <f t="shared" ref="AQ401:AQ464" si="470">AP401/(($C401/AJ$3))</f>
        <v>1.7979068477179314</v>
      </c>
      <c r="AR401" s="94">
        <f t="shared" si="429"/>
        <v>330</v>
      </c>
      <c r="AS401" s="94">
        <f t="shared" si="430"/>
        <v>13.25</v>
      </c>
      <c r="AT401" s="94">
        <v>1</v>
      </c>
      <c r="AU401" s="94">
        <f>AU$3/AX$3</f>
        <v>0.75471698113207542</v>
      </c>
      <c r="AV401" s="93">
        <f>AV400*AT401</f>
        <v>5365439299584000</v>
      </c>
      <c r="AW401" s="93">
        <f>AR401*AV401*$G401*AU401</f>
        <v>1.1827073280219331E+19</v>
      </c>
      <c r="AX401" s="93">
        <f t="shared" si="464"/>
        <v>9.7767743590662773E+20</v>
      </c>
      <c r="AY401" s="93">
        <f t="shared" si="431"/>
        <v>4.0045667774735648E+25</v>
      </c>
      <c r="AZ401" s="93">
        <f t="shared" si="432"/>
        <v>353621.33333333331</v>
      </c>
      <c r="BA401" s="94">
        <f t="shared" si="433"/>
        <v>82.664359367907537</v>
      </c>
      <c r="BB401" s="100">
        <f t="shared" ref="BB401:BB464" si="471">BA401/(($C401/AU$3))</f>
        <v>7.43081927832276</v>
      </c>
      <c r="BC401" s="94">
        <f t="shared" si="434"/>
        <v>293</v>
      </c>
      <c r="BD401" s="94">
        <f t="shared" si="435"/>
        <v>15.1</v>
      </c>
      <c r="BE401" s="94">
        <v>1</v>
      </c>
      <c r="BF401" s="94">
        <f>BF$3/BI$3</f>
        <v>0.66225165562913912</v>
      </c>
      <c r="BG401" s="93">
        <f>BG400*BE401</f>
        <v>35167194316800</v>
      </c>
      <c r="BH401" s="93">
        <f>BC401*BG401*$G401*BF401</f>
        <v>6.0395187560024856E+16</v>
      </c>
      <c r="BI401" s="93">
        <f t="shared" si="465"/>
        <v>6.5968208971806915E+18</v>
      </c>
      <c r="BJ401" s="93">
        <f t="shared" si="436"/>
        <v>4.5636949690453454E+25</v>
      </c>
      <c r="BK401" s="93">
        <f t="shared" si="437"/>
        <v>353621.33333333331</v>
      </c>
      <c r="BL401" s="94">
        <f t="shared" si="438"/>
        <v>109.22759186109523</v>
      </c>
      <c r="BM401" s="100">
        <f t="shared" ref="BM401:BM464" si="472">BL401/(($C401/BF$3))</f>
        <v>11.189529424033502</v>
      </c>
      <c r="BN401" s="94">
        <f t="shared" si="439"/>
        <v>243</v>
      </c>
      <c r="BO401" s="94">
        <f t="shared" si="440"/>
        <v>17.600000000000001</v>
      </c>
      <c r="BP401" s="94">
        <v>1</v>
      </c>
      <c r="BQ401" s="94">
        <f>BQ$3/BT$3</f>
        <v>0.56818181818181823</v>
      </c>
      <c r="BR401" s="93">
        <f>BR400*BP401</f>
        <v>270516879360</v>
      </c>
      <c r="BS401" s="93">
        <f>BN401*BR401*$G401*BQ401</f>
        <v>330568840715171</v>
      </c>
      <c r="BT401" s="93">
        <f t="shared" si="466"/>
        <v>7508798620549191</v>
      </c>
      <c r="BU401" s="93">
        <f t="shared" si="441"/>
        <v>5.3192736063045092E+25</v>
      </c>
      <c r="BV401" s="93">
        <f t="shared" si="442"/>
        <v>353621.33333333331</v>
      </c>
      <c r="BW401" s="94">
        <f t="shared" si="443"/>
        <v>22.714780389779747</v>
      </c>
      <c r="BX401" s="100">
        <f t="shared" ref="BX401:BX464" si="473">BW401/(($C401/BQ$3))</f>
        <v>2.7122125838542983</v>
      </c>
      <c r="BY401" s="94">
        <f t="shared" si="444"/>
        <v>188</v>
      </c>
      <c r="BZ401" s="94">
        <f t="shared" si="445"/>
        <v>20.350000000000001</v>
      </c>
      <c r="CA401" s="94">
        <v>1</v>
      </c>
      <c r="CB401" s="94">
        <f>CB$3/CE$3</f>
        <v>0.49140049140049141</v>
      </c>
      <c r="CC401" s="93">
        <f>CC400*CA401</f>
        <v>124600320</v>
      </c>
      <c r="CD401" s="93">
        <f>BY401*CC401*$G401*CB401</f>
        <v>101879436340.83539</v>
      </c>
      <c r="CE401" s="93">
        <f t="shared" si="467"/>
        <v>4239281447758.7739</v>
      </c>
      <c r="CF401" s="93">
        <f t="shared" si="446"/>
        <v>6.1504101072895883E+25</v>
      </c>
      <c r="CG401" s="93">
        <f t="shared" si="447"/>
        <v>353621.33333333331</v>
      </c>
      <c r="CH401" s="94">
        <f t="shared" si="448"/>
        <v>41.610766608252057</v>
      </c>
      <c r="CI401" s="100">
        <f t="shared" ref="CI401:CI464" si="474">CH401/(($C401/CB$3))</f>
        <v>5.7447700168109188</v>
      </c>
      <c r="CJ401" s="94">
        <f t="shared" si="449"/>
        <v>138</v>
      </c>
      <c r="CK401" s="94">
        <f t="shared" si="450"/>
        <v>22.85</v>
      </c>
      <c r="CL401" s="94">
        <v>1</v>
      </c>
      <c r="CM401" s="94">
        <f>CM$3/CP$3</f>
        <v>0.43763676148796499</v>
      </c>
      <c r="CN401" s="93">
        <f>CN400*CL401</f>
        <v>76800</v>
      </c>
      <c r="CO401" s="93">
        <f>CJ401*CN401*$G401*CM401</f>
        <v>41051406.564551428</v>
      </c>
      <c r="CP401" s="93">
        <f t="shared" si="468"/>
        <v>4648513373.4493856</v>
      </c>
      <c r="CQ401" s="93">
        <f t="shared" si="451"/>
        <v>6.9059887445487521E+25</v>
      </c>
      <c r="CR401" s="93">
        <f t="shared" si="452"/>
        <v>353621.33333333331</v>
      </c>
      <c r="CS401" s="94">
        <f t="shared" si="453"/>
        <v>113.2363970559648</v>
      </c>
      <c r="CT401" s="100">
        <f t="shared" ref="CT401:CT464" si="475">CS401/(($C401/CM$3))</f>
        <v>17.553946219326974</v>
      </c>
      <c r="CU401" s="94">
        <f t="shared" si="454"/>
        <v>75</v>
      </c>
      <c r="CV401" s="94">
        <f t="shared" si="455"/>
        <v>26</v>
      </c>
      <c r="CW401" s="94">
        <v>1</v>
      </c>
      <c r="CX401" s="94">
        <f>CX$3/DA$3</f>
        <v>0.38461538461538458</v>
      </c>
      <c r="CY401" s="93">
        <f>CY400*CW401</f>
        <v>64</v>
      </c>
      <c r="CZ401" s="93">
        <f>CU401*CY401*$G401*CX401</f>
        <v>16339.615384615387</v>
      </c>
      <c r="DA401" s="93">
        <f t="shared" si="469"/>
        <v>851968.00000000419</v>
      </c>
      <c r="DB401" s="93">
        <f t="shared" si="456"/>
        <v>7.8580178274952975E+25</v>
      </c>
      <c r="DC401" s="93">
        <f t="shared" si="457"/>
        <v>353621.33333333331</v>
      </c>
      <c r="DD401" s="94">
        <f t="shared" si="458"/>
        <v>52.141251794835831</v>
      </c>
      <c r="DE401" s="100">
        <f t="shared" ref="DE401:DE464" si="476">DD401/(($C401/CX$3))</f>
        <v>9.1972357304323715</v>
      </c>
    </row>
    <row r="402" spans="1:109">
      <c r="A402" s="84">
        <v>8192</v>
      </c>
      <c r="B402" s="84">
        <f t="shared" si="412"/>
        <v>13.2</v>
      </c>
      <c r="C402" s="112">
        <f t="shared" si="408"/>
        <v>14.74</v>
      </c>
      <c r="D402" s="116"/>
      <c r="E402" s="86">
        <f t="shared" si="459"/>
        <v>2.98</v>
      </c>
      <c r="F402" s="86">
        <f t="shared" si="413"/>
        <v>2.98</v>
      </c>
      <c r="G402" s="87">
        <f t="shared" si="414"/>
        <v>8.8803999999999998</v>
      </c>
      <c r="H402" s="88">
        <f t="shared" si="415"/>
        <v>6.9434555015240171E+23</v>
      </c>
      <c r="I402" s="84">
        <f t="shared" si="460"/>
        <v>79.200000000000045</v>
      </c>
      <c r="J402" s="89">
        <v>396</v>
      </c>
      <c r="K402" s="94">
        <f t="shared" si="416"/>
        <v>396</v>
      </c>
      <c r="L402" s="94">
        <f t="shared" si="417"/>
        <v>10</v>
      </c>
      <c r="M402" s="94">
        <v>1</v>
      </c>
      <c r="N402" s="94">
        <f>N$3/Q$3</f>
        <v>1</v>
      </c>
      <c r="O402" s="93">
        <f>O401*M402</f>
        <v>8.96060111192064E+18</v>
      </c>
      <c r="P402" s="93">
        <f>K402*O402*$G402*N402</f>
        <v>3.151119395726282E+22</v>
      </c>
      <c r="Q402" s="93">
        <f t="shared" si="409"/>
        <v>6.9434555015240169E+24</v>
      </c>
      <c r="R402" s="93">
        <f t="shared" si="410"/>
        <v>3.4717277507620084E+25</v>
      </c>
      <c r="S402" s="93">
        <f t="shared" si="418"/>
        <v>353894.40000000002</v>
      </c>
      <c r="T402" s="94">
        <f t="shared" si="411"/>
        <v>220.34885478922524</v>
      </c>
      <c r="U402" s="100">
        <f>T402/(($C402/N$3))</f>
        <v>14.949040352050559</v>
      </c>
      <c r="V402" s="94">
        <f t="shared" si="419"/>
        <v>386</v>
      </c>
      <c r="W402" s="97">
        <f t="shared" si="420"/>
        <v>10.5</v>
      </c>
      <c r="X402" s="94">
        <v>1</v>
      </c>
      <c r="Y402" s="94">
        <f>Y$3/AB$3</f>
        <v>0.95238095238095244</v>
      </c>
      <c r="Z402" s="93">
        <f>Z401*X402</f>
        <v>9.6774492008742912E+18</v>
      </c>
      <c r="AA402" s="93">
        <f>V402*Z402*$G402*Y402</f>
        <v>3.1593041214294674E+22</v>
      </c>
      <c r="AB402" s="93">
        <f t="shared" si="461"/>
        <v>1.8226570691500534E+24</v>
      </c>
      <c r="AC402" s="93">
        <f t="shared" si="421"/>
        <v>3.645314138300109E+25</v>
      </c>
      <c r="AD402" s="93">
        <f t="shared" si="422"/>
        <v>353894.40000000002</v>
      </c>
      <c r="AE402" s="94">
        <f t="shared" si="423"/>
        <v>57.691725743875807</v>
      </c>
      <c r="AF402" s="100">
        <f t="shared" si="462"/>
        <v>4.1096548189328086</v>
      </c>
      <c r="AG402" s="94">
        <f t="shared" si="424"/>
        <v>361</v>
      </c>
      <c r="AH402" s="94">
        <f t="shared" si="425"/>
        <v>11.75</v>
      </c>
      <c r="AI402" s="94">
        <v>1</v>
      </c>
      <c r="AJ402" s="94">
        <f>AJ$3/AM$3</f>
        <v>0.85106382978723394</v>
      </c>
      <c r="AK402" s="93">
        <f>AK401*AI402</f>
        <v>9.072608625819648E+17</v>
      </c>
      <c r="AL402" s="93">
        <f>AG402*AK402*$G402*AJ402</f>
        <v>2.4753353280257954E+21</v>
      </c>
      <c r="AM402" s="93">
        <f t="shared" si="463"/>
        <v>6.3738751674146112E+22</v>
      </c>
      <c r="AN402" s="93">
        <f t="shared" si="426"/>
        <v>4.0792801071453599E+25</v>
      </c>
      <c r="AO402" s="93">
        <f t="shared" si="427"/>
        <v>353894.40000000002</v>
      </c>
      <c r="AP402" s="94">
        <f t="shared" si="428"/>
        <v>25.749542275139337</v>
      </c>
      <c r="AQ402" s="100">
        <f t="shared" si="470"/>
        <v>2.0526263346871589</v>
      </c>
      <c r="AR402" s="94">
        <f t="shared" si="429"/>
        <v>331</v>
      </c>
      <c r="AS402" s="94">
        <f t="shared" si="430"/>
        <v>13.25</v>
      </c>
      <c r="AT402" s="94">
        <v>1</v>
      </c>
      <c r="AU402" s="94">
        <f>AU$3/AX$3</f>
        <v>0.75471698113207542</v>
      </c>
      <c r="AV402" s="93">
        <f>AV401*AT402</f>
        <v>5365439299584000</v>
      </c>
      <c r="AW402" s="93">
        <f>AR402*AV402*$G402*AU402</f>
        <v>1.1902821742373224E+19</v>
      </c>
      <c r="AX402" s="93">
        <f t="shared" si="464"/>
        <v>1.1230564623436623E+21</v>
      </c>
      <c r="AY402" s="93">
        <f t="shared" si="431"/>
        <v>4.6000392697596614E+25</v>
      </c>
      <c r="AZ402" s="93">
        <f t="shared" si="432"/>
        <v>353894.40000000002</v>
      </c>
      <c r="BA402" s="94">
        <f t="shared" si="433"/>
        <v>94.352119745325496</v>
      </c>
      <c r="BB402" s="100">
        <f t="shared" si="471"/>
        <v>8.4814490273104663</v>
      </c>
      <c r="BC402" s="94">
        <f t="shared" si="434"/>
        <v>294</v>
      </c>
      <c r="BD402" s="94">
        <f t="shared" si="435"/>
        <v>15.1</v>
      </c>
      <c r="BE402" s="94">
        <v>1</v>
      </c>
      <c r="BF402" s="94">
        <f>BF$3/BI$3</f>
        <v>0.66225165562913912</v>
      </c>
      <c r="BG402" s="93">
        <f>BG401*BE402</f>
        <v>35167194316800</v>
      </c>
      <c r="BH402" s="93">
        <f>BC402*BG402*$G402*BF402</f>
        <v>6.0805187555501824E+16</v>
      </c>
      <c r="BI402" s="93">
        <f t="shared" si="465"/>
        <v>7.5777573128015247E+18</v>
      </c>
      <c r="BJ402" s="93">
        <f t="shared" si="436"/>
        <v>5.2423089036506325E+25</v>
      </c>
      <c r="BK402" s="93">
        <f t="shared" si="437"/>
        <v>353894.40000000002</v>
      </c>
      <c r="BL402" s="94">
        <f t="shared" si="438"/>
        <v>124.62353324516418</v>
      </c>
      <c r="BM402" s="100">
        <f t="shared" si="472"/>
        <v>12.766725590244093</v>
      </c>
      <c r="BN402" s="94">
        <f t="shared" si="439"/>
        <v>244</v>
      </c>
      <c r="BO402" s="94">
        <f t="shared" si="440"/>
        <v>17.600000000000001</v>
      </c>
      <c r="BP402" s="94">
        <v>1</v>
      </c>
      <c r="BQ402" s="94">
        <f>BQ$3/BT$3</f>
        <v>0.56818181818181823</v>
      </c>
      <c r="BR402" s="93">
        <f>BR401*BP402</f>
        <v>270516879360</v>
      </c>
      <c r="BS402" s="93">
        <f>BN402*BR402*$G402*BQ402</f>
        <v>333045872326320.94</v>
      </c>
      <c r="BT402" s="93">
        <f t="shared" si="466"/>
        <v>8625344623428863</v>
      </c>
      <c r="BU402" s="93">
        <f t="shared" si="441"/>
        <v>6.1102408413411352E+25</v>
      </c>
      <c r="BV402" s="93">
        <f t="shared" si="442"/>
        <v>353894.40000000002</v>
      </c>
      <c r="BW402" s="94">
        <f t="shared" si="443"/>
        <v>25.898368183280418</v>
      </c>
      <c r="BX402" s="100">
        <f t="shared" si="473"/>
        <v>3.0923424696454229</v>
      </c>
      <c r="BY402" s="94">
        <f t="shared" si="444"/>
        <v>189</v>
      </c>
      <c r="BZ402" s="94">
        <f t="shared" si="445"/>
        <v>20.350000000000001</v>
      </c>
      <c r="CA402" s="94">
        <v>1</v>
      </c>
      <c r="CB402" s="94">
        <f>CB$3/CE$3</f>
        <v>0.49140049140049141</v>
      </c>
      <c r="CC402" s="93">
        <f>CC401*CA402</f>
        <v>124600320</v>
      </c>
      <c r="CD402" s="93">
        <f>BY402*CC402*$G402*CB402</f>
        <v>102765910981.1263</v>
      </c>
      <c r="CE402" s="93">
        <f t="shared" si="467"/>
        <v>4869655625409.9521</v>
      </c>
      <c r="CF402" s="93">
        <f t="shared" si="446"/>
        <v>7.0649659728006872E+25</v>
      </c>
      <c r="CG402" s="93">
        <f t="shared" si="447"/>
        <v>353894.40000000002</v>
      </c>
      <c r="CH402" s="94">
        <f t="shared" si="448"/>
        <v>47.385904322925718</v>
      </c>
      <c r="CI402" s="100">
        <f t="shared" si="474"/>
        <v>6.5420838057770583</v>
      </c>
      <c r="CJ402" s="94">
        <f t="shared" si="449"/>
        <v>139</v>
      </c>
      <c r="CK402" s="94">
        <f t="shared" si="450"/>
        <v>22.85</v>
      </c>
      <c r="CL402" s="94">
        <v>1</v>
      </c>
      <c r="CM402" s="94">
        <f>CM$3/CP$3</f>
        <v>0.43763676148796499</v>
      </c>
      <c r="CN402" s="93">
        <f>CN401*CL402</f>
        <v>76800</v>
      </c>
      <c r="CO402" s="93">
        <f>CJ402*CN402*$G402*CM402</f>
        <v>41487985.155361049</v>
      </c>
      <c r="CP402" s="93">
        <f t="shared" si="468"/>
        <v>5339739665.2630272</v>
      </c>
      <c r="CQ402" s="93">
        <f t="shared" si="451"/>
        <v>7.9328979104911899E+25</v>
      </c>
      <c r="CR402" s="93">
        <f t="shared" si="452"/>
        <v>353894.40000000002</v>
      </c>
      <c r="CS402" s="94">
        <f t="shared" si="453"/>
        <v>128.70568780978823</v>
      </c>
      <c r="CT402" s="100">
        <f t="shared" si="475"/>
        <v>19.952001129265003</v>
      </c>
      <c r="CU402" s="94">
        <f t="shared" si="454"/>
        <v>76</v>
      </c>
      <c r="CV402" s="94">
        <f t="shared" si="455"/>
        <v>26</v>
      </c>
      <c r="CW402" s="94">
        <v>1</v>
      </c>
      <c r="CX402" s="94">
        <f>CX$3/DA$3</f>
        <v>0.38461538461538458</v>
      </c>
      <c r="CY402" s="93">
        <f>CY401*CW402</f>
        <v>64</v>
      </c>
      <c r="CZ402" s="93">
        <f>CU402*CY402*$G402*CX402</f>
        <v>16613.179076923076</v>
      </c>
      <c r="DA402" s="93">
        <f t="shared" si="469"/>
        <v>978654.24011011887</v>
      </c>
      <c r="DB402" s="93">
        <f t="shared" si="456"/>
        <v>9.0264921519812224E+25</v>
      </c>
      <c r="DC402" s="93">
        <f t="shared" si="457"/>
        <v>353894.40000000002</v>
      </c>
      <c r="DD402" s="94">
        <f t="shared" si="458"/>
        <v>58.908306205495698</v>
      </c>
      <c r="DE402" s="100">
        <f t="shared" si="476"/>
        <v>10.39088169160711</v>
      </c>
    </row>
    <row r="403" spans="1:109">
      <c r="A403" s="84">
        <v>8192</v>
      </c>
      <c r="B403" s="84">
        <f t="shared" si="412"/>
        <v>13.233333333333333</v>
      </c>
      <c r="C403" s="112">
        <f t="shared" si="408"/>
        <v>14.74</v>
      </c>
      <c r="D403" s="116"/>
      <c r="E403" s="86">
        <f t="shared" si="459"/>
        <v>2.9850000000000003</v>
      </c>
      <c r="F403" s="86">
        <f t="shared" si="413"/>
        <v>2.9850000000000003</v>
      </c>
      <c r="G403" s="87">
        <f t="shared" si="414"/>
        <v>8.9102250000000023</v>
      </c>
      <c r="H403" s="88">
        <f t="shared" si="415"/>
        <v>7.9759359125957512E+23</v>
      </c>
      <c r="I403" s="84">
        <f t="shared" si="460"/>
        <v>79.400000000000034</v>
      </c>
      <c r="J403" s="89">
        <v>397</v>
      </c>
      <c r="K403" s="94">
        <f t="shared" si="416"/>
        <v>397</v>
      </c>
      <c r="L403" s="94">
        <f t="shared" si="417"/>
        <v>10</v>
      </c>
      <c r="M403" s="94">
        <v>1</v>
      </c>
      <c r="N403" s="94">
        <f>N$3/Q$3</f>
        <v>1</v>
      </c>
      <c r="O403" s="93">
        <f>O402*M403</f>
        <v>8.96060111192064E+18</v>
      </c>
      <c r="P403" s="93">
        <f>K403*O403*$G403*N403</f>
        <v>3.1696865900857852E+22</v>
      </c>
      <c r="Q403" s="93">
        <f t="shared" si="409"/>
        <v>7.975935912595751E+24</v>
      </c>
      <c r="R403" s="93">
        <f t="shared" si="410"/>
        <v>3.9879679562978756E+25</v>
      </c>
      <c r="S403" s="93">
        <f t="shared" si="418"/>
        <v>354167.46666666667</v>
      </c>
      <c r="T403" s="94">
        <f t="shared" si="411"/>
        <v>251.63168931411255</v>
      </c>
      <c r="U403" s="100">
        <f>T403/(($C403/N$3))</f>
        <v>17.071349342884162</v>
      </c>
      <c r="V403" s="94">
        <f t="shared" si="419"/>
        <v>387</v>
      </c>
      <c r="W403" s="97">
        <f t="shared" si="420"/>
        <v>10.5</v>
      </c>
      <c r="X403" s="94">
        <v>1</v>
      </c>
      <c r="Y403" s="94">
        <f>Y$3/AB$3</f>
        <v>0.95238095238095244</v>
      </c>
      <c r="Z403" s="93">
        <f>Z402*X403</f>
        <v>9.6774492008742912E+18</v>
      </c>
      <c r="AA403" s="93">
        <f>V403*Z403*$G403*Y403</f>
        <v>3.1781269214159887E+22</v>
      </c>
      <c r="AB403" s="93">
        <f t="shared" si="461"/>
        <v>2.0936831770563837E+24</v>
      </c>
      <c r="AC403" s="93">
        <f t="shared" si="421"/>
        <v>4.1873663541127699E+25</v>
      </c>
      <c r="AD403" s="93">
        <f t="shared" si="422"/>
        <v>354167.46666666667</v>
      </c>
      <c r="AE403" s="94">
        <f t="shared" si="423"/>
        <v>65.877896913052169</v>
      </c>
      <c r="AF403" s="100">
        <f t="shared" si="462"/>
        <v>4.6927945562214912</v>
      </c>
      <c r="AG403" s="94">
        <f t="shared" si="424"/>
        <v>362</v>
      </c>
      <c r="AH403" s="94">
        <f t="shared" si="425"/>
        <v>11.75</v>
      </c>
      <c r="AI403" s="94">
        <v>1</v>
      </c>
      <c r="AJ403" s="94">
        <f>AJ$3/AM$3</f>
        <v>0.85106382978723394</v>
      </c>
      <c r="AK403" s="93">
        <f>AK402*AI403</f>
        <v>9.072608625819648E+17</v>
      </c>
      <c r="AL403" s="93">
        <f>AG403*AK403*$G403*AJ403</f>
        <v>2.4905287044990459E+21</v>
      </c>
      <c r="AM403" s="93">
        <f t="shared" si="463"/>
        <v>7.3216599197656149E+22</v>
      </c>
      <c r="AN403" s="93">
        <f t="shared" si="426"/>
        <v>4.6858623486500036E+25</v>
      </c>
      <c r="AO403" s="93">
        <f t="shared" si="427"/>
        <v>354167.46666666667</v>
      </c>
      <c r="AP403" s="94">
        <f t="shared" si="428"/>
        <v>29.398014592400855</v>
      </c>
      <c r="AQ403" s="100">
        <f t="shared" si="470"/>
        <v>2.343464528227341</v>
      </c>
      <c r="AR403" s="94">
        <f t="shared" si="429"/>
        <v>332</v>
      </c>
      <c r="AS403" s="94">
        <f t="shared" si="430"/>
        <v>13.25</v>
      </c>
      <c r="AT403" s="94">
        <v>1</v>
      </c>
      <c r="AU403" s="94">
        <f>AU$3/AX$3</f>
        <v>0.75471698113207542</v>
      </c>
      <c r="AV403" s="93">
        <f>AV402*AT403</f>
        <v>5365439299584000</v>
      </c>
      <c r="AW403" s="93">
        <f>AR403*AV403*$G403*AU403</f>
        <v>1.1978878565434796E+19</v>
      </c>
      <c r="AX403" s="93">
        <f t="shared" si="464"/>
        <v>1.2900531108629549E+21</v>
      </c>
      <c r="AY403" s="93">
        <f t="shared" si="431"/>
        <v>5.2840575420946849E+25</v>
      </c>
      <c r="AZ403" s="93">
        <f t="shared" si="432"/>
        <v>354167.46666666667</v>
      </c>
      <c r="BA403" s="94">
        <f t="shared" si="433"/>
        <v>107.69398018487468</v>
      </c>
      <c r="BB403" s="100">
        <f t="shared" si="471"/>
        <v>9.6807682323581368</v>
      </c>
      <c r="BC403" s="94">
        <f t="shared" si="434"/>
        <v>295</v>
      </c>
      <c r="BD403" s="94">
        <f t="shared" si="435"/>
        <v>15.1</v>
      </c>
      <c r="BE403" s="94">
        <v>1</v>
      </c>
      <c r="BF403" s="94">
        <f>BF$3/BI$3</f>
        <v>0.66225165562913912</v>
      </c>
      <c r="BG403" s="93">
        <f>BG402*BE403</f>
        <v>35167194316800</v>
      </c>
      <c r="BH403" s="93">
        <f>BC403*BG403*$G403*BF403</f>
        <v>6.1216917963255472E+16</v>
      </c>
      <c r="BI403" s="93">
        <f t="shared" si="465"/>
        <v>8.7045573597818665E+18</v>
      </c>
      <c r="BJ403" s="93">
        <f t="shared" si="436"/>
        <v>6.0218316140097916E+25</v>
      </c>
      <c r="BK403" s="93">
        <f t="shared" si="437"/>
        <v>354167.46666666667</v>
      </c>
      <c r="BL403" s="94">
        <f t="shared" si="438"/>
        <v>142.19202222834292</v>
      </c>
      <c r="BM403" s="100">
        <f t="shared" si="472"/>
        <v>14.566482602767831</v>
      </c>
      <c r="BN403" s="94">
        <f t="shared" si="439"/>
        <v>245</v>
      </c>
      <c r="BO403" s="94">
        <f t="shared" si="440"/>
        <v>17.600000000000001</v>
      </c>
      <c r="BP403" s="94">
        <v>1</v>
      </c>
      <c r="BQ403" s="94">
        <f>BQ$3/BT$3</f>
        <v>0.56818181818181823</v>
      </c>
      <c r="BR403" s="93">
        <f>BR402*BP403</f>
        <v>270516879360</v>
      </c>
      <c r="BS403" s="93">
        <f>BN403*BR403*$G403*BQ403</f>
        <v>335533939796526.69</v>
      </c>
      <c r="BT403" s="93">
        <f t="shared" si="466"/>
        <v>9907919180215252</v>
      </c>
      <c r="BU403" s="93">
        <f t="shared" si="441"/>
        <v>7.0188236030842616E+25</v>
      </c>
      <c r="BV403" s="93">
        <f t="shared" si="442"/>
        <v>354167.46666666667</v>
      </c>
      <c r="BW403" s="94">
        <f t="shared" si="443"/>
        <v>29.528813646165204</v>
      </c>
      <c r="BX403" s="100">
        <f t="shared" si="473"/>
        <v>3.525828495064502</v>
      </c>
      <c r="BY403" s="94">
        <f t="shared" si="444"/>
        <v>190</v>
      </c>
      <c r="BZ403" s="94">
        <f t="shared" si="445"/>
        <v>20.350000000000001</v>
      </c>
      <c r="CA403" s="94">
        <v>1</v>
      </c>
      <c r="CB403" s="94">
        <f>CB$3/CE$3</f>
        <v>0.49140049140049141</v>
      </c>
      <c r="CC403" s="93">
        <f>CC402*CA403</f>
        <v>124600320</v>
      </c>
      <c r="CD403" s="93">
        <f>BY403*CC403*$G403*CB403</f>
        <v>103656613460.28503</v>
      </c>
      <c r="CE403" s="93">
        <f t="shared" si="467"/>
        <v>5593765406310.4707</v>
      </c>
      <c r="CF403" s="93">
        <f t="shared" si="446"/>
        <v>8.1155147910661783E+25</v>
      </c>
      <c r="CG403" s="93">
        <f t="shared" si="447"/>
        <v>354167.46666666667</v>
      </c>
      <c r="CH403" s="94">
        <f t="shared" si="448"/>
        <v>53.964385093997542</v>
      </c>
      <c r="CI403" s="100">
        <f t="shared" si="474"/>
        <v>7.450306897305631</v>
      </c>
      <c r="CJ403" s="94">
        <f t="shared" si="449"/>
        <v>140</v>
      </c>
      <c r="CK403" s="94">
        <f t="shared" si="450"/>
        <v>22.85</v>
      </c>
      <c r="CL403" s="94">
        <v>13</v>
      </c>
      <c r="CM403" s="94">
        <f>CM$3/CP$3</f>
        <v>0.43763676148796499</v>
      </c>
      <c r="CN403" s="93">
        <f>CN402*CL403</f>
        <v>998400</v>
      </c>
      <c r="CO403" s="93">
        <f>CJ403*CN403*$G403*CM403</f>
        <v>545048406.82713366</v>
      </c>
      <c r="CP403" s="93">
        <f t="shared" si="468"/>
        <v>6133750169.6000576</v>
      </c>
      <c r="CQ403" s="93">
        <f t="shared" si="451"/>
        <v>9.1125067801406457E+25</v>
      </c>
      <c r="CR403" s="93">
        <f t="shared" si="452"/>
        <v>354167.46666666667</v>
      </c>
      <c r="CS403" s="94">
        <f t="shared" si="453"/>
        <v>11.253587924981174</v>
      </c>
      <c r="CT403" s="100">
        <f t="shared" si="475"/>
        <v>1.744535170188737</v>
      </c>
      <c r="CU403" s="94">
        <f t="shared" si="454"/>
        <v>77</v>
      </c>
      <c r="CV403" s="94">
        <f t="shared" si="455"/>
        <v>26</v>
      </c>
      <c r="CW403" s="94">
        <v>1</v>
      </c>
      <c r="CX403" s="94">
        <f>CX$3/DA$3</f>
        <v>0.38461538461538458</v>
      </c>
      <c r="CY403" s="93">
        <f>CY402*CW403</f>
        <v>64</v>
      </c>
      <c r="CZ403" s="93">
        <f>CU403*CY403*$G403*CX403</f>
        <v>16888.303384615388</v>
      </c>
      <c r="DA403" s="93">
        <f t="shared" si="469"/>
        <v>1124178.515725367</v>
      </c>
      <c r="DB403" s="93">
        <f t="shared" si="456"/>
        <v>1.0368716686374476E+26</v>
      </c>
      <c r="DC403" s="93">
        <f t="shared" si="457"/>
        <v>354167.46666666667</v>
      </c>
      <c r="DD403" s="94">
        <f t="shared" si="458"/>
        <v>66.565509283155791</v>
      </c>
      <c r="DE403" s="100">
        <f t="shared" si="476"/>
        <v>11.741541664600071</v>
      </c>
    </row>
    <row r="404" spans="1:109">
      <c r="A404" s="84">
        <v>8192</v>
      </c>
      <c r="B404" s="84">
        <f t="shared" si="412"/>
        <v>13.266666666666667</v>
      </c>
      <c r="C404" s="112">
        <f t="shared" si="408"/>
        <v>14.74</v>
      </c>
      <c r="D404" s="116"/>
      <c r="E404" s="86">
        <f t="shared" si="459"/>
        <v>2.99</v>
      </c>
      <c r="F404" s="86">
        <f t="shared" si="413"/>
        <v>2.99</v>
      </c>
      <c r="G404" s="87">
        <f t="shared" si="414"/>
        <v>8.940100000000001</v>
      </c>
      <c r="H404" s="88">
        <f t="shared" si="415"/>
        <v>9.1619444623605154E+23</v>
      </c>
      <c r="I404" s="84">
        <f t="shared" si="460"/>
        <v>79.600000000000037</v>
      </c>
      <c r="J404" s="89">
        <v>398</v>
      </c>
      <c r="K404" s="94">
        <f t="shared" si="416"/>
        <v>398</v>
      </c>
      <c r="L404" s="94">
        <f t="shared" si="417"/>
        <v>10</v>
      </c>
      <c r="M404" s="94">
        <v>1</v>
      </c>
      <c r="N404" s="94">
        <f>N$3/Q$3</f>
        <v>1</v>
      </c>
      <c r="O404" s="93">
        <f>O403*M404</f>
        <v>8.96060111192064E+18</v>
      </c>
      <c r="P404" s="93">
        <f>K404*O404*$G404*N404</f>
        <v>3.1883250660271326E+22</v>
      </c>
      <c r="Q404" s="93">
        <f t="shared" si="409"/>
        <v>9.1619444623605151E+24</v>
      </c>
      <c r="R404" s="93">
        <f t="shared" si="410"/>
        <v>4.5809722311802574E+25</v>
      </c>
      <c r="S404" s="93">
        <f t="shared" si="418"/>
        <v>354440.53333333333</v>
      </c>
      <c r="T404" s="94">
        <f t="shared" si="411"/>
        <v>287.35917049314276</v>
      </c>
      <c r="U404" s="100">
        <f>T404/(($C404/N$3))</f>
        <v>19.495194741732888</v>
      </c>
      <c r="V404" s="94">
        <f t="shared" si="419"/>
        <v>388</v>
      </c>
      <c r="W404" s="97">
        <f t="shared" si="420"/>
        <v>10.5</v>
      </c>
      <c r="X404" s="94">
        <v>1</v>
      </c>
      <c r="Y404" s="94">
        <f>Y$3/AB$3</f>
        <v>0.95238095238095244</v>
      </c>
      <c r="Z404" s="93">
        <f>Z403*X404</f>
        <v>9.6774492008742912E+18</v>
      </c>
      <c r="AA404" s="93">
        <f>V404*Z404*$G404*Y404</f>
        <v>3.1970225787700643E+22</v>
      </c>
      <c r="AB404" s="93">
        <f t="shared" si="461"/>
        <v>2.4050104213696341E+24</v>
      </c>
      <c r="AC404" s="93">
        <f t="shared" si="421"/>
        <v>4.8100208427392706E+25</v>
      </c>
      <c r="AD404" s="93">
        <f t="shared" si="422"/>
        <v>354440.53333333333</v>
      </c>
      <c r="AE404" s="94">
        <f t="shared" si="423"/>
        <v>75.226569788408327</v>
      </c>
      <c r="AF404" s="100">
        <f t="shared" si="462"/>
        <v>5.3587447949680289</v>
      </c>
      <c r="AG404" s="94">
        <f t="shared" si="424"/>
        <v>363</v>
      </c>
      <c r="AH404" s="94">
        <f t="shared" si="425"/>
        <v>11.75</v>
      </c>
      <c r="AI404" s="94">
        <v>1</v>
      </c>
      <c r="AJ404" s="94">
        <f>AJ$3/AM$3</f>
        <v>0.85106382978723394</v>
      </c>
      <c r="AK404" s="93">
        <f>AK403*AI404</f>
        <v>9.072608625819648E+17</v>
      </c>
      <c r="AL404" s="93">
        <f>AG404*AK404*$G404*AJ404</f>
        <v>2.5057821532234517E+21</v>
      </c>
      <c r="AM404" s="93">
        <f t="shared" si="463"/>
        <v>8.4103787056824851E+22</v>
      </c>
      <c r="AN404" s="93">
        <f t="shared" si="426"/>
        <v>5.3826423716368022E+25</v>
      </c>
      <c r="AO404" s="93">
        <f t="shared" si="427"/>
        <v>354440.53333333333</v>
      </c>
      <c r="AP404" s="94">
        <f t="shared" si="428"/>
        <v>33.563886209594592</v>
      </c>
      <c r="AQ404" s="100">
        <f t="shared" si="470"/>
        <v>2.6755472385531647</v>
      </c>
      <c r="AR404" s="94">
        <f t="shared" si="429"/>
        <v>333</v>
      </c>
      <c r="AS404" s="94">
        <f t="shared" si="430"/>
        <v>13.25</v>
      </c>
      <c r="AT404" s="94">
        <v>1</v>
      </c>
      <c r="AU404" s="94">
        <f>AU$3/AX$3</f>
        <v>0.75471698113207542</v>
      </c>
      <c r="AV404" s="93">
        <f>AV403*AT404</f>
        <v>5365439299584000</v>
      </c>
      <c r="AW404" s="93">
        <f>AR404*AV404*$G404*AU404</f>
        <v>1.2055244356812253E+19</v>
      </c>
      <c r="AX404" s="93">
        <f t="shared" si="464"/>
        <v>1.4818818863070839E+21</v>
      </c>
      <c r="AY404" s="93">
        <f t="shared" si="431"/>
        <v>6.0697882063138409E+25</v>
      </c>
      <c r="AZ404" s="93">
        <f t="shared" si="432"/>
        <v>354440.53333333333</v>
      </c>
      <c r="BA404" s="94">
        <f t="shared" si="433"/>
        <v>122.92425125913709</v>
      </c>
      <c r="BB404" s="100">
        <f t="shared" si="471"/>
        <v>11.049839411014698</v>
      </c>
      <c r="BC404" s="94">
        <f t="shared" si="434"/>
        <v>296</v>
      </c>
      <c r="BD404" s="94">
        <f t="shared" si="435"/>
        <v>15.1</v>
      </c>
      <c r="BE404" s="94">
        <v>1</v>
      </c>
      <c r="BF404" s="94">
        <f>BF$3/BI$3</f>
        <v>0.66225165562913912</v>
      </c>
      <c r="BG404" s="93">
        <f>BG403*BE404</f>
        <v>35167194316800</v>
      </c>
      <c r="BH404" s="93">
        <f>BC404*BG404*$G404*BF404</f>
        <v>6.1630382276715648E+16</v>
      </c>
      <c r="BI404" s="93">
        <f t="shared" si="465"/>
        <v>9.9989107201587651E+18</v>
      </c>
      <c r="BJ404" s="93">
        <f t="shared" si="436"/>
        <v>6.917268069082189E+25</v>
      </c>
      <c r="BK404" s="93">
        <f t="shared" si="437"/>
        <v>354440.53333333333</v>
      </c>
      <c r="BL404" s="94">
        <f t="shared" si="438"/>
        <v>162.23995942884841</v>
      </c>
      <c r="BM404" s="100">
        <f t="shared" si="472"/>
        <v>16.620240077175108</v>
      </c>
      <c r="BN404" s="94">
        <f t="shared" si="439"/>
        <v>246</v>
      </c>
      <c r="BO404" s="94">
        <f t="shared" si="440"/>
        <v>17.600000000000001</v>
      </c>
      <c r="BP404" s="94">
        <v>1</v>
      </c>
      <c r="BQ404" s="94">
        <f>BQ$3/BT$3</f>
        <v>0.56818181818181823</v>
      </c>
      <c r="BR404" s="93">
        <f>BR403*BP404</f>
        <v>270516879360</v>
      </c>
      <c r="BS404" s="93">
        <f>BN404*BR404*$G404*BQ404</f>
        <v>338033066181203.87</v>
      </c>
      <c r="BT404" s="93">
        <f t="shared" si="466"/>
        <v>1.1381210463756834E+16</v>
      </c>
      <c r="BU404" s="93">
        <f t="shared" si="441"/>
        <v>8.062511126877254E+25</v>
      </c>
      <c r="BV404" s="93">
        <f t="shared" si="442"/>
        <v>354440.53333333333</v>
      </c>
      <c r="BW404" s="94">
        <f t="shared" si="443"/>
        <v>33.668926511632726</v>
      </c>
      <c r="BX404" s="100">
        <f t="shared" si="473"/>
        <v>4.0201703297471916</v>
      </c>
      <c r="BY404" s="94">
        <f t="shared" si="444"/>
        <v>191</v>
      </c>
      <c r="BZ404" s="94">
        <f t="shared" si="445"/>
        <v>20.350000000000001</v>
      </c>
      <c r="CA404" s="94">
        <v>1</v>
      </c>
      <c r="CB404" s="94">
        <f>CB$3/CE$3</f>
        <v>0.49140049140049141</v>
      </c>
      <c r="CC404" s="93">
        <f>CC403*CA404</f>
        <v>124600320</v>
      </c>
      <c r="CD404" s="93">
        <f>BY404*CC404*$G404*CB404</f>
        <v>104551552962.61034</v>
      </c>
      <c r="CE404" s="93">
        <f t="shared" si="467"/>
        <v>6425549120468.1602</v>
      </c>
      <c r="CF404" s="93">
        <f t="shared" si="446"/>
        <v>9.3222784904518243E+25</v>
      </c>
      <c r="CG404" s="93">
        <f t="shared" si="447"/>
        <v>354440.53333333333</v>
      </c>
      <c r="CH404" s="94">
        <f t="shared" si="448"/>
        <v>61.458189174541111</v>
      </c>
      <c r="CI404" s="100">
        <f t="shared" si="474"/>
        <v>8.4848992517090345</v>
      </c>
      <c r="CJ404" s="94">
        <f t="shared" si="449"/>
        <v>141</v>
      </c>
      <c r="CK404" s="94">
        <f t="shared" si="450"/>
        <v>22.85</v>
      </c>
      <c r="CL404" s="94">
        <v>1</v>
      </c>
      <c r="CM404" s="94">
        <f>CM$3/CP$3</f>
        <v>0.43763676148796499</v>
      </c>
      <c r="CN404" s="93">
        <f>CN403*CL404</f>
        <v>998400</v>
      </c>
      <c r="CO404" s="93">
        <f>CJ404*CN404*$G404*CM404</f>
        <v>550782150.30196941</v>
      </c>
      <c r="CP404" s="93">
        <f t="shared" si="468"/>
        <v>7045828729.7823706</v>
      </c>
      <c r="CQ404" s="93">
        <f t="shared" si="451"/>
        <v>1.0467521548246888E+26</v>
      </c>
      <c r="CR404" s="93">
        <f t="shared" si="452"/>
        <v>354440.53333333333</v>
      </c>
      <c r="CS404" s="94">
        <f t="shared" si="453"/>
        <v>12.792405719610658</v>
      </c>
      <c r="CT404" s="100">
        <f t="shared" si="475"/>
        <v>1.9830832475787215</v>
      </c>
      <c r="CU404" s="94">
        <f t="shared" si="454"/>
        <v>78</v>
      </c>
      <c r="CV404" s="94">
        <f t="shared" si="455"/>
        <v>26</v>
      </c>
      <c r="CW404" s="94">
        <v>1</v>
      </c>
      <c r="CX404" s="94">
        <f>CX$3/DA$3</f>
        <v>0.38461538461538458</v>
      </c>
      <c r="CY404" s="93">
        <f>CY403*CW404</f>
        <v>64</v>
      </c>
      <c r="CZ404" s="93">
        <f>CU404*CY404*$G404*CX404</f>
        <v>17164.991999999998</v>
      </c>
      <c r="DA404" s="93">
        <f t="shared" si="469"/>
        <v>1291342.0117367373</v>
      </c>
      <c r="DB404" s="93">
        <f t="shared" si="456"/>
        <v>1.1910527801068671E+26</v>
      </c>
      <c r="DC404" s="93">
        <f t="shared" si="457"/>
        <v>354440.53333333333</v>
      </c>
      <c r="DD404" s="94">
        <f t="shared" si="458"/>
        <v>75.231145562825631</v>
      </c>
      <c r="DE404" s="100">
        <f t="shared" si="476"/>
        <v>13.270079950023517</v>
      </c>
    </row>
    <row r="405" spans="1:109">
      <c r="A405" s="84">
        <v>8192</v>
      </c>
      <c r="B405" s="84">
        <f t="shared" si="412"/>
        <v>13.3</v>
      </c>
      <c r="C405" s="112">
        <f t="shared" si="408"/>
        <v>14.74</v>
      </c>
      <c r="D405" s="116"/>
      <c r="E405" s="86">
        <f t="shared" si="459"/>
        <v>2.9950000000000001</v>
      </c>
      <c r="F405" s="86">
        <f t="shared" si="413"/>
        <v>2.9950000000000001</v>
      </c>
      <c r="G405" s="87">
        <f t="shared" si="414"/>
        <v>8.9700250000000015</v>
      </c>
      <c r="H405" s="88">
        <f t="shared" si="415"/>
        <v>1.0524310532487719E+24</v>
      </c>
      <c r="I405" s="84">
        <f t="shared" si="460"/>
        <v>79.80000000000004</v>
      </c>
      <c r="J405" s="89">
        <v>399</v>
      </c>
      <c r="K405" s="94">
        <f t="shared" si="416"/>
        <v>399</v>
      </c>
      <c r="L405" s="94">
        <f t="shared" si="417"/>
        <v>10</v>
      </c>
      <c r="M405" s="94">
        <v>1</v>
      </c>
      <c r="N405" s="94">
        <f>N$3/Q$3</f>
        <v>1</v>
      </c>
      <c r="O405" s="93">
        <f>O404*M405</f>
        <v>8.96060111192064E+18</v>
      </c>
      <c r="P405" s="93">
        <f>K405*O405*$G405*N405</f>
        <v>3.2070349579593426E+22</v>
      </c>
      <c r="Q405" s="93">
        <f t="shared" si="409"/>
        <v>1.0524310532487719E+25</v>
      </c>
      <c r="R405" s="93">
        <f t="shared" si="410"/>
        <v>5.2621552662438599E+25</v>
      </c>
      <c r="S405" s="93">
        <f t="shared" si="418"/>
        <v>354713.59999999998</v>
      </c>
      <c r="T405" s="94">
        <f t="shared" si="411"/>
        <v>328.163262030184</v>
      </c>
      <c r="U405" s="100">
        <f>T405/(($C405/N$3))</f>
        <v>22.263450612631207</v>
      </c>
      <c r="V405" s="94">
        <f t="shared" si="419"/>
        <v>389</v>
      </c>
      <c r="W405" s="97">
        <f t="shared" si="420"/>
        <v>10.5</v>
      </c>
      <c r="X405" s="94">
        <v>1</v>
      </c>
      <c r="Y405" s="94">
        <f>Y$3/AB$3</f>
        <v>0.95238095238095244</v>
      </c>
      <c r="Z405" s="93">
        <f>Z404*X405</f>
        <v>9.6774492008742912E+18</v>
      </c>
      <c r="AA405" s="93">
        <f>V405*Z405*$G405*Y405</f>
        <v>3.2159912317409693E+22</v>
      </c>
      <c r="AB405" s="93">
        <f t="shared" si="461"/>
        <v>2.7626315147780249E+24</v>
      </c>
      <c r="AC405" s="93">
        <f t="shared" si="421"/>
        <v>5.5252630295560534E+25</v>
      </c>
      <c r="AD405" s="93">
        <f t="shared" si="422"/>
        <v>354713.59999999998</v>
      </c>
      <c r="AE405" s="94">
        <f t="shared" si="423"/>
        <v>85.902955440661472</v>
      </c>
      <c r="AF405" s="100">
        <f t="shared" si="462"/>
        <v>6.1192743020823981</v>
      </c>
      <c r="AG405" s="94">
        <f t="shared" si="424"/>
        <v>364</v>
      </c>
      <c r="AH405" s="94">
        <f t="shared" si="425"/>
        <v>11.75</v>
      </c>
      <c r="AI405" s="94">
        <v>1</v>
      </c>
      <c r="AJ405" s="94">
        <f>AJ$3/AM$3</f>
        <v>0.85106382978723394</v>
      </c>
      <c r="AK405" s="93">
        <f>AK404*AI405</f>
        <v>9.072608625819648E+17</v>
      </c>
      <c r="AL405" s="93">
        <f>AG405*AK405*$G405*AJ405</f>
        <v>2.5210957900195499E+21</v>
      </c>
      <c r="AM405" s="93">
        <f t="shared" si="463"/>
        <v>9.6609881841195651E+22</v>
      </c>
      <c r="AN405" s="93">
        <f t="shared" si="426"/>
        <v>6.1830324378365346E+25</v>
      </c>
      <c r="AO405" s="93">
        <f t="shared" si="427"/>
        <v>354713.59999999998</v>
      </c>
      <c r="AP405" s="94">
        <f t="shared" si="428"/>
        <v>38.320591475997226</v>
      </c>
      <c r="AQ405" s="100">
        <f t="shared" si="470"/>
        <v>3.0547282893010004</v>
      </c>
      <c r="AR405" s="94">
        <f t="shared" si="429"/>
        <v>334</v>
      </c>
      <c r="AS405" s="94">
        <f t="shared" si="430"/>
        <v>13.25</v>
      </c>
      <c r="AT405" s="94">
        <v>1</v>
      </c>
      <c r="AU405" s="94">
        <f>AU$3/AX$3</f>
        <v>0.75471698113207542</v>
      </c>
      <c r="AV405" s="93">
        <f>AV404*AT405</f>
        <v>5365439299584000</v>
      </c>
      <c r="AW405" s="93">
        <f>AR405*AV405*$G405*AU405</f>
        <v>1.213191972391383E+19</v>
      </c>
      <c r="AX405" s="93">
        <f t="shared" si="464"/>
        <v>1.7022352851008506E+21</v>
      </c>
      <c r="AY405" s="93">
        <f t="shared" si="431"/>
        <v>6.9723557277731142E+25</v>
      </c>
      <c r="AZ405" s="93">
        <f t="shared" si="432"/>
        <v>354713.59999999998</v>
      </c>
      <c r="BA405" s="94">
        <f t="shared" si="433"/>
        <v>140.31046395283099</v>
      </c>
      <c r="BB405" s="100">
        <f t="shared" si="471"/>
        <v>12.612711311906448</v>
      </c>
      <c r="BC405" s="94">
        <f t="shared" si="434"/>
        <v>297</v>
      </c>
      <c r="BD405" s="94">
        <f t="shared" si="435"/>
        <v>15.1</v>
      </c>
      <c r="BE405" s="94">
        <v>1</v>
      </c>
      <c r="BF405" s="94">
        <f>BF$3/BI$3</f>
        <v>0.66225165562913912</v>
      </c>
      <c r="BG405" s="93">
        <f>BG404*BE405</f>
        <v>35167194316800</v>
      </c>
      <c r="BH405" s="93">
        <f>BC405*BG405*$G405*BF405</f>
        <v>6.204558398931228E+16</v>
      </c>
      <c r="BI405" s="93">
        <f t="shared" si="465"/>
        <v>1.1485732296008591E+19</v>
      </c>
      <c r="BJ405" s="93">
        <f t="shared" si="436"/>
        <v>7.9458544520282268E+25</v>
      </c>
      <c r="BK405" s="93">
        <f t="shared" si="437"/>
        <v>354713.59999999998</v>
      </c>
      <c r="BL405" s="94">
        <f t="shared" si="438"/>
        <v>185.11764347301619</v>
      </c>
      <c r="BM405" s="100">
        <f t="shared" si="472"/>
        <v>18.963883422269639</v>
      </c>
      <c r="BN405" s="94">
        <f t="shared" si="439"/>
        <v>247</v>
      </c>
      <c r="BO405" s="94">
        <f t="shared" si="440"/>
        <v>17.600000000000001</v>
      </c>
      <c r="BP405" s="94">
        <v>1</v>
      </c>
      <c r="BQ405" s="94">
        <f>BQ$3/BT$3</f>
        <v>0.56818181818181823</v>
      </c>
      <c r="BR405" s="93">
        <f>BR404*BP405</f>
        <v>270516879360</v>
      </c>
      <c r="BS405" s="93">
        <f>BN405*BR405*$G405*BQ405</f>
        <v>340543274535768.5</v>
      </c>
      <c r="BT405" s="93">
        <f t="shared" si="466"/>
        <v>1.3073577737592522E+16</v>
      </c>
      <c r="BU405" s="93">
        <f t="shared" si="441"/>
        <v>9.2613932685891926E+25</v>
      </c>
      <c r="BV405" s="93">
        <f t="shared" si="442"/>
        <v>354713.59999999998</v>
      </c>
      <c r="BW405" s="94">
        <f t="shared" si="443"/>
        <v>38.390356571905684</v>
      </c>
      <c r="BX405" s="100">
        <f t="shared" si="473"/>
        <v>4.5839231727648579</v>
      </c>
      <c r="BY405" s="94">
        <f t="shared" si="444"/>
        <v>192</v>
      </c>
      <c r="BZ405" s="94">
        <f t="shared" si="445"/>
        <v>20.350000000000001</v>
      </c>
      <c r="CA405" s="94">
        <v>1</v>
      </c>
      <c r="CB405" s="94">
        <f>CB$3/CE$3</f>
        <v>0.49140049140049141</v>
      </c>
      <c r="CC405" s="93">
        <f>CC404*CA405</f>
        <v>124600320</v>
      </c>
      <c r="CD405" s="93">
        <f>BY405*CC405*$G405*CB405</f>
        <v>105450738672.401</v>
      </c>
      <c r="CE405" s="93">
        <f t="shared" si="467"/>
        <v>7381017704634.4219</v>
      </c>
      <c r="CF405" s="93">
        <f t="shared" si="446"/>
        <v>1.0708485966806253E+26</v>
      </c>
      <c r="CG405" s="93">
        <f t="shared" si="447"/>
        <v>354713.59999999998</v>
      </c>
      <c r="CH405" s="94">
        <f t="shared" si="448"/>
        <v>69.99493600101458</v>
      </c>
      <c r="CI405" s="100">
        <f t="shared" si="474"/>
        <v>9.6634799702893268</v>
      </c>
      <c r="CJ405" s="94">
        <f t="shared" si="449"/>
        <v>142</v>
      </c>
      <c r="CK405" s="94">
        <f t="shared" si="450"/>
        <v>22.85</v>
      </c>
      <c r="CL405" s="94">
        <v>1</v>
      </c>
      <c r="CM405" s="94">
        <f>CM$3/CP$3</f>
        <v>0.43763676148796499</v>
      </c>
      <c r="CN405" s="93">
        <f>CN404*CL405</f>
        <v>998400</v>
      </c>
      <c r="CO405" s="93">
        <f>CJ405*CN405*$G405*CM405</f>
        <v>556545102.9846828</v>
      </c>
      <c r="CP405" s="93">
        <f t="shared" si="468"/>
        <v>8093531871.4918585</v>
      </c>
      <c r="CQ405" s="93">
        <f t="shared" si="451"/>
        <v>1.2024024783367219E+26</v>
      </c>
      <c r="CR405" s="93">
        <f t="shared" si="452"/>
        <v>354713.59999999998</v>
      </c>
      <c r="CS405" s="94">
        <f t="shared" si="453"/>
        <v>14.54245456134147</v>
      </c>
      <c r="CT405" s="100">
        <f t="shared" si="475"/>
        <v>2.2543764364087697</v>
      </c>
      <c r="CU405" s="94">
        <f t="shared" si="454"/>
        <v>79</v>
      </c>
      <c r="CV405" s="94">
        <f t="shared" si="455"/>
        <v>26</v>
      </c>
      <c r="CW405" s="94">
        <v>1</v>
      </c>
      <c r="CX405" s="94">
        <f>CX$3/DA$3</f>
        <v>0.38461538461538458</v>
      </c>
      <c r="CY405" s="93">
        <f>CY404*CW405</f>
        <v>64</v>
      </c>
      <c r="CZ405" s="93">
        <f>CU405*CY405*$G405*CX405</f>
        <v>17443.248615384618</v>
      </c>
      <c r="DA405" s="93">
        <f t="shared" si="469"/>
        <v>1483362.4446205522</v>
      </c>
      <c r="DB405" s="93">
        <f t="shared" si="456"/>
        <v>1.3681603692234035E+26</v>
      </c>
      <c r="DC405" s="93">
        <f t="shared" si="457"/>
        <v>354713.59999999998</v>
      </c>
      <c r="DD405" s="94">
        <f t="shared" si="458"/>
        <v>85.039345441207232</v>
      </c>
      <c r="DE405" s="100">
        <f t="shared" si="476"/>
        <v>15.000155912288928</v>
      </c>
    </row>
    <row r="406" spans="1:109">
      <c r="A406" s="84">
        <v>8192</v>
      </c>
      <c r="B406" s="84">
        <f t="shared" si="412"/>
        <v>13.333333333333334</v>
      </c>
      <c r="C406" s="112">
        <f t="shared" ref="C406:C469" si="477">IF(D406&gt;0,C405+D406,C405)</f>
        <v>14.74</v>
      </c>
      <c r="D406" s="116"/>
      <c r="E406" s="86">
        <f t="shared" si="459"/>
        <v>3</v>
      </c>
      <c r="F406" s="86">
        <f t="shared" si="413"/>
        <v>3</v>
      </c>
      <c r="G406" s="87">
        <f t="shared" si="414"/>
        <v>9</v>
      </c>
      <c r="H406" s="88">
        <f t="shared" si="415"/>
        <v>1.2089258196146617E+24</v>
      </c>
      <c r="I406" s="84">
        <f t="shared" si="460"/>
        <v>80.000000000000043</v>
      </c>
      <c r="J406" s="89">
        <v>400</v>
      </c>
      <c r="K406" s="94">
        <f t="shared" si="416"/>
        <v>400</v>
      </c>
      <c r="L406" s="94">
        <f t="shared" si="417"/>
        <v>10</v>
      </c>
      <c r="M406" s="94">
        <v>14</v>
      </c>
      <c r="N406" s="94">
        <f>N$3/Q$3</f>
        <v>1</v>
      </c>
      <c r="O406" s="93">
        <f>O405*M406</f>
        <v>1.2544841556688896E+20</v>
      </c>
      <c r="P406" s="93">
        <f>K406*O406*$G406*N406</f>
        <v>4.5161429604080026E+23</v>
      </c>
      <c r="Q406" s="93">
        <f t="shared" si="409"/>
        <v>1.2089258196146616E+25</v>
      </c>
      <c r="R406" s="93">
        <f t="shared" si="410"/>
        <v>6.0446290980733082E+25</v>
      </c>
      <c r="S406" s="93">
        <f t="shared" si="418"/>
        <v>354986.66666666669</v>
      </c>
      <c r="T406" s="94">
        <f t="shared" si="411"/>
        <v>26.768989162057956</v>
      </c>
      <c r="U406" s="100">
        <f>T406/(($C406/N$3))</f>
        <v>1.8160779621477581</v>
      </c>
      <c r="V406" s="94">
        <f t="shared" si="419"/>
        <v>390</v>
      </c>
      <c r="W406" s="97">
        <f t="shared" si="420"/>
        <v>10.5</v>
      </c>
      <c r="X406" s="94">
        <v>1</v>
      </c>
      <c r="Y406" s="94">
        <f>Y$3/AB$3</f>
        <v>0.95238095238095244</v>
      </c>
      <c r="Z406" s="93">
        <f>Z405*X406</f>
        <v>9.6774492008742912E+18</v>
      </c>
      <c r="AA406" s="93">
        <f>V406*Z406*$G406*Y406</f>
        <v>3.2350330185779773E+22</v>
      </c>
      <c r="AB406" s="93">
        <f t="shared" si="461"/>
        <v>3.1734302764884843E+24</v>
      </c>
      <c r="AC406" s="93">
        <f t="shared" si="421"/>
        <v>6.3468605529769741E+25</v>
      </c>
      <c r="AD406" s="93">
        <f t="shared" si="422"/>
        <v>354986.66666666669</v>
      </c>
      <c r="AE406" s="94">
        <f t="shared" si="423"/>
        <v>98.095761566088385</v>
      </c>
      <c r="AF406" s="100">
        <f t="shared" si="462"/>
        <v>6.9878256203794304</v>
      </c>
      <c r="AG406" s="94">
        <f t="shared" si="424"/>
        <v>365</v>
      </c>
      <c r="AH406" s="94">
        <f t="shared" si="425"/>
        <v>11.75</v>
      </c>
      <c r="AI406" s="94">
        <v>1</v>
      </c>
      <c r="AJ406" s="94">
        <f>AJ$3/AM$3</f>
        <v>0.85106382978723394</v>
      </c>
      <c r="AK406" s="93">
        <f>AK405*AI406</f>
        <v>9.072608625819648E+17</v>
      </c>
      <c r="AL406" s="93">
        <f>AG406*AK406*$G406*AJ406</f>
        <v>2.5364697307078758E+21</v>
      </c>
      <c r="AM406" s="93">
        <f t="shared" si="463"/>
        <v>1.1097561234743938E+23</v>
      </c>
      <c r="AN406" s="93">
        <f t="shared" si="426"/>
        <v>7.1024391902361371E+25</v>
      </c>
      <c r="AO406" s="93">
        <f t="shared" si="427"/>
        <v>354986.66666666669</v>
      </c>
      <c r="AP406" s="94">
        <f t="shared" si="428"/>
        <v>43.751995540852917</v>
      </c>
      <c r="AQ406" s="100">
        <f t="shared" si="470"/>
        <v>3.487692995963513</v>
      </c>
      <c r="AR406" s="94">
        <f t="shared" si="429"/>
        <v>335</v>
      </c>
      <c r="AS406" s="94">
        <f t="shared" si="430"/>
        <v>13.25</v>
      </c>
      <c r="AT406" s="94">
        <v>1</v>
      </c>
      <c r="AU406" s="94">
        <f>AU$3/AX$3</f>
        <v>0.75471698113207542</v>
      </c>
      <c r="AV406" s="93">
        <f>AV405*AT406</f>
        <v>5365439299584000</v>
      </c>
      <c r="AW406" s="93">
        <f>AR406*AV406*$G406*AU406</f>
        <v>1.2208905274147742E+19</v>
      </c>
      <c r="AX406" s="93">
        <f t="shared" si="464"/>
        <v>1.955354871813256E+21</v>
      </c>
      <c r="AY406" s="93">
        <f t="shared" si="431"/>
        <v>8.009133554947133E+25</v>
      </c>
      <c r="AZ406" s="93">
        <f t="shared" si="432"/>
        <v>354986.66666666669</v>
      </c>
      <c r="BA406" s="94">
        <f t="shared" si="433"/>
        <v>160.158083620626</v>
      </c>
      <c r="BB406" s="100">
        <f t="shared" si="471"/>
        <v>14.396842659248945</v>
      </c>
      <c r="BC406" s="94">
        <f t="shared" si="434"/>
        <v>298</v>
      </c>
      <c r="BD406" s="94">
        <f t="shared" si="435"/>
        <v>15.1</v>
      </c>
      <c r="BE406" s="94">
        <v>1</v>
      </c>
      <c r="BF406" s="94">
        <f>BF$3/BI$3</f>
        <v>0.66225165562913912</v>
      </c>
      <c r="BG406" s="93">
        <f>BG405*BE406</f>
        <v>35167194316800</v>
      </c>
      <c r="BH406" s="93">
        <f>BC406*BG406*$G406*BF406</f>
        <v>6.246252659447524E+16</v>
      </c>
      <c r="BI406" s="93">
        <f t="shared" si="465"/>
        <v>1.3193641794361387E+19</v>
      </c>
      <c r="BJ406" s="93">
        <f t="shared" si="436"/>
        <v>9.1273899380906942E+25</v>
      </c>
      <c r="BK406" s="93">
        <f t="shared" si="437"/>
        <v>354986.66666666669</v>
      </c>
      <c r="BL406" s="94">
        <f t="shared" si="438"/>
        <v>211.22491377939801</v>
      </c>
      <c r="BM406" s="100">
        <f t="shared" si="472"/>
        <v>21.638373121227342</v>
      </c>
      <c r="BN406" s="94">
        <f t="shared" si="439"/>
        <v>248</v>
      </c>
      <c r="BO406" s="94">
        <f t="shared" si="440"/>
        <v>17.600000000000001</v>
      </c>
      <c r="BP406" s="94">
        <v>1</v>
      </c>
      <c r="BQ406" s="94">
        <f>BQ$3/BT$3</f>
        <v>0.56818181818181823</v>
      </c>
      <c r="BR406" s="93">
        <f>BR405*BP406</f>
        <v>270516879360</v>
      </c>
      <c r="BS406" s="93">
        <f>BN406*BR406*$G406*BQ406</f>
        <v>343064587915636.37</v>
      </c>
      <c r="BT406" s="93">
        <f t="shared" si="466"/>
        <v>1.5017597241098388E+16</v>
      </c>
      <c r="BU406" s="93">
        <f t="shared" si="441"/>
        <v>1.0638547212609024E+26</v>
      </c>
      <c r="BV406" s="93">
        <f t="shared" si="442"/>
        <v>354986.66666666669</v>
      </c>
      <c r="BW406" s="94">
        <f t="shared" si="443"/>
        <v>43.774839403685093</v>
      </c>
      <c r="BX406" s="100">
        <f t="shared" si="473"/>
        <v>5.2268464959623993</v>
      </c>
      <c r="BY406" s="94">
        <f t="shared" si="444"/>
        <v>193</v>
      </c>
      <c r="BZ406" s="94">
        <f t="shared" si="445"/>
        <v>20.350000000000001</v>
      </c>
      <c r="CA406" s="94">
        <v>1</v>
      </c>
      <c r="CB406" s="94">
        <f>CB$3/CE$3</f>
        <v>0.49140049140049141</v>
      </c>
      <c r="CC406" s="93">
        <f>CC405*CA406</f>
        <v>124600320</v>
      </c>
      <c r="CD406" s="93">
        <f>BY406*CC406*$G406*CB406</f>
        <v>106354179773.95578</v>
      </c>
      <c r="CE406" s="93">
        <f t="shared" si="467"/>
        <v>8478562895517.5518</v>
      </c>
      <c r="CF406" s="93">
        <f t="shared" si="446"/>
        <v>1.2300820214579183E+26</v>
      </c>
      <c r="CG406" s="93">
        <f t="shared" si="447"/>
        <v>354986.66666666669</v>
      </c>
      <c r="CH406" s="94">
        <f t="shared" si="448"/>
        <v>79.720072248573715</v>
      </c>
      <c r="CI406" s="100">
        <f t="shared" si="474"/>
        <v>11.006129377601596</v>
      </c>
      <c r="CJ406" s="94">
        <f t="shared" si="449"/>
        <v>143</v>
      </c>
      <c r="CK406" s="94">
        <f t="shared" si="450"/>
        <v>22.85</v>
      </c>
      <c r="CL406" s="94">
        <v>1</v>
      </c>
      <c r="CM406" s="94">
        <f>CM$3/CP$3</f>
        <v>0.43763676148796499</v>
      </c>
      <c r="CN406" s="93">
        <f>CN405*CL406</f>
        <v>998400</v>
      </c>
      <c r="CO406" s="93">
        <f>CJ406*CN406*$G406*CM406</f>
        <v>562337330.41575491</v>
      </c>
      <c r="CP406" s="93">
        <f t="shared" si="468"/>
        <v>9297026746.8987732</v>
      </c>
      <c r="CQ406" s="93">
        <f t="shared" si="451"/>
        <v>1.3811977489097511E+26</v>
      </c>
      <c r="CR406" s="93">
        <f t="shared" si="452"/>
        <v>354986.66666666669</v>
      </c>
      <c r="CS406" s="94">
        <f t="shared" si="453"/>
        <v>16.532828684919725</v>
      </c>
      <c r="CT406" s="100">
        <f t="shared" si="475"/>
        <v>2.5629249352131325</v>
      </c>
      <c r="CU406" s="94">
        <f t="shared" si="454"/>
        <v>80</v>
      </c>
      <c r="CV406" s="94">
        <f t="shared" si="455"/>
        <v>26</v>
      </c>
      <c r="CW406" s="94">
        <v>10</v>
      </c>
      <c r="CX406" s="94">
        <f>CX$3/DA$3</f>
        <v>0.38461538461538458</v>
      </c>
      <c r="CY406" s="93">
        <f>CY405*CW406</f>
        <v>640</v>
      </c>
      <c r="CZ406" s="93">
        <f>CU406*CY406*$G406*CX406</f>
        <v>177230.76923076922</v>
      </c>
      <c r="DA406" s="93">
        <f t="shared" si="469"/>
        <v>1703936.0000000091</v>
      </c>
      <c r="DB406" s="93">
        <f t="shared" si="456"/>
        <v>1.5716035654990602E+26</v>
      </c>
      <c r="DC406" s="93">
        <f t="shared" si="457"/>
        <v>354986.66666666669</v>
      </c>
      <c r="DD406" s="94">
        <f t="shared" si="458"/>
        <v>9.6142222222222742</v>
      </c>
      <c r="DE406" s="100">
        <f t="shared" si="476"/>
        <v>1.6958600934720429</v>
      </c>
    </row>
    <row r="407" spans="1:109">
      <c r="A407" s="84">
        <v>8192</v>
      </c>
      <c r="B407" s="84">
        <f t="shared" si="412"/>
        <v>13.366666666666667</v>
      </c>
      <c r="C407" s="112">
        <f t="shared" si="477"/>
        <v>14.74</v>
      </c>
      <c r="D407" s="116"/>
      <c r="E407" s="86">
        <f t="shared" si="459"/>
        <v>3.0049999999999999</v>
      </c>
      <c r="F407" s="86">
        <f t="shared" si="413"/>
        <v>3.0049999999999999</v>
      </c>
      <c r="G407" s="87">
        <f t="shared" si="414"/>
        <v>9.0300250000000002</v>
      </c>
      <c r="H407" s="88">
        <f t="shared" si="415"/>
        <v>1.3886911003048042E+24</v>
      </c>
      <c r="I407" s="84">
        <f t="shared" si="460"/>
        <v>80.200000000000045</v>
      </c>
      <c r="J407" s="89">
        <v>401</v>
      </c>
      <c r="K407" s="94">
        <f t="shared" si="416"/>
        <v>401</v>
      </c>
      <c r="L407" s="94">
        <f t="shared" si="417"/>
        <v>10</v>
      </c>
      <c r="M407" s="94">
        <v>1</v>
      </c>
      <c r="N407" s="94">
        <f>N$3/Q$3</f>
        <v>1</v>
      </c>
      <c r="O407" s="93">
        <f>O406*M407</f>
        <v>1.2544841556688896E+20</v>
      </c>
      <c r="P407" s="93">
        <f>K407*O407*$G407*N407</f>
        <v>4.5425373384053802E+23</v>
      </c>
      <c r="Q407" s="93">
        <f t="shared" si="409"/>
        <v>1.3886911003048042E+25</v>
      </c>
      <c r="R407" s="93">
        <f t="shared" si="410"/>
        <v>6.9434555015240212E+25</v>
      </c>
      <c r="S407" s="93">
        <f t="shared" si="418"/>
        <v>355259.73333333334</v>
      </c>
      <c r="T407" s="94">
        <f t="shared" si="411"/>
        <v>30.570824119902394</v>
      </c>
      <c r="U407" s="100">
        <f>T407/(($C407/N$3))</f>
        <v>2.0740043500612209</v>
      </c>
      <c r="V407" s="94">
        <f t="shared" si="419"/>
        <v>391</v>
      </c>
      <c r="W407" s="97">
        <f t="shared" si="420"/>
        <v>10.5</v>
      </c>
      <c r="X407" s="94">
        <v>1</v>
      </c>
      <c r="Y407" s="94">
        <f>Y$3/AB$3</f>
        <v>0.95238095238095244</v>
      </c>
      <c r="Z407" s="93">
        <f>Z406*X407</f>
        <v>9.6774492008742912E+18</v>
      </c>
      <c r="AA407" s="93">
        <f>V407*Z407*$G407*Y407</f>
        <v>3.2541480775303643E+22</v>
      </c>
      <c r="AB407" s="93">
        <f t="shared" si="461"/>
        <v>3.6453141383001084E+24</v>
      </c>
      <c r="AC407" s="93">
        <f t="shared" si="421"/>
        <v>7.2906282766002222E+25</v>
      </c>
      <c r="AD407" s="93">
        <f t="shared" si="422"/>
        <v>355259.73333333334</v>
      </c>
      <c r="AE407" s="94">
        <f t="shared" si="423"/>
        <v>112.02053660282748</v>
      </c>
      <c r="AF407" s="100">
        <f t="shared" si="462"/>
        <v>7.9797532858187825</v>
      </c>
      <c r="AG407" s="94">
        <f t="shared" si="424"/>
        <v>366</v>
      </c>
      <c r="AH407" s="94">
        <f t="shared" si="425"/>
        <v>11.75</v>
      </c>
      <c r="AI407" s="94">
        <v>1</v>
      </c>
      <c r="AJ407" s="94">
        <f>AJ$3/AM$3</f>
        <v>0.85106382978723394</v>
      </c>
      <c r="AK407" s="93">
        <f>AK406*AI407</f>
        <v>9.072608625819648E+17</v>
      </c>
      <c r="AL407" s="93">
        <f>AG407*AK407*$G407*AJ407</f>
        <v>2.5519040911089656E+21</v>
      </c>
      <c r="AM407" s="93">
        <f t="shared" si="463"/>
        <v>1.2747750334829226E+23</v>
      </c>
      <c r="AN407" s="93">
        <f t="shared" si="426"/>
        <v>8.1585602142907249E+25</v>
      </c>
      <c r="AO407" s="93">
        <f t="shared" si="427"/>
        <v>355259.73333333334</v>
      </c>
      <c r="AP407" s="94">
        <f t="shared" si="428"/>
        <v>49.953877103937366</v>
      </c>
      <c r="AQ407" s="100">
        <f t="shared" si="470"/>
        <v>3.9820763634414118</v>
      </c>
      <c r="AR407" s="94">
        <f t="shared" si="429"/>
        <v>336</v>
      </c>
      <c r="AS407" s="94">
        <f t="shared" si="430"/>
        <v>13.25</v>
      </c>
      <c r="AT407" s="94">
        <v>1</v>
      </c>
      <c r="AU407" s="94">
        <f>AU$3/AX$3</f>
        <v>0.75471698113207542</v>
      </c>
      <c r="AV407" s="93">
        <f>AV406*AT407</f>
        <v>5365439299584000</v>
      </c>
      <c r="AW407" s="93">
        <f>AR407*AV407*$G407*AU407</f>
        <v>1.2286201614922217E+19</v>
      </c>
      <c r="AX407" s="93">
        <f t="shared" si="464"/>
        <v>2.246112924687326E+21</v>
      </c>
      <c r="AY407" s="93">
        <f t="shared" si="431"/>
        <v>9.200078539519328E+25</v>
      </c>
      <c r="AZ407" s="93">
        <f t="shared" si="432"/>
        <v>355259.73333333334</v>
      </c>
      <c r="BA407" s="94">
        <f t="shared" si="433"/>
        <v>182.81589339697206</v>
      </c>
      <c r="BB407" s="100">
        <f t="shared" si="471"/>
        <v>16.433586075372318</v>
      </c>
      <c r="BC407" s="94">
        <f t="shared" si="434"/>
        <v>299</v>
      </c>
      <c r="BD407" s="94">
        <f t="shared" si="435"/>
        <v>15.1</v>
      </c>
      <c r="BE407" s="94">
        <v>1</v>
      </c>
      <c r="BF407" s="94">
        <f>BF$3/BI$3</f>
        <v>0.66225165562913912</v>
      </c>
      <c r="BG407" s="93">
        <f>BG406*BE407</f>
        <v>35167194316800</v>
      </c>
      <c r="BH407" s="93">
        <f>BC407*BG407*$G407*BF407</f>
        <v>6.2881213585634456E+16</v>
      </c>
      <c r="BI407" s="93">
        <f t="shared" si="465"/>
        <v>1.5155514625603058E+19</v>
      </c>
      <c r="BJ407" s="93">
        <f t="shared" si="436"/>
        <v>1.0484617807301272E+26</v>
      </c>
      <c r="BK407" s="93">
        <f t="shared" si="437"/>
        <v>355259.73333333334</v>
      </c>
      <c r="BL407" s="94">
        <f t="shared" si="438"/>
        <v>241.01816363584646</v>
      </c>
      <c r="BM407" s="100">
        <f t="shared" si="472"/>
        <v>24.690463167579932</v>
      </c>
      <c r="BN407" s="94">
        <f t="shared" si="439"/>
        <v>249</v>
      </c>
      <c r="BO407" s="94">
        <f t="shared" si="440"/>
        <v>17.600000000000001</v>
      </c>
      <c r="BP407" s="94">
        <v>1</v>
      </c>
      <c r="BQ407" s="94">
        <f>BQ$3/BT$3</f>
        <v>0.56818181818181823</v>
      </c>
      <c r="BR407" s="93">
        <f>BR406*BP407</f>
        <v>270516879360</v>
      </c>
      <c r="BS407" s="93">
        <f>BN407*BR407*$G407*BQ407</f>
        <v>345597029376223.44</v>
      </c>
      <c r="BT407" s="93">
        <f t="shared" si="466"/>
        <v>1.7250689246857734E+16</v>
      </c>
      <c r="BU407" s="93">
        <f t="shared" si="441"/>
        <v>1.2220481682682277E+26</v>
      </c>
      <c r="BV407" s="93">
        <f t="shared" si="442"/>
        <v>355259.73333333334</v>
      </c>
      <c r="BW407" s="94">
        <f t="shared" si="443"/>
        <v>49.915617845425139</v>
      </c>
      <c r="BX407" s="100">
        <f t="shared" si="473"/>
        <v>5.9600737725880766</v>
      </c>
      <c r="BY407" s="94">
        <f t="shared" si="444"/>
        <v>194</v>
      </c>
      <c r="BZ407" s="94">
        <f t="shared" si="445"/>
        <v>20.350000000000001</v>
      </c>
      <c r="CA407" s="94">
        <v>1</v>
      </c>
      <c r="CB407" s="94">
        <f>CB$3/CE$3</f>
        <v>0.49140049140049141</v>
      </c>
      <c r="CC407" s="93">
        <f>CC406*CA407</f>
        <v>124600320</v>
      </c>
      <c r="CD407" s="93">
        <f>BY407*CC407*$G407*CB407</f>
        <v>107261885451.57347</v>
      </c>
      <c r="CE407" s="93">
        <f t="shared" si="467"/>
        <v>9739311250819.9121</v>
      </c>
      <c r="CF407" s="93">
        <f t="shared" si="446"/>
        <v>1.4129931945601383E+26</v>
      </c>
      <c r="CG407" s="93">
        <f t="shared" si="447"/>
        <v>355259.73333333334</v>
      </c>
      <c r="CH407" s="94">
        <f t="shared" si="448"/>
        <v>90.799366520710748</v>
      </c>
      <c r="CI407" s="100">
        <f t="shared" si="474"/>
        <v>12.535733437560813</v>
      </c>
      <c r="CJ407" s="94">
        <f t="shared" si="449"/>
        <v>144</v>
      </c>
      <c r="CK407" s="94">
        <f t="shared" si="450"/>
        <v>22.85</v>
      </c>
      <c r="CL407" s="94">
        <v>1</v>
      </c>
      <c r="CM407" s="94">
        <f>CM$3/CP$3</f>
        <v>0.43763676148796499</v>
      </c>
      <c r="CN407" s="93">
        <f>CN406*CL407</f>
        <v>998400</v>
      </c>
      <c r="CO407" s="93">
        <f>CJ407*CN407*$G407*CM407</f>
        <v>568158898.13566744</v>
      </c>
      <c r="CP407" s="93">
        <f t="shared" si="468"/>
        <v>10679479330.526058</v>
      </c>
      <c r="CQ407" s="93">
        <f t="shared" si="451"/>
        <v>1.586579582098239E+26</v>
      </c>
      <c r="CR407" s="93">
        <f t="shared" si="452"/>
        <v>355259.73333333334</v>
      </c>
      <c r="CS407" s="94">
        <f t="shared" si="453"/>
        <v>18.796641864748135</v>
      </c>
      <c r="CT407" s="100">
        <f t="shared" si="475"/>
        <v>2.9138620529816484</v>
      </c>
      <c r="CU407" s="94">
        <f t="shared" si="454"/>
        <v>81</v>
      </c>
      <c r="CV407" s="94">
        <f t="shared" si="455"/>
        <v>26</v>
      </c>
      <c r="CW407" s="94">
        <v>1</v>
      </c>
      <c r="CX407" s="94">
        <f>CX$3/DA$3</f>
        <v>0.38461538461538458</v>
      </c>
      <c r="CY407" s="93">
        <f>CY406*CW407</f>
        <v>640</v>
      </c>
      <c r="CZ407" s="93">
        <f>CU407*CY407*$G407*CX407</f>
        <v>180044.80615384612</v>
      </c>
      <c r="DA407" s="93">
        <f t="shared" si="469"/>
        <v>1957308.4802202387</v>
      </c>
      <c r="DB407" s="93">
        <f t="shared" si="456"/>
        <v>1.8052984303962455E+26</v>
      </c>
      <c r="DC407" s="93">
        <f t="shared" si="457"/>
        <v>355259.73333333334</v>
      </c>
      <c r="DD407" s="94">
        <f t="shared" si="458"/>
        <v>10.871229901226599</v>
      </c>
      <c r="DE407" s="100">
        <f t="shared" si="476"/>
        <v>1.9175846501485181</v>
      </c>
    </row>
    <row r="408" spans="1:109">
      <c r="A408" s="84">
        <v>8192</v>
      </c>
      <c r="B408" s="84">
        <f t="shared" si="412"/>
        <v>13.4</v>
      </c>
      <c r="C408" s="112">
        <f t="shared" si="477"/>
        <v>14.74</v>
      </c>
      <c r="D408" s="116"/>
      <c r="E408" s="86">
        <f t="shared" si="459"/>
        <v>3.0100000000000002</v>
      </c>
      <c r="F408" s="86">
        <f t="shared" si="413"/>
        <v>3.0100000000000002</v>
      </c>
      <c r="G408" s="87">
        <f t="shared" si="414"/>
        <v>9.060100000000002</v>
      </c>
      <c r="H408" s="88">
        <f t="shared" si="415"/>
        <v>1.5951871825191511E+24</v>
      </c>
      <c r="I408" s="84">
        <f t="shared" si="460"/>
        <v>80.400000000000034</v>
      </c>
      <c r="J408" s="89">
        <v>402</v>
      </c>
      <c r="K408" s="94">
        <f t="shared" si="416"/>
        <v>402</v>
      </c>
      <c r="L408" s="94">
        <f t="shared" si="417"/>
        <v>10</v>
      </c>
      <c r="M408" s="94">
        <v>1</v>
      </c>
      <c r="N408" s="94">
        <f>N$3/Q$3</f>
        <v>1</v>
      </c>
      <c r="O408" s="93">
        <f>O407*M408</f>
        <v>1.2544841556688896E+20</v>
      </c>
      <c r="P408" s="93">
        <f>K408*O408*$G408*N408</f>
        <v>4.5690322633078352E+23</v>
      </c>
      <c r="Q408" s="93">
        <f t="shared" si="409"/>
        <v>1.5951871825191511E+25</v>
      </c>
      <c r="R408" s="93">
        <f t="shared" si="410"/>
        <v>7.9759359125957546E+25</v>
      </c>
      <c r="S408" s="93">
        <f t="shared" si="418"/>
        <v>355532.79999999999</v>
      </c>
      <c r="T408" s="94">
        <f t="shared" si="411"/>
        <v>34.913020757797973</v>
      </c>
      <c r="U408" s="100">
        <f>T408/(($C408/N$3))</f>
        <v>2.368590282075846</v>
      </c>
      <c r="V408" s="94">
        <f t="shared" si="419"/>
        <v>392</v>
      </c>
      <c r="W408" s="97">
        <f t="shared" si="420"/>
        <v>10.5</v>
      </c>
      <c r="X408" s="94">
        <v>1</v>
      </c>
      <c r="Y408" s="94">
        <f>Y$3/AB$3</f>
        <v>0.95238095238095244</v>
      </c>
      <c r="Z408" s="93">
        <f>Z407*X408</f>
        <v>9.6774492008742912E+18</v>
      </c>
      <c r="AA408" s="93">
        <f>V408*Z408*$G408*Y408</f>
        <v>3.2733365468474047E+22</v>
      </c>
      <c r="AB408" s="93">
        <f t="shared" si="461"/>
        <v>4.1873663541127684E+24</v>
      </c>
      <c r="AC408" s="93">
        <f t="shared" si="421"/>
        <v>8.3747327082255433E+25</v>
      </c>
      <c r="AD408" s="93">
        <f t="shared" si="422"/>
        <v>355532.79999999999</v>
      </c>
      <c r="AE408" s="94">
        <f t="shared" si="423"/>
        <v>127.92349012036902</v>
      </c>
      <c r="AF408" s="100">
        <f t="shared" si="462"/>
        <v>9.1125959719394487</v>
      </c>
      <c r="AG408" s="94">
        <f t="shared" si="424"/>
        <v>367</v>
      </c>
      <c r="AH408" s="94">
        <f t="shared" si="425"/>
        <v>11.75</v>
      </c>
      <c r="AI408" s="94">
        <v>1</v>
      </c>
      <c r="AJ408" s="94">
        <f>AJ$3/AM$3</f>
        <v>0.85106382978723394</v>
      </c>
      <c r="AK408" s="93">
        <f>AK407*AI408</f>
        <v>9.072608625819648E+17</v>
      </c>
      <c r="AL408" s="93">
        <f>AG408*AK408*$G408*AJ408</f>
        <v>2.5673989870433547E+21</v>
      </c>
      <c r="AM408" s="93">
        <f t="shared" si="463"/>
        <v>1.4643319839531233E+23</v>
      </c>
      <c r="AN408" s="93">
        <f t="shared" si="426"/>
        <v>9.3717246973000124E+25</v>
      </c>
      <c r="AO408" s="93">
        <f t="shared" si="427"/>
        <v>355532.79999999999</v>
      </c>
      <c r="AP408" s="94">
        <f t="shared" si="428"/>
        <v>57.035622096254869</v>
      </c>
      <c r="AQ408" s="100">
        <f t="shared" si="470"/>
        <v>4.5465980979036278</v>
      </c>
      <c r="AR408" s="94">
        <f t="shared" si="429"/>
        <v>337</v>
      </c>
      <c r="AS408" s="94">
        <f t="shared" si="430"/>
        <v>13.25</v>
      </c>
      <c r="AT408" s="94">
        <v>1</v>
      </c>
      <c r="AU408" s="94">
        <f>AU$3/AX$3</f>
        <v>0.75471698113207542</v>
      </c>
      <c r="AV408" s="93">
        <f>AV407*AT408</f>
        <v>5365439299584000</v>
      </c>
      <c r="AW408" s="93">
        <f>AR408*AV408*$G408*AU408</f>
        <v>1.2363809353645478E+19</v>
      </c>
      <c r="AX408" s="93">
        <f t="shared" si="464"/>
        <v>2.5801062217259103E+21</v>
      </c>
      <c r="AY408" s="93">
        <f t="shared" si="431"/>
        <v>1.0568115084189375E+26</v>
      </c>
      <c r="AZ408" s="93">
        <f t="shared" si="432"/>
        <v>355532.79999999999</v>
      </c>
      <c r="BA408" s="94">
        <f t="shared" si="433"/>
        <v>208.68214220443025</v>
      </c>
      <c r="BB408" s="100">
        <f t="shared" si="471"/>
        <v>18.758740734116017</v>
      </c>
      <c r="BC408" s="94">
        <f t="shared" si="434"/>
        <v>300</v>
      </c>
      <c r="BD408" s="94">
        <f t="shared" si="435"/>
        <v>15.1</v>
      </c>
      <c r="BE408" s="94">
        <v>14</v>
      </c>
      <c r="BF408" s="94">
        <f>BF$3/BI$3</f>
        <v>0.66225165562913912</v>
      </c>
      <c r="BG408" s="93">
        <f>BG407*BE408</f>
        <v>492340720435200</v>
      </c>
      <c r="BH408" s="93">
        <f>BC408*BG408*$G408*BF408</f>
        <v>8.862230783870775E+17</v>
      </c>
      <c r="BI408" s="93">
        <f t="shared" si="465"/>
        <v>1.7409114719563737E+19</v>
      </c>
      <c r="BJ408" s="93">
        <f t="shared" si="436"/>
        <v>1.204366322801959E+26</v>
      </c>
      <c r="BK408" s="93">
        <f t="shared" si="437"/>
        <v>355532.79999999999</v>
      </c>
      <c r="BL408" s="94">
        <f t="shared" si="438"/>
        <v>19.644167641456885</v>
      </c>
      <c r="BM408" s="100">
        <f t="shared" si="472"/>
        <v>2.0123943784667504</v>
      </c>
      <c r="BN408" s="94">
        <f t="shared" si="439"/>
        <v>250</v>
      </c>
      <c r="BO408" s="94">
        <f t="shared" si="440"/>
        <v>17.600000000000001</v>
      </c>
      <c r="BP408" s="94">
        <v>1</v>
      </c>
      <c r="BQ408" s="94">
        <f>BQ$3/BT$3</f>
        <v>0.56818181818181823</v>
      </c>
      <c r="BR408" s="93">
        <f>BR407*BP408</f>
        <v>270516879360</v>
      </c>
      <c r="BS408" s="93">
        <f>BN408*BR408*$G408*BQ408</f>
        <v>348140621972945.56</v>
      </c>
      <c r="BT408" s="93">
        <f t="shared" si="466"/>
        <v>1.9815838360430512E+16</v>
      </c>
      <c r="BU408" s="93">
        <f t="shared" si="441"/>
        <v>1.403764720616853E+26</v>
      </c>
      <c r="BV408" s="93">
        <f t="shared" si="442"/>
        <v>355532.79999999999</v>
      </c>
      <c r="BW408" s="94">
        <f t="shared" si="443"/>
        <v>56.919064049843705</v>
      </c>
      <c r="BX408" s="100">
        <f t="shared" si="473"/>
        <v>6.7963061552052189</v>
      </c>
      <c r="BY408" s="94">
        <f t="shared" si="444"/>
        <v>195</v>
      </c>
      <c r="BZ408" s="94">
        <f t="shared" si="445"/>
        <v>20.350000000000001</v>
      </c>
      <c r="CA408" s="94">
        <v>1</v>
      </c>
      <c r="CB408" s="94">
        <f>CB$3/CE$3</f>
        <v>0.49140049140049141</v>
      </c>
      <c r="CC408" s="93">
        <f>CC407*CA408</f>
        <v>124600320</v>
      </c>
      <c r="CD408" s="93">
        <f>BY408*CC408*$G408*CB408</f>
        <v>108173864889.55286</v>
      </c>
      <c r="CE408" s="93">
        <f t="shared" si="467"/>
        <v>11187530812620.947</v>
      </c>
      <c r="CF408" s="93">
        <f t="shared" si="446"/>
        <v>1.6231029582132364E+26</v>
      </c>
      <c r="CG408" s="93">
        <f t="shared" si="447"/>
        <v>355532.79999999999</v>
      </c>
      <c r="CH408" s="94">
        <f t="shared" si="448"/>
        <v>103.42175371143098</v>
      </c>
      <c r="CI408" s="100">
        <f t="shared" si="474"/>
        <v>14.278376445234874</v>
      </c>
      <c r="CJ408" s="94">
        <f t="shared" si="449"/>
        <v>145</v>
      </c>
      <c r="CK408" s="94">
        <f t="shared" si="450"/>
        <v>22.85</v>
      </c>
      <c r="CL408" s="94">
        <v>1</v>
      </c>
      <c r="CM408" s="94">
        <f>CM$3/CP$3</f>
        <v>0.43763676148796499</v>
      </c>
      <c r="CN408" s="93">
        <f>CN407*CL408</f>
        <v>998400</v>
      </c>
      <c r="CO408" s="93">
        <f>CJ408*CN408*$G408*CM408</f>
        <v>574009871.6849016</v>
      </c>
      <c r="CP408" s="93">
        <f t="shared" si="468"/>
        <v>12267500339.200121</v>
      </c>
      <c r="CQ408" s="93">
        <f t="shared" si="451"/>
        <v>1.8225013560281302E+26</v>
      </c>
      <c r="CR408" s="93">
        <f t="shared" si="452"/>
        <v>355532.79999999999</v>
      </c>
      <c r="CS408" s="94">
        <f t="shared" si="453"/>
        <v>21.371584260722042</v>
      </c>
      <c r="CT408" s="100">
        <f t="shared" si="475"/>
        <v>3.3130305315976845</v>
      </c>
      <c r="CU408" s="94">
        <f t="shared" si="454"/>
        <v>82</v>
      </c>
      <c r="CV408" s="94">
        <f t="shared" si="455"/>
        <v>26</v>
      </c>
      <c r="CW408" s="94">
        <v>1</v>
      </c>
      <c r="CX408" s="94">
        <f>CX$3/DA$3</f>
        <v>0.38461538461538458</v>
      </c>
      <c r="CY408" s="93">
        <f>CY407*CW408</f>
        <v>640</v>
      </c>
      <c r="CZ408" s="93">
        <f>CU408*CY408*$G408*CX408</f>
        <v>182874.63384615388</v>
      </c>
      <c r="DA408" s="93">
        <f t="shared" si="469"/>
        <v>2248357.0314507349</v>
      </c>
      <c r="DB408" s="93">
        <f t="shared" si="456"/>
        <v>2.0737433372748963E+26</v>
      </c>
      <c r="DC408" s="93">
        <f t="shared" si="457"/>
        <v>355532.79999999999</v>
      </c>
      <c r="DD408" s="94">
        <f t="shared" si="458"/>
        <v>12.294526497000126</v>
      </c>
      <c r="DE408" s="100">
        <f t="shared" si="476"/>
        <v>2.1686410374627085</v>
      </c>
    </row>
    <row r="409" spans="1:109">
      <c r="A409" s="84">
        <v>8192</v>
      </c>
      <c r="B409" s="84">
        <f t="shared" si="412"/>
        <v>13.433333333333334</v>
      </c>
      <c r="C409" s="112">
        <f t="shared" si="477"/>
        <v>14.74</v>
      </c>
      <c r="D409" s="116"/>
      <c r="E409" s="86">
        <f t="shared" si="459"/>
        <v>3.0150000000000001</v>
      </c>
      <c r="F409" s="86">
        <f t="shared" si="413"/>
        <v>3.0150000000000001</v>
      </c>
      <c r="G409" s="87">
        <f t="shared" si="414"/>
        <v>9.0902250000000002</v>
      </c>
      <c r="H409" s="88">
        <f t="shared" si="415"/>
        <v>1.8323888924721041E+24</v>
      </c>
      <c r="I409" s="84">
        <f t="shared" si="460"/>
        <v>80.600000000000037</v>
      </c>
      <c r="J409" s="89">
        <v>403</v>
      </c>
      <c r="K409" s="94">
        <f t="shared" si="416"/>
        <v>403</v>
      </c>
      <c r="L409" s="94">
        <f t="shared" si="417"/>
        <v>10</v>
      </c>
      <c r="M409" s="94">
        <v>1</v>
      </c>
      <c r="N409" s="94">
        <f>N$3/Q$3</f>
        <v>1</v>
      </c>
      <c r="O409" s="93">
        <f>O408*M409</f>
        <v>1.2544841556688896E+20</v>
      </c>
      <c r="P409" s="93">
        <f>K409*O409*$G409*N409</f>
        <v>4.5956279232879886E+23</v>
      </c>
      <c r="Q409" s="93">
        <f t="shared" ref="Q409:Q472" si="478">L409*POWER($I$1,K409)</f>
        <v>1.8323888924721041E+25</v>
      </c>
      <c r="R409" s="93">
        <f t="shared" ref="R409:R472" si="479">$H409*L409*5</f>
        <v>9.16194446236052E+25</v>
      </c>
      <c r="S409" s="93">
        <f t="shared" si="418"/>
        <v>355805.8666666667</v>
      </c>
      <c r="T409" s="94">
        <f t="shared" ref="T409:T472" si="480">Q409/P409</f>
        <v>39.87243795753384</v>
      </c>
      <c r="U409" s="100">
        <f>T409/(($C409/N$3))</f>
        <v>2.7050500649615903</v>
      </c>
      <c r="V409" s="94">
        <f t="shared" si="419"/>
        <v>393</v>
      </c>
      <c r="W409" s="97">
        <f t="shared" si="420"/>
        <v>10.5</v>
      </c>
      <c r="X409" s="94">
        <v>1</v>
      </c>
      <c r="Y409" s="94">
        <f>Y$3/AB$3</f>
        <v>0.95238095238095244</v>
      </c>
      <c r="Z409" s="93">
        <f>Z408*X409</f>
        <v>9.6774492008742912E+18</v>
      </c>
      <c r="AA409" s="93">
        <f>V409*Z409*$G409*Y409</f>
        <v>3.2925985647783697E+22</v>
      </c>
      <c r="AB409" s="93">
        <f t="shared" si="461"/>
        <v>4.8100208427392699E+24</v>
      </c>
      <c r="AC409" s="93">
        <f t="shared" si="421"/>
        <v>9.6200416854785481E+25</v>
      </c>
      <c r="AD409" s="93">
        <f t="shared" si="422"/>
        <v>355805.8666666667</v>
      </c>
      <c r="AE409" s="94">
        <f t="shared" si="423"/>
        <v>146.08585735877705</v>
      </c>
      <c r="AF409" s="100">
        <f t="shared" si="462"/>
        <v>10.406387396656438</v>
      </c>
      <c r="AG409" s="94">
        <f t="shared" si="424"/>
        <v>368</v>
      </c>
      <c r="AH409" s="94">
        <f t="shared" si="425"/>
        <v>11.75</v>
      </c>
      <c r="AI409" s="94">
        <v>1</v>
      </c>
      <c r="AJ409" s="94">
        <f>AJ$3/AM$3</f>
        <v>0.85106382978723394</v>
      </c>
      <c r="AK409" s="93">
        <f>AK408*AI409</f>
        <v>9.072608625819648E+17</v>
      </c>
      <c r="AL409" s="93">
        <f>AG409*AK409*$G409*AJ409</f>
        <v>2.5829545343315775E+21</v>
      </c>
      <c r="AM409" s="93">
        <f t="shared" si="463"/>
        <v>1.6820757411364977E+23</v>
      </c>
      <c r="AN409" s="93">
        <f t="shared" si="426"/>
        <v>1.0765284743273611E+26</v>
      </c>
      <c r="AO409" s="93">
        <f t="shared" si="427"/>
        <v>355805.8666666667</v>
      </c>
      <c r="AP409" s="94">
        <f t="shared" si="428"/>
        <v>65.122158318275964</v>
      </c>
      <c r="AQ409" s="100">
        <f t="shared" si="470"/>
        <v>5.1912168265925551</v>
      </c>
      <c r="AR409" s="94">
        <f t="shared" si="429"/>
        <v>338</v>
      </c>
      <c r="AS409" s="94">
        <f t="shared" si="430"/>
        <v>13.25</v>
      </c>
      <c r="AT409" s="94">
        <v>1</v>
      </c>
      <c r="AU409" s="94">
        <f>AU$3/AX$3</f>
        <v>0.75471698113207542</v>
      </c>
      <c r="AV409" s="93">
        <f>AV408*AT409</f>
        <v>5365439299584000</v>
      </c>
      <c r="AW409" s="93">
        <f>AR409*AV409*$G409*AU409</f>
        <v>1.2441729097725741E+19</v>
      </c>
      <c r="AX409" s="93">
        <f t="shared" si="464"/>
        <v>2.9637637726141693E+21</v>
      </c>
      <c r="AY409" s="93">
        <f t="shared" si="431"/>
        <v>1.2139576412627689E+26</v>
      </c>
      <c r="AZ409" s="93">
        <f t="shared" si="432"/>
        <v>355805.8666666667</v>
      </c>
      <c r="BA409" s="94">
        <f t="shared" si="433"/>
        <v>238.21156603995854</v>
      </c>
      <c r="BB409" s="100">
        <f t="shared" si="471"/>
        <v>21.413183514446747</v>
      </c>
      <c r="BC409" s="94">
        <f t="shared" si="434"/>
        <v>301</v>
      </c>
      <c r="BD409" s="94">
        <f t="shared" si="435"/>
        <v>15.1</v>
      </c>
      <c r="BE409" s="94">
        <v>1</v>
      </c>
      <c r="BF409" s="94">
        <f>BF$3/BI$3</f>
        <v>0.66225165562913912</v>
      </c>
      <c r="BG409" s="93">
        <f>BG408*BE409</f>
        <v>492340720435200</v>
      </c>
      <c r="BH409" s="93">
        <f>BC409*BG409*$G409*BF409</f>
        <v>8.9213368579525683E+17</v>
      </c>
      <c r="BI409" s="93">
        <f t="shared" si="465"/>
        <v>1.9997821440317534E+19</v>
      </c>
      <c r="BJ409" s="93">
        <f t="shared" si="436"/>
        <v>1.3834536138164387E+26</v>
      </c>
      <c r="BK409" s="93">
        <f t="shared" si="437"/>
        <v>355805.8666666667</v>
      </c>
      <c r="BL409" s="94">
        <f t="shared" si="438"/>
        <v>22.41572284370282</v>
      </c>
      <c r="BM409" s="100">
        <f t="shared" si="472"/>
        <v>2.2963189616004924</v>
      </c>
      <c r="BN409" s="94">
        <f t="shared" si="439"/>
        <v>251</v>
      </c>
      <c r="BO409" s="94">
        <f t="shared" si="440"/>
        <v>17.600000000000001</v>
      </c>
      <c r="BP409" s="94">
        <v>1</v>
      </c>
      <c r="BQ409" s="94">
        <f>BQ$3/BT$3</f>
        <v>0.56818181818181823</v>
      </c>
      <c r="BR409" s="93">
        <f>BR408*BP409</f>
        <v>270516879360</v>
      </c>
      <c r="BS409" s="93">
        <f>BN409*BR409*$G409*BQ409</f>
        <v>350695388761218.37</v>
      </c>
      <c r="BT409" s="93">
        <f t="shared" si="466"/>
        <v>2.2762420927513676E+16</v>
      </c>
      <c r="BU409" s="93">
        <f t="shared" si="441"/>
        <v>1.6125022253754518E+26</v>
      </c>
      <c r="BV409" s="93">
        <f t="shared" si="442"/>
        <v>355805.8666666667</v>
      </c>
      <c r="BW409" s="94">
        <f t="shared" si="443"/>
        <v>64.906530444893193</v>
      </c>
      <c r="BX409" s="100">
        <f t="shared" si="473"/>
        <v>7.7500334859573963</v>
      </c>
      <c r="BY409" s="94">
        <f t="shared" si="444"/>
        <v>196</v>
      </c>
      <c r="BZ409" s="94">
        <f t="shared" si="445"/>
        <v>20.350000000000001</v>
      </c>
      <c r="CA409" s="94">
        <v>1</v>
      </c>
      <c r="CB409" s="94">
        <f>CB$3/CE$3</f>
        <v>0.49140049140049141</v>
      </c>
      <c r="CC409" s="93">
        <f>CC408*CA409</f>
        <v>124600320</v>
      </c>
      <c r="CD409" s="93">
        <f>BY409*CC409*$G409*CB409</f>
        <v>109090127272.19264</v>
      </c>
      <c r="CE409" s="93">
        <f t="shared" si="467"/>
        <v>12851098240936.326</v>
      </c>
      <c r="CF409" s="93">
        <f t="shared" si="446"/>
        <v>1.8644556980903659E+26</v>
      </c>
      <c r="CG409" s="93">
        <f t="shared" si="447"/>
        <v>355805.8666666667</v>
      </c>
      <c r="CH409" s="94">
        <f t="shared" si="448"/>
        <v>117.80257812763689</v>
      </c>
      <c r="CI409" s="100">
        <f t="shared" si="474"/>
        <v>16.263788771352854</v>
      </c>
      <c r="CJ409" s="94">
        <f t="shared" si="449"/>
        <v>146</v>
      </c>
      <c r="CK409" s="94">
        <f t="shared" si="450"/>
        <v>22.85</v>
      </c>
      <c r="CL409" s="94">
        <v>1</v>
      </c>
      <c r="CM409" s="94">
        <f>CM$3/CP$3</f>
        <v>0.43763676148796499</v>
      </c>
      <c r="CN409" s="93">
        <f>CN408*CL409</f>
        <v>998400</v>
      </c>
      <c r="CO409" s="93">
        <f>CJ409*CN409*$G409*CM409</f>
        <v>579890316.6039387</v>
      </c>
      <c r="CP409" s="93">
        <f t="shared" si="468"/>
        <v>14091657459.564747</v>
      </c>
      <c r="CQ409" s="93">
        <f t="shared" si="451"/>
        <v>2.0935043096493789E+26</v>
      </c>
      <c r="CR409" s="93">
        <f t="shared" si="452"/>
        <v>355805.8666666667</v>
      </c>
      <c r="CS409" s="94">
        <f t="shared" si="453"/>
        <v>24.300556598514916</v>
      </c>
      <c r="CT409" s="100">
        <f t="shared" si="475"/>
        <v>3.767080856689728</v>
      </c>
      <c r="CU409" s="94">
        <f t="shared" si="454"/>
        <v>83</v>
      </c>
      <c r="CV409" s="94">
        <f t="shared" si="455"/>
        <v>26</v>
      </c>
      <c r="CW409" s="94">
        <v>1</v>
      </c>
      <c r="CX409" s="94">
        <f>CX$3/DA$3</f>
        <v>0.38461538461538458</v>
      </c>
      <c r="CY409" s="93">
        <f>CY408*CW409</f>
        <v>640</v>
      </c>
      <c r="CZ409" s="93">
        <f>CU409*CY409*$G409*CX409</f>
        <v>185720.28923076924</v>
      </c>
      <c r="DA409" s="93">
        <f t="shared" si="469"/>
        <v>2582684.0234734761</v>
      </c>
      <c r="DB409" s="93">
        <f t="shared" si="456"/>
        <v>2.3821055602137353E+26</v>
      </c>
      <c r="DC409" s="93">
        <f t="shared" si="457"/>
        <v>355805.8666666667</v>
      </c>
      <c r="DD409" s="94">
        <f t="shared" si="458"/>
        <v>13.906310582277456</v>
      </c>
      <c r="DE409" s="100">
        <f t="shared" si="476"/>
        <v>2.4529448788277737</v>
      </c>
    </row>
    <row r="410" spans="1:109">
      <c r="A410" s="84">
        <v>8192</v>
      </c>
      <c r="B410" s="84">
        <f t="shared" si="412"/>
        <v>13.466666666666667</v>
      </c>
      <c r="C410" s="112">
        <f t="shared" si="477"/>
        <v>14.74</v>
      </c>
      <c r="D410" s="116"/>
      <c r="E410" s="86">
        <f t="shared" si="459"/>
        <v>3.02</v>
      </c>
      <c r="F410" s="86">
        <f t="shared" si="413"/>
        <v>3.02</v>
      </c>
      <c r="G410" s="87">
        <f t="shared" si="414"/>
        <v>9.1204000000000001</v>
      </c>
      <c r="H410" s="88">
        <f t="shared" si="415"/>
        <v>2.1048621064975449E+24</v>
      </c>
      <c r="I410" s="84">
        <f t="shared" si="460"/>
        <v>80.80000000000004</v>
      </c>
      <c r="J410" s="89">
        <v>404</v>
      </c>
      <c r="K410" s="94">
        <f t="shared" si="416"/>
        <v>404</v>
      </c>
      <c r="L410" s="94">
        <f t="shared" si="417"/>
        <v>10</v>
      </c>
      <c r="M410" s="94">
        <v>1</v>
      </c>
      <c r="N410" s="94">
        <f>N$3/Q$3</f>
        <v>1</v>
      </c>
      <c r="O410" s="93">
        <f>O409*M410</f>
        <v>1.2544841556688896E+20</v>
      </c>
      <c r="P410" s="93">
        <f>K410*O410*$G410*N410</f>
        <v>4.6223245065184664E+23</v>
      </c>
      <c r="Q410" s="93">
        <f t="shared" si="478"/>
        <v>2.1048621064975446E+25</v>
      </c>
      <c r="R410" s="93">
        <f t="shared" si="479"/>
        <v>1.0524310532487723E+26</v>
      </c>
      <c r="S410" s="93">
        <f t="shared" si="418"/>
        <v>356078.93333333335</v>
      </c>
      <c r="T410" s="94">
        <f t="shared" si="480"/>
        <v>45.536874434697062</v>
      </c>
      <c r="U410" s="100">
        <f>T410/(($C410/N$3))</f>
        <v>3.0893401923132333</v>
      </c>
      <c r="V410" s="94">
        <f t="shared" si="419"/>
        <v>394</v>
      </c>
      <c r="W410" s="97">
        <f t="shared" si="420"/>
        <v>10.5</v>
      </c>
      <c r="X410" s="94">
        <v>1</v>
      </c>
      <c r="Y410" s="94">
        <f>Y$3/AB$3</f>
        <v>0.95238095238095244</v>
      </c>
      <c r="Z410" s="93">
        <f>Z409*X410</f>
        <v>9.6774492008742912E+18</v>
      </c>
      <c r="AA410" s="93">
        <f>V410*Z410*$G410*Y410</f>
        <v>3.3119342695725364E+22</v>
      </c>
      <c r="AB410" s="93">
        <f t="shared" si="461"/>
        <v>5.5252630295560519E+24</v>
      </c>
      <c r="AC410" s="93">
        <f t="shared" si="421"/>
        <v>1.105052605911211E+26</v>
      </c>
      <c r="AD410" s="93">
        <f t="shared" si="422"/>
        <v>356078.93333333335</v>
      </c>
      <c r="AE410" s="94">
        <f t="shared" si="423"/>
        <v>166.82888547390115</v>
      </c>
      <c r="AF410" s="100">
        <f t="shared" si="462"/>
        <v>11.884011516119147</v>
      </c>
      <c r="AG410" s="94">
        <f t="shared" si="424"/>
        <v>369</v>
      </c>
      <c r="AH410" s="94">
        <f t="shared" si="425"/>
        <v>11.75</v>
      </c>
      <c r="AI410" s="94">
        <v>1</v>
      </c>
      <c r="AJ410" s="94">
        <f>AJ$3/AM$3</f>
        <v>0.85106382978723394</v>
      </c>
      <c r="AK410" s="93">
        <f>AK409*AI410</f>
        <v>9.072608625819648E+17</v>
      </c>
      <c r="AL410" s="93">
        <f>AG410*AK410*$G410*AJ410</f>
        <v>2.5985708487941717E+21</v>
      </c>
      <c r="AM410" s="93">
        <f t="shared" si="463"/>
        <v>1.9321976368239134E+23</v>
      </c>
      <c r="AN410" s="93">
        <f t="shared" si="426"/>
        <v>1.2366064875673076E+26</v>
      </c>
      <c r="AO410" s="93">
        <f t="shared" si="427"/>
        <v>356078.93333333335</v>
      </c>
      <c r="AP410" s="94">
        <f t="shared" si="428"/>
        <v>74.35616534067259</v>
      </c>
      <c r="AQ410" s="100">
        <f t="shared" si="470"/>
        <v>5.9273062601960858</v>
      </c>
      <c r="AR410" s="94">
        <f t="shared" si="429"/>
        <v>339</v>
      </c>
      <c r="AS410" s="94">
        <f t="shared" si="430"/>
        <v>13.25</v>
      </c>
      <c r="AT410" s="94">
        <v>1</v>
      </c>
      <c r="AU410" s="94">
        <f>AU$3/AX$3</f>
        <v>0.75471698113207542</v>
      </c>
      <c r="AV410" s="93">
        <f>AV409*AT410</f>
        <v>5365439299584000</v>
      </c>
      <c r="AW410" s="93">
        <f>AR410*AV410*$G410*AU410</f>
        <v>1.2519961454571233E+19</v>
      </c>
      <c r="AX410" s="93">
        <f t="shared" si="464"/>
        <v>3.4044705702017022E+21</v>
      </c>
      <c r="AY410" s="93">
        <f t="shared" si="431"/>
        <v>1.3944711455546235E+26</v>
      </c>
      <c r="AZ410" s="93">
        <f t="shared" si="432"/>
        <v>356078.93333333335</v>
      </c>
      <c r="BA410" s="94">
        <f t="shared" si="433"/>
        <v>271.92340667779587</v>
      </c>
      <c r="BB410" s="100">
        <f t="shared" si="471"/>
        <v>24.443589813302545</v>
      </c>
      <c r="BC410" s="94">
        <f t="shared" si="434"/>
        <v>302</v>
      </c>
      <c r="BD410" s="94">
        <f t="shared" si="435"/>
        <v>15.1</v>
      </c>
      <c r="BE410" s="94">
        <v>1</v>
      </c>
      <c r="BF410" s="94">
        <f>BF$3/BI$3</f>
        <v>0.66225165562913912</v>
      </c>
      <c r="BG410" s="93">
        <f>BG409*BE410</f>
        <v>492340720435200</v>
      </c>
      <c r="BH410" s="93">
        <f>BC410*BG410*$G410*BF410</f>
        <v>8.9806886133143962E+17</v>
      </c>
      <c r="BI410" s="93">
        <f t="shared" si="465"/>
        <v>2.2971464592017191E+19</v>
      </c>
      <c r="BJ410" s="93">
        <f t="shared" si="436"/>
        <v>1.5891708904056464E+26</v>
      </c>
      <c r="BK410" s="93">
        <f t="shared" si="437"/>
        <v>356078.93333333335</v>
      </c>
      <c r="BL410" s="94">
        <f t="shared" si="438"/>
        <v>25.578734082774734</v>
      </c>
      <c r="BM410" s="100">
        <f t="shared" si="472"/>
        <v>2.6203452147211568</v>
      </c>
      <c r="BN410" s="94">
        <f t="shared" si="439"/>
        <v>252</v>
      </c>
      <c r="BO410" s="94">
        <f t="shared" si="440"/>
        <v>17.600000000000001</v>
      </c>
      <c r="BP410" s="94">
        <v>1</v>
      </c>
      <c r="BQ410" s="94">
        <f>BQ$3/BT$3</f>
        <v>0.56818181818181823</v>
      </c>
      <c r="BR410" s="93">
        <f>BR409*BP410</f>
        <v>270516879360</v>
      </c>
      <c r="BS410" s="93">
        <f>BN410*BR410*$G410*BQ410</f>
        <v>353261352796457.94</v>
      </c>
      <c r="BT410" s="93">
        <f t="shared" si="466"/>
        <v>2.6147155475185044E+16</v>
      </c>
      <c r="BU410" s="93">
        <f t="shared" si="441"/>
        <v>1.8522786537178396E+26</v>
      </c>
      <c r="BV410" s="93">
        <f t="shared" si="442"/>
        <v>356078.93333333335</v>
      </c>
      <c r="BW410" s="94">
        <f t="shared" si="443"/>
        <v>74.016461942981081</v>
      </c>
      <c r="BX410" s="100">
        <f t="shared" si="473"/>
        <v>8.8377865006544578</v>
      </c>
      <c r="BY410" s="94">
        <f t="shared" si="444"/>
        <v>197</v>
      </c>
      <c r="BZ410" s="94">
        <f t="shared" si="445"/>
        <v>20.350000000000001</v>
      </c>
      <c r="CA410" s="94">
        <v>1</v>
      </c>
      <c r="CB410" s="94">
        <f>CB$3/CE$3</f>
        <v>0.49140049140049141</v>
      </c>
      <c r="CC410" s="93">
        <f>CC409*CA410</f>
        <v>124600320</v>
      </c>
      <c r="CD410" s="93">
        <f>BY410*CC410*$G410*CB410</f>
        <v>110010681783.79164</v>
      </c>
      <c r="CE410" s="93">
        <f t="shared" si="467"/>
        <v>14762035409268.846</v>
      </c>
      <c r="CF410" s="93">
        <f t="shared" si="446"/>
        <v>2.1416971933612521E+26</v>
      </c>
      <c r="CG410" s="93">
        <f t="shared" si="447"/>
        <v>356078.93333333335</v>
      </c>
      <c r="CH410" s="94">
        <f t="shared" si="448"/>
        <v>134.18729136031772</v>
      </c>
      <c r="CI410" s="100">
        <f t="shared" si="474"/>
        <v>18.525857389297595</v>
      </c>
      <c r="CJ410" s="94">
        <f t="shared" si="449"/>
        <v>147</v>
      </c>
      <c r="CK410" s="94">
        <f t="shared" si="450"/>
        <v>22.85</v>
      </c>
      <c r="CL410" s="94">
        <v>1</v>
      </c>
      <c r="CM410" s="94">
        <f>CM$3/CP$3</f>
        <v>0.43763676148796499</v>
      </c>
      <c r="CN410" s="93">
        <f>CN409*CL410</f>
        <v>998400</v>
      </c>
      <c r="CO410" s="93">
        <f>CJ410*CN410*$G410*CM410</f>
        <v>585800298.43326044</v>
      </c>
      <c r="CP410" s="93">
        <f t="shared" si="468"/>
        <v>16187063742.983725</v>
      </c>
      <c r="CQ410" s="93">
        <f t="shared" si="451"/>
        <v>2.4048049566734452E+26</v>
      </c>
      <c r="CR410" s="93">
        <f t="shared" si="452"/>
        <v>356078.93333333335</v>
      </c>
      <c r="CS410" s="94">
        <f t="shared" si="453"/>
        <v>27.632392448888275</v>
      </c>
      <c r="CT410" s="100">
        <f t="shared" si="475"/>
        <v>4.2835832256248114</v>
      </c>
      <c r="CU410" s="94">
        <f t="shared" si="454"/>
        <v>84</v>
      </c>
      <c r="CV410" s="94">
        <f t="shared" si="455"/>
        <v>26</v>
      </c>
      <c r="CW410" s="94">
        <v>1</v>
      </c>
      <c r="CX410" s="94">
        <f>CX$3/DA$3</f>
        <v>0.38461538461538458</v>
      </c>
      <c r="CY410" s="93">
        <f>CY409*CW410</f>
        <v>640</v>
      </c>
      <c r="CZ410" s="93">
        <f>CU410*CY410*$G410*CX410</f>
        <v>188581.80923076923</v>
      </c>
      <c r="DA410" s="93">
        <f t="shared" si="469"/>
        <v>2966724.8892411059</v>
      </c>
      <c r="DB410" s="93">
        <f t="shared" si="456"/>
        <v>2.7363207384468084E+26</v>
      </c>
      <c r="DC410" s="93">
        <f t="shared" si="457"/>
        <v>356078.93333333335</v>
      </c>
      <c r="DD410" s="94">
        <f t="shared" si="458"/>
        <v>15.731765971184943</v>
      </c>
      <c r="DE410" s="100">
        <f t="shared" si="476"/>
        <v>2.7749383666947658</v>
      </c>
    </row>
    <row r="411" spans="1:109">
      <c r="A411" s="84">
        <v>8192</v>
      </c>
      <c r="B411" s="84">
        <f t="shared" si="412"/>
        <v>13.5</v>
      </c>
      <c r="C411" s="112">
        <f t="shared" si="477"/>
        <v>14.74</v>
      </c>
      <c r="D411" s="116"/>
      <c r="E411" s="86">
        <f t="shared" si="459"/>
        <v>3.0249999999999999</v>
      </c>
      <c r="F411" s="86">
        <f t="shared" si="413"/>
        <v>3.0249999999999999</v>
      </c>
      <c r="G411" s="87">
        <f t="shared" si="414"/>
        <v>9.1506249999999998</v>
      </c>
      <c r="H411" s="88">
        <f t="shared" si="415"/>
        <v>2.4178516392293233E+24</v>
      </c>
      <c r="I411" s="84">
        <f t="shared" si="460"/>
        <v>81.000000000000043</v>
      </c>
      <c r="J411" s="89">
        <v>405</v>
      </c>
      <c r="K411" s="94">
        <f t="shared" si="416"/>
        <v>405</v>
      </c>
      <c r="L411" s="94">
        <f t="shared" si="417"/>
        <v>10</v>
      </c>
      <c r="M411" s="94">
        <v>1</v>
      </c>
      <c r="N411" s="94">
        <f>N$3/Q$3</f>
        <v>1</v>
      </c>
      <c r="O411" s="93">
        <f>O410*M411</f>
        <v>1.2544841556688896E+20</v>
      </c>
      <c r="P411" s="93">
        <f>K411*O411*$G411*N411</f>
        <v>4.6491222011718911E+23</v>
      </c>
      <c r="Q411" s="93">
        <f t="shared" si="478"/>
        <v>2.4178516392293232E+25</v>
      </c>
      <c r="R411" s="93">
        <f t="shared" si="479"/>
        <v>1.2089258196146616E+26</v>
      </c>
      <c r="S411" s="93">
        <f t="shared" si="418"/>
        <v>356352</v>
      </c>
      <c r="T411" s="94">
        <f t="shared" si="480"/>
        <v>52.00662694174531</v>
      </c>
      <c r="U411" s="100">
        <f>T411/(($C411/N$3))</f>
        <v>3.5282650571061946</v>
      </c>
      <c r="V411" s="94">
        <f t="shared" si="419"/>
        <v>395</v>
      </c>
      <c r="W411" s="97">
        <f t="shared" si="420"/>
        <v>10.5</v>
      </c>
      <c r="X411" s="94">
        <v>1</v>
      </c>
      <c r="Y411" s="94">
        <f>Y$3/AB$3</f>
        <v>0.95238095238095244</v>
      </c>
      <c r="Z411" s="93">
        <f>Z410*X411</f>
        <v>9.6774492008742912E+18</v>
      </c>
      <c r="AA411" s="93">
        <f>V411*Z411*$G411*Y411</f>
        <v>3.3313437994791782E+22</v>
      </c>
      <c r="AB411" s="93">
        <f t="shared" si="461"/>
        <v>6.3468605529769707E+24</v>
      </c>
      <c r="AC411" s="93">
        <f t="shared" si="421"/>
        <v>1.2693721105953948E+26</v>
      </c>
      <c r="AD411" s="93">
        <f t="shared" si="422"/>
        <v>356352</v>
      </c>
      <c r="AE411" s="94">
        <f t="shared" si="423"/>
        <v>190.5195301058161</v>
      </c>
      <c r="AF411" s="100">
        <f t="shared" si="462"/>
        <v>13.571608318256914</v>
      </c>
      <c r="AG411" s="94">
        <f t="shared" si="424"/>
        <v>370</v>
      </c>
      <c r="AH411" s="94">
        <f t="shared" si="425"/>
        <v>11.75</v>
      </c>
      <c r="AI411" s="94">
        <v>1</v>
      </c>
      <c r="AJ411" s="94">
        <f>AJ$3/AM$3</f>
        <v>0.85106382978723394</v>
      </c>
      <c r="AK411" s="93">
        <f>AK410*AI411</f>
        <v>9.072608625819648E+17</v>
      </c>
      <c r="AL411" s="93">
        <f>AG411*AK411*$G411*AJ411</f>
        <v>2.614248046251671E+21</v>
      </c>
      <c r="AM411" s="93">
        <f t="shared" si="463"/>
        <v>2.2195122469487879E+23</v>
      </c>
      <c r="AN411" s="93">
        <f t="shared" si="426"/>
        <v>1.4204878380472274E+26</v>
      </c>
      <c r="AO411" s="93">
        <f t="shared" si="427"/>
        <v>356352</v>
      </c>
      <c r="AP411" s="94">
        <f t="shared" si="428"/>
        <v>84.900598859819041</v>
      </c>
      <c r="AQ411" s="100">
        <f t="shared" si="470"/>
        <v>6.7678564220005004</v>
      </c>
      <c r="AR411" s="94">
        <f t="shared" si="429"/>
        <v>340</v>
      </c>
      <c r="AS411" s="94">
        <f t="shared" si="430"/>
        <v>13.25</v>
      </c>
      <c r="AT411" s="94">
        <v>14</v>
      </c>
      <c r="AU411" s="94">
        <f>AU$3/AX$3</f>
        <v>0.75471698113207542</v>
      </c>
      <c r="AV411" s="93">
        <f>AV410*AT411</f>
        <v>7.5116150194176E+16</v>
      </c>
      <c r="AW411" s="93">
        <f>AR411*AV411*$G411*AU411</f>
        <v>1.7637909844226248E+20</v>
      </c>
      <c r="AX411" s="93">
        <f t="shared" si="464"/>
        <v>3.9107097436265135E+21</v>
      </c>
      <c r="AY411" s="93">
        <f t="shared" si="431"/>
        <v>1.6018267109894266E+26</v>
      </c>
      <c r="AZ411" s="93">
        <f t="shared" si="432"/>
        <v>356352</v>
      </c>
      <c r="BA411" s="94">
        <f t="shared" si="433"/>
        <v>22.172183541955683</v>
      </c>
      <c r="BB411" s="100">
        <f t="shared" si="471"/>
        <v>1.9930897688664369</v>
      </c>
      <c r="BC411" s="94">
        <f t="shared" si="434"/>
        <v>303</v>
      </c>
      <c r="BD411" s="94">
        <f t="shared" si="435"/>
        <v>15.1</v>
      </c>
      <c r="BE411" s="94">
        <v>1</v>
      </c>
      <c r="BF411" s="94">
        <f>BF$3/BI$3</f>
        <v>0.66225165562913912</v>
      </c>
      <c r="BG411" s="93">
        <f>BG410*BE411</f>
        <v>492340720435200</v>
      </c>
      <c r="BH411" s="93">
        <f>BC411*BG411*$G411*BF411</f>
        <v>9.0402865390364416E+17</v>
      </c>
      <c r="BI411" s="93">
        <f t="shared" si="465"/>
        <v>2.6387283588722778E+19</v>
      </c>
      <c r="BJ411" s="93">
        <f t="shared" si="436"/>
        <v>1.8254779876181388E+26</v>
      </c>
      <c r="BK411" s="93">
        <f t="shared" si="437"/>
        <v>356352</v>
      </c>
      <c r="BL411" s="94">
        <f t="shared" si="438"/>
        <v>29.188547812927251</v>
      </c>
      <c r="BM411" s="100">
        <f t="shared" si="472"/>
        <v>2.9901429577693452</v>
      </c>
      <c r="BN411" s="94">
        <f t="shared" si="439"/>
        <v>253</v>
      </c>
      <c r="BO411" s="94">
        <f t="shared" si="440"/>
        <v>17.600000000000001</v>
      </c>
      <c r="BP411" s="94">
        <v>1</v>
      </c>
      <c r="BQ411" s="94">
        <f>BQ$3/BT$3</f>
        <v>0.56818181818181823</v>
      </c>
      <c r="BR411" s="93">
        <f>BR410*BP411</f>
        <v>270516879360</v>
      </c>
      <c r="BS411" s="93">
        <f>BN411*BR411*$G411*BQ411</f>
        <v>355838537134080</v>
      </c>
      <c r="BT411" s="93">
        <f t="shared" si="466"/>
        <v>3.003519448219678E+16</v>
      </c>
      <c r="BU411" s="93">
        <f t="shared" si="441"/>
        <v>2.1277094425218047E+26</v>
      </c>
      <c r="BV411" s="93">
        <f t="shared" si="442"/>
        <v>356352</v>
      </c>
      <c r="BW411" s="94">
        <f t="shared" si="443"/>
        <v>84.406806311929941</v>
      </c>
      <c r="BX411" s="100">
        <f t="shared" si="473"/>
        <v>10.078424634260292</v>
      </c>
      <c r="BY411" s="94">
        <f t="shared" si="444"/>
        <v>198</v>
      </c>
      <c r="BZ411" s="94">
        <f t="shared" si="445"/>
        <v>20.350000000000001</v>
      </c>
      <c r="CA411" s="94">
        <v>1</v>
      </c>
      <c r="CB411" s="94">
        <f>CB$3/CE$3</f>
        <v>0.49140049140049141</v>
      </c>
      <c r="CC411" s="93">
        <f>CC410*CA411</f>
        <v>124600320</v>
      </c>
      <c r="CD411" s="93">
        <f>BY411*CC411*$G411*CB411</f>
        <v>110935537608.64865</v>
      </c>
      <c r="CE411" s="93">
        <f t="shared" si="467"/>
        <v>16957125791035.109</v>
      </c>
      <c r="CF411" s="93">
        <f t="shared" si="446"/>
        <v>2.4601640429158367E+26</v>
      </c>
      <c r="CG411" s="93">
        <f t="shared" si="447"/>
        <v>356352</v>
      </c>
      <c r="CH411" s="94">
        <f t="shared" si="448"/>
        <v>152.85566876554367</v>
      </c>
      <c r="CI411" s="100">
        <f t="shared" si="474"/>
        <v>21.103208001213119</v>
      </c>
      <c r="CJ411" s="94">
        <f t="shared" si="449"/>
        <v>148</v>
      </c>
      <c r="CK411" s="94">
        <f t="shared" si="450"/>
        <v>22.85</v>
      </c>
      <c r="CL411" s="94">
        <v>1</v>
      </c>
      <c r="CM411" s="94">
        <f>CM$3/CP$3</f>
        <v>0.43763676148796499</v>
      </c>
      <c r="CN411" s="93">
        <f>CN410*CL411</f>
        <v>998400</v>
      </c>
      <c r="CO411" s="93">
        <f>CJ411*CN411*$G411*CM411</f>
        <v>591739882.71334791</v>
      </c>
      <c r="CP411" s="93">
        <f t="shared" si="468"/>
        <v>18594053493.797554</v>
      </c>
      <c r="CQ411" s="93">
        <f t="shared" si="451"/>
        <v>2.7623954978195022E+26</v>
      </c>
      <c r="CR411" s="93">
        <f t="shared" si="452"/>
        <v>356352</v>
      </c>
      <c r="CS411" s="94">
        <f t="shared" si="453"/>
        <v>31.422680872103616</v>
      </c>
      <c r="CT411" s="100">
        <f t="shared" si="475"/>
        <v>4.8711550741354657</v>
      </c>
      <c r="CU411" s="94">
        <f t="shared" si="454"/>
        <v>85</v>
      </c>
      <c r="CV411" s="94">
        <f t="shared" si="455"/>
        <v>26</v>
      </c>
      <c r="CW411" s="94">
        <v>1</v>
      </c>
      <c r="CX411" s="94">
        <f>CX$3/DA$3</f>
        <v>0.38461538461538458</v>
      </c>
      <c r="CY411" s="93">
        <f>CY410*CW411</f>
        <v>640</v>
      </c>
      <c r="CZ411" s="93">
        <f>CU411*CY411*$G411*CX411</f>
        <v>191459.23076923075</v>
      </c>
      <c r="DA411" s="93">
        <f t="shared" si="469"/>
        <v>3407872.0000000191</v>
      </c>
      <c r="DB411" s="93">
        <f t="shared" si="456"/>
        <v>3.1432071309981204E+26</v>
      </c>
      <c r="DC411" s="93">
        <f t="shared" si="457"/>
        <v>356352</v>
      </c>
      <c r="DD411" s="94">
        <f t="shared" si="458"/>
        <v>17.799465642414432</v>
      </c>
      <c r="DE411" s="100">
        <f t="shared" si="476"/>
        <v>3.1396615108736445</v>
      </c>
    </row>
    <row r="412" spans="1:109">
      <c r="A412" s="84">
        <v>8192</v>
      </c>
      <c r="B412" s="84">
        <f t="shared" si="412"/>
        <v>13.533333333333333</v>
      </c>
      <c r="C412" s="112">
        <f t="shared" si="477"/>
        <v>14.74</v>
      </c>
      <c r="D412" s="116"/>
      <c r="E412" s="86">
        <f t="shared" si="459"/>
        <v>3.0300000000000002</v>
      </c>
      <c r="F412" s="86">
        <f t="shared" si="413"/>
        <v>3.0300000000000002</v>
      </c>
      <c r="G412" s="87">
        <f t="shared" si="414"/>
        <v>9.1809000000000012</v>
      </c>
      <c r="H412" s="88">
        <f t="shared" si="415"/>
        <v>2.777382200609609E+24</v>
      </c>
      <c r="I412" s="84">
        <f t="shared" si="460"/>
        <v>81.200000000000045</v>
      </c>
      <c r="J412" s="89">
        <v>406</v>
      </c>
      <c r="K412" s="94">
        <f t="shared" si="416"/>
        <v>406</v>
      </c>
      <c r="L412" s="94">
        <f t="shared" si="417"/>
        <v>10</v>
      </c>
      <c r="M412" s="94">
        <v>1</v>
      </c>
      <c r="N412" s="94">
        <f>N$3/Q$3</f>
        <v>1</v>
      </c>
      <c r="O412" s="93">
        <f>O411*M412</f>
        <v>1.2544841556688896E+20</v>
      </c>
      <c r="P412" s="93">
        <f>K412*O412*$G412*N412</f>
        <v>4.676021195420887E+23</v>
      </c>
      <c r="Q412" s="93">
        <f t="shared" si="478"/>
        <v>2.7773822006096089E+25</v>
      </c>
      <c r="R412" s="93">
        <f t="shared" si="479"/>
        <v>1.3886911003048044E+26</v>
      </c>
      <c r="S412" s="93">
        <f t="shared" si="418"/>
        <v>356625.06666666665</v>
      </c>
      <c r="T412" s="94">
        <f t="shared" si="480"/>
        <v>59.396270558598651</v>
      </c>
      <c r="U412" s="100">
        <f>T412/(($C412/N$3))</f>
        <v>4.0295977312482121</v>
      </c>
      <c r="V412" s="94">
        <f t="shared" si="419"/>
        <v>396</v>
      </c>
      <c r="W412" s="97">
        <f t="shared" si="420"/>
        <v>10.5</v>
      </c>
      <c r="X412" s="94">
        <v>1</v>
      </c>
      <c r="Y412" s="94">
        <f>Y$3/AB$3</f>
        <v>0.95238095238095244</v>
      </c>
      <c r="Z412" s="93">
        <f>Z411*X412</f>
        <v>9.6774492008742912E+18</v>
      </c>
      <c r="AA412" s="93">
        <f>V412*Z412*$G412*Y412</f>
        <v>3.3508272927475707E+22</v>
      </c>
      <c r="AB412" s="93">
        <f t="shared" si="461"/>
        <v>7.2906282766002179E+24</v>
      </c>
      <c r="AC412" s="93">
        <f t="shared" si="421"/>
        <v>1.4581256553200446E+26</v>
      </c>
      <c r="AD412" s="93">
        <f t="shared" si="422"/>
        <v>356625.06666666665</v>
      </c>
      <c r="AE412" s="94">
        <f t="shared" si="423"/>
        <v>217.57696352718128</v>
      </c>
      <c r="AF412" s="100">
        <f t="shared" si="462"/>
        <v>15.499037429005451</v>
      </c>
      <c r="AG412" s="94">
        <f t="shared" si="424"/>
        <v>371</v>
      </c>
      <c r="AH412" s="94">
        <f t="shared" si="425"/>
        <v>11.75</v>
      </c>
      <c r="AI412" s="94">
        <v>1</v>
      </c>
      <c r="AJ412" s="94">
        <f>AJ$3/AM$3</f>
        <v>0.85106382978723394</v>
      </c>
      <c r="AK412" s="93">
        <f>AK411*AI412</f>
        <v>9.072608625819648E+17</v>
      </c>
      <c r="AL412" s="93">
        <f>AG412*AK412*$G412*AJ412</f>
        <v>2.6299862425246127E+21</v>
      </c>
      <c r="AM412" s="93">
        <f t="shared" si="463"/>
        <v>2.5495500669658462E+23</v>
      </c>
      <c r="AN412" s="93">
        <f t="shared" si="426"/>
        <v>1.6317120428581453E+26</v>
      </c>
      <c r="AO412" s="93">
        <f t="shared" si="427"/>
        <v>356625.06666666665</v>
      </c>
      <c r="AP412" s="94">
        <f t="shared" si="428"/>
        <v>96.941574284375221</v>
      </c>
      <c r="AQ412" s="100">
        <f t="shared" si="470"/>
        <v>7.7277035131710239</v>
      </c>
      <c r="AR412" s="94">
        <f t="shared" si="429"/>
        <v>341</v>
      </c>
      <c r="AS412" s="94">
        <f t="shared" si="430"/>
        <v>13.25</v>
      </c>
      <c r="AT412" s="94">
        <v>1</v>
      </c>
      <c r="AU412" s="94">
        <f>AU$3/AX$3</f>
        <v>0.75471698113207542</v>
      </c>
      <c r="AV412" s="93">
        <f>AV411*AT412</f>
        <v>7.5116150194176E+16</v>
      </c>
      <c r="AW412" s="93">
        <f>AR412*AV412*$G412*AU412</f>
        <v>1.7748313010667117E+20</v>
      </c>
      <c r="AX412" s="93">
        <f t="shared" si="464"/>
        <v>4.492225849374653E+21</v>
      </c>
      <c r="AY412" s="93">
        <f t="shared" si="431"/>
        <v>1.840015707903866E+26</v>
      </c>
      <c r="AZ412" s="93">
        <f t="shared" si="432"/>
        <v>356625.06666666665</v>
      </c>
      <c r="BA412" s="94">
        <f t="shared" si="433"/>
        <v>25.310720217041073</v>
      </c>
      <c r="BB412" s="100">
        <f t="shared" si="471"/>
        <v>2.2752173872170571</v>
      </c>
      <c r="BC412" s="94">
        <f t="shared" si="434"/>
        <v>304</v>
      </c>
      <c r="BD412" s="94">
        <f t="shared" si="435"/>
        <v>15.1</v>
      </c>
      <c r="BE412" s="94">
        <v>1</v>
      </c>
      <c r="BF412" s="94">
        <f>BF$3/BI$3</f>
        <v>0.66225165562913912</v>
      </c>
      <c r="BG412" s="93">
        <f>BG411*BE412</f>
        <v>492340720435200</v>
      </c>
      <c r="BH412" s="93">
        <f>BC412*BG412*$G412*BF412</f>
        <v>9.1001311241988928E+17</v>
      </c>
      <c r="BI412" s="93">
        <f t="shared" si="465"/>
        <v>3.0311029251206124E+19</v>
      </c>
      <c r="BJ412" s="93">
        <f t="shared" si="436"/>
        <v>2.0969235614602551E+26</v>
      </c>
      <c r="BK412" s="93">
        <f t="shared" si="437"/>
        <v>356625.06666666665</v>
      </c>
      <c r="BL412" s="94">
        <f t="shared" si="438"/>
        <v>33.308343404639103</v>
      </c>
      <c r="BM412" s="100">
        <f t="shared" si="472"/>
        <v>3.4121844329040059</v>
      </c>
      <c r="BN412" s="94">
        <f t="shared" si="439"/>
        <v>254</v>
      </c>
      <c r="BO412" s="94">
        <f t="shared" si="440"/>
        <v>17.600000000000001</v>
      </c>
      <c r="BP412" s="94">
        <v>1</v>
      </c>
      <c r="BQ412" s="94">
        <f>BQ$3/BT$3</f>
        <v>0.56818181818181823</v>
      </c>
      <c r="BR412" s="93">
        <f>BR411*BP412</f>
        <v>270516879360</v>
      </c>
      <c r="BS412" s="93">
        <f>BN412*BR412*$G412*BQ412</f>
        <v>358426964829500.62</v>
      </c>
      <c r="BT412" s="93">
        <f t="shared" si="466"/>
        <v>3.4501378493715468E+16</v>
      </c>
      <c r="BU412" s="93">
        <f t="shared" si="441"/>
        <v>2.4440963365364561E+26</v>
      </c>
      <c r="BV412" s="93">
        <f t="shared" si="442"/>
        <v>356625.06666666665</v>
      </c>
      <c r="BW412" s="94">
        <f t="shared" si="443"/>
        <v>96.257764842350397</v>
      </c>
      <c r="BX412" s="100">
        <f t="shared" si="473"/>
        <v>11.493464458788107</v>
      </c>
      <c r="BY412" s="94">
        <f t="shared" si="444"/>
        <v>199</v>
      </c>
      <c r="BZ412" s="94">
        <f t="shared" si="445"/>
        <v>20.350000000000001</v>
      </c>
      <c r="CA412" s="94">
        <v>1</v>
      </c>
      <c r="CB412" s="94">
        <f>CB$3/CE$3</f>
        <v>0.49140049140049141</v>
      </c>
      <c r="CC412" s="93">
        <f>CC411*CA412</f>
        <v>124600320</v>
      </c>
      <c r="CD412" s="93">
        <f>BY412*CC412*$G412*CB412</f>
        <v>111864703931.06242</v>
      </c>
      <c r="CE412" s="93">
        <f t="shared" si="467"/>
        <v>19478622501639.824</v>
      </c>
      <c r="CF412" s="93">
        <f t="shared" si="446"/>
        <v>2.8259863891202776E+26</v>
      </c>
      <c r="CG412" s="93">
        <f t="shared" si="447"/>
        <v>356625.06666666665</v>
      </c>
      <c r="CH412" s="94">
        <f t="shared" si="448"/>
        <v>174.12661739706289</v>
      </c>
      <c r="CI412" s="100">
        <f t="shared" si="474"/>
        <v>24.039868819743759</v>
      </c>
      <c r="CJ412" s="94">
        <f t="shared" si="449"/>
        <v>149</v>
      </c>
      <c r="CK412" s="94">
        <f t="shared" si="450"/>
        <v>22.85</v>
      </c>
      <c r="CL412" s="94">
        <v>1</v>
      </c>
      <c r="CM412" s="94">
        <f>CM$3/CP$3</f>
        <v>0.43763676148796499</v>
      </c>
      <c r="CN412" s="93">
        <f>CN411*CL412</f>
        <v>998400</v>
      </c>
      <c r="CO412" s="93">
        <f>CJ412*CN412*$G412*CM412</f>
        <v>597709134.98468268</v>
      </c>
      <c r="CP412" s="93">
        <f t="shared" si="468"/>
        <v>21358958661.05212</v>
      </c>
      <c r="CQ412" s="93">
        <f t="shared" si="451"/>
        <v>3.1731591641964787E+26</v>
      </c>
      <c r="CR412" s="93">
        <f t="shared" si="452"/>
        <v>356625.06666666665</v>
      </c>
      <c r="CS412" s="94">
        <f t="shared" si="453"/>
        <v>35.734703404858422</v>
      </c>
      <c r="CT412" s="100">
        <f t="shared" si="475"/>
        <v>5.5396063283650951</v>
      </c>
      <c r="CU412" s="94">
        <f t="shared" si="454"/>
        <v>86</v>
      </c>
      <c r="CV412" s="94">
        <f t="shared" si="455"/>
        <v>26</v>
      </c>
      <c r="CW412" s="94">
        <v>1</v>
      </c>
      <c r="CX412" s="94">
        <f>CX$3/DA$3</f>
        <v>0.38461538461538458</v>
      </c>
      <c r="CY412" s="93">
        <f>CY411*CW412</f>
        <v>640</v>
      </c>
      <c r="CZ412" s="93">
        <f>CU412*CY412*$G412*CX412</f>
        <v>194352.5907692308</v>
      </c>
      <c r="DA412" s="93">
        <f t="shared" si="469"/>
        <v>3914616.9604404778</v>
      </c>
      <c r="DB412" s="93">
        <f t="shared" si="456"/>
        <v>3.6105968607924917E+26</v>
      </c>
      <c r="DC412" s="93">
        <f t="shared" si="457"/>
        <v>356625.06666666665</v>
      </c>
      <c r="DD412" s="94">
        <f t="shared" si="458"/>
        <v>20.141830602549529</v>
      </c>
      <c r="DE412" s="100">
        <f t="shared" si="476"/>
        <v>3.5528330777902832</v>
      </c>
    </row>
    <row r="413" spans="1:109">
      <c r="A413" s="84">
        <v>8192</v>
      </c>
      <c r="B413" s="84">
        <f t="shared" si="412"/>
        <v>13.566666666666666</v>
      </c>
      <c r="C413" s="112">
        <f t="shared" si="477"/>
        <v>14.74</v>
      </c>
      <c r="D413" s="116"/>
      <c r="E413" s="86">
        <f t="shared" si="459"/>
        <v>3.0350000000000001</v>
      </c>
      <c r="F413" s="86">
        <f t="shared" si="413"/>
        <v>3.0350000000000001</v>
      </c>
      <c r="G413" s="87">
        <f t="shared" si="414"/>
        <v>9.2112250000000007</v>
      </c>
      <c r="H413" s="88">
        <f t="shared" si="415"/>
        <v>3.1903743650383032E+24</v>
      </c>
      <c r="I413" s="84">
        <f t="shared" si="460"/>
        <v>81.400000000000048</v>
      </c>
      <c r="J413" s="89">
        <v>407</v>
      </c>
      <c r="K413" s="94">
        <f t="shared" si="416"/>
        <v>407</v>
      </c>
      <c r="L413" s="94">
        <f t="shared" si="417"/>
        <v>10</v>
      </c>
      <c r="M413" s="94">
        <v>1</v>
      </c>
      <c r="N413" s="94">
        <f>N$3/Q$3</f>
        <v>1</v>
      </c>
      <c r="O413" s="93">
        <f>O412*M413</f>
        <v>1.2544841556688896E+20</v>
      </c>
      <c r="P413" s="93">
        <f>K413*O413*$G413*N413</f>
        <v>4.7030216774380755E+23</v>
      </c>
      <c r="Q413" s="93">
        <f t="shared" si="478"/>
        <v>3.1903743650383034E+25</v>
      </c>
      <c r="R413" s="93">
        <f t="shared" si="479"/>
        <v>1.5951871825191516E+26</v>
      </c>
      <c r="S413" s="93">
        <f t="shared" si="418"/>
        <v>356898.1333333333</v>
      </c>
      <c r="T413" s="94">
        <f t="shared" si="480"/>
        <v>67.836692744657483</v>
      </c>
      <c r="U413" s="100">
        <f>T413/(($C413/N$3))</f>
        <v>4.6022179609672644</v>
      </c>
      <c r="V413" s="94">
        <f t="shared" si="419"/>
        <v>397</v>
      </c>
      <c r="W413" s="97">
        <f t="shared" si="420"/>
        <v>10.5</v>
      </c>
      <c r="X413" s="94">
        <v>1</v>
      </c>
      <c r="Y413" s="94">
        <f>Y$3/AB$3</f>
        <v>0.95238095238095244</v>
      </c>
      <c r="Z413" s="93">
        <f>Z412*X413</f>
        <v>9.6774492008742912E+18</v>
      </c>
      <c r="AA413" s="93">
        <f>V413*Z413*$G413*Y413</f>
        <v>3.370384887626986E+22</v>
      </c>
      <c r="AB413" s="93">
        <f t="shared" si="461"/>
        <v>8.374732708225539E+24</v>
      </c>
      <c r="AC413" s="93">
        <f t="shared" si="421"/>
        <v>1.674946541645109E+26</v>
      </c>
      <c r="AD413" s="93">
        <f t="shared" si="422"/>
        <v>356898.1333333333</v>
      </c>
      <c r="AE413" s="94">
        <f t="shared" si="423"/>
        <v>248.48001007155014</v>
      </c>
      <c r="AF413" s="100">
        <f t="shared" si="462"/>
        <v>17.700407773075145</v>
      </c>
      <c r="AG413" s="94">
        <f t="shared" si="424"/>
        <v>372</v>
      </c>
      <c r="AH413" s="94">
        <f t="shared" si="425"/>
        <v>11.75</v>
      </c>
      <c r="AI413" s="94">
        <v>1</v>
      </c>
      <c r="AJ413" s="94">
        <f>AJ$3/AM$3</f>
        <v>0.85106382978723394</v>
      </c>
      <c r="AK413" s="93">
        <f>AK412*AI413</f>
        <v>9.072608625819648E+17</v>
      </c>
      <c r="AL413" s="93">
        <f>AG413*AK413*$G413*AJ413</f>
        <v>2.6457855534335315E+21</v>
      </c>
      <c r="AM413" s="93">
        <f t="shared" si="463"/>
        <v>2.928663967906248E+23</v>
      </c>
      <c r="AN413" s="93">
        <f t="shared" si="426"/>
        <v>1.8743449394600032E+26</v>
      </c>
      <c r="AO413" s="93">
        <f t="shared" si="427"/>
        <v>356898.1333333333</v>
      </c>
      <c r="AP413" s="94">
        <f t="shared" si="428"/>
        <v>110.69166070944846</v>
      </c>
      <c r="AQ413" s="100">
        <f t="shared" si="470"/>
        <v>8.8237924921032533</v>
      </c>
      <c r="AR413" s="94">
        <f t="shared" si="429"/>
        <v>342</v>
      </c>
      <c r="AS413" s="94">
        <f t="shared" si="430"/>
        <v>13.25</v>
      </c>
      <c r="AT413" s="94">
        <v>1</v>
      </c>
      <c r="AU413" s="94">
        <f>AU$3/AX$3</f>
        <v>0.75471698113207542</v>
      </c>
      <c r="AV413" s="93">
        <f>AV412*AT413</f>
        <v>7.5116150194176E+16</v>
      </c>
      <c r="AW413" s="93">
        <f>AR413*AV413*$G413*AU413</f>
        <v>1.7859156386093833E+20</v>
      </c>
      <c r="AX413" s="93">
        <f t="shared" si="464"/>
        <v>5.1602124434518227E+21</v>
      </c>
      <c r="AY413" s="93">
        <f t="shared" si="431"/>
        <v>2.113623016837876E+26</v>
      </c>
      <c r="AZ413" s="93">
        <f t="shared" si="432"/>
        <v>356898.1333333333</v>
      </c>
      <c r="BA413" s="94">
        <f t="shared" si="433"/>
        <v>28.893931672326143</v>
      </c>
      <c r="BB413" s="100">
        <f t="shared" si="471"/>
        <v>2.597317467152791</v>
      </c>
      <c r="BC413" s="94">
        <f t="shared" si="434"/>
        <v>305</v>
      </c>
      <c r="BD413" s="94">
        <f t="shared" si="435"/>
        <v>15.1</v>
      </c>
      <c r="BE413" s="94">
        <v>1</v>
      </c>
      <c r="BF413" s="94">
        <f>BF$3/BI$3</f>
        <v>0.66225165562913912</v>
      </c>
      <c r="BG413" s="93">
        <f>BG412*BE413</f>
        <v>492340720435200</v>
      </c>
      <c r="BH413" s="93">
        <f>BC413*BG413*$G413*BF413</f>
        <v>9.1602228578819302E+17</v>
      </c>
      <c r="BI413" s="93">
        <f t="shared" si="465"/>
        <v>3.4818229439127491E+19</v>
      </c>
      <c r="BJ413" s="93">
        <f t="shared" si="436"/>
        <v>2.4087326456039191E+26</v>
      </c>
      <c r="BK413" s="93">
        <f t="shared" si="437"/>
        <v>356898.1333333333</v>
      </c>
      <c r="BL413" s="94">
        <f t="shared" si="438"/>
        <v>38.010242741166586</v>
      </c>
      <c r="BM413" s="100">
        <f t="shared" si="472"/>
        <v>3.8938579741629273</v>
      </c>
      <c r="BN413" s="94">
        <f t="shared" si="439"/>
        <v>255</v>
      </c>
      <c r="BO413" s="94">
        <f t="shared" si="440"/>
        <v>17.600000000000001</v>
      </c>
      <c r="BP413" s="94">
        <v>1</v>
      </c>
      <c r="BQ413" s="94">
        <f>BQ$3/BT$3</f>
        <v>0.56818181818181823</v>
      </c>
      <c r="BR413" s="93">
        <f>BR412*BP413</f>
        <v>270516879360</v>
      </c>
      <c r="BS413" s="93">
        <f>BN413*BR413*$G413*BQ413</f>
        <v>361026658938135.31</v>
      </c>
      <c r="BT413" s="93">
        <f t="shared" si="466"/>
        <v>3.9631676720861048E+16</v>
      </c>
      <c r="BU413" s="93">
        <f t="shared" si="441"/>
        <v>2.8075294412337071E+26</v>
      </c>
      <c r="BV413" s="93">
        <f t="shared" si="442"/>
        <v>356898.1333333333</v>
      </c>
      <c r="BW413" s="94">
        <f t="shared" si="443"/>
        <v>109.77493140652597</v>
      </c>
      <c r="BX413" s="100">
        <f t="shared" si="473"/>
        <v>13.107454496301608</v>
      </c>
      <c r="BY413" s="94">
        <f t="shared" si="444"/>
        <v>200</v>
      </c>
      <c r="BZ413" s="94">
        <f t="shared" si="445"/>
        <v>20.350000000000001</v>
      </c>
      <c r="CA413" s="94">
        <v>14</v>
      </c>
      <c r="CB413" s="94">
        <f>CB$3/CE$3</f>
        <v>0.49140049140049141</v>
      </c>
      <c r="CC413" s="93">
        <f>CC412*CA413</f>
        <v>1744404480</v>
      </c>
      <c r="CD413" s="93">
        <f>BY413*CC413*$G413*CB413</f>
        <v>1579174659094.6438</v>
      </c>
      <c r="CE413" s="93">
        <f t="shared" si="467"/>
        <v>22375061625241.898</v>
      </c>
      <c r="CF413" s="93">
        <f t="shared" si="446"/>
        <v>3.2462059164264741E+26</v>
      </c>
      <c r="CG413" s="93">
        <f t="shared" si="447"/>
        <v>356898.1333333333</v>
      </c>
      <c r="CH413" s="94">
        <f t="shared" si="448"/>
        <v>14.168832748411591</v>
      </c>
      <c r="CI413" s="100">
        <f t="shared" si="474"/>
        <v>1.9561448197433913</v>
      </c>
      <c r="CJ413" s="94">
        <f t="shared" si="449"/>
        <v>150</v>
      </c>
      <c r="CK413" s="94">
        <f t="shared" si="450"/>
        <v>22.85</v>
      </c>
      <c r="CL413" s="94">
        <v>1</v>
      </c>
      <c r="CM413" s="94">
        <f>CM$3/CP$3</f>
        <v>0.43763676148796499</v>
      </c>
      <c r="CN413" s="93">
        <f>CN412*CL413</f>
        <v>998400</v>
      </c>
      <c r="CO413" s="93">
        <f>CJ413*CN413*$G413*CM413</f>
        <v>603708120.78774619</v>
      </c>
      <c r="CP413" s="93">
        <f t="shared" si="468"/>
        <v>24535000678.400246</v>
      </c>
      <c r="CQ413" s="93">
        <f t="shared" si="451"/>
        <v>3.6450027120562617E+26</v>
      </c>
      <c r="CR413" s="93">
        <f t="shared" si="452"/>
        <v>356898.1333333333</v>
      </c>
      <c r="CS413" s="94">
        <f t="shared" si="453"/>
        <v>40.640501317732557</v>
      </c>
      <c r="CT413" s="100">
        <f t="shared" si="475"/>
        <v>6.3001048514938196</v>
      </c>
      <c r="CU413" s="94">
        <f t="shared" si="454"/>
        <v>87</v>
      </c>
      <c r="CV413" s="94">
        <f t="shared" si="455"/>
        <v>26</v>
      </c>
      <c r="CW413" s="94">
        <v>1</v>
      </c>
      <c r="CX413" s="94">
        <f>CX$3/DA$3</f>
        <v>0.38461538461538458</v>
      </c>
      <c r="CY413" s="93">
        <f>CY412*CW413</f>
        <v>640</v>
      </c>
      <c r="CZ413" s="93">
        <f>CU413*CY413*$G413*CX413</f>
        <v>197261.92615384614</v>
      </c>
      <c r="DA413" s="93">
        <f t="shared" si="469"/>
        <v>4496714.0629014708</v>
      </c>
      <c r="DB413" s="93">
        <f t="shared" si="456"/>
        <v>4.147486674549794E+26</v>
      </c>
      <c r="DC413" s="93">
        <f t="shared" si="457"/>
        <v>356898.1333333333</v>
      </c>
      <c r="DD413" s="94">
        <f t="shared" si="458"/>
        <v>22.795651196239703</v>
      </c>
      <c r="DE413" s="100">
        <f t="shared" si="476"/>
        <v>4.0209425447912635</v>
      </c>
    </row>
    <row r="414" spans="1:109">
      <c r="A414" s="84">
        <v>8192</v>
      </c>
      <c r="B414" s="84">
        <f t="shared" si="412"/>
        <v>13.6</v>
      </c>
      <c r="C414" s="112">
        <f t="shared" si="477"/>
        <v>14.74</v>
      </c>
      <c r="D414" s="116"/>
      <c r="E414" s="86">
        <f t="shared" si="459"/>
        <v>3.04</v>
      </c>
      <c r="F414" s="86">
        <f t="shared" si="413"/>
        <v>3.04</v>
      </c>
      <c r="G414" s="87">
        <f t="shared" si="414"/>
        <v>9.2416</v>
      </c>
      <c r="H414" s="88">
        <f t="shared" si="415"/>
        <v>3.6647777849442088E+24</v>
      </c>
      <c r="I414" s="84">
        <f t="shared" si="460"/>
        <v>81.600000000000037</v>
      </c>
      <c r="J414" s="89">
        <v>408</v>
      </c>
      <c r="K414" s="94">
        <f t="shared" si="416"/>
        <v>408</v>
      </c>
      <c r="L414" s="94">
        <f t="shared" si="417"/>
        <v>10</v>
      </c>
      <c r="M414" s="94">
        <v>1</v>
      </c>
      <c r="N414" s="94">
        <f>N$3/Q$3</f>
        <v>1</v>
      </c>
      <c r="O414" s="93">
        <f>O413*M414</f>
        <v>1.2544841556688896E+20</v>
      </c>
      <c r="P414" s="93">
        <f>K414*O414*$G414*N414</f>
        <v>4.7301238353960809E+23</v>
      </c>
      <c r="Q414" s="93">
        <f t="shared" si="478"/>
        <v>3.664777784944209E+25</v>
      </c>
      <c r="R414" s="93">
        <f t="shared" si="479"/>
        <v>1.8323888924721047E+26</v>
      </c>
      <c r="S414" s="93">
        <f t="shared" si="418"/>
        <v>357171.20000000001</v>
      </c>
      <c r="T414" s="94">
        <f t="shared" si="480"/>
        <v>77.477417346248728</v>
      </c>
      <c r="U414" s="100">
        <f>T414/(($C414/N$3))</f>
        <v>5.2562698335311211</v>
      </c>
      <c r="V414" s="94">
        <f t="shared" si="419"/>
        <v>398</v>
      </c>
      <c r="W414" s="97">
        <f t="shared" si="420"/>
        <v>10.5</v>
      </c>
      <c r="X414" s="94">
        <v>1</v>
      </c>
      <c r="Y414" s="94">
        <f>Y$3/AB$3</f>
        <v>0.95238095238095244</v>
      </c>
      <c r="Z414" s="93">
        <f>Z413*X414</f>
        <v>9.6774492008742912E+18</v>
      </c>
      <c r="AA414" s="93">
        <f>V414*Z414*$G414*Y414</f>
        <v>3.3900167223666991E+22</v>
      </c>
      <c r="AB414" s="93">
        <f t="shared" si="461"/>
        <v>9.6200416854785408E+24</v>
      </c>
      <c r="AC414" s="93">
        <f t="shared" si="421"/>
        <v>1.9240083370957096E+26</v>
      </c>
      <c r="AD414" s="93">
        <f t="shared" si="422"/>
        <v>357171.20000000001</v>
      </c>
      <c r="AE414" s="94">
        <f t="shared" si="423"/>
        <v>283.77564104646734</v>
      </c>
      <c r="AF414" s="100">
        <f t="shared" si="462"/>
        <v>20.214682706837905</v>
      </c>
      <c r="AG414" s="94">
        <f t="shared" si="424"/>
        <v>373</v>
      </c>
      <c r="AH414" s="94">
        <f t="shared" si="425"/>
        <v>11.75</v>
      </c>
      <c r="AI414" s="94">
        <v>1</v>
      </c>
      <c r="AJ414" s="94">
        <f>AJ$3/AM$3</f>
        <v>0.85106382978723394</v>
      </c>
      <c r="AK414" s="93">
        <f>AK413*AI414</f>
        <v>9.072608625819648E+17</v>
      </c>
      <c r="AL414" s="93">
        <f>AG414*AK414*$G414*AJ414</f>
        <v>2.6616460947989631E+21</v>
      </c>
      <c r="AM414" s="93">
        <f t="shared" si="463"/>
        <v>3.364151482272996E+23</v>
      </c>
      <c r="AN414" s="93">
        <f t="shared" si="426"/>
        <v>2.1530569486547226E+26</v>
      </c>
      <c r="AO414" s="93">
        <f t="shared" si="427"/>
        <v>357171.20000000001</v>
      </c>
      <c r="AP414" s="94">
        <f t="shared" si="428"/>
        <v>126.39364372471518</v>
      </c>
      <c r="AQ414" s="100">
        <f t="shared" si="470"/>
        <v>10.07547702690233</v>
      </c>
      <c r="AR414" s="94">
        <f t="shared" si="429"/>
        <v>343</v>
      </c>
      <c r="AS414" s="94">
        <f t="shared" si="430"/>
        <v>13.25</v>
      </c>
      <c r="AT414" s="94">
        <v>1</v>
      </c>
      <c r="AU414" s="94">
        <f>AU$3/AX$3</f>
        <v>0.75471698113207542</v>
      </c>
      <c r="AV414" s="93">
        <f>AV413*AT414</f>
        <v>7.5116150194176E+16</v>
      </c>
      <c r="AW414" s="93">
        <f>AR414*AV414*$G414*AU414</f>
        <v>1.7970440820877921E+20</v>
      </c>
      <c r="AX414" s="93">
        <f t="shared" si="464"/>
        <v>5.9275275452283397E+21</v>
      </c>
      <c r="AY414" s="93">
        <f t="shared" si="431"/>
        <v>2.4279152825255384E+26</v>
      </c>
      <c r="AZ414" s="93">
        <f t="shared" si="432"/>
        <v>357171.20000000001</v>
      </c>
      <c r="BA414" s="94">
        <f t="shared" si="433"/>
        <v>32.98487557601694</v>
      </c>
      <c r="BB414" s="100">
        <f t="shared" si="471"/>
        <v>2.9650583540178048</v>
      </c>
      <c r="BC414" s="94">
        <f t="shared" si="434"/>
        <v>306</v>
      </c>
      <c r="BD414" s="94">
        <f t="shared" si="435"/>
        <v>15.1</v>
      </c>
      <c r="BE414" s="94">
        <v>1</v>
      </c>
      <c r="BF414" s="94">
        <f>BF$3/BI$3</f>
        <v>0.66225165562913912</v>
      </c>
      <c r="BG414" s="93">
        <f>BG413*BE414</f>
        <v>492340720435200</v>
      </c>
      <c r="BH414" s="93">
        <f>BC414*BG414*$G414*BF414</f>
        <v>9.2205622291657421E+17</v>
      </c>
      <c r="BI414" s="93">
        <f t="shared" si="465"/>
        <v>3.9995642880635085E+19</v>
      </c>
      <c r="BJ414" s="93">
        <f t="shared" si="436"/>
        <v>2.7669072276328777E+26</v>
      </c>
      <c r="BK414" s="93">
        <f t="shared" si="437"/>
        <v>357171.20000000001</v>
      </c>
      <c r="BL414" s="94">
        <f t="shared" si="438"/>
        <v>43.376577139866896</v>
      </c>
      <c r="BM414" s="100">
        <f t="shared" si="472"/>
        <v>4.4435977938398246</v>
      </c>
      <c r="BN414" s="94">
        <f t="shared" si="439"/>
        <v>256</v>
      </c>
      <c r="BO414" s="94">
        <f t="shared" si="440"/>
        <v>17.600000000000001</v>
      </c>
      <c r="BP414" s="94">
        <v>1</v>
      </c>
      <c r="BQ414" s="94">
        <f>BQ$3/BT$3</f>
        <v>0.56818181818181823</v>
      </c>
      <c r="BR414" s="93">
        <f>BR413*BP414</f>
        <v>270516879360</v>
      </c>
      <c r="BS414" s="93">
        <f>BN414*BR414*$G414*BQ414</f>
        <v>363637642515400.19</v>
      </c>
      <c r="BT414" s="93">
        <f t="shared" si="466"/>
        <v>4.5524841855027368E+16</v>
      </c>
      <c r="BU414" s="93">
        <f t="shared" si="441"/>
        <v>3.2250044507509044E+26</v>
      </c>
      <c r="BV414" s="93">
        <f t="shared" si="442"/>
        <v>357171.20000000001</v>
      </c>
      <c r="BW414" s="94">
        <f t="shared" si="443"/>
        <v>125.19287480833169</v>
      </c>
      <c r="BX414" s="100">
        <f t="shared" si="473"/>
        <v>14.94840296218886</v>
      </c>
      <c r="BY414" s="94">
        <f t="shared" si="444"/>
        <v>201</v>
      </c>
      <c r="BZ414" s="94">
        <f t="shared" si="445"/>
        <v>20.350000000000001</v>
      </c>
      <c r="CA414" s="94">
        <v>1</v>
      </c>
      <c r="CB414" s="94">
        <f>CB$3/CE$3</f>
        <v>0.49140049140049141</v>
      </c>
      <c r="CC414" s="93">
        <f>CC413*CA414</f>
        <v>1744404480</v>
      </c>
      <c r="CD414" s="93">
        <f>BY414*CC414*$G414*CB414</f>
        <v>1592304067280.574</v>
      </c>
      <c r="CE414" s="93">
        <f t="shared" si="467"/>
        <v>25702196481872.656</v>
      </c>
      <c r="CF414" s="93">
        <f t="shared" si="446"/>
        <v>3.7289113961807332E+26</v>
      </c>
      <c r="CG414" s="93">
        <f t="shared" si="447"/>
        <v>357171.20000000001</v>
      </c>
      <c r="CH414" s="94">
        <f t="shared" si="448"/>
        <v>16.141512798977086</v>
      </c>
      <c r="CI414" s="100">
        <f t="shared" si="474"/>
        <v>2.2284924386647469</v>
      </c>
      <c r="CJ414" s="94">
        <f t="shared" si="449"/>
        <v>151</v>
      </c>
      <c r="CK414" s="94">
        <f t="shared" si="450"/>
        <v>22.85</v>
      </c>
      <c r="CL414" s="94">
        <v>1</v>
      </c>
      <c r="CM414" s="94">
        <f>CM$3/CP$3</f>
        <v>0.43763676148796499</v>
      </c>
      <c r="CN414" s="93">
        <f>CN413*CL414</f>
        <v>998400</v>
      </c>
      <c r="CO414" s="93">
        <f>CJ414*CN414*$G414*CM414</f>
        <v>609736905.66301966</v>
      </c>
      <c r="CP414" s="93">
        <f t="shared" si="468"/>
        <v>28183314919.129505</v>
      </c>
      <c r="CQ414" s="93">
        <f t="shared" si="451"/>
        <v>4.1870086192987592E+26</v>
      </c>
      <c r="CR414" s="93">
        <f t="shared" si="452"/>
        <v>357171.20000000001</v>
      </c>
      <c r="CS414" s="94">
        <f t="shared" si="453"/>
        <v>46.222091294413858</v>
      </c>
      <c r="CT414" s="100">
        <f t="shared" si="475"/>
        <v>7.1653648987609007</v>
      </c>
      <c r="CU414" s="94">
        <f t="shared" si="454"/>
        <v>88</v>
      </c>
      <c r="CV414" s="94">
        <f t="shared" si="455"/>
        <v>26</v>
      </c>
      <c r="CW414" s="94">
        <v>1</v>
      </c>
      <c r="CX414" s="94">
        <f>CX$3/DA$3</f>
        <v>0.38461538461538458</v>
      </c>
      <c r="CY414" s="93">
        <f>CY413*CW414</f>
        <v>640</v>
      </c>
      <c r="CZ414" s="93">
        <f>CU414*CY414*$G414*CX414</f>
        <v>200187.27384615384</v>
      </c>
      <c r="DA414" s="93">
        <f t="shared" si="469"/>
        <v>5165368.0469469531</v>
      </c>
      <c r="DB414" s="93">
        <f t="shared" si="456"/>
        <v>4.7642111204274712E+26</v>
      </c>
      <c r="DC414" s="93">
        <f t="shared" si="457"/>
        <v>357171.20000000001</v>
      </c>
      <c r="DD414" s="94">
        <f t="shared" si="458"/>
        <v>25.802679399673508</v>
      </c>
      <c r="DE414" s="100">
        <f t="shared" si="476"/>
        <v>4.5513545752477009</v>
      </c>
    </row>
    <row r="415" spans="1:109">
      <c r="A415" s="84">
        <v>8192</v>
      </c>
      <c r="B415" s="84">
        <f t="shared" si="412"/>
        <v>13.633333333333333</v>
      </c>
      <c r="C415" s="112">
        <f t="shared" si="477"/>
        <v>14.74</v>
      </c>
      <c r="D415" s="116"/>
      <c r="E415" s="86">
        <f t="shared" si="459"/>
        <v>3.0449999999999999</v>
      </c>
      <c r="F415" s="86">
        <f t="shared" si="413"/>
        <v>3.0449999999999999</v>
      </c>
      <c r="G415" s="87">
        <f t="shared" si="414"/>
        <v>9.2720249999999993</v>
      </c>
      <c r="H415" s="88">
        <f t="shared" si="415"/>
        <v>4.2097242129950913E+24</v>
      </c>
      <c r="I415" s="84">
        <f t="shared" si="460"/>
        <v>81.80000000000004</v>
      </c>
      <c r="J415" s="89">
        <v>409</v>
      </c>
      <c r="K415" s="94">
        <f t="shared" si="416"/>
        <v>409</v>
      </c>
      <c r="L415" s="94">
        <f t="shared" si="417"/>
        <v>10</v>
      </c>
      <c r="M415" s="94">
        <v>1</v>
      </c>
      <c r="N415" s="94">
        <f>N$3/Q$3</f>
        <v>1</v>
      </c>
      <c r="O415" s="93">
        <f>O414*M415</f>
        <v>1.2544841556688896E+20</v>
      </c>
      <c r="P415" s="93">
        <f>K415*O415*$G415*N415</f>
        <v>4.7573278574675265E+23</v>
      </c>
      <c r="Q415" s="93">
        <f t="shared" si="478"/>
        <v>4.209724212995091E+25</v>
      </c>
      <c r="R415" s="93">
        <f t="shared" si="479"/>
        <v>2.1048621064975453E+26</v>
      </c>
      <c r="S415" s="93">
        <f t="shared" si="418"/>
        <v>357444.26666666666</v>
      </c>
      <c r="T415" s="94">
        <f t="shared" si="480"/>
        <v>88.489259919034836</v>
      </c>
      <c r="U415" s="100">
        <f>T415/(($C415/N$3))</f>
        <v>6.0033419212370989</v>
      </c>
      <c r="V415" s="94">
        <f t="shared" si="419"/>
        <v>399</v>
      </c>
      <c r="W415" s="97">
        <f t="shared" si="420"/>
        <v>10.5</v>
      </c>
      <c r="X415" s="94">
        <v>1</v>
      </c>
      <c r="Y415" s="94">
        <f>Y$3/AB$3</f>
        <v>0.95238095238095244</v>
      </c>
      <c r="Z415" s="93">
        <f>Z414*X415</f>
        <v>9.6774492008742912E+18</v>
      </c>
      <c r="AA415" s="93">
        <f>V415*Z415*$G415*Y415</f>
        <v>3.4097229352159851E+22</v>
      </c>
      <c r="AB415" s="93">
        <f t="shared" si="461"/>
        <v>1.1050526059112106E+25</v>
      </c>
      <c r="AC415" s="93">
        <f t="shared" si="421"/>
        <v>2.2101052118224227E+26</v>
      </c>
      <c r="AD415" s="93">
        <f t="shared" si="422"/>
        <v>357444.26666666666</v>
      </c>
      <c r="AE415" s="94">
        <f t="shared" si="423"/>
        <v>324.08868019688884</v>
      </c>
      <c r="AF415" s="100">
        <f t="shared" si="462"/>
        <v>23.08637138444595</v>
      </c>
      <c r="AG415" s="94">
        <f t="shared" si="424"/>
        <v>374</v>
      </c>
      <c r="AH415" s="94">
        <f t="shared" si="425"/>
        <v>11.75</v>
      </c>
      <c r="AI415" s="94">
        <v>1</v>
      </c>
      <c r="AJ415" s="94">
        <f>AJ$3/AM$3</f>
        <v>0.85106382978723394</v>
      </c>
      <c r="AK415" s="93">
        <f>AK414*AI415</f>
        <v>9.072608625819648E+17</v>
      </c>
      <c r="AL415" s="93">
        <f>AG415*AK415*$G415*AJ415</f>
        <v>2.6775679824414434E+21</v>
      </c>
      <c r="AM415" s="93">
        <f t="shared" si="463"/>
        <v>3.8643952736478281E+23</v>
      </c>
      <c r="AN415" s="93">
        <f t="shared" si="426"/>
        <v>2.4732129751346159E+26</v>
      </c>
      <c r="AO415" s="93">
        <f t="shared" si="427"/>
        <v>357444.26666666666</v>
      </c>
      <c r="AP415" s="94">
        <f t="shared" si="428"/>
        <v>144.32482383226809</v>
      </c>
      <c r="AQ415" s="100">
        <f t="shared" si="470"/>
        <v>11.504862144024086</v>
      </c>
      <c r="AR415" s="94">
        <f t="shared" si="429"/>
        <v>344</v>
      </c>
      <c r="AS415" s="94">
        <f t="shared" si="430"/>
        <v>13.25</v>
      </c>
      <c r="AT415" s="94">
        <v>1</v>
      </c>
      <c r="AU415" s="94">
        <f>AU$3/AX$3</f>
        <v>0.75471698113207542</v>
      </c>
      <c r="AV415" s="93">
        <f>AV414*AT415</f>
        <v>7.5116150194176E+16</v>
      </c>
      <c r="AW415" s="93">
        <f>AR415*AV415*$G415*AU415</f>
        <v>1.8082167165390884E+20</v>
      </c>
      <c r="AX415" s="93">
        <f t="shared" si="464"/>
        <v>6.8089411404034076E+21</v>
      </c>
      <c r="AY415" s="93">
        <f t="shared" si="431"/>
        <v>2.7889422911092481E+26</v>
      </c>
      <c r="AZ415" s="93">
        <f t="shared" si="432"/>
        <v>357444.26666666666</v>
      </c>
      <c r="BA415" s="94">
        <f t="shared" si="433"/>
        <v>37.65555908273906</v>
      </c>
      <c r="BB415" s="100">
        <f t="shared" si="471"/>
        <v>3.3849128754836673</v>
      </c>
      <c r="BC415" s="94">
        <f t="shared" si="434"/>
        <v>307</v>
      </c>
      <c r="BD415" s="94">
        <f t="shared" si="435"/>
        <v>15.1</v>
      </c>
      <c r="BE415" s="94">
        <v>1</v>
      </c>
      <c r="BF415" s="94">
        <f>BF$3/BI$3</f>
        <v>0.66225165562913912</v>
      </c>
      <c r="BG415" s="93">
        <f>BG414*BE415</f>
        <v>492340720435200</v>
      </c>
      <c r="BH415" s="93">
        <f>BC415*BG415*$G415*BF415</f>
        <v>9.2811497271305165E+17</v>
      </c>
      <c r="BI415" s="93">
        <f t="shared" si="465"/>
        <v>4.5942929184034398E+19</v>
      </c>
      <c r="BJ415" s="93">
        <f t="shared" si="436"/>
        <v>3.1783417808112942E+26</v>
      </c>
      <c r="BK415" s="93">
        <f t="shared" si="437"/>
        <v>357444.26666666666</v>
      </c>
      <c r="BL415" s="94">
        <f t="shared" si="438"/>
        <v>49.501333923893853</v>
      </c>
      <c r="BM415" s="100">
        <f t="shared" si="472"/>
        <v>5.0710321726648386</v>
      </c>
      <c r="BN415" s="94">
        <f t="shared" si="439"/>
        <v>257</v>
      </c>
      <c r="BO415" s="94">
        <f t="shared" si="440"/>
        <v>17.600000000000001</v>
      </c>
      <c r="BP415" s="94">
        <v>1</v>
      </c>
      <c r="BQ415" s="94">
        <f>BQ$3/BT$3</f>
        <v>0.56818181818181823</v>
      </c>
      <c r="BR415" s="93">
        <f>BR414*BP415</f>
        <v>270516879360</v>
      </c>
      <c r="BS415" s="93">
        <f>BN415*BR415*$G415*BQ415</f>
        <v>366259938616711</v>
      </c>
      <c r="BT415" s="93">
        <f t="shared" si="466"/>
        <v>5.2294310950370112E+16</v>
      </c>
      <c r="BU415" s="93">
        <f t="shared" si="441"/>
        <v>3.7045573074356805E+26</v>
      </c>
      <c r="BV415" s="93">
        <f t="shared" si="442"/>
        <v>357444.26666666666</v>
      </c>
      <c r="BW415" s="94">
        <f t="shared" si="443"/>
        <v>142.77922709176178</v>
      </c>
      <c r="BX415" s="100">
        <f t="shared" si="473"/>
        <v>17.048265921404393</v>
      </c>
      <c r="BY415" s="94">
        <f t="shared" si="444"/>
        <v>202</v>
      </c>
      <c r="BZ415" s="94">
        <f t="shared" si="445"/>
        <v>20.350000000000001</v>
      </c>
      <c r="CA415" s="94">
        <v>1</v>
      </c>
      <c r="CB415" s="94">
        <f>CB$3/CE$3</f>
        <v>0.49140049140049141</v>
      </c>
      <c r="CC415" s="93">
        <f>CC414*CA415</f>
        <v>1744404480</v>
      </c>
      <c r="CD415" s="93">
        <f>BY415*CC415*$G415*CB415</f>
        <v>1605494208172.8469</v>
      </c>
      <c r="CE415" s="93">
        <f t="shared" si="467"/>
        <v>29524070818537.707</v>
      </c>
      <c r="CF415" s="93">
        <f t="shared" si="446"/>
        <v>4.2833943867225055E+26</v>
      </c>
      <c r="CG415" s="93">
        <f t="shared" si="447"/>
        <v>357444.26666666666</v>
      </c>
      <c r="CH415" s="94">
        <f t="shared" si="448"/>
        <v>18.389397276081084</v>
      </c>
      <c r="CI415" s="100">
        <f t="shared" si="474"/>
        <v>2.5388346985634334</v>
      </c>
      <c r="CJ415" s="94">
        <f t="shared" si="449"/>
        <v>152</v>
      </c>
      <c r="CK415" s="94">
        <f t="shared" si="450"/>
        <v>22.85</v>
      </c>
      <c r="CL415" s="94">
        <v>1</v>
      </c>
      <c r="CM415" s="94">
        <f>CM$3/CP$3</f>
        <v>0.43763676148796499</v>
      </c>
      <c r="CN415" s="93">
        <f>CN414*CL415</f>
        <v>998400</v>
      </c>
      <c r="CO415" s="93">
        <f>CJ415*CN415*$G415*CM415</f>
        <v>615795555.15098464</v>
      </c>
      <c r="CP415" s="93">
        <f t="shared" si="468"/>
        <v>32374127485.967453</v>
      </c>
      <c r="CQ415" s="93">
        <f t="shared" si="451"/>
        <v>4.8096099133468918E+26</v>
      </c>
      <c r="CR415" s="93">
        <f t="shared" si="452"/>
        <v>357444.26666666666</v>
      </c>
      <c r="CS415" s="94">
        <f t="shared" si="453"/>
        <v>52.572850218169826</v>
      </c>
      <c r="CT415" s="100">
        <f t="shared" si="475"/>
        <v>8.1498617875521067</v>
      </c>
      <c r="CU415" s="94">
        <f t="shared" si="454"/>
        <v>89</v>
      </c>
      <c r="CV415" s="94">
        <f t="shared" si="455"/>
        <v>26</v>
      </c>
      <c r="CW415" s="94">
        <v>1</v>
      </c>
      <c r="CX415" s="94">
        <f>CX$3/DA$3</f>
        <v>0.38461538461538458</v>
      </c>
      <c r="CY415" s="93">
        <f>CY414*CW415</f>
        <v>640</v>
      </c>
      <c r="CZ415" s="93">
        <f>CU415*CY415*$G415*CX415</f>
        <v>203128.67076923075</v>
      </c>
      <c r="DA415" s="93">
        <f t="shared" si="469"/>
        <v>5933449.7784822145</v>
      </c>
      <c r="DB415" s="93">
        <f t="shared" si="456"/>
        <v>5.4726414768936188E+26</v>
      </c>
      <c r="DC415" s="93">
        <f t="shared" si="457"/>
        <v>357444.26666666666</v>
      </c>
      <c r="DD415" s="94">
        <f t="shared" si="458"/>
        <v>29.210301805317545</v>
      </c>
      <c r="DE415" s="100">
        <f t="shared" si="476"/>
        <v>5.1524277268538405</v>
      </c>
    </row>
    <row r="416" spans="1:109">
      <c r="A416" s="84">
        <v>8192</v>
      </c>
      <c r="B416" s="84">
        <f t="shared" si="412"/>
        <v>13.666666666666666</v>
      </c>
      <c r="C416" s="112">
        <f t="shared" si="477"/>
        <v>14.74</v>
      </c>
      <c r="D416" s="116"/>
      <c r="E416" s="86">
        <f t="shared" si="459"/>
        <v>3.05</v>
      </c>
      <c r="F416" s="86">
        <f t="shared" si="413"/>
        <v>3.05</v>
      </c>
      <c r="G416" s="87">
        <f t="shared" si="414"/>
        <v>9.3024999999999984</v>
      </c>
      <c r="H416" s="88">
        <f t="shared" si="415"/>
        <v>4.8357032784586488E+24</v>
      </c>
      <c r="I416" s="84">
        <f t="shared" si="460"/>
        <v>82.000000000000043</v>
      </c>
      <c r="J416" s="89">
        <v>410</v>
      </c>
      <c r="K416" s="94">
        <f t="shared" si="416"/>
        <v>410</v>
      </c>
      <c r="L416" s="94">
        <f t="shared" si="417"/>
        <v>10</v>
      </c>
      <c r="M416" s="94">
        <v>1</v>
      </c>
      <c r="N416" s="94">
        <f>N$3/Q$3</f>
        <v>1</v>
      </c>
      <c r="O416" s="93">
        <f>O415*M416</f>
        <v>1.2544841556688896E+20</v>
      </c>
      <c r="P416" s="93">
        <f>K416*O416*$G416*N416</f>
        <v>4.7846339318250361E+23</v>
      </c>
      <c r="Q416" s="93">
        <f t="shared" si="478"/>
        <v>4.835703278458649E+25</v>
      </c>
      <c r="R416" s="93">
        <f t="shared" si="479"/>
        <v>2.4178516392293243E+26</v>
      </c>
      <c r="S416" s="93">
        <f t="shared" si="418"/>
        <v>357717.33333333331</v>
      </c>
      <c r="T416" s="94">
        <f t="shared" si="480"/>
        <v>101.06736162810543</v>
      </c>
      <c r="U416" s="100">
        <f>T416/(($C416/N$3))</f>
        <v>6.8566731090980619</v>
      </c>
      <c r="V416" s="94">
        <f t="shared" si="419"/>
        <v>400</v>
      </c>
      <c r="W416" s="97">
        <f t="shared" si="420"/>
        <v>10.5</v>
      </c>
      <c r="X416" s="94">
        <v>14</v>
      </c>
      <c r="Y416" s="94">
        <f>Y$3/AB$3</f>
        <v>0.95238095238095244</v>
      </c>
      <c r="Z416" s="93">
        <f>Z415*X416</f>
        <v>1.3548428881224008E+20</v>
      </c>
      <c r="AA416" s="93">
        <f>V416*Z416*$G416*Y416</f>
        <v>4.8013051301937643E+23</v>
      </c>
      <c r="AB416" s="93">
        <f t="shared" si="461"/>
        <v>1.2693721105953948E+25</v>
      </c>
      <c r="AC416" s="93">
        <f t="shared" si="421"/>
        <v>2.5387442211907903E+26</v>
      </c>
      <c r="AD416" s="93">
        <f t="shared" si="422"/>
        <v>357717.33333333331</v>
      </c>
      <c r="AE416" s="94">
        <f t="shared" si="423"/>
        <v>26.438063738393716</v>
      </c>
      <c r="AF416" s="100">
        <f t="shared" si="462"/>
        <v>1.883308475258711</v>
      </c>
      <c r="AG416" s="94">
        <f t="shared" si="424"/>
        <v>375</v>
      </c>
      <c r="AH416" s="94">
        <f t="shared" si="425"/>
        <v>11.75</v>
      </c>
      <c r="AI416" s="94">
        <v>1</v>
      </c>
      <c r="AJ416" s="94">
        <f>AJ$3/AM$3</f>
        <v>0.85106382978723394</v>
      </c>
      <c r="AK416" s="93">
        <f>AK415*AI416</f>
        <v>9.072608625819648E+17</v>
      </c>
      <c r="AL416" s="93">
        <f>AG416*AK416*$G416*AJ416</f>
        <v>2.6935513321815078E+21</v>
      </c>
      <c r="AM416" s="93">
        <f t="shared" si="463"/>
        <v>4.4390244938975786E+23</v>
      </c>
      <c r="AN416" s="93">
        <f t="shared" si="426"/>
        <v>2.8409756760944562E+26</v>
      </c>
      <c r="AO416" s="93">
        <f t="shared" si="427"/>
        <v>357717.33333333331</v>
      </c>
      <c r="AP416" s="94">
        <f t="shared" si="428"/>
        <v>164.80192676715805</v>
      </c>
      <c r="AQ416" s="100">
        <f t="shared" si="470"/>
        <v>13.137195654776846</v>
      </c>
      <c r="AR416" s="94">
        <f t="shared" si="429"/>
        <v>345</v>
      </c>
      <c r="AS416" s="94">
        <f t="shared" si="430"/>
        <v>13.25</v>
      </c>
      <c r="AT416" s="94">
        <v>1</v>
      </c>
      <c r="AU416" s="94">
        <f>AU$3/AX$3</f>
        <v>0.75471698113207542</v>
      </c>
      <c r="AV416" s="93">
        <f>AV415*AT416</f>
        <v>7.5116150194176E+16</v>
      </c>
      <c r="AW416" s="93">
        <f>AR416*AV416*$G416*AU416</f>
        <v>1.8194336270004237E+20</v>
      </c>
      <c r="AX416" s="93">
        <f t="shared" si="464"/>
        <v>7.8214194872530302E+21</v>
      </c>
      <c r="AY416" s="93">
        <f t="shared" si="431"/>
        <v>3.2036534219788553E+26</v>
      </c>
      <c r="AZ416" s="93">
        <f t="shared" si="432"/>
        <v>357717.33333333331</v>
      </c>
      <c r="BA416" s="94">
        <f t="shared" si="433"/>
        <v>42.988210018673072</v>
      </c>
      <c r="BB416" s="100">
        <f t="shared" si="471"/>
        <v>3.8642726102267178</v>
      </c>
      <c r="BC416" s="94">
        <f t="shared" si="434"/>
        <v>308</v>
      </c>
      <c r="BD416" s="94">
        <f t="shared" si="435"/>
        <v>15.1</v>
      </c>
      <c r="BE416" s="94">
        <v>1</v>
      </c>
      <c r="BF416" s="94">
        <f>BF$3/BI$3</f>
        <v>0.66225165562913912</v>
      </c>
      <c r="BG416" s="93">
        <f>BG415*BE416</f>
        <v>492340720435200</v>
      </c>
      <c r="BH416" s="93">
        <f>BC416*BG416*$G416*BF416</f>
        <v>9.3419858408564365E+17</v>
      </c>
      <c r="BI416" s="93">
        <f t="shared" si="465"/>
        <v>5.2774567177445589E+19</v>
      </c>
      <c r="BJ416" s="93">
        <f t="shared" si="436"/>
        <v>3.6509559752362798E+26</v>
      </c>
      <c r="BK416" s="93">
        <f t="shared" si="437"/>
        <v>357717.33333333331</v>
      </c>
      <c r="BL416" s="94">
        <f t="shared" si="438"/>
        <v>56.491808140663402</v>
      </c>
      <c r="BM416" s="100">
        <f t="shared" si="472"/>
        <v>5.7871526656988967</v>
      </c>
      <c r="BN416" s="94">
        <f t="shared" si="439"/>
        <v>258</v>
      </c>
      <c r="BO416" s="94">
        <f t="shared" si="440"/>
        <v>17.600000000000001</v>
      </c>
      <c r="BP416" s="94">
        <v>1</v>
      </c>
      <c r="BQ416" s="94">
        <f>BQ$3/BT$3</f>
        <v>0.56818181818181823</v>
      </c>
      <c r="BR416" s="93">
        <f>BR415*BP416</f>
        <v>270516879360</v>
      </c>
      <c r="BS416" s="93">
        <f>BN416*BR416*$G416*BQ416</f>
        <v>368893570297483.62</v>
      </c>
      <c r="BT416" s="93">
        <f t="shared" si="466"/>
        <v>6.0070388964393584E+16</v>
      </c>
      <c r="BU416" s="93">
        <f t="shared" si="441"/>
        <v>4.2554188850436108E+26</v>
      </c>
      <c r="BV416" s="93">
        <f t="shared" si="442"/>
        <v>357717.33333333331</v>
      </c>
      <c r="BW416" s="94">
        <f t="shared" si="443"/>
        <v>162.83934934390845</v>
      </c>
      <c r="BX416" s="100">
        <f t="shared" si="473"/>
        <v>19.443504399272651</v>
      </c>
      <c r="BY416" s="94">
        <f t="shared" si="444"/>
        <v>203</v>
      </c>
      <c r="BZ416" s="94">
        <f t="shared" si="445"/>
        <v>20.350000000000001</v>
      </c>
      <c r="CA416" s="94">
        <v>1</v>
      </c>
      <c r="CB416" s="94">
        <f>CB$3/CE$3</f>
        <v>0.49140049140049141</v>
      </c>
      <c r="CC416" s="93">
        <f>CC415*CA416</f>
        <v>1744404480</v>
      </c>
      <c r="CD416" s="93">
        <f>BY416*CC416*$G416*CB416</f>
        <v>1618745210351.646</v>
      </c>
      <c r="CE416" s="93">
        <f t="shared" si="467"/>
        <v>33914251582070.223</v>
      </c>
      <c r="CF416" s="93">
        <f t="shared" si="446"/>
        <v>4.9203280858316754E+26</v>
      </c>
      <c r="CG416" s="93">
        <f t="shared" si="447"/>
        <v>357717.33333333331</v>
      </c>
      <c r="CH416" s="94">
        <f t="shared" si="448"/>
        <v>20.950950999078419</v>
      </c>
      <c r="CI416" s="100">
        <f t="shared" si="474"/>
        <v>2.8924820409175429</v>
      </c>
      <c r="CJ416" s="94">
        <f t="shared" si="449"/>
        <v>153</v>
      </c>
      <c r="CK416" s="94">
        <f t="shared" si="450"/>
        <v>22.85</v>
      </c>
      <c r="CL416" s="94">
        <v>1</v>
      </c>
      <c r="CM416" s="94">
        <f>CM$3/CP$3</f>
        <v>0.43763676148796499</v>
      </c>
      <c r="CN416" s="93">
        <f>CN415*CL416</f>
        <v>998400</v>
      </c>
      <c r="CO416" s="93">
        <f>CJ416*CN416*$G416*CM416</f>
        <v>621884134.79212248</v>
      </c>
      <c r="CP416" s="93">
        <f t="shared" si="468"/>
        <v>37188106987.595123</v>
      </c>
      <c r="CQ416" s="93">
        <f t="shared" si="451"/>
        <v>5.5247909956390065E+26</v>
      </c>
      <c r="CR416" s="93">
        <f t="shared" si="452"/>
        <v>357717.33333333331</v>
      </c>
      <c r="CS416" s="94">
        <f t="shared" si="453"/>
        <v>59.799092639702103</v>
      </c>
      <c r="CT416" s="100">
        <f t="shared" si="475"/>
        <v>9.27007643702302</v>
      </c>
      <c r="CU416" s="94">
        <f t="shared" si="454"/>
        <v>90</v>
      </c>
      <c r="CV416" s="94">
        <f t="shared" si="455"/>
        <v>26</v>
      </c>
      <c r="CW416" s="94">
        <v>1</v>
      </c>
      <c r="CX416" s="94">
        <f>CX$3/DA$3</f>
        <v>0.38461538461538458</v>
      </c>
      <c r="CY416" s="93">
        <f>CY415*CW416</f>
        <v>640</v>
      </c>
      <c r="CZ416" s="93">
        <f>CU416*CY416*$G416*CX416</f>
        <v>206086.15384615379</v>
      </c>
      <c r="DA416" s="93">
        <f t="shared" si="469"/>
        <v>6815744.000000041</v>
      </c>
      <c r="DB416" s="93">
        <f t="shared" si="456"/>
        <v>6.2864142619962435E+26</v>
      </c>
      <c r="DC416" s="93">
        <f t="shared" si="457"/>
        <v>357717.33333333331</v>
      </c>
      <c r="DD416" s="94">
        <f t="shared" si="458"/>
        <v>33.072304338738299</v>
      </c>
      <c r="DE416" s="100">
        <f t="shared" si="476"/>
        <v>5.8336493406186953</v>
      </c>
    </row>
    <row r="417" spans="1:109">
      <c r="A417" s="84">
        <v>8192</v>
      </c>
      <c r="B417" s="84">
        <f t="shared" si="412"/>
        <v>13.7</v>
      </c>
      <c r="C417" s="112">
        <f t="shared" si="477"/>
        <v>14.74</v>
      </c>
      <c r="D417" s="116"/>
      <c r="E417" s="86">
        <f t="shared" si="459"/>
        <v>3.0550000000000002</v>
      </c>
      <c r="F417" s="86">
        <f t="shared" si="413"/>
        <v>3.0550000000000002</v>
      </c>
      <c r="G417" s="87">
        <f t="shared" si="414"/>
        <v>9.333025000000001</v>
      </c>
      <c r="H417" s="88">
        <f t="shared" si="415"/>
        <v>5.5547644012192191E+24</v>
      </c>
      <c r="I417" s="84">
        <f t="shared" si="460"/>
        <v>82.200000000000045</v>
      </c>
      <c r="J417" s="89">
        <v>411</v>
      </c>
      <c r="K417" s="94">
        <f t="shared" si="416"/>
        <v>411</v>
      </c>
      <c r="L417" s="94">
        <f t="shared" si="417"/>
        <v>10</v>
      </c>
      <c r="M417" s="94">
        <v>1</v>
      </c>
      <c r="N417" s="94">
        <f>N$3/Q$3</f>
        <v>1</v>
      </c>
      <c r="O417" s="93">
        <f>O416*M417</f>
        <v>1.2544841556688896E+20</v>
      </c>
      <c r="P417" s="93">
        <f>K417*O417*$G417*N417</f>
        <v>4.8120422466412341E+23</v>
      </c>
      <c r="Q417" s="93">
        <f t="shared" si="478"/>
        <v>5.5547644012192187E+25</v>
      </c>
      <c r="R417" s="93">
        <f t="shared" si="479"/>
        <v>2.7773822006096092E+26</v>
      </c>
      <c r="S417" s="93">
        <f t="shared" si="418"/>
        <v>357990.40000000002</v>
      </c>
      <c r="T417" s="94">
        <f t="shared" si="480"/>
        <v>115.43465573471219</v>
      </c>
      <c r="U417" s="100">
        <f>T417/(($C417/N$3))</f>
        <v>7.8313877703332562</v>
      </c>
      <c r="V417" s="94">
        <f t="shared" si="419"/>
        <v>401</v>
      </c>
      <c r="W417" s="97">
        <f t="shared" si="420"/>
        <v>10.5</v>
      </c>
      <c r="X417" s="94">
        <v>1</v>
      </c>
      <c r="Y417" s="94">
        <f>Y$3/AB$3</f>
        <v>0.95238095238095244</v>
      </c>
      <c r="Z417" s="93">
        <f>Z416*X417</f>
        <v>1.3548428881224008E+20</v>
      </c>
      <c r="AA417" s="93">
        <f>V417*Z417*$G417*Y417</f>
        <v>4.8291026675365206E+23</v>
      </c>
      <c r="AB417" s="93">
        <f t="shared" si="461"/>
        <v>1.4581256553200444E+25</v>
      </c>
      <c r="AC417" s="93">
        <f t="shared" si="421"/>
        <v>2.9162513106400903E+26</v>
      </c>
      <c r="AD417" s="93">
        <f t="shared" si="422"/>
        <v>357990.40000000002</v>
      </c>
      <c r="AE417" s="94">
        <f t="shared" si="423"/>
        <v>30.194546600184022</v>
      </c>
      <c r="AF417" s="100">
        <f t="shared" si="462"/>
        <v>2.1509005380049677</v>
      </c>
      <c r="AG417" s="94">
        <f t="shared" si="424"/>
        <v>376</v>
      </c>
      <c r="AH417" s="94">
        <f t="shared" si="425"/>
        <v>11.75</v>
      </c>
      <c r="AI417" s="94">
        <v>1</v>
      </c>
      <c r="AJ417" s="94">
        <f>AJ$3/AM$3</f>
        <v>0.85106382978723394</v>
      </c>
      <c r="AK417" s="93">
        <f>AK416*AI417</f>
        <v>9.072608625819648E+17</v>
      </c>
      <c r="AL417" s="93">
        <f>AG417*AK417*$G417*AJ417</f>
        <v>2.709596259839693E+21</v>
      </c>
      <c r="AM417" s="93">
        <f t="shared" si="463"/>
        <v>5.099100133931693E+23</v>
      </c>
      <c r="AN417" s="93">
        <f t="shared" si="426"/>
        <v>3.2634240857162913E+26</v>
      </c>
      <c r="AO417" s="93">
        <f t="shared" si="427"/>
        <v>357990.40000000002</v>
      </c>
      <c r="AP417" s="94">
        <f t="shared" si="428"/>
        <v>188.18671288811748</v>
      </c>
      <c r="AQ417" s="100">
        <f t="shared" si="470"/>
        <v>15.001315308245459</v>
      </c>
      <c r="AR417" s="94">
        <f t="shared" si="429"/>
        <v>346</v>
      </c>
      <c r="AS417" s="94">
        <f t="shared" si="430"/>
        <v>13.25</v>
      </c>
      <c r="AT417" s="94">
        <v>1</v>
      </c>
      <c r="AU417" s="94">
        <f>AU$3/AX$3</f>
        <v>0.75471698113207542</v>
      </c>
      <c r="AV417" s="93">
        <f>AV416*AT417</f>
        <v>7.5116150194176E+16</v>
      </c>
      <c r="AW417" s="93">
        <f>AR417*AV417*$G417*AU417</f>
        <v>1.8306948985089494E+20</v>
      </c>
      <c r="AX417" s="93">
        <f t="shared" si="464"/>
        <v>8.9844516987493092E+21</v>
      </c>
      <c r="AY417" s="93">
        <f t="shared" si="431"/>
        <v>3.6800314158077326E+26</v>
      </c>
      <c r="AZ417" s="93">
        <f t="shared" si="432"/>
        <v>357990.40000000002</v>
      </c>
      <c r="BA417" s="94">
        <f t="shared" si="433"/>
        <v>49.076728766037952</v>
      </c>
      <c r="BB417" s="100">
        <f t="shared" si="471"/>
        <v>4.4115783999321767</v>
      </c>
      <c r="BC417" s="94">
        <f t="shared" si="434"/>
        <v>309</v>
      </c>
      <c r="BD417" s="94">
        <f t="shared" si="435"/>
        <v>15.1</v>
      </c>
      <c r="BE417" s="94">
        <v>1</v>
      </c>
      <c r="BF417" s="94">
        <f>BF$3/BI$3</f>
        <v>0.66225165562913912</v>
      </c>
      <c r="BG417" s="93">
        <f>BG416*BE417</f>
        <v>492340720435200</v>
      </c>
      <c r="BH417" s="93">
        <f>BC417*BG417*$G417*BF417</f>
        <v>9.4030710594236928E+17</v>
      </c>
      <c r="BI417" s="93">
        <f t="shared" si="465"/>
        <v>6.0622058502412263E+19</v>
      </c>
      <c r="BJ417" s="93">
        <f t="shared" si="436"/>
        <v>4.1938471229205108E+26</v>
      </c>
      <c r="BK417" s="93">
        <f t="shared" si="437"/>
        <v>357990.40000000002</v>
      </c>
      <c r="BL417" s="94">
        <f t="shared" si="438"/>
        <v>64.470488544970905</v>
      </c>
      <c r="BM417" s="100">
        <f t="shared" si="472"/>
        <v>6.604507306845731</v>
      </c>
      <c r="BN417" s="94">
        <f t="shared" si="439"/>
        <v>259</v>
      </c>
      <c r="BO417" s="94">
        <f t="shared" si="440"/>
        <v>17.600000000000001</v>
      </c>
      <c r="BP417" s="94">
        <v>1</v>
      </c>
      <c r="BQ417" s="94">
        <f>BQ$3/BT$3</f>
        <v>0.56818181818181823</v>
      </c>
      <c r="BR417" s="93">
        <f>BR416*BP417</f>
        <v>270516879360</v>
      </c>
      <c r="BS417" s="93">
        <f>BN417*BR417*$G417*BQ417</f>
        <v>371538560613134.06</v>
      </c>
      <c r="BT417" s="93">
        <f t="shared" si="466"/>
        <v>6.900275698743096E+16</v>
      </c>
      <c r="BU417" s="93">
        <f t="shared" si="441"/>
        <v>4.888192673072913E+26</v>
      </c>
      <c r="BV417" s="93">
        <f t="shared" si="442"/>
        <v>357990.40000000002</v>
      </c>
      <c r="BW417" s="94">
        <f t="shared" si="443"/>
        <v>185.72165665270029</v>
      </c>
      <c r="BX417" s="100">
        <f t="shared" si="473"/>
        <v>22.175720197337348</v>
      </c>
      <c r="BY417" s="94">
        <f t="shared" si="444"/>
        <v>204</v>
      </c>
      <c r="BZ417" s="94">
        <f t="shared" si="445"/>
        <v>20.350000000000001</v>
      </c>
      <c r="CA417" s="94">
        <v>1</v>
      </c>
      <c r="CB417" s="94">
        <f>CB$3/CE$3</f>
        <v>0.49140049140049141</v>
      </c>
      <c r="CC417" s="93">
        <f>CC416*CA417</f>
        <v>1744404480</v>
      </c>
      <c r="CD417" s="93">
        <f>BY417*CC417*$G417*CB417</f>
        <v>1632057202397.1541</v>
      </c>
      <c r="CE417" s="93">
        <f t="shared" si="467"/>
        <v>38957245003279.664</v>
      </c>
      <c r="CF417" s="93">
        <f t="shared" si="446"/>
        <v>5.651972778240556E+26</v>
      </c>
      <c r="CG417" s="93">
        <f t="shared" si="447"/>
        <v>357990.40000000002</v>
      </c>
      <c r="CH417" s="94">
        <f t="shared" si="448"/>
        <v>23.870024252862912</v>
      </c>
      <c r="CI417" s="100">
        <f t="shared" si="474"/>
        <v>3.2954884229698798</v>
      </c>
      <c r="CJ417" s="94">
        <f t="shared" si="449"/>
        <v>154</v>
      </c>
      <c r="CK417" s="94">
        <f t="shared" si="450"/>
        <v>22.85</v>
      </c>
      <c r="CL417" s="94">
        <v>1</v>
      </c>
      <c r="CM417" s="94">
        <f>CM$3/CP$3</f>
        <v>0.43763676148796499</v>
      </c>
      <c r="CN417" s="93">
        <f>CN416*CL417</f>
        <v>998400</v>
      </c>
      <c r="CO417" s="93">
        <f>CJ417*CN417*$G417*CM417</f>
        <v>628002710.12691474</v>
      </c>
      <c r="CP417" s="93">
        <f t="shared" si="468"/>
        <v>42717917322.104256</v>
      </c>
      <c r="CQ417" s="93">
        <f t="shared" si="451"/>
        <v>6.3463183283929588E+26</v>
      </c>
      <c r="CR417" s="93">
        <f t="shared" si="452"/>
        <v>357990.40000000002</v>
      </c>
      <c r="CS417" s="94">
        <f t="shared" si="453"/>
        <v>68.021867793327317</v>
      </c>
      <c r="CT417" s="100">
        <f t="shared" si="475"/>
        <v>10.544773942181338</v>
      </c>
      <c r="CU417" s="94">
        <f t="shared" si="454"/>
        <v>91</v>
      </c>
      <c r="CV417" s="94">
        <f t="shared" si="455"/>
        <v>26</v>
      </c>
      <c r="CW417" s="94">
        <v>1</v>
      </c>
      <c r="CX417" s="94">
        <f>CX$3/DA$3</f>
        <v>0.38461538461538458</v>
      </c>
      <c r="CY417" s="93">
        <f>CY416*CW417</f>
        <v>640</v>
      </c>
      <c r="CZ417" s="93">
        <f>CU417*CY417*$G417*CX417</f>
        <v>209059.76</v>
      </c>
      <c r="DA417" s="93">
        <f t="shared" si="469"/>
        <v>7829233.9208809575</v>
      </c>
      <c r="DB417" s="93">
        <f t="shared" si="456"/>
        <v>7.2211937215849848E+26</v>
      </c>
      <c r="DC417" s="93">
        <f t="shared" si="457"/>
        <v>357990.40000000002</v>
      </c>
      <c r="DD417" s="94">
        <f t="shared" si="458"/>
        <v>37.449741264798909</v>
      </c>
      <c r="DE417" s="100">
        <f t="shared" si="476"/>
        <v>6.6057888255411914</v>
      </c>
    </row>
    <row r="418" spans="1:109">
      <c r="A418" s="84">
        <v>8192</v>
      </c>
      <c r="B418" s="84">
        <f t="shared" si="412"/>
        <v>13.733333333333333</v>
      </c>
      <c r="C418" s="112">
        <f t="shared" si="477"/>
        <v>14.74</v>
      </c>
      <c r="D418" s="116"/>
      <c r="E418" s="86">
        <f t="shared" si="459"/>
        <v>3.06</v>
      </c>
      <c r="F418" s="86">
        <f t="shared" si="413"/>
        <v>3.06</v>
      </c>
      <c r="G418" s="87">
        <f t="shared" si="414"/>
        <v>9.3635999999999999</v>
      </c>
      <c r="H418" s="88">
        <f t="shared" si="415"/>
        <v>6.3807487300766085E+24</v>
      </c>
      <c r="I418" s="84">
        <f t="shared" si="460"/>
        <v>82.400000000000048</v>
      </c>
      <c r="J418" s="89">
        <v>412</v>
      </c>
      <c r="K418" s="94">
        <f t="shared" si="416"/>
        <v>412</v>
      </c>
      <c r="L418" s="94">
        <f t="shared" si="417"/>
        <v>10</v>
      </c>
      <c r="M418" s="94">
        <v>1</v>
      </c>
      <c r="N418" s="94">
        <f>N$3/Q$3</f>
        <v>1</v>
      </c>
      <c r="O418" s="93">
        <f>O417*M418</f>
        <v>1.2544841556688896E+20</v>
      </c>
      <c r="P418" s="93">
        <f>K418*O418*$G418*N418</f>
        <v>4.8395529900887404E+23</v>
      </c>
      <c r="Q418" s="93">
        <f t="shared" si="478"/>
        <v>6.3807487300766085E+25</v>
      </c>
      <c r="R418" s="93">
        <f t="shared" si="479"/>
        <v>3.1903743650383039E+26</v>
      </c>
      <c r="S418" s="93">
        <f t="shared" si="418"/>
        <v>358263.46666666667</v>
      </c>
      <c r="T418" s="94">
        <f t="shared" si="480"/>
        <v>131.84582838836957</v>
      </c>
      <c r="U418" s="100">
        <f>T418/(($C418/N$3))</f>
        <v>8.9447644768229022</v>
      </c>
      <c r="V418" s="94">
        <f t="shared" si="419"/>
        <v>402</v>
      </c>
      <c r="W418" s="97">
        <f t="shared" si="420"/>
        <v>10.5</v>
      </c>
      <c r="X418" s="94">
        <v>1</v>
      </c>
      <c r="Y418" s="94">
        <f>Y$3/AB$3</f>
        <v>0.95238095238095244</v>
      </c>
      <c r="Z418" s="93">
        <f>Z417*X418</f>
        <v>1.3548428881224008E+20</v>
      </c>
      <c r="AA418" s="93">
        <f>V418*Z418*$G418*Y418</f>
        <v>4.8570049148796292E+23</v>
      </c>
      <c r="AB418" s="93">
        <f t="shared" si="461"/>
        <v>1.6749465416451087E+25</v>
      </c>
      <c r="AC418" s="93">
        <f t="shared" si="421"/>
        <v>3.3498930832902194E+26</v>
      </c>
      <c r="AD418" s="93">
        <f t="shared" si="422"/>
        <v>358263.46666666667</v>
      </c>
      <c r="AE418" s="94">
        <f t="shared" si="423"/>
        <v>34.485172879151158</v>
      </c>
      <c r="AF418" s="100">
        <f t="shared" si="462"/>
        <v>2.45654216574686</v>
      </c>
      <c r="AG418" s="94">
        <f t="shared" si="424"/>
        <v>377</v>
      </c>
      <c r="AH418" s="94">
        <f t="shared" si="425"/>
        <v>11.75</v>
      </c>
      <c r="AI418" s="94">
        <v>1</v>
      </c>
      <c r="AJ418" s="94">
        <f>AJ$3/AM$3</f>
        <v>0.85106382978723394</v>
      </c>
      <c r="AK418" s="93">
        <f>AK417*AI418</f>
        <v>9.072608625819648E+17</v>
      </c>
      <c r="AL418" s="93">
        <f>AG418*AK418*$G418*AJ418</f>
        <v>2.7257028812365334E+21</v>
      </c>
      <c r="AM418" s="93">
        <f t="shared" si="463"/>
        <v>5.8573279358125E+23</v>
      </c>
      <c r="AN418" s="93">
        <f t="shared" si="426"/>
        <v>3.7486898789200077E+26</v>
      </c>
      <c r="AO418" s="93">
        <f t="shared" si="427"/>
        <v>358263.46666666667</v>
      </c>
      <c r="AP418" s="94">
        <f t="shared" si="428"/>
        <v>214.89238523148509</v>
      </c>
      <c r="AQ418" s="100">
        <f t="shared" si="470"/>
        <v>17.130159609701153</v>
      </c>
      <c r="AR418" s="94">
        <f t="shared" si="429"/>
        <v>347</v>
      </c>
      <c r="AS418" s="94">
        <f t="shared" si="430"/>
        <v>13.25</v>
      </c>
      <c r="AT418" s="94">
        <v>1</v>
      </c>
      <c r="AU418" s="94">
        <f>AU$3/AX$3</f>
        <v>0.75471698113207542</v>
      </c>
      <c r="AV418" s="93">
        <f>AV417*AT418</f>
        <v>7.5116150194176E+16</v>
      </c>
      <c r="AW418" s="93">
        <f>AR418*AV418*$G418*AU418</f>
        <v>1.8420006161018162E+20</v>
      </c>
      <c r="AX418" s="93">
        <f t="shared" si="464"/>
        <v>1.0320424886903648E+22</v>
      </c>
      <c r="AY418" s="93">
        <f t="shared" si="431"/>
        <v>4.2272460336757527E+26</v>
      </c>
      <c r="AZ418" s="93">
        <f t="shared" si="432"/>
        <v>358263.46666666667</v>
      </c>
      <c r="BA418" s="94">
        <f t="shared" si="433"/>
        <v>56.028346552589795</v>
      </c>
      <c r="BB418" s="100">
        <f t="shared" si="471"/>
        <v>5.0364694153447402</v>
      </c>
      <c r="BC418" s="94">
        <f t="shared" si="434"/>
        <v>310</v>
      </c>
      <c r="BD418" s="94">
        <f t="shared" si="435"/>
        <v>15.1</v>
      </c>
      <c r="BE418" s="94">
        <v>1</v>
      </c>
      <c r="BF418" s="94">
        <f>BF$3/BI$3</f>
        <v>0.66225165562913912</v>
      </c>
      <c r="BG418" s="93">
        <f>BG417*BE418</f>
        <v>492340720435200</v>
      </c>
      <c r="BH418" s="93">
        <f>BC418*BG418*$G418*BF418</f>
        <v>9.4644058719124634E+17</v>
      </c>
      <c r="BI418" s="93">
        <f t="shared" si="465"/>
        <v>6.9636458878254981E+19</v>
      </c>
      <c r="BJ418" s="93">
        <f t="shared" si="436"/>
        <v>4.8174652912078395E+26</v>
      </c>
      <c r="BK418" s="93">
        <f t="shared" si="437"/>
        <v>358263.46666666667</v>
      </c>
      <c r="BL418" s="94">
        <f t="shared" si="438"/>
        <v>73.577211100926306</v>
      </c>
      <c r="BM418" s="100">
        <f t="shared" si="472"/>
        <v>7.5374212186159246</v>
      </c>
      <c r="BN418" s="94">
        <f t="shared" si="439"/>
        <v>260</v>
      </c>
      <c r="BO418" s="94">
        <f t="shared" si="440"/>
        <v>17.600000000000001</v>
      </c>
      <c r="BP418" s="94">
        <v>14</v>
      </c>
      <c r="BQ418" s="94">
        <f>BQ$3/BT$3</f>
        <v>0.56818181818181823</v>
      </c>
      <c r="BR418" s="93">
        <f>BR417*BP418</f>
        <v>3787236311040</v>
      </c>
      <c r="BS418" s="93">
        <f>BN418*BR418*$G418*BQ418</f>
        <v>5238729056667090</v>
      </c>
      <c r="BT418" s="93">
        <f t="shared" si="466"/>
        <v>7.9263353441722112E+16</v>
      </c>
      <c r="BU418" s="93">
        <f t="shared" si="441"/>
        <v>5.6150588824674162E+26</v>
      </c>
      <c r="BV418" s="93">
        <f t="shared" si="442"/>
        <v>358263.46666666667</v>
      </c>
      <c r="BW418" s="94">
        <f t="shared" si="443"/>
        <v>15.130263959890669</v>
      </c>
      <c r="BX418" s="100">
        <f t="shared" si="473"/>
        <v>1.8065986817779904</v>
      </c>
      <c r="BY418" s="94">
        <f t="shared" si="444"/>
        <v>205</v>
      </c>
      <c r="BZ418" s="94">
        <f t="shared" si="445"/>
        <v>20.350000000000001</v>
      </c>
      <c r="CA418" s="94">
        <v>1</v>
      </c>
      <c r="CB418" s="94">
        <f>CB$3/CE$3</f>
        <v>0.49140049140049141</v>
      </c>
      <c r="CC418" s="93">
        <f>CC417*CA418</f>
        <v>1744404480</v>
      </c>
      <c r="CD418" s="93">
        <f>BY418*CC418*$G418*CB418</f>
        <v>1645430312889.5527</v>
      </c>
      <c r="CE418" s="93">
        <f t="shared" si="467"/>
        <v>44750123250483.82</v>
      </c>
      <c r="CF418" s="93">
        <f t="shared" si="446"/>
        <v>6.4924118328529495E+26</v>
      </c>
      <c r="CG418" s="93">
        <f t="shared" si="447"/>
        <v>358263.46666666667</v>
      </c>
      <c r="CH418" s="94">
        <f t="shared" si="448"/>
        <v>27.196608024011535</v>
      </c>
      <c r="CI418" s="100">
        <f t="shared" si="474"/>
        <v>3.754755585404578</v>
      </c>
      <c r="CJ418" s="94">
        <f t="shared" si="449"/>
        <v>155</v>
      </c>
      <c r="CK418" s="94">
        <f t="shared" si="450"/>
        <v>22.85</v>
      </c>
      <c r="CL418" s="94">
        <v>1</v>
      </c>
      <c r="CM418" s="94">
        <f>CM$3/CP$3</f>
        <v>0.43763676148796499</v>
      </c>
      <c r="CN418" s="93">
        <f>CN417*CL418</f>
        <v>998400</v>
      </c>
      <c r="CO418" s="93">
        <f>CJ418*CN418*$G418*CM418</f>
        <v>634151346.6958425</v>
      </c>
      <c r="CP418" s="93">
        <f t="shared" si="468"/>
        <v>49070001356.800507</v>
      </c>
      <c r="CQ418" s="93">
        <f t="shared" si="451"/>
        <v>7.2900054241125262E+26</v>
      </c>
      <c r="CR418" s="93">
        <f t="shared" si="452"/>
        <v>358263.46666666667</v>
      </c>
      <c r="CS418" s="94">
        <f t="shared" si="453"/>
        <v>77.379006782013363</v>
      </c>
      <c r="CT418" s="100">
        <f t="shared" si="475"/>
        <v>11.995320929233415</v>
      </c>
      <c r="CU418" s="94">
        <f t="shared" si="454"/>
        <v>92</v>
      </c>
      <c r="CV418" s="94">
        <f t="shared" si="455"/>
        <v>26</v>
      </c>
      <c r="CW418" s="94">
        <v>1</v>
      </c>
      <c r="CX418" s="94">
        <f>CX$3/DA$3</f>
        <v>0.38461538461538458</v>
      </c>
      <c r="CY418" s="93">
        <f>CY417*CW418</f>
        <v>640</v>
      </c>
      <c r="CZ418" s="93">
        <f>CU418*CY418*$G418*CX418</f>
        <v>212049.52615384615</v>
      </c>
      <c r="DA418" s="93">
        <f t="shared" si="469"/>
        <v>8993428.1258029453</v>
      </c>
      <c r="DB418" s="93">
        <f t="shared" si="456"/>
        <v>8.2949733490995907E+26</v>
      </c>
      <c r="DC418" s="93">
        <f t="shared" si="457"/>
        <v>358263.46666666667</v>
      </c>
      <c r="DD418" s="94">
        <f t="shared" si="458"/>
        <v>42.411922765995875</v>
      </c>
      <c r="DE418" s="100">
        <f t="shared" si="476"/>
        <v>7.481071858316775</v>
      </c>
    </row>
    <row r="419" spans="1:109">
      <c r="A419" s="84">
        <v>8192</v>
      </c>
      <c r="B419" s="84">
        <f t="shared" si="412"/>
        <v>13.766666666666667</v>
      </c>
      <c r="C419" s="112">
        <f t="shared" si="477"/>
        <v>14.74</v>
      </c>
      <c r="D419" s="116"/>
      <c r="E419" s="86">
        <f t="shared" si="459"/>
        <v>3.0649999999999999</v>
      </c>
      <c r="F419" s="86">
        <f t="shared" si="413"/>
        <v>3.0649999999999999</v>
      </c>
      <c r="G419" s="87">
        <f t="shared" si="414"/>
        <v>9.3942250000000005</v>
      </c>
      <c r="H419" s="88">
        <f t="shared" si="415"/>
        <v>7.3295555698884209E+24</v>
      </c>
      <c r="I419" s="84">
        <f t="shared" si="460"/>
        <v>82.600000000000051</v>
      </c>
      <c r="J419" s="89">
        <v>413</v>
      </c>
      <c r="K419" s="94">
        <f t="shared" si="416"/>
        <v>413</v>
      </c>
      <c r="L419" s="94">
        <f t="shared" si="417"/>
        <v>10</v>
      </c>
      <c r="M419" s="94">
        <v>1</v>
      </c>
      <c r="N419" s="94">
        <f>N$3/Q$3</f>
        <v>1</v>
      </c>
      <c r="O419" s="93">
        <f>O418*M419</f>
        <v>1.2544841556688896E+20</v>
      </c>
      <c r="P419" s="93">
        <f>K419*O419*$G419*N419</f>
        <v>4.8671663503401816E+23</v>
      </c>
      <c r="Q419" s="93">
        <f t="shared" si="478"/>
        <v>7.3295555698884207E+25</v>
      </c>
      <c r="R419" s="93">
        <f t="shared" si="479"/>
        <v>3.6647777849442101E+26</v>
      </c>
      <c r="S419" s="93">
        <f t="shared" si="418"/>
        <v>358536.53333333333</v>
      </c>
      <c r="T419" s="94">
        <f t="shared" si="480"/>
        <v>150.59184425402134</v>
      </c>
      <c r="U419" s="100">
        <f>T419/(($C419/N$3))</f>
        <v>10.216543029445138</v>
      </c>
      <c r="V419" s="94">
        <f t="shared" si="419"/>
        <v>403</v>
      </c>
      <c r="W419" s="97">
        <f t="shared" si="420"/>
        <v>10.5</v>
      </c>
      <c r="X419" s="94">
        <v>1</v>
      </c>
      <c r="Y419" s="94">
        <f>Y$3/AB$3</f>
        <v>0.95238095238095244</v>
      </c>
      <c r="Z419" s="93">
        <f>Z418*X419</f>
        <v>1.3548428881224008E+20</v>
      </c>
      <c r="AA419" s="93">
        <f>V419*Z419*$G419*Y419</f>
        <v>4.8850120657720758E+23</v>
      </c>
      <c r="AB419" s="93">
        <f t="shared" si="461"/>
        <v>1.9240083370957094E+25</v>
      </c>
      <c r="AC419" s="93">
        <f t="shared" si="421"/>
        <v>3.8480166741914213E+26</v>
      </c>
      <c r="AD419" s="93">
        <f t="shared" si="422"/>
        <v>358536.53333333333</v>
      </c>
      <c r="AE419" s="94">
        <f t="shared" si="423"/>
        <v>39.385948513345589</v>
      </c>
      <c r="AF419" s="100">
        <f t="shared" si="462"/>
        <v>2.8056476213712935</v>
      </c>
      <c r="AG419" s="94">
        <f t="shared" si="424"/>
        <v>378</v>
      </c>
      <c r="AH419" s="94">
        <f t="shared" si="425"/>
        <v>11.75</v>
      </c>
      <c r="AI419" s="94">
        <v>1</v>
      </c>
      <c r="AJ419" s="94">
        <f>AJ$3/AM$3</f>
        <v>0.85106382978723394</v>
      </c>
      <c r="AK419" s="93">
        <f>AK418*AI419</f>
        <v>9.072608625819648E+17</v>
      </c>
      <c r="AL419" s="93">
        <f>AG419*AK419*$G419*AJ419</f>
        <v>2.7418713121925649E+21</v>
      </c>
      <c r="AM419" s="93">
        <f t="shared" si="463"/>
        <v>6.7283029645459948E+23</v>
      </c>
      <c r="AN419" s="93">
        <f t="shared" si="426"/>
        <v>4.3061138973094473E+26</v>
      </c>
      <c r="AO419" s="93">
        <f t="shared" si="427"/>
        <v>358536.53333333333</v>
      </c>
      <c r="AP419" s="94">
        <f t="shared" si="428"/>
        <v>245.39091001924666</v>
      </c>
      <c r="AQ419" s="100">
        <f t="shared" si="470"/>
        <v>19.561351375347005</v>
      </c>
      <c r="AR419" s="94">
        <f t="shared" si="429"/>
        <v>348</v>
      </c>
      <c r="AS419" s="94">
        <f t="shared" si="430"/>
        <v>13.25</v>
      </c>
      <c r="AT419" s="94">
        <v>1</v>
      </c>
      <c r="AU419" s="94">
        <f>AU$3/AX$3</f>
        <v>0.75471698113207542</v>
      </c>
      <c r="AV419" s="93">
        <f>AV418*AT419</f>
        <v>7.5116150194176E+16</v>
      </c>
      <c r="AW419" s="93">
        <f>AR419*AV419*$G419*AU419</f>
        <v>1.8533508648161758E+20</v>
      </c>
      <c r="AX419" s="93">
        <f t="shared" si="464"/>
        <v>1.1855055090456684E+22</v>
      </c>
      <c r="AY419" s="93">
        <f t="shared" si="431"/>
        <v>4.8558305650510789E+26</v>
      </c>
      <c r="AZ419" s="93">
        <f t="shared" si="432"/>
        <v>358536.53333333333</v>
      </c>
      <c r="BA419" s="94">
        <f t="shared" si="433"/>
        <v>63.965519511236877</v>
      </c>
      <c r="BB419" s="100">
        <f t="shared" si="471"/>
        <v>5.7499534160372363</v>
      </c>
      <c r="BC419" s="94">
        <f t="shared" si="434"/>
        <v>311</v>
      </c>
      <c r="BD419" s="94">
        <f t="shared" si="435"/>
        <v>15.1</v>
      </c>
      <c r="BE419" s="94">
        <v>1</v>
      </c>
      <c r="BF419" s="94">
        <f>BF$3/BI$3</f>
        <v>0.66225165562913912</v>
      </c>
      <c r="BG419" s="93">
        <f>BG418*BE419</f>
        <v>492340720435200</v>
      </c>
      <c r="BH419" s="93">
        <f>BC419*BG419*$G419*BF419</f>
        <v>9.5259907674029427E+17</v>
      </c>
      <c r="BI419" s="93">
        <f t="shared" si="465"/>
        <v>7.9991285761270202E+19</v>
      </c>
      <c r="BJ419" s="93">
        <f t="shared" si="436"/>
        <v>5.5338144552657574E+26</v>
      </c>
      <c r="BK419" s="93">
        <f t="shared" si="437"/>
        <v>358536.53333333333</v>
      </c>
      <c r="BL419" s="94">
        <f t="shared" si="438"/>
        <v>83.971617981189908</v>
      </c>
      <c r="BM419" s="100">
        <f t="shared" si="472"/>
        <v>8.6022485177474053</v>
      </c>
      <c r="BN419" s="94">
        <f t="shared" si="439"/>
        <v>261</v>
      </c>
      <c r="BO419" s="94">
        <f t="shared" si="440"/>
        <v>17.600000000000001</v>
      </c>
      <c r="BP419" s="94">
        <v>1</v>
      </c>
      <c r="BQ419" s="94">
        <f>BQ$3/BT$3</f>
        <v>0.56818181818181823</v>
      </c>
      <c r="BR419" s="93">
        <f>BR418*BP419</f>
        <v>3787236311040</v>
      </c>
      <c r="BS419" s="93">
        <f>BN419*BR419*$G419*BQ419</f>
        <v>5276077931190236</v>
      </c>
      <c r="BT419" s="93">
        <f t="shared" si="466"/>
        <v>9.1049683710054752E+16</v>
      </c>
      <c r="BU419" s="93">
        <f t="shared" si="441"/>
        <v>6.4500089015018115E+26</v>
      </c>
      <c r="BV419" s="93">
        <f t="shared" si="442"/>
        <v>358536.53333333333</v>
      </c>
      <c r="BW419" s="94">
        <f t="shared" si="443"/>
        <v>17.257077112489647</v>
      </c>
      <c r="BX419" s="100">
        <f t="shared" si="473"/>
        <v>2.0605465208942864</v>
      </c>
      <c r="BY419" s="94">
        <f t="shared" si="444"/>
        <v>206</v>
      </c>
      <c r="BZ419" s="94">
        <f t="shared" si="445"/>
        <v>20.350000000000001</v>
      </c>
      <c r="CA419" s="94">
        <v>1</v>
      </c>
      <c r="CB419" s="94">
        <f>CB$3/CE$3</f>
        <v>0.49140049140049141</v>
      </c>
      <c r="CC419" s="93">
        <f>CC418*CA419</f>
        <v>1744404480</v>
      </c>
      <c r="CD419" s="93">
        <f>BY419*CC419*$G419*CB419</f>
        <v>1658864670409.0261</v>
      </c>
      <c r="CE419" s="93">
        <f t="shared" si="467"/>
        <v>51404392963745.328</v>
      </c>
      <c r="CF419" s="93">
        <f t="shared" si="446"/>
        <v>7.4578227923614677E+26</v>
      </c>
      <c r="CG419" s="93">
        <f t="shared" si="447"/>
        <v>358536.53333333333</v>
      </c>
      <c r="CH419" s="94">
        <f t="shared" si="448"/>
        <v>30.987695307942481</v>
      </c>
      <c r="CI419" s="100">
        <f t="shared" si="474"/>
        <v>4.2781519641562378</v>
      </c>
      <c r="CJ419" s="94">
        <f t="shared" si="449"/>
        <v>156</v>
      </c>
      <c r="CK419" s="94">
        <f t="shared" si="450"/>
        <v>22.85</v>
      </c>
      <c r="CL419" s="94">
        <v>1</v>
      </c>
      <c r="CM419" s="94">
        <f>CM$3/CP$3</f>
        <v>0.43763676148796499</v>
      </c>
      <c r="CN419" s="93">
        <f>CN418*CL419</f>
        <v>998400</v>
      </c>
      <c r="CO419" s="93">
        <f>CJ419*CN419*$G419*CM419</f>
        <v>640330110.03938735</v>
      </c>
      <c r="CP419" s="93">
        <f t="shared" si="468"/>
        <v>56366629838.259033</v>
      </c>
      <c r="CQ419" s="93">
        <f t="shared" si="451"/>
        <v>8.3740172385975211E+26</v>
      </c>
      <c r="CR419" s="93">
        <f t="shared" si="452"/>
        <v>358536.53333333333</v>
      </c>
      <c r="CS419" s="94">
        <f t="shared" si="453"/>
        <v>88.027454830746393</v>
      </c>
      <c r="CT419" s="100">
        <f t="shared" si="475"/>
        <v>13.646047102323983</v>
      </c>
      <c r="CU419" s="94">
        <f t="shared" si="454"/>
        <v>93</v>
      </c>
      <c r="CV419" s="94">
        <f t="shared" si="455"/>
        <v>26</v>
      </c>
      <c r="CW419" s="94">
        <v>1</v>
      </c>
      <c r="CX419" s="94">
        <f>CX$3/DA$3</f>
        <v>0.38461538461538458</v>
      </c>
      <c r="CY419" s="93">
        <f>CY418*CW419</f>
        <v>640</v>
      </c>
      <c r="CZ419" s="93">
        <f>CU419*CY419*$G419*CX419</f>
        <v>215055.48923076922</v>
      </c>
      <c r="DA419" s="93">
        <f t="shared" si="469"/>
        <v>10330736.093893912</v>
      </c>
      <c r="DB419" s="93">
        <f t="shared" si="456"/>
        <v>9.5284222408549466E+26</v>
      </c>
      <c r="DC419" s="93">
        <f t="shared" si="457"/>
        <v>358536.53333333333</v>
      </c>
      <c r="DD419" s="94">
        <f t="shared" si="458"/>
        <v>48.037537339064741</v>
      </c>
      <c r="DE419" s="100">
        <f t="shared" si="476"/>
        <v>8.4733783637427624</v>
      </c>
    </row>
    <row r="420" spans="1:109">
      <c r="A420" s="84">
        <v>8192</v>
      </c>
      <c r="B420" s="84">
        <f t="shared" si="412"/>
        <v>13.8</v>
      </c>
      <c r="C420" s="112">
        <f t="shared" si="477"/>
        <v>14.74</v>
      </c>
      <c r="D420" s="116"/>
      <c r="E420" s="86">
        <f t="shared" si="459"/>
        <v>3.07</v>
      </c>
      <c r="F420" s="86">
        <f t="shared" si="413"/>
        <v>3.07</v>
      </c>
      <c r="G420" s="87">
        <f t="shared" si="414"/>
        <v>9.4248999999999992</v>
      </c>
      <c r="H420" s="88">
        <f t="shared" si="415"/>
        <v>8.4194484259901826E+24</v>
      </c>
      <c r="I420" s="84">
        <f t="shared" si="460"/>
        <v>82.80000000000004</v>
      </c>
      <c r="J420" s="89">
        <v>414</v>
      </c>
      <c r="K420" s="94">
        <f t="shared" si="416"/>
        <v>414</v>
      </c>
      <c r="L420" s="94">
        <f t="shared" si="417"/>
        <v>10</v>
      </c>
      <c r="M420" s="94">
        <v>1</v>
      </c>
      <c r="N420" s="94">
        <f>N$3/Q$3</f>
        <v>1</v>
      </c>
      <c r="O420" s="93">
        <f>O419*M420</f>
        <v>1.2544841556688896E+20</v>
      </c>
      <c r="P420" s="93">
        <f>K420*O420*$G420*N420</f>
        <v>4.8948825155681787E+23</v>
      </c>
      <c r="Q420" s="93">
        <f t="shared" si="478"/>
        <v>8.419448425990182E+25</v>
      </c>
      <c r="R420" s="93">
        <f t="shared" si="479"/>
        <v>4.2097242129950906E+26</v>
      </c>
      <c r="S420" s="93">
        <f t="shared" si="418"/>
        <v>358809.59999999998</v>
      </c>
      <c r="T420" s="94">
        <f t="shared" si="480"/>
        <v>172.00511757354988</v>
      </c>
      <c r="U420" s="100">
        <f>T420/(($C420/N$3))</f>
        <v>11.669275276360237</v>
      </c>
      <c r="V420" s="94">
        <f t="shared" si="419"/>
        <v>404</v>
      </c>
      <c r="W420" s="97">
        <f t="shared" si="420"/>
        <v>10.5</v>
      </c>
      <c r="X420" s="94">
        <v>1</v>
      </c>
      <c r="Y420" s="94">
        <f>Y$3/AB$3</f>
        <v>0.95238095238095244</v>
      </c>
      <c r="Z420" s="93">
        <f>Z419*X420</f>
        <v>1.3548428881224008E+20</v>
      </c>
      <c r="AA420" s="93">
        <f>V420*Z420*$G420*Y420</f>
        <v>4.9131243137628428E+23</v>
      </c>
      <c r="AB420" s="93">
        <f t="shared" si="461"/>
        <v>2.210105211822422E+25</v>
      </c>
      <c r="AC420" s="93">
        <f t="shared" si="421"/>
        <v>4.4202104236448455E+26</v>
      </c>
      <c r="AD420" s="93">
        <f t="shared" si="422"/>
        <v>358809.59999999998</v>
      </c>
      <c r="AE420" s="94">
        <f t="shared" si="423"/>
        <v>44.983702236708844</v>
      </c>
      <c r="AF420" s="100">
        <f t="shared" si="462"/>
        <v>3.2044021267669121</v>
      </c>
      <c r="AG420" s="94">
        <f t="shared" si="424"/>
        <v>379</v>
      </c>
      <c r="AH420" s="94">
        <f t="shared" si="425"/>
        <v>11.75</v>
      </c>
      <c r="AI420" s="94">
        <v>1</v>
      </c>
      <c r="AJ420" s="94">
        <f>AJ$3/AM$3</f>
        <v>0.85106382978723394</v>
      </c>
      <c r="AK420" s="93">
        <f>AK419*AI420</f>
        <v>9.072608625819648E+17</v>
      </c>
      <c r="AL420" s="93">
        <f>AG420*AK420*$G420*AJ420</f>
        <v>2.7581016685283225E+21</v>
      </c>
      <c r="AM420" s="93">
        <f t="shared" si="463"/>
        <v>7.7287905472956588E+23</v>
      </c>
      <c r="AN420" s="93">
        <f t="shared" si="426"/>
        <v>4.9464259502692318E+26</v>
      </c>
      <c r="AO420" s="93">
        <f t="shared" si="427"/>
        <v>358809.59999999998</v>
      </c>
      <c r="AP420" s="94">
        <f t="shared" si="428"/>
        <v>280.22137963534948</v>
      </c>
      <c r="AQ420" s="100">
        <f t="shared" si="470"/>
        <v>22.33786438748546</v>
      </c>
      <c r="AR420" s="94">
        <f t="shared" si="429"/>
        <v>349</v>
      </c>
      <c r="AS420" s="94">
        <f t="shared" si="430"/>
        <v>13.25</v>
      </c>
      <c r="AT420" s="94">
        <v>1</v>
      </c>
      <c r="AU420" s="94">
        <f>AU$3/AX$3</f>
        <v>0.75471698113207542</v>
      </c>
      <c r="AV420" s="93">
        <f>AV419*AT420</f>
        <v>7.5116150194176E+16</v>
      </c>
      <c r="AW420" s="93">
        <f>AR420*AV420*$G420*AU420</f>
        <v>1.8647457296891786E+20</v>
      </c>
      <c r="AX420" s="93">
        <f t="shared" si="464"/>
        <v>1.3617882280806819E+22</v>
      </c>
      <c r="AY420" s="93">
        <f t="shared" si="431"/>
        <v>5.5778845822184962E+26</v>
      </c>
      <c r="AZ420" s="93">
        <f t="shared" si="432"/>
        <v>358809.59999999998</v>
      </c>
      <c r="BA420" s="94">
        <f t="shared" si="433"/>
        <v>73.028092055621372</v>
      </c>
      <c r="BB420" s="100">
        <f t="shared" si="471"/>
        <v>6.5646012193825181</v>
      </c>
      <c r="BC420" s="94">
        <f t="shared" si="434"/>
        <v>312</v>
      </c>
      <c r="BD420" s="94">
        <f t="shared" si="435"/>
        <v>15.1</v>
      </c>
      <c r="BE420" s="94">
        <v>1</v>
      </c>
      <c r="BF420" s="94">
        <f>BF$3/BI$3</f>
        <v>0.66225165562913912</v>
      </c>
      <c r="BG420" s="93">
        <f>BG419*BE420</f>
        <v>492340720435200</v>
      </c>
      <c r="BH420" s="93">
        <f>BC420*BG420*$G420*BF420</f>
        <v>9.5878262349753075E+17</v>
      </c>
      <c r="BI420" s="93">
        <f t="shared" si="465"/>
        <v>9.1885858368068829E+19</v>
      </c>
      <c r="BJ420" s="93">
        <f t="shared" si="436"/>
        <v>6.3566835616225883E+26</v>
      </c>
      <c r="BK420" s="93">
        <f t="shared" si="437"/>
        <v>358809.59999999998</v>
      </c>
      <c r="BL420" s="94">
        <f t="shared" si="438"/>
        <v>95.835965438004706</v>
      </c>
      <c r="BM420" s="100">
        <f t="shared" si="472"/>
        <v>9.8176599600669689</v>
      </c>
      <c r="BN420" s="94">
        <f t="shared" si="439"/>
        <v>262</v>
      </c>
      <c r="BO420" s="94">
        <f t="shared" si="440"/>
        <v>17.600000000000001</v>
      </c>
      <c r="BP420" s="94">
        <v>1</v>
      </c>
      <c r="BQ420" s="94">
        <f>BQ$3/BT$3</f>
        <v>0.56818181818181823</v>
      </c>
      <c r="BR420" s="93">
        <f>BR419*BP420</f>
        <v>3787236311040</v>
      </c>
      <c r="BS420" s="93">
        <f>BN420*BR420*$G420*BQ420</f>
        <v>5313586794929133</v>
      </c>
      <c r="BT420" s="93">
        <f t="shared" si="466"/>
        <v>1.0458862190074024E+17</v>
      </c>
      <c r="BU420" s="93">
        <f t="shared" si="441"/>
        <v>7.409114614871361E+26</v>
      </c>
      <c r="BV420" s="93">
        <f t="shared" si="442"/>
        <v>358809.59999999998</v>
      </c>
      <c r="BW420" s="94">
        <f t="shared" si="443"/>
        <v>19.683243341494176</v>
      </c>
      <c r="BX420" s="100">
        <f t="shared" si="473"/>
        <v>2.3502380109246777</v>
      </c>
      <c r="BY420" s="94">
        <f t="shared" si="444"/>
        <v>207</v>
      </c>
      <c r="BZ420" s="94">
        <f t="shared" si="445"/>
        <v>20.350000000000001</v>
      </c>
      <c r="CA420" s="94">
        <v>1</v>
      </c>
      <c r="CB420" s="94">
        <f>CB$3/CE$3</f>
        <v>0.49140049140049141</v>
      </c>
      <c r="CC420" s="93">
        <f>CC419*CA420</f>
        <v>1744404480</v>
      </c>
      <c r="CD420" s="93">
        <f>BY420*CC420*$G420*CB420</f>
        <v>1672360403535.7561</v>
      </c>
      <c r="CE420" s="93">
        <f t="shared" si="467"/>
        <v>59048141637075.422</v>
      </c>
      <c r="CF420" s="93">
        <f t="shared" si="446"/>
        <v>8.566788773445011E+26</v>
      </c>
      <c r="CG420" s="93">
        <f t="shared" si="447"/>
        <v>358809.59999999998</v>
      </c>
      <c r="CH420" s="94">
        <f t="shared" si="448"/>
        <v>35.308263405563785</v>
      </c>
      <c r="CI420" s="100">
        <f t="shared" si="474"/>
        <v>4.8746483059920154</v>
      </c>
      <c r="CJ420" s="94">
        <f t="shared" si="449"/>
        <v>157</v>
      </c>
      <c r="CK420" s="94">
        <f t="shared" si="450"/>
        <v>22.85</v>
      </c>
      <c r="CL420" s="94">
        <v>1</v>
      </c>
      <c r="CM420" s="94">
        <f>CM$3/CP$3</f>
        <v>0.43763676148796499</v>
      </c>
      <c r="CN420" s="93">
        <f>CN419*CL420</f>
        <v>998400</v>
      </c>
      <c r="CO420" s="93">
        <f>CJ420*CN420*$G420*CM420</f>
        <v>646539065.69803059</v>
      </c>
      <c r="CP420" s="93">
        <f t="shared" si="468"/>
        <v>64748254971.934944</v>
      </c>
      <c r="CQ420" s="93">
        <f t="shared" si="451"/>
        <v>9.6192198266937837E+26</v>
      </c>
      <c r="CR420" s="93">
        <f t="shared" si="452"/>
        <v>358809.59999999998</v>
      </c>
      <c r="CS420" s="94">
        <f t="shared" si="453"/>
        <v>100.14592838567306</v>
      </c>
      <c r="CT420" s="100">
        <f t="shared" si="475"/>
        <v>15.524657147982563</v>
      </c>
      <c r="CU420" s="94">
        <f t="shared" si="454"/>
        <v>94</v>
      </c>
      <c r="CV420" s="94">
        <f t="shared" si="455"/>
        <v>26</v>
      </c>
      <c r="CW420" s="94">
        <v>1</v>
      </c>
      <c r="CX420" s="94">
        <f>CX$3/DA$3</f>
        <v>0.38461538461538458</v>
      </c>
      <c r="CY420" s="93">
        <f>CY419*CW420</f>
        <v>640</v>
      </c>
      <c r="CZ420" s="93">
        <f>CU420*CY420*$G420*CX420</f>
        <v>218077.68615384612</v>
      </c>
      <c r="DA420" s="93">
        <f t="shared" si="469"/>
        <v>11866899.556964429</v>
      </c>
      <c r="DB420" s="93">
        <f t="shared" si="456"/>
        <v>1.0945282953787238E+27</v>
      </c>
      <c r="DC420" s="93">
        <f t="shared" si="457"/>
        <v>358809.59999999998</v>
      </c>
      <c r="DD420" s="94">
        <f t="shared" si="458"/>
        <v>54.415927490136475</v>
      </c>
      <c r="DE420" s="100">
        <f t="shared" si="476"/>
        <v>9.5984675355735973</v>
      </c>
    </row>
    <row r="421" spans="1:109">
      <c r="A421" s="84">
        <v>8192</v>
      </c>
      <c r="B421" s="84">
        <f t="shared" si="412"/>
        <v>13.833333333333334</v>
      </c>
      <c r="C421" s="112">
        <f t="shared" si="477"/>
        <v>14.74</v>
      </c>
      <c r="D421" s="116"/>
      <c r="E421" s="86">
        <f t="shared" si="459"/>
        <v>3.0750000000000002</v>
      </c>
      <c r="F421" s="86">
        <f t="shared" si="413"/>
        <v>3.0750000000000002</v>
      </c>
      <c r="G421" s="87">
        <f t="shared" si="414"/>
        <v>9.4556250000000013</v>
      </c>
      <c r="H421" s="88">
        <f t="shared" si="415"/>
        <v>9.6714065569173018E+24</v>
      </c>
      <c r="I421" s="84">
        <f t="shared" si="460"/>
        <v>83.000000000000043</v>
      </c>
      <c r="J421" s="89">
        <v>415</v>
      </c>
      <c r="K421" s="94">
        <f t="shared" si="416"/>
        <v>415</v>
      </c>
      <c r="L421" s="94">
        <f t="shared" si="417"/>
        <v>10</v>
      </c>
      <c r="M421" s="94">
        <v>1</v>
      </c>
      <c r="N421" s="94">
        <f>N$3/Q$3</f>
        <v>1</v>
      </c>
      <c r="O421" s="93">
        <f>O420*M421</f>
        <v>1.2544841556688896E+20</v>
      </c>
      <c r="P421" s="93">
        <f>K421*O421*$G421*N421</f>
        <v>4.9227016739453582E+23</v>
      </c>
      <c r="Q421" s="93">
        <f t="shared" si="478"/>
        <v>9.6714065569173014E+25</v>
      </c>
      <c r="R421" s="93">
        <f t="shared" si="479"/>
        <v>4.8357032784586507E+26</v>
      </c>
      <c r="S421" s="93">
        <f t="shared" si="418"/>
        <v>359082.66666666669</v>
      </c>
      <c r="T421" s="94">
        <f t="shared" si="480"/>
        <v>196.4654207689583</v>
      </c>
      <c r="U421" s="100">
        <f>T421/(($C421/N$3))</f>
        <v>13.328725968043303</v>
      </c>
      <c r="V421" s="94">
        <f t="shared" si="419"/>
        <v>405</v>
      </c>
      <c r="W421" s="97">
        <f t="shared" si="420"/>
        <v>10.5</v>
      </c>
      <c r="X421" s="94">
        <v>1</v>
      </c>
      <c r="Y421" s="94">
        <f>Y$3/AB$3</f>
        <v>0.95238095238095244</v>
      </c>
      <c r="Z421" s="93">
        <f>Z420*X421</f>
        <v>1.3548428881224008E+20</v>
      </c>
      <c r="AA421" s="93">
        <f>V421*Z421*$G421*Y421</f>
        <v>4.9413418524009172E+23</v>
      </c>
      <c r="AB421" s="93">
        <f t="shared" si="461"/>
        <v>2.5387442211907896E+25</v>
      </c>
      <c r="AC421" s="93">
        <f t="shared" si="421"/>
        <v>5.0774884423815834E+26</v>
      </c>
      <c r="AD421" s="93">
        <f t="shared" si="422"/>
        <v>359082.66666666669</v>
      </c>
      <c r="AE421" s="94">
        <f t="shared" si="423"/>
        <v>51.377627717808174</v>
      </c>
      <c r="AF421" s="100">
        <f t="shared" si="462"/>
        <v>3.6598717166688322</v>
      </c>
      <c r="AG421" s="94">
        <f t="shared" si="424"/>
        <v>380</v>
      </c>
      <c r="AH421" s="94">
        <f t="shared" si="425"/>
        <v>11.75</v>
      </c>
      <c r="AI421" s="94">
        <v>14</v>
      </c>
      <c r="AJ421" s="94">
        <f>AJ$3/AM$3</f>
        <v>0.85106382978723394</v>
      </c>
      <c r="AK421" s="93">
        <f>AK420*AI421</f>
        <v>1.2701652076147507E+19</v>
      </c>
      <c r="AL421" s="93">
        <f>AG421*AK421*$G421*AJ421</f>
        <v>3.8841516924900825E+22</v>
      </c>
      <c r="AM421" s="93">
        <f t="shared" si="463"/>
        <v>8.8780489877951571E+23</v>
      </c>
      <c r="AN421" s="93">
        <f t="shared" si="426"/>
        <v>5.6819513521889152E+26</v>
      </c>
      <c r="AO421" s="93">
        <f t="shared" si="427"/>
        <v>359082.66666666669</v>
      </c>
      <c r="AP421" s="94">
        <f t="shared" si="428"/>
        <v>22.857111901578559</v>
      </c>
      <c r="AQ421" s="100">
        <f t="shared" si="470"/>
        <v>1.822056070851751</v>
      </c>
      <c r="AR421" s="94">
        <f t="shared" si="429"/>
        <v>350</v>
      </c>
      <c r="AS421" s="94">
        <f t="shared" si="430"/>
        <v>13.25</v>
      </c>
      <c r="AT421" s="94">
        <v>1</v>
      </c>
      <c r="AU421" s="94">
        <f>AU$3/AX$3</f>
        <v>0.75471698113207542</v>
      </c>
      <c r="AV421" s="93">
        <f>AV420*AT421</f>
        <v>7.5116150194176E+16</v>
      </c>
      <c r="AW421" s="93">
        <f>AR421*AV421*$G421*AU421</f>
        <v>1.8761852957579769E+20</v>
      </c>
      <c r="AX421" s="93">
        <f t="shared" si="464"/>
        <v>1.564283897450606E+22</v>
      </c>
      <c r="AY421" s="93">
        <f t="shared" si="431"/>
        <v>6.4073068439577119E+26</v>
      </c>
      <c r="AZ421" s="93">
        <f t="shared" si="432"/>
        <v>359082.66666666669</v>
      </c>
      <c r="BA421" s="94">
        <f t="shared" si="433"/>
        <v>83.375767893897546</v>
      </c>
      <c r="BB421" s="100">
        <f t="shared" si="471"/>
        <v>7.4947688235694878</v>
      </c>
      <c r="BC421" s="94">
        <f t="shared" si="434"/>
        <v>313</v>
      </c>
      <c r="BD421" s="94">
        <f t="shared" si="435"/>
        <v>15.1</v>
      </c>
      <c r="BE421" s="94">
        <v>1</v>
      </c>
      <c r="BF421" s="94">
        <f>BF$3/BI$3</f>
        <v>0.66225165562913912</v>
      </c>
      <c r="BG421" s="93">
        <f>BG420*BE421</f>
        <v>492340720435200</v>
      </c>
      <c r="BH421" s="93">
        <f>BC421*BG421*$G421*BF421</f>
        <v>9.6499127637097549E+17</v>
      </c>
      <c r="BI421" s="93">
        <f t="shared" si="465"/>
        <v>1.0554913435489123E+20</v>
      </c>
      <c r="BJ421" s="93">
        <f t="shared" si="436"/>
        <v>7.3019119504725623E+26</v>
      </c>
      <c r="BK421" s="93">
        <f t="shared" si="437"/>
        <v>359082.66666666669</v>
      </c>
      <c r="BL421" s="94">
        <f t="shared" si="438"/>
        <v>109.37833008379917</v>
      </c>
      <c r="BM421" s="100">
        <f t="shared" si="472"/>
        <v>11.204971399357989</v>
      </c>
      <c r="BN421" s="94">
        <f t="shared" si="439"/>
        <v>263</v>
      </c>
      <c r="BO421" s="94">
        <f t="shared" si="440"/>
        <v>17.600000000000001</v>
      </c>
      <c r="BP421" s="94">
        <v>1</v>
      </c>
      <c r="BQ421" s="94">
        <f>BQ$3/BT$3</f>
        <v>0.56818181818181823</v>
      </c>
      <c r="BR421" s="93">
        <f>BR420*BP421</f>
        <v>3787236311040</v>
      </c>
      <c r="BS421" s="93">
        <f>BN421*BR421*$G421*BQ421</f>
        <v>5351255970659608</v>
      </c>
      <c r="BT421" s="93">
        <f t="shared" si="466"/>
        <v>1.201407779287872E+17</v>
      </c>
      <c r="BU421" s="93">
        <f t="shared" si="441"/>
        <v>8.5108377700872272E+26</v>
      </c>
      <c r="BV421" s="93">
        <f t="shared" si="442"/>
        <v>359082.66666666669</v>
      </c>
      <c r="BW421" s="94">
        <f t="shared" si="443"/>
        <v>22.450949569130472</v>
      </c>
      <c r="BX421" s="100">
        <f t="shared" si="473"/>
        <v>2.6807103963140864</v>
      </c>
      <c r="BY421" s="94">
        <f t="shared" si="444"/>
        <v>208</v>
      </c>
      <c r="BZ421" s="94">
        <f t="shared" si="445"/>
        <v>20.350000000000001</v>
      </c>
      <c r="CA421" s="94">
        <v>1</v>
      </c>
      <c r="CB421" s="94">
        <f>CB$3/CE$3</f>
        <v>0.49140049140049141</v>
      </c>
      <c r="CC421" s="93">
        <f>CC420*CA421</f>
        <v>1744404480</v>
      </c>
      <c r="CD421" s="93">
        <f>BY421*CC421*$G421*CB421</f>
        <v>1685917640849.9265</v>
      </c>
      <c r="CE421" s="93">
        <f t="shared" si="467"/>
        <v>67828503164140.477</v>
      </c>
      <c r="CF421" s="93">
        <f t="shared" si="446"/>
        <v>9.840656171663355E+26</v>
      </c>
      <c r="CG421" s="93">
        <f t="shared" si="447"/>
        <v>359082.66666666669</v>
      </c>
      <c r="CH421" s="94">
        <f t="shared" si="448"/>
        <v>40.232394228905449</v>
      </c>
      <c r="CI421" s="100">
        <f t="shared" si="474"/>
        <v>5.5544723375727676</v>
      </c>
      <c r="CJ421" s="94">
        <f t="shared" si="449"/>
        <v>158</v>
      </c>
      <c r="CK421" s="94">
        <f t="shared" si="450"/>
        <v>22.85</v>
      </c>
      <c r="CL421" s="94">
        <v>1</v>
      </c>
      <c r="CM421" s="94">
        <f>CM$3/CP$3</f>
        <v>0.43763676148796499</v>
      </c>
      <c r="CN421" s="93">
        <f>CN420*CL421</f>
        <v>998400</v>
      </c>
      <c r="CO421" s="93">
        <f>CJ421*CN421*$G421*CM421</f>
        <v>652778279.21225393</v>
      </c>
      <c r="CP421" s="93">
        <f t="shared" si="468"/>
        <v>74376213975.190247</v>
      </c>
      <c r="CQ421" s="93">
        <f t="shared" si="451"/>
        <v>1.1049581991278019E+27</v>
      </c>
      <c r="CR421" s="93">
        <f t="shared" si="452"/>
        <v>359082.66666666669</v>
      </c>
      <c r="CS421" s="94">
        <f t="shared" si="453"/>
        <v>113.93794239744682</v>
      </c>
      <c r="CT421" s="100">
        <f t="shared" si="475"/>
        <v>17.662700025655766</v>
      </c>
      <c r="CU421" s="94">
        <f t="shared" si="454"/>
        <v>95</v>
      </c>
      <c r="CV421" s="94">
        <f t="shared" si="455"/>
        <v>26</v>
      </c>
      <c r="CW421" s="94">
        <v>1</v>
      </c>
      <c r="CX421" s="94">
        <f>CX$3/DA$3</f>
        <v>0.38461538461538458</v>
      </c>
      <c r="CY421" s="93">
        <f>CY420*CW421</f>
        <v>640</v>
      </c>
      <c r="CZ421" s="93">
        <f>CU421*CY421*$G421*CX421</f>
        <v>221116.15384615387</v>
      </c>
      <c r="DA421" s="93">
        <f t="shared" si="469"/>
        <v>13631488.000000088</v>
      </c>
      <c r="DB421" s="93">
        <f t="shared" si="456"/>
        <v>1.2572828523992493E+27</v>
      </c>
      <c r="DC421" s="93">
        <f t="shared" si="457"/>
        <v>359082.66666666669</v>
      </c>
      <c r="DD421" s="94">
        <f t="shared" si="458"/>
        <v>61.648539751123188</v>
      </c>
      <c r="DE421" s="100">
        <f t="shared" si="476"/>
        <v>10.874233606032584</v>
      </c>
    </row>
    <row r="422" spans="1:109">
      <c r="A422" s="84">
        <v>8192</v>
      </c>
      <c r="B422" s="84">
        <f t="shared" si="412"/>
        <v>13.866666666666667</v>
      </c>
      <c r="C422" s="112">
        <f t="shared" si="477"/>
        <v>14.74</v>
      </c>
      <c r="D422" s="116"/>
      <c r="E422" s="86">
        <f t="shared" si="459"/>
        <v>3.08</v>
      </c>
      <c r="F422" s="86">
        <f t="shared" si="413"/>
        <v>3.08</v>
      </c>
      <c r="G422" s="87">
        <f t="shared" si="414"/>
        <v>9.4863999999999997</v>
      </c>
      <c r="H422" s="88">
        <f t="shared" si="415"/>
        <v>1.1109528802438442E+25</v>
      </c>
      <c r="I422" s="84">
        <f t="shared" si="460"/>
        <v>83.200000000000045</v>
      </c>
      <c r="J422" s="89">
        <v>416</v>
      </c>
      <c r="K422" s="94">
        <f t="shared" si="416"/>
        <v>416</v>
      </c>
      <c r="L422" s="94">
        <f t="shared" si="417"/>
        <v>10</v>
      </c>
      <c r="M422" s="94">
        <v>1</v>
      </c>
      <c r="N422" s="94">
        <f>N$3/Q$3</f>
        <v>1</v>
      </c>
      <c r="O422" s="93">
        <f>O421*M422</f>
        <v>1.2544841556688896E+20</v>
      </c>
      <c r="P422" s="93">
        <f>K422*O422*$G422*N422</f>
        <v>4.9506240136443394E+23</v>
      </c>
      <c r="Q422" s="93">
        <f t="shared" si="478"/>
        <v>1.1109528802438442E+26</v>
      </c>
      <c r="R422" s="93">
        <f t="shared" si="479"/>
        <v>5.5547644012192211E+26</v>
      </c>
      <c r="S422" s="93">
        <f t="shared" si="418"/>
        <v>359355.73333333334</v>
      </c>
      <c r="T422" s="94">
        <f t="shared" si="480"/>
        <v>224.40663584670619</v>
      </c>
      <c r="U422" s="100">
        <f>T422/(($C422/N$3))</f>
        <v>15.22433079014289</v>
      </c>
      <c r="V422" s="94">
        <f t="shared" si="419"/>
        <v>406</v>
      </c>
      <c r="W422" s="97">
        <f t="shared" si="420"/>
        <v>10.5</v>
      </c>
      <c r="X422" s="94">
        <v>1</v>
      </c>
      <c r="Y422" s="94">
        <f>Y$3/AB$3</f>
        <v>0.95238095238095244</v>
      </c>
      <c r="Z422" s="93">
        <f>Z421*X422</f>
        <v>1.3548428881224008E+20</v>
      </c>
      <c r="AA422" s="93">
        <f>V422*Z422*$G422*Y422</f>
        <v>4.9696648752352794E+23</v>
      </c>
      <c r="AB422" s="93">
        <f t="shared" si="461"/>
        <v>2.9162513106400893E+25</v>
      </c>
      <c r="AC422" s="93">
        <f t="shared" si="421"/>
        <v>5.8325026212801819E+26</v>
      </c>
      <c r="AD422" s="93">
        <f t="shared" si="422"/>
        <v>359355.73333333334</v>
      </c>
      <c r="AE422" s="94">
        <f t="shared" si="423"/>
        <v>58.681045580604163</v>
      </c>
      <c r="AF422" s="100">
        <f t="shared" si="462"/>
        <v>4.1801287557418165</v>
      </c>
      <c r="AG422" s="94">
        <f t="shared" si="424"/>
        <v>381</v>
      </c>
      <c r="AH422" s="94">
        <f t="shared" si="425"/>
        <v>11.75</v>
      </c>
      <c r="AI422" s="94">
        <v>1</v>
      </c>
      <c r="AJ422" s="94">
        <f>AJ$3/AM$3</f>
        <v>0.85106382978723394</v>
      </c>
      <c r="AK422" s="93">
        <f>AK421*AI422</f>
        <v>1.2701652076147507E+19</v>
      </c>
      <c r="AL422" s="93">
        <f>AG422*AK422*$G422*AJ422</f>
        <v>3.9070480688696279E+22</v>
      </c>
      <c r="AM422" s="93">
        <f t="shared" si="463"/>
        <v>1.019820026786339E+24</v>
      </c>
      <c r="AN422" s="93">
        <f t="shared" si="426"/>
        <v>6.5268481714325854E+26</v>
      </c>
      <c r="AO422" s="93">
        <f t="shared" si="427"/>
        <v>359355.73333333334</v>
      </c>
      <c r="AP422" s="94">
        <f t="shared" si="428"/>
        <v>26.10205988792427</v>
      </c>
      <c r="AQ422" s="100">
        <f t="shared" si="470"/>
        <v>2.0807272977144518</v>
      </c>
      <c r="AR422" s="94">
        <f t="shared" si="429"/>
        <v>351</v>
      </c>
      <c r="AS422" s="94">
        <f t="shared" si="430"/>
        <v>13.25</v>
      </c>
      <c r="AT422" s="94">
        <v>1</v>
      </c>
      <c r="AU422" s="94">
        <f>AU$3/AX$3</f>
        <v>0.75471698113207542</v>
      </c>
      <c r="AV422" s="93">
        <f>AV421*AT422</f>
        <v>7.5116150194176E+16</v>
      </c>
      <c r="AW422" s="93">
        <f>AR422*AV422*$G422*AU422</f>
        <v>1.8876696480597203E+20</v>
      </c>
      <c r="AX422" s="93">
        <f t="shared" si="464"/>
        <v>1.7968903397498625E+22</v>
      </c>
      <c r="AY422" s="93">
        <f t="shared" si="431"/>
        <v>7.3600628316154679E+26</v>
      </c>
      <c r="AZ422" s="93">
        <f t="shared" si="432"/>
        <v>359355.73333333334</v>
      </c>
      <c r="BA422" s="94">
        <f t="shared" si="433"/>
        <v>95.190932459863021</v>
      </c>
      <c r="BB422" s="100">
        <f t="shared" si="471"/>
        <v>8.5568511200351765</v>
      </c>
      <c r="BC422" s="94">
        <f t="shared" si="434"/>
        <v>314</v>
      </c>
      <c r="BD422" s="94">
        <f t="shared" si="435"/>
        <v>15.1</v>
      </c>
      <c r="BE422" s="94">
        <v>1</v>
      </c>
      <c r="BF422" s="94">
        <f>BF$3/BI$3</f>
        <v>0.66225165562913912</v>
      </c>
      <c r="BG422" s="93">
        <f>BG421*BE422</f>
        <v>492340720435200</v>
      </c>
      <c r="BH422" s="93">
        <f>BC422*BG422*$G422*BF422</f>
        <v>9.7122508426864576E+17</v>
      </c>
      <c r="BI422" s="93">
        <f t="shared" si="465"/>
        <v>1.2124411700482458E+20</v>
      </c>
      <c r="BJ422" s="93">
        <f t="shared" si="436"/>
        <v>8.3876942458410231E+26</v>
      </c>
      <c r="BK422" s="93">
        <f t="shared" si="437"/>
        <v>359355.73333333334</v>
      </c>
      <c r="BL422" s="94">
        <f t="shared" si="438"/>
        <v>124.83627015886242</v>
      </c>
      <c r="BM422" s="100">
        <f t="shared" si="472"/>
        <v>12.788518856165689</v>
      </c>
      <c r="BN422" s="94">
        <f t="shared" si="439"/>
        <v>264</v>
      </c>
      <c r="BO422" s="94">
        <f t="shared" si="440"/>
        <v>17.600000000000001</v>
      </c>
      <c r="BP422" s="94">
        <v>1</v>
      </c>
      <c r="BQ422" s="94">
        <f>BQ$3/BT$3</f>
        <v>0.56818181818181823</v>
      </c>
      <c r="BR422" s="93">
        <f>BR421*BP422</f>
        <v>3787236311040</v>
      </c>
      <c r="BS422" s="93">
        <f>BN422*BR422*$G422*BQ422</f>
        <v>5389085781157479</v>
      </c>
      <c r="BT422" s="93">
        <f t="shared" si="466"/>
        <v>1.3800551397486195E+17</v>
      </c>
      <c r="BU422" s="93">
        <f t="shared" si="441"/>
        <v>9.77638534614583E+26</v>
      </c>
      <c r="BV422" s="93">
        <f t="shared" si="442"/>
        <v>359355.73333333334</v>
      </c>
      <c r="BW422" s="94">
        <f t="shared" si="443"/>
        <v>25.608334990210686</v>
      </c>
      <c r="BX422" s="100">
        <f t="shared" si="473"/>
        <v>3.0577116406221716</v>
      </c>
      <c r="BY422" s="94">
        <f t="shared" si="444"/>
        <v>209</v>
      </c>
      <c r="BZ422" s="94">
        <f t="shared" si="445"/>
        <v>20.350000000000001</v>
      </c>
      <c r="CA422" s="94">
        <v>1</v>
      </c>
      <c r="CB422" s="94">
        <f>CB$3/CE$3</f>
        <v>0.49140049140049141</v>
      </c>
      <c r="CC422" s="93">
        <f>CC421*CA422</f>
        <v>1744404480</v>
      </c>
      <c r="CD422" s="93">
        <f>BY422*CC422*$G422*CB422</f>
        <v>1699536510931.719</v>
      </c>
      <c r="CE422" s="93">
        <f t="shared" si="467"/>
        <v>77914490006559.359</v>
      </c>
      <c r="CF422" s="93">
        <f t="shared" si="446"/>
        <v>1.1303945556481116E+27</v>
      </c>
      <c r="CG422" s="93">
        <f t="shared" si="447"/>
        <v>359355.73333333334</v>
      </c>
      <c r="CH422" s="94">
        <f t="shared" si="448"/>
        <v>45.844552032509803</v>
      </c>
      <c r="CI422" s="100">
        <f t="shared" si="474"/>
        <v>6.3292851686673988</v>
      </c>
      <c r="CJ422" s="94">
        <f t="shared" si="449"/>
        <v>159</v>
      </c>
      <c r="CK422" s="94">
        <f t="shared" si="450"/>
        <v>22.85</v>
      </c>
      <c r="CL422" s="94">
        <v>1</v>
      </c>
      <c r="CM422" s="94">
        <f>CM$3/CP$3</f>
        <v>0.43763676148796499</v>
      </c>
      <c r="CN422" s="93">
        <f>CN421*CL422</f>
        <v>998400</v>
      </c>
      <c r="CO422" s="93">
        <f>CJ422*CN422*$G422*CM422</f>
        <v>659047816.12253821</v>
      </c>
      <c r="CP422" s="93">
        <f t="shared" si="468"/>
        <v>85435834644.208542</v>
      </c>
      <c r="CQ422" s="93">
        <f t="shared" si="451"/>
        <v>1.269263665678592E+27</v>
      </c>
      <c r="CR422" s="93">
        <f t="shared" si="452"/>
        <v>359355.73333333334</v>
      </c>
      <c r="CS422" s="94">
        <f t="shared" si="453"/>
        <v>129.63525946700545</v>
      </c>
      <c r="CT422" s="100">
        <f t="shared" si="475"/>
        <v>20.096103655502542</v>
      </c>
      <c r="CU422" s="94">
        <f t="shared" si="454"/>
        <v>96</v>
      </c>
      <c r="CV422" s="94">
        <f t="shared" si="455"/>
        <v>26</v>
      </c>
      <c r="CW422" s="94">
        <v>1</v>
      </c>
      <c r="CX422" s="94">
        <f>CX$3/DA$3</f>
        <v>0.38461538461538458</v>
      </c>
      <c r="CY422" s="93">
        <f>CY421*CW422</f>
        <v>640</v>
      </c>
      <c r="CZ422" s="93">
        <f>CU422*CY422*$G422*CX422</f>
        <v>224170.92923076919</v>
      </c>
      <c r="DA422" s="93">
        <f t="shared" si="469"/>
        <v>15658467.841761924</v>
      </c>
      <c r="DB422" s="93">
        <f t="shared" si="456"/>
        <v>1.4442387443169975E+27</v>
      </c>
      <c r="DC422" s="93">
        <f t="shared" si="457"/>
        <v>359355.73333333334</v>
      </c>
      <c r="DD422" s="94">
        <f t="shared" si="458"/>
        <v>69.850572933310914</v>
      </c>
      <c r="DE422" s="100">
        <f t="shared" si="476"/>
        <v>12.320996582537882</v>
      </c>
    </row>
    <row r="423" spans="1:109">
      <c r="A423" s="84">
        <v>8192</v>
      </c>
      <c r="B423" s="84">
        <f t="shared" si="412"/>
        <v>13.9</v>
      </c>
      <c r="C423" s="112">
        <f t="shared" si="477"/>
        <v>14.74</v>
      </c>
      <c r="D423" s="116"/>
      <c r="E423" s="86">
        <f t="shared" si="459"/>
        <v>3.085</v>
      </c>
      <c r="F423" s="86">
        <f t="shared" si="413"/>
        <v>3.085</v>
      </c>
      <c r="G423" s="87">
        <f t="shared" si="414"/>
        <v>9.5172249999999998</v>
      </c>
      <c r="H423" s="88">
        <f t="shared" si="415"/>
        <v>1.2761497460153223E+25</v>
      </c>
      <c r="I423" s="84">
        <f t="shared" si="460"/>
        <v>83.400000000000048</v>
      </c>
      <c r="J423" s="89">
        <v>417</v>
      </c>
      <c r="K423" s="94">
        <f t="shared" si="416"/>
        <v>417</v>
      </c>
      <c r="L423" s="94">
        <f t="shared" si="417"/>
        <v>10</v>
      </c>
      <c r="M423" s="94">
        <v>1</v>
      </c>
      <c r="N423" s="94">
        <f>N$3/Q$3</f>
        <v>1</v>
      </c>
      <c r="O423" s="93">
        <f>O422*M423</f>
        <v>1.2544841556688896E+20</v>
      </c>
      <c r="P423" s="93">
        <f>K423*O423*$G423*N423</f>
        <v>4.9786497228377487E+23</v>
      </c>
      <c r="Q423" s="93">
        <f t="shared" si="478"/>
        <v>1.2761497460153224E+26</v>
      </c>
      <c r="R423" s="93">
        <f t="shared" si="479"/>
        <v>6.3807487300766119E+26</v>
      </c>
      <c r="S423" s="93">
        <f t="shared" si="418"/>
        <v>359628.79999999999</v>
      </c>
      <c r="T423" s="94">
        <f t="shared" si="480"/>
        <v>256.32446889393498</v>
      </c>
      <c r="U423" s="100">
        <f>T423/(($C423/N$3))</f>
        <v>17.389719735002373</v>
      </c>
      <c r="V423" s="94">
        <f t="shared" si="419"/>
        <v>407</v>
      </c>
      <c r="W423" s="97">
        <f t="shared" si="420"/>
        <v>10.5</v>
      </c>
      <c r="X423" s="94">
        <v>1</v>
      </c>
      <c r="Y423" s="94">
        <f>Y$3/AB$3</f>
        <v>0.95238095238095244</v>
      </c>
      <c r="Z423" s="93">
        <f>Z422*X423</f>
        <v>1.3548428881224008E+20</v>
      </c>
      <c r="AA423" s="93">
        <f>V423*Z423*$G423*Y423</f>
        <v>4.9980935758149157E+23</v>
      </c>
      <c r="AB423" s="93">
        <f t="shared" si="461"/>
        <v>3.3498930832902182E+25</v>
      </c>
      <c r="AC423" s="93">
        <f t="shared" si="421"/>
        <v>6.6997861665804429E+26</v>
      </c>
      <c r="AD423" s="93">
        <f t="shared" si="422"/>
        <v>359628.79999999999</v>
      </c>
      <c r="AE423" s="94">
        <f t="shared" si="423"/>
        <v>67.023416678308863</v>
      </c>
      <c r="AF423" s="100">
        <f t="shared" si="462"/>
        <v>4.7743953536108759</v>
      </c>
      <c r="AG423" s="94">
        <f t="shared" si="424"/>
        <v>382</v>
      </c>
      <c r="AH423" s="94">
        <f t="shared" si="425"/>
        <v>11.75</v>
      </c>
      <c r="AI423" s="94">
        <v>1</v>
      </c>
      <c r="AJ423" s="94">
        <f>AJ$3/AM$3</f>
        <v>0.85106382978723394</v>
      </c>
      <c r="AK423" s="93">
        <f>AK422*AI423</f>
        <v>1.2701652076147507E+19</v>
      </c>
      <c r="AL423" s="93">
        <f>AG423*AK423*$G423*AJ423</f>
        <v>3.9300316272270424E+22</v>
      </c>
      <c r="AM423" s="93">
        <f t="shared" si="463"/>
        <v>1.1714655871625E+24</v>
      </c>
      <c r="AN423" s="93">
        <f t="shared" si="426"/>
        <v>7.4973797578400195E+26</v>
      </c>
      <c r="AO423" s="93">
        <f t="shared" si="427"/>
        <v>359628.79999999999</v>
      </c>
      <c r="AP423" s="94">
        <f t="shared" si="428"/>
        <v>29.808044776195974</v>
      </c>
      <c r="AQ423" s="100">
        <f t="shared" si="470"/>
        <v>2.3761501093643331</v>
      </c>
      <c r="AR423" s="94">
        <f t="shared" si="429"/>
        <v>352</v>
      </c>
      <c r="AS423" s="94">
        <f t="shared" si="430"/>
        <v>13.25</v>
      </c>
      <c r="AT423" s="94">
        <v>1</v>
      </c>
      <c r="AU423" s="94">
        <f>AU$3/AX$3</f>
        <v>0.75471698113207542</v>
      </c>
      <c r="AV423" s="93">
        <f>AV422*AT423</f>
        <v>7.5116150194176E+16</v>
      </c>
      <c r="AW423" s="93">
        <f>AR423*AV423*$G423*AU423</f>
        <v>1.899198871631561E+20</v>
      </c>
      <c r="AX423" s="93">
        <f t="shared" si="464"/>
        <v>2.0640849773807303E+22</v>
      </c>
      <c r="AY423" s="93">
        <f t="shared" si="431"/>
        <v>8.454492067351511E+26</v>
      </c>
      <c r="AZ423" s="93">
        <f t="shared" si="432"/>
        <v>359628.79999999999</v>
      </c>
      <c r="BA423" s="94">
        <f t="shared" si="433"/>
        <v>108.68187677510144</v>
      </c>
      <c r="BB423" s="100">
        <f t="shared" si="471"/>
        <v>9.7695716911132564</v>
      </c>
      <c r="BC423" s="94">
        <f t="shared" si="434"/>
        <v>315</v>
      </c>
      <c r="BD423" s="94">
        <f t="shared" si="435"/>
        <v>15.1</v>
      </c>
      <c r="BE423" s="94">
        <v>1</v>
      </c>
      <c r="BF423" s="94">
        <f>BF$3/BI$3</f>
        <v>0.66225165562913912</v>
      </c>
      <c r="BG423" s="93">
        <f>BG422*BE423</f>
        <v>492340720435200</v>
      </c>
      <c r="BH423" s="93">
        <f>BC423*BG423*$G423*BF423</f>
        <v>9.7748409609856128E+17</v>
      </c>
      <c r="BI423" s="93">
        <f t="shared" si="465"/>
        <v>1.3927291775651001E+20</v>
      </c>
      <c r="BJ423" s="93">
        <f t="shared" si="436"/>
        <v>9.6349305824156831E+26</v>
      </c>
      <c r="BK423" s="93">
        <f t="shared" si="437"/>
        <v>359628.79999999999</v>
      </c>
      <c r="BL423" s="94">
        <f t="shared" si="438"/>
        <v>142.48100640449388</v>
      </c>
      <c r="BM423" s="100">
        <f t="shared" si="472"/>
        <v>14.596086816199849</v>
      </c>
      <c r="BN423" s="94">
        <f t="shared" si="439"/>
        <v>265</v>
      </c>
      <c r="BO423" s="94">
        <f t="shared" si="440"/>
        <v>17.600000000000001</v>
      </c>
      <c r="BP423" s="94">
        <v>1</v>
      </c>
      <c r="BQ423" s="94">
        <f>BQ$3/BT$3</f>
        <v>0.56818181818181823</v>
      </c>
      <c r="BR423" s="93">
        <f>BR422*BP423</f>
        <v>3787236311040</v>
      </c>
      <c r="BS423" s="93">
        <f>BN423*BR423*$G423*BQ423</f>
        <v>5427076549198569</v>
      </c>
      <c r="BT423" s="93">
        <f t="shared" si="466"/>
        <v>1.5852670688344429E+17</v>
      </c>
      <c r="BU423" s="93">
        <f t="shared" si="441"/>
        <v>1.1230117764934838E+27</v>
      </c>
      <c r="BV423" s="93">
        <f t="shared" si="442"/>
        <v>359628.79999999999</v>
      </c>
      <c r="BW423" s="94">
        <f t="shared" si="443"/>
        <v>29.210331832679667</v>
      </c>
      <c r="BX423" s="100">
        <f t="shared" si="473"/>
        <v>3.4878008158423484</v>
      </c>
      <c r="BY423" s="94">
        <f t="shared" si="444"/>
        <v>210</v>
      </c>
      <c r="BZ423" s="94">
        <f t="shared" si="445"/>
        <v>20.350000000000001</v>
      </c>
      <c r="CA423" s="94">
        <v>1</v>
      </c>
      <c r="CB423" s="94">
        <f>CB$3/CE$3</f>
        <v>0.49140049140049141</v>
      </c>
      <c r="CC423" s="93">
        <f>CC422*CA423</f>
        <v>1744404480</v>
      </c>
      <c r="CD423" s="93">
        <f>BY423*CC423*$G423*CB423</f>
        <v>1713217142361.3169</v>
      </c>
      <c r="CE423" s="93">
        <f t="shared" si="467"/>
        <v>89500246500967.656</v>
      </c>
      <c r="CF423" s="93">
        <f t="shared" si="446"/>
        <v>1.2984823665705905E+27</v>
      </c>
      <c r="CG423" s="93">
        <f t="shared" si="447"/>
        <v>359628.79999999999</v>
      </c>
      <c r="CH423" s="94">
        <f t="shared" si="448"/>
        <v>52.241040722724733</v>
      </c>
      <c r="CI423" s="100">
        <f t="shared" si="474"/>
        <v>7.2123824878388625</v>
      </c>
      <c r="CJ423" s="94">
        <f t="shared" si="449"/>
        <v>160</v>
      </c>
      <c r="CK423" s="94">
        <f t="shared" si="450"/>
        <v>22.85</v>
      </c>
      <c r="CL423" s="94">
        <v>13</v>
      </c>
      <c r="CM423" s="94">
        <f>CM$3/CP$3</f>
        <v>0.43763676148796499</v>
      </c>
      <c r="CN423" s="93">
        <f>CN422*CL423</f>
        <v>12979200</v>
      </c>
      <c r="CO423" s="93">
        <f>CJ423*CN423*$G423*CM423</f>
        <v>8649520645.6017513</v>
      </c>
      <c r="CP423" s="93">
        <f t="shared" si="468"/>
        <v>98140002713.601059</v>
      </c>
      <c r="CQ423" s="93">
        <f t="shared" si="451"/>
        <v>1.4580010848225058E+27</v>
      </c>
      <c r="CR423" s="93">
        <f t="shared" si="452"/>
        <v>359628.79999999999</v>
      </c>
      <c r="CS423" s="94">
        <f t="shared" si="453"/>
        <v>11.346293827682217</v>
      </c>
      <c r="CT423" s="100">
        <f t="shared" si="475"/>
        <v>1.7589064719303846</v>
      </c>
      <c r="CU423" s="94">
        <f t="shared" si="454"/>
        <v>97</v>
      </c>
      <c r="CV423" s="94">
        <f t="shared" si="455"/>
        <v>26</v>
      </c>
      <c r="CW423" s="94">
        <v>1</v>
      </c>
      <c r="CX423" s="94">
        <f>CX$3/DA$3</f>
        <v>0.38461538461538458</v>
      </c>
      <c r="CY423" s="93">
        <f>CY422*CW423</f>
        <v>640</v>
      </c>
      <c r="CZ423" s="93">
        <f>CU423*CY423*$G423*CX423</f>
        <v>227242.04923076919</v>
      </c>
      <c r="DA423" s="93">
        <f t="shared" si="469"/>
        <v>17986856.251605898</v>
      </c>
      <c r="DB423" s="93">
        <f t="shared" si="456"/>
        <v>1.658994669819919E+27</v>
      </c>
      <c r="DC423" s="93">
        <f t="shared" si="457"/>
        <v>359628.79999999999</v>
      </c>
      <c r="DD423" s="94">
        <f t="shared" si="458"/>
        <v>79.152851826907522</v>
      </c>
      <c r="DE423" s="100">
        <f t="shared" si="476"/>
        <v>13.961832751014894</v>
      </c>
    </row>
    <row r="424" spans="1:109">
      <c r="A424" s="84">
        <v>8192</v>
      </c>
      <c r="B424" s="84">
        <f t="shared" si="412"/>
        <v>13.933333333333334</v>
      </c>
      <c r="C424" s="112">
        <f t="shared" si="477"/>
        <v>14.74</v>
      </c>
      <c r="D424" s="116"/>
      <c r="E424" s="86">
        <f t="shared" si="459"/>
        <v>3.09</v>
      </c>
      <c r="F424" s="86">
        <f t="shared" si="413"/>
        <v>3.09</v>
      </c>
      <c r="G424" s="87">
        <f t="shared" si="414"/>
        <v>9.5480999999999998</v>
      </c>
      <c r="H424" s="88">
        <f t="shared" si="415"/>
        <v>1.4659111139776846E+25</v>
      </c>
      <c r="I424" s="84">
        <f t="shared" si="460"/>
        <v>83.600000000000037</v>
      </c>
      <c r="J424" s="89">
        <v>418</v>
      </c>
      <c r="K424" s="94">
        <f t="shared" si="416"/>
        <v>418</v>
      </c>
      <c r="L424" s="94">
        <f t="shared" si="417"/>
        <v>10</v>
      </c>
      <c r="M424" s="94">
        <v>1</v>
      </c>
      <c r="N424" s="94">
        <f>N$3/Q$3</f>
        <v>1</v>
      </c>
      <c r="O424" s="93">
        <f>O423*M424</f>
        <v>1.2544841556688896E+20</v>
      </c>
      <c r="P424" s="93">
        <f>K424*O424*$G424*N424</f>
        <v>5.0067789896982079E+23</v>
      </c>
      <c r="Q424" s="93">
        <f t="shared" si="478"/>
        <v>1.4659111139776846E+26</v>
      </c>
      <c r="R424" s="93">
        <f t="shared" si="479"/>
        <v>7.3295555698884229E+26</v>
      </c>
      <c r="S424" s="93">
        <f t="shared" si="418"/>
        <v>359901.8666666667</v>
      </c>
      <c r="T424" s="94">
        <f t="shared" si="480"/>
        <v>292.78526513630771</v>
      </c>
      <c r="U424" s="100">
        <f>T424/(($C424/N$3))</f>
        <v>19.863315138148419</v>
      </c>
      <c r="V424" s="94">
        <f t="shared" si="419"/>
        <v>408</v>
      </c>
      <c r="W424" s="97">
        <f t="shared" si="420"/>
        <v>10.5</v>
      </c>
      <c r="X424" s="94">
        <v>1</v>
      </c>
      <c r="Y424" s="94">
        <f>Y$3/AB$3</f>
        <v>0.95238095238095244</v>
      </c>
      <c r="Z424" s="93">
        <f>Z423*X424</f>
        <v>1.3548428881224008E+20</v>
      </c>
      <c r="AA424" s="93">
        <f>V424*Z424*$G424*Y424</f>
        <v>5.0266281476888093E+23</v>
      </c>
      <c r="AB424" s="93">
        <f t="shared" si="461"/>
        <v>3.8480166741914193E+25</v>
      </c>
      <c r="AC424" s="93">
        <f t="shared" si="421"/>
        <v>7.696033348382844E+26</v>
      </c>
      <c r="AD424" s="93">
        <f t="shared" si="422"/>
        <v>359901.8666666667</v>
      </c>
      <c r="AE424" s="94">
        <f t="shared" si="423"/>
        <v>76.552642469896981</v>
      </c>
      <c r="AF424" s="100">
        <f t="shared" si="462"/>
        <v>5.4532072315733942</v>
      </c>
      <c r="AG424" s="94">
        <f t="shared" si="424"/>
        <v>383</v>
      </c>
      <c r="AH424" s="94">
        <f t="shared" si="425"/>
        <v>11.75</v>
      </c>
      <c r="AI424" s="94">
        <v>1</v>
      </c>
      <c r="AJ424" s="94">
        <f>AJ$3/AM$3</f>
        <v>0.85106382978723394</v>
      </c>
      <c r="AK424" s="93">
        <f>AK423*AI424</f>
        <v>1.2701652076147507E+19</v>
      </c>
      <c r="AL424" s="93">
        <f>AG424*AK424*$G424*AJ424</f>
        <v>3.9531025297110727E+22</v>
      </c>
      <c r="AM424" s="93">
        <f t="shared" si="463"/>
        <v>1.3456605929091995E+24</v>
      </c>
      <c r="AN424" s="93">
        <f t="shared" si="426"/>
        <v>8.6122277946188973E+26</v>
      </c>
      <c r="AO424" s="93">
        <f t="shared" si="427"/>
        <v>359901.8666666667</v>
      </c>
      <c r="AP424" s="94">
        <f t="shared" si="428"/>
        <v>34.040619558824147</v>
      </c>
      <c r="AQ424" s="100">
        <f t="shared" si="470"/>
        <v>2.7135500665955479</v>
      </c>
      <c r="AR424" s="94">
        <f t="shared" si="429"/>
        <v>353</v>
      </c>
      <c r="AS424" s="94">
        <f t="shared" si="430"/>
        <v>13.25</v>
      </c>
      <c r="AT424" s="94">
        <v>1</v>
      </c>
      <c r="AU424" s="94">
        <f>AU$3/AX$3</f>
        <v>0.75471698113207542</v>
      </c>
      <c r="AV424" s="93">
        <f>AV423*AT424</f>
        <v>7.5116150194176E+16</v>
      </c>
      <c r="AW424" s="93">
        <f>AR424*AV424*$G424*AU424</f>
        <v>1.9107730515106503E+20</v>
      </c>
      <c r="AX424" s="93">
        <f t="shared" si="464"/>
        <v>2.371011018091338E+22</v>
      </c>
      <c r="AY424" s="93">
        <f t="shared" si="431"/>
        <v>9.7116611301021592E+26</v>
      </c>
      <c r="AZ424" s="93">
        <f t="shared" si="432"/>
        <v>359901.8666666667</v>
      </c>
      <c r="BA424" s="94">
        <f t="shared" si="433"/>
        <v>124.08647987874987</v>
      </c>
      <c r="BB424" s="100">
        <f t="shared" si="471"/>
        <v>11.154313828992102</v>
      </c>
      <c r="BC424" s="94">
        <f t="shared" si="434"/>
        <v>316</v>
      </c>
      <c r="BD424" s="94">
        <f t="shared" si="435"/>
        <v>15.1</v>
      </c>
      <c r="BE424" s="94">
        <v>1</v>
      </c>
      <c r="BF424" s="94">
        <f>BF$3/BI$3</f>
        <v>0.66225165562913912</v>
      </c>
      <c r="BG424" s="93">
        <f>BG423*BE424</f>
        <v>492340720435200</v>
      </c>
      <c r="BH424" s="93">
        <f>BC424*BG424*$G424*BF424</f>
        <v>9.8376836076873997E+17</v>
      </c>
      <c r="BI424" s="93">
        <f t="shared" si="465"/>
        <v>1.5998257152254044E+20</v>
      </c>
      <c r="BJ424" s="93">
        <f t="shared" si="436"/>
        <v>1.1067628910531518E+27</v>
      </c>
      <c r="BK424" s="93">
        <f t="shared" si="437"/>
        <v>359901.8666666667</v>
      </c>
      <c r="BL424" s="94">
        <f t="shared" si="438"/>
        <v>162.62219634460115</v>
      </c>
      <c r="BM424" s="100">
        <f t="shared" si="472"/>
        <v>16.659397318883837</v>
      </c>
      <c r="BN424" s="94">
        <f t="shared" si="439"/>
        <v>266</v>
      </c>
      <c r="BO424" s="94">
        <f t="shared" si="440"/>
        <v>17.600000000000001</v>
      </c>
      <c r="BP424" s="94">
        <v>1</v>
      </c>
      <c r="BQ424" s="94">
        <f>BQ$3/BT$3</f>
        <v>0.56818181818181823</v>
      </c>
      <c r="BR424" s="93">
        <f>BR423*BP424</f>
        <v>3787236311040</v>
      </c>
      <c r="BS424" s="93">
        <f>BN424*BR424*$G424*BQ424</f>
        <v>5465228597558700</v>
      </c>
      <c r="BT424" s="93">
        <f t="shared" si="466"/>
        <v>1.8209936742010957E+17</v>
      </c>
      <c r="BU424" s="93">
        <f t="shared" si="441"/>
        <v>1.2900017803003626E+27</v>
      </c>
      <c r="BV424" s="93">
        <f t="shared" si="442"/>
        <v>359901.8666666667</v>
      </c>
      <c r="BW424" s="94">
        <f t="shared" si="443"/>
        <v>33.319625001862278</v>
      </c>
      <c r="BX424" s="100">
        <f t="shared" si="473"/>
        <v>3.9784626867895256</v>
      </c>
      <c r="BY424" s="94">
        <f t="shared" si="444"/>
        <v>211</v>
      </c>
      <c r="BZ424" s="94">
        <f t="shared" si="445"/>
        <v>20.350000000000001</v>
      </c>
      <c r="CA424" s="94">
        <v>1</v>
      </c>
      <c r="CB424" s="94">
        <f>CB$3/CE$3</f>
        <v>0.49140049140049141</v>
      </c>
      <c r="CC424" s="93">
        <f>CC423*CA424</f>
        <v>1744404480</v>
      </c>
      <c r="CD424" s="93">
        <f>BY424*CC424*$G424*CB424</f>
        <v>1726959663718.9031</v>
      </c>
      <c r="CE424" s="93">
        <f t="shared" si="467"/>
        <v>102808785927490.69</v>
      </c>
      <c r="CF424" s="93">
        <f t="shared" si="446"/>
        <v>1.4915645584722941E+27</v>
      </c>
      <c r="CG424" s="93">
        <f t="shared" si="447"/>
        <v>359901.8666666667</v>
      </c>
      <c r="CH424" s="94">
        <f t="shared" si="448"/>
        <v>59.531666018242831</v>
      </c>
      <c r="CI424" s="100">
        <f t="shared" si="474"/>
        <v>8.2189240398320322</v>
      </c>
      <c r="CJ424" s="94">
        <f t="shared" si="449"/>
        <v>161</v>
      </c>
      <c r="CK424" s="94">
        <f t="shared" si="450"/>
        <v>22.85</v>
      </c>
      <c r="CL424" s="94">
        <v>1</v>
      </c>
      <c r="CM424" s="94">
        <f>CM$3/CP$3</f>
        <v>0.43763676148796499</v>
      </c>
      <c r="CN424" s="93">
        <f>CN423*CL424</f>
        <v>12979200</v>
      </c>
      <c r="CO424" s="93">
        <f>CJ424*CN424*$G424*CM424</f>
        <v>8731815589.8118172</v>
      </c>
      <c r="CP424" s="93">
        <f t="shared" si="468"/>
        <v>112733259676.51811</v>
      </c>
      <c r="CQ424" s="93">
        <f t="shared" si="451"/>
        <v>1.6748034477195048E+27</v>
      </c>
      <c r="CR424" s="93">
        <f t="shared" si="452"/>
        <v>359901.8666666667</v>
      </c>
      <c r="CS424" s="94">
        <f t="shared" si="453"/>
        <v>12.910632218121279</v>
      </c>
      <c r="CT424" s="100">
        <f t="shared" si="475"/>
        <v>2.0014107610859653</v>
      </c>
      <c r="CU424" s="94">
        <f t="shared" si="454"/>
        <v>98</v>
      </c>
      <c r="CV424" s="94">
        <f t="shared" si="455"/>
        <v>26</v>
      </c>
      <c r="CW424" s="94">
        <v>1</v>
      </c>
      <c r="CX424" s="94">
        <f>CX$3/DA$3</f>
        <v>0.38461538461538458</v>
      </c>
      <c r="CY424" s="93">
        <f>CY423*CW424</f>
        <v>640</v>
      </c>
      <c r="CZ424" s="93">
        <f>CU424*CY424*$G424*CX424</f>
        <v>230329.55076923073</v>
      </c>
      <c r="DA424" s="93">
        <f t="shared" si="469"/>
        <v>20661472.187787827</v>
      </c>
      <c r="DB424" s="93">
        <f t="shared" si="456"/>
        <v>1.9056844481709901E+27</v>
      </c>
      <c r="DC424" s="93">
        <f t="shared" si="457"/>
        <v>359901.8666666667</v>
      </c>
      <c r="DD424" s="94">
        <f t="shared" si="458"/>
        <v>89.703957302850569</v>
      </c>
      <c r="DE424" s="100">
        <f t="shared" si="476"/>
        <v>15.822950406201592</v>
      </c>
    </row>
    <row r="425" spans="1:109">
      <c r="A425" s="84">
        <v>8192</v>
      </c>
      <c r="B425" s="84">
        <f t="shared" si="412"/>
        <v>13.966666666666667</v>
      </c>
      <c r="C425" s="112">
        <f t="shared" si="477"/>
        <v>14.74</v>
      </c>
      <c r="D425" s="116"/>
      <c r="E425" s="86">
        <f t="shared" si="459"/>
        <v>3.0950000000000002</v>
      </c>
      <c r="F425" s="86">
        <f t="shared" si="413"/>
        <v>3.0950000000000002</v>
      </c>
      <c r="G425" s="87">
        <f t="shared" si="414"/>
        <v>9.5790250000000015</v>
      </c>
      <c r="H425" s="88">
        <f t="shared" si="415"/>
        <v>1.6838896851980378E+25</v>
      </c>
      <c r="I425" s="84">
        <f t="shared" si="460"/>
        <v>83.80000000000004</v>
      </c>
      <c r="J425" s="89">
        <v>419</v>
      </c>
      <c r="K425" s="94">
        <f t="shared" si="416"/>
        <v>419</v>
      </c>
      <c r="L425" s="94">
        <f t="shared" si="417"/>
        <v>10</v>
      </c>
      <c r="M425" s="94">
        <v>1</v>
      </c>
      <c r="N425" s="94">
        <f>N$3/Q$3</f>
        <v>1</v>
      </c>
      <c r="O425" s="93">
        <f>O424*M425</f>
        <v>1.2544841556688896E+20</v>
      </c>
      <c r="P425" s="93">
        <f>K425*O425*$G425*N425</f>
        <v>5.0350120023983423E+23</v>
      </c>
      <c r="Q425" s="93">
        <f t="shared" si="478"/>
        <v>1.6838896851980378E+26</v>
      </c>
      <c r="R425" s="93">
        <f t="shared" si="479"/>
        <v>8.4194484259901895E+26</v>
      </c>
      <c r="S425" s="93">
        <f t="shared" si="418"/>
        <v>360174.93333333335</v>
      </c>
      <c r="T425" s="94">
        <f t="shared" si="480"/>
        <v>334.43608166096635</v>
      </c>
      <c r="U425" s="100">
        <f>T425/(($C425/N$3))</f>
        <v>22.68901503805742</v>
      </c>
      <c r="V425" s="94">
        <f t="shared" si="419"/>
        <v>409</v>
      </c>
      <c r="W425" s="97">
        <f t="shared" si="420"/>
        <v>10.5</v>
      </c>
      <c r="X425" s="94">
        <v>1</v>
      </c>
      <c r="Y425" s="94">
        <f>Y$3/AB$3</f>
        <v>0.95238095238095244</v>
      </c>
      <c r="Z425" s="93">
        <f>Z424*X425</f>
        <v>1.3548428881224008E+20</v>
      </c>
      <c r="AA425" s="93">
        <f>V425*Z425*$G425*Y425</f>
        <v>5.0552687844059463E+23</v>
      </c>
      <c r="AB425" s="93">
        <f t="shared" si="461"/>
        <v>4.4202104236448458E+25</v>
      </c>
      <c r="AC425" s="93">
        <f t="shared" si="421"/>
        <v>8.8404208472896992E+26</v>
      </c>
      <c r="AD425" s="93">
        <f t="shared" si="422"/>
        <v>360174.93333333335</v>
      </c>
      <c r="AE425" s="94">
        <f t="shared" si="423"/>
        <v>87.437693467060086</v>
      </c>
      <c r="AF425" s="100">
        <f t="shared" si="462"/>
        <v>6.2286009593224625</v>
      </c>
      <c r="AG425" s="94">
        <f t="shared" si="424"/>
        <v>384</v>
      </c>
      <c r="AH425" s="94">
        <f t="shared" si="425"/>
        <v>11.75</v>
      </c>
      <c r="AI425" s="94">
        <v>1</v>
      </c>
      <c r="AJ425" s="94">
        <f>AJ$3/AM$3</f>
        <v>0.85106382978723394</v>
      </c>
      <c r="AK425" s="93">
        <f>AK424*AI425</f>
        <v>1.2701652076147507E+19</v>
      </c>
      <c r="AL425" s="93">
        <f>AG425*AK425*$G425*AJ425</f>
        <v>3.9762609384704721E+22</v>
      </c>
      <c r="AM425" s="93">
        <f t="shared" si="463"/>
        <v>1.5457581094591323E+24</v>
      </c>
      <c r="AN425" s="93">
        <f t="shared" si="426"/>
        <v>9.8928519005384732E+26</v>
      </c>
      <c r="AO425" s="93">
        <f t="shared" si="427"/>
        <v>360174.93333333335</v>
      </c>
      <c r="AP425" s="94">
        <f t="shared" si="428"/>
        <v>38.874664751094812</v>
      </c>
      <c r="AQ425" s="100">
        <f t="shared" si="470"/>
        <v>3.0988962742562012</v>
      </c>
      <c r="AR425" s="94">
        <f t="shared" si="429"/>
        <v>354</v>
      </c>
      <c r="AS425" s="94">
        <f t="shared" si="430"/>
        <v>13.25</v>
      </c>
      <c r="AT425" s="94">
        <v>1</v>
      </c>
      <c r="AU425" s="94">
        <f>AU$3/AX$3</f>
        <v>0.75471698113207542</v>
      </c>
      <c r="AV425" s="93">
        <f>AV424*AT425</f>
        <v>7.5116150194176E+16</v>
      </c>
      <c r="AW425" s="93">
        <f>AR425*AV425*$G425*AU425</f>
        <v>1.9223922727341392E+20</v>
      </c>
      <c r="AX425" s="93">
        <f t="shared" si="464"/>
        <v>2.7235764561613647E+22</v>
      </c>
      <c r="AY425" s="93">
        <f t="shared" si="431"/>
        <v>1.1155769164437002E+27</v>
      </c>
      <c r="AZ425" s="93">
        <f t="shared" si="432"/>
        <v>360174.93333333335</v>
      </c>
      <c r="BA425" s="94">
        <f t="shared" si="433"/>
        <v>141.67641509959537</v>
      </c>
      <c r="BB425" s="100">
        <f t="shared" si="471"/>
        <v>12.735498643620344</v>
      </c>
      <c r="BC425" s="94">
        <f t="shared" si="434"/>
        <v>317</v>
      </c>
      <c r="BD425" s="94">
        <f t="shared" si="435"/>
        <v>15.1</v>
      </c>
      <c r="BE425" s="94">
        <v>1</v>
      </c>
      <c r="BF425" s="94">
        <f>BF$3/BI$3</f>
        <v>0.66225165562913912</v>
      </c>
      <c r="BG425" s="93">
        <f>BG424*BE425</f>
        <v>492340720435200</v>
      </c>
      <c r="BH425" s="93">
        <f>BC425*BG425*$G425*BF425</f>
        <v>9.900779271872009E+17</v>
      </c>
      <c r="BI425" s="93">
        <f t="shared" si="465"/>
        <v>1.8377171673613769E+20</v>
      </c>
      <c r="BJ425" s="93">
        <f t="shared" si="436"/>
        <v>1.2713367123245185E+27</v>
      </c>
      <c r="BK425" s="93">
        <f t="shared" si="437"/>
        <v>360174.93333333335</v>
      </c>
      <c r="BL425" s="94">
        <f t="shared" si="438"/>
        <v>185.61338626973622</v>
      </c>
      <c r="BM425" s="100">
        <f t="shared" si="472"/>
        <v>19.014668471323048</v>
      </c>
      <c r="BN425" s="94">
        <f t="shared" si="439"/>
        <v>267</v>
      </c>
      <c r="BO425" s="94">
        <f t="shared" si="440"/>
        <v>17.600000000000001</v>
      </c>
      <c r="BP425" s="94">
        <v>1</v>
      </c>
      <c r="BQ425" s="94">
        <f>BQ$3/BT$3</f>
        <v>0.56818181818181823</v>
      </c>
      <c r="BR425" s="93">
        <f>BR424*BP425</f>
        <v>3787236311040</v>
      </c>
      <c r="BS425" s="93">
        <f>BN425*BR425*$G425*BQ425</f>
        <v>5503542249013696</v>
      </c>
      <c r="BT425" s="93">
        <f t="shared" si="466"/>
        <v>2.0917724380148058E+17</v>
      </c>
      <c r="BU425" s="93">
        <f t="shared" si="441"/>
        <v>1.4818229229742733E+27</v>
      </c>
      <c r="BV425" s="93">
        <f t="shared" si="442"/>
        <v>360174.93333333335</v>
      </c>
      <c r="BW425" s="94">
        <f t="shared" si="443"/>
        <v>38.007747435566209</v>
      </c>
      <c r="BX425" s="100">
        <f t="shared" si="473"/>
        <v>4.5382384997690997</v>
      </c>
      <c r="BY425" s="94">
        <f t="shared" si="444"/>
        <v>212</v>
      </c>
      <c r="BZ425" s="94">
        <f t="shared" si="445"/>
        <v>20.350000000000001</v>
      </c>
      <c r="CA425" s="94">
        <v>1</v>
      </c>
      <c r="CB425" s="94">
        <f>CB$3/CE$3</f>
        <v>0.49140049140049141</v>
      </c>
      <c r="CC425" s="93">
        <f>CC424*CA425</f>
        <v>1744404480</v>
      </c>
      <c r="CD425" s="93">
        <f>BY425*CC425*$G425*CB425</f>
        <v>1740764203584.6609</v>
      </c>
      <c r="CE425" s="93">
        <f t="shared" si="467"/>
        <v>118096283274150.91</v>
      </c>
      <c r="CF425" s="93">
        <f t="shared" si="446"/>
        <v>1.7133577546890039E+27</v>
      </c>
      <c r="CG425" s="93">
        <f t="shared" si="447"/>
        <v>360174.93333333335</v>
      </c>
      <c r="CH425" s="94">
        <f t="shared" si="448"/>
        <v>67.841631296738328</v>
      </c>
      <c r="CI425" s="100">
        <f t="shared" si="474"/>
        <v>9.3661953655944714</v>
      </c>
      <c r="CJ425" s="94">
        <f t="shared" si="449"/>
        <v>162</v>
      </c>
      <c r="CK425" s="94">
        <f t="shared" si="450"/>
        <v>22.85</v>
      </c>
      <c r="CL425" s="94">
        <v>1</v>
      </c>
      <c r="CM425" s="94">
        <f>CM$3/CP$3</f>
        <v>0.43763676148796499</v>
      </c>
      <c r="CN425" s="93">
        <f>CN424*CL425</f>
        <v>12979200</v>
      </c>
      <c r="CO425" s="93">
        <f>CJ425*CN425*$G425*CM425</f>
        <v>8814507294.2494545</v>
      </c>
      <c r="CP425" s="93">
        <f t="shared" si="468"/>
        <v>129496509943.86993</v>
      </c>
      <c r="CQ425" s="93">
        <f t="shared" si="451"/>
        <v>1.9238439653387581E+27</v>
      </c>
      <c r="CR425" s="93">
        <f t="shared" si="452"/>
        <v>360174.93333333335</v>
      </c>
      <c r="CS425" s="94">
        <f t="shared" si="453"/>
        <v>14.691293071860397</v>
      </c>
      <c r="CT425" s="100">
        <f t="shared" si="475"/>
        <v>2.2774494348168934</v>
      </c>
      <c r="CU425" s="94">
        <f t="shared" si="454"/>
        <v>99</v>
      </c>
      <c r="CV425" s="94">
        <f t="shared" si="455"/>
        <v>26</v>
      </c>
      <c r="CW425" s="94">
        <v>1</v>
      </c>
      <c r="CX425" s="94">
        <f>CX$3/DA$3</f>
        <v>0.38461538461538458</v>
      </c>
      <c r="CY425" s="93">
        <f>CY424*CW425</f>
        <v>640</v>
      </c>
      <c r="CZ425" s="93">
        <f>CU425*CY425*$G425*CX425</f>
        <v>233433.47076923077</v>
      </c>
      <c r="DA425" s="93">
        <f t="shared" si="469"/>
        <v>23733799.113928873</v>
      </c>
      <c r="DB425" s="93">
        <f t="shared" si="456"/>
        <v>2.1890565907574494E+27</v>
      </c>
      <c r="DC425" s="93">
        <f t="shared" si="457"/>
        <v>360174.93333333335</v>
      </c>
      <c r="DD425" s="94">
        <f t="shared" si="458"/>
        <v>101.67264803851454</v>
      </c>
      <c r="DE425" s="100">
        <f t="shared" si="476"/>
        <v>17.934117021718983</v>
      </c>
    </row>
    <row r="426" spans="1:109">
      <c r="A426" s="84">
        <v>8192</v>
      </c>
      <c r="B426" s="84">
        <f t="shared" si="412"/>
        <v>14</v>
      </c>
      <c r="C426" s="112">
        <f t="shared" si="477"/>
        <v>14.74</v>
      </c>
      <c r="D426" s="116"/>
      <c r="E426" s="86">
        <f t="shared" si="459"/>
        <v>3.1</v>
      </c>
      <c r="F426" s="86">
        <f t="shared" si="413"/>
        <v>3.1</v>
      </c>
      <c r="G426" s="87">
        <f t="shared" si="414"/>
        <v>9.6100000000000012</v>
      </c>
      <c r="H426" s="88">
        <f t="shared" si="415"/>
        <v>1.9342813113834608E+25</v>
      </c>
      <c r="I426" s="84">
        <f t="shared" si="460"/>
        <v>84.000000000000043</v>
      </c>
      <c r="J426" s="89">
        <v>420</v>
      </c>
      <c r="K426" s="94">
        <f t="shared" si="416"/>
        <v>420</v>
      </c>
      <c r="L426" s="94">
        <f t="shared" si="417"/>
        <v>10</v>
      </c>
      <c r="M426" s="94">
        <v>14</v>
      </c>
      <c r="N426" s="94">
        <f>N$3/Q$3</f>
        <v>1</v>
      </c>
      <c r="O426" s="93">
        <f>O425*M426</f>
        <v>1.7562778179364454E+21</v>
      </c>
      <c r="P426" s="93">
        <f>K426*O426*$G426*N426</f>
        <v>7.0886885287550815E+24</v>
      </c>
      <c r="Q426" s="93">
        <f t="shared" si="478"/>
        <v>1.934281311383461E+26</v>
      </c>
      <c r="R426" s="93">
        <f t="shared" si="479"/>
        <v>9.6714065569173055E+26</v>
      </c>
      <c r="S426" s="93">
        <f t="shared" si="418"/>
        <v>360448</v>
      </c>
      <c r="T426" s="94">
        <f t="shared" si="480"/>
        <v>27.286871239117065</v>
      </c>
      <c r="U426" s="100">
        <f>T426/(($C426/N$3))</f>
        <v>1.8512124314190681</v>
      </c>
      <c r="V426" s="94">
        <f t="shared" si="419"/>
        <v>410</v>
      </c>
      <c r="W426" s="97">
        <f t="shared" si="420"/>
        <v>10.5</v>
      </c>
      <c r="X426" s="94">
        <v>1</v>
      </c>
      <c r="Y426" s="94">
        <f>Y$3/AB$3</f>
        <v>0.95238095238095244</v>
      </c>
      <c r="Z426" s="93">
        <f>Z425*X426</f>
        <v>1.3548428881224008E+20</v>
      </c>
      <c r="AA426" s="93">
        <f>V426*Z426*$G426*Y426</f>
        <v>5.0840156795153073E+23</v>
      </c>
      <c r="AB426" s="93">
        <f t="shared" si="461"/>
        <v>5.0774884423815808E+25</v>
      </c>
      <c r="AC426" s="93">
        <f t="shared" si="421"/>
        <v>1.0154976884763168E+27</v>
      </c>
      <c r="AD426" s="93">
        <f t="shared" si="422"/>
        <v>360448</v>
      </c>
      <c r="AE426" s="94">
        <f t="shared" si="423"/>
        <v>99.871612568780492</v>
      </c>
      <c r="AF426" s="100">
        <f t="shared" si="462"/>
        <v>7.1143278966906047</v>
      </c>
      <c r="AG426" s="94">
        <f t="shared" si="424"/>
        <v>385</v>
      </c>
      <c r="AH426" s="94">
        <f t="shared" si="425"/>
        <v>11.75</v>
      </c>
      <c r="AI426" s="94">
        <v>1</v>
      </c>
      <c r="AJ426" s="94">
        <f>AJ$3/AM$3</f>
        <v>0.85106382978723394</v>
      </c>
      <c r="AK426" s="93">
        <f>AK425*AI426</f>
        <v>1.2701652076147507E+19</v>
      </c>
      <c r="AL426" s="93">
        <f>AG426*AK426*$G426*AJ426</f>
        <v>3.9995070156539876E+22</v>
      </c>
      <c r="AM426" s="93">
        <f t="shared" si="463"/>
        <v>1.7756097975590322E+24</v>
      </c>
      <c r="AN426" s="93">
        <f t="shared" si="426"/>
        <v>1.1363902704377832E+27</v>
      </c>
      <c r="AO426" s="93">
        <f t="shared" si="427"/>
        <v>360448</v>
      </c>
      <c r="AP426" s="94">
        <f t="shared" si="428"/>
        <v>44.395716537296529</v>
      </c>
      <c r="AQ426" s="100">
        <f t="shared" si="470"/>
        <v>3.5390072544995541</v>
      </c>
      <c r="AR426" s="94">
        <f t="shared" si="429"/>
        <v>355</v>
      </c>
      <c r="AS426" s="94">
        <f t="shared" si="430"/>
        <v>13.25</v>
      </c>
      <c r="AT426" s="94">
        <v>1</v>
      </c>
      <c r="AU426" s="94">
        <f>AU$3/AX$3</f>
        <v>0.75471698113207542</v>
      </c>
      <c r="AV426" s="93">
        <f>AV425*AT426</f>
        <v>7.5116150194176E+16</v>
      </c>
      <c r="AW426" s="93">
        <f>AR426*AV426*$G426*AU426</f>
        <v>1.9340566203391784E+20</v>
      </c>
      <c r="AX426" s="93">
        <f t="shared" si="464"/>
        <v>3.1285677949012142E+22</v>
      </c>
      <c r="AY426" s="93">
        <f t="shared" si="431"/>
        <v>1.2814613687915429E+27</v>
      </c>
      <c r="AZ426" s="93">
        <f t="shared" si="432"/>
        <v>360448</v>
      </c>
      <c r="BA426" s="94">
        <f t="shared" si="433"/>
        <v>161.76195474321494</v>
      </c>
      <c r="BB426" s="100">
        <f t="shared" si="471"/>
        <v>14.541016963009485</v>
      </c>
      <c r="BC426" s="94">
        <f t="shared" si="434"/>
        <v>318</v>
      </c>
      <c r="BD426" s="94">
        <f t="shared" si="435"/>
        <v>15.1</v>
      </c>
      <c r="BE426" s="94">
        <v>1</v>
      </c>
      <c r="BF426" s="94">
        <f>BF$3/BI$3</f>
        <v>0.66225165562913912</v>
      </c>
      <c r="BG426" s="93">
        <f>BG425*BE426</f>
        <v>492340720435200</v>
      </c>
      <c r="BH426" s="93">
        <f>BC426*BG426*$G426*BF426</f>
        <v>9.9641284426196211E+17</v>
      </c>
      <c r="BI426" s="93">
        <f t="shared" si="465"/>
        <v>2.1109826870978245E+20</v>
      </c>
      <c r="BJ426" s="93">
        <f t="shared" si="436"/>
        <v>1.460382390094513E+27</v>
      </c>
      <c r="BK426" s="93">
        <f t="shared" si="437"/>
        <v>360448</v>
      </c>
      <c r="BL426" s="94">
        <f t="shared" si="438"/>
        <v>211.85823720100865</v>
      </c>
      <c r="BM426" s="100">
        <f t="shared" si="472"/>
        <v>21.703252250578227</v>
      </c>
      <c r="BN426" s="94">
        <f t="shared" si="439"/>
        <v>268</v>
      </c>
      <c r="BO426" s="94">
        <f t="shared" si="440"/>
        <v>17.600000000000001</v>
      </c>
      <c r="BP426" s="94">
        <v>1</v>
      </c>
      <c r="BQ426" s="94">
        <f>BQ$3/BT$3</f>
        <v>0.56818181818181823</v>
      </c>
      <c r="BR426" s="93">
        <f>BR425*BP426</f>
        <v>3787236311040</v>
      </c>
      <c r="BS426" s="93">
        <f>BN426*BR426*$G426*BQ426</f>
        <v>5542017826339375</v>
      </c>
      <c r="BT426" s="93">
        <f t="shared" si="466"/>
        <v>2.4028155585757453E+17</v>
      </c>
      <c r="BU426" s="93">
        <f t="shared" si="441"/>
        <v>1.7021675540174457E+27</v>
      </c>
      <c r="BV426" s="93">
        <f t="shared" si="442"/>
        <v>360448</v>
      </c>
      <c r="BW426" s="94">
        <f t="shared" si="443"/>
        <v>43.356330381254978</v>
      </c>
      <c r="BX426" s="100">
        <f t="shared" si="473"/>
        <v>5.1768752694035793</v>
      </c>
      <c r="BY426" s="94">
        <f t="shared" si="444"/>
        <v>213</v>
      </c>
      <c r="BZ426" s="94">
        <f t="shared" si="445"/>
        <v>20.350000000000001</v>
      </c>
      <c r="CA426" s="94">
        <v>1</v>
      </c>
      <c r="CB426" s="94">
        <f>CB$3/CE$3</f>
        <v>0.49140049140049141</v>
      </c>
      <c r="CC426" s="93">
        <f>CC425*CA426</f>
        <v>1744404480</v>
      </c>
      <c r="CD426" s="93">
        <f>BY426*CC426*$G426*CB426</f>
        <v>1754630890538.7717</v>
      </c>
      <c r="CE426" s="93">
        <f t="shared" si="467"/>
        <v>135657006328280.98</v>
      </c>
      <c r="CF426" s="93">
        <f t="shared" si="446"/>
        <v>1.9681312343326713E+27</v>
      </c>
      <c r="CG426" s="93">
        <f t="shared" si="447"/>
        <v>360448</v>
      </c>
      <c r="CH426" s="94">
        <f t="shared" si="448"/>
        <v>77.313700026463422</v>
      </c>
      <c r="CI426" s="100">
        <f t="shared" si="474"/>
        <v>10.673906346937114</v>
      </c>
      <c r="CJ426" s="94">
        <f t="shared" si="449"/>
        <v>163</v>
      </c>
      <c r="CK426" s="94">
        <f t="shared" si="450"/>
        <v>22.85</v>
      </c>
      <c r="CL426" s="94">
        <v>1</v>
      </c>
      <c r="CM426" s="94">
        <f>CM$3/CP$3</f>
        <v>0.43763676148796499</v>
      </c>
      <c r="CN426" s="93">
        <f>CN425*CL426</f>
        <v>12979200</v>
      </c>
      <c r="CO426" s="93">
        <f>CJ426*CN426*$G426*CM426</f>
        <v>8897596610.9409199</v>
      </c>
      <c r="CP426" s="93">
        <f t="shared" si="468"/>
        <v>148752427950.38058</v>
      </c>
      <c r="CQ426" s="93">
        <f t="shared" si="451"/>
        <v>2.2099163982556043E+27</v>
      </c>
      <c r="CR426" s="93">
        <f t="shared" si="452"/>
        <v>360448</v>
      </c>
      <c r="CS426" s="94">
        <f t="shared" si="453"/>
        <v>16.718270613377474</v>
      </c>
      <c r="CT426" s="100">
        <f t="shared" si="475"/>
        <v>2.5916722083831432</v>
      </c>
      <c r="CU426" s="94">
        <f t="shared" si="454"/>
        <v>100</v>
      </c>
      <c r="CV426" s="94">
        <f t="shared" si="455"/>
        <v>26</v>
      </c>
      <c r="CW426" s="94">
        <v>10</v>
      </c>
      <c r="CX426" s="94">
        <f>CX$3/DA$3</f>
        <v>0.38461538461538458</v>
      </c>
      <c r="CY426" s="93">
        <f>CY425*CW426</f>
        <v>6400</v>
      </c>
      <c r="CZ426" s="93">
        <f>CU426*CY426*$G426*CX426</f>
        <v>2365538.4615384615</v>
      </c>
      <c r="DA426" s="93">
        <f t="shared" si="469"/>
        <v>27262976.000000183</v>
      </c>
      <c r="DB426" s="93">
        <f t="shared" si="456"/>
        <v>2.5145657047984991E+27</v>
      </c>
      <c r="DC426" s="93">
        <f t="shared" si="457"/>
        <v>360448</v>
      </c>
      <c r="DD426" s="94">
        <f t="shared" si="458"/>
        <v>11.525061394380931</v>
      </c>
      <c r="DE426" s="100">
        <f t="shared" si="476"/>
        <v>2.0329144929030134</v>
      </c>
    </row>
    <row r="427" spans="1:109">
      <c r="A427" s="84">
        <v>8192</v>
      </c>
      <c r="B427" s="84">
        <f t="shared" si="412"/>
        <v>14.033333333333333</v>
      </c>
      <c r="C427" s="112">
        <f t="shared" si="477"/>
        <v>14.74</v>
      </c>
      <c r="D427" s="116"/>
      <c r="E427" s="86">
        <f t="shared" si="459"/>
        <v>3.105</v>
      </c>
      <c r="F427" s="86">
        <f t="shared" si="413"/>
        <v>3.105</v>
      </c>
      <c r="G427" s="87">
        <f t="shared" si="414"/>
        <v>9.6410249999999991</v>
      </c>
      <c r="H427" s="88">
        <f t="shared" si="415"/>
        <v>2.2219057604876889E+25</v>
      </c>
      <c r="I427" s="84">
        <f t="shared" si="460"/>
        <v>84.200000000000045</v>
      </c>
      <c r="J427" s="89">
        <v>421</v>
      </c>
      <c r="K427" s="94">
        <f t="shared" si="416"/>
        <v>421</v>
      </c>
      <c r="L427" s="94">
        <f t="shared" si="417"/>
        <v>10</v>
      </c>
      <c r="M427" s="94">
        <v>1</v>
      </c>
      <c r="N427" s="94">
        <f>N$3/Q$3</f>
        <v>1</v>
      </c>
      <c r="O427" s="93">
        <f>O426*M427</f>
        <v>1.7562778179364454E+21</v>
      </c>
      <c r="P427" s="93">
        <f>K427*O427*$G427*N427</f>
        <v>7.1285060252113718E+24</v>
      </c>
      <c r="Q427" s="93">
        <f t="shared" si="478"/>
        <v>2.2219057604876888E+26</v>
      </c>
      <c r="R427" s="93">
        <f t="shared" si="479"/>
        <v>1.1109528802438445E+27</v>
      </c>
      <c r="S427" s="93">
        <f t="shared" si="418"/>
        <v>360721.06666666665</v>
      </c>
      <c r="T427" s="94">
        <f t="shared" si="480"/>
        <v>31.169304656957287</v>
      </c>
      <c r="U427" s="100">
        <f>T427/(($C427/N$3))</f>
        <v>2.1146068288302096</v>
      </c>
      <c r="V427" s="94">
        <f t="shared" si="419"/>
        <v>411</v>
      </c>
      <c r="W427" s="97">
        <f t="shared" si="420"/>
        <v>10.5</v>
      </c>
      <c r="X427" s="94">
        <v>1</v>
      </c>
      <c r="Y427" s="94">
        <f>Y$3/AB$3</f>
        <v>0.95238095238095244</v>
      </c>
      <c r="Z427" s="93">
        <f>Z426*X427</f>
        <v>1.3548428881224008E+20</v>
      </c>
      <c r="AA427" s="93">
        <f>V427*Z427*$G427*Y427</f>
        <v>5.1128690265658765E+23</v>
      </c>
      <c r="AB427" s="93">
        <f t="shared" si="461"/>
        <v>5.8325026212801804E+25</v>
      </c>
      <c r="AC427" s="93">
        <f t="shared" si="421"/>
        <v>1.1665005242560368E+27</v>
      </c>
      <c r="AD427" s="93">
        <f t="shared" si="422"/>
        <v>360721.06666666665</v>
      </c>
      <c r="AE427" s="94">
        <f t="shared" si="423"/>
        <v>114.07494678575122</v>
      </c>
      <c r="AF427" s="100">
        <f t="shared" si="462"/>
        <v>8.1260986516308531</v>
      </c>
      <c r="AG427" s="94">
        <f t="shared" si="424"/>
        <v>386</v>
      </c>
      <c r="AH427" s="94">
        <f t="shared" si="425"/>
        <v>11.75</v>
      </c>
      <c r="AI427" s="94">
        <v>1</v>
      </c>
      <c r="AJ427" s="94">
        <f>AJ$3/AM$3</f>
        <v>0.85106382978723394</v>
      </c>
      <c r="AK427" s="93">
        <f>AK426*AI427</f>
        <v>1.2701652076147507E+19</v>
      </c>
      <c r="AL427" s="93">
        <f>AG427*AK427*$G427*AJ427</f>
        <v>4.022840923410369E+22</v>
      </c>
      <c r="AM427" s="93">
        <f t="shared" si="463"/>
        <v>2.0396400535726788E+24</v>
      </c>
      <c r="AN427" s="93">
        <f t="shared" si="426"/>
        <v>1.3053696342865171E+27</v>
      </c>
      <c r="AO427" s="93">
        <f t="shared" si="427"/>
        <v>360721.06666666665</v>
      </c>
      <c r="AP427" s="94">
        <f t="shared" si="428"/>
        <v>50.701484160193218</v>
      </c>
      <c r="AQ427" s="100">
        <f t="shared" si="470"/>
        <v>4.0416719055784966</v>
      </c>
      <c r="AR427" s="94">
        <f t="shared" si="429"/>
        <v>356</v>
      </c>
      <c r="AS427" s="94">
        <f t="shared" si="430"/>
        <v>13.25</v>
      </c>
      <c r="AT427" s="94">
        <v>1</v>
      </c>
      <c r="AU427" s="94">
        <f>AU$3/AX$3</f>
        <v>0.75471698113207542</v>
      </c>
      <c r="AV427" s="93">
        <f>AV426*AT427</f>
        <v>7.5116150194176E+16</v>
      </c>
      <c r="AW427" s="93">
        <f>AR427*AV427*$G427*AU427</f>
        <v>1.9457661793629189E+20</v>
      </c>
      <c r="AX427" s="93">
        <f t="shared" si="464"/>
        <v>3.5937806794997258E+22</v>
      </c>
      <c r="AY427" s="93">
        <f t="shared" si="431"/>
        <v>1.4720125663230939E+27</v>
      </c>
      <c r="AZ427" s="93">
        <f t="shared" si="432"/>
        <v>360721.06666666665</v>
      </c>
      <c r="BA427" s="94">
        <f t="shared" si="433"/>
        <v>184.69745839021616</v>
      </c>
      <c r="BB427" s="100">
        <f t="shared" si="471"/>
        <v>16.602722684330828</v>
      </c>
      <c r="BC427" s="94">
        <f t="shared" si="434"/>
        <v>319</v>
      </c>
      <c r="BD427" s="94">
        <f t="shared" si="435"/>
        <v>15.1</v>
      </c>
      <c r="BE427" s="94">
        <v>1</v>
      </c>
      <c r="BF427" s="94">
        <f>BF$3/BI$3</f>
        <v>0.66225165562913912</v>
      </c>
      <c r="BG427" s="93">
        <f>BG426*BE427</f>
        <v>492340720435200</v>
      </c>
      <c r="BH427" s="93">
        <f>BC427*BG427*$G427*BF427</f>
        <v>1.0027731609010423E+18</v>
      </c>
      <c r="BI427" s="93">
        <f t="shared" si="465"/>
        <v>2.4248823400964922E+20</v>
      </c>
      <c r="BJ427" s="93">
        <f t="shared" si="436"/>
        <v>1.6775388491682049E+27</v>
      </c>
      <c r="BK427" s="93">
        <f t="shared" si="437"/>
        <v>360721.06666666665</v>
      </c>
      <c r="BL427" s="94">
        <f t="shared" si="438"/>
        <v>241.81763479964033</v>
      </c>
      <c r="BM427" s="100">
        <f t="shared" si="472"/>
        <v>24.772362859393276</v>
      </c>
      <c r="BN427" s="94">
        <f t="shared" si="439"/>
        <v>269</v>
      </c>
      <c r="BO427" s="94">
        <f t="shared" si="440"/>
        <v>17.600000000000001</v>
      </c>
      <c r="BP427" s="94">
        <v>1</v>
      </c>
      <c r="BQ427" s="94">
        <f>BQ$3/BT$3</f>
        <v>0.56818181818181823</v>
      </c>
      <c r="BR427" s="93">
        <f>BR426*BP427</f>
        <v>3787236311040</v>
      </c>
      <c r="BS427" s="93">
        <f>BN427*BR427*$G427*BQ427</f>
        <v>5580655652311561</v>
      </c>
      <c r="BT427" s="93">
        <f t="shared" si="466"/>
        <v>2.7601102794972403E+17</v>
      </c>
      <c r="BU427" s="93">
        <f t="shared" si="441"/>
        <v>1.9552770692291666E+27</v>
      </c>
      <c r="BV427" s="93">
        <f t="shared" si="442"/>
        <v>360721.06666666665</v>
      </c>
      <c r="BW427" s="94">
        <f t="shared" si="443"/>
        <v>49.458530528648119</v>
      </c>
      <c r="BX427" s="100">
        <f t="shared" si="473"/>
        <v>5.9054961825251482</v>
      </c>
      <c r="BY427" s="94">
        <f t="shared" si="444"/>
        <v>214</v>
      </c>
      <c r="BZ427" s="94">
        <f t="shared" si="445"/>
        <v>20.350000000000001</v>
      </c>
      <c r="CA427" s="94">
        <v>1</v>
      </c>
      <c r="CB427" s="94">
        <f>CB$3/CE$3</f>
        <v>0.49140049140049141</v>
      </c>
      <c r="CC427" s="93">
        <f>CC426*CA427</f>
        <v>1744404480</v>
      </c>
      <c r="CD427" s="93">
        <f>BY427*CC427*$G427*CB427</f>
        <v>1768559853161.4192</v>
      </c>
      <c r="CE427" s="93">
        <f t="shared" si="467"/>
        <v>155828980013118.75</v>
      </c>
      <c r="CF427" s="93">
        <f t="shared" si="446"/>
        <v>2.2607891112962238E+27</v>
      </c>
      <c r="CG427" s="93">
        <f t="shared" si="447"/>
        <v>360721.06666666665</v>
      </c>
      <c r="CH427" s="94">
        <f t="shared" si="448"/>
        <v>88.110662319154201</v>
      </c>
      <c r="CI427" s="100">
        <f t="shared" si="474"/>
        <v>12.164531738092185</v>
      </c>
      <c r="CJ427" s="94">
        <f t="shared" si="449"/>
        <v>164</v>
      </c>
      <c r="CK427" s="94">
        <f t="shared" si="450"/>
        <v>22.85</v>
      </c>
      <c r="CL427" s="94">
        <v>1</v>
      </c>
      <c r="CM427" s="94">
        <f>CM$3/CP$3</f>
        <v>0.43763676148796499</v>
      </c>
      <c r="CN427" s="93">
        <f>CN426*CL427</f>
        <v>12979200</v>
      </c>
      <c r="CO427" s="93">
        <f>CJ427*CN427*$G427*CM427</f>
        <v>8981084391.9124718</v>
      </c>
      <c r="CP427" s="93">
        <f t="shared" si="468"/>
        <v>170871669288.41714</v>
      </c>
      <c r="CQ427" s="93">
        <f t="shared" si="451"/>
        <v>2.5385273313571846E+27</v>
      </c>
      <c r="CR427" s="93">
        <f t="shared" si="452"/>
        <v>360721.06666666665</v>
      </c>
      <c r="CS427" s="94">
        <f t="shared" si="453"/>
        <v>19.025728055989347</v>
      </c>
      <c r="CT427" s="100">
        <f t="shared" si="475"/>
        <v>2.9493750751652419</v>
      </c>
      <c r="CU427" s="94">
        <f t="shared" si="454"/>
        <v>101</v>
      </c>
      <c r="CV427" s="94">
        <f t="shared" si="455"/>
        <v>26</v>
      </c>
      <c r="CW427" s="94">
        <v>1</v>
      </c>
      <c r="CX427" s="94">
        <f>CX$3/DA$3</f>
        <v>0.38461538461538458</v>
      </c>
      <c r="CY427" s="93">
        <f>CY426*CW427</f>
        <v>6400</v>
      </c>
      <c r="CZ427" s="93">
        <f>CU427*CY427*$G427*CX427</f>
        <v>2396907.1384615381</v>
      </c>
      <c r="DA427" s="93">
        <f t="shared" si="469"/>
        <v>31316935.683523852</v>
      </c>
      <c r="DB427" s="93">
        <f t="shared" si="456"/>
        <v>2.8884774886339956E+27</v>
      </c>
      <c r="DC427" s="93">
        <f t="shared" si="457"/>
        <v>360721.06666666665</v>
      </c>
      <c r="DD427" s="94">
        <f t="shared" si="458"/>
        <v>13.065560689023906</v>
      </c>
      <c r="DE427" s="100">
        <f t="shared" si="476"/>
        <v>2.3046443549160212</v>
      </c>
    </row>
    <row r="428" spans="1:109">
      <c r="A428" s="84">
        <v>8192</v>
      </c>
      <c r="B428" s="84">
        <f t="shared" si="412"/>
        <v>14.066666666666666</v>
      </c>
      <c r="C428" s="112">
        <f t="shared" si="477"/>
        <v>14.74</v>
      </c>
      <c r="D428" s="116"/>
      <c r="E428" s="86">
        <f t="shared" si="459"/>
        <v>3.11</v>
      </c>
      <c r="F428" s="86">
        <f t="shared" si="413"/>
        <v>3.11</v>
      </c>
      <c r="G428" s="87">
        <f t="shared" si="414"/>
        <v>9.6720999999999986</v>
      </c>
      <c r="H428" s="88">
        <f t="shared" si="415"/>
        <v>2.5522994920306451E+25</v>
      </c>
      <c r="I428" s="84">
        <f t="shared" si="460"/>
        <v>84.400000000000034</v>
      </c>
      <c r="J428" s="89">
        <v>422</v>
      </c>
      <c r="K428" s="94">
        <f t="shared" si="416"/>
        <v>422</v>
      </c>
      <c r="L428" s="94">
        <f t="shared" si="417"/>
        <v>10</v>
      </c>
      <c r="M428" s="94">
        <v>1</v>
      </c>
      <c r="N428" s="94">
        <f>N$3/Q$3</f>
        <v>1</v>
      </c>
      <c r="O428" s="93">
        <f>O427*M428</f>
        <v>1.7562778179364454E+21</v>
      </c>
      <c r="P428" s="93">
        <f>K428*O428*$G428*N428</f>
        <v>7.1684695561682251E+24</v>
      </c>
      <c r="Q428" s="93">
        <f t="shared" si="478"/>
        <v>2.5522994920306451E+26</v>
      </c>
      <c r="R428" s="93">
        <f t="shared" si="479"/>
        <v>1.2761497460153227E+27</v>
      </c>
      <c r="S428" s="93">
        <f t="shared" si="418"/>
        <v>360994.1333333333</v>
      </c>
      <c r="T428" s="94">
        <f t="shared" si="480"/>
        <v>35.604524397184306</v>
      </c>
      <c r="U428" s="100">
        <f>T428/(($C428/N$3))</f>
        <v>2.4155036904466964</v>
      </c>
      <c r="V428" s="94">
        <f t="shared" si="419"/>
        <v>412</v>
      </c>
      <c r="W428" s="97">
        <f t="shared" si="420"/>
        <v>10.5</v>
      </c>
      <c r="X428" s="94">
        <v>1</v>
      </c>
      <c r="Y428" s="94">
        <f>Y$3/AB$3</f>
        <v>0.95238095238095244</v>
      </c>
      <c r="Z428" s="93">
        <f>Z427*X428</f>
        <v>1.3548428881224008E+20</v>
      </c>
      <c r="AA428" s="93">
        <f>V428*Z428*$G428*Y428</f>
        <v>5.1418290191066405E+23</v>
      </c>
      <c r="AB428" s="93">
        <f t="shared" si="461"/>
        <v>6.6997861665804389E+25</v>
      </c>
      <c r="AC428" s="93">
        <f t="shared" si="421"/>
        <v>1.3399572333160886E+27</v>
      </c>
      <c r="AD428" s="93">
        <f t="shared" si="422"/>
        <v>360994.1333333333</v>
      </c>
      <c r="AE428" s="94">
        <f t="shared" si="423"/>
        <v>130.29966849703771</v>
      </c>
      <c r="AF428" s="100">
        <f t="shared" si="462"/>
        <v>9.2818624098975313</v>
      </c>
      <c r="AG428" s="94">
        <f t="shared" si="424"/>
        <v>387</v>
      </c>
      <c r="AH428" s="94">
        <f t="shared" si="425"/>
        <v>11.75</v>
      </c>
      <c r="AI428" s="94">
        <v>1</v>
      </c>
      <c r="AJ428" s="94">
        <f>AJ$3/AM$3</f>
        <v>0.85106382978723394</v>
      </c>
      <c r="AK428" s="93">
        <f>AK427*AI428</f>
        <v>1.2701652076147507E+19</v>
      </c>
      <c r="AL428" s="93">
        <f>AG428*AK428*$G428*AJ428</f>
        <v>4.0462628238883683E+22</v>
      </c>
      <c r="AM428" s="93">
        <f t="shared" si="463"/>
        <v>2.3429311743250008E+24</v>
      </c>
      <c r="AN428" s="93">
        <f t="shared" si="426"/>
        <v>1.4994759515680039E+27</v>
      </c>
      <c r="AO428" s="93">
        <f t="shared" si="427"/>
        <v>360994.1333333333</v>
      </c>
      <c r="AP428" s="94">
        <f t="shared" si="428"/>
        <v>57.90358353621469</v>
      </c>
      <c r="AQ428" s="100">
        <f t="shared" si="470"/>
        <v>4.6157876970863141</v>
      </c>
      <c r="AR428" s="94">
        <f t="shared" si="429"/>
        <v>357</v>
      </c>
      <c r="AS428" s="94">
        <f t="shared" si="430"/>
        <v>13.25</v>
      </c>
      <c r="AT428" s="94">
        <v>1</v>
      </c>
      <c r="AU428" s="94">
        <f>AU$3/AX$3</f>
        <v>0.75471698113207542</v>
      </c>
      <c r="AV428" s="93">
        <f>AV427*AT428</f>
        <v>7.5116150194176E+16</v>
      </c>
      <c r="AW428" s="93">
        <f>AR428*AV428*$G428*AU428</f>
        <v>1.9575210348425128E+20</v>
      </c>
      <c r="AX428" s="93">
        <f t="shared" si="464"/>
        <v>4.1281699547614615E+22</v>
      </c>
      <c r="AY428" s="93">
        <f t="shared" si="431"/>
        <v>1.6908984134703025E+27</v>
      </c>
      <c r="AZ428" s="93">
        <f t="shared" si="432"/>
        <v>360994.1333333333</v>
      </c>
      <c r="BA428" s="94">
        <f t="shared" si="433"/>
        <v>210.88764213936443</v>
      </c>
      <c r="BB428" s="100">
        <f t="shared" si="471"/>
        <v>18.956996325282081</v>
      </c>
      <c r="BC428" s="94">
        <f t="shared" si="434"/>
        <v>320</v>
      </c>
      <c r="BD428" s="94">
        <f t="shared" si="435"/>
        <v>15.1</v>
      </c>
      <c r="BE428" s="94">
        <v>14</v>
      </c>
      <c r="BF428" s="94">
        <f>BF$3/BI$3</f>
        <v>0.66225165562913912</v>
      </c>
      <c r="BG428" s="93">
        <f>BG427*BE428</f>
        <v>6892770086092800</v>
      </c>
      <c r="BH428" s="93">
        <f>BC428*BG428*$G428*BF428</f>
        <v>1.4128224964174447E+19</v>
      </c>
      <c r="BI428" s="93">
        <f t="shared" si="465"/>
        <v>2.7854583551302015E+20</v>
      </c>
      <c r="BJ428" s="93">
        <f t="shared" si="436"/>
        <v>1.9269861164831369E+27</v>
      </c>
      <c r="BK428" s="93">
        <f t="shared" si="437"/>
        <v>360994.1333333333</v>
      </c>
      <c r="BL428" s="94">
        <f t="shared" si="438"/>
        <v>19.715557773134339</v>
      </c>
      <c r="BM428" s="100">
        <f t="shared" si="472"/>
        <v>2.0197077501650509</v>
      </c>
      <c r="BN428" s="94">
        <f t="shared" si="439"/>
        <v>270</v>
      </c>
      <c r="BO428" s="94">
        <f t="shared" si="440"/>
        <v>17.600000000000001</v>
      </c>
      <c r="BP428" s="94">
        <v>1</v>
      </c>
      <c r="BQ428" s="94">
        <f>BQ$3/BT$3</f>
        <v>0.56818181818181823</v>
      </c>
      <c r="BR428" s="93">
        <f>BR427*BP428</f>
        <v>3787236311040</v>
      </c>
      <c r="BS428" s="93">
        <f>BN428*BR428*$G428*BQ428</f>
        <v>5619456049706077</v>
      </c>
      <c r="BT428" s="93">
        <f t="shared" si="466"/>
        <v>3.1705341376688858E+17</v>
      </c>
      <c r="BU428" s="93">
        <f t="shared" si="441"/>
        <v>2.2460235529869678E+27</v>
      </c>
      <c r="BV428" s="93">
        <f t="shared" si="442"/>
        <v>360994.1333333333</v>
      </c>
      <c r="BW428" s="94">
        <f t="shared" si="443"/>
        <v>56.420659039316078</v>
      </c>
      <c r="BX428" s="100">
        <f t="shared" si="473"/>
        <v>6.7367951091720686</v>
      </c>
      <c r="BY428" s="94">
        <f t="shared" si="444"/>
        <v>215</v>
      </c>
      <c r="BZ428" s="94">
        <f t="shared" si="445"/>
        <v>20.350000000000001</v>
      </c>
      <c r="CA428" s="94">
        <v>1</v>
      </c>
      <c r="CB428" s="94">
        <f>CB$3/CE$3</f>
        <v>0.49140049140049141</v>
      </c>
      <c r="CC428" s="93">
        <f>CC427*CA428</f>
        <v>1744404480</v>
      </c>
      <c r="CD428" s="93">
        <f>BY428*CC428*$G428*CB428</f>
        <v>1782551220032.7859</v>
      </c>
      <c r="CE428" s="93">
        <f t="shared" si="467"/>
        <v>179000493001935.41</v>
      </c>
      <c r="CF428" s="93">
        <f t="shared" si="446"/>
        <v>2.5969647331411815E+27</v>
      </c>
      <c r="CG428" s="93">
        <f t="shared" si="447"/>
        <v>360994.1333333333</v>
      </c>
      <c r="CH428" s="94">
        <f t="shared" si="448"/>
        <v>100.41814843258366</v>
      </c>
      <c r="CI428" s="100">
        <f t="shared" si="474"/>
        <v>13.863699597035804</v>
      </c>
      <c r="CJ428" s="94">
        <f t="shared" si="449"/>
        <v>165</v>
      </c>
      <c r="CK428" s="94">
        <f t="shared" si="450"/>
        <v>22.85</v>
      </c>
      <c r="CL428" s="94">
        <v>1</v>
      </c>
      <c r="CM428" s="94">
        <f>CM$3/CP$3</f>
        <v>0.43763676148796499</v>
      </c>
      <c r="CN428" s="93">
        <f>CN427*CL428</f>
        <v>12979200</v>
      </c>
      <c r="CO428" s="93">
        <f>CJ428*CN428*$G428*CM428</f>
        <v>9064971489.1903706</v>
      </c>
      <c r="CP428" s="93">
        <f t="shared" si="468"/>
        <v>196280005427.20215</v>
      </c>
      <c r="CQ428" s="93">
        <f t="shared" si="451"/>
        <v>2.9160021696450121E+27</v>
      </c>
      <c r="CR428" s="93">
        <f t="shared" si="452"/>
        <v>360994.1333333333</v>
      </c>
      <c r="CS428" s="94">
        <f t="shared" si="453"/>
        <v>21.652578351874411</v>
      </c>
      <c r="CT428" s="100">
        <f t="shared" si="475"/>
        <v>3.3565903347376547</v>
      </c>
      <c r="CU428" s="94">
        <f t="shared" si="454"/>
        <v>102</v>
      </c>
      <c r="CV428" s="94">
        <f t="shared" si="455"/>
        <v>26</v>
      </c>
      <c r="CW428" s="94">
        <v>1</v>
      </c>
      <c r="CX428" s="94">
        <f>CX$3/DA$3</f>
        <v>0.38461538461538458</v>
      </c>
      <c r="CY428" s="93">
        <f>CY427*CW428</f>
        <v>6400</v>
      </c>
      <c r="CZ428" s="93">
        <f>CU428*CY428*$G428*CX428</f>
        <v>2428441.1076923069</v>
      </c>
      <c r="DA428" s="93">
        <f t="shared" si="469"/>
        <v>35973712.503211796</v>
      </c>
      <c r="DB428" s="93">
        <f t="shared" si="456"/>
        <v>3.3179893396398385E+27</v>
      </c>
      <c r="DC428" s="93">
        <f t="shared" si="457"/>
        <v>360994.1333333333</v>
      </c>
      <c r="DD428" s="94">
        <f t="shared" si="458"/>
        <v>14.813500063584746</v>
      </c>
      <c r="DE428" s="100">
        <f t="shared" si="476"/>
        <v>2.612964733061081</v>
      </c>
    </row>
    <row r="429" spans="1:109">
      <c r="A429" s="84">
        <v>8192</v>
      </c>
      <c r="B429" s="84">
        <f t="shared" si="412"/>
        <v>14.1</v>
      </c>
      <c r="C429" s="112">
        <f t="shared" si="477"/>
        <v>14.74</v>
      </c>
      <c r="D429" s="116"/>
      <c r="E429" s="86">
        <f t="shared" si="459"/>
        <v>3.1150000000000002</v>
      </c>
      <c r="F429" s="86">
        <f t="shared" si="413"/>
        <v>3.1150000000000002</v>
      </c>
      <c r="G429" s="87">
        <f t="shared" si="414"/>
        <v>9.7032250000000015</v>
      </c>
      <c r="H429" s="88">
        <f t="shared" si="415"/>
        <v>2.9318222279553705E+25</v>
      </c>
      <c r="I429" s="84">
        <f t="shared" si="460"/>
        <v>84.600000000000037</v>
      </c>
      <c r="J429" s="89">
        <v>423</v>
      </c>
      <c r="K429" s="94">
        <f t="shared" si="416"/>
        <v>423</v>
      </c>
      <c r="L429" s="94">
        <f t="shared" si="417"/>
        <v>10</v>
      </c>
      <c r="M429" s="94">
        <v>1</v>
      </c>
      <c r="N429" s="94">
        <f>N$3/Q$3</f>
        <v>1</v>
      </c>
      <c r="O429" s="93">
        <f>O428*M429</f>
        <v>1.7562778179364454E+21</v>
      </c>
      <c r="P429" s="93">
        <f>K429*O429*$G429*N429</f>
        <v>7.2085793850673142E+24</v>
      </c>
      <c r="Q429" s="93">
        <f t="shared" si="478"/>
        <v>2.9318222279553707E+26</v>
      </c>
      <c r="R429" s="93">
        <f t="shared" si="479"/>
        <v>1.4659111139776854E+27</v>
      </c>
      <c r="S429" s="93">
        <f t="shared" si="418"/>
        <v>361267.20000000001</v>
      </c>
      <c r="T429" s="94">
        <f t="shared" si="480"/>
        <v>40.671290019066539</v>
      </c>
      <c r="U429" s="100">
        <f>T429/(($C429/N$3))</f>
        <v>2.75924626995024</v>
      </c>
      <c r="V429" s="94">
        <f t="shared" si="419"/>
        <v>413</v>
      </c>
      <c r="W429" s="97">
        <f t="shared" si="420"/>
        <v>10.5</v>
      </c>
      <c r="X429" s="94">
        <v>1</v>
      </c>
      <c r="Y429" s="94">
        <f>Y$3/AB$3</f>
        <v>0.95238095238095244</v>
      </c>
      <c r="Z429" s="93">
        <f>Z428*X429</f>
        <v>1.3548428881224008E+20</v>
      </c>
      <c r="AA429" s="93">
        <f>V429*Z429*$G429*Y429</f>
        <v>5.1708958506865847E+23</v>
      </c>
      <c r="AB429" s="93">
        <f t="shared" si="461"/>
        <v>7.6960333483828421E+25</v>
      </c>
      <c r="AC429" s="93">
        <f t="shared" si="421"/>
        <v>1.5392066696765693E+27</v>
      </c>
      <c r="AD429" s="93">
        <f t="shared" si="422"/>
        <v>361267.20000000001</v>
      </c>
      <c r="AE429" s="94">
        <f t="shared" si="423"/>
        <v>148.83365611320471</v>
      </c>
      <c r="AF429" s="100">
        <f t="shared" si="462"/>
        <v>10.602126113898573</v>
      </c>
      <c r="AG429" s="94">
        <f t="shared" si="424"/>
        <v>388</v>
      </c>
      <c r="AH429" s="94">
        <f t="shared" si="425"/>
        <v>11.75</v>
      </c>
      <c r="AI429" s="94">
        <v>1</v>
      </c>
      <c r="AJ429" s="94">
        <f>AJ$3/AM$3</f>
        <v>0.85106382978723394</v>
      </c>
      <c r="AK429" s="93">
        <f>AK428*AI429</f>
        <v>1.2701652076147507E+19</v>
      </c>
      <c r="AL429" s="93">
        <f>AG429*AK429*$G429*AJ429</f>
        <v>4.0697728792367355E+22</v>
      </c>
      <c r="AM429" s="93">
        <f t="shared" si="463"/>
        <v>2.6913211858184001E+24</v>
      </c>
      <c r="AN429" s="93">
        <f t="shared" si="426"/>
        <v>1.72244555892378E+27</v>
      </c>
      <c r="AO429" s="93">
        <f t="shared" si="427"/>
        <v>361267.20000000001</v>
      </c>
      <c r="AP429" s="94">
        <f t="shared" si="428"/>
        <v>66.129517928360244</v>
      </c>
      <c r="AQ429" s="100">
        <f t="shared" si="470"/>
        <v>5.2715185594181335</v>
      </c>
      <c r="AR429" s="94">
        <f t="shared" si="429"/>
        <v>358</v>
      </c>
      <c r="AS429" s="94">
        <f t="shared" si="430"/>
        <v>13.25</v>
      </c>
      <c r="AT429" s="94">
        <v>1</v>
      </c>
      <c r="AU429" s="94">
        <f>AU$3/AX$3</f>
        <v>0.75471698113207542</v>
      </c>
      <c r="AV429" s="93">
        <f>AV428*AT429</f>
        <v>7.5116150194176E+16</v>
      </c>
      <c r="AW429" s="93">
        <f>AR429*AV429*$G429*AU429</f>
        <v>1.9693212718151116E+20</v>
      </c>
      <c r="AX429" s="93">
        <f t="shared" si="464"/>
        <v>4.742022036182676E+22</v>
      </c>
      <c r="AY429" s="93">
        <f t="shared" si="431"/>
        <v>1.9423322260204329E+27</v>
      </c>
      <c r="AZ429" s="93">
        <f t="shared" si="432"/>
        <v>361267.20000000001</v>
      </c>
      <c r="BA429" s="94">
        <f t="shared" si="433"/>
        <v>240.7947399975009</v>
      </c>
      <c r="BB429" s="100">
        <f t="shared" si="471"/>
        <v>21.645388771824198</v>
      </c>
      <c r="BC429" s="94">
        <f t="shared" si="434"/>
        <v>321</v>
      </c>
      <c r="BD429" s="94">
        <f t="shared" si="435"/>
        <v>15.1</v>
      </c>
      <c r="BE429" s="94">
        <v>1</v>
      </c>
      <c r="BF429" s="94">
        <f>BF$3/BI$3</f>
        <v>0.66225165562913912</v>
      </c>
      <c r="BG429" s="93">
        <f>BG428*BE429</f>
        <v>6892770086092800</v>
      </c>
      <c r="BH429" s="93">
        <f>BC429*BG429*$G429*BF429</f>
        <v>1.4217982639059292E+19</v>
      </c>
      <c r="BI429" s="93">
        <f t="shared" si="465"/>
        <v>3.1996514304508101E+20</v>
      </c>
      <c r="BJ429" s="93">
        <f t="shared" si="436"/>
        <v>2.2135257821063046E+27</v>
      </c>
      <c r="BK429" s="93">
        <f t="shared" si="437"/>
        <v>361267.20000000001</v>
      </c>
      <c r="BL429" s="94">
        <f t="shared" si="438"/>
        <v>22.504257542563082</v>
      </c>
      <c r="BM429" s="100">
        <f t="shared" si="472"/>
        <v>2.3053886627727445</v>
      </c>
      <c r="BN429" s="94">
        <f t="shared" si="439"/>
        <v>271</v>
      </c>
      <c r="BO429" s="94">
        <f t="shared" si="440"/>
        <v>17.600000000000001</v>
      </c>
      <c r="BP429" s="94">
        <v>1</v>
      </c>
      <c r="BQ429" s="94">
        <f>BQ$3/BT$3</f>
        <v>0.56818181818181823</v>
      </c>
      <c r="BR429" s="93">
        <f>BR428*BP429</f>
        <v>3787236311040</v>
      </c>
      <c r="BS429" s="93">
        <f>BN429*BR429*$G429*BQ429</f>
        <v>5658419341298745</v>
      </c>
      <c r="BT429" s="93">
        <f t="shared" si="466"/>
        <v>3.6419873484021933E+17</v>
      </c>
      <c r="BU429" s="93">
        <f t="shared" si="441"/>
        <v>2.5800035606007262E+27</v>
      </c>
      <c r="BV429" s="93">
        <f t="shared" si="442"/>
        <v>361267.20000000001</v>
      </c>
      <c r="BW429" s="94">
        <f t="shared" si="443"/>
        <v>64.364041063917838</v>
      </c>
      <c r="BX429" s="100">
        <f t="shared" si="473"/>
        <v>7.6852586344976528</v>
      </c>
      <c r="BY429" s="94">
        <f t="shared" si="444"/>
        <v>216</v>
      </c>
      <c r="BZ429" s="94">
        <f t="shared" si="445"/>
        <v>20.350000000000001</v>
      </c>
      <c r="CA429" s="94">
        <v>1</v>
      </c>
      <c r="CB429" s="94">
        <f>CB$3/CE$3</f>
        <v>0.49140049140049141</v>
      </c>
      <c r="CC429" s="93">
        <f>CC428*CA429</f>
        <v>1744404480</v>
      </c>
      <c r="CD429" s="93">
        <f>BY429*CC429*$G429*CB429</f>
        <v>1796605119733.0559</v>
      </c>
      <c r="CE429" s="93">
        <f t="shared" si="467"/>
        <v>205617571854981.47</v>
      </c>
      <c r="CF429" s="93">
        <f t="shared" si="446"/>
        <v>2.9831291169445898E+27</v>
      </c>
      <c r="CG429" s="93">
        <f t="shared" si="447"/>
        <v>361267.20000000001</v>
      </c>
      <c r="CH429" s="94">
        <f t="shared" si="448"/>
        <v>114.4478380900599</v>
      </c>
      <c r="CI429" s="100">
        <f t="shared" si="474"/>
        <v>15.800634363179913</v>
      </c>
      <c r="CJ429" s="94">
        <f t="shared" si="449"/>
        <v>166</v>
      </c>
      <c r="CK429" s="94">
        <f t="shared" si="450"/>
        <v>22.85</v>
      </c>
      <c r="CL429" s="94">
        <v>1</v>
      </c>
      <c r="CM429" s="94">
        <f>CM$3/CP$3</f>
        <v>0.43763676148796499</v>
      </c>
      <c r="CN429" s="93">
        <f>CN428*CL429</f>
        <v>12979200</v>
      </c>
      <c r="CO429" s="93">
        <f>CJ429*CN429*$G429*CM429</f>
        <v>9149258754.8008766</v>
      </c>
      <c r="CP429" s="93">
        <f t="shared" si="468"/>
        <v>225466519353.03625</v>
      </c>
      <c r="CQ429" s="93">
        <f t="shared" si="451"/>
        <v>3.3496068954390112E+27</v>
      </c>
      <c r="CR429" s="93">
        <f t="shared" si="452"/>
        <v>361267.20000000001</v>
      </c>
      <c r="CS429" s="94">
        <f t="shared" si="453"/>
        <v>24.643146007290213</v>
      </c>
      <c r="CT429" s="100">
        <f t="shared" si="475"/>
        <v>3.820189187697296</v>
      </c>
      <c r="CU429" s="94">
        <f t="shared" si="454"/>
        <v>103</v>
      </c>
      <c r="CV429" s="94">
        <f t="shared" si="455"/>
        <v>26</v>
      </c>
      <c r="CW429" s="94">
        <v>1</v>
      </c>
      <c r="CX429" s="94">
        <f>CX$3/DA$3</f>
        <v>0.38461538461538458</v>
      </c>
      <c r="CY429" s="93">
        <f>CY428*CW429</f>
        <v>6400</v>
      </c>
      <c r="CZ429" s="93">
        <f>CU429*CY429*$G429*CX429</f>
        <v>2460140.7384615387</v>
      </c>
      <c r="DA429" s="93">
        <f t="shared" si="469"/>
        <v>41322944.375575677</v>
      </c>
      <c r="DB429" s="93">
        <f t="shared" si="456"/>
        <v>3.8113688963419814E+27</v>
      </c>
      <c r="DC429" s="93">
        <f t="shared" si="457"/>
        <v>361267.20000000001</v>
      </c>
      <c r="DD429" s="94">
        <f t="shared" si="458"/>
        <v>16.796983899960612</v>
      </c>
      <c r="DE429" s="100">
        <f t="shared" si="476"/>
        <v>2.9628329809971228</v>
      </c>
    </row>
    <row r="430" spans="1:109">
      <c r="A430" s="84">
        <v>8192</v>
      </c>
      <c r="B430" s="84">
        <f t="shared" si="412"/>
        <v>14.133333333333333</v>
      </c>
      <c r="C430" s="112">
        <f t="shared" si="477"/>
        <v>14.74</v>
      </c>
      <c r="D430" s="116"/>
      <c r="E430" s="86">
        <f t="shared" si="459"/>
        <v>3.12</v>
      </c>
      <c r="F430" s="86">
        <f t="shared" si="413"/>
        <v>3.12</v>
      </c>
      <c r="G430" s="87">
        <f t="shared" si="414"/>
        <v>9.7344000000000008</v>
      </c>
      <c r="H430" s="88">
        <f t="shared" si="415"/>
        <v>3.3677793703960761E+25</v>
      </c>
      <c r="I430" s="84">
        <f t="shared" si="460"/>
        <v>84.80000000000004</v>
      </c>
      <c r="J430" s="89">
        <v>424</v>
      </c>
      <c r="K430" s="94">
        <f t="shared" si="416"/>
        <v>424</v>
      </c>
      <c r="L430" s="94">
        <f t="shared" si="417"/>
        <v>10</v>
      </c>
      <c r="M430" s="94">
        <v>1</v>
      </c>
      <c r="N430" s="94">
        <f>N$3/Q$3</f>
        <v>1</v>
      </c>
      <c r="O430" s="93">
        <f>O429*M430</f>
        <v>1.7562778179364454E+21</v>
      </c>
      <c r="P430" s="93">
        <f>K430*O430*$G430*N430</f>
        <v>7.2488357753503077E+24</v>
      </c>
      <c r="Q430" s="93">
        <f t="shared" si="478"/>
        <v>3.3677793703960762E+26</v>
      </c>
      <c r="R430" s="93">
        <f t="shared" si="479"/>
        <v>1.6838896851980382E+27</v>
      </c>
      <c r="S430" s="93">
        <f t="shared" si="418"/>
        <v>361540.26666666666</v>
      </c>
      <c r="T430" s="94">
        <f t="shared" si="480"/>
        <v>46.459589853700678</v>
      </c>
      <c r="U430" s="100">
        <f>T430/(($C430/N$3))</f>
        <v>3.1519396101560839</v>
      </c>
      <c r="V430" s="94">
        <f t="shared" si="419"/>
        <v>414</v>
      </c>
      <c r="W430" s="97">
        <f t="shared" si="420"/>
        <v>10.5</v>
      </c>
      <c r="X430" s="94">
        <v>1</v>
      </c>
      <c r="Y430" s="94">
        <f>Y$3/AB$3</f>
        <v>0.95238095238095244</v>
      </c>
      <c r="Z430" s="93">
        <f>Z429*X430</f>
        <v>1.3548428881224008E+20</v>
      </c>
      <c r="AA430" s="93">
        <f>V430*Z430*$G430*Y430</f>
        <v>5.2000697148546877E+23</v>
      </c>
      <c r="AB430" s="93">
        <f t="shared" si="461"/>
        <v>8.8404208472896916E+25</v>
      </c>
      <c r="AC430" s="93">
        <f t="shared" si="421"/>
        <v>1.7680841694579401E+27</v>
      </c>
      <c r="AD430" s="93">
        <f t="shared" si="422"/>
        <v>361540.26666666666</v>
      </c>
      <c r="AE430" s="94">
        <f t="shared" si="423"/>
        <v>170.00581399968272</v>
      </c>
      <c r="AF430" s="100">
        <f t="shared" si="462"/>
        <v>12.110319179081875</v>
      </c>
      <c r="AG430" s="94">
        <f t="shared" si="424"/>
        <v>389</v>
      </c>
      <c r="AH430" s="94">
        <f t="shared" si="425"/>
        <v>11.75</v>
      </c>
      <c r="AI430" s="94">
        <v>1</v>
      </c>
      <c r="AJ430" s="94">
        <f>AJ$3/AM$3</f>
        <v>0.85106382978723394</v>
      </c>
      <c r="AK430" s="93">
        <f>AK429*AI430</f>
        <v>1.2701652076147507E+19</v>
      </c>
      <c r="AL430" s="93">
        <f>AG430*AK430*$G430*AJ430</f>
        <v>4.0933712516042182E+22</v>
      </c>
      <c r="AM430" s="93">
        <f t="shared" si="463"/>
        <v>3.0915162189182657E+24</v>
      </c>
      <c r="AN430" s="93">
        <f t="shared" si="426"/>
        <v>1.9785703801076949E+27</v>
      </c>
      <c r="AO430" s="93">
        <f t="shared" si="427"/>
        <v>361540.26666666666</v>
      </c>
      <c r="AP430" s="94">
        <f t="shared" si="428"/>
        <v>75.524940907978504</v>
      </c>
      <c r="AQ430" s="100">
        <f t="shared" si="470"/>
        <v>6.0204752759073781</v>
      </c>
      <c r="AR430" s="94">
        <f t="shared" si="429"/>
        <v>359</v>
      </c>
      <c r="AS430" s="94">
        <f t="shared" si="430"/>
        <v>13.25</v>
      </c>
      <c r="AT430" s="94">
        <v>1</v>
      </c>
      <c r="AU430" s="94">
        <f>AU$3/AX$3</f>
        <v>0.75471698113207542</v>
      </c>
      <c r="AV430" s="93">
        <f>AV429*AT430</f>
        <v>7.5116150194176E+16</v>
      </c>
      <c r="AW430" s="93">
        <f>AR430*AV430*$G430*AU430</f>
        <v>1.9811669753178649E+20</v>
      </c>
      <c r="AX430" s="93">
        <f t="shared" si="464"/>
        <v>5.4471529123227319E+22</v>
      </c>
      <c r="AY430" s="93">
        <f t="shared" si="431"/>
        <v>2.2311538328874004E+27</v>
      </c>
      <c r="AZ430" s="93">
        <f t="shared" si="432"/>
        <v>361540.26666666666</v>
      </c>
      <c r="BA430" s="94">
        <f t="shared" si="433"/>
        <v>274.94668446352296</v>
      </c>
      <c r="BB430" s="100">
        <f t="shared" si="471"/>
        <v>24.715356642752234</v>
      </c>
      <c r="BC430" s="94">
        <f t="shared" si="434"/>
        <v>322</v>
      </c>
      <c r="BD430" s="94">
        <f t="shared" si="435"/>
        <v>15.1</v>
      </c>
      <c r="BE430" s="94">
        <v>1</v>
      </c>
      <c r="BF430" s="94">
        <f>BF$3/BI$3</f>
        <v>0.66225165562913912</v>
      </c>
      <c r="BG430" s="93">
        <f>BG429*BE430</f>
        <v>6892770086092800</v>
      </c>
      <c r="BH430" s="93">
        <f>BC430*BG430*$G430*BF430</f>
        <v>1.4308097961981383E+19</v>
      </c>
      <c r="BI430" s="93">
        <f t="shared" si="465"/>
        <v>3.6754343347227564E+20</v>
      </c>
      <c r="BJ430" s="93">
        <f t="shared" si="436"/>
        <v>2.542673424649037E+27</v>
      </c>
      <c r="BK430" s="93">
        <f t="shared" si="437"/>
        <v>361540.26666666666</v>
      </c>
      <c r="BL430" s="94">
        <f t="shared" si="438"/>
        <v>25.687791238841804</v>
      </c>
      <c r="BM430" s="100">
        <f t="shared" si="472"/>
        <v>2.6315172843046897</v>
      </c>
      <c r="BN430" s="94">
        <f t="shared" si="439"/>
        <v>272</v>
      </c>
      <c r="BO430" s="94">
        <f t="shared" si="440"/>
        <v>17.600000000000001</v>
      </c>
      <c r="BP430" s="94">
        <v>1</v>
      </c>
      <c r="BQ430" s="94">
        <f>BQ$3/BT$3</f>
        <v>0.56818181818181823</v>
      </c>
      <c r="BR430" s="93">
        <f>BR429*BP430</f>
        <v>3787236311040</v>
      </c>
      <c r="BS430" s="93">
        <f>BN430*BR430*$G430*BQ430</f>
        <v>5697545849865385</v>
      </c>
      <c r="BT430" s="93">
        <f t="shared" si="466"/>
        <v>4.1835448760296128E+17</v>
      </c>
      <c r="BU430" s="93">
        <f t="shared" si="441"/>
        <v>2.9636458459485471E+27</v>
      </c>
      <c r="BV430" s="93">
        <f t="shared" si="442"/>
        <v>361540.26666666666</v>
      </c>
      <c r="BW430" s="94">
        <f t="shared" si="443"/>
        <v>73.427138390267743</v>
      </c>
      <c r="BX430" s="100">
        <f t="shared" si="473"/>
        <v>8.7674195092857001</v>
      </c>
      <c r="BY430" s="94">
        <f t="shared" si="444"/>
        <v>217</v>
      </c>
      <c r="BZ430" s="94">
        <f t="shared" si="445"/>
        <v>20.350000000000001</v>
      </c>
      <c r="CA430" s="94">
        <v>1</v>
      </c>
      <c r="CB430" s="94">
        <f>CB$3/CE$3</f>
        <v>0.49140049140049141</v>
      </c>
      <c r="CC430" s="93">
        <f>CC429*CA430</f>
        <v>1744404480</v>
      </c>
      <c r="CD430" s="93">
        <f>BY430*CC430*$G430*CB430</f>
        <v>1810721680842.4099</v>
      </c>
      <c r="CE430" s="93">
        <f t="shared" si="467"/>
        <v>236192566548301.94</v>
      </c>
      <c r="CF430" s="93">
        <f t="shared" si="446"/>
        <v>3.4267155093780077E+27</v>
      </c>
      <c r="CG430" s="93">
        <f t="shared" si="447"/>
        <v>361540.26666666666</v>
      </c>
      <c r="CH430" s="94">
        <f t="shared" si="448"/>
        <v>130.44112137565892</v>
      </c>
      <c r="CI430" s="100">
        <f t="shared" si="474"/>
        <v>18.008662279475299</v>
      </c>
      <c r="CJ430" s="94">
        <f t="shared" si="449"/>
        <v>167</v>
      </c>
      <c r="CK430" s="94">
        <f t="shared" si="450"/>
        <v>22.85</v>
      </c>
      <c r="CL430" s="94">
        <v>1</v>
      </c>
      <c r="CM430" s="94">
        <f>CM$3/CP$3</f>
        <v>0.43763676148796499</v>
      </c>
      <c r="CN430" s="93">
        <f>CN429*CL430</f>
        <v>12979200</v>
      </c>
      <c r="CO430" s="93">
        <f>CJ430*CN430*$G430*CM430</f>
        <v>9233947040.7702427</v>
      </c>
      <c r="CP430" s="93">
        <f t="shared" si="468"/>
        <v>258993019887.73993</v>
      </c>
      <c r="CQ430" s="93">
        <f t="shared" si="451"/>
        <v>3.8476879306775173E+27</v>
      </c>
      <c r="CR430" s="93">
        <f t="shared" si="452"/>
        <v>361540.26666666666</v>
      </c>
      <c r="CS430" s="94">
        <f t="shared" si="453"/>
        <v>28.047921299983567</v>
      </c>
      <c r="CT430" s="100">
        <f t="shared" si="475"/>
        <v>4.347998654712514</v>
      </c>
      <c r="CU430" s="94">
        <f t="shared" si="454"/>
        <v>104</v>
      </c>
      <c r="CV430" s="94">
        <f t="shared" si="455"/>
        <v>26</v>
      </c>
      <c r="CW430" s="94">
        <v>1</v>
      </c>
      <c r="CX430" s="94">
        <f>CX$3/DA$3</f>
        <v>0.38461538461538458</v>
      </c>
      <c r="CY430" s="93">
        <f>CY429*CW430</f>
        <v>6400</v>
      </c>
      <c r="CZ430" s="93">
        <f>CU430*CY430*$G430*CX430</f>
        <v>2492006.3999999999</v>
      </c>
      <c r="DA430" s="93">
        <f t="shared" si="469"/>
        <v>47467598.227857761</v>
      </c>
      <c r="DB430" s="93">
        <f t="shared" si="456"/>
        <v>4.3781131815148989E+27</v>
      </c>
      <c r="DC430" s="93">
        <f t="shared" si="457"/>
        <v>361540.26666666666</v>
      </c>
      <c r="DD430" s="94">
        <f t="shared" si="458"/>
        <v>19.047943949043535</v>
      </c>
      <c r="DE430" s="100">
        <f t="shared" si="476"/>
        <v>3.3598815649601894</v>
      </c>
    </row>
    <row r="431" spans="1:109">
      <c r="A431" s="84">
        <v>8192</v>
      </c>
      <c r="B431" s="84">
        <f t="shared" si="412"/>
        <v>14.166666666666666</v>
      </c>
      <c r="C431" s="112">
        <f t="shared" si="477"/>
        <v>14.74</v>
      </c>
      <c r="D431" s="116"/>
      <c r="E431" s="86">
        <f t="shared" si="459"/>
        <v>3.125</v>
      </c>
      <c r="F431" s="86">
        <f t="shared" si="413"/>
        <v>3.125</v>
      </c>
      <c r="G431" s="87">
        <f t="shared" si="414"/>
        <v>9.765625</v>
      </c>
      <c r="H431" s="88">
        <f t="shared" si="415"/>
        <v>3.8685626227669233E+25</v>
      </c>
      <c r="I431" s="84">
        <f t="shared" si="460"/>
        <v>85.000000000000043</v>
      </c>
      <c r="J431" s="89">
        <v>425</v>
      </c>
      <c r="K431" s="94">
        <f t="shared" si="416"/>
        <v>425</v>
      </c>
      <c r="L431" s="94">
        <f t="shared" si="417"/>
        <v>10</v>
      </c>
      <c r="M431" s="94">
        <v>1</v>
      </c>
      <c r="N431" s="94">
        <f>N$3/Q$3</f>
        <v>1</v>
      </c>
      <c r="O431" s="93">
        <f>O430*M431</f>
        <v>1.7562778179364454E+21</v>
      </c>
      <c r="P431" s="93">
        <f>K431*O431*$G431*N431</f>
        <v>7.2892389904588805E+24</v>
      </c>
      <c r="Q431" s="93">
        <f t="shared" si="478"/>
        <v>3.8685626227669233E+26</v>
      </c>
      <c r="R431" s="93">
        <f t="shared" si="479"/>
        <v>1.9342813113834617E+27</v>
      </c>
      <c r="S431" s="93">
        <f t="shared" si="418"/>
        <v>361813.33333333331</v>
      </c>
      <c r="T431" s="94">
        <f t="shared" si="480"/>
        <v>53.072242902593942</v>
      </c>
      <c r="U431" s="100">
        <f>T431/(($C431/N$3))</f>
        <v>3.6005592199860206</v>
      </c>
      <c r="V431" s="94">
        <f t="shared" si="419"/>
        <v>415</v>
      </c>
      <c r="W431" s="97">
        <f t="shared" si="420"/>
        <v>10.5</v>
      </c>
      <c r="X431" s="94">
        <v>1</v>
      </c>
      <c r="Y431" s="94">
        <f>Y$3/AB$3</f>
        <v>0.95238095238095244</v>
      </c>
      <c r="Z431" s="93">
        <f>Z430*X431</f>
        <v>1.3548428881224008E+20</v>
      </c>
      <c r="AA431" s="93">
        <f>V431*Z431*$G431*Y431</f>
        <v>5.2293508051599364E+23</v>
      </c>
      <c r="AB431" s="93">
        <f t="shared" si="461"/>
        <v>1.0154976884763167E+26</v>
      </c>
      <c r="AC431" s="93">
        <f t="shared" si="421"/>
        <v>2.0309953769526347E+27</v>
      </c>
      <c r="AD431" s="93">
        <f t="shared" si="422"/>
        <v>361813.33333333331</v>
      </c>
      <c r="AE431" s="94">
        <f t="shared" si="423"/>
        <v>194.19192291981994</v>
      </c>
      <c r="AF431" s="100">
        <f t="shared" si="462"/>
        <v>13.833210248698164</v>
      </c>
      <c r="AG431" s="94">
        <f t="shared" si="424"/>
        <v>390</v>
      </c>
      <c r="AH431" s="94">
        <f t="shared" si="425"/>
        <v>11.75</v>
      </c>
      <c r="AI431" s="94">
        <v>1</v>
      </c>
      <c r="AJ431" s="94">
        <f>AJ$3/AM$3</f>
        <v>0.85106382978723394</v>
      </c>
      <c r="AK431" s="93">
        <f>AK430*AI431</f>
        <v>1.2701652076147507E+19</v>
      </c>
      <c r="AL431" s="93">
        <f>AG431*AK431*$G431*AJ431</f>
        <v>4.1170581031395674E+22</v>
      </c>
      <c r="AM431" s="93">
        <f t="shared" si="463"/>
        <v>3.5512195951180655E+24</v>
      </c>
      <c r="AN431" s="93">
        <f t="shared" si="426"/>
        <v>2.2727805408755674E+27</v>
      </c>
      <c r="AO431" s="93">
        <f t="shared" si="427"/>
        <v>361813.33333333331</v>
      </c>
      <c r="AP431" s="94">
        <f t="shared" si="428"/>
        <v>86.256241863820009</v>
      </c>
      <c r="AQ431" s="100">
        <f t="shared" si="470"/>
        <v>6.8759215868377552</v>
      </c>
      <c r="AR431" s="94">
        <f t="shared" si="429"/>
        <v>360</v>
      </c>
      <c r="AS431" s="94">
        <f t="shared" si="430"/>
        <v>13.25</v>
      </c>
      <c r="AT431" s="94">
        <v>14</v>
      </c>
      <c r="AU431" s="94">
        <f>AU$3/AX$3</f>
        <v>0.75471698113207542</v>
      </c>
      <c r="AV431" s="93">
        <f>AV430*AT431</f>
        <v>1.051626102718464E+18</v>
      </c>
      <c r="AW431" s="93">
        <f>AR431*AV431*$G431*AU431</f>
        <v>2.7902815225430939E+21</v>
      </c>
      <c r="AX431" s="93">
        <f t="shared" si="464"/>
        <v>6.2571355898024301E+22</v>
      </c>
      <c r="AY431" s="93">
        <f t="shared" si="431"/>
        <v>2.5629227375830864E+27</v>
      </c>
      <c r="AZ431" s="93">
        <f t="shared" si="432"/>
        <v>361813.33333333331</v>
      </c>
      <c r="BA431" s="94">
        <f t="shared" si="433"/>
        <v>22.424746532742713</v>
      </c>
      <c r="BB431" s="100">
        <f t="shared" si="471"/>
        <v>2.015793022787252</v>
      </c>
      <c r="BC431" s="94">
        <f t="shared" si="434"/>
        <v>323</v>
      </c>
      <c r="BD431" s="94">
        <f t="shared" si="435"/>
        <v>15.1</v>
      </c>
      <c r="BE431" s="94">
        <v>1</v>
      </c>
      <c r="BF431" s="94">
        <f>BF$3/BI$3</f>
        <v>0.66225165562913912</v>
      </c>
      <c r="BG431" s="93">
        <f>BG430*BE431</f>
        <v>6892770086092800</v>
      </c>
      <c r="BH431" s="93">
        <f>BC431*BG431*$G431*BF431</f>
        <v>1.4398571617652982E+19</v>
      </c>
      <c r="BI431" s="93">
        <f t="shared" si="465"/>
        <v>4.2219653741956517E+20</v>
      </c>
      <c r="BJ431" s="93">
        <f t="shared" si="436"/>
        <v>2.9207647801890271E+27</v>
      </c>
      <c r="BK431" s="93">
        <f t="shared" si="437"/>
        <v>361813.33333333331</v>
      </c>
      <c r="BL431" s="94">
        <f t="shared" si="438"/>
        <v>29.322112542187341</v>
      </c>
      <c r="BM431" s="100">
        <f t="shared" si="472"/>
        <v>3.0038256403461929</v>
      </c>
      <c r="BN431" s="94">
        <f t="shared" si="439"/>
        <v>273</v>
      </c>
      <c r="BO431" s="94">
        <f t="shared" si="440"/>
        <v>17.600000000000001</v>
      </c>
      <c r="BP431" s="94">
        <v>1</v>
      </c>
      <c r="BQ431" s="94">
        <f>BQ$3/BT$3</f>
        <v>0.56818181818181823</v>
      </c>
      <c r="BR431" s="93">
        <f>BR430*BP431</f>
        <v>3787236311040</v>
      </c>
      <c r="BS431" s="93">
        <f>BN431*BR431*$G431*BQ431</f>
        <v>5736835898181819</v>
      </c>
      <c r="BT431" s="93">
        <f t="shared" si="466"/>
        <v>4.8056311171514918E+17</v>
      </c>
      <c r="BU431" s="93">
        <f t="shared" si="441"/>
        <v>3.4043351080348931E+27</v>
      </c>
      <c r="BV431" s="93">
        <f t="shared" si="442"/>
        <v>361813.33333333331</v>
      </c>
      <c r="BW431" s="94">
        <f t="shared" si="443"/>
        <v>83.767972492895353</v>
      </c>
      <c r="BX431" s="100">
        <f t="shared" si="473"/>
        <v>10.002145969300937</v>
      </c>
      <c r="BY431" s="94">
        <f t="shared" si="444"/>
        <v>218</v>
      </c>
      <c r="BZ431" s="94">
        <f t="shared" si="445"/>
        <v>20.350000000000001</v>
      </c>
      <c r="CA431" s="94">
        <v>1</v>
      </c>
      <c r="CB431" s="94">
        <f>CB$3/CE$3</f>
        <v>0.49140049140049141</v>
      </c>
      <c r="CC431" s="93">
        <f>CC430*CA431</f>
        <v>1744404480</v>
      </c>
      <c r="CD431" s="93">
        <f>BY431*CC431*$G431*CB431</f>
        <v>1824901031941.032</v>
      </c>
      <c r="CE431" s="93">
        <f t="shared" si="467"/>
        <v>271314012656562.09</v>
      </c>
      <c r="CF431" s="93">
        <f t="shared" si="446"/>
        <v>3.9362624686653447E+27</v>
      </c>
      <c r="CG431" s="93">
        <f t="shared" si="447"/>
        <v>361813.33333333331</v>
      </c>
      <c r="CH431" s="94">
        <f t="shared" si="448"/>
        <v>148.67327482848893</v>
      </c>
      <c r="CI431" s="100">
        <f t="shared" si="474"/>
        <v>20.525787942739143</v>
      </c>
      <c r="CJ431" s="94">
        <f t="shared" si="449"/>
        <v>168</v>
      </c>
      <c r="CK431" s="94">
        <f t="shared" si="450"/>
        <v>22.85</v>
      </c>
      <c r="CL431" s="94">
        <v>1</v>
      </c>
      <c r="CM431" s="94">
        <f>CM$3/CP$3</f>
        <v>0.43763676148796499</v>
      </c>
      <c r="CN431" s="93">
        <f>CN430*CL431</f>
        <v>12979200</v>
      </c>
      <c r="CO431" s="93">
        <f>CJ431*CN431*$G431*CM431</f>
        <v>9319037199.1247272</v>
      </c>
      <c r="CP431" s="93">
        <f t="shared" si="468"/>
        <v>297504855900.76123</v>
      </c>
      <c r="CQ431" s="93">
        <f t="shared" si="451"/>
        <v>4.4198327965112102E+27</v>
      </c>
      <c r="CR431" s="93">
        <f t="shared" si="452"/>
        <v>361813.33333333331</v>
      </c>
      <c r="CS431" s="94">
        <f t="shared" si="453"/>
        <v>31.924419824046179</v>
      </c>
      <c r="CT431" s="100">
        <f t="shared" si="475"/>
        <v>4.9489348234698456</v>
      </c>
      <c r="CU431" s="94">
        <f t="shared" si="454"/>
        <v>105</v>
      </c>
      <c r="CV431" s="94">
        <f t="shared" si="455"/>
        <v>26</v>
      </c>
      <c r="CW431" s="94">
        <v>1</v>
      </c>
      <c r="CX431" s="94">
        <f>CX$3/DA$3</f>
        <v>0.38461538461538458</v>
      </c>
      <c r="CY431" s="93">
        <f>CY430*CW431</f>
        <v>6400</v>
      </c>
      <c r="CZ431" s="93">
        <f>CU431*CY431*$G431*CX431</f>
        <v>2524038.4615384615</v>
      </c>
      <c r="DA431" s="93">
        <f t="shared" si="469"/>
        <v>54525952.000000387</v>
      </c>
      <c r="DB431" s="93">
        <f t="shared" si="456"/>
        <v>5.0291314095970003E+27</v>
      </c>
      <c r="DC431" s="93">
        <f t="shared" si="457"/>
        <v>361813.33333333331</v>
      </c>
      <c r="DD431" s="94">
        <f t="shared" si="458"/>
        <v>21.6026628876192</v>
      </c>
      <c r="DE431" s="100">
        <f t="shared" si="476"/>
        <v>3.8105104143697366</v>
      </c>
    </row>
    <row r="432" spans="1:109">
      <c r="A432" s="84">
        <v>8192</v>
      </c>
      <c r="B432" s="84">
        <f t="shared" si="412"/>
        <v>14.2</v>
      </c>
      <c r="C432" s="112">
        <f t="shared" si="477"/>
        <v>14.74</v>
      </c>
      <c r="D432" s="116"/>
      <c r="E432" s="86">
        <f t="shared" si="459"/>
        <v>3.13</v>
      </c>
      <c r="F432" s="86">
        <f t="shared" si="413"/>
        <v>3.13</v>
      </c>
      <c r="G432" s="87">
        <f t="shared" si="414"/>
        <v>9.7968999999999991</v>
      </c>
      <c r="H432" s="88">
        <f t="shared" si="415"/>
        <v>4.4438115209753804E+25</v>
      </c>
      <c r="I432" s="84">
        <f t="shared" si="460"/>
        <v>85.200000000000045</v>
      </c>
      <c r="J432" s="89">
        <v>426</v>
      </c>
      <c r="K432" s="94">
        <f t="shared" si="416"/>
        <v>426</v>
      </c>
      <c r="L432" s="94">
        <f t="shared" si="417"/>
        <v>10</v>
      </c>
      <c r="M432" s="94">
        <v>1</v>
      </c>
      <c r="N432" s="94">
        <f>N$3/Q$3</f>
        <v>1</v>
      </c>
      <c r="O432" s="93">
        <f>O431*M432</f>
        <v>1.7562778179364454E+21</v>
      </c>
      <c r="P432" s="93">
        <f>K432*O432*$G432*N432</f>
        <v>7.3297892938347043E+24</v>
      </c>
      <c r="Q432" s="93">
        <f t="shared" si="478"/>
        <v>4.4438115209753804E+26</v>
      </c>
      <c r="R432" s="93">
        <f t="shared" si="479"/>
        <v>2.2219057604876901E+27</v>
      </c>
      <c r="S432" s="93">
        <f t="shared" si="418"/>
        <v>362086.40000000002</v>
      </c>
      <c r="T432" s="94">
        <f t="shared" si="480"/>
        <v>60.626729402892899</v>
      </c>
      <c r="U432" s="100">
        <f>T432/(($C432/N$3))</f>
        <v>4.113075264782422</v>
      </c>
      <c r="V432" s="94">
        <f t="shared" si="419"/>
        <v>416</v>
      </c>
      <c r="W432" s="97">
        <f t="shared" si="420"/>
        <v>10.5</v>
      </c>
      <c r="X432" s="94">
        <v>1</v>
      </c>
      <c r="Y432" s="94">
        <f>Y$3/AB$3</f>
        <v>0.95238095238095244</v>
      </c>
      <c r="Z432" s="93">
        <f>Z431*X432</f>
        <v>1.3548428881224008E+20</v>
      </c>
      <c r="AA432" s="93">
        <f>V432*Z432*$G432*Y432</f>
        <v>5.2587393151513153E+23</v>
      </c>
      <c r="AB432" s="93">
        <f t="shared" si="461"/>
        <v>1.1665005242560364E+26</v>
      </c>
      <c r="AC432" s="93">
        <f t="shared" si="421"/>
        <v>2.3330010485120744E+27</v>
      </c>
      <c r="AD432" s="93">
        <f t="shared" si="422"/>
        <v>362086.40000000002</v>
      </c>
      <c r="AE432" s="94">
        <f t="shared" si="423"/>
        <v>221.82132529276581</v>
      </c>
      <c r="AF432" s="100">
        <f t="shared" si="462"/>
        <v>15.801383416377483</v>
      </c>
      <c r="AG432" s="94">
        <f t="shared" si="424"/>
        <v>391</v>
      </c>
      <c r="AH432" s="94">
        <f t="shared" si="425"/>
        <v>11.75</v>
      </c>
      <c r="AI432" s="94">
        <v>1</v>
      </c>
      <c r="AJ432" s="94">
        <f>AJ$3/AM$3</f>
        <v>0.85106382978723394</v>
      </c>
      <c r="AK432" s="93">
        <f>AK431*AI432</f>
        <v>1.2701652076147507E+19</v>
      </c>
      <c r="AL432" s="93">
        <f>AG432*AK432*$G432*AJ432</f>
        <v>4.140833595991533E+22</v>
      </c>
      <c r="AM432" s="93">
        <f t="shared" si="463"/>
        <v>4.0792801071453592E+24</v>
      </c>
      <c r="AN432" s="93">
        <f t="shared" si="426"/>
        <v>2.6107392685730358E+27</v>
      </c>
      <c r="AO432" s="93">
        <f t="shared" si="427"/>
        <v>362086.40000000002</v>
      </c>
      <c r="AP432" s="94">
        <f t="shared" si="428"/>
        <v>98.513500061780803</v>
      </c>
      <c r="AQ432" s="100">
        <f t="shared" si="470"/>
        <v>7.8530096724960963</v>
      </c>
      <c r="AR432" s="94">
        <f t="shared" si="429"/>
        <v>361</v>
      </c>
      <c r="AS432" s="94">
        <f t="shared" si="430"/>
        <v>13.25</v>
      </c>
      <c r="AT432" s="94">
        <v>1</v>
      </c>
      <c r="AU432" s="94">
        <f>AU$3/AX$3</f>
        <v>0.75471698113207542</v>
      </c>
      <c r="AV432" s="93">
        <f>AV431*AT432</f>
        <v>1.051626102718464E+18</v>
      </c>
      <c r="AW432" s="93">
        <f>AR432*AV432*$G432*AU432</f>
        <v>2.8069931708874181E+21</v>
      </c>
      <c r="AX432" s="93">
        <f t="shared" si="464"/>
        <v>7.1875613589994557E+22</v>
      </c>
      <c r="AY432" s="93">
        <f t="shared" si="431"/>
        <v>2.9440251326461894E+27</v>
      </c>
      <c r="AZ432" s="93">
        <f t="shared" si="432"/>
        <v>362086.40000000002</v>
      </c>
      <c r="BA432" s="94">
        <f t="shared" si="433"/>
        <v>25.605909674255251</v>
      </c>
      <c r="BB432" s="100">
        <f t="shared" si="471"/>
        <v>2.3017523960914659</v>
      </c>
      <c r="BC432" s="94">
        <f t="shared" si="434"/>
        <v>324</v>
      </c>
      <c r="BD432" s="94">
        <f t="shared" si="435"/>
        <v>15.1</v>
      </c>
      <c r="BE432" s="94">
        <v>1</v>
      </c>
      <c r="BF432" s="94">
        <f>BF$3/BI$3</f>
        <v>0.66225165562913912</v>
      </c>
      <c r="BG432" s="93">
        <f>BG431*BE432</f>
        <v>6892770086092800</v>
      </c>
      <c r="BH432" s="93">
        <f>BC432*BG432*$G432*BF432</f>
        <v>1.4489404290786349E+19</v>
      </c>
      <c r="BI432" s="93">
        <f t="shared" si="465"/>
        <v>4.8497646801929863E+20</v>
      </c>
      <c r="BJ432" s="93">
        <f t="shared" si="436"/>
        <v>3.355077698336412E+27</v>
      </c>
      <c r="BK432" s="93">
        <f t="shared" si="437"/>
        <v>362086.40000000002</v>
      </c>
      <c r="BL432" s="94">
        <f t="shared" si="438"/>
        <v>33.47111159895578</v>
      </c>
      <c r="BM432" s="100">
        <f t="shared" si="472"/>
        <v>3.4288587865958773</v>
      </c>
      <c r="BN432" s="94">
        <f t="shared" si="439"/>
        <v>274</v>
      </c>
      <c r="BO432" s="94">
        <f t="shared" si="440"/>
        <v>17.600000000000001</v>
      </c>
      <c r="BP432" s="94">
        <v>1</v>
      </c>
      <c r="BQ432" s="94">
        <f>BQ$3/BT$3</f>
        <v>0.56818181818181823</v>
      </c>
      <c r="BR432" s="93">
        <f>BR431*BP432</f>
        <v>3787236311040</v>
      </c>
      <c r="BS432" s="93">
        <f>BN432*BR432*$G432*BQ432</f>
        <v>5776289809023870</v>
      </c>
      <c r="BT432" s="93">
        <f t="shared" si="466"/>
        <v>5.5202205589944819E+17</v>
      </c>
      <c r="BU432" s="93">
        <f t="shared" si="441"/>
        <v>3.9105541384583353E+27</v>
      </c>
      <c r="BV432" s="93">
        <f t="shared" si="442"/>
        <v>362086.40000000002</v>
      </c>
      <c r="BW432" s="94">
        <f t="shared" si="443"/>
        <v>95.56689053881351</v>
      </c>
      <c r="BX432" s="100">
        <f t="shared" si="473"/>
        <v>11.410972004634448</v>
      </c>
      <c r="BY432" s="94">
        <f t="shared" si="444"/>
        <v>219</v>
      </c>
      <c r="BZ432" s="94">
        <f t="shared" si="445"/>
        <v>20.350000000000001</v>
      </c>
      <c r="CA432" s="94">
        <v>1</v>
      </c>
      <c r="CB432" s="94">
        <f>CB$3/CE$3</f>
        <v>0.49140049140049141</v>
      </c>
      <c r="CC432" s="93">
        <f>CC431*CA432</f>
        <v>1744404480</v>
      </c>
      <c r="CD432" s="93">
        <f>BY432*CC432*$G432*CB432</f>
        <v>1839143301609.1047</v>
      </c>
      <c r="CE432" s="93">
        <f t="shared" si="467"/>
        <v>311657960026237.62</v>
      </c>
      <c r="CF432" s="93">
        <f t="shared" si="446"/>
        <v>4.5215782225924497E+27</v>
      </c>
      <c r="CG432" s="93">
        <f t="shared" si="447"/>
        <v>362086.40000000002</v>
      </c>
      <c r="CH432" s="94">
        <f t="shared" si="448"/>
        <v>169.45822533435083</v>
      </c>
      <c r="CI432" s="100">
        <f t="shared" si="474"/>
        <v>23.395352005115601</v>
      </c>
      <c r="CJ432" s="94">
        <f t="shared" si="449"/>
        <v>169</v>
      </c>
      <c r="CK432" s="94">
        <f t="shared" si="450"/>
        <v>22.85</v>
      </c>
      <c r="CL432" s="94">
        <v>1</v>
      </c>
      <c r="CM432" s="94">
        <f>CM$3/CP$3</f>
        <v>0.43763676148796499</v>
      </c>
      <c r="CN432" s="93">
        <f>CN431*CL432</f>
        <v>12979200</v>
      </c>
      <c r="CO432" s="93">
        <f>CJ432*CN432*$G432*CM432</f>
        <v>9404530081.8905907</v>
      </c>
      <c r="CP432" s="93">
        <f t="shared" si="468"/>
        <v>341743338576.83441</v>
      </c>
      <c r="CQ432" s="93">
        <f t="shared" si="451"/>
        <v>5.0770546627143725E+27</v>
      </c>
      <c r="CR432" s="93">
        <f t="shared" si="452"/>
        <v>362086.40000000002</v>
      </c>
      <c r="CS432" s="94">
        <f t="shared" si="453"/>
        <v>36.338162098593003</v>
      </c>
      <c r="CT432" s="100">
        <f t="shared" si="475"/>
        <v>5.6331547079569209</v>
      </c>
      <c r="CU432" s="94">
        <f t="shared" si="454"/>
        <v>106</v>
      </c>
      <c r="CV432" s="94">
        <f t="shared" si="455"/>
        <v>26</v>
      </c>
      <c r="CW432" s="94">
        <v>1</v>
      </c>
      <c r="CX432" s="94">
        <f>CX$3/DA$3</f>
        <v>0.38461538461538458</v>
      </c>
      <c r="CY432" s="93">
        <f>CY431*CW432</f>
        <v>6400</v>
      </c>
      <c r="CZ432" s="93">
        <f>CU432*CY432*$G432*CX432</f>
        <v>2556237.2923076916</v>
      </c>
      <c r="DA432" s="93">
        <f t="shared" si="469"/>
        <v>62633871.367047735</v>
      </c>
      <c r="DB432" s="93">
        <f t="shared" si="456"/>
        <v>5.7769549772679944E+27</v>
      </c>
      <c r="DC432" s="93">
        <f t="shared" si="457"/>
        <v>362086.40000000002</v>
      </c>
      <c r="DD432" s="94">
        <f t="shared" si="458"/>
        <v>24.5023697743271</v>
      </c>
      <c r="DE432" s="100">
        <f t="shared" si="476"/>
        <v>4.3219919547659744</v>
      </c>
    </row>
    <row r="433" spans="1:109">
      <c r="A433" s="84">
        <v>8192</v>
      </c>
      <c r="B433" s="84">
        <f t="shared" si="412"/>
        <v>14.233333333333333</v>
      </c>
      <c r="C433" s="112">
        <f t="shared" si="477"/>
        <v>14.74</v>
      </c>
      <c r="D433" s="116"/>
      <c r="E433" s="86">
        <f t="shared" si="459"/>
        <v>3.1350000000000002</v>
      </c>
      <c r="F433" s="86">
        <f t="shared" si="413"/>
        <v>3.1350000000000002</v>
      </c>
      <c r="G433" s="87">
        <f t="shared" si="414"/>
        <v>9.8282250000000015</v>
      </c>
      <c r="H433" s="88">
        <f t="shared" si="415"/>
        <v>5.104598984061292E+25</v>
      </c>
      <c r="I433" s="84">
        <f t="shared" si="460"/>
        <v>85.400000000000048</v>
      </c>
      <c r="J433" s="89">
        <v>427</v>
      </c>
      <c r="K433" s="94">
        <f t="shared" si="416"/>
        <v>427</v>
      </c>
      <c r="L433" s="94">
        <f t="shared" si="417"/>
        <v>10</v>
      </c>
      <c r="M433" s="94">
        <v>1</v>
      </c>
      <c r="N433" s="94">
        <f>N$3/Q$3</f>
        <v>1</v>
      </c>
      <c r="O433" s="93">
        <f>O432*M433</f>
        <v>1.7562778179364454E+21</v>
      </c>
      <c r="P433" s="93">
        <f>K433*O433*$G433*N433</f>
        <v>7.3704869489194575E+24</v>
      </c>
      <c r="Q433" s="93">
        <f t="shared" si="478"/>
        <v>5.1045989840612923E+26</v>
      </c>
      <c r="R433" s="93">
        <f t="shared" si="479"/>
        <v>2.5522994920306464E+27</v>
      </c>
      <c r="S433" s="93">
        <f t="shared" si="418"/>
        <v>362359.46666666667</v>
      </c>
      <c r="T433" s="94">
        <f t="shared" si="480"/>
        <v>69.25728272010096</v>
      </c>
      <c r="U433" s="100">
        <f>T433/(($C433/N$3))</f>
        <v>4.6985944857599025</v>
      </c>
      <c r="V433" s="94">
        <f t="shared" si="419"/>
        <v>417</v>
      </c>
      <c r="W433" s="97">
        <f t="shared" si="420"/>
        <v>10.5</v>
      </c>
      <c r="X433" s="94">
        <v>1</v>
      </c>
      <c r="Y433" s="94">
        <f>Y$3/AB$3</f>
        <v>0.95238095238095244</v>
      </c>
      <c r="Z433" s="93">
        <f>Z432*X433</f>
        <v>1.3548428881224008E+20</v>
      </c>
      <c r="AA433" s="93">
        <f>V433*Z433*$G433*Y433</f>
        <v>5.2882354383778093E+23</v>
      </c>
      <c r="AB433" s="93">
        <f t="shared" si="461"/>
        <v>1.3399572333160885E+26</v>
      </c>
      <c r="AC433" s="93">
        <f t="shared" si="421"/>
        <v>2.6799144666321782E+27</v>
      </c>
      <c r="AD433" s="93">
        <f t="shared" si="422"/>
        <v>362359.46666666667</v>
      </c>
      <c r="AE433" s="94">
        <f t="shared" si="423"/>
        <v>253.38456446014942</v>
      </c>
      <c r="AF433" s="100">
        <f t="shared" si="462"/>
        <v>18.049782407269802</v>
      </c>
      <c r="AG433" s="94">
        <f t="shared" si="424"/>
        <v>392</v>
      </c>
      <c r="AH433" s="94">
        <f t="shared" si="425"/>
        <v>11.75</v>
      </c>
      <c r="AI433" s="94">
        <v>1</v>
      </c>
      <c r="AJ433" s="94">
        <f>AJ$3/AM$3</f>
        <v>0.85106382978723394</v>
      </c>
      <c r="AK433" s="93">
        <f>AK432*AI433</f>
        <v>1.2701652076147507E+19</v>
      </c>
      <c r="AL433" s="93">
        <f>AG433*AK433*$G433*AJ433</f>
        <v>4.164697892308866E+22</v>
      </c>
      <c r="AM433" s="93">
        <f t="shared" si="463"/>
        <v>4.6858623486500032E+24</v>
      </c>
      <c r="AN433" s="93">
        <f t="shared" si="426"/>
        <v>2.9989519031360089E+27</v>
      </c>
      <c r="AO433" s="93">
        <f t="shared" si="427"/>
        <v>362359.46666666667</v>
      </c>
      <c r="AP433" s="94">
        <f t="shared" si="428"/>
        <v>112.51385982410861</v>
      </c>
      <c r="AQ433" s="100">
        <f t="shared" si="470"/>
        <v>8.9690492057888491</v>
      </c>
      <c r="AR433" s="94">
        <f t="shared" si="429"/>
        <v>362</v>
      </c>
      <c r="AS433" s="94">
        <f t="shared" si="430"/>
        <v>13.25</v>
      </c>
      <c r="AT433" s="94">
        <v>1</v>
      </c>
      <c r="AU433" s="94">
        <f>AU$3/AX$3</f>
        <v>0.75471698113207542</v>
      </c>
      <c r="AV433" s="93">
        <f>AV432*AT433</f>
        <v>1.051626102718464E+18</v>
      </c>
      <c r="AW433" s="93">
        <f>AR433*AV433*$G433*AU433</f>
        <v>2.8237688295299959E+21</v>
      </c>
      <c r="AX433" s="93">
        <f t="shared" si="464"/>
        <v>8.2563399095229281E+22</v>
      </c>
      <c r="AY433" s="93">
        <f t="shared" si="431"/>
        <v>3.3817968269406055E+27</v>
      </c>
      <c r="AZ433" s="93">
        <f t="shared" si="432"/>
        <v>362359.46666666667</v>
      </c>
      <c r="BA433" s="94">
        <f t="shared" si="433"/>
        <v>29.238724583900023</v>
      </c>
      <c r="BB433" s="100">
        <f t="shared" si="471"/>
        <v>2.6283114025554632</v>
      </c>
      <c r="BC433" s="94">
        <f t="shared" si="434"/>
        <v>325</v>
      </c>
      <c r="BD433" s="94">
        <f t="shared" si="435"/>
        <v>15.1</v>
      </c>
      <c r="BE433" s="94">
        <v>1</v>
      </c>
      <c r="BF433" s="94">
        <f>BF$3/BI$3</f>
        <v>0.66225165562913912</v>
      </c>
      <c r="BG433" s="93">
        <f>BG432*BE433</f>
        <v>6892770086092800</v>
      </c>
      <c r="BH433" s="93">
        <f>BC433*BG433*$G433*BF433</f>
        <v>1.458059666609375E+19</v>
      </c>
      <c r="BI433" s="93">
        <f t="shared" si="465"/>
        <v>5.5709167102604057E+20</v>
      </c>
      <c r="BJ433" s="93">
        <f t="shared" si="436"/>
        <v>3.8539722329662754E+27</v>
      </c>
      <c r="BK433" s="93">
        <f t="shared" si="437"/>
        <v>362359.46666666667</v>
      </c>
      <c r="BL433" s="94">
        <f t="shared" si="438"/>
        <v>38.207741684640503</v>
      </c>
      <c r="BM433" s="100">
        <f t="shared" si="472"/>
        <v>3.914090226852589</v>
      </c>
      <c r="BN433" s="94">
        <f t="shared" si="439"/>
        <v>275</v>
      </c>
      <c r="BO433" s="94">
        <f t="shared" si="440"/>
        <v>17.600000000000001</v>
      </c>
      <c r="BP433" s="94">
        <v>1</v>
      </c>
      <c r="BQ433" s="94">
        <f>BQ$3/BT$3</f>
        <v>0.56818181818181823</v>
      </c>
      <c r="BR433" s="93">
        <f>BR432*BP433</f>
        <v>3787236311040</v>
      </c>
      <c r="BS433" s="93">
        <f>BN433*BR433*$G433*BQ433</f>
        <v>5815907905167362</v>
      </c>
      <c r="BT433" s="93">
        <f t="shared" si="466"/>
        <v>6.3410682753377754E+17</v>
      </c>
      <c r="BU433" s="93">
        <f t="shared" si="441"/>
        <v>4.4920471059739368E+27</v>
      </c>
      <c r="BV433" s="93">
        <f t="shared" si="442"/>
        <v>362359.46666666667</v>
      </c>
      <c r="BW433" s="94">
        <f t="shared" si="443"/>
        <v>109.02972293807842</v>
      </c>
      <c r="BX433" s="100">
        <f t="shared" si="473"/>
        <v>13.018474380666079</v>
      </c>
      <c r="BY433" s="94">
        <f t="shared" si="444"/>
        <v>220</v>
      </c>
      <c r="BZ433" s="94">
        <f t="shared" si="445"/>
        <v>20.350000000000001</v>
      </c>
      <c r="CA433" s="94">
        <v>14</v>
      </c>
      <c r="CB433" s="94">
        <f>CB$3/CE$3</f>
        <v>0.49140049140049141</v>
      </c>
      <c r="CC433" s="93">
        <f>CC432*CA433</f>
        <v>24421662720</v>
      </c>
      <c r="CD433" s="93">
        <f>BY433*CC433*$G433*CB433</f>
        <v>25948280657975.359</v>
      </c>
      <c r="CE433" s="93">
        <f t="shared" si="467"/>
        <v>358000986003870.87</v>
      </c>
      <c r="CF433" s="93">
        <f t="shared" si="446"/>
        <v>5.1939294662823651E+27</v>
      </c>
      <c r="CG433" s="93">
        <f t="shared" si="447"/>
        <v>362359.46666666667</v>
      </c>
      <c r="CH433" s="94">
        <f t="shared" si="448"/>
        <v>13.796713189697874</v>
      </c>
      <c r="CI433" s="100">
        <f t="shared" si="474"/>
        <v>1.9047701045478409</v>
      </c>
      <c r="CJ433" s="94">
        <f t="shared" si="449"/>
        <v>170</v>
      </c>
      <c r="CK433" s="94">
        <f t="shared" si="450"/>
        <v>22.85</v>
      </c>
      <c r="CL433" s="94">
        <v>1</v>
      </c>
      <c r="CM433" s="94">
        <f>CM$3/CP$3</f>
        <v>0.43763676148796499</v>
      </c>
      <c r="CN433" s="93">
        <f>CN432*CL433</f>
        <v>12979200</v>
      </c>
      <c r="CO433" s="93">
        <f>CJ433*CN433*$G433*CM433</f>
        <v>9490426541.0940933</v>
      </c>
      <c r="CP433" s="93">
        <f t="shared" si="468"/>
        <v>392560010854.40448</v>
      </c>
      <c r="CQ433" s="93">
        <f t="shared" si="451"/>
        <v>5.8320043392900265E+27</v>
      </c>
      <c r="CR433" s="93">
        <f t="shared" si="452"/>
        <v>362359.46666666667</v>
      </c>
      <c r="CS433" s="94">
        <f t="shared" si="453"/>
        <v>41.363790041954068</v>
      </c>
      <c r="CT433" s="100">
        <f t="shared" si="475"/>
        <v>6.4122293246855531</v>
      </c>
      <c r="CU433" s="94">
        <f t="shared" si="454"/>
        <v>107</v>
      </c>
      <c r="CV433" s="94">
        <f t="shared" si="455"/>
        <v>26</v>
      </c>
      <c r="CW433" s="94">
        <v>1</v>
      </c>
      <c r="CX433" s="94">
        <f>CX$3/DA$3</f>
        <v>0.38461538461538458</v>
      </c>
      <c r="CY433" s="93">
        <f>CY432*CW433</f>
        <v>6400</v>
      </c>
      <c r="CZ433" s="93">
        <f>CU433*CY433*$G433*CX433</f>
        <v>2588603.2615384618</v>
      </c>
      <c r="DA433" s="93">
        <f t="shared" si="469"/>
        <v>71947425.006423637</v>
      </c>
      <c r="DB433" s="93">
        <f t="shared" si="456"/>
        <v>6.6359786792796792E+27</v>
      </c>
      <c r="DC433" s="93">
        <f t="shared" si="457"/>
        <v>362359.46666666667</v>
      </c>
      <c r="DD433" s="94">
        <f t="shared" si="458"/>
        <v>27.793917312637458</v>
      </c>
      <c r="DE433" s="100">
        <f t="shared" si="476"/>
        <v>4.9025905707501618</v>
      </c>
    </row>
    <row r="434" spans="1:109">
      <c r="A434" s="84">
        <v>8192</v>
      </c>
      <c r="B434" s="84">
        <f t="shared" si="412"/>
        <v>14.266666666666667</v>
      </c>
      <c r="C434" s="112">
        <f t="shared" si="477"/>
        <v>14.74</v>
      </c>
      <c r="D434" s="116"/>
      <c r="E434" s="86">
        <f t="shared" si="459"/>
        <v>3.14</v>
      </c>
      <c r="F434" s="86">
        <f t="shared" si="413"/>
        <v>3.14</v>
      </c>
      <c r="G434" s="87">
        <f t="shared" si="414"/>
        <v>9.8596000000000004</v>
      </c>
      <c r="H434" s="88">
        <f t="shared" si="415"/>
        <v>5.8636444559107427E+25</v>
      </c>
      <c r="I434" s="84">
        <f t="shared" si="460"/>
        <v>85.600000000000051</v>
      </c>
      <c r="J434" s="89">
        <v>428</v>
      </c>
      <c r="K434" s="94">
        <f t="shared" si="416"/>
        <v>428</v>
      </c>
      <c r="L434" s="94">
        <f t="shared" si="417"/>
        <v>10</v>
      </c>
      <c r="M434" s="94">
        <v>1</v>
      </c>
      <c r="N434" s="94">
        <f>N$3/Q$3</f>
        <v>1</v>
      </c>
      <c r="O434" s="93">
        <f>O433*M434</f>
        <v>1.7562778179364454E+21</v>
      </c>
      <c r="P434" s="93">
        <f>K434*O434*$G434*N434</f>
        <v>7.4113322191548041E+24</v>
      </c>
      <c r="Q434" s="93">
        <f t="shared" si="478"/>
        <v>5.8636444559107427E+26</v>
      </c>
      <c r="R434" s="93">
        <f t="shared" si="479"/>
        <v>2.9318222279553714E+27</v>
      </c>
      <c r="S434" s="93">
        <f t="shared" si="418"/>
        <v>362632.53333333333</v>
      </c>
      <c r="T434" s="94">
        <f t="shared" si="480"/>
        <v>79.117279896804291</v>
      </c>
      <c r="U434" s="100">
        <f>T434/(($C434/N$3))</f>
        <v>5.3675223810586354</v>
      </c>
      <c r="V434" s="94">
        <f t="shared" si="419"/>
        <v>418</v>
      </c>
      <c r="W434" s="97">
        <f t="shared" si="420"/>
        <v>10.5</v>
      </c>
      <c r="X434" s="94">
        <v>1</v>
      </c>
      <c r="Y434" s="94">
        <f>Y$3/AB$3</f>
        <v>0.95238095238095244</v>
      </c>
      <c r="Z434" s="93">
        <f>Z433*X434</f>
        <v>1.3548428881224008E+20</v>
      </c>
      <c r="AA434" s="93">
        <f>V434*Z434*$G434*Y434</f>
        <v>5.3178393683883989E+23</v>
      </c>
      <c r="AB434" s="93">
        <f t="shared" si="461"/>
        <v>1.5392066696765688E+26</v>
      </c>
      <c r="AC434" s="93">
        <f t="shared" si="421"/>
        <v>3.0784133393531398E+27</v>
      </c>
      <c r="AD434" s="93">
        <f t="shared" si="422"/>
        <v>362632.53333333333</v>
      </c>
      <c r="AE434" s="94">
        <f t="shared" si="423"/>
        <v>289.44211418387277</v>
      </c>
      <c r="AF434" s="100">
        <f t="shared" si="462"/>
        <v>20.618332421510612</v>
      </c>
      <c r="AG434" s="94">
        <f t="shared" si="424"/>
        <v>393</v>
      </c>
      <c r="AH434" s="94">
        <f t="shared" si="425"/>
        <v>11.75</v>
      </c>
      <c r="AI434" s="94">
        <v>1</v>
      </c>
      <c r="AJ434" s="94">
        <f>AJ$3/AM$3</f>
        <v>0.85106382978723394</v>
      </c>
      <c r="AK434" s="93">
        <f>AK433*AI434</f>
        <v>1.2701652076147507E+19</v>
      </c>
      <c r="AL434" s="93">
        <f>AG434*AK434*$G434*AJ434</f>
        <v>4.1886511542403141E+22</v>
      </c>
      <c r="AM434" s="93">
        <f t="shared" si="463"/>
        <v>5.3826423716368022E+24</v>
      </c>
      <c r="AN434" s="93">
        <f t="shared" si="426"/>
        <v>3.4448911178475617E+27</v>
      </c>
      <c r="AO434" s="93">
        <f t="shared" si="427"/>
        <v>362632.53333333333</v>
      </c>
      <c r="AP434" s="94">
        <f t="shared" si="428"/>
        <v>128.50538689973669</v>
      </c>
      <c r="AQ434" s="100">
        <f t="shared" si="470"/>
        <v>10.243814763038714</v>
      </c>
      <c r="AR434" s="94">
        <f t="shared" si="429"/>
        <v>363</v>
      </c>
      <c r="AS434" s="94">
        <f t="shared" si="430"/>
        <v>13.25</v>
      </c>
      <c r="AT434" s="94">
        <v>1</v>
      </c>
      <c r="AU434" s="94">
        <f>AU$3/AX$3</f>
        <v>0.75471698113207542</v>
      </c>
      <c r="AV434" s="93">
        <f>AV433*AT434</f>
        <v>1.051626102718464E+18</v>
      </c>
      <c r="AW434" s="93">
        <f>AR434*AV434*$G434*AU434</f>
        <v>2.8406086175228355E+21</v>
      </c>
      <c r="AX434" s="93">
        <f t="shared" si="464"/>
        <v>9.484044072365357E+22</v>
      </c>
      <c r="AY434" s="93">
        <f t="shared" si="431"/>
        <v>3.884664452040867E+27</v>
      </c>
      <c r="AZ434" s="93">
        <f t="shared" si="432"/>
        <v>362632.53333333333</v>
      </c>
      <c r="BA434" s="94">
        <f t="shared" si="433"/>
        <v>33.387366404020689</v>
      </c>
      <c r="BB434" s="100">
        <f t="shared" si="471"/>
        <v>3.0012388388960254</v>
      </c>
      <c r="BC434" s="94">
        <f t="shared" si="434"/>
        <v>326</v>
      </c>
      <c r="BD434" s="94">
        <f t="shared" si="435"/>
        <v>15.1</v>
      </c>
      <c r="BE434" s="94">
        <v>1</v>
      </c>
      <c r="BF434" s="94">
        <f>BF$3/BI$3</f>
        <v>0.66225165562913912</v>
      </c>
      <c r="BG434" s="93">
        <f>BG433*BE434</f>
        <v>6892770086092800</v>
      </c>
      <c r="BH434" s="93">
        <f>BC434*BG434*$G434*BF434</f>
        <v>1.4672149428287435E+19</v>
      </c>
      <c r="BI434" s="93">
        <f t="shared" si="465"/>
        <v>6.3993028609016214E+20</v>
      </c>
      <c r="BJ434" s="93">
        <f t="shared" si="436"/>
        <v>4.4270515642126109E+27</v>
      </c>
      <c r="BK434" s="93">
        <f t="shared" si="437"/>
        <v>362632.53333333333</v>
      </c>
      <c r="BL434" s="94">
        <f t="shared" si="438"/>
        <v>43.615305938501216</v>
      </c>
      <c r="BM434" s="100">
        <f t="shared" si="472"/>
        <v>4.4680537291137608</v>
      </c>
      <c r="BN434" s="94">
        <f t="shared" si="439"/>
        <v>276</v>
      </c>
      <c r="BO434" s="94">
        <f t="shared" si="440"/>
        <v>17.600000000000001</v>
      </c>
      <c r="BP434" s="94">
        <v>1</v>
      </c>
      <c r="BQ434" s="94">
        <f>BQ$3/BT$3</f>
        <v>0.56818181818181823</v>
      </c>
      <c r="BR434" s="93">
        <f>BR433*BP434</f>
        <v>3787236311040</v>
      </c>
      <c r="BS434" s="93">
        <f>BN434*BR434*$G434*BQ434</f>
        <v>5855690509388112</v>
      </c>
      <c r="BT434" s="93">
        <f t="shared" si="466"/>
        <v>7.2839746968043891E+17</v>
      </c>
      <c r="BU434" s="93">
        <f t="shared" si="441"/>
        <v>5.1600071212014536E+27</v>
      </c>
      <c r="BV434" s="93">
        <f t="shared" si="442"/>
        <v>362632.53333333333</v>
      </c>
      <c r="BW434" s="94">
        <f t="shared" si="443"/>
        <v>124.39138791789604</v>
      </c>
      <c r="BX434" s="100">
        <f t="shared" si="473"/>
        <v>14.852703034972661</v>
      </c>
      <c r="BY434" s="94">
        <f t="shared" si="444"/>
        <v>221</v>
      </c>
      <c r="BZ434" s="94">
        <f t="shared" si="445"/>
        <v>20.350000000000001</v>
      </c>
      <c r="CA434" s="94">
        <v>1</v>
      </c>
      <c r="CB434" s="94">
        <f>CB$3/CE$3</f>
        <v>0.49140049140049141</v>
      </c>
      <c r="CC434" s="93">
        <f>CC433*CA434</f>
        <v>24421662720</v>
      </c>
      <c r="CD434" s="93">
        <f>BY434*CC434*$G434*CB434</f>
        <v>26149439553640.668</v>
      </c>
      <c r="CE434" s="93">
        <f t="shared" si="467"/>
        <v>411235143709963.06</v>
      </c>
      <c r="CF434" s="93">
        <f t="shared" si="446"/>
        <v>5.9662582338891808E+27</v>
      </c>
      <c r="CG434" s="93">
        <f t="shared" si="447"/>
        <v>362632.53333333333</v>
      </c>
      <c r="CH434" s="94">
        <f t="shared" si="448"/>
        <v>15.726346366482973</v>
      </c>
      <c r="CI434" s="100">
        <f t="shared" si="474"/>
        <v>2.1711746849248881</v>
      </c>
      <c r="CJ434" s="94">
        <f t="shared" si="449"/>
        <v>171</v>
      </c>
      <c r="CK434" s="94">
        <f t="shared" si="450"/>
        <v>22.85</v>
      </c>
      <c r="CL434" s="94">
        <v>1</v>
      </c>
      <c r="CM434" s="94">
        <f>CM$3/CP$3</f>
        <v>0.43763676148796499</v>
      </c>
      <c r="CN434" s="93">
        <f>CN433*CL434</f>
        <v>12979200</v>
      </c>
      <c r="CO434" s="93">
        <f>CJ434*CN434*$G434*CM434</f>
        <v>9576727428.761488</v>
      </c>
      <c r="CP434" s="93">
        <f t="shared" si="468"/>
        <v>450933038706.07269</v>
      </c>
      <c r="CQ434" s="93">
        <f t="shared" si="451"/>
        <v>6.6992137908780235E+27</v>
      </c>
      <c r="CR434" s="93">
        <f t="shared" si="452"/>
        <v>362632.53333333333</v>
      </c>
      <c r="CS434" s="94">
        <f t="shared" si="453"/>
        <v>47.086339468303073</v>
      </c>
      <c r="CT434" s="100">
        <f t="shared" si="475"/>
        <v>7.299340955568014</v>
      </c>
      <c r="CU434" s="94">
        <f t="shared" si="454"/>
        <v>108</v>
      </c>
      <c r="CV434" s="94">
        <f t="shared" si="455"/>
        <v>26</v>
      </c>
      <c r="CW434" s="94">
        <v>1</v>
      </c>
      <c r="CX434" s="94">
        <f>CX$3/DA$3</f>
        <v>0.38461538461538458</v>
      </c>
      <c r="CY434" s="93">
        <f>CY433*CW434</f>
        <v>6400</v>
      </c>
      <c r="CZ434" s="93">
        <f>CU434*CY434*$G434*CX434</f>
        <v>2621136.7384615382</v>
      </c>
      <c r="DA434" s="93">
        <f t="shared" si="469"/>
        <v>82645888.751151368</v>
      </c>
      <c r="DB434" s="93">
        <f t="shared" si="456"/>
        <v>7.622737792683965E+27</v>
      </c>
      <c r="DC434" s="93">
        <f t="shared" si="457"/>
        <v>362632.53333333333</v>
      </c>
      <c r="DD434" s="94">
        <f t="shared" si="458"/>
        <v>31.530552198379365</v>
      </c>
      <c r="DE434" s="100">
        <f t="shared" si="476"/>
        <v>5.561698488180892</v>
      </c>
    </row>
    <row r="435" spans="1:109">
      <c r="A435" s="84">
        <v>8192</v>
      </c>
      <c r="B435" s="84">
        <f t="shared" si="412"/>
        <v>14.3</v>
      </c>
      <c r="C435" s="112">
        <f t="shared" si="477"/>
        <v>14.74</v>
      </c>
      <c r="D435" s="116"/>
      <c r="E435" s="86">
        <f t="shared" si="459"/>
        <v>3.145</v>
      </c>
      <c r="F435" s="86">
        <f t="shared" si="413"/>
        <v>3.145</v>
      </c>
      <c r="G435" s="87">
        <f t="shared" si="414"/>
        <v>9.8910250000000008</v>
      </c>
      <c r="H435" s="88">
        <f t="shared" si="415"/>
        <v>6.7355587407921538E+25</v>
      </c>
      <c r="I435" s="84">
        <f t="shared" si="460"/>
        <v>85.800000000000054</v>
      </c>
      <c r="J435" s="89">
        <v>429</v>
      </c>
      <c r="K435" s="94">
        <f t="shared" si="416"/>
        <v>429</v>
      </c>
      <c r="L435" s="94">
        <f t="shared" si="417"/>
        <v>10</v>
      </c>
      <c r="M435" s="94">
        <v>1</v>
      </c>
      <c r="N435" s="94">
        <f>N$3/Q$3</f>
        <v>1</v>
      </c>
      <c r="O435" s="93">
        <f>O434*M435</f>
        <v>1.7562778179364454E+21</v>
      </c>
      <c r="P435" s="93">
        <f>K435*O435*$G435*N435</f>
        <v>7.4523253679824224E+24</v>
      </c>
      <c r="Q435" s="93">
        <f t="shared" si="478"/>
        <v>6.7355587407921538E+26</v>
      </c>
      <c r="R435" s="93">
        <f t="shared" si="479"/>
        <v>3.3677793703960769E+27</v>
      </c>
      <c r="S435" s="93">
        <f t="shared" si="418"/>
        <v>362905.59999999998</v>
      </c>
      <c r="T435" s="94">
        <f t="shared" si="480"/>
        <v>90.381973521047172</v>
      </c>
      <c r="U435" s="100">
        <f>T435/(($C435/N$3))</f>
        <v>6.1317485428118843</v>
      </c>
      <c r="V435" s="94">
        <f t="shared" si="419"/>
        <v>419</v>
      </c>
      <c r="W435" s="97">
        <f t="shared" si="420"/>
        <v>10.5</v>
      </c>
      <c r="X435" s="94">
        <v>1</v>
      </c>
      <c r="Y435" s="94">
        <f>Y$3/AB$3</f>
        <v>0.95238095238095244</v>
      </c>
      <c r="Z435" s="93">
        <f>Z434*X435</f>
        <v>1.3548428881224008E+20</v>
      </c>
      <c r="AA435" s="93">
        <f>V435*Z435*$G435*Y435</f>
        <v>5.3475512987320716E+23</v>
      </c>
      <c r="AB435" s="93">
        <f t="shared" si="461"/>
        <v>1.7680841694579397E+26</v>
      </c>
      <c r="AC435" s="93">
        <f t="shared" si="421"/>
        <v>3.5361683389158808E+27</v>
      </c>
      <c r="AD435" s="93">
        <f t="shared" si="422"/>
        <v>362905.59999999998</v>
      </c>
      <c r="AE435" s="94">
        <f t="shared" si="423"/>
        <v>330.63435405980312</v>
      </c>
      <c r="AF435" s="100">
        <f t="shared" si="462"/>
        <v>23.552650730175934</v>
      </c>
      <c r="AG435" s="94">
        <f t="shared" si="424"/>
        <v>394</v>
      </c>
      <c r="AH435" s="94">
        <f t="shared" si="425"/>
        <v>11.75</v>
      </c>
      <c r="AI435" s="94">
        <v>1</v>
      </c>
      <c r="AJ435" s="94">
        <f>AJ$3/AM$3</f>
        <v>0.85106382978723394</v>
      </c>
      <c r="AK435" s="93">
        <f>AK434*AI435</f>
        <v>1.2701652076147507E+19</v>
      </c>
      <c r="AL435" s="93">
        <f>AG435*AK435*$G435*AJ435</f>
        <v>4.2126935439346298E+22</v>
      </c>
      <c r="AM435" s="93">
        <f t="shared" si="463"/>
        <v>6.1830324378365346E+24</v>
      </c>
      <c r="AN435" s="93">
        <f t="shared" si="426"/>
        <v>3.9571407602153904E+27</v>
      </c>
      <c r="AO435" s="93">
        <f t="shared" si="427"/>
        <v>362905.59999999998</v>
      </c>
      <c r="AP435" s="94">
        <f t="shared" si="428"/>
        <v>146.77147467179918</v>
      </c>
      <c r="AQ435" s="100">
        <f t="shared" si="470"/>
        <v>11.699897065085757</v>
      </c>
      <c r="AR435" s="94">
        <f t="shared" si="429"/>
        <v>364</v>
      </c>
      <c r="AS435" s="94">
        <f t="shared" si="430"/>
        <v>13.25</v>
      </c>
      <c r="AT435" s="94">
        <v>1</v>
      </c>
      <c r="AU435" s="94">
        <f>AU$3/AX$3</f>
        <v>0.75471698113207542</v>
      </c>
      <c r="AV435" s="93">
        <f>AV434*AT435</f>
        <v>1.051626102718464E+18</v>
      </c>
      <c r="AW435" s="93">
        <f>AR435*AV435*$G435*AU435</f>
        <v>2.8575126539179519E+21</v>
      </c>
      <c r="AX435" s="93">
        <f t="shared" si="464"/>
        <v>1.0894305824645467E+23</v>
      </c>
      <c r="AY435" s="93">
        <f t="shared" si="431"/>
        <v>4.4623076657748019E+27</v>
      </c>
      <c r="AZ435" s="93">
        <f t="shared" si="432"/>
        <v>362905.59999999998</v>
      </c>
      <c r="BA435" s="94">
        <f t="shared" si="433"/>
        <v>38.12513589295299</v>
      </c>
      <c r="BB435" s="100">
        <f t="shared" si="471"/>
        <v>3.4271238167003197</v>
      </c>
      <c r="BC435" s="94">
        <f t="shared" si="434"/>
        <v>327</v>
      </c>
      <c r="BD435" s="94">
        <f t="shared" si="435"/>
        <v>15.1</v>
      </c>
      <c r="BE435" s="94">
        <v>1</v>
      </c>
      <c r="BF435" s="94">
        <f>BF$3/BI$3</f>
        <v>0.66225165562913912</v>
      </c>
      <c r="BG435" s="93">
        <f>BG434*BE435</f>
        <v>6892770086092800</v>
      </c>
      <c r="BH435" s="93">
        <f>BC435*BG435*$G435*BF435</f>
        <v>1.4764063262079674E+19</v>
      </c>
      <c r="BI435" s="93">
        <f t="shared" si="465"/>
        <v>7.3508686694455129E+20</v>
      </c>
      <c r="BJ435" s="93">
        <f t="shared" si="436"/>
        <v>5.0853468492980761E+27</v>
      </c>
      <c r="BK435" s="93">
        <f t="shared" si="437"/>
        <v>362905.59999999998</v>
      </c>
      <c r="BL435" s="94">
        <f t="shared" si="438"/>
        <v>49.788926929930163</v>
      </c>
      <c r="BM435" s="100">
        <f t="shared" si="472"/>
        <v>5.1004938713836196</v>
      </c>
      <c r="BN435" s="94">
        <f t="shared" si="439"/>
        <v>277</v>
      </c>
      <c r="BO435" s="94">
        <f t="shared" si="440"/>
        <v>17.600000000000001</v>
      </c>
      <c r="BP435" s="94">
        <v>1</v>
      </c>
      <c r="BQ435" s="94">
        <f>BQ$3/BT$3</f>
        <v>0.56818181818181823</v>
      </c>
      <c r="BR435" s="93">
        <f>BR434*BP435</f>
        <v>3787236311040</v>
      </c>
      <c r="BS435" s="93">
        <f>BN435*BR435*$G435*BQ435</f>
        <v>5895637944461946</v>
      </c>
      <c r="BT435" s="93">
        <f t="shared" si="466"/>
        <v>8.3670897520592269E+17</v>
      </c>
      <c r="BU435" s="93">
        <f t="shared" si="441"/>
        <v>5.9272916918970954E+27</v>
      </c>
      <c r="BV435" s="93">
        <f t="shared" si="442"/>
        <v>362905.59999999998</v>
      </c>
      <c r="BW435" s="94">
        <f t="shared" si="443"/>
        <v>141.92000646713447</v>
      </c>
      <c r="BX435" s="100">
        <f t="shared" si="473"/>
        <v>16.945672413986205</v>
      </c>
      <c r="BY435" s="94">
        <f t="shared" si="444"/>
        <v>222</v>
      </c>
      <c r="BZ435" s="94">
        <f t="shared" si="445"/>
        <v>20.350000000000001</v>
      </c>
      <c r="CA435" s="94">
        <v>1</v>
      </c>
      <c r="CB435" s="94">
        <f>CB$3/CE$3</f>
        <v>0.49140049140049141</v>
      </c>
      <c r="CC435" s="93">
        <f>CC434*CA435</f>
        <v>24421662720</v>
      </c>
      <c r="CD435" s="93">
        <f>BY435*CC435*$G435*CB435</f>
        <v>26351484709645.965</v>
      </c>
      <c r="CE435" s="93">
        <f t="shared" si="467"/>
        <v>472385133096603.87</v>
      </c>
      <c r="CF435" s="93">
        <f t="shared" si="446"/>
        <v>6.8534310187560176E+27</v>
      </c>
      <c r="CG435" s="93">
        <f t="shared" si="447"/>
        <v>362905.59999999998</v>
      </c>
      <c r="CH435" s="94">
        <f t="shared" si="448"/>
        <v>17.926319457957799</v>
      </c>
      <c r="CI435" s="100">
        <f t="shared" si="474"/>
        <v>2.4749023132255172</v>
      </c>
      <c r="CJ435" s="94">
        <f t="shared" si="449"/>
        <v>172</v>
      </c>
      <c r="CK435" s="94">
        <f t="shared" si="450"/>
        <v>22.85</v>
      </c>
      <c r="CL435" s="94">
        <v>1</v>
      </c>
      <c r="CM435" s="94">
        <f>CM$3/CP$3</f>
        <v>0.43763676148796499</v>
      </c>
      <c r="CN435" s="93">
        <f>CN434*CL435</f>
        <v>12979200</v>
      </c>
      <c r="CO435" s="93">
        <f>CJ435*CN435*$G435*CM435</f>
        <v>9663433596.9190388</v>
      </c>
      <c r="CP435" s="93">
        <f t="shared" si="468"/>
        <v>517986039775.48004</v>
      </c>
      <c r="CQ435" s="93">
        <f t="shared" si="451"/>
        <v>7.6953758613550369E+27</v>
      </c>
      <c r="CR435" s="93">
        <f t="shared" si="452"/>
        <v>362905.59999999998</v>
      </c>
      <c r="CS435" s="94">
        <f t="shared" si="453"/>
        <v>53.602690449554892</v>
      </c>
      <c r="CT435" s="100">
        <f t="shared" si="475"/>
        <v>8.3095079835300503</v>
      </c>
      <c r="CU435" s="94">
        <f t="shared" si="454"/>
        <v>109</v>
      </c>
      <c r="CV435" s="94">
        <f t="shared" si="455"/>
        <v>26</v>
      </c>
      <c r="CW435" s="94">
        <v>1</v>
      </c>
      <c r="CX435" s="94">
        <f>CX$3/DA$3</f>
        <v>0.38461538461538458</v>
      </c>
      <c r="CY435" s="93">
        <f>CY434*CW435</f>
        <v>6400</v>
      </c>
      <c r="CZ435" s="93">
        <f>CU435*CY435*$G435*CX435</f>
        <v>2653838.0923076924</v>
      </c>
      <c r="DA435" s="93">
        <f t="shared" si="469"/>
        <v>94935196.455715537</v>
      </c>
      <c r="DB435" s="93">
        <f t="shared" si="456"/>
        <v>8.7562263630298E+27</v>
      </c>
      <c r="DC435" s="93">
        <f t="shared" si="457"/>
        <v>362905.59999999998</v>
      </c>
      <c r="DD435" s="94">
        <f t="shared" si="458"/>
        <v>35.772791388777954</v>
      </c>
      <c r="DE435" s="100">
        <f t="shared" si="476"/>
        <v>6.3099903399472641</v>
      </c>
    </row>
    <row r="436" spans="1:109">
      <c r="A436" s="84">
        <v>8192</v>
      </c>
      <c r="B436" s="84">
        <f t="shared" si="412"/>
        <v>14.333333333333334</v>
      </c>
      <c r="C436" s="112">
        <f t="shared" si="477"/>
        <v>14.74</v>
      </c>
      <c r="D436" s="116"/>
      <c r="E436" s="86">
        <f t="shared" si="459"/>
        <v>3.15</v>
      </c>
      <c r="F436" s="86">
        <f t="shared" si="413"/>
        <v>3.15</v>
      </c>
      <c r="G436" s="87">
        <f t="shared" si="414"/>
        <v>9.9224999999999994</v>
      </c>
      <c r="H436" s="88">
        <f t="shared" si="415"/>
        <v>7.7371252455338483E+25</v>
      </c>
      <c r="I436" s="84">
        <f t="shared" si="460"/>
        <v>86.000000000000043</v>
      </c>
      <c r="J436" s="89">
        <v>430</v>
      </c>
      <c r="K436" s="94">
        <f t="shared" si="416"/>
        <v>430</v>
      </c>
      <c r="L436" s="94">
        <f t="shared" si="417"/>
        <v>10</v>
      </c>
      <c r="M436" s="94">
        <v>1</v>
      </c>
      <c r="N436" s="94">
        <f>N$3/Q$3</f>
        <v>1</v>
      </c>
      <c r="O436" s="93">
        <f>O435*M436</f>
        <v>1.7562778179364454E+21</v>
      </c>
      <c r="P436" s="93">
        <f>K436*O436*$G436*N436</f>
        <v>7.4934666588439832E+24</v>
      </c>
      <c r="Q436" s="93">
        <f t="shared" si="478"/>
        <v>7.737125245533848E+26</v>
      </c>
      <c r="R436" s="93">
        <f t="shared" si="479"/>
        <v>3.8685626227669239E+27</v>
      </c>
      <c r="S436" s="93">
        <f t="shared" si="418"/>
        <v>363178.66666666669</v>
      </c>
      <c r="T436" s="94">
        <f t="shared" si="480"/>
        <v>103.25161367605864</v>
      </c>
      <c r="U436" s="100">
        <f>T436/(($C436/N$3))</f>
        <v>7.0048584583486182</v>
      </c>
      <c r="V436" s="94">
        <f t="shared" si="419"/>
        <v>420</v>
      </c>
      <c r="W436" s="97">
        <f t="shared" si="420"/>
        <v>10.5</v>
      </c>
      <c r="X436" s="94">
        <v>14</v>
      </c>
      <c r="Y436" s="94">
        <f>Y$3/AB$3</f>
        <v>0.95238095238095244</v>
      </c>
      <c r="Z436" s="93">
        <f>Z435*X436</f>
        <v>1.8967800433713611E+21</v>
      </c>
      <c r="AA436" s="93">
        <f>V436*Z436*$G436*Y436</f>
        <v>7.5283199921409322E+24</v>
      </c>
      <c r="AB436" s="93">
        <f t="shared" si="461"/>
        <v>2.0309953769526337E+26</v>
      </c>
      <c r="AC436" s="93">
        <f t="shared" si="421"/>
        <v>4.06199075390527E+27</v>
      </c>
      <c r="AD436" s="93">
        <f t="shared" si="422"/>
        <v>363178.66666666669</v>
      </c>
      <c r="AE436" s="94">
        <f t="shared" si="423"/>
        <v>26.97806919834516</v>
      </c>
      <c r="AF436" s="100">
        <f t="shared" si="462"/>
        <v>1.9217756213203812</v>
      </c>
      <c r="AG436" s="94">
        <f t="shared" si="424"/>
        <v>395</v>
      </c>
      <c r="AH436" s="94">
        <f t="shared" si="425"/>
        <v>11.75</v>
      </c>
      <c r="AI436" s="94">
        <v>1</v>
      </c>
      <c r="AJ436" s="94">
        <f>AJ$3/AM$3</f>
        <v>0.85106382978723394</v>
      </c>
      <c r="AK436" s="93">
        <f>AK435*AI436</f>
        <v>1.2701652076147507E+19</v>
      </c>
      <c r="AL436" s="93">
        <f>AG436*AK436*$G436*AJ436</f>
        <v>4.2368252235405599E+22</v>
      </c>
      <c r="AM436" s="93">
        <f t="shared" si="463"/>
        <v>7.1024391902361343E+24</v>
      </c>
      <c r="AN436" s="93">
        <f t="shared" si="426"/>
        <v>4.5455610817511354E+27</v>
      </c>
      <c r="AO436" s="93">
        <f t="shared" si="427"/>
        <v>363178.66666666669</v>
      </c>
      <c r="AP436" s="94">
        <f t="shared" si="428"/>
        <v>167.63587864738224</v>
      </c>
      <c r="AQ436" s="100">
        <f t="shared" si="470"/>
        <v>13.363104301945329</v>
      </c>
      <c r="AR436" s="94">
        <f t="shared" si="429"/>
        <v>365</v>
      </c>
      <c r="AS436" s="94">
        <f t="shared" si="430"/>
        <v>13.25</v>
      </c>
      <c r="AT436" s="94">
        <v>1</v>
      </c>
      <c r="AU436" s="94">
        <f>AU$3/AX$3</f>
        <v>0.75471698113207542</v>
      </c>
      <c r="AV436" s="93">
        <f>AV435*AT436</f>
        <v>1.051626102718464E+18</v>
      </c>
      <c r="AW436" s="93">
        <f>AR436*AV436*$G436*AU436</f>
        <v>2.8744810577673543E+21</v>
      </c>
      <c r="AX436" s="93">
        <f t="shared" si="464"/>
        <v>1.2514271179604865E+23</v>
      </c>
      <c r="AY436" s="93">
        <f t="shared" si="431"/>
        <v>5.125845475166175E+27</v>
      </c>
      <c r="AZ436" s="93">
        <f t="shared" si="432"/>
        <v>363178.66666666669</v>
      </c>
      <c r="BA436" s="94">
        <f t="shared" si="433"/>
        <v>43.535758031137824</v>
      </c>
      <c r="BB436" s="100">
        <f t="shared" si="471"/>
        <v>3.9134924960147637</v>
      </c>
      <c r="BC436" s="94">
        <f t="shared" si="434"/>
        <v>328</v>
      </c>
      <c r="BD436" s="94">
        <f t="shared" si="435"/>
        <v>15.1</v>
      </c>
      <c r="BE436" s="94">
        <v>1</v>
      </c>
      <c r="BF436" s="94">
        <f>BF$3/BI$3</f>
        <v>0.66225165562913912</v>
      </c>
      <c r="BG436" s="93">
        <f>BG435*BE436</f>
        <v>6892770086092800</v>
      </c>
      <c r="BH436" s="93">
        <f>BC436*BG436*$G436*BF436</f>
        <v>1.4856338852182721E+19</v>
      </c>
      <c r="BI436" s="93">
        <f t="shared" si="465"/>
        <v>8.443930748391306E+20</v>
      </c>
      <c r="BJ436" s="93">
        <f t="shared" si="436"/>
        <v>5.8415295603780553E+27</v>
      </c>
      <c r="BK436" s="93">
        <f t="shared" si="437"/>
        <v>363178.66666666669</v>
      </c>
      <c r="BL436" s="94">
        <f t="shared" si="438"/>
        <v>56.837225055288158</v>
      </c>
      <c r="BM436" s="100">
        <f t="shared" si="472"/>
        <v>5.8225379805620845</v>
      </c>
      <c r="BN436" s="94">
        <f t="shared" si="439"/>
        <v>278</v>
      </c>
      <c r="BO436" s="94">
        <f t="shared" si="440"/>
        <v>17.600000000000001</v>
      </c>
      <c r="BP436" s="94">
        <v>1</v>
      </c>
      <c r="BQ436" s="94">
        <f>BQ$3/BT$3</f>
        <v>0.56818181818181823</v>
      </c>
      <c r="BR436" s="93">
        <f>BR435*BP436</f>
        <v>3787236311040</v>
      </c>
      <c r="BS436" s="93">
        <f>BN436*BR436*$G436*BQ436</f>
        <v>5935750533164683</v>
      </c>
      <c r="BT436" s="93">
        <f t="shared" si="466"/>
        <v>9.611262234302985E+17</v>
      </c>
      <c r="BU436" s="93">
        <f t="shared" si="441"/>
        <v>6.8086702160697872E+27</v>
      </c>
      <c r="BV436" s="93">
        <f t="shared" si="442"/>
        <v>363178.66666666669</v>
      </c>
      <c r="BW436" s="94">
        <f t="shared" si="443"/>
        <v>161.92159998305522</v>
      </c>
      <c r="BX436" s="100">
        <f t="shared" si="473"/>
        <v>19.333922386036445</v>
      </c>
      <c r="BY436" s="94">
        <f t="shared" si="444"/>
        <v>223</v>
      </c>
      <c r="BZ436" s="94">
        <f t="shared" si="445"/>
        <v>20.350000000000001</v>
      </c>
      <c r="CA436" s="94">
        <v>1</v>
      </c>
      <c r="CB436" s="94">
        <f>CB$3/CE$3</f>
        <v>0.49140049140049141</v>
      </c>
      <c r="CC436" s="93">
        <f>CC435*CA436</f>
        <v>24421662720</v>
      </c>
      <c r="CD436" s="93">
        <f>BY436*CC436*$G436*CB436</f>
        <v>26554417926113.805</v>
      </c>
      <c r="CE436" s="93">
        <f t="shared" si="467"/>
        <v>542628025313124.44</v>
      </c>
      <c r="CF436" s="93">
        <f t="shared" si="446"/>
        <v>7.8725249373306917E+27</v>
      </c>
      <c r="CG436" s="93">
        <f t="shared" si="447"/>
        <v>363178.66666666669</v>
      </c>
      <c r="CH436" s="94">
        <f t="shared" si="448"/>
        <v>20.434566738497406</v>
      </c>
      <c r="CI436" s="100">
        <f t="shared" si="474"/>
        <v>2.8211901840462836</v>
      </c>
      <c r="CJ436" s="94">
        <f t="shared" si="449"/>
        <v>173</v>
      </c>
      <c r="CK436" s="94">
        <f t="shared" si="450"/>
        <v>22.85</v>
      </c>
      <c r="CL436" s="94">
        <v>1</v>
      </c>
      <c r="CM436" s="94">
        <f>CM$3/CP$3</f>
        <v>0.43763676148796499</v>
      </c>
      <c r="CN436" s="93">
        <f>CN435*CL436</f>
        <v>12979200</v>
      </c>
      <c r="CO436" s="93">
        <f>CJ436*CN436*$G436*CM436</f>
        <v>9750545897.5929985</v>
      </c>
      <c r="CP436" s="93">
        <f t="shared" si="468"/>
        <v>595009711801.52271</v>
      </c>
      <c r="CQ436" s="93">
        <f t="shared" si="451"/>
        <v>8.8396655930224214E+27</v>
      </c>
      <c r="CR436" s="93">
        <f t="shared" si="452"/>
        <v>363178.66666666669</v>
      </c>
      <c r="CS436" s="94">
        <f t="shared" si="453"/>
        <v>61.023220448447475</v>
      </c>
      <c r="CT436" s="100">
        <f t="shared" si="475"/>
        <v>9.4598411617844302</v>
      </c>
      <c r="CU436" s="94">
        <f t="shared" si="454"/>
        <v>110</v>
      </c>
      <c r="CV436" s="94">
        <f t="shared" si="455"/>
        <v>26</v>
      </c>
      <c r="CW436" s="94">
        <v>1</v>
      </c>
      <c r="CX436" s="94">
        <f>CX$3/DA$3</f>
        <v>0.38461538461538458</v>
      </c>
      <c r="CY436" s="93">
        <f>CY435*CW436</f>
        <v>6400</v>
      </c>
      <c r="CZ436" s="93">
        <f>CU436*CY436*$G436*CX436</f>
        <v>2686707.692307692</v>
      </c>
      <c r="DA436" s="93">
        <f t="shared" si="469"/>
        <v>109051904.0000008</v>
      </c>
      <c r="DB436" s="93">
        <f t="shared" si="456"/>
        <v>1.0058262819194003E+28</v>
      </c>
      <c r="DC436" s="93">
        <f t="shared" si="457"/>
        <v>363178.66666666669</v>
      </c>
      <c r="DD436" s="94">
        <f t="shared" si="458"/>
        <v>40.589418905609683</v>
      </c>
      <c r="DE436" s="100">
        <f t="shared" si="476"/>
        <v>7.1595989928483839</v>
      </c>
    </row>
    <row r="437" spans="1:109">
      <c r="A437" s="84">
        <v>8192</v>
      </c>
      <c r="B437" s="84">
        <f t="shared" si="412"/>
        <v>14.366666666666667</v>
      </c>
      <c r="C437" s="112">
        <f t="shared" si="477"/>
        <v>14.74</v>
      </c>
      <c r="D437" s="116"/>
      <c r="E437" s="86">
        <f t="shared" si="459"/>
        <v>3.1550000000000002</v>
      </c>
      <c r="F437" s="86">
        <f t="shared" si="413"/>
        <v>3.1550000000000002</v>
      </c>
      <c r="G437" s="87">
        <f t="shared" si="414"/>
        <v>9.9540250000000015</v>
      </c>
      <c r="H437" s="88">
        <f t="shared" si="415"/>
        <v>8.8876230419507626E+25</v>
      </c>
      <c r="I437" s="84">
        <f t="shared" si="460"/>
        <v>86.200000000000045</v>
      </c>
      <c r="J437" s="89">
        <v>431</v>
      </c>
      <c r="K437" s="94">
        <f t="shared" si="416"/>
        <v>431</v>
      </c>
      <c r="L437" s="94">
        <f t="shared" si="417"/>
        <v>10</v>
      </c>
      <c r="M437" s="94">
        <v>1</v>
      </c>
      <c r="N437" s="94">
        <f>N$3/Q$3</f>
        <v>1</v>
      </c>
      <c r="O437" s="93">
        <f>O436*M437</f>
        <v>1.7562778179364454E+21</v>
      </c>
      <c r="P437" s="93">
        <f>K437*O437*$G437*N437</f>
        <v>7.5347563551811613E+24</v>
      </c>
      <c r="Q437" s="93">
        <f t="shared" si="478"/>
        <v>8.8876230419507622E+26</v>
      </c>
      <c r="R437" s="93">
        <f t="shared" si="479"/>
        <v>4.4438115209753812E+27</v>
      </c>
      <c r="S437" s="93">
        <f t="shared" si="418"/>
        <v>363451.73333333334</v>
      </c>
      <c r="T437" s="94">
        <f t="shared" si="480"/>
        <v>117.95501570318625</v>
      </c>
      <c r="U437" s="100">
        <f>T437/(($C437/N$3))</f>
        <v>8.002375556525525</v>
      </c>
      <c r="V437" s="94">
        <f t="shared" si="419"/>
        <v>421</v>
      </c>
      <c r="W437" s="97">
        <f t="shared" si="420"/>
        <v>10.5</v>
      </c>
      <c r="X437" s="94">
        <v>1</v>
      </c>
      <c r="Y437" s="94">
        <f>Y$3/AB$3</f>
        <v>0.95238095238095244</v>
      </c>
      <c r="Z437" s="93">
        <f>Z436*X437</f>
        <v>1.8967800433713611E+21</v>
      </c>
      <c r="AA437" s="93">
        <f>V437*Z437*$G437*Y437</f>
        <v>7.5702199084604367E+24</v>
      </c>
      <c r="AB437" s="93">
        <f t="shared" si="461"/>
        <v>2.3330010485120735E+26</v>
      </c>
      <c r="AC437" s="93">
        <f t="shared" si="421"/>
        <v>4.6660020970241505E+27</v>
      </c>
      <c r="AD437" s="93">
        <f t="shared" si="422"/>
        <v>363451.73333333334</v>
      </c>
      <c r="AE437" s="94">
        <f t="shared" si="423"/>
        <v>30.818141041117237</v>
      </c>
      <c r="AF437" s="100">
        <f t="shared" si="462"/>
        <v>2.1953221230103868</v>
      </c>
      <c r="AG437" s="94">
        <f t="shared" si="424"/>
        <v>396</v>
      </c>
      <c r="AH437" s="94">
        <f t="shared" si="425"/>
        <v>11.75</v>
      </c>
      <c r="AI437" s="94">
        <v>1</v>
      </c>
      <c r="AJ437" s="94">
        <f>AJ$3/AM$3</f>
        <v>0.85106382978723394</v>
      </c>
      <c r="AK437" s="93">
        <f>AK436*AI437</f>
        <v>1.2701652076147507E+19</v>
      </c>
      <c r="AL437" s="93">
        <f>AG437*AK437*$G437*AJ437</f>
        <v>4.2610463552068578E+22</v>
      </c>
      <c r="AM437" s="93">
        <f t="shared" si="463"/>
        <v>8.1585602142907206E+24</v>
      </c>
      <c r="AN437" s="93">
        <f t="shared" si="426"/>
        <v>5.2214785371460727E+27</v>
      </c>
      <c r="AO437" s="93">
        <f t="shared" si="427"/>
        <v>363451.73333333334</v>
      </c>
      <c r="AP437" s="94">
        <f t="shared" si="428"/>
        <v>191.46846887317312</v>
      </c>
      <c r="AQ437" s="100">
        <f t="shared" si="470"/>
        <v>15.262920686972757</v>
      </c>
      <c r="AR437" s="94">
        <f t="shared" si="429"/>
        <v>366</v>
      </c>
      <c r="AS437" s="94">
        <f t="shared" si="430"/>
        <v>13.25</v>
      </c>
      <c r="AT437" s="94">
        <v>1</v>
      </c>
      <c r="AU437" s="94">
        <f>AU$3/AX$3</f>
        <v>0.75471698113207542</v>
      </c>
      <c r="AV437" s="93">
        <f>AV436*AT437</f>
        <v>1.051626102718464E+18</v>
      </c>
      <c r="AW437" s="93">
        <f>AR437*AV437*$G437*AU437</f>
        <v>2.8915139481230571E+21</v>
      </c>
      <c r="AX437" s="93">
        <f t="shared" si="464"/>
        <v>1.4375122717998913E+23</v>
      </c>
      <c r="AY437" s="93">
        <f t="shared" si="431"/>
        <v>5.8880502652923798E+27</v>
      </c>
      <c r="AZ437" s="93">
        <f t="shared" si="432"/>
        <v>363451.73333333334</v>
      </c>
      <c r="BA437" s="94">
        <f t="shared" si="433"/>
        <v>49.71486555453108</v>
      </c>
      <c r="BB437" s="100">
        <f t="shared" si="471"/>
        <v>4.4689414423170746</v>
      </c>
      <c r="BC437" s="94">
        <f t="shared" si="434"/>
        <v>329</v>
      </c>
      <c r="BD437" s="94">
        <f t="shared" si="435"/>
        <v>15.1</v>
      </c>
      <c r="BE437" s="94">
        <v>1</v>
      </c>
      <c r="BF437" s="94">
        <f>BF$3/BI$3</f>
        <v>0.66225165562913912</v>
      </c>
      <c r="BG437" s="93">
        <f>BG436*BE437</f>
        <v>6892770086092800</v>
      </c>
      <c r="BH437" s="93">
        <f>BC437*BG437*$G437*BF437</f>
        <v>1.4948976883308839E+19</v>
      </c>
      <c r="BI437" s="93">
        <f t="shared" si="465"/>
        <v>9.6995293603859766E+20</v>
      </c>
      <c r="BJ437" s="93">
        <f t="shared" si="436"/>
        <v>6.710155396672825E+27</v>
      </c>
      <c r="BK437" s="93">
        <f t="shared" si="437"/>
        <v>363451.73333333334</v>
      </c>
      <c r="BL437" s="94">
        <f t="shared" si="438"/>
        <v>64.884235463738719</v>
      </c>
      <c r="BM437" s="100">
        <f t="shared" si="472"/>
        <v>6.6468925068009135</v>
      </c>
      <c r="BN437" s="94">
        <f t="shared" si="439"/>
        <v>279</v>
      </c>
      <c r="BO437" s="94">
        <f t="shared" si="440"/>
        <v>17.600000000000001</v>
      </c>
      <c r="BP437" s="94">
        <v>1</v>
      </c>
      <c r="BQ437" s="94">
        <f>BQ$3/BT$3</f>
        <v>0.56818181818181823</v>
      </c>
      <c r="BR437" s="93">
        <f>BR436*BP437</f>
        <v>3787236311040</v>
      </c>
      <c r="BS437" s="93">
        <f>BN437*BR437*$G437*BQ437</f>
        <v>5976028598272151</v>
      </c>
      <c r="BT437" s="93">
        <f t="shared" si="466"/>
        <v>1.1040441117988968E+18</v>
      </c>
      <c r="BU437" s="93">
        <f t="shared" si="441"/>
        <v>7.8211082769166717E+27</v>
      </c>
      <c r="BV437" s="93">
        <f t="shared" si="442"/>
        <v>363451.73333333334</v>
      </c>
      <c r="BW437" s="94">
        <f t="shared" si="443"/>
        <v>184.74545321254135</v>
      </c>
      <c r="BX437" s="100">
        <f t="shared" si="473"/>
        <v>22.05915859254225</v>
      </c>
      <c r="BY437" s="94">
        <f t="shared" si="444"/>
        <v>224</v>
      </c>
      <c r="BZ437" s="94">
        <f t="shared" si="445"/>
        <v>20.350000000000001</v>
      </c>
      <c r="CA437" s="94">
        <v>1</v>
      </c>
      <c r="CB437" s="94">
        <f>CB$3/CE$3</f>
        <v>0.49140049140049141</v>
      </c>
      <c r="CC437" s="93">
        <f>CC436*CA437</f>
        <v>24421662720</v>
      </c>
      <c r="CD437" s="93">
        <f>BY437*CC437*$G437*CB437</f>
        <v>26758241003166.762</v>
      </c>
      <c r="CE437" s="93">
        <f t="shared" si="467"/>
        <v>623315920052475.5</v>
      </c>
      <c r="CF437" s="93">
        <f t="shared" si="446"/>
        <v>9.0431564451849017E+27</v>
      </c>
      <c r="CG437" s="93">
        <f t="shared" si="447"/>
        <v>363451.73333333334</v>
      </c>
      <c r="CH437" s="94">
        <f t="shared" si="448"/>
        <v>23.294353316374863</v>
      </c>
      <c r="CI437" s="100">
        <f t="shared" si="474"/>
        <v>3.2160114653204102</v>
      </c>
      <c r="CJ437" s="94">
        <f t="shared" si="449"/>
        <v>174</v>
      </c>
      <c r="CK437" s="94">
        <f t="shared" si="450"/>
        <v>22.85</v>
      </c>
      <c r="CL437" s="94">
        <v>1</v>
      </c>
      <c r="CM437" s="94">
        <f>CM$3/CP$3</f>
        <v>0.43763676148796499</v>
      </c>
      <c r="CN437" s="93">
        <f>CN436*CL437</f>
        <v>12979200</v>
      </c>
      <c r="CO437" s="93">
        <f>CJ437*CN437*$G437*CM437</f>
        <v>9838065182.8096294</v>
      </c>
      <c r="CP437" s="93">
        <f t="shared" si="468"/>
        <v>683486677153.66907</v>
      </c>
      <c r="CQ437" s="93">
        <f t="shared" si="451"/>
        <v>1.0154109325428747E+28</v>
      </c>
      <c r="CR437" s="93">
        <f t="shared" si="452"/>
        <v>363451.73333333334</v>
      </c>
      <c r="CS437" s="94">
        <f t="shared" si="453"/>
        <v>69.473688622021683</v>
      </c>
      <c r="CT437" s="100">
        <f t="shared" si="475"/>
        <v>10.769835719221136</v>
      </c>
      <c r="CU437" s="94">
        <f t="shared" si="454"/>
        <v>111</v>
      </c>
      <c r="CV437" s="94">
        <f t="shared" si="455"/>
        <v>26</v>
      </c>
      <c r="CW437" s="94">
        <v>1</v>
      </c>
      <c r="CX437" s="94">
        <f>CX$3/DA$3</f>
        <v>0.38461538461538458</v>
      </c>
      <c r="CY437" s="93">
        <f>CY436*CW437</f>
        <v>6400</v>
      </c>
      <c r="CZ437" s="93">
        <f>CU437*CY437*$G437*CX437</f>
        <v>2719745.9076923081</v>
      </c>
      <c r="DA437" s="93">
        <f t="shared" si="469"/>
        <v>125267742.73409548</v>
      </c>
      <c r="DB437" s="93">
        <f t="shared" si="456"/>
        <v>1.1553909954535991E+28</v>
      </c>
      <c r="DC437" s="93">
        <f t="shared" si="457"/>
        <v>363451.73333333334</v>
      </c>
      <c r="DD437" s="94">
        <f t="shared" si="458"/>
        <v>46.058619807018879</v>
      </c>
      <c r="DE437" s="100">
        <f t="shared" si="476"/>
        <v>8.1243155697590961</v>
      </c>
    </row>
    <row r="438" spans="1:109">
      <c r="A438" s="84">
        <v>8192</v>
      </c>
      <c r="B438" s="84">
        <f t="shared" si="412"/>
        <v>14.4</v>
      </c>
      <c r="C438" s="112">
        <f t="shared" si="477"/>
        <v>14.74</v>
      </c>
      <c r="D438" s="116"/>
      <c r="E438" s="86">
        <f t="shared" si="459"/>
        <v>3.16</v>
      </c>
      <c r="F438" s="86">
        <f t="shared" si="413"/>
        <v>3.16</v>
      </c>
      <c r="G438" s="87">
        <f t="shared" si="414"/>
        <v>9.9856000000000016</v>
      </c>
      <c r="H438" s="88">
        <f t="shared" si="415"/>
        <v>1.0209197968122586E+26</v>
      </c>
      <c r="I438" s="84">
        <f t="shared" si="460"/>
        <v>86.400000000000048</v>
      </c>
      <c r="J438" s="89">
        <v>432</v>
      </c>
      <c r="K438" s="94">
        <f t="shared" si="416"/>
        <v>432</v>
      </c>
      <c r="L438" s="94">
        <f t="shared" si="417"/>
        <v>10</v>
      </c>
      <c r="M438" s="94">
        <v>1</v>
      </c>
      <c r="N438" s="94">
        <f>N$3/Q$3</f>
        <v>1</v>
      </c>
      <c r="O438" s="93">
        <f>O437*M438</f>
        <v>1.7562778179364454E+21</v>
      </c>
      <c r="P438" s="93">
        <f>K438*O438*$G438*N438</f>
        <v>7.5761947204356263E+24</v>
      </c>
      <c r="Q438" s="93">
        <f t="shared" si="478"/>
        <v>1.0209197968122586E+27</v>
      </c>
      <c r="R438" s="93">
        <f t="shared" si="479"/>
        <v>5.1045989840612928E+27</v>
      </c>
      <c r="S438" s="93">
        <f t="shared" si="418"/>
        <v>363724.79999999999</v>
      </c>
      <c r="T438" s="94">
        <f t="shared" si="480"/>
        <v>134.75363747693595</v>
      </c>
      <c r="U438" s="100">
        <f>T438/(($C438/N$3))</f>
        <v>9.1420378206876496</v>
      </c>
      <c r="V438" s="94">
        <f t="shared" si="419"/>
        <v>422</v>
      </c>
      <c r="W438" s="97">
        <f t="shared" si="420"/>
        <v>10.5</v>
      </c>
      <c r="X438" s="94">
        <v>1</v>
      </c>
      <c r="Y438" s="94">
        <f>Y$3/AB$3</f>
        <v>0.95238095238095244</v>
      </c>
      <c r="Z438" s="93">
        <f>Z437*X438</f>
        <v>1.8967800433713611E+21</v>
      </c>
      <c r="AA438" s="93">
        <f>V438*Z438*$G438*Y438</f>
        <v>7.6122718381519873E+24</v>
      </c>
      <c r="AB438" s="93">
        <f t="shared" si="461"/>
        <v>2.6799144666321773E+26</v>
      </c>
      <c r="AC438" s="93">
        <f t="shared" si="421"/>
        <v>5.3598289332643576E+27</v>
      </c>
      <c r="AD438" s="93">
        <f t="shared" si="422"/>
        <v>363724.79999999999</v>
      </c>
      <c r="AE438" s="94">
        <f t="shared" si="423"/>
        <v>35.205186094389049</v>
      </c>
      <c r="AF438" s="100">
        <f t="shared" si="462"/>
        <v>2.5078321166287991</v>
      </c>
      <c r="AG438" s="94">
        <f t="shared" si="424"/>
        <v>397</v>
      </c>
      <c r="AH438" s="94">
        <f t="shared" si="425"/>
        <v>11.75</v>
      </c>
      <c r="AI438" s="94">
        <v>1</v>
      </c>
      <c r="AJ438" s="94">
        <f>AJ$3/AM$3</f>
        <v>0.85106382978723394</v>
      </c>
      <c r="AK438" s="93">
        <f>AK437*AI438</f>
        <v>1.2701652076147507E+19</v>
      </c>
      <c r="AL438" s="93">
        <f>AG438*AK438*$G438*AJ438</f>
        <v>4.285357101082271E+22</v>
      </c>
      <c r="AM438" s="93">
        <f t="shared" si="463"/>
        <v>9.3717246973000075E+24</v>
      </c>
      <c r="AN438" s="93">
        <f t="shared" si="426"/>
        <v>5.9979038062720189E+27</v>
      </c>
      <c r="AO438" s="93">
        <f t="shared" si="427"/>
        <v>363724.79999999999</v>
      </c>
      <c r="AP438" s="94">
        <f t="shared" si="428"/>
        <v>218.69180271891855</v>
      </c>
      <c r="AQ438" s="100">
        <f t="shared" si="470"/>
        <v>17.433030406698055</v>
      </c>
      <c r="AR438" s="94">
        <f t="shared" si="429"/>
        <v>367</v>
      </c>
      <c r="AS438" s="94">
        <f t="shared" si="430"/>
        <v>13.25</v>
      </c>
      <c r="AT438" s="94">
        <v>1</v>
      </c>
      <c r="AU438" s="94">
        <f>AU$3/AX$3</f>
        <v>0.75471698113207542</v>
      </c>
      <c r="AV438" s="93">
        <f>AV437*AT438</f>
        <v>1.051626102718464E+18</v>
      </c>
      <c r="AW438" s="93">
        <f>AR438*AV438*$G438*AU438</f>
        <v>2.908611444037069E+21</v>
      </c>
      <c r="AX438" s="93">
        <f t="shared" si="464"/>
        <v>1.6512679819045859E+23</v>
      </c>
      <c r="AY438" s="93">
        <f t="shared" si="431"/>
        <v>6.7635936538812132E+27</v>
      </c>
      <c r="AZ438" s="93">
        <f t="shared" si="432"/>
        <v>363724.79999999999</v>
      </c>
      <c r="BA438" s="94">
        <f t="shared" si="433"/>
        <v>56.77169376782323</v>
      </c>
      <c r="BB438" s="100">
        <f t="shared" si="471"/>
        <v>5.1032899757371624</v>
      </c>
      <c r="BC438" s="94">
        <f t="shared" si="434"/>
        <v>330</v>
      </c>
      <c r="BD438" s="94">
        <f t="shared" si="435"/>
        <v>15.1</v>
      </c>
      <c r="BE438" s="94">
        <v>1</v>
      </c>
      <c r="BF438" s="94">
        <f>BF$3/BI$3</f>
        <v>0.66225165562913912</v>
      </c>
      <c r="BG438" s="93">
        <f>BG437*BE438</f>
        <v>6892770086092800</v>
      </c>
      <c r="BH438" s="93">
        <f>BC438*BG438*$G438*BF438</f>
        <v>1.5041978040170285E+19</v>
      </c>
      <c r="BI438" s="93">
        <f t="shared" si="465"/>
        <v>1.1141833420520814E+21</v>
      </c>
      <c r="BJ438" s="93">
        <f t="shared" si="436"/>
        <v>7.707944465932552E+27</v>
      </c>
      <c r="BK438" s="93">
        <f t="shared" si="437"/>
        <v>363724.79999999999</v>
      </c>
      <c r="BL438" s="94">
        <f t="shared" si="438"/>
        <v>74.071597437292098</v>
      </c>
      <c r="BM438" s="100">
        <f t="shared" si="472"/>
        <v>7.5880673087049573</v>
      </c>
      <c r="BN438" s="94">
        <f t="shared" si="439"/>
        <v>280</v>
      </c>
      <c r="BO438" s="94">
        <f t="shared" si="440"/>
        <v>17.600000000000001</v>
      </c>
      <c r="BP438" s="94">
        <v>14</v>
      </c>
      <c r="BQ438" s="94">
        <f>BQ$3/BT$3</f>
        <v>0.56818181818181823</v>
      </c>
      <c r="BR438" s="93">
        <f>BR437*BP438</f>
        <v>53021308354560</v>
      </c>
      <c r="BS438" s="93">
        <f>BN438*BR438*$G438*BQ438</f>
        <v>8.4230614475842304E+16</v>
      </c>
      <c r="BT438" s="93">
        <f t="shared" si="466"/>
        <v>1.2682136550675553E+18</v>
      </c>
      <c r="BU438" s="93">
        <f t="shared" si="441"/>
        <v>8.9840942119478758E+27</v>
      </c>
      <c r="BV438" s="93">
        <f t="shared" si="442"/>
        <v>363724.79999999999</v>
      </c>
      <c r="BW438" s="94">
        <f t="shared" si="443"/>
        <v>15.056445485522183</v>
      </c>
      <c r="BX438" s="100">
        <f t="shared" si="473"/>
        <v>1.7977845355847382</v>
      </c>
      <c r="BY438" s="94">
        <f t="shared" si="444"/>
        <v>225</v>
      </c>
      <c r="BZ438" s="94">
        <f t="shared" si="445"/>
        <v>20.350000000000001</v>
      </c>
      <c r="CA438" s="94">
        <v>1</v>
      </c>
      <c r="CB438" s="94">
        <f>CB$3/CE$3</f>
        <v>0.49140049140049141</v>
      </c>
      <c r="CC438" s="93">
        <f>CC437*CA438</f>
        <v>24421662720</v>
      </c>
      <c r="CD438" s="93">
        <f>BY438*CC438*$G438*CB438</f>
        <v>26962955740927.379</v>
      </c>
      <c r="CE438" s="93">
        <f t="shared" si="467"/>
        <v>716001972007742.25</v>
      </c>
      <c r="CF438" s="93">
        <f t="shared" si="446"/>
        <v>1.038785893256473E+28</v>
      </c>
      <c r="CG438" s="93">
        <f t="shared" si="447"/>
        <v>363724.79999999999</v>
      </c>
      <c r="CH438" s="94">
        <f t="shared" si="448"/>
        <v>26.555025305364229</v>
      </c>
      <c r="CI438" s="100">
        <f t="shared" si="474"/>
        <v>3.6661788667853599</v>
      </c>
      <c r="CJ438" s="94">
        <f t="shared" si="449"/>
        <v>175</v>
      </c>
      <c r="CK438" s="94">
        <f t="shared" si="450"/>
        <v>22.85</v>
      </c>
      <c r="CL438" s="94">
        <v>1</v>
      </c>
      <c r="CM438" s="94">
        <f>CM$3/CP$3</f>
        <v>0.43763676148796499</v>
      </c>
      <c r="CN438" s="93">
        <f>CN437*CL438</f>
        <v>12979200</v>
      </c>
      <c r="CO438" s="93">
        <f>CJ438*CN438*$G438*CM438</f>
        <v>9925992304.5951881</v>
      </c>
      <c r="CP438" s="93">
        <f t="shared" si="468"/>
        <v>785120021708.80908</v>
      </c>
      <c r="CQ438" s="93">
        <f t="shared" si="451"/>
        <v>1.1664008678580055E+28</v>
      </c>
      <c r="CR438" s="93">
        <f t="shared" si="452"/>
        <v>363724.79999999999</v>
      </c>
      <c r="CS438" s="94">
        <f t="shared" si="453"/>
        <v>79.097383678742304</v>
      </c>
      <c r="CT438" s="100">
        <f t="shared" si="475"/>
        <v>12.261704321975996</v>
      </c>
      <c r="CU438" s="94">
        <f t="shared" si="454"/>
        <v>112</v>
      </c>
      <c r="CV438" s="94">
        <f t="shared" si="455"/>
        <v>26</v>
      </c>
      <c r="CW438" s="94">
        <v>1</v>
      </c>
      <c r="CX438" s="94">
        <f>CX$3/DA$3</f>
        <v>0.38461538461538458</v>
      </c>
      <c r="CY438" s="93">
        <f>CY437*CW438</f>
        <v>6400</v>
      </c>
      <c r="CZ438" s="93">
        <f>CU438*CY438*$G438*CX438</f>
        <v>2752953.1076923078</v>
      </c>
      <c r="DA438" s="93">
        <f t="shared" si="469"/>
        <v>143894850.0128473</v>
      </c>
      <c r="DB438" s="93">
        <f t="shared" si="456"/>
        <v>1.3271957358559363E+28</v>
      </c>
      <c r="DC438" s="93">
        <f t="shared" si="457"/>
        <v>363724.79999999999</v>
      </c>
      <c r="DD438" s="94">
        <f t="shared" si="458"/>
        <v>52.269270265002334</v>
      </c>
      <c r="DE438" s="100">
        <f t="shared" si="476"/>
        <v>9.219817007395255</v>
      </c>
    </row>
    <row r="439" spans="1:109">
      <c r="A439" s="84">
        <v>8192</v>
      </c>
      <c r="B439" s="84">
        <f t="shared" si="412"/>
        <v>14.433333333333334</v>
      </c>
      <c r="C439" s="112">
        <f t="shared" si="477"/>
        <v>14.74</v>
      </c>
      <c r="D439" s="116"/>
      <c r="E439" s="86">
        <f t="shared" si="459"/>
        <v>3.165</v>
      </c>
      <c r="F439" s="86">
        <f t="shared" si="413"/>
        <v>3.165</v>
      </c>
      <c r="G439" s="87">
        <f t="shared" si="414"/>
        <v>10.017225</v>
      </c>
      <c r="H439" s="88">
        <f t="shared" si="415"/>
        <v>1.1727288911821489E+26</v>
      </c>
      <c r="I439" s="84">
        <f t="shared" si="460"/>
        <v>86.600000000000051</v>
      </c>
      <c r="J439" s="89">
        <v>433</v>
      </c>
      <c r="K439" s="94">
        <f t="shared" si="416"/>
        <v>433</v>
      </c>
      <c r="L439" s="94">
        <f t="shared" si="417"/>
        <v>10</v>
      </c>
      <c r="M439" s="94">
        <v>1</v>
      </c>
      <c r="N439" s="94">
        <f>N$3/Q$3</f>
        <v>1</v>
      </c>
      <c r="O439" s="93">
        <f>O438*M439</f>
        <v>1.7562778179364454E+21</v>
      </c>
      <c r="P439" s="93">
        <f>K439*O439*$G439*N439</f>
        <v>7.6177820180490512E+24</v>
      </c>
      <c r="Q439" s="93">
        <f t="shared" si="478"/>
        <v>1.1727288911821488E+27</v>
      </c>
      <c r="R439" s="93">
        <f t="shared" si="479"/>
        <v>5.8636444559107438E+27</v>
      </c>
      <c r="S439" s="93">
        <f t="shared" si="418"/>
        <v>363997.8666666667</v>
      </c>
      <c r="T439" s="94">
        <f t="shared" si="480"/>
        <v>153.94623899759344</v>
      </c>
      <c r="U439" s="100">
        <f>T439/(($C439/N$3))</f>
        <v>10.44411390757079</v>
      </c>
      <c r="V439" s="94">
        <f t="shared" si="419"/>
        <v>423</v>
      </c>
      <c r="W439" s="97">
        <f t="shared" si="420"/>
        <v>10.5</v>
      </c>
      <c r="X439" s="94">
        <v>1</v>
      </c>
      <c r="Y439" s="94">
        <f>Y$3/AB$3</f>
        <v>0.95238095238095244</v>
      </c>
      <c r="Z439" s="93">
        <f>Z438*X439</f>
        <v>1.8967800433713611E+21</v>
      </c>
      <c r="AA439" s="93">
        <f>V439*Z439*$G439*Y439</f>
        <v>7.6544760521841613E+24</v>
      </c>
      <c r="AB439" s="93">
        <f t="shared" si="461"/>
        <v>3.0784133393531389E+26</v>
      </c>
      <c r="AC439" s="93">
        <f t="shared" si="421"/>
        <v>6.1568266787062818E+27</v>
      </c>
      <c r="AD439" s="93">
        <f t="shared" si="422"/>
        <v>363997.8666666667</v>
      </c>
      <c r="AE439" s="94">
        <f t="shared" si="423"/>
        <v>40.217165987144618</v>
      </c>
      <c r="AF439" s="100">
        <f t="shared" si="462"/>
        <v>2.8648591781887278</v>
      </c>
      <c r="AG439" s="94">
        <f t="shared" si="424"/>
        <v>398</v>
      </c>
      <c r="AH439" s="94">
        <f t="shared" si="425"/>
        <v>11.75</v>
      </c>
      <c r="AI439" s="94">
        <v>1</v>
      </c>
      <c r="AJ439" s="94">
        <f>AJ$3/AM$3</f>
        <v>0.85106382978723394</v>
      </c>
      <c r="AK439" s="93">
        <f>AK438*AI439</f>
        <v>1.2701652076147507E+19</v>
      </c>
      <c r="AL439" s="93">
        <f>AG439*AK439*$G439*AJ439</f>
        <v>4.3097576233155498E+22</v>
      </c>
      <c r="AM439" s="93">
        <f t="shared" si="463"/>
        <v>1.0765284743273604E+25</v>
      </c>
      <c r="AN439" s="93">
        <f t="shared" si="426"/>
        <v>6.8897822356951245E+27</v>
      </c>
      <c r="AO439" s="93">
        <f t="shared" si="427"/>
        <v>363997.8666666667</v>
      </c>
      <c r="AP439" s="94">
        <f t="shared" si="428"/>
        <v>249.78863509711104</v>
      </c>
      <c r="AQ439" s="100">
        <f t="shared" si="470"/>
        <v>19.911916298446776</v>
      </c>
      <c r="AR439" s="94">
        <f t="shared" si="429"/>
        <v>368</v>
      </c>
      <c r="AS439" s="94">
        <f t="shared" si="430"/>
        <v>13.25</v>
      </c>
      <c r="AT439" s="94">
        <v>1</v>
      </c>
      <c r="AU439" s="94">
        <f>AU$3/AX$3</f>
        <v>0.75471698113207542</v>
      </c>
      <c r="AV439" s="93">
        <f>AV438*AT439</f>
        <v>1.051626102718464E+18</v>
      </c>
      <c r="AW439" s="93">
        <f>AR439*AV439*$G439*AU439</f>
        <v>2.925773664561403E+21</v>
      </c>
      <c r="AX439" s="93">
        <f t="shared" si="464"/>
        <v>1.8968088144730717E+23</v>
      </c>
      <c r="AY439" s="93">
        <f t="shared" si="431"/>
        <v>7.7693289040817362E+27</v>
      </c>
      <c r="AZ439" s="93">
        <f t="shared" si="432"/>
        <v>363997.8666666667</v>
      </c>
      <c r="BA439" s="94">
        <f t="shared" si="433"/>
        <v>64.831016747750326</v>
      </c>
      <c r="BB439" s="100">
        <f t="shared" si="471"/>
        <v>5.8277542191837979</v>
      </c>
      <c r="BC439" s="94">
        <f t="shared" si="434"/>
        <v>331</v>
      </c>
      <c r="BD439" s="94">
        <f t="shared" si="435"/>
        <v>15.1</v>
      </c>
      <c r="BE439" s="94">
        <v>1</v>
      </c>
      <c r="BF439" s="94">
        <f>BF$3/BI$3</f>
        <v>0.66225165562913912</v>
      </c>
      <c r="BG439" s="93">
        <f>BG438*BE439</f>
        <v>6892770086092800</v>
      </c>
      <c r="BH439" s="93">
        <f>BC439*BG439*$G439*BF439</f>
        <v>1.5135343007479321E+19</v>
      </c>
      <c r="BI439" s="93">
        <f t="shared" si="465"/>
        <v>1.2798605721803245E+21</v>
      </c>
      <c r="BJ439" s="93">
        <f t="shared" si="436"/>
        <v>8.854103128425224E+27</v>
      </c>
      <c r="BK439" s="93">
        <f t="shared" si="437"/>
        <v>363997.8666666667</v>
      </c>
      <c r="BL439" s="94">
        <f t="shared" si="438"/>
        <v>84.561054978923522</v>
      </c>
      <c r="BM439" s="100">
        <f t="shared" si="472"/>
        <v>8.6626318194148251</v>
      </c>
      <c r="BN439" s="94">
        <f t="shared" si="439"/>
        <v>281</v>
      </c>
      <c r="BO439" s="94">
        <f t="shared" si="440"/>
        <v>17.600000000000001</v>
      </c>
      <c r="BP439" s="94">
        <v>1</v>
      </c>
      <c r="BQ439" s="94">
        <f>BQ$3/BT$3</f>
        <v>0.56818181818181823</v>
      </c>
      <c r="BR439" s="93">
        <f>BR438*BP439</f>
        <v>53021308354560</v>
      </c>
      <c r="BS439" s="93">
        <f>BN439*BR439*$G439*BQ439</f>
        <v>8.4799154283263664E+16</v>
      </c>
      <c r="BT439" s="93">
        <f t="shared" si="466"/>
        <v>1.4567949393608783E+18</v>
      </c>
      <c r="BU439" s="93">
        <f t="shared" si="441"/>
        <v>1.0320014242402912E+28</v>
      </c>
      <c r="BV439" s="93">
        <f t="shared" si="442"/>
        <v>363997.8666666667</v>
      </c>
      <c r="BW439" s="94">
        <f t="shared" si="443"/>
        <v>17.179356936681124</v>
      </c>
      <c r="BX439" s="100">
        <f t="shared" si="473"/>
        <v>2.0512664999022237</v>
      </c>
      <c r="BY439" s="94">
        <f t="shared" si="444"/>
        <v>226</v>
      </c>
      <c r="BZ439" s="94">
        <f t="shared" si="445"/>
        <v>20.350000000000001</v>
      </c>
      <c r="CA439" s="94">
        <v>1</v>
      </c>
      <c r="CB439" s="94">
        <f>CB$3/CE$3</f>
        <v>0.49140049140049141</v>
      </c>
      <c r="CC439" s="93">
        <f>CC438*CA439</f>
        <v>24421662720</v>
      </c>
      <c r="CD439" s="93">
        <f>BY439*CC439*$G439*CB439</f>
        <v>27168563939518.211</v>
      </c>
      <c r="CE439" s="93">
        <f t="shared" si="467"/>
        <v>822470287419926.5</v>
      </c>
      <c r="CF439" s="93">
        <f t="shared" si="446"/>
        <v>1.1932516467778366E+28</v>
      </c>
      <c r="CG439" s="93">
        <f t="shared" si="447"/>
        <v>363997.8666666667</v>
      </c>
      <c r="CH439" s="94">
        <f t="shared" si="448"/>
        <v>30.272865700626781</v>
      </c>
      <c r="CI439" s="100">
        <f t="shared" si="474"/>
        <v>4.1794628019522051</v>
      </c>
      <c r="CJ439" s="94">
        <f t="shared" si="449"/>
        <v>176</v>
      </c>
      <c r="CK439" s="94">
        <f t="shared" si="450"/>
        <v>22.85</v>
      </c>
      <c r="CL439" s="94">
        <v>1</v>
      </c>
      <c r="CM439" s="94">
        <f>CM$3/CP$3</f>
        <v>0.43763676148796499</v>
      </c>
      <c r="CN439" s="93">
        <f>CN438*CL439</f>
        <v>12979200</v>
      </c>
      <c r="CO439" s="93">
        <f>CJ439*CN439*$G439*CM439</f>
        <v>10014328114.975931</v>
      </c>
      <c r="CP439" s="93">
        <f t="shared" si="468"/>
        <v>901866077412.14551</v>
      </c>
      <c r="CQ439" s="93">
        <f t="shared" si="451"/>
        <v>1.3398427581756054E+28</v>
      </c>
      <c r="CR439" s="93">
        <f t="shared" si="452"/>
        <v>363997.8666666667</v>
      </c>
      <c r="CS439" s="94">
        <f t="shared" si="453"/>
        <v>90.057572216297714</v>
      </c>
      <c r="CT439" s="100">
        <f t="shared" si="475"/>
        <v>13.960756615620101</v>
      </c>
      <c r="CU439" s="94">
        <f t="shared" si="454"/>
        <v>113</v>
      </c>
      <c r="CV439" s="94">
        <f t="shared" si="455"/>
        <v>26</v>
      </c>
      <c r="CW439" s="94">
        <v>1</v>
      </c>
      <c r="CX439" s="94">
        <f>CX$3/DA$3</f>
        <v>0.38461538461538458</v>
      </c>
      <c r="CY439" s="93">
        <f>CY438*CW439</f>
        <v>6400</v>
      </c>
      <c r="CZ439" s="93">
        <f>CU439*CY439*$G439*CX439</f>
        <v>2786329.6615384612</v>
      </c>
      <c r="DA439" s="93">
        <f t="shared" si="469"/>
        <v>165291777.5023028</v>
      </c>
      <c r="DB439" s="93">
        <f t="shared" si="456"/>
        <v>1.5245475585367937E+28</v>
      </c>
      <c r="DC439" s="93">
        <f t="shared" si="457"/>
        <v>363997.8666666667</v>
      </c>
      <c r="DD439" s="94">
        <f t="shared" si="458"/>
        <v>59.322405307574975</v>
      </c>
      <c r="DE439" s="100">
        <f t="shared" si="476"/>
        <v>10.46392495248948</v>
      </c>
    </row>
    <row r="440" spans="1:109">
      <c r="A440" s="84">
        <v>8192</v>
      </c>
      <c r="B440" s="84">
        <f t="shared" si="412"/>
        <v>14.466666666666667</v>
      </c>
      <c r="C440" s="112">
        <f t="shared" si="477"/>
        <v>14.74</v>
      </c>
      <c r="D440" s="116"/>
      <c r="E440" s="86">
        <f t="shared" si="459"/>
        <v>3.17</v>
      </c>
      <c r="F440" s="86">
        <f t="shared" si="413"/>
        <v>3.17</v>
      </c>
      <c r="G440" s="87">
        <f t="shared" si="414"/>
        <v>10.0489</v>
      </c>
      <c r="H440" s="88">
        <f t="shared" si="415"/>
        <v>1.3471117481584315E+26</v>
      </c>
      <c r="I440" s="84">
        <f t="shared" si="460"/>
        <v>86.800000000000054</v>
      </c>
      <c r="J440" s="89">
        <v>434</v>
      </c>
      <c r="K440" s="94">
        <f t="shared" si="416"/>
        <v>434</v>
      </c>
      <c r="L440" s="94">
        <f t="shared" si="417"/>
        <v>10</v>
      </c>
      <c r="M440" s="94">
        <v>1</v>
      </c>
      <c r="N440" s="94">
        <f>N$3/Q$3</f>
        <v>1</v>
      </c>
      <c r="O440" s="93">
        <f>O439*M440</f>
        <v>1.7562778179364454E+21</v>
      </c>
      <c r="P440" s="93">
        <f>K440*O440*$G440*N440</f>
        <v>7.6595185114631109E+24</v>
      </c>
      <c r="Q440" s="93">
        <f t="shared" si="478"/>
        <v>1.3471117481584313E+27</v>
      </c>
      <c r="R440" s="93">
        <f t="shared" si="479"/>
        <v>6.735558740792156E+27</v>
      </c>
      <c r="S440" s="93">
        <f t="shared" si="418"/>
        <v>364270.93333333335</v>
      </c>
      <c r="T440" s="94">
        <f t="shared" si="480"/>
        <v>175.87420751609463</v>
      </c>
      <c r="U440" s="100">
        <f>T440/(($C440/N$3))</f>
        <v>11.931764417645496</v>
      </c>
      <c r="V440" s="94">
        <f t="shared" si="419"/>
        <v>424</v>
      </c>
      <c r="W440" s="97">
        <f t="shared" si="420"/>
        <v>10.5</v>
      </c>
      <c r="X440" s="94">
        <v>1</v>
      </c>
      <c r="Y440" s="94">
        <f>Y$3/AB$3</f>
        <v>0.95238095238095244</v>
      </c>
      <c r="Z440" s="93">
        <f>Z439*X440</f>
        <v>1.8967800433713611E+21</v>
      </c>
      <c r="AA440" s="93">
        <f>V440*Z440*$G440*Y440</f>
        <v>7.6968328215255381E+24</v>
      </c>
      <c r="AB440" s="93">
        <f t="shared" si="461"/>
        <v>3.5361683389158801E+26</v>
      </c>
      <c r="AC440" s="93">
        <f t="shared" si="421"/>
        <v>7.0723366778317659E+27</v>
      </c>
      <c r="AD440" s="93">
        <f t="shared" si="422"/>
        <v>364270.93333333335</v>
      </c>
      <c r="AE440" s="94">
        <f t="shared" si="423"/>
        <v>45.943161569345342</v>
      </c>
      <c r="AF440" s="100">
        <f t="shared" si="462"/>
        <v>3.2727489584676128</v>
      </c>
      <c r="AG440" s="94">
        <f t="shared" si="424"/>
        <v>399</v>
      </c>
      <c r="AH440" s="94">
        <f t="shared" si="425"/>
        <v>11.75</v>
      </c>
      <c r="AI440" s="94">
        <v>1</v>
      </c>
      <c r="AJ440" s="94">
        <f>AJ$3/AM$3</f>
        <v>0.85106382978723394</v>
      </c>
      <c r="AK440" s="93">
        <f>AK439*AI440</f>
        <v>1.2701652076147507E+19</v>
      </c>
      <c r="AL440" s="93">
        <f>AG440*AK440*$G440*AJ440</f>
        <v>4.3342480840554441E+22</v>
      </c>
      <c r="AM440" s="93">
        <f t="shared" si="463"/>
        <v>1.2366064875673069E+25</v>
      </c>
      <c r="AN440" s="93">
        <f t="shared" si="426"/>
        <v>7.9142815204307851E+27</v>
      </c>
      <c r="AO440" s="93">
        <f t="shared" si="427"/>
        <v>364270.93333333335</v>
      </c>
      <c r="AP440" s="94">
        <f t="shared" si="428"/>
        <v>285.31049990342183</v>
      </c>
      <c r="AQ440" s="100">
        <f t="shared" si="470"/>
        <v>22.743543920388106</v>
      </c>
      <c r="AR440" s="94">
        <f t="shared" si="429"/>
        <v>369</v>
      </c>
      <c r="AS440" s="94">
        <f t="shared" si="430"/>
        <v>13.25</v>
      </c>
      <c r="AT440" s="94">
        <v>1</v>
      </c>
      <c r="AU440" s="94">
        <f>AU$3/AX$3</f>
        <v>0.75471698113207542</v>
      </c>
      <c r="AV440" s="93">
        <f>AV439*AT440</f>
        <v>1.051626102718464E+18</v>
      </c>
      <c r="AW440" s="93">
        <f>AR440*AV440*$G440*AU440</f>
        <v>2.9430007287480708E+21</v>
      </c>
      <c r="AX440" s="93">
        <f t="shared" si="464"/>
        <v>2.1788611649290938E+23</v>
      </c>
      <c r="AY440" s="93">
        <f t="shared" si="431"/>
        <v>8.9246153315496082E+27</v>
      </c>
      <c r="AZ440" s="93">
        <f t="shared" si="432"/>
        <v>364270.93333333335</v>
      </c>
      <c r="BA440" s="94">
        <f t="shared" si="433"/>
        <v>74.03535934073534</v>
      </c>
      <c r="BB440" s="100">
        <f t="shared" si="471"/>
        <v>6.6551459380240381</v>
      </c>
      <c r="BC440" s="94">
        <f t="shared" si="434"/>
        <v>332</v>
      </c>
      <c r="BD440" s="94">
        <f t="shared" si="435"/>
        <v>15.1</v>
      </c>
      <c r="BE440" s="94">
        <v>1</v>
      </c>
      <c r="BF440" s="94">
        <f>BF$3/BI$3</f>
        <v>0.66225165562913912</v>
      </c>
      <c r="BG440" s="93">
        <f>BG439*BE440</f>
        <v>6892770086092800</v>
      </c>
      <c r="BH440" s="93">
        <f>BC440*BG440*$G440*BF440</f>
        <v>1.5229072469948209E+19</v>
      </c>
      <c r="BI440" s="93">
        <f t="shared" si="465"/>
        <v>1.4701737338891031E+21</v>
      </c>
      <c r="BJ440" s="93">
        <f t="shared" si="436"/>
        <v>1.0170693698596157E+28</v>
      </c>
      <c r="BK440" s="93">
        <f t="shared" si="437"/>
        <v>364270.93333333335</v>
      </c>
      <c r="BL440" s="94">
        <f t="shared" si="438"/>
        <v>96.537312879049082</v>
      </c>
      <c r="BM440" s="100">
        <f t="shared" si="472"/>
        <v>9.8895076287221251</v>
      </c>
      <c r="BN440" s="94">
        <f t="shared" si="439"/>
        <v>282</v>
      </c>
      <c r="BO440" s="94">
        <f t="shared" si="440"/>
        <v>17.600000000000001</v>
      </c>
      <c r="BP440" s="94">
        <v>1</v>
      </c>
      <c r="BQ440" s="94">
        <f>BQ$3/BT$3</f>
        <v>0.56818181818181823</v>
      </c>
      <c r="BR440" s="93">
        <f>BR439*BP440</f>
        <v>53021308354560</v>
      </c>
      <c r="BS440" s="93">
        <f>BN440*BR440*$G440*BQ440</f>
        <v>8.537002431693576E+16</v>
      </c>
      <c r="BT440" s="93">
        <f t="shared" si="466"/>
        <v>1.6734179504118459E+18</v>
      </c>
      <c r="BU440" s="93">
        <f t="shared" si="441"/>
        <v>1.1854583383794197E+28</v>
      </c>
      <c r="BV440" s="93">
        <f t="shared" si="442"/>
        <v>364270.93333333335</v>
      </c>
      <c r="BW440" s="94">
        <f t="shared" si="443"/>
        <v>19.60193831267156</v>
      </c>
      <c r="BX440" s="100">
        <f t="shared" si="473"/>
        <v>2.340529947781679</v>
      </c>
      <c r="BY440" s="94">
        <f t="shared" si="444"/>
        <v>227</v>
      </c>
      <c r="BZ440" s="94">
        <f t="shared" si="445"/>
        <v>20.350000000000001</v>
      </c>
      <c r="CA440" s="94">
        <v>1</v>
      </c>
      <c r="CB440" s="94">
        <f>CB$3/CE$3</f>
        <v>0.49140049140049141</v>
      </c>
      <c r="CC440" s="93">
        <f>CC439*CA440</f>
        <v>24421662720</v>
      </c>
      <c r="CD440" s="93">
        <f>BY440*CC440*$G440*CB440</f>
        <v>27375067399061.824</v>
      </c>
      <c r="CE440" s="93">
        <f t="shared" si="467"/>
        <v>944770266193208.25</v>
      </c>
      <c r="CF440" s="93">
        <f t="shared" si="446"/>
        <v>1.370686203751204E+28</v>
      </c>
      <c r="CG440" s="93">
        <f t="shared" si="447"/>
        <v>364270.93333333335</v>
      </c>
      <c r="CH440" s="94">
        <f t="shared" si="448"/>
        <v>34.512070871671597</v>
      </c>
      <c r="CI440" s="100">
        <f t="shared" si="474"/>
        <v>4.7647262024322732</v>
      </c>
      <c r="CJ440" s="94">
        <f t="shared" si="449"/>
        <v>177</v>
      </c>
      <c r="CK440" s="94">
        <f t="shared" si="450"/>
        <v>22.85</v>
      </c>
      <c r="CL440" s="94">
        <v>1</v>
      </c>
      <c r="CM440" s="94">
        <f>CM$3/CP$3</f>
        <v>0.43763676148796499</v>
      </c>
      <c r="CN440" s="93">
        <f>CN439*CL440</f>
        <v>12979200</v>
      </c>
      <c r="CO440" s="93">
        <f>CJ440*CN440*$G440*CM440</f>
        <v>10103073465.978117</v>
      </c>
      <c r="CP440" s="93">
        <f t="shared" si="468"/>
        <v>1035972079550.9604</v>
      </c>
      <c r="CQ440" s="93">
        <f t="shared" si="451"/>
        <v>1.5390751722710078E+28</v>
      </c>
      <c r="CR440" s="93">
        <f t="shared" si="452"/>
        <v>364270.93333333335</v>
      </c>
      <c r="CS440" s="94">
        <f t="shared" si="453"/>
        <v>102.54028964943927</v>
      </c>
      <c r="CT440" s="100">
        <f t="shared" si="475"/>
        <v>15.89583187577807</v>
      </c>
      <c r="CU440" s="94">
        <f t="shared" si="454"/>
        <v>114</v>
      </c>
      <c r="CV440" s="94">
        <f t="shared" si="455"/>
        <v>26</v>
      </c>
      <c r="CW440" s="94">
        <v>1</v>
      </c>
      <c r="CX440" s="94">
        <f>CX$3/DA$3</f>
        <v>0.38461538461538458</v>
      </c>
      <c r="CY440" s="93">
        <f>CY439*CW440</f>
        <v>6400</v>
      </c>
      <c r="CZ440" s="93">
        <f>CU440*CY440*$G440*CX440</f>
        <v>2819875.9384615379</v>
      </c>
      <c r="DA440" s="93">
        <f t="shared" si="469"/>
        <v>189870392.91143116</v>
      </c>
      <c r="DB440" s="93">
        <f t="shared" si="456"/>
        <v>1.7512452726059609E+28</v>
      </c>
      <c r="DC440" s="93">
        <f t="shared" si="457"/>
        <v>364270.93333333335</v>
      </c>
      <c r="DD440" s="94">
        <f t="shared" si="458"/>
        <v>67.332888770638704</v>
      </c>
      <c r="DE440" s="100">
        <f t="shared" si="476"/>
        <v>11.876900325892851</v>
      </c>
    </row>
    <row r="441" spans="1:109">
      <c r="A441" s="84">
        <v>8192</v>
      </c>
      <c r="B441" s="84">
        <f t="shared" si="412"/>
        <v>14.5</v>
      </c>
      <c r="C441" s="112">
        <f t="shared" si="477"/>
        <v>14.74</v>
      </c>
      <c r="D441" s="116"/>
      <c r="E441" s="86">
        <f t="shared" si="459"/>
        <v>3.1750000000000003</v>
      </c>
      <c r="F441" s="86">
        <f t="shared" si="413"/>
        <v>3.1750000000000003</v>
      </c>
      <c r="G441" s="87">
        <f t="shared" si="414"/>
        <v>10.080625000000001</v>
      </c>
      <c r="H441" s="88">
        <f t="shared" si="415"/>
        <v>1.5474250491067704E+26</v>
      </c>
      <c r="I441" s="84">
        <f t="shared" si="460"/>
        <v>87.000000000000043</v>
      </c>
      <c r="J441" s="89">
        <v>435</v>
      </c>
      <c r="K441" s="94">
        <f t="shared" si="416"/>
        <v>435</v>
      </c>
      <c r="L441" s="94">
        <f t="shared" si="417"/>
        <v>10</v>
      </c>
      <c r="M441" s="94">
        <v>1</v>
      </c>
      <c r="N441" s="94">
        <f>N$3/Q$3</f>
        <v>1</v>
      </c>
      <c r="O441" s="93">
        <f>O440*M441</f>
        <v>1.7562778179364454E+21</v>
      </c>
      <c r="P441" s="93">
        <f>K441*O441*$G441*N441</f>
        <v>7.7014044641194781E+24</v>
      </c>
      <c r="Q441" s="93">
        <f t="shared" si="478"/>
        <v>1.5474250491067704E+27</v>
      </c>
      <c r="R441" s="93">
        <f t="shared" si="479"/>
        <v>7.7371252455338521E+27</v>
      </c>
      <c r="S441" s="93">
        <f t="shared" si="418"/>
        <v>364544</v>
      </c>
      <c r="T441" s="94">
        <f t="shared" si="480"/>
        <v>200.92764330404398</v>
      </c>
      <c r="U441" s="100">
        <f>T441/(($C441/N$3))</f>
        <v>13.631454769609496</v>
      </c>
      <c r="V441" s="94">
        <f t="shared" si="419"/>
        <v>425</v>
      </c>
      <c r="W441" s="97">
        <f t="shared" si="420"/>
        <v>10.5</v>
      </c>
      <c r="X441" s="94">
        <v>1</v>
      </c>
      <c r="Y441" s="94">
        <f>Y$3/AB$3</f>
        <v>0.95238095238095244</v>
      </c>
      <c r="Z441" s="93">
        <f>Z440*X441</f>
        <v>1.8967800433713611E+21</v>
      </c>
      <c r="AA441" s="93">
        <f>V441*Z441*$G441*Y441</f>
        <v>7.7393424171446971E+24</v>
      </c>
      <c r="AB441" s="93">
        <f t="shared" si="461"/>
        <v>4.0619907539052695E+26</v>
      </c>
      <c r="AC441" s="93">
        <f t="shared" si="421"/>
        <v>8.1239815078105444E+27</v>
      </c>
      <c r="AD441" s="93">
        <f t="shared" si="422"/>
        <v>364544</v>
      </c>
      <c r="AE441" s="94">
        <f t="shared" si="423"/>
        <v>52.484959767471743</v>
      </c>
      <c r="AF441" s="100">
        <f t="shared" si="462"/>
        <v>3.7387522222418812</v>
      </c>
      <c r="AG441" s="94">
        <f t="shared" si="424"/>
        <v>400</v>
      </c>
      <c r="AH441" s="94">
        <f t="shared" si="425"/>
        <v>11.75</v>
      </c>
      <c r="AI441" s="94">
        <v>14</v>
      </c>
      <c r="AJ441" s="94">
        <f>AJ$3/AM$3</f>
        <v>0.85106382978723394</v>
      </c>
      <c r="AK441" s="93">
        <f>AK440*AI441</f>
        <v>1.778231290660651E+20</v>
      </c>
      <c r="AL441" s="93">
        <f>AG441*AK441*$G441*AJ441</f>
        <v>6.102360103630988E+23</v>
      </c>
      <c r="AM441" s="93">
        <f t="shared" si="463"/>
        <v>1.4204878380472275E+25</v>
      </c>
      <c r="AN441" s="93">
        <f t="shared" si="426"/>
        <v>9.0911221635022753E+27</v>
      </c>
      <c r="AO441" s="93">
        <f t="shared" si="427"/>
        <v>364544</v>
      </c>
      <c r="AP441" s="94">
        <f t="shared" si="428"/>
        <v>23.277679683341166</v>
      </c>
      <c r="AQ441" s="100">
        <f t="shared" si="470"/>
        <v>1.8555816572541297</v>
      </c>
      <c r="AR441" s="94">
        <f t="shared" si="429"/>
        <v>370</v>
      </c>
      <c r="AS441" s="94">
        <f t="shared" si="430"/>
        <v>13.25</v>
      </c>
      <c r="AT441" s="94">
        <v>1</v>
      </c>
      <c r="AU441" s="94">
        <f>AU$3/AX$3</f>
        <v>0.75471698113207542</v>
      </c>
      <c r="AV441" s="93">
        <f>AV440*AT441</f>
        <v>1.051626102718464E+18</v>
      </c>
      <c r="AW441" s="93">
        <f>AR441*AV441*$G441*AU441</f>
        <v>2.9602927556490848E+21</v>
      </c>
      <c r="AX441" s="93">
        <f t="shared" si="464"/>
        <v>2.5028542359209737E+23</v>
      </c>
      <c r="AY441" s="93">
        <f t="shared" si="431"/>
        <v>1.0251690950332354E+28</v>
      </c>
      <c r="AZ441" s="93">
        <f t="shared" si="432"/>
        <v>364544</v>
      </c>
      <c r="BA441" s="94">
        <f t="shared" si="433"/>
        <v>84.547524265794735</v>
      </c>
      <c r="BB441" s="100">
        <f t="shared" si="471"/>
        <v>7.6000997050324299</v>
      </c>
      <c r="BC441" s="94">
        <f t="shared" si="434"/>
        <v>333</v>
      </c>
      <c r="BD441" s="94">
        <f t="shared" si="435"/>
        <v>15.1</v>
      </c>
      <c r="BE441" s="94">
        <v>1</v>
      </c>
      <c r="BF441" s="94">
        <f>BF$3/BI$3</f>
        <v>0.66225165562913912</v>
      </c>
      <c r="BG441" s="93">
        <f>BG440*BE441</f>
        <v>6892770086092800</v>
      </c>
      <c r="BH441" s="93">
        <f>BC441*BG441*$G441*BF441</f>
        <v>1.5323167112289212E+19</v>
      </c>
      <c r="BI441" s="93">
        <f t="shared" si="465"/>
        <v>1.6887861496782617E+21</v>
      </c>
      <c r="BJ441" s="93">
        <f t="shared" si="436"/>
        <v>1.1683059120756115E+28</v>
      </c>
      <c r="BK441" s="93">
        <f t="shared" si="437"/>
        <v>364544</v>
      </c>
      <c r="BL441" s="94">
        <f t="shared" si="438"/>
        <v>110.21129883285366</v>
      </c>
      <c r="BM441" s="100">
        <f t="shared" si="472"/>
        <v>11.290302661981617</v>
      </c>
      <c r="BN441" s="94">
        <f t="shared" si="439"/>
        <v>283</v>
      </c>
      <c r="BO441" s="94">
        <f t="shared" si="440"/>
        <v>17.600000000000001</v>
      </c>
      <c r="BP441" s="94">
        <v>1</v>
      </c>
      <c r="BQ441" s="94">
        <f>BQ$3/BT$3</f>
        <v>0.56818181818181823</v>
      </c>
      <c r="BR441" s="93">
        <f>BR440*BP441</f>
        <v>53021308354560</v>
      </c>
      <c r="BS441" s="93">
        <f>BN441*BR441*$G441*BQ441</f>
        <v>8.5943229095720048E+16</v>
      </c>
      <c r="BT441" s="93">
        <f t="shared" si="466"/>
        <v>1.9222524468605975E+18</v>
      </c>
      <c r="BU441" s="93">
        <f t="shared" si="441"/>
        <v>1.3617340432139579E+28</v>
      </c>
      <c r="BV441" s="93">
        <f t="shared" si="442"/>
        <v>364544</v>
      </c>
      <c r="BW441" s="94">
        <f t="shared" si="443"/>
        <v>22.366537388532045</v>
      </c>
      <c r="BX441" s="100">
        <f t="shared" si="473"/>
        <v>2.6706313299739755</v>
      </c>
      <c r="BY441" s="94">
        <f t="shared" si="444"/>
        <v>228</v>
      </c>
      <c r="BZ441" s="94">
        <f t="shared" si="445"/>
        <v>20.350000000000001</v>
      </c>
      <c r="CA441" s="94">
        <v>1</v>
      </c>
      <c r="CB441" s="94">
        <f>CB$3/CE$3</f>
        <v>0.49140049140049141</v>
      </c>
      <c r="CC441" s="93">
        <f>CC440*CA441</f>
        <v>24421662720</v>
      </c>
      <c r="CD441" s="93">
        <f>BY441*CC441*$G441*CB441</f>
        <v>27582467919680.789</v>
      </c>
      <c r="CE441" s="93">
        <f t="shared" si="467"/>
        <v>1085256050626249</v>
      </c>
      <c r="CF441" s="93">
        <f t="shared" si="446"/>
        <v>1.574504987466139E+28</v>
      </c>
      <c r="CG441" s="93">
        <f t="shared" si="447"/>
        <v>364544</v>
      </c>
      <c r="CH441" s="94">
        <f t="shared" si="448"/>
        <v>39.345864691530785</v>
      </c>
      <c r="CI441" s="100">
        <f t="shared" si="474"/>
        <v>5.4320783342785042</v>
      </c>
      <c r="CJ441" s="94">
        <f t="shared" si="449"/>
        <v>178</v>
      </c>
      <c r="CK441" s="94">
        <f t="shared" si="450"/>
        <v>22.85</v>
      </c>
      <c r="CL441" s="94">
        <v>1</v>
      </c>
      <c r="CM441" s="94">
        <f>CM$3/CP$3</f>
        <v>0.43763676148796499</v>
      </c>
      <c r="CN441" s="93">
        <f>CN440*CL441</f>
        <v>12979200</v>
      </c>
      <c r="CO441" s="93">
        <f>CJ441*CN441*$G441*CM441</f>
        <v>10192229209.62801</v>
      </c>
      <c r="CP441" s="93">
        <f t="shared" si="468"/>
        <v>1190019423603.0459</v>
      </c>
      <c r="CQ441" s="93">
        <f t="shared" si="451"/>
        <v>1.7679331186044852E+28</v>
      </c>
      <c r="CR441" s="93">
        <f t="shared" si="452"/>
        <v>364544</v>
      </c>
      <c r="CS441" s="94">
        <f t="shared" si="453"/>
        <v>116.75752174793159</v>
      </c>
      <c r="CT441" s="100">
        <f t="shared" si="475"/>
        <v>18.09979221126348</v>
      </c>
      <c r="CU441" s="94">
        <f t="shared" si="454"/>
        <v>115</v>
      </c>
      <c r="CV441" s="94">
        <f t="shared" si="455"/>
        <v>26</v>
      </c>
      <c r="CW441" s="94">
        <v>1</v>
      </c>
      <c r="CX441" s="94">
        <f>CX$3/DA$3</f>
        <v>0.38461538461538458</v>
      </c>
      <c r="CY441" s="93">
        <f>CY440*CW441</f>
        <v>6400</v>
      </c>
      <c r="CZ441" s="93">
        <f>CU441*CY441*$G441*CX441</f>
        <v>2853592.307692308</v>
      </c>
      <c r="DA441" s="93">
        <f t="shared" si="469"/>
        <v>218103808.0000017</v>
      </c>
      <c r="DB441" s="93">
        <f t="shared" si="456"/>
        <v>2.0116525638388014E+28</v>
      </c>
      <c r="DC441" s="93">
        <f t="shared" si="457"/>
        <v>364544</v>
      </c>
      <c r="DD441" s="94">
        <f t="shared" si="458"/>
        <v>76.431313405236097</v>
      </c>
      <c r="DE441" s="100">
        <f t="shared" si="476"/>
        <v>13.481778483962946</v>
      </c>
    </row>
    <row r="442" spans="1:109">
      <c r="A442" s="84">
        <v>8192</v>
      </c>
      <c r="B442" s="84">
        <f t="shared" si="412"/>
        <v>14.533333333333333</v>
      </c>
      <c r="C442" s="112">
        <f t="shared" si="477"/>
        <v>14.74</v>
      </c>
      <c r="D442" s="116"/>
      <c r="E442" s="86">
        <f t="shared" si="459"/>
        <v>3.18</v>
      </c>
      <c r="F442" s="86">
        <f t="shared" si="413"/>
        <v>3.18</v>
      </c>
      <c r="G442" s="87">
        <f t="shared" si="414"/>
        <v>10.112400000000001</v>
      </c>
      <c r="H442" s="88">
        <f t="shared" si="415"/>
        <v>1.7775246083901532E+26</v>
      </c>
      <c r="I442" s="84">
        <f t="shared" si="460"/>
        <v>87.200000000000045</v>
      </c>
      <c r="J442" s="89">
        <v>436</v>
      </c>
      <c r="K442" s="94">
        <f t="shared" si="416"/>
        <v>436</v>
      </c>
      <c r="L442" s="94">
        <f t="shared" si="417"/>
        <v>10</v>
      </c>
      <c r="M442" s="94">
        <v>1</v>
      </c>
      <c r="N442" s="94">
        <f>N$3/Q$3</f>
        <v>1</v>
      </c>
      <c r="O442" s="93">
        <f>O441*M442</f>
        <v>1.7562778179364454E+21</v>
      </c>
      <c r="P442" s="93">
        <f>K442*O442*$G442*N442</f>
        <v>7.7434401394598237E+24</v>
      </c>
      <c r="Q442" s="93">
        <f t="shared" si="478"/>
        <v>1.7775246083901533E+27</v>
      </c>
      <c r="R442" s="93">
        <f t="shared" si="479"/>
        <v>8.8876230419507669E+27</v>
      </c>
      <c r="S442" s="93">
        <f t="shared" si="418"/>
        <v>364817.06666666665</v>
      </c>
      <c r="T442" s="94">
        <f t="shared" si="480"/>
        <v>229.5523147821676</v>
      </c>
      <c r="U442" s="100">
        <f>T442/(($C442/N$3))</f>
        <v>15.57342705442114</v>
      </c>
      <c r="V442" s="94">
        <f t="shared" si="419"/>
        <v>426</v>
      </c>
      <c r="W442" s="97">
        <f t="shared" si="420"/>
        <v>10.5</v>
      </c>
      <c r="X442" s="94">
        <v>1</v>
      </c>
      <c r="Y442" s="94">
        <f>Y$3/AB$3</f>
        <v>0.95238095238095244</v>
      </c>
      <c r="Z442" s="93">
        <f>Z441*X442</f>
        <v>1.8967800433713611E+21</v>
      </c>
      <c r="AA442" s="93">
        <f>V442*Z442*$G442*Y442</f>
        <v>7.7820051100102133E+24</v>
      </c>
      <c r="AB442" s="93">
        <f t="shared" si="461"/>
        <v>4.6660020970241491E+26</v>
      </c>
      <c r="AC442" s="93">
        <f t="shared" si="421"/>
        <v>9.3320041940483042E+27</v>
      </c>
      <c r="AD442" s="93">
        <f t="shared" si="422"/>
        <v>364817.06666666665</v>
      </c>
      <c r="AE442" s="94">
        <f t="shared" si="423"/>
        <v>59.958867040862494</v>
      </c>
      <c r="AF442" s="100">
        <f t="shared" si="462"/>
        <v>4.2711540293694448</v>
      </c>
      <c r="AG442" s="94">
        <f t="shared" si="424"/>
        <v>401</v>
      </c>
      <c r="AH442" s="94">
        <f t="shared" si="425"/>
        <v>11.75</v>
      </c>
      <c r="AI442" s="94">
        <v>1</v>
      </c>
      <c r="AJ442" s="94">
        <f>AJ$3/AM$3</f>
        <v>0.85106382978723394</v>
      </c>
      <c r="AK442" s="93">
        <f>AK441*AI442</f>
        <v>1.778231290660651E+20</v>
      </c>
      <c r="AL442" s="93">
        <f>AG442*AK442*$G442*AJ442</f>
        <v>6.1368992575101136E+23</v>
      </c>
      <c r="AM442" s="93">
        <f t="shared" si="463"/>
        <v>1.631712042858145E+25</v>
      </c>
      <c r="AN442" s="93">
        <f t="shared" si="426"/>
        <v>1.044295707429215E+28</v>
      </c>
      <c r="AO442" s="93">
        <f t="shared" si="427"/>
        <v>364817.06666666665</v>
      </c>
      <c r="AP442" s="94">
        <f t="shared" si="428"/>
        <v>26.588542102289122</v>
      </c>
      <c r="AQ442" s="100">
        <f t="shared" si="470"/>
        <v>2.1195072571363447</v>
      </c>
      <c r="AR442" s="94">
        <f t="shared" si="429"/>
        <v>371</v>
      </c>
      <c r="AS442" s="94">
        <f t="shared" si="430"/>
        <v>13.25</v>
      </c>
      <c r="AT442" s="94">
        <v>1</v>
      </c>
      <c r="AU442" s="94">
        <f>AU$3/AX$3</f>
        <v>0.75471698113207542</v>
      </c>
      <c r="AV442" s="93">
        <f>AV441*AT442</f>
        <v>1.051626102718464E+18</v>
      </c>
      <c r="AW442" s="93">
        <f>AR442*AV442*$G442*AU442</f>
        <v>2.9776498643164547E+21</v>
      </c>
      <c r="AX442" s="93">
        <f t="shared" si="464"/>
        <v>2.875024543599784E+23</v>
      </c>
      <c r="AY442" s="93">
        <f t="shared" si="431"/>
        <v>1.1776100530584764E+28</v>
      </c>
      <c r="AZ442" s="93">
        <f t="shared" si="432"/>
        <v>364817.06666666665</v>
      </c>
      <c r="BA442" s="94">
        <f t="shared" si="433"/>
        <v>96.553479240574532</v>
      </c>
      <c r="BB442" s="100">
        <f t="shared" si="471"/>
        <v>8.6793324283420112</v>
      </c>
      <c r="BC442" s="94">
        <f t="shared" si="434"/>
        <v>334</v>
      </c>
      <c r="BD442" s="94">
        <f t="shared" si="435"/>
        <v>15.1</v>
      </c>
      <c r="BE442" s="94">
        <v>1</v>
      </c>
      <c r="BF442" s="94">
        <f>BF$3/BI$3</f>
        <v>0.66225165562913912</v>
      </c>
      <c r="BG442" s="93">
        <f>BG441*BE442</f>
        <v>6892770086092800</v>
      </c>
      <c r="BH442" s="93">
        <f>BC442*BG442*$G442*BF442</f>
        <v>1.541762761921458E+19</v>
      </c>
      <c r="BI442" s="93">
        <f t="shared" si="465"/>
        <v>1.9399058720771956E+21</v>
      </c>
      <c r="BJ442" s="93">
        <f t="shared" si="436"/>
        <v>1.3420310793345657E+28</v>
      </c>
      <c r="BK442" s="93">
        <f t="shared" si="437"/>
        <v>364817.06666666665</v>
      </c>
      <c r="BL442" s="94">
        <f t="shared" si="438"/>
        <v>125.82388938097989</v>
      </c>
      <c r="BM442" s="100">
        <f t="shared" si="472"/>
        <v>12.889692874170938</v>
      </c>
      <c r="BN442" s="94">
        <f t="shared" si="439"/>
        <v>284</v>
      </c>
      <c r="BO442" s="94">
        <f t="shared" si="440"/>
        <v>17.600000000000001</v>
      </c>
      <c r="BP442" s="94">
        <v>1</v>
      </c>
      <c r="BQ442" s="94">
        <f>BQ$3/BT$3</f>
        <v>0.56818181818181823</v>
      </c>
      <c r="BR442" s="93">
        <f>BR441*BP442</f>
        <v>53021308354560</v>
      </c>
      <c r="BS442" s="93">
        <f>BN442*BR442*$G442*BQ442</f>
        <v>8.6518773138478048E+16</v>
      </c>
      <c r="BT442" s="93">
        <f t="shared" si="466"/>
        <v>2.2080882235977946E+18</v>
      </c>
      <c r="BU442" s="93">
        <f t="shared" si="441"/>
        <v>1.5642216553833348E+28</v>
      </c>
      <c r="BV442" s="93">
        <f t="shared" si="442"/>
        <v>364817.06666666665</v>
      </c>
      <c r="BW442" s="94">
        <f t="shared" si="443"/>
        <v>25.521492544324779</v>
      </c>
      <c r="BX442" s="100">
        <f t="shared" si="473"/>
        <v>3.0473423933522126</v>
      </c>
      <c r="BY442" s="94">
        <f t="shared" si="444"/>
        <v>229</v>
      </c>
      <c r="BZ442" s="94">
        <f t="shared" si="445"/>
        <v>20.350000000000001</v>
      </c>
      <c r="CA442" s="94">
        <v>1</v>
      </c>
      <c r="CB442" s="94">
        <f>CB$3/CE$3</f>
        <v>0.49140049140049141</v>
      </c>
      <c r="CC442" s="93">
        <f>CC441*CA442</f>
        <v>24421662720</v>
      </c>
      <c r="CD442" s="93">
        <f>BY442*CC442*$G442*CB442</f>
        <v>27790767301497.652</v>
      </c>
      <c r="CE442" s="93">
        <f t="shared" si="467"/>
        <v>1246631840104951.2</v>
      </c>
      <c r="CF442" s="93">
        <f t="shared" si="446"/>
        <v>1.808631289036981E+28</v>
      </c>
      <c r="CG442" s="93">
        <f t="shared" si="447"/>
        <v>364817.06666666665</v>
      </c>
      <c r="CH442" s="94">
        <f t="shared" si="448"/>
        <v>44.857769725478931</v>
      </c>
      <c r="CI442" s="100">
        <f t="shared" si="474"/>
        <v>6.1930502979205988</v>
      </c>
      <c r="CJ442" s="94">
        <f t="shared" si="449"/>
        <v>179</v>
      </c>
      <c r="CK442" s="94">
        <f t="shared" si="450"/>
        <v>22.85</v>
      </c>
      <c r="CL442" s="94">
        <v>1</v>
      </c>
      <c r="CM442" s="94">
        <f>CM$3/CP$3</f>
        <v>0.43763676148796499</v>
      </c>
      <c r="CN442" s="93">
        <f>CN441*CL442</f>
        <v>12979200</v>
      </c>
      <c r="CO442" s="93">
        <f>CJ442*CN442*$G442*CM442</f>
        <v>10281796197.951862</v>
      </c>
      <c r="CP442" s="93">
        <f t="shared" si="468"/>
        <v>1366973354307.3386</v>
      </c>
      <c r="CQ442" s="93">
        <f t="shared" si="451"/>
        <v>2.0308218650857503E+28</v>
      </c>
      <c r="CR442" s="93">
        <f t="shared" si="452"/>
        <v>364817.06666666665</v>
      </c>
      <c r="CS442" s="94">
        <f t="shared" si="453"/>
        <v>132.95083154630512</v>
      </c>
      <c r="CT442" s="100">
        <f t="shared" si="475"/>
        <v>20.610084808908226</v>
      </c>
      <c r="CU442" s="94">
        <f t="shared" si="454"/>
        <v>116</v>
      </c>
      <c r="CV442" s="94">
        <f t="shared" si="455"/>
        <v>26</v>
      </c>
      <c r="CW442" s="94">
        <v>1</v>
      </c>
      <c r="CX442" s="94">
        <f>CX$3/DA$3</f>
        <v>0.38461538461538458</v>
      </c>
      <c r="CY442" s="93">
        <f>CY441*CW442</f>
        <v>6400</v>
      </c>
      <c r="CZ442" s="93">
        <f>CU442*CY442*$G442*CX442</f>
        <v>2887479.1384615386</v>
      </c>
      <c r="DA442" s="93">
        <f t="shared" si="469"/>
        <v>250535485.46819112</v>
      </c>
      <c r="DB442" s="93">
        <f t="shared" si="456"/>
        <v>2.3107819909071991E+28</v>
      </c>
      <c r="DC442" s="93">
        <f t="shared" si="457"/>
        <v>364817.06666666665</v>
      </c>
      <c r="DD442" s="94">
        <f t="shared" si="458"/>
        <v>86.76616295890453</v>
      </c>
      <c r="DE442" s="100">
        <f t="shared" si="476"/>
        <v>15.304750589766062</v>
      </c>
    </row>
    <row r="443" spans="1:109">
      <c r="A443" s="84">
        <v>8192</v>
      </c>
      <c r="B443" s="84">
        <f t="shared" si="412"/>
        <v>14.566666666666666</v>
      </c>
      <c r="C443" s="112">
        <f t="shared" si="477"/>
        <v>14.74</v>
      </c>
      <c r="D443" s="116"/>
      <c r="E443" s="86">
        <f t="shared" si="459"/>
        <v>3.1850000000000001</v>
      </c>
      <c r="F443" s="86">
        <f t="shared" si="413"/>
        <v>3.1850000000000001</v>
      </c>
      <c r="G443" s="87">
        <f t="shared" si="414"/>
        <v>10.144225</v>
      </c>
      <c r="H443" s="88">
        <f t="shared" si="415"/>
        <v>2.0418395936245182E+26</v>
      </c>
      <c r="I443" s="84">
        <f t="shared" si="460"/>
        <v>87.400000000000048</v>
      </c>
      <c r="J443" s="89">
        <v>437</v>
      </c>
      <c r="K443" s="94">
        <f t="shared" si="416"/>
        <v>437</v>
      </c>
      <c r="L443" s="94">
        <f t="shared" si="417"/>
        <v>10</v>
      </c>
      <c r="M443" s="94">
        <v>1</v>
      </c>
      <c r="N443" s="94">
        <f>N$3/Q$3</f>
        <v>1</v>
      </c>
      <c r="O443" s="93">
        <f>O442*M443</f>
        <v>1.7562778179364454E+21</v>
      </c>
      <c r="P443" s="93">
        <f>K443*O443*$G443*N443</f>
        <v>7.7856258009258203E+24</v>
      </c>
      <c r="Q443" s="93">
        <f t="shared" si="478"/>
        <v>2.041839593624518E+27</v>
      </c>
      <c r="R443" s="93">
        <f t="shared" si="479"/>
        <v>1.020919796812259E+28</v>
      </c>
      <c r="S443" s="93">
        <f t="shared" si="418"/>
        <v>365090.1333333333</v>
      </c>
      <c r="T443" s="94">
        <f t="shared" si="480"/>
        <v>262.25760726667784</v>
      </c>
      <c r="U443" s="100">
        <f>T443/(($C443/N$3))</f>
        <v>17.792239298960503</v>
      </c>
      <c r="V443" s="94">
        <f t="shared" si="419"/>
        <v>427</v>
      </c>
      <c r="W443" s="97">
        <f t="shared" si="420"/>
        <v>10.5</v>
      </c>
      <c r="X443" s="94">
        <v>1</v>
      </c>
      <c r="Y443" s="94">
        <f>Y$3/AB$3</f>
        <v>0.95238095238095244</v>
      </c>
      <c r="Z443" s="93">
        <f>Z442*X443</f>
        <v>1.8967800433713611E+21</v>
      </c>
      <c r="AA443" s="93">
        <f>V443*Z443*$G443*Y443</f>
        <v>7.8248211710906641E+24</v>
      </c>
      <c r="AB443" s="93">
        <f t="shared" si="461"/>
        <v>5.3598289332643566E+26</v>
      </c>
      <c r="AC443" s="93">
        <f t="shared" si="421"/>
        <v>1.071965786652872E+28</v>
      </c>
      <c r="AD443" s="93">
        <f t="shared" si="422"/>
        <v>365090.1333333333</v>
      </c>
      <c r="AE443" s="94">
        <f t="shared" si="423"/>
        <v>68.497781815980801</v>
      </c>
      <c r="AF443" s="100">
        <f t="shared" si="462"/>
        <v>4.8794213640963253</v>
      </c>
      <c r="AG443" s="94">
        <f t="shared" si="424"/>
        <v>402</v>
      </c>
      <c r="AH443" s="94">
        <f t="shared" si="425"/>
        <v>11.75</v>
      </c>
      <c r="AI443" s="94">
        <v>1</v>
      </c>
      <c r="AJ443" s="94">
        <f>AJ$3/AM$3</f>
        <v>0.85106382978723394</v>
      </c>
      <c r="AK443" s="93">
        <f>AK442*AI443</f>
        <v>1.778231290660651E+20</v>
      </c>
      <c r="AL443" s="93">
        <f>AG443*AK443*$G443*AJ443</f>
        <v>6.1715650063232515E+23</v>
      </c>
      <c r="AM443" s="93">
        <f t="shared" si="463"/>
        <v>1.8743449394600026E+25</v>
      </c>
      <c r="AN443" s="93">
        <f t="shared" si="426"/>
        <v>1.1995807612544044E+28</v>
      </c>
      <c r="AO443" s="93">
        <f t="shared" si="427"/>
        <v>365090.1333333333</v>
      </c>
      <c r="AP443" s="94">
        <f t="shared" si="428"/>
        <v>30.370658618026212</v>
      </c>
      <c r="AQ443" s="100">
        <f t="shared" si="470"/>
        <v>2.4209989061181005</v>
      </c>
      <c r="AR443" s="94">
        <f t="shared" si="429"/>
        <v>372</v>
      </c>
      <c r="AS443" s="94">
        <f t="shared" si="430"/>
        <v>13.25</v>
      </c>
      <c r="AT443" s="94">
        <v>1</v>
      </c>
      <c r="AU443" s="94">
        <f>AU$3/AX$3</f>
        <v>0.75471698113207542</v>
      </c>
      <c r="AV443" s="93">
        <f>AV442*AT443</f>
        <v>1.051626102718464E+18</v>
      </c>
      <c r="AW443" s="93">
        <f>AR443*AV443*$G443*AU443</f>
        <v>2.9950721738021934E+21</v>
      </c>
      <c r="AX443" s="93">
        <f t="shared" si="464"/>
        <v>3.3025359638091732E+23</v>
      </c>
      <c r="AY443" s="93">
        <f t="shared" si="431"/>
        <v>1.3527187307762435E+28</v>
      </c>
      <c r="AZ443" s="93">
        <f t="shared" si="432"/>
        <v>365090.1333333333</v>
      </c>
      <c r="BA443" s="94">
        <f t="shared" si="433"/>
        <v>110.2656554555298</v>
      </c>
      <c r="BB443" s="100">
        <f t="shared" si="471"/>
        <v>9.9119398560771348</v>
      </c>
      <c r="BC443" s="94">
        <f t="shared" si="434"/>
        <v>335</v>
      </c>
      <c r="BD443" s="94">
        <f t="shared" si="435"/>
        <v>15.1</v>
      </c>
      <c r="BE443" s="94">
        <v>1</v>
      </c>
      <c r="BF443" s="94">
        <f>BF$3/BI$3</f>
        <v>0.66225165562913912</v>
      </c>
      <c r="BG443" s="93">
        <f>BG442*BE443</f>
        <v>6892770086092800</v>
      </c>
      <c r="BH443" s="93">
        <f>BC443*BG443*$G443*BF443</f>
        <v>1.5512454675436581E+19</v>
      </c>
      <c r="BI443" s="93">
        <f t="shared" si="465"/>
        <v>2.2283666841041633E+21</v>
      </c>
      <c r="BJ443" s="93">
        <f t="shared" si="436"/>
        <v>1.5415888931865111E+28</v>
      </c>
      <c r="BK443" s="93">
        <f t="shared" si="437"/>
        <v>365090.1333333333</v>
      </c>
      <c r="BL443" s="94">
        <f t="shared" si="438"/>
        <v>143.6501656718909</v>
      </c>
      <c r="BM443" s="100">
        <f t="shared" si="472"/>
        <v>14.715858220119083</v>
      </c>
      <c r="BN443" s="94">
        <f t="shared" si="439"/>
        <v>285</v>
      </c>
      <c r="BO443" s="94">
        <f t="shared" si="440"/>
        <v>17.600000000000001</v>
      </c>
      <c r="BP443" s="94">
        <v>1</v>
      </c>
      <c r="BQ443" s="94">
        <f>BQ$3/BT$3</f>
        <v>0.56818181818181823</v>
      </c>
      <c r="BR443" s="93">
        <f>BR442*BP443</f>
        <v>53021308354560</v>
      </c>
      <c r="BS443" s="93">
        <f>BN443*BR443*$G443*BQ443</f>
        <v>8.7096660964071248E+16</v>
      </c>
      <c r="BT443" s="93">
        <f t="shared" si="466"/>
        <v>2.5364273101351122E+18</v>
      </c>
      <c r="BU443" s="93">
        <f t="shared" si="441"/>
        <v>1.7968188423895763E+28</v>
      </c>
      <c r="BV443" s="93">
        <f t="shared" si="442"/>
        <v>365090.1333333333</v>
      </c>
      <c r="BW443" s="94">
        <f t="shared" si="443"/>
        <v>29.121981050242887</v>
      </c>
      <c r="BX443" s="100">
        <f t="shared" si="473"/>
        <v>3.4772514686857177</v>
      </c>
      <c r="BY443" s="94">
        <f t="shared" si="444"/>
        <v>230</v>
      </c>
      <c r="BZ443" s="94">
        <f t="shared" si="445"/>
        <v>20.350000000000001</v>
      </c>
      <c r="CA443" s="94">
        <v>1</v>
      </c>
      <c r="CB443" s="94">
        <f>CB$3/CE$3</f>
        <v>0.49140049140049141</v>
      </c>
      <c r="CC443" s="93">
        <f>CC442*CA443</f>
        <v>24421662720</v>
      </c>
      <c r="CD443" s="93">
        <f>BY443*CC443*$G443*CB443</f>
        <v>27999967344634.973</v>
      </c>
      <c r="CE443" s="93">
        <f t="shared" si="467"/>
        <v>1432003944015484.5</v>
      </c>
      <c r="CF443" s="93">
        <f t="shared" si="446"/>
        <v>2.0775717865129474E+28</v>
      </c>
      <c r="CG443" s="93">
        <f t="shared" si="447"/>
        <v>365090.1333333333</v>
      </c>
      <c r="CH443" s="94">
        <f t="shared" si="448"/>
        <v>51.143057646810732</v>
      </c>
      <c r="CI443" s="100">
        <f t="shared" si="474"/>
        <v>7.0607952721343175</v>
      </c>
      <c r="CJ443" s="94">
        <f t="shared" si="449"/>
        <v>180</v>
      </c>
      <c r="CK443" s="94">
        <f t="shared" si="450"/>
        <v>22.85</v>
      </c>
      <c r="CL443" s="94">
        <v>13</v>
      </c>
      <c r="CM443" s="94">
        <f>CM$3/CP$3</f>
        <v>0.43763676148796499</v>
      </c>
      <c r="CN443" s="93">
        <f>CN442*CL443</f>
        <v>168729600</v>
      </c>
      <c r="CO443" s="93">
        <f>CJ443*CN443*$G443*CM443</f>
        <v>134833078678.68709</v>
      </c>
      <c r="CP443" s="93">
        <f t="shared" si="468"/>
        <v>1570240043417.6189</v>
      </c>
      <c r="CQ443" s="93">
        <f t="shared" si="451"/>
        <v>2.3328017357160119E+28</v>
      </c>
      <c r="CR443" s="93">
        <f t="shared" si="452"/>
        <v>365090.1333333333</v>
      </c>
      <c r="CS443" s="94">
        <f t="shared" si="453"/>
        <v>11.645807236661614</v>
      </c>
      <c r="CT443" s="100">
        <f t="shared" si="475"/>
        <v>1.8053371462531744</v>
      </c>
      <c r="CU443" s="94">
        <f t="shared" si="454"/>
        <v>117</v>
      </c>
      <c r="CV443" s="94">
        <f t="shared" si="455"/>
        <v>26</v>
      </c>
      <c r="CW443" s="94">
        <v>1</v>
      </c>
      <c r="CX443" s="94">
        <f>CX$3/DA$3</f>
        <v>0.38461538461538458</v>
      </c>
      <c r="CY443" s="93">
        <f>CY442*CW443</f>
        <v>6400</v>
      </c>
      <c r="CZ443" s="93">
        <f>CU443*CY443*$G443*CX443</f>
        <v>2921536.8</v>
      </c>
      <c r="DA443" s="93">
        <f t="shared" si="469"/>
        <v>287789700.02569467</v>
      </c>
      <c r="DB443" s="93">
        <f t="shared" si="456"/>
        <v>2.6543914717118734E+28</v>
      </c>
      <c r="DC443" s="93">
        <f t="shared" si="457"/>
        <v>365090.1333333333</v>
      </c>
      <c r="DD443" s="94">
        <f t="shared" si="458"/>
        <v>98.506272461019378</v>
      </c>
      <c r="DE443" s="100">
        <f t="shared" si="476"/>
        <v>17.375597584711695</v>
      </c>
    </row>
    <row r="444" spans="1:109">
      <c r="A444" s="84">
        <v>8192</v>
      </c>
      <c r="B444" s="84">
        <f t="shared" si="412"/>
        <v>14.6</v>
      </c>
      <c r="C444" s="112">
        <f t="shared" si="477"/>
        <v>14.74</v>
      </c>
      <c r="D444" s="116"/>
      <c r="E444" s="86">
        <f t="shared" si="459"/>
        <v>3.19</v>
      </c>
      <c r="F444" s="86">
        <f t="shared" si="413"/>
        <v>3.19</v>
      </c>
      <c r="G444" s="87">
        <f t="shared" si="414"/>
        <v>10.1761</v>
      </c>
      <c r="H444" s="88">
        <f t="shared" si="415"/>
        <v>2.3454577823642981E+26</v>
      </c>
      <c r="I444" s="84">
        <f t="shared" si="460"/>
        <v>87.600000000000051</v>
      </c>
      <c r="J444" s="89">
        <v>438</v>
      </c>
      <c r="K444" s="94">
        <f t="shared" si="416"/>
        <v>438</v>
      </c>
      <c r="L444" s="94">
        <f t="shared" si="417"/>
        <v>10</v>
      </c>
      <c r="M444" s="94">
        <v>1</v>
      </c>
      <c r="N444" s="94">
        <f>N$3/Q$3</f>
        <v>1</v>
      </c>
      <c r="O444" s="93">
        <f>O443*M444</f>
        <v>1.7562778179364454E+21</v>
      </c>
      <c r="P444" s="93">
        <f>K444*O444*$G444*N444</f>
        <v>7.827961711959141E+24</v>
      </c>
      <c r="Q444" s="93">
        <f t="shared" si="478"/>
        <v>2.3454577823642982E+27</v>
      </c>
      <c r="R444" s="93">
        <f t="shared" si="479"/>
        <v>1.1727288911821492E+28</v>
      </c>
      <c r="S444" s="93">
        <f t="shared" si="418"/>
        <v>365363.20000000001</v>
      </c>
      <c r="T444" s="94">
        <f t="shared" si="480"/>
        <v>299.62560736354055</v>
      </c>
      <c r="U444" s="100">
        <f>T444/(($C444/N$3))</f>
        <v>20.327381775002753</v>
      </c>
      <c r="V444" s="94">
        <f t="shared" si="419"/>
        <v>428</v>
      </c>
      <c r="W444" s="97">
        <f t="shared" si="420"/>
        <v>10.5</v>
      </c>
      <c r="X444" s="94">
        <v>1</v>
      </c>
      <c r="Y444" s="94">
        <f>Y$3/AB$3</f>
        <v>0.95238095238095244</v>
      </c>
      <c r="Z444" s="93">
        <f>Z443*X444</f>
        <v>1.8967800433713611E+21</v>
      </c>
      <c r="AA444" s="93">
        <f>V444*Z444*$G444*Y444</f>
        <v>7.8677908713546288E+24</v>
      </c>
      <c r="AB444" s="93">
        <f t="shared" si="461"/>
        <v>6.1568266787062798E+26</v>
      </c>
      <c r="AC444" s="93">
        <f t="shared" si="421"/>
        <v>1.2313653357412566E+28</v>
      </c>
      <c r="AD444" s="93">
        <f t="shared" si="422"/>
        <v>365363.20000000001</v>
      </c>
      <c r="AE444" s="94">
        <f t="shared" si="423"/>
        <v>78.253562904452679</v>
      </c>
      <c r="AF444" s="100">
        <f t="shared" si="462"/>
        <v>5.5743718486889628</v>
      </c>
      <c r="AG444" s="94">
        <f t="shared" si="424"/>
        <v>403</v>
      </c>
      <c r="AH444" s="94">
        <f t="shared" si="425"/>
        <v>11.75</v>
      </c>
      <c r="AI444" s="94">
        <v>1</v>
      </c>
      <c r="AJ444" s="94">
        <f>AJ$3/AM$3</f>
        <v>0.85106382978723394</v>
      </c>
      <c r="AK444" s="93">
        <f>AK443*AI444</f>
        <v>1.778231290660651E+20</v>
      </c>
      <c r="AL444" s="93">
        <f>AG444*AK444*$G444*AJ444</f>
        <v>6.2063575770786511E+23</v>
      </c>
      <c r="AM444" s="93">
        <f t="shared" si="463"/>
        <v>2.1530569486547222E+25</v>
      </c>
      <c r="AN444" s="93">
        <f t="shared" si="426"/>
        <v>1.3779564471390253E+28</v>
      </c>
      <c r="AO444" s="93">
        <f t="shared" si="427"/>
        <v>365363.20000000001</v>
      </c>
      <c r="AP444" s="94">
        <f t="shared" si="428"/>
        <v>34.691152127721452</v>
      </c>
      <c r="AQ444" s="100">
        <f t="shared" si="470"/>
        <v>2.7654073100456382</v>
      </c>
      <c r="AR444" s="94">
        <f t="shared" si="429"/>
        <v>373</v>
      </c>
      <c r="AS444" s="94">
        <f t="shared" si="430"/>
        <v>13.25</v>
      </c>
      <c r="AT444" s="94">
        <v>1</v>
      </c>
      <c r="AU444" s="94">
        <f>AU$3/AX$3</f>
        <v>0.75471698113207542</v>
      </c>
      <c r="AV444" s="93">
        <f>AV443*AT444</f>
        <v>1.051626102718464E+18</v>
      </c>
      <c r="AW444" s="93">
        <f>AR444*AV444*$G444*AU444</f>
        <v>3.0125598031583123E+21</v>
      </c>
      <c r="AX444" s="93">
        <f t="shared" si="464"/>
        <v>3.7936176289461448E+23</v>
      </c>
      <c r="AY444" s="93">
        <f t="shared" si="431"/>
        <v>1.5538657808163475E+28</v>
      </c>
      <c r="AZ444" s="93">
        <f t="shared" si="432"/>
        <v>365363.20000000001</v>
      </c>
      <c r="BA444" s="94">
        <f t="shared" si="433"/>
        <v>125.92671604291426</v>
      </c>
      <c r="BB444" s="100">
        <f t="shared" si="471"/>
        <v>11.31973532950213</v>
      </c>
      <c r="BC444" s="94">
        <f t="shared" si="434"/>
        <v>336</v>
      </c>
      <c r="BD444" s="94">
        <f t="shared" si="435"/>
        <v>15.1</v>
      </c>
      <c r="BE444" s="94">
        <v>1</v>
      </c>
      <c r="BF444" s="94">
        <f>BF$3/BI$3</f>
        <v>0.66225165562913912</v>
      </c>
      <c r="BG444" s="93">
        <f>BG443*BE444</f>
        <v>6892770086092800</v>
      </c>
      <c r="BH444" s="93">
        <f>BC444*BG444*$G444*BF444</f>
        <v>1.5607648965667473E+19</v>
      </c>
      <c r="BI444" s="93">
        <f t="shared" si="465"/>
        <v>2.5597211443606507E+21</v>
      </c>
      <c r="BJ444" s="93">
        <f t="shared" si="436"/>
        <v>1.770820625685045E+28</v>
      </c>
      <c r="BK444" s="93">
        <f t="shared" si="437"/>
        <v>365363.20000000001</v>
      </c>
      <c r="BL444" s="94">
        <f t="shared" si="438"/>
        <v>164.00427444205926</v>
      </c>
      <c r="BM444" s="100">
        <f t="shared" si="472"/>
        <v>16.800980624661431</v>
      </c>
      <c r="BN444" s="94">
        <f t="shared" si="439"/>
        <v>286</v>
      </c>
      <c r="BO444" s="94">
        <f t="shared" si="440"/>
        <v>17.600000000000001</v>
      </c>
      <c r="BP444" s="94">
        <v>1</v>
      </c>
      <c r="BQ444" s="94">
        <f>BQ$3/BT$3</f>
        <v>0.56818181818181823</v>
      </c>
      <c r="BR444" s="93">
        <f>BR443*BP444</f>
        <v>53021308354560</v>
      </c>
      <c r="BS444" s="93">
        <f>BN444*BR444*$G444*BQ444</f>
        <v>8.7676897091361184E+16</v>
      </c>
      <c r="BT444" s="93">
        <f t="shared" si="466"/>
        <v>2.9135898787217567E+18</v>
      </c>
      <c r="BU444" s="93">
        <f t="shared" si="441"/>
        <v>2.0640028484805823E+28</v>
      </c>
      <c r="BV444" s="93">
        <f t="shared" si="442"/>
        <v>365363.20000000001</v>
      </c>
      <c r="BW444" s="94">
        <f t="shared" si="443"/>
        <v>33.230987584856408</v>
      </c>
      <c r="BX444" s="100">
        <f t="shared" si="473"/>
        <v>3.9678791146097203</v>
      </c>
      <c r="BY444" s="94">
        <f t="shared" si="444"/>
        <v>231</v>
      </c>
      <c r="BZ444" s="94">
        <f t="shared" si="445"/>
        <v>20.350000000000001</v>
      </c>
      <c r="CA444" s="94">
        <v>1</v>
      </c>
      <c r="CB444" s="94">
        <f>CB$3/CE$3</f>
        <v>0.49140049140049141</v>
      </c>
      <c r="CC444" s="93">
        <f>CC443*CA444</f>
        <v>24421662720</v>
      </c>
      <c r="CD444" s="93">
        <f>BY444*CC444*$G444*CB444</f>
        <v>28210069849215.309</v>
      </c>
      <c r="CE444" s="93">
        <f t="shared" si="467"/>
        <v>1644940574839853.5</v>
      </c>
      <c r="CF444" s="93">
        <f t="shared" si="446"/>
        <v>2.3865032935556736E+28</v>
      </c>
      <c r="CG444" s="93">
        <f t="shared" si="447"/>
        <v>365363.20000000001</v>
      </c>
      <c r="CH444" s="94">
        <f t="shared" si="448"/>
        <v>58.310404179506463</v>
      </c>
      <c r="CI444" s="100">
        <f t="shared" si="474"/>
        <v>8.0503169949318636</v>
      </c>
      <c r="CJ444" s="94">
        <f t="shared" si="449"/>
        <v>181</v>
      </c>
      <c r="CK444" s="94">
        <f t="shared" si="450"/>
        <v>22.85</v>
      </c>
      <c r="CL444" s="94">
        <v>1</v>
      </c>
      <c r="CM444" s="94">
        <f>CM$3/CP$3</f>
        <v>0.43763676148796499</v>
      </c>
      <c r="CN444" s="93">
        <f>CN443*CL444</f>
        <v>168729600</v>
      </c>
      <c r="CO444" s="93">
        <f>CJ444*CN444*$G444*CM444</f>
        <v>136008175117.4442</v>
      </c>
      <c r="CP444" s="93">
        <f t="shared" si="468"/>
        <v>1803732154824.2917</v>
      </c>
      <c r="CQ444" s="93">
        <f t="shared" si="451"/>
        <v>2.6796855163512107E+28</v>
      </c>
      <c r="CR444" s="93">
        <f t="shared" si="452"/>
        <v>365363.20000000001</v>
      </c>
      <c r="CS444" s="94">
        <f t="shared" si="453"/>
        <v>13.261939242010666</v>
      </c>
      <c r="CT444" s="100">
        <f t="shared" si="475"/>
        <v>2.055870499863933</v>
      </c>
      <c r="CU444" s="94">
        <f t="shared" si="454"/>
        <v>118</v>
      </c>
      <c r="CV444" s="94">
        <f t="shared" si="455"/>
        <v>26</v>
      </c>
      <c r="CW444" s="94">
        <v>1</v>
      </c>
      <c r="CX444" s="94">
        <f>CX$3/DA$3</f>
        <v>0.38461538461538458</v>
      </c>
      <c r="CY444" s="93">
        <f>CY443*CW444</f>
        <v>6400</v>
      </c>
      <c r="CZ444" s="93">
        <f>CU444*CY444*$G444*CX444</f>
        <v>2955765.6615384612</v>
      </c>
      <c r="DA444" s="93">
        <f t="shared" si="469"/>
        <v>330583555.00460565</v>
      </c>
      <c r="DB444" s="93">
        <f t="shared" si="456"/>
        <v>3.0490951170735873E+28</v>
      </c>
      <c r="DC444" s="93">
        <f t="shared" si="457"/>
        <v>365363.20000000001</v>
      </c>
      <c r="DD444" s="94">
        <f t="shared" si="458"/>
        <v>111.84362796627747</v>
      </c>
      <c r="DE444" s="100">
        <f t="shared" si="476"/>
        <v>19.728184037470921</v>
      </c>
    </row>
    <row r="445" spans="1:109">
      <c r="A445" s="84">
        <v>8192</v>
      </c>
      <c r="B445" s="84">
        <f t="shared" si="412"/>
        <v>14.633333333333333</v>
      </c>
      <c r="C445" s="112">
        <f t="shared" si="477"/>
        <v>14.74</v>
      </c>
      <c r="D445" s="116"/>
      <c r="E445" s="86">
        <f t="shared" si="459"/>
        <v>3.1949999999999998</v>
      </c>
      <c r="F445" s="86">
        <f t="shared" si="413"/>
        <v>3.1949999999999998</v>
      </c>
      <c r="G445" s="87">
        <f t="shared" si="414"/>
        <v>10.208024999999999</v>
      </c>
      <c r="H445" s="88">
        <f t="shared" si="415"/>
        <v>2.6942234963168639E+26</v>
      </c>
      <c r="I445" s="84">
        <f t="shared" si="460"/>
        <v>87.80000000000004</v>
      </c>
      <c r="J445" s="89">
        <v>439</v>
      </c>
      <c r="K445" s="94">
        <f t="shared" si="416"/>
        <v>439</v>
      </c>
      <c r="L445" s="94">
        <f t="shared" si="417"/>
        <v>10</v>
      </c>
      <c r="M445" s="94">
        <v>1</v>
      </c>
      <c r="N445" s="94">
        <f>N$3/Q$3</f>
        <v>1</v>
      </c>
      <c r="O445" s="93">
        <f>O444*M445</f>
        <v>1.7562778179364454E+21</v>
      </c>
      <c r="P445" s="93">
        <f>K445*O445*$G445*N445</f>
        <v>7.8704481360014594E+24</v>
      </c>
      <c r="Q445" s="93">
        <f t="shared" si="478"/>
        <v>2.6942234963168637E+27</v>
      </c>
      <c r="R445" s="93">
        <f t="shared" si="479"/>
        <v>1.3471117481584319E+28</v>
      </c>
      <c r="S445" s="93">
        <f t="shared" si="418"/>
        <v>365636.26666666666</v>
      </c>
      <c r="T445" s="94">
        <f t="shared" si="480"/>
        <v>342.32148535390132</v>
      </c>
      <c r="U445" s="100">
        <f>T445/(($C445/N$3))</f>
        <v>23.22398136729317</v>
      </c>
      <c r="V445" s="94">
        <f t="shared" si="419"/>
        <v>429</v>
      </c>
      <c r="W445" s="97">
        <f t="shared" si="420"/>
        <v>10.5</v>
      </c>
      <c r="X445" s="94">
        <v>1</v>
      </c>
      <c r="Y445" s="94">
        <f>Y$3/AB$3</f>
        <v>0.95238095238095244</v>
      </c>
      <c r="Z445" s="93">
        <f>Z444*X445</f>
        <v>1.8967800433713611E+21</v>
      </c>
      <c r="AA445" s="93">
        <f>V445*Z445*$G445*Y445</f>
        <v>7.9109144817706836E+24</v>
      </c>
      <c r="AB445" s="93">
        <f t="shared" si="461"/>
        <v>7.0723366778317615E+26</v>
      </c>
      <c r="AC445" s="93">
        <f t="shared" si="421"/>
        <v>1.4144673355663536E+28</v>
      </c>
      <c r="AD445" s="93">
        <f t="shared" si="422"/>
        <v>365636.26666666666</v>
      </c>
      <c r="AE445" s="94">
        <f t="shared" si="423"/>
        <v>89.399736201531724</v>
      </c>
      <c r="AF445" s="100">
        <f t="shared" si="462"/>
        <v>6.3683665543831962</v>
      </c>
      <c r="AG445" s="94">
        <f t="shared" si="424"/>
        <v>404</v>
      </c>
      <c r="AH445" s="94">
        <f t="shared" si="425"/>
        <v>11.75</v>
      </c>
      <c r="AI445" s="94">
        <v>1</v>
      </c>
      <c r="AJ445" s="94">
        <f>AJ$3/AM$3</f>
        <v>0.85106382978723394</v>
      </c>
      <c r="AK445" s="93">
        <f>AK444*AI445</f>
        <v>1.778231290660651E+20</v>
      </c>
      <c r="AL445" s="93">
        <f>AG445*AK445*$G445*AJ445</f>
        <v>6.2412771967845622E+23</v>
      </c>
      <c r="AM445" s="93">
        <f t="shared" si="463"/>
        <v>2.4732129751346151E+25</v>
      </c>
      <c r="AN445" s="93">
        <f t="shared" si="426"/>
        <v>1.5828563040861575E+28</v>
      </c>
      <c r="AO445" s="93">
        <f t="shared" si="427"/>
        <v>365636.26666666666</v>
      </c>
      <c r="AP445" s="94">
        <f t="shared" si="428"/>
        <v>39.626712564678066</v>
      </c>
      <c r="AQ445" s="100">
        <f t="shared" si="470"/>
        <v>3.1588458116347851</v>
      </c>
      <c r="AR445" s="94">
        <f t="shared" si="429"/>
        <v>374</v>
      </c>
      <c r="AS445" s="94">
        <f t="shared" si="430"/>
        <v>13.25</v>
      </c>
      <c r="AT445" s="94">
        <v>1</v>
      </c>
      <c r="AU445" s="94">
        <f>AU$3/AX$3</f>
        <v>0.75471698113207542</v>
      </c>
      <c r="AV445" s="93">
        <f>AV444*AT445</f>
        <v>1.051626102718464E+18</v>
      </c>
      <c r="AW445" s="93">
        <f>AR445*AV445*$G445*AU445</f>
        <v>3.0301128714368225E+21</v>
      </c>
      <c r="AX445" s="93">
        <f t="shared" si="464"/>
        <v>4.3577223298581889E+23</v>
      </c>
      <c r="AY445" s="93">
        <f t="shared" si="431"/>
        <v>1.7849230663099225E+28</v>
      </c>
      <c r="AZ445" s="93">
        <f t="shared" si="432"/>
        <v>365636.26666666666</v>
      </c>
      <c r="BA445" s="94">
        <f t="shared" si="433"/>
        <v>143.81386155400341</v>
      </c>
      <c r="BB445" s="100">
        <f t="shared" si="471"/>
        <v>12.92763680861971</v>
      </c>
      <c r="BC445" s="94">
        <f t="shared" si="434"/>
        <v>337</v>
      </c>
      <c r="BD445" s="94">
        <f t="shared" si="435"/>
        <v>15.1</v>
      </c>
      <c r="BE445" s="94">
        <v>1</v>
      </c>
      <c r="BF445" s="94">
        <f>BF$3/BI$3</f>
        <v>0.66225165562913912</v>
      </c>
      <c r="BG445" s="93">
        <f>BG444*BE445</f>
        <v>6892770086092800</v>
      </c>
      <c r="BH445" s="93">
        <f>BC445*BG445*$G445*BF445</f>
        <v>1.5703211174619517E+19</v>
      </c>
      <c r="BI445" s="93">
        <f t="shared" si="465"/>
        <v>2.9403474677782073E+21</v>
      </c>
      <c r="BJ445" s="93">
        <f t="shared" si="436"/>
        <v>2.0341387397192322E+28</v>
      </c>
      <c r="BK445" s="93">
        <f t="shared" si="437"/>
        <v>365636.26666666666</v>
      </c>
      <c r="BL445" s="94">
        <f t="shared" si="438"/>
        <v>187.24498034711368</v>
      </c>
      <c r="BM445" s="100">
        <f t="shared" si="472"/>
        <v>19.181812776400385</v>
      </c>
      <c r="BN445" s="94">
        <f t="shared" si="439"/>
        <v>287</v>
      </c>
      <c r="BO445" s="94">
        <f t="shared" si="440"/>
        <v>17.600000000000001</v>
      </c>
      <c r="BP445" s="94">
        <v>1</v>
      </c>
      <c r="BQ445" s="94">
        <f>BQ$3/BT$3</f>
        <v>0.56818181818181823</v>
      </c>
      <c r="BR445" s="93">
        <f>BR444*BP445</f>
        <v>53021308354560</v>
      </c>
      <c r="BS445" s="93">
        <f>BN445*BR445*$G445*BQ445</f>
        <v>8.825948603920936E+16</v>
      </c>
      <c r="BT445" s="93">
        <f t="shared" si="466"/>
        <v>3.3468359008236938E+18</v>
      </c>
      <c r="BU445" s="93">
        <f t="shared" si="441"/>
        <v>2.3709166767588403E+28</v>
      </c>
      <c r="BV445" s="93">
        <f t="shared" si="442"/>
        <v>365636.26666666666</v>
      </c>
      <c r="BW445" s="94">
        <f t="shared" si="443"/>
        <v>37.920410043367561</v>
      </c>
      <c r="BX445" s="100">
        <f t="shared" si="473"/>
        <v>4.5278101544319478</v>
      </c>
      <c r="BY445" s="94">
        <f t="shared" si="444"/>
        <v>232</v>
      </c>
      <c r="BZ445" s="94">
        <f t="shared" si="445"/>
        <v>20.350000000000001</v>
      </c>
      <c r="CA445" s="94">
        <v>1</v>
      </c>
      <c r="CB445" s="94">
        <f>CB$3/CE$3</f>
        <v>0.49140049140049141</v>
      </c>
      <c r="CC445" s="93">
        <f>CC444*CA445</f>
        <v>24421662720</v>
      </c>
      <c r="CD445" s="93">
        <f>BY445*CC445*$G445*CB445</f>
        <v>28421076615361.227</v>
      </c>
      <c r="CE445" s="93">
        <f t="shared" si="467"/>
        <v>1889540532386417</v>
      </c>
      <c r="CF445" s="93">
        <f t="shared" si="446"/>
        <v>2.7413724075024092E+28</v>
      </c>
      <c r="CG445" s="93">
        <f t="shared" si="447"/>
        <v>365636.26666666666</v>
      </c>
      <c r="CH445" s="94">
        <f t="shared" si="448"/>
        <v>66.483777443010183</v>
      </c>
      <c r="CI445" s="100">
        <f t="shared" si="474"/>
        <v>9.1787304678782711</v>
      </c>
      <c r="CJ445" s="94">
        <f t="shared" si="449"/>
        <v>182</v>
      </c>
      <c r="CK445" s="94">
        <f t="shared" si="450"/>
        <v>22.85</v>
      </c>
      <c r="CL445" s="94">
        <v>1</v>
      </c>
      <c r="CM445" s="94">
        <f>CM$3/CP$3</f>
        <v>0.43763676148796499</v>
      </c>
      <c r="CN445" s="93">
        <f>CN444*CL445</f>
        <v>168729600</v>
      </c>
      <c r="CO445" s="93">
        <f>CJ445*CN445*$G445*CM445</f>
        <v>137188650965.98686</v>
      </c>
      <c r="CP445" s="93">
        <f t="shared" si="468"/>
        <v>2071944159101.9214</v>
      </c>
      <c r="CQ445" s="93">
        <f t="shared" si="451"/>
        <v>3.0781503445420174E+28</v>
      </c>
      <c r="CR445" s="93">
        <f t="shared" si="452"/>
        <v>365636.26666666666</v>
      </c>
      <c r="CS445" s="94">
        <f t="shared" si="453"/>
        <v>15.102883106676352</v>
      </c>
      <c r="CT445" s="100">
        <f t="shared" si="475"/>
        <v>2.3412542672154317</v>
      </c>
      <c r="CU445" s="94">
        <f t="shared" si="454"/>
        <v>119</v>
      </c>
      <c r="CV445" s="94">
        <f t="shared" si="455"/>
        <v>26</v>
      </c>
      <c r="CW445" s="94">
        <v>1</v>
      </c>
      <c r="CX445" s="94">
        <f>CX$3/DA$3</f>
        <v>0.38461538461538458</v>
      </c>
      <c r="CY445" s="93">
        <f>CY444*CW445</f>
        <v>6400</v>
      </c>
      <c r="CZ445" s="93">
        <f>CU445*CY445*$G445*CX445</f>
        <v>2990166.0923076919</v>
      </c>
      <c r="DA445" s="93">
        <f t="shared" si="469"/>
        <v>379740785.82286251</v>
      </c>
      <c r="DB445" s="93">
        <f t="shared" si="456"/>
        <v>3.5024905452119235E+28</v>
      </c>
      <c r="DC445" s="93">
        <f t="shared" si="457"/>
        <v>365636.26666666666</v>
      </c>
      <c r="DD445" s="94">
        <f t="shared" si="458"/>
        <v>126.99655273322746</v>
      </c>
      <c r="DE445" s="100">
        <f t="shared" si="476"/>
        <v>22.401020156471599</v>
      </c>
    </row>
    <row r="446" spans="1:109">
      <c r="A446" s="84">
        <v>8192</v>
      </c>
      <c r="B446" s="84">
        <f t="shared" si="412"/>
        <v>14.666666666666666</v>
      </c>
      <c r="C446" s="112">
        <f t="shared" si="477"/>
        <v>14.74</v>
      </c>
      <c r="D446" s="116"/>
      <c r="E446" s="86">
        <f t="shared" si="459"/>
        <v>3.2</v>
      </c>
      <c r="F446" s="86">
        <f t="shared" si="413"/>
        <v>3.2</v>
      </c>
      <c r="G446" s="87">
        <f t="shared" si="414"/>
        <v>10.240000000000002</v>
      </c>
      <c r="H446" s="88">
        <f t="shared" si="415"/>
        <v>3.0948500982135421E+26</v>
      </c>
      <c r="I446" s="84">
        <f t="shared" si="460"/>
        <v>88.000000000000043</v>
      </c>
      <c r="J446" s="89">
        <v>440</v>
      </c>
      <c r="K446" s="94">
        <f t="shared" si="416"/>
        <v>440</v>
      </c>
      <c r="L446" s="94">
        <f t="shared" si="417"/>
        <v>10</v>
      </c>
      <c r="M446" s="94">
        <v>14</v>
      </c>
      <c r="N446" s="94">
        <f>N$3/Q$3</f>
        <v>1</v>
      </c>
      <c r="O446" s="93">
        <f>O445*M446</f>
        <v>2.4587889451110236E+22</v>
      </c>
      <c r="P446" s="93">
        <f>K446*O446*$G446*N446</f>
        <v>1.107831947109223E+26</v>
      </c>
      <c r="Q446" s="93">
        <f t="shared" si="478"/>
        <v>3.0948500982135419E+27</v>
      </c>
      <c r="R446" s="93">
        <f t="shared" si="479"/>
        <v>1.5474250491067711E+28</v>
      </c>
      <c r="S446" s="93">
        <f t="shared" si="418"/>
        <v>365909.33333333331</v>
      </c>
      <c r="T446" s="94">
        <f t="shared" si="480"/>
        <v>27.936097223854617</v>
      </c>
      <c r="U446" s="100">
        <f>T446/(($C446/N$3))</f>
        <v>1.8952576135586578</v>
      </c>
      <c r="V446" s="94">
        <f t="shared" si="419"/>
        <v>430</v>
      </c>
      <c r="W446" s="97">
        <f t="shared" si="420"/>
        <v>10.5</v>
      </c>
      <c r="X446" s="94">
        <v>1</v>
      </c>
      <c r="Y446" s="94">
        <f>Y$3/AB$3</f>
        <v>0.95238095238095244</v>
      </c>
      <c r="Z446" s="93">
        <f>Z445*X446</f>
        <v>1.8967800433713611E+21</v>
      </c>
      <c r="AA446" s="93">
        <f>V446*Z446*$G446*Y446</f>
        <v>7.9541922733074089E+24</v>
      </c>
      <c r="AB446" s="93">
        <f t="shared" si="461"/>
        <v>8.1239815078105403E+26</v>
      </c>
      <c r="AC446" s="93">
        <f t="shared" si="421"/>
        <v>1.6247963015621098E+28</v>
      </c>
      <c r="AD446" s="93">
        <f t="shared" si="422"/>
        <v>365909.33333333331</v>
      </c>
      <c r="AE446" s="94">
        <f t="shared" si="423"/>
        <v>102.13458800930559</v>
      </c>
      <c r="AF446" s="100">
        <f t="shared" si="462"/>
        <v>7.2755303534444282</v>
      </c>
      <c r="AG446" s="94">
        <f t="shared" si="424"/>
        <v>405</v>
      </c>
      <c r="AH446" s="94">
        <f t="shared" si="425"/>
        <v>11.75</v>
      </c>
      <c r="AI446" s="94">
        <v>1</v>
      </c>
      <c r="AJ446" s="94">
        <f>AJ$3/AM$3</f>
        <v>0.85106382978723394</v>
      </c>
      <c r="AK446" s="93">
        <f>AK445*AI446</f>
        <v>1.778231290660651E+20</v>
      </c>
      <c r="AL446" s="93">
        <f>AG446*AK446*$G446*AJ446</f>
        <v>6.2763240924492357E+23</v>
      </c>
      <c r="AM446" s="93">
        <f t="shared" si="463"/>
        <v>2.840975676094455E+25</v>
      </c>
      <c r="AN446" s="93">
        <f t="shared" si="426"/>
        <v>1.8182244327004559E+28</v>
      </c>
      <c r="AO446" s="93">
        <f t="shared" si="427"/>
        <v>365909.33333333331</v>
      </c>
      <c r="AP446" s="94">
        <f t="shared" si="428"/>
        <v>45.264961373048045</v>
      </c>
      <c r="AQ446" s="100">
        <f t="shared" si="470"/>
        <v>3.6082991596561369</v>
      </c>
      <c r="AR446" s="94">
        <f t="shared" si="429"/>
        <v>375</v>
      </c>
      <c r="AS446" s="94">
        <f t="shared" si="430"/>
        <v>13.25</v>
      </c>
      <c r="AT446" s="94">
        <v>1</v>
      </c>
      <c r="AU446" s="94">
        <f>AU$3/AX$3</f>
        <v>0.75471698113207542</v>
      </c>
      <c r="AV446" s="93">
        <f>AV445*AT446</f>
        <v>1.051626102718464E+18</v>
      </c>
      <c r="AW446" s="93">
        <f>AR446*AV446*$G446*AU446</f>
        <v>3.0477314976897376E+21</v>
      </c>
      <c r="AX446" s="93">
        <f t="shared" si="464"/>
        <v>5.0057084718419508E+23</v>
      </c>
      <c r="AY446" s="93">
        <f t="shared" si="431"/>
        <v>2.0503381900664718E+28</v>
      </c>
      <c r="AZ446" s="93">
        <f t="shared" si="432"/>
        <v>365909.33333333331</v>
      </c>
      <c r="BA446" s="94">
        <f t="shared" si="433"/>
        <v>164.24374901911185</v>
      </c>
      <c r="BB446" s="100">
        <f t="shared" si="471"/>
        <v>14.764109053617585</v>
      </c>
      <c r="BC446" s="94">
        <f t="shared" si="434"/>
        <v>338</v>
      </c>
      <c r="BD446" s="94">
        <f t="shared" si="435"/>
        <v>15.1</v>
      </c>
      <c r="BE446" s="94">
        <v>1</v>
      </c>
      <c r="BF446" s="94">
        <f>BF$3/BI$3</f>
        <v>0.66225165562913912</v>
      </c>
      <c r="BG446" s="93">
        <f>BG445*BE446</f>
        <v>6892770086092800</v>
      </c>
      <c r="BH446" s="93">
        <f>BC446*BG446*$G446*BF446</f>
        <v>1.5799141987004979E+19</v>
      </c>
      <c r="BI446" s="93">
        <f t="shared" si="465"/>
        <v>3.3775722993565245E+21</v>
      </c>
      <c r="BJ446" s="93">
        <f t="shared" si="436"/>
        <v>2.3366118241512243E+28</v>
      </c>
      <c r="BK446" s="93">
        <f t="shared" si="437"/>
        <v>365909.33333333331</v>
      </c>
      <c r="BL446" s="94">
        <f t="shared" si="438"/>
        <v>213.78200804414735</v>
      </c>
      <c r="BM446" s="100">
        <f t="shared" si="472"/>
        <v>21.900327825418081</v>
      </c>
      <c r="BN446" s="94">
        <f t="shared" si="439"/>
        <v>288</v>
      </c>
      <c r="BO446" s="94">
        <f t="shared" si="440"/>
        <v>17.600000000000001</v>
      </c>
      <c r="BP446" s="94">
        <v>1</v>
      </c>
      <c r="BQ446" s="94">
        <f>BQ$3/BT$3</f>
        <v>0.56818181818181823</v>
      </c>
      <c r="BR446" s="93">
        <f>BR445*BP446</f>
        <v>53021308354560</v>
      </c>
      <c r="BS446" s="93">
        <f>BN446*BR446*$G446*BQ446</f>
        <v>8.8844432326477296E+16</v>
      </c>
      <c r="BT446" s="93">
        <f t="shared" si="466"/>
        <v>3.8445048937211971E+18</v>
      </c>
      <c r="BU446" s="93">
        <f t="shared" si="441"/>
        <v>2.7234680864279171E+28</v>
      </c>
      <c r="BV446" s="93">
        <f t="shared" si="442"/>
        <v>365909.33333333331</v>
      </c>
      <c r="BW446" s="94">
        <f t="shared" si="443"/>
        <v>43.272322114612273</v>
      </c>
      <c r="BX446" s="100">
        <f t="shared" si="473"/>
        <v>5.1668444315954956</v>
      </c>
      <c r="BY446" s="94">
        <f t="shared" si="444"/>
        <v>233</v>
      </c>
      <c r="BZ446" s="94">
        <f t="shared" si="445"/>
        <v>20.350000000000001</v>
      </c>
      <c r="CA446" s="94">
        <v>1</v>
      </c>
      <c r="CB446" s="94">
        <f>CB$3/CE$3</f>
        <v>0.49140049140049141</v>
      </c>
      <c r="CC446" s="93">
        <f>CC445*CA446</f>
        <v>24421662720</v>
      </c>
      <c r="CD446" s="93">
        <f>BY446*CC446*$G446*CB446</f>
        <v>28632989443195.289</v>
      </c>
      <c r="CE446" s="93">
        <f t="shared" si="467"/>
        <v>2170512101252499.2</v>
      </c>
      <c r="CF446" s="93">
        <f t="shared" si="446"/>
        <v>3.1490099749322793E+28</v>
      </c>
      <c r="CG446" s="93">
        <f t="shared" si="447"/>
        <v>365909.33333333331</v>
      </c>
      <c r="CH446" s="94">
        <f t="shared" si="448"/>
        <v>75.804592655564562</v>
      </c>
      <c r="CI446" s="100">
        <f t="shared" si="474"/>
        <v>10.465559433790631</v>
      </c>
      <c r="CJ446" s="94">
        <f t="shared" si="449"/>
        <v>183</v>
      </c>
      <c r="CK446" s="94">
        <f t="shared" si="450"/>
        <v>22.85</v>
      </c>
      <c r="CL446" s="94">
        <v>1</v>
      </c>
      <c r="CM446" s="94">
        <f>CM$3/CP$3</f>
        <v>0.43763676148796499</v>
      </c>
      <c r="CN446" s="93">
        <f>CN445*CL446</f>
        <v>168729600</v>
      </c>
      <c r="CO446" s="93">
        <f>CJ446*CN446*$G446*CM446</f>
        <v>138374517300.65649</v>
      </c>
      <c r="CP446" s="93">
        <f t="shared" si="468"/>
        <v>2380038847206.0928</v>
      </c>
      <c r="CQ446" s="93">
        <f t="shared" si="451"/>
        <v>3.5358662372089721E+28</v>
      </c>
      <c r="CR446" s="93">
        <f t="shared" si="452"/>
        <v>365909.33333333331</v>
      </c>
      <c r="CS446" s="94">
        <f t="shared" si="453"/>
        <v>17.199979401082985</v>
      </c>
      <c r="CT446" s="100">
        <f t="shared" si="475"/>
        <v>2.6663468745912229</v>
      </c>
      <c r="CU446" s="94">
        <f t="shared" si="454"/>
        <v>120</v>
      </c>
      <c r="CV446" s="94">
        <f t="shared" si="455"/>
        <v>26</v>
      </c>
      <c r="CW446" s="94">
        <v>12</v>
      </c>
      <c r="CX446" s="94">
        <f>CX$3/DA$3</f>
        <v>0.38461538461538458</v>
      </c>
      <c r="CY446" s="93">
        <f>CY445*CW446</f>
        <v>76800</v>
      </c>
      <c r="CZ446" s="93">
        <f>CU446*CY446*$G446*CX446</f>
        <v>36296861.538461544</v>
      </c>
      <c r="DA446" s="93">
        <f t="shared" si="469"/>
        <v>436207616.00000346</v>
      </c>
      <c r="DB446" s="93">
        <f t="shared" si="456"/>
        <v>4.0233051276776046E+28</v>
      </c>
      <c r="DC446" s="93">
        <f t="shared" si="457"/>
        <v>365909.33333333331</v>
      </c>
      <c r="DD446" s="94">
        <f t="shared" si="458"/>
        <v>12.017777777777871</v>
      </c>
      <c r="DE446" s="100">
        <f t="shared" si="476"/>
        <v>2.1198251168400586</v>
      </c>
    </row>
    <row r="447" spans="1:109">
      <c r="A447" s="84">
        <v>8192</v>
      </c>
      <c r="B447" s="84">
        <f t="shared" si="412"/>
        <v>14.7</v>
      </c>
      <c r="C447" s="112">
        <f t="shared" si="477"/>
        <v>14.74</v>
      </c>
      <c r="D447" s="116"/>
      <c r="E447" s="86">
        <f t="shared" si="459"/>
        <v>3.2050000000000001</v>
      </c>
      <c r="F447" s="86">
        <f t="shared" si="413"/>
        <v>3.2050000000000001</v>
      </c>
      <c r="G447" s="87">
        <f t="shared" si="414"/>
        <v>10.272025000000001</v>
      </c>
      <c r="H447" s="88">
        <f t="shared" si="415"/>
        <v>3.5550492167803085E+26</v>
      </c>
      <c r="I447" s="84">
        <f t="shared" si="460"/>
        <v>88.200000000000045</v>
      </c>
      <c r="J447" s="89">
        <v>441</v>
      </c>
      <c r="K447" s="94">
        <f t="shared" si="416"/>
        <v>441</v>
      </c>
      <c r="L447" s="94">
        <f t="shared" si="417"/>
        <v>10</v>
      </c>
      <c r="M447" s="94">
        <v>1</v>
      </c>
      <c r="N447" s="94">
        <f>N$3/Q$3</f>
        <v>1</v>
      </c>
      <c r="O447" s="93">
        <f>O446*M447</f>
        <v>2.4587889451110236E+22</v>
      </c>
      <c r="P447" s="93">
        <f>K447*O447*$G447*N447</f>
        <v>1.1138223007631692E+26</v>
      </c>
      <c r="Q447" s="93">
        <f t="shared" si="478"/>
        <v>3.5550492167803087E+27</v>
      </c>
      <c r="R447" s="93">
        <f t="shared" si="479"/>
        <v>1.7775246083901543E+28</v>
      </c>
      <c r="S447" s="93">
        <f t="shared" si="418"/>
        <v>366182.40000000002</v>
      </c>
      <c r="T447" s="94">
        <f t="shared" si="480"/>
        <v>31.917561843971509</v>
      </c>
      <c r="U447" s="100">
        <f>T447/(($C447/N$3))</f>
        <v>2.1653705457239831</v>
      </c>
      <c r="V447" s="94">
        <f t="shared" si="419"/>
        <v>431</v>
      </c>
      <c r="W447" s="97">
        <f t="shared" si="420"/>
        <v>10.5</v>
      </c>
      <c r="X447" s="94">
        <v>1</v>
      </c>
      <c r="Y447" s="94">
        <f>Y$3/AB$3</f>
        <v>0.95238095238095244</v>
      </c>
      <c r="Z447" s="93">
        <f>Z446*X447</f>
        <v>1.8967800433713611E+21</v>
      </c>
      <c r="AA447" s="93">
        <f>V447*Z447*$G447*Y447</f>
        <v>7.9976245169333777E+24</v>
      </c>
      <c r="AB447" s="93">
        <f t="shared" si="461"/>
        <v>9.3320041940483009E+26</v>
      </c>
      <c r="AC447" s="93">
        <f t="shared" si="421"/>
        <v>1.8664008388096617E+28</v>
      </c>
      <c r="AD447" s="93">
        <f t="shared" si="422"/>
        <v>366182.40000000002</v>
      </c>
      <c r="AE447" s="94">
        <f t="shared" si="423"/>
        <v>116.68470024179855</v>
      </c>
      <c r="AF447" s="100">
        <f t="shared" si="462"/>
        <v>8.31200374856774</v>
      </c>
      <c r="AG447" s="94">
        <f t="shared" si="424"/>
        <v>406</v>
      </c>
      <c r="AH447" s="94">
        <f t="shared" si="425"/>
        <v>11.75</v>
      </c>
      <c r="AI447" s="94">
        <v>1</v>
      </c>
      <c r="AJ447" s="94">
        <f>AJ$3/AM$3</f>
        <v>0.85106382978723394</v>
      </c>
      <c r="AK447" s="93">
        <f>AK446*AI447</f>
        <v>1.778231290660651E+20</v>
      </c>
      <c r="AL447" s="93">
        <f>AG447*AK447*$G447*AJ447</f>
        <v>6.3114984910809198E+23</v>
      </c>
      <c r="AM447" s="93">
        <f t="shared" si="463"/>
        <v>3.2634240857162904E+25</v>
      </c>
      <c r="AN447" s="93">
        <f t="shared" si="426"/>
        <v>2.0885914148584313E+28</v>
      </c>
      <c r="AO447" s="93">
        <f t="shared" si="427"/>
        <v>366182.40000000002</v>
      </c>
      <c r="AP447" s="94">
        <f t="shared" si="428"/>
        <v>51.70601070931081</v>
      </c>
      <c r="AQ447" s="100">
        <f t="shared" si="470"/>
        <v>4.1217478007761335</v>
      </c>
      <c r="AR447" s="94">
        <f t="shared" si="429"/>
        <v>376</v>
      </c>
      <c r="AS447" s="94">
        <f t="shared" si="430"/>
        <v>13.25</v>
      </c>
      <c r="AT447" s="94">
        <v>1</v>
      </c>
      <c r="AU447" s="94">
        <f>AU$3/AX$3</f>
        <v>0.75471698113207542</v>
      </c>
      <c r="AV447" s="93">
        <f>AV446*AT447</f>
        <v>1.051626102718464E+18</v>
      </c>
      <c r="AW447" s="93">
        <f>AR447*AV447*$G447*AU447</f>
        <v>3.0654158009690667E+21</v>
      </c>
      <c r="AX447" s="93">
        <f t="shared" si="464"/>
        <v>5.7500490871995686E+23</v>
      </c>
      <c r="AY447" s="93">
        <f t="shared" si="431"/>
        <v>2.3552201061169541E+28</v>
      </c>
      <c r="AZ447" s="93">
        <f t="shared" si="432"/>
        <v>366182.40000000002</v>
      </c>
      <c r="BA447" s="94">
        <f t="shared" si="433"/>
        <v>187.57811209108439</v>
      </c>
      <c r="BB447" s="100">
        <f t="shared" si="471"/>
        <v>16.86166882772638</v>
      </c>
      <c r="BC447" s="94">
        <f t="shared" si="434"/>
        <v>339</v>
      </c>
      <c r="BD447" s="94">
        <f t="shared" si="435"/>
        <v>15.1</v>
      </c>
      <c r="BE447" s="94">
        <v>1</v>
      </c>
      <c r="BF447" s="94">
        <f>BF$3/BI$3</f>
        <v>0.66225165562913912</v>
      </c>
      <c r="BG447" s="93">
        <f>BG446*BE447</f>
        <v>6892770086092800</v>
      </c>
      <c r="BH447" s="93">
        <f>BC447*BG447*$G447*BF447</f>
        <v>1.5895442087536108E+19</v>
      </c>
      <c r="BI447" s="93">
        <f t="shared" si="465"/>
        <v>3.8798117441543927E+21</v>
      </c>
      <c r="BJ447" s="93">
        <f t="shared" si="436"/>
        <v>2.6840621586691327E+28</v>
      </c>
      <c r="BK447" s="93">
        <f t="shared" si="437"/>
        <v>366182.40000000002</v>
      </c>
      <c r="BL447" s="94">
        <f t="shared" si="438"/>
        <v>244.08328644074771</v>
      </c>
      <c r="BM447" s="100">
        <f t="shared" si="472"/>
        <v>25.00446150105353</v>
      </c>
      <c r="BN447" s="94">
        <f t="shared" si="439"/>
        <v>289</v>
      </c>
      <c r="BO447" s="94">
        <f t="shared" si="440"/>
        <v>17.600000000000001</v>
      </c>
      <c r="BP447" s="94">
        <v>1</v>
      </c>
      <c r="BQ447" s="94">
        <f>BQ$3/BT$3</f>
        <v>0.56818181818181823</v>
      </c>
      <c r="BR447" s="93">
        <f>BR446*BP447</f>
        <v>53021308354560</v>
      </c>
      <c r="BS447" s="93">
        <f>BN447*BR447*$G447*BQ447</f>
        <v>8.9431740472026448E+16</v>
      </c>
      <c r="BT447" s="93">
        <f t="shared" si="466"/>
        <v>4.4161764471955907E+18</v>
      </c>
      <c r="BU447" s="93">
        <f t="shared" si="441"/>
        <v>3.1284433107666718E+28</v>
      </c>
      <c r="BV447" s="93">
        <f t="shared" si="442"/>
        <v>366182.40000000002</v>
      </c>
      <c r="BW447" s="94">
        <f t="shared" si="443"/>
        <v>49.380414871573883</v>
      </c>
      <c r="BX447" s="100">
        <f t="shared" si="473"/>
        <v>5.896168939889419</v>
      </c>
      <c r="BY447" s="94">
        <f t="shared" si="444"/>
        <v>234</v>
      </c>
      <c r="BZ447" s="94">
        <f t="shared" si="445"/>
        <v>20.350000000000001</v>
      </c>
      <c r="CA447" s="94">
        <v>1</v>
      </c>
      <c r="CB447" s="94">
        <f>CB$3/CE$3</f>
        <v>0.49140049140049141</v>
      </c>
      <c r="CC447" s="93">
        <f>CC446*CA447</f>
        <v>24421662720</v>
      </c>
      <c r="CD447" s="93">
        <f>BY447*CC447*$G447*CB447</f>
        <v>28845810132840.039</v>
      </c>
      <c r="CE447" s="93">
        <f t="shared" si="467"/>
        <v>2493263680209903.5</v>
      </c>
      <c r="CF447" s="93">
        <f t="shared" si="446"/>
        <v>3.6172625780739642E+28</v>
      </c>
      <c r="CG447" s="93">
        <f t="shared" si="447"/>
        <v>366182.40000000002</v>
      </c>
      <c r="CH447" s="94">
        <f t="shared" si="448"/>
        <v>86.434170811219545</v>
      </c>
      <c r="CI447" s="100">
        <f t="shared" si="474"/>
        <v>11.933075820951952</v>
      </c>
      <c r="CJ447" s="94">
        <f t="shared" si="449"/>
        <v>184</v>
      </c>
      <c r="CK447" s="94">
        <f t="shared" si="450"/>
        <v>22.85</v>
      </c>
      <c r="CL447" s="94">
        <v>1</v>
      </c>
      <c r="CM447" s="94">
        <f>CM$3/CP$3</f>
        <v>0.43763676148796499</v>
      </c>
      <c r="CN447" s="93">
        <f>CN446*CL447</f>
        <v>168729600</v>
      </c>
      <c r="CO447" s="93">
        <f>CJ447*CN447*$G447*CM447</f>
        <v>139565785197.79431</v>
      </c>
      <c r="CP447" s="93">
        <f t="shared" si="468"/>
        <v>2733946708614.6782</v>
      </c>
      <c r="CQ447" s="93">
        <f t="shared" si="451"/>
        <v>4.0616437301715024E+28</v>
      </c>
      <c r="CR447" s="93">
        <f t="shared" si="452"/>
        <v>366182.40000000002</v>
      </c>
      <c r="CS447" s="94">
        <f t="shared" si="453"/>
        <v>19.588946565521745</v>
      </c>
      <c r="CT447" s="100">
        <f t="shared" si="475"/>
        <v>3.036685407206051</v>
      </c>
      <c r="CU447" s="94">
        <f t="shared" si="454"/>
        <v>121</v>
      </c>
      <c r="CV447" s="94">
        <f t="shared" si="455"/>
        <v>26</v>
      </c>
      <c r="CW447" s="94">
        <v>1</v>
      </c>
      <c r="CX447" s="94">
        <f>CX$3/DA$3</f>
        <v>0.38461538461538458</v>
      </c>
      <c r="CY447" s="93">
        <f>CY446*CW447</f>
        <v>76800</v>
      </c>
      <c r="CZ447" s="93">
        <f>CU447*CY447*$G447*CX447</f>
        <v>36713797.661538467</v>
      </c>
      <c r="DA447" s="93">
        <f t="shared" si="469"/>
        <v>501070970.93638253</v>
      </c>
      <c r="DB447" s="93">
        <f t="shared" si="456"/>
        <v>4.6215639818144008E+28</v>
      </c>
      <c r="DC447" s="93">
        <f t="shared" si="457"/>
        <v>366182.40000000002</v>
      </c>
      <c r="DD447" s="94">
        <f t="shared" si="458"/>
        <v>13.64802888428256</v>
      </c>
      <c r="DE447" s="100">
        <f t="shared" si="476"/>
        <v>2.4073863703619169</v>
      </c>
    </row>
    <row r="448" spans="1:109">
      <c r="A448" s="84">
        <v>8192</v>
      </c>
      <c r="B448" s="84">
        <f t="shared" si="412"/>
        <v>14.733333333333333</v>
      </c>
      <c r="C448" s="112">
        <f t="shared" si="477"/>
        <v>14.74</v>
      </c>
      <c r="D448" s="116"/>
      <c r="E448" s="86">
        <f t="shared" si="459"/>
        <v>3.21</v>
      </c>
      <c r="F448" s="86">
        <f t="shared" si="413"/>
        <v>3.21</v>
      </c>
      <c r="G448" s="87">
        <f t="shared" si="414"/>
        <v>10.3041</v>
      </c>
      <c r="H448" s="88">
        <f t="shared" si="415"/>
        <v>4.083679187249037E+26</v>
      </c>
      <c r="I448" s="84">
        <f t="shared" si="460"/>
        <v>88.400000000000048</v>
      </c>
      <c r="J448" s="89">
        <v>442</v>
      </c>
      <c r="K448" s="94">
        <f t="shared" si="416"/>
        <v>442</v>
      </c>
      <c r="L448" s="94">
        <f t="shared" si="417"/>
        <v>10</v>
      </c>
      <c r="M448" s="94">
        <v>1</v>
      </c>
      <c r="N448" s="94">
        <f>N$3/Q$3</f>
        <v>1</v>
      </c>
      <c r="O448" s="93">
        <f>O447*M448</f>
        <v>2.4587889451110236E+22</v>
      </c>
      <c r="P448" s="93">
        <f>K448*O448*$G448*N448</f>
        <v>1.1198338368838776E+26</v>
      </c>
      <c r="Q448" s="93">
        <f t="shared" si="478"/>
        <v>4.0836791872490371E+27</v>
      </c>
      <c r="R448" s="93">
        <f t="shared" si="479"/>
        <v>2.0418395936245185E+28</v>
      </c>
      <c r="S448" s="93">
        <f t="shared" si="418"/>
        <v>366455.46666666667</v>
      </c>
      <c r="T448" s="94">
        <f t="shared" si="480"/>
        <v>36.466831531118473</v>
      </c>
      <c r="U448" s="100">
        <f>T448/(($C448/N$3))</f>
        <v>2.4740048528574268</v>
      </c>
      <c r="V448" s="94">
        <f t="shared" si="419"/>
        <v>432</v>
      </c>
      <c r="W448" s="97">
        <f t="shared" si="420"/>
        <v>10.5</v>
      </c>
      <c r="X448" s="94">
        <v>1</v>
      </c>
      <c r="Y448" s="94">
        <f>Y$3/AB$3</f>
        <v>0.95238095238095244</v>
      </c>
      <c r="Z448" s="93">
        <f>Z447*X448</f>
        <v>1.8967800433713611E+21</v>
      </c>
      <c r="AA448" s="93">
        <f>V448*Z448*$G448*Y448</f>
        <v>8.0412114836171695E+24</v>
      </c>
      <c r="AB448" s="93">
        <f t="shared" si="461"/>
        <v>1.0719657866528715E+27</v>
      </c>
      <c r="AC448" s="93">
        <f t="shared" si="421"/>
        <v>2.1439315733057444E+28</v>
      </c>
      <c r="AD448" s="93">
        <f t="shared" si="422"/>
        <v>366455.46666666667</v>
      </c>
      <c r="AE448" s="94">
        <f t="shared" si="423"/>
        <v>133.30899067097664</v>
      </c>
      <c r="AF448" s="100">
        <f t="shared" si="462"/>
        <v>9.4962306787330721</v>
      </c>
      <c r="AG448" s="94">
        <f t="shared" si="424"/>
        <v>407</v>
      </c>
      <c r="AH448" s="94">
        <f t="shared" si="425"/>
        <v>11.75</v>
      </c>
      <c r="AI448" s="94">
        <v>1</v>
      </c>
      <c r="AJ448" s="94">
        <f>AJ$3/AM$3</f>
        <v>0.85106382978723394</v>
      </c>
      <c r="AK448" s="93">
        <f>AK447*AI448</f>
        <v>1.778231290660651E+20</v>
      </c>
      <c r="AL448" s="93">
        <f>AG448*AK448*$G448*AJ448</f>
        <v>6.3468006196878643E+23</v>
      </c>
      <c r="AM448" s="93">
        <f t="shared" si="463"/>
        <v>3.7486898789200064E+25</v>
      </c>
      <c r="AN448" s="93">
        <f t="shared" si="426"/>
        <v>2.3991615225088093E+28</v>
      </c>
      <c r="AO448" s="93">
        <f t="shared" si="427"/>
        <v>366455.46666666667</v>
      </c>
      <c r="AP448" s="94">
        <f t="shared" si="428"/>
        <v>59.064245177192397</v>
      </c>
      <c r="AQ448" s="100">
        <f t="shared" si="470"/>
        <v>4.70830991066493</v>
      </c>
      <c r="AR448" s="94">
        <f t="shared" si="429"/>
        <v>377</v>
      </c>
      <c r="AS448" s="94">
        <f t="shared" si="430"/>
        <v>13.25</v>
      </c>
      <c r="AT448" s="94">
        <v>1</v>
      </c>
      <c r="AU448" s="94">
        <f>AU$3/AX$3</f>
        <v>0.75471698113207542</v>
      </c>
      <c r="AV448" s="93">
        <f>AV447*AT448</f>
        <v>1.051626102718464E+18</v>
      </c>
      <c r="AW448" s="93">
        <f>AR448*AV448*$G448*AU448</f>
        <v>3.0831659003268222E+21</v>
      </c>
      <c r="AX448" s="93">
        <f t="shared" si="464"/>
        <v>6.6050719276183505E+23</v>
      </c>
      <c r="AY448" s="93">
        <f t="shared" si="431"/>
        <v>2.705437461552487E+28</v>
      </c>
      <c r="AZ448" s="93">
        <f t="shared" si="432"/>
        <v>366455.46666666667</v>
      </c>
      <c r="BA448" s="94">
        <f t="shared" si="433"/>
        <v>214.23018225902791</v>
      </c>
      <c r="BB448" s="100">
        <f t="shared" si="471"/>
        <v>19.257462109444504</v>
      </c>
      <c r="BC448" s="94">
        <f t="shared" si="434"/>
        <v>340</v>
      </c>
      <c r="BD448" s="94">
        <f t="shared" si="435"/>
        <v>15.1</v>
      </c>
      <c r="BE448" s="94">
        <v>14</v>
      </c>
      <c r="BF448" s="94">
        <f>BF$3/BI$3</f>
        <v>0.66225165562913912</v>
      </c>
      <c r="BG448" s="93">
        <f>BG447*BE448</f>
        <v>9.64987812052992E+16</v>
      </c>
      <c r="BH448" s="93">
        <f>BC448*BG448*$G448*BF448</f>
        <v>2.2388957025295234E+20</v>
      </c>
      <c r="BI448" s="93">
        <f t="shared" si="465"/>
        <v>4.4567333682083288E+21</v>
      </c>
      <c r="BJ448" s="93">
        <f t="shared" si="436"/>
        <v>3.083177786373023E+28</v>
      </c>
      <c r="BK448" s="93">
        <f t="shared" si="437"/>
        <v>366455.46666666667</v>
      </c>
      <c r="BL448" s="94">
        <f t="shared" si="438"/>
        <v>19.905944538519922</v>
      </c>
      <c r="BM448" s="100">
        <f t="shared" si="472"/>
        <v>2.0392114147330451</v>
      </c>
      <c r="BN448" s="94">
        <f t="shared" si="439"/>
        <v>290</v>
      </c>
      <c r="BO448" s="94">
        <f t="shared" si="440"/>
        <v>17.600000000000001</v>
      </c>
      <c r="BP448" s="94">
        <v>1</v>
      </c>
      <c r="BQ448" s="94">
        <f>BQ$3/BT$3</f>
        <v>0.56818181818181823</v>
      </c>
      <c r="BR448" s="93">
        <f>BR447*BP448</f>
        <v>53021308354560</v>
      </c>
      <c r="BS448" s="93">
        <f>BN448*BR448*$G448*BQ448</f>
        <v>9.0021414994718352E+16</v>
      </c>
      <c r="BT448" s="93">
        <f t="shared" si="466"/>
        <v>5.0728546202702254E+18</v>
      </c>
      <c r="BU448" s="93">
        <f t="shared" si="441"/>
        <v>3.5936376847791529E+28</v>
      </c>
      <c r="BV448" s="93">
        <f t="shared" si="442"/>
        <v>366455.46666666667</v>
      </c>
      <c r="BW448" s="94">
        <f t="shared" si="443"/>
        <v>56.351642779308179</v>
      </c>
      <c r="BX448" s="100">
        <f t="shared" si="473"/>
        <v>6.7285543617084391</v>
      </c>
      <c r="BY448" s="94">
        <f t="shared" si="444"/>
        <v>235</v>
      </c>
      <c r="BZ448" s="94">
        <f t="shared" si="445"/>
        <v>20.350000000000001</v>
      </c>
      <c r="CA448" s="94">
        <v>1</v>
      </c>
      <c r="CB448" s="94">
        <f>CB$3/CE$3</f>
        <v>0.49140049140049141</v>
      </c>
      <c r="CC448" s="93">
        <f>CC447*CA448</f>
        <v>24421662720</v>
      </c>
      <c r="CD448" s="93">
        <f>BY448*CC448*$G448*CB448</f>
        <v>29059540484418.043</v>
      </c>
      <c r="CE448" s="93">
        <f t="shared" si="467"/>
        <v>2864007888030970</v>
      </c>
      <c r="CF448" s="93">
        <f t="shared" si="446"/>
        <v>4.1551435730258956E+28</v>
      </c>
      <c r="CG448" s="93">
        <f t="shared" si="447"/>
        <v>366455.46666666667</v>
      </c>
      <c r="CH448" s="94">
        <f t="shared" si="448"/>
        <v>98.556544263549995</v>
      </c>
      <c r="CI448" s="100">
        <f t="shared" si="474"/>
        <v>13.606687081161754</v>
      </c>
      <c r="CJ448" s="94">
        <f t="shared" si="449"/>
        <v>185</v>
      </c>
      <c r="CK448" s="94">
        <f t="shared" si="450"/>
        <v>22.85</v>
      </c>
      <c r="CL448" s="94">
        <v>1</v>
      </c>
      <c r="CM448" s="94">
        <f>CM$3/CP$3</f>
        <v>0.43763676148796499</v>
      </c>
      <c r="CN448" s="93">
        <f>CN447*CL448</f>
        <v>168729600</v>
      </c>
      <c r="CO448" s="93">
        <f>CJ448*CN448*$G448*CM448</f>
        <v>140762465733.74179</v>
      </c>
      <c r="CP448" s="93">
        <f t="shared" si="468"/>
        <v>3140480086835.2397</v>
      </c>
      <c r="CQ448" s="93">
        <f t="shared" si="451"/>
        <v>4.6656034714320256E+28</v>
      </c>
      <c r="CR448" s="93">
        <f t="shared" si="452"/>
        <v>366455.46666666667</v>
      </c>
      <c r="CS448" s="94">
        <f t="shared" si="453"/>
        <v>22.310493571316034</v>
      </c>
      <c r="CT448" s="100">
        <f t="shared" si="475"/>
        <v>3.4585805841558441</v>
      </c>
      <c r="CU448" s="94">
        <f t="shared" si="454"/>
        <v>122</v>
      </c>
      <c r="CV448" s="94">
        <f t="shared" si="455"/>
        <v>26</v>
      </c>
      <c r="CW448" s="94">
        <v>1</v>
      </c>
      <c r="CX448" s="94">
        <f>CX$3/DA$3</f>
        <v>0.38461538461538458</v>
      </c>
      <c r="CY448" s="93">
        <f>CY447*CW448</f>
        <v>76800</v>
      </c>
      <c r="CZ448" s="93">
        <f>CU448*CY448*$G448*CX448</f>
        <v>37132805.907692306</v>
      </c>
      <c r="DA448" s="93">
        <f t="shared" si="469"/>
        <v>575579400.05138958</v>
      </c>
      <c r="DB448" s="93">
        <f t="shared" si="456"/>
        <v>5.3087829434237486E+28</v>
      </c>
      <c r="DC448" s="93">
        <f t="shared" si="457"/>
        <v>366455.46666666667</v>
      </c>
      <c r="DD448" s="94">
        <f t="shared" si="458"/>
        <v>15.500563073046804</v>
      </c>
      <c r="DE448" s="100">
        <f t="shared" si="476"/>
        <v>2.7341563086785405</v>
      </c>
    </row>
    <row r="449" spans="1:109">
      <c r="A449" s="84">
        <v>8192</v>
      </c>
      <c r="B449" s="84">
        <f t="shared" si="412"/>
        <v>14.766666666666667</v>
      </c>
      <c r="C449" s="112">
        <f t="shared" si="477"/>
        <v>14.74</v>
      </c>
      <c r="D449" s="116"/>
      <c r="E449" s="86">
        <f t="shared" si="459"/>
        <v>3.2149999999999999</v>
      </c>
      <c r="F449" s="86">
        <f t="shared" si="413"/>
        <v>3.2149999999999999</v>
      </c>
      <c r="G449" s="87">
        <f t="shared" si="414"/>
        <v>10.336224999999999</v>
      </c>
      <c r="H449" s="88">
        <f t="shared" si="415"/>
        <v>4.6909155647285983E+26</v>
      </c>
      <c r="I449" s="84">
        <f t="shared" si="460"/>
        <v>88.600000000000037</v>
      </c>
      <c r="J449" s="89">
        <v>443</v>
      </c>
      <c r="K449" s="94">
        <f t="shared" si="416"/>
        <v>443</v>
      </c>
      <c r="L449" s="94">
        <f t="shared" si="417"/>
        <v>10</v>
      </c>
      <c r="M449" s="94">
        <v>1</v>
      </c>
      <c r="N449" s="94">
        <f>N$3/Q$3</f>
        <v>1</v>
      </c>
      <c r="O449" s="93">
        <f>O448*M449</f>
        <v>2.4587889451110236E+22</v>
      </c>
      <c r="P449" s="93">
        <f>K449*O449*$G449*N449</f>
        <v>1.1258665923531823E+26</v>
      </c>
      <c r="Q449" s="93">
        <f t="shared" si="478"/>
        <v>4.6909155647285986E+27</v>
      </c>
      <c r="R449" s="93">
        <f t="shared" si="479"/>
        <v>2.3454577823642993E+28</v>
      </c>
      <c r="S449" s="93">
        <f t="shared" si="418"/>
        <v>366728.53333333333</v>
      </c>
      <c r="T449" s="94">
        <f t="shared" si="480"/>
        <v>41.664932564737363</v>
      </c>
      <c r="U449" s="100">
        <f>T449/(($C449/N$3))</f>
        <v>2.826657568842426</v>
      </c>
      <c r="V449" s="94">
        <f t="shared" si="419"/>
        <v>433</v>
      </c>
      <c r="W449" s="97">
        <f t="shared" si="420"/>
        <v>10.5</v>
      </c>
      <c r="X449" s="94">
        <v>1</v>
      </c>
      <c r="Y449" s="94">
        <f>Y$3/AB$3</f>
        <v>0.95238095238095244</v>
      </c>
      <c r="Z449" s="93">
        <f>Z448*X449</f>
        <v>1.8967800433713611E+21</v>
      </c>
      <c r="AA449" s="93">
        <f>V449*Z449*$G449*Y449</f>
        <v>8.0849534443273624E+24</v>
      </c>
      <c r="AB449" s="93">
        <f t="shared" si="461"/>
        <v>1.2313653357412564E+27</v>
      </c>
      <c r="AC449" s="93">
        <f t="shared" si="421"/>
        <v>2.462730671482514E+28</v>
      </c>
      <c r="AD449" s="93">
        <f t="shared" si="422"/>
        <v>366728.53333333333</v>
      </c>
      <c r="AE449" s="94">
        <f t="shared" si="423"/>
        <v>152.30333040510183</v>
      </c>
      <c r="AF449" s="100">
        <f t="shared" si="462"/>
        <v>10.849287444054065</v>
      </c>
      <c r="AG449" s="94">
        <f t="shared" si="424"/>
        <v>408</v>
      </c>
      <c r="AH449" s="94">
        <f t="shared" si="425"/>
        <v>11.75</v>
      </c>
      <c r="AI449" s="94">
        <v>1</v>
      </c>
      <c r="AJ449" s="94">
        <f>AJ$3/AM$3</f>
        <v>0.85106382978723394</v>
      </c>
      <c r="AK449" s="93">
        <f>AK448*AI449</f>
        <v>1.778231290660651E+20</v>
      </c>
      <c r="AL449" s="93">
        <f>AG449*AK449*$G449*AJ449</f>
        <v>6.3822307052783187E+23</v>
      </c>
      <c r="AM449" s="93">
        <f t="shared" si="463"/>
        <v>4.3061138973094452E+25</v>
      </c>
      <c r="AN449" s="93">
        <f t="shared" si="426"/>
        <v>2.7559128942780515E+28</v>
      </c>
      <c r="AO449" s="93">
        <f t="shared" si="427"/>
        <v>366728.53333333333</v>
      </c>
      <c r="AP449" s="94">
        <f t="shared" si="428"/>
        <v>67.470357875783847</v>
      </c>
      <c r="AQ449" s="100">
        <f t="shared" si="470"/>
        <v>5.3784036976964744</v>
      </c>
      <c r="AR449" s="94">
        <f t="shared" si="429"/>
        <v>378</v>
      </c>
      <c r="AS449" s="94">
        <f t="shared" si="430"/>
        <v>13.25</v>
      </c>
      <c r="AT449" s="94">
        <v>1</v>
      </c>
      <c r="AU449" s="94">
        <f>AU$3/AX$3</f>
        <v>0.75471698113207542</v>
      </c>
      <c r="AV449" s="93">
        <f>AV448*AT449</f>
        <v>1.051626102718464E+18</v>
      </c>
      <c r="AW449" s="93">
        <f>AR449*AV449*$G449*AU449</f>
        <v>3.1009819148150159E+21</v>
      </c>
      <c r="AX449" s="93">
        <f t="shared" si="464"/>
        <v>7.5872352578922923E+23</v>
      </c>
      <c r="AY449" s="93">
        <f t="shared" si="431"/>
        <v>3.1077315616326962E+28</v>
      </c>
      <c r="AZ449" s="93">
        <f t="shared" si="432"/>
        <v>366728.53333333333</v>
      </c>
      <c r="BA449" s="94">
        <f t="shared" si="433"/>
        <v>244.67202538796155</v>
      </c>
      <c r="BB449" s="100">
        <f t="shared" si="471"/>
        <v>21.993923584738742</v>
      </c>
      <c r="BC449" s="94">
        <f t="shared" si="434"/>
        <v>341</v>
      </c>
      <c r="BD449" s="94">
        <f t="shared" si="435"/>
        <v>15.1</v>
      </c>
      <c r="BE449" s="94">
        <v>1</v>
      </c>
      <c r="BF449" s="94">
        <f>BF$3/BI$3</f>
        <v>0.66225165562913912</v>
      </c>
      <c r="BG449" s="93">
        <f>BG448*BE449</f>
        <v>9.64987812052992E+16</v>
      </c>
      <c r="BH449" s="93">
        <f>BC449*BG449*$G449*BF449</f>
        <v>2.2524814048638186E+20</v>
      </c>
      <c r="BI449" s="93">
        <f t="shared" si="465"/>
        <v>5.1194422887213024E+21</v>
      </c>
      <c r="BJ449" s="93">
        <f t="shared" si="436"/>
        <v>3.5416412513700918E+28</v>
      </c>
      <c r="BK449" s="93">
        <f t="shared" si="437"/>
        <v>366728.53333333333</v>
      </c>
      <c r="BL449" s="94">
        <f t="shared" si="438"/>
        <v>22.728011328603245</v>
      </c>
      <c r="BM449" s="100">
        <f t="shared" si="472"/>
        <v>2.3283105228080667</v>
      </c>
      <c r="BN449" s="94">
        <f t="shared" si="439"/>
        <v>291</v>
      </c>
      <c r="BO449" s="94">
        <f t="shared" si="440"/>
        <v>17.600000000000001</v>
      </c>
      <c r="BP449" s="94">
        <v>1</v>
      </c>
      <c r="BQ449" s="94">
        <f>BQ$3/BT$3</f>
        <v>0.56818181818181823</v>
      </c>
      <c r="BR449" s="93">
        <f>BR448*BP449</f>
        <v>53021308354560</v>
      </c>
      <c r="BS449" s="93">
        <f>BN449*BR449*$G449*BQ449</f>
        <v>9.0613460413414528E+16</v>
      </c>
      <c r="BT449" s="93">
        <f t="shared" si="466"/>
        <v>5.8271797574435174E+18</v>
      </c>
      <c r="BU449" s="93">
        <f t="shared" si="441"/>
        <v>4.1280056969611664E+28</v>
      </c>
      <c r="BV449" s="93">
        <f t="shared" si="442"/>
        <v>366728.53333333333</v>
      </c>
      <c r="BW449" s="94">
        <f t="shared" si="443"/>
        <v>64.308103132333912</v>
      </c>
      <c r="BX449" s="100">
        <f t="shared" si="473"/>
        <v>7.6785794784876309</v>
      </c>
      <c r="BY449" s="94">
        <f t="shared" si="444"/>
        <v>236</v>
      </c>
      <c r="BZ449" s="94">
        <f t="shared" si="445"/>
        <v>20.350000000000001</v>
      </c>
      <c r="CA449" s="94">
        <v>1</v>
      </c>
      <c r="CB449" s="94">
        <f>CB$3/CE$3</f>
        <v>0.49140049140049141</v>
      </c>
      <c r="CC449" s="93">
        <f>CC448*CA449</f>
        <v>24421662720</v>
      </c>
      <c r="CD449" s="93">
        <f>BY449*CC449*$G449*CB449</f>
        <v>29274182298051.867</v>
      </c>
      <c r="CE449" s="93">
        <f t="shared" si="467"/>
        <v>3289881149679708.5</v>
      </c>
      <c r="CF449" s="93">
        <f t="shared" si="446"/>
        <v>4.773006587111349E+28</v>
      </c>
      <c r="CG449" s="93">
        <f t="shared" si="447"/>
        <v>366728.53333333333</v>
      </c>
      <c r="CH449" s="94">
        <f t="shared" si="448"/>
        <v>112.38165821966078</v>
      </c>
      <c r="CI449" s="100">
        <f t="shared" si="474"/>
        <v>15.515378187042719</v>
      </c>
      <c r="CJ449" s="94">
        <f t="shared" si="449"/>
        <v>186</v>
      </c>
      <c r="CK449" s="94">
        <f t="shared" si="450"/>
        <v>22.85</v>
      </c>
      <c r="CL449" s="94">
        <v>1</v>
      </c>
      <c r="CM449" s="94">
        <f>CM$3/CP$3</f>
        <v>0.43763676148796499</v>
      </c>
      <c r="CN449" s="93">
        <f>CN448*CL449</f>
        <v>168729600</v>
      </c>
      <c r="CO449" s="93">
        <f>CJ449*CN449*$G449*CM449</f>
        <v>141964569984.84024</v>
      </c>
      <c r="CP449" s="93">
        <f t="shared" si="468"/>
        <v>3607464309648.5845</v>
      </c>
      <c r="CQ449" s="93">
        <f t="shared" si="451"/>
        <v>5.3593710327024232E+28</v>
      </c>
      <c r="CR449" s="93">
        <f t="shared" si="452"/>
        <v>366728.53333333333</v>
      </c>
      <c r="CS449" s="94">
        <f t="shared" si="453"/>
        <v>25.411018467733246</v>
      </c>
      <c r="CT449" s="100">
        <f t="shared" si="475"/>
        <v>3.9392250474064094</v>
      </c>
      <c r="CU449" s="94">
        <f t="shared" si="454"/>
        <v>123</v>
      </c>
      <c r="CV449" s="94">
        <f t="shared" si="455"/>
        <v>26</v>
      </c>
      <c r="CW449" s="94">
        <v>1</v>
      </c>
      <c r="CX449" s="94">
        <f>CX$3/DA$3</f>
        <v>0.38461538461538458</v>
      </c>
      <c r="CY449" s="93">
        <f>CY448*CW449</f>
        <v>76800</v>
      </c>
      <c r="CZ449" s="93">
        <f>CU449*CY449*$G449*CX449</f>
        <v>37553890.707692303</v>
      </c>
      <c r="DA449" s="93">
        <f t="shared" si="469"/>
        <v>661167110.00921154</v>
      </c>
      <c r="DB449" s="93">
        <f t="shared" si="456"/>
        <v>6.0981902341471781E+28</v>
      </c>
      <c r="DC449" s="93">
        <f t="shared" si="457"/>
        <v>366728.53333333333</v>
      </c>
      <c r="DD449" s="94">
        <f t="shared" si="458"/>
        <v>17.605821861588957</v>
      </c>
      <c r="DE449" s="100">
        <f t="shared" si="476"/>
        <v>3.1055045346086354</v>
      </c>
    </row>
    <row r="450" spans="1:109">
      <c r="A450" s="84">
        <v>8192</v>
      </c>
      <c r="B450" s="84">
        <f t="shared" si="412"/>
        <v>14.8</v>
      </c>
      <c r="C450" s="112">
        <f t="shared" si="477"/>
        <v>14.74</v>
      </c>
      <c r="D450" s="116"/>
      <c r="E450" s="86">
        <f t="shared" si="459"/>
        <v>3.22</v>
      </c>
      <c r="F450" s="86">
        <f t="shared" si="413"/>
        <v>3.22</v>
      </c>
      <c r="G450" s="87">
        <f t="shared" si="414"/>
        <v>10.368400000000001</v>
      </c>
      <c r="H450" s="88">
        <f t="shared" si="415"/>
        <v>5.3884469926337286E+26</v>
      </c>
      <c r="I450" s="84">
        <f t="shared" si="460"/>
        <v>88.80000000000004</v>
      </c>
      <c r="J450" s="89">
        <v>444</v>
      </c>
      <c r="K450" s="94">
        <f t="shared" si="416"/>
        <v>444</v>
      </c>
      <c r="L450" s="94">
        <f t="shared" si="417"/>
        <v>10</v>
      </c>
      <c r="M450" s="94">
        <v>1</v>
      </c>
      <c r="N450" s="94">
        <f>N$3/Q$3</f>
        <v>1</v>
      </c>
      <c r="O450" s="93">
        <f>O449*M450</f>
        <v>2.4587889451110236E+22</v>
      </c>
      <c r="P450" s="93">
        <f>K450*O450*$G450*N450</f>
        <v>1.1319206040529178E+26</v>
      </c>
      <c r="Q450" s="93">
        <f t="shared" si="478"/>
        <v>5.3884469926337286E+27</v>
      </c>
      <c r="R450" s="93">
        <f t="shared" si="479"/>
        <v>2.6942234963168642E+28</v>
      </c>
      <c r="S450" s="93">
        <f t="shared" si="418"/>
        <v>367001.59999999998</v>
      </c>
      <c r="T450" s="94">
        <f t="shared" si="480"/>
        <v>47.604460713410745</v>
      </c>
      <c r="U450" s="100">
        <f>T450/(($C450/N$3))</f>
        <v>3.2296106318460476</v>
      </c>
      <c r="V450" s="94">
        <f t="shared" si="419"/>
        <v>434</v>
      </c>
      <c r="W450" s="97">
        <f t="shared" si="420"/>
        <v>10.5</v>
      </c>
      <c r="X450" s="94">
        <v>1</v>
      </c>
      <c r="Y450" s="94">
        <f>Y$3/AB$3</f>
        <v>0.95238095238095244</v>
      </c>
      <c r="Z450" s="93">
        <f>Z449*X450</f>
        <v>1.8967800433713611E+21</v>
      </c>
      <c r="AA450" s="93">
        <f>V450*Z450*$G450*Y450</f>
        <v>8.128850670032537E+24</v>
      </c>
      <c r="AB450" s="93">
        <f t="shared" si="461"/>
        <v>1.4144673355663531E+27</v>
      </c>
      <c r="AC450" s="93">
        <f t="shared" si="421"/>
        <v>2.8289346711327072E+28</v>
      </c>
      <c r="AD450" s="93">
        <f t="shared" si="422"/>
        <v>367001.59999999998</v>
      </c>
      <c r="AE450" s="94">
        <f t="shared" si="423"/>
        <v>174.00582111575332</v>
      </c>
      <c r="AF450" s="100">
        <f t="shared" si="462"/>
        <v>12.395258627648643</v>
      </c>
      <c r="AG450" s="94">
        <f t="shared" si="424"/>
        <v>409</v>
      </c>
      <c r="AH450" s="94">
        <f t="shared" si="425"/>
        <v>11.75</v>
      </c>
      <c r="AI450" s="94">
        <v>1</v>
      </c>
      <c r="AJ450" s="94">
        <f>AJ$3/AM$3</f>
        <v>0.85106382978723394</v>
      </c>
      <c r="AK450" s="93">
        <f>AK449*AI450</f>
        <v>1.778231290660651E+20</v>
      </c>
      <c r="AL450" s="93">
        <f>AG450*AK450*$G450*AJ450</f>
        <v>6.4177889748605366E+23</v>
      </c>
      <c r="AM450" s="93">
        <f t="shared" si="463"/>
        <v>4.946425950269232E+25</v>
      </c>
      <c r="AN450" s="93">
        <f t="shared" si="426"/>
        <v>3.1657126081723158E+28</v>
      </c>
      <c r="AO450" s="93">
        <f t="shared" si="427"/>
        <v>367001.59999999998</v>
      </c>
      <c r="AP450" s="94">
        <f t="shared" si="428"/>
        <v>77.073677081704318</v>
      </c>
      <c r="AQ450" s="100">
        <f t="shared" si="470"/>
        <v>6.1439328745591979</v>
      </c>
      <c r="AR450" s="94">
        <f t="shared" si="429"/>
        <v>379</v>
      </c>
      <c r="AS450" s="94">
        <f t="shared" si="430"/>
        <v>13.25</v>
      </c>
      <c r="AT450" s="94">
        <v>1</v>
      </c>
      <c r="AU450" s="94">
        <f>AU$3/AX$3</f>
        <v>0.75471698113207542</v>
      </c>
      <c r="AV450" s="93">
        <f>AV449*AT450</f>
        <v>1.051626102718464E+18</v>
      </c>
      <c r="AW450" s="93">
        <f>AR450*AV450*$G450*AU450</f>
        <v>3.1188639634856608E+21</v>
      </c>
      <c r="AX450" s="93">
        <f t="shared" si="464"/>
        <v>8.7154446597163805E+23</v>
      </c>
      <c r="AY450" s="93">
        <f t="shared" si="431"/>
        <v>3.5698461326198455E+28</v>
      </c>
      <c r="AZ450" s="93">
        <f t="shared" si="432"/>
        <v>367001.59999999998</v>
      </c>
      <c r="BA450" s="94">
        <f t="shared" si="433"/>
        <v>279.44292414651994</v>
      </c>
      <c r="BB450" s="100">
        <f t="shared" si="471"/>
        <v>25.119530155640362</v>
      </c>
      <c r="BC450" s="94">
        <f t="shared" si="434"/>
        <v>342</v>
      </c>
      <c r="BD450" s="94">
        <f t="shared" si="435"/>
        <v>15.1</v>
      </c>
      <c r="BE450" s="94">
        <v>1</v>
      </c>
      <c r="BF450" s="94">
        <f>BF$3/BI$3</f>
        <v>0.66225165562913912</v>
      </c>
      <c r="BG450" s="93">
        <f>BG449*BE450</f>
        <v>9.64987812052992E+16</v>
      </c>
      <c r="BH450" s="93">
        <f>BC450*BG450*$G450*BF450</f>
        <v>2.2661190951176582E+20</v>
      </c>
      <c r="BI450" s="93">
        <f t="shared" si="465"/>
        <v>5.8806949355564166E+21</v>
      </c>
      <c r="BJ450" s="93">
        <f t="shared" si="436"/>
        <v>4.0682774794384653E+28</v>
      </c>
      <c r="BK450" s="93">
        <f t="shared" si="437"/>
        <v>367001.59999999998</v>
      </c>
      <c r="BL450" s="94">
        <f t="shared" si="438"/>
        <v>25.950511375268597</v>
      </c>
      <c r="BM450" s="100">
        <f t="shared" si="472"/>
        <v>2.6584309482127262</v>
      </c>
      <c r="BN450" s="94">
        <f t="shared" si="439"/>
        <v>292</v>
      </c>
      <c r="BO450" s="94">
        <f t="shared" si="440"/>
        <v>17.600000000000001</v>
      </c>
      <c r="BP450" s="94">
        <v>1</v>
      </c>
      <c r="BQ450" s="94">
        <f>BQ$3/BT$3</f>
        <v>0.56818181818181823</v>
      </c>
      <c r="BR450" s="93">
        <f>BR449*BP450</f>
        <v>53021308354560</v>
      </c>
      <c r="BS450" s="93">
        <f>BN450*BR450*$G450*BQ450</f>
        <v>9.1207881246976496E+16</v>
      </c>
      <c r="BT450" s="93">
        <f t="shared" si="466"/>
        <v>6.6936718016473897E+18</v>
      </c>
      <c r="BU450" s="93">
        <f t="shared" si="441"/>
        <v>4.7418333535176816E+28</v>
      </c>
      <c r="BV450" s="93">
        <f t="shared" si="442"/>
        <v>367001.59999999998</v>
      </c>
      <c r="BW450" s="94">
        <f t="shared" si="443"/>
        <v>73.389182054585689</v>
      </c>
      <c r="BX450" s="100">
        <f t="shared" si="473"/>
        <v>8.7628874095027687</v>
      </c>
      <c r="BY450" s="94">
        <f t="shared" si="444"/>
        <v>237</v>
      </c>
      <c r="BZ450" s="94">
        <f t="shared" si="445"/>
        <v>20.350000000000001</v>
      </c>
      <c r="CA450" s="94">
        <v>1</v>
      </c>
      <c r="CB450" s="94">
        <f>CB$3/CE$3</f>
        <v>0.49140049140049141</v>
      </c>
      <c r="CC450" s="93">
        <f>CC449*CA450</f>
        <v>24421662720</v>
      </c>
      <c r="CD450" s="93">
        <f>BY450*CC450*$G450*CB450</f>
        <v>29489737373864.07</v>
      </c>
      <c r="CE450" s="93">
        <f t="shared" si="467"/>
        <v>3779081064772834.5</v>
      </c>
      <c r="CF450" s="93">
        <f t="shared" si="446"/>
        <v>5.4827448150048194E+28</v>
      </c>
      <c r="CG450" s="93">
        <f t="shared" si="447"/>
        <v>367001.59999999998</v>
      </c>
      <c r="CH450" s="94">
        <f t="shared" si="448"/>
        <v>128.14902407785186</v>
      </c>
      <c r="CI450" s="100">
        <f t="shared" si="474"/>
        <v>17.692216010748204</v>
      </c>
      <c r="CJ450" s="94">
        <f t="shared" si="449"/>
        <v>187</v>
      </c>
      <c r="CK450" s="94">
        <f t="shared" si="450"/>
        <v>22.85</v>
      </c>
      <c r="CL450" s="94">
        <v>1</v>
      </c>
      <c r="CM450" s="94">
        <f>CM$3/CP$3</f>
        <v>0.43763676148796499</v>
      </c>
      <c r="CN450" s="93">
        <f>CN449*CL450</f>
        <v>168729600</v>
      </c>
      <c r="CO450" s="93">
        <f>CJ450*CN450*$G450*CM450</f>
        <v>143172109027.43109</v>
      </c>
      <c r="CP450" s="93">
        <f t="shared" si="468"/>
        <v>4143888318203.8437</v>
      </c>
      <c r="CQ450" s="93">
        <f t="shared" si="451"/>
        <v>6.1563006890840348E+28</v>
      </c>
      <c r="CR450" s="93">
        <f t="shared" si="452"/>
        <v>367001.59999999998</v>
      </c>
      <c r="CS450" s="94">
        <f t="shared" si="453"/>
        <v>28.943404873709689</v>
      </c>
      <c r="CT450" s="100">
        <f t="shared" si="475"/>
        <v>4.4868168342216173</v>
      </c>
      <c r="CU450" s="94">
        <f t="shared" si="454"/>
        <v>124</v>
      </c>
      <c r="CV450" s="94">
        <f t="shared" si="455"/>
        <v>26</v>
      </c>
      <c r="CW450" s="94">
        <v>1</v>
      </c>
      <c r="CX450" s="94">
        <f>CX$3/DA$3</f>
        <v>0.38461538461538458</v>
      </c>
      <c r="CY450" s="93">
        <f>CY449*CW450</f>
        <v>76800</v>
      </c>
      <c r="CZ450" s="93">
        <f>CU450*CY450*$G450*CX450</f>
        <v>37977056.492307693</v>
      </c>
      <c r="DA450" s="93">
        <f t="shared" si="469"/>
        <v>759481571.64572513</v>
      </c>
      <c r="DB450" s="93">
        <f t="shared" si="456"/>
        <v>7.004981090423847E+28</v>
      </c>
      <c r="DC450" s="93">
        <f t="shared" si="457"/>
        <v>367001.59999999998</v>
      </c>
      <c r="DD450" s="94">
        <f t="shared" si="458"/>
        <v>19.998431732052726</v>
      </c>
      <c r="DE450" s="100">
        <f t="shared" si="476"/>
        <v>3.5275388401178485</v>
      </c>
    </row>
    <row r="451" spans="1:109">
      <c r="A451" s="84">
        <v>8192</v>
      </c>
      <c r="B451" s="84">
        <f t="shared" si="412"/>
        <v>14.833333333333334</v>
      </c>
      <c r="C451" s="112">
        <f t="shared" si="477"/>
        <v>14.74</v>
      </c>
      <c r="D451" s="116"/>
      <c r="E451" s="86">
        <f t="shared" si="459"/>
        <v>3.2250000000000001</v>
      </c>
      <c r="F451" s="86">
        <f t="shared" si="413"/>
        <v>3.2250000000000001</v>
      </c>
      <c r="G451" s="87">
        <f t="shared" si="414"/>
        <v>10.400625</v>
      </c>
      <c r="H451" s="88">
        <f t="shared" si="415"/>
        <v>6.1897001964270842E+26</v>
      </c>
      <c r="I451" s="84">
        <f t="shared" si="460"/>
        <v>89.000000000000043</v>
      </c>
      <c r="J451" s="89">
        <v>445</v>
      </c>
      <c r="K451" s="94">
        <f t="shared" si="416"/>
        <v>445</v>
      </c>
      <c r="L451" s="94">
        <f t="shared" si="417"/>
        <v>10</v>
      </c>
      <c r="M451" s="94">
        <v>1</v>
      </c>
      <c r="N451" s="94">
        <f>N$3/Q$3</f>
        <v>1</v>
      </c>
      <c r="O451" s="93">
        <f>O450*M451</f>
        <v>2.4587889451110236E+22</v>
      </c>
      <c r="P451" s="93">
        <f>K451*O451*$G451*N451</f>
        <v>1.1379959088649176E+26</v>
      </c>
      <c r="Q451" s="93">
        <f t="shared" si="478"/>
        <v>6.1897001964270839E+27</v>
      </c>
      <c r="R451" s="93">
        <f t="shared" si="479"/>
        <v>3.0948500982135422E+28</v>
      </c>
      <c r="S451" s="93">
        <f t="shared" si="418"/>
        <v>367274.66666666669</v>
      </c>
      <c r="T451" s="94">
        <f t="shared" si="480"/>
        <v>54.391234170612591</v>
      </c>
      <c r="U451" s="100">
        <f>T451/(($C451/N$3))</f>
        <v>3.6900430237864716</v>
      </c>
      <c r="V451" s="94">
        <f t="shared" si="419"/>
        <v>435</v>
      </c>
      <c r="W451" s="97">
        <f t="shared" si="420"/>
        <v>10.5</v>
      </c>
      <c r="X451" s="94">
        <v>1</v>
      </c>
      <c r="Y451" s="94">
        <f>Y$3/AB$3</f>
        <v>0.95238095238095244</v>
      </c>
      <c r="Z451" s="93">
        <f>Z450*X451</f>
        <v>1.8967800433713611E+21</v>
      </c>
      <c r="AA451" s="93">
        <f>V451*Z451*$G451*Y451</f>
        <v>8.1729034317012663E+24</v>
      </c>
      <c r="AB451" s="93">
        <f t="shared" si="461"/>
        <v>1.6247963015621089E+27</v>
      </c>
      <c r="AC451" s="93">
        <f t="shared" si="421"/>
        <v>3.2495926031242195E+28</v>
      </c>
      <c r="AD451" s="93">
        <f t="shared" si="422"/>
        <v>367274.66666666669</v>
      </c>
      <c r="AE451" s="94">
        <f t="shared" si="423"/>
        <v>198.80282633217072</v>
      </c>
      <c r="AF451" s="100">
        <f t="shared" si="462"/>
        <v>14.161666733295744</v>
      </c>
      <c r="AG451" s="94">
        <f t="shared" si="424"/>
        <v>410</v>
      </c>
      <c r="AH451" s="94">
        <f t="shared" si="425"/>
        <v>11.75</v>
      </c>
      <c r="AI451" s="94">
        <v>1</v>
      </c>
      <c r="AJ451" s="94">
        <f>AJ$3/AM$3</f>
        <v>0.85106382978723394</v>
      </c>
      <c r="AK451" s="93">
        <f>AK450*AI451</f>
        <v>1.778231290660651E+20</v>
      </c>
      <c r="AL451" s="93">
        <f>AG451*AK451*$G451*AJ451</f>
        <v>6.4534756554427638E+23</v>
      </c>
      <c r="AM451" s="93">
        <f t="shared" si="463"/>
        <v>5.6819513521889126E+25</v>
      </c>
      <c r="AN451" s="93">
        <f t="shared" si="426"/>
        <v>3.6364488654009119E+28</v>
      </c>
      <c r="AO451" s="93">
        <f t="shared" si="427"/>
        <v>367274.66666666669</v>
      </c>
      <c r="AP451" s="94">
        <f t="shared" si="428"/>
        <v>88.044825076497204</v>
      </c>
      <c r="AQ451" s="100">
        <f t="shared" si="470"/>
        <v>7.0184986068442488</v>
      </c>
      <c r="AR451" s="94">
        <f t="shared" si="429"/>
        <v>380</v>
      </c>
      <c r="AS451" s="94">
        <f t="shared" si="430"/>
        <v>13.25</v>
      </c>
      <c r="AT451" s="94">
        <v>15</v>
      </c>
      <c r="AU451" s="94">
        <f>AU$3/AX$3</f>
        <v>0.75471698113207542</v>
      </c>
      <c r="AV451" s="93">
        <f>AV450*AT451</f>
        <v>1.577439154077696E+19</v>
      </c>
      <c r="AW451" s="93">
        <f>AR451*AV451*$G451*AU451</f>
        <v>4.7052182480861488E+22</v>
      </c>
      <c r="AX451" s="93">
        <f t="shared" si="464"/>
        <v>1.0011416943683902E+24</v>
      </c>
      <c r="AY451" s="93">
        <f t="shared" si="431"/>
        <v>4.1006763801329435E+28</v>
      </c>
      <c r="AZ451" s="93">
        <f t="shared" si="432"/>
        <v>367274.66666666669</v>
      </c>
      <c r="BA451" s="94">
        <f t="shared" si="433"/>
        <v>21.277263701330014</v>
      </c>
      <c r="BB451" s="100">
        <f t="shared" si="471"/>
        <v>1.9126441251195569</v>
      </c>
      <c r="BC451" s="94">
        <f t="shared" si="434"/>
        <v>343</v>
      </c>
      <c r="BD451" s="94">
        <f t="shared" si="435"/>
        <v>15.1</v>
      </c>
      <c r="BE451" s="94">
        <v>1</v>
      </c>
      <c r="BF451" s="94">
        <f>BF$3/BI$3</f>
        <v>0.66225165562913912</v>
      </c>
      <c r="BG451" s="93">
        <f>BG450*BE451</f>
        <v>9.64987812052992E+16</v>
      </c>
      <c r="BH451" s="93">
        <f>BC451*BG451*$G451*BF451</f>
        <v>2.2798088691507564E+20</v>
      </c>
      <c r="BI451" s="93">
        <f t="shared" si="465"/>
        <v>6.7551445987130511E+21</v>
      </c>
      <c r="BJ451" s="93">
        <f t="shared" si="436"/>
        <v>4.6732236483024486E+28</v>
      </c>
      <c r="BK451" s="93">
        <f t="shared" si="437"/>
        <v>367274.66666666669</v>
      </c>
      <c r="BL451" s="94">
        <f t="shared" si="438"/>
        <v>29.630311076162215</v>
      </c>
      <c r="BM451" s="100">
        <f t="shared" si="472"/>
        <v>3.0353982174358851</v>
      </c>
      <c r="BN451" s="94">
        <f t="shared" si="439"/>
        <v>293</v>
      </c>
      <c r="BO451" s="94">
        <f t="shared" si="440"/>
        <v>17.600000000000001</v>
      </c>
      <c r="BP451" s="94">
        <v>1</v>
      </c>
      <c r="BQ451" s="94">
        <f>BQ$3/BT$3</f>
        <v>0.56818181818181823</v>
      </c>
      <c r="BR451" s="93">
        <f>BR450*BP451</f>
        <v>53021308354560</v>
      </c>
      <c r="BS451" s="93">
        <f>BN451*BR451*$G451*BQ451</f>
        <v>9.1804682014265712E+16</v>
      </c>
      <c r="BT451" s="93">
        <f t="shared" si="466"/>
        <v>7.6890097874423962E+18</v>
      </c>
      <c r="BU451" s="93">
        <f t="shared" si="441"/>
        <v>5.4469361728558342E+28</v>
      </c>
      <c r="BV451" s="93">
        <f t="shared" si="442"/>
        <v>367274.66666666669</v>
      </c>
      <c r="BW451" s="94">
        <f t="shared" si="443"/>
        <v>83.754004901924134</v>
      </c>
      <c r="BX451" s="100">
        <f t="shared" si="473"/>
        <v>10.000478197244673</v>
      </c>
      <c r="BY451" s="94">
        <f t="shared" si="444"/>
        <v>238</v>
      </c>
      <c r="BZ451" s="94">
        <f t="shared" si="445"/>
        <v>20.350000000000001</v>
      </c>
      <c r="CA451" s="94">
        <v>1</v>
      </c>
      <c r="CB451" s="94">
        <f>CB$3/CE$3</f>
        <v>0.49140049140049141</v>
      </c>
      <c r="CC451" s="93">
        <f>CC450*CA451</f>
        <v>24421662720</v>
      </c>
      <c r="CD451" s="93">
        <f>BY451*CC451*$G451*CB451</f>
        <v>29706207511977.199</v>
      </c>
      <c r="CE451" s="93">
        <f t="shared" si="467"/>
        <v>4341024202504999.5</v>
      </c>
      <c r="CF451" s="93">
        <f t="shared" si="446"/>
        <v>6.2980199498645586E+28</v>
      </c>
      <c r="CG451" s="93">
        <f t="shared" si="447"/>
        <v>367274.66666666669</v>
      </c>
      <c r="CH451" s="94">
        <f t="shared" si="448"/>
        <v>146.13188845310358</v>
      </c>
      <c r="CI451" s="100">
        <f t="shared" si="474"/>
        <v>20.174924898376243</v>
      </c>
      <c r="CJ451" s="94">
        <f t="shared" si="449"/>
        <v>188</v>
      </c>
      <c r="CK451" s="94">
        <f t="shared" si="450"/>
        <v>22.85</v>
      </c>
      <c r="CL451" s="94">
        <v>1</v>
      </c>
      <c r="CM451" s="94">
        <f>CM$3/CP$3</f>
        <v>0.43763676148796499</v>
      </c>
      <c r="CN451" s="93">
        <f>CN450*CL451</f>
        <v>168729600</v>
      </c>
      <c r="CO451" s="93">
        <f>CJ451*CN451*$G451*CM451</f>
        <v>144385093937.85559</v>
      </c>
      <c r="CP451" s="93">
        <f t="shared" si="468"/>
        <v>4760077694412.1865</v>
      </c>
      <c r="CQ451" s="93">
        <f t="shared" si="451"/>
        <v>7.0717324744179442E+28</v>
      </c>
      <c r="CR451" s="93">
        <f t="shared" si="452"/>
        <v>367274.66666666669</v>
      </c>
      <c r="CS451" s="94">
        <f t="shared" si="453"/>
        <v>32.967930169169392</v>
      </c>
      <c r="CT451" s="100">
        <f t="shared" si="475"/>
        <v>5.1107001653020401</v>
      </c>
      <c r="CU451" s="94">
        <f t="shared" si="454"/>
        <v>125</v>
      </c>
      <c r="CV451" s="94">
        <f t="shared" si="455"/>
        <v>26</v>
      </c>
      <c r="CW451" s="94">
        <v>1</v>
      </c>
      <c r="CX451" s="94">
        <f>CX$3/DA$3</f>
        <v>0.38461538461538458</v>
      </c>
      <c r="CY451" s="93">
        <f>CY450*CW451</f>
        <v>76800</v>
      </c>
      <c r="CZ451" s="93">
        <f>CU451*CY451*$G451*CX451</f>
        <v>38402307.692307688</v>
      </c>
      <c r="DA451" s="93">
        <f t="shared" si="469"/>
        <v>872415232.00000715</v>
      </c>
      <c r="DB451" s="93">
        <f t="shared" si="456"/>
        <v>8.0466102553552093E+28</v>
      </c>
      <c r="DC451" s="93">
        <f t="shared" si="457"/>
        <v>367274.66666666669</v>
      </c>
      <c r="DD451" s="94">
        <f t="shared" si="458"/>
        <v>22.717781415379875</v>
      </c>
      <c r="DE451" s="100">
        <f t="shared" si="476"/>
        <v>4.0072070339204666</v>
      </c>
    </row>
    <row r="452" spans="1:109">
      <c r="A452" s="84">
        <v>8192</v>
      </c>
      <c r="B452" s="84">
        <f t="shared" si="412"/>
        <v>14.866666666666667</v>
      </c>
      <c r="C452" s="112">
        <f t="shared" si="477"/>
        <v>14.74</v>
      </c>
      <c r="D452" s="116"/>
      <c r="E452" s="86">
        <f t="shared" si="459"/>
        <v>3.23</v>
      </c>
      <c r="F452" s="86">
        <f t="shared" si="413"/>
        <v>3.23</v>
      </c>
      <c r="G452" s="87">
        <f t="shared" si="414"/>
        <v>10.4329</v>
      </c>
      <c r="H452" s="88">
        <f t="shared" si="415"/>
        <v>7.1100984335606169E+26</v>
      </c>
      <c r="I452" s="84">
        <f t="shared" si="460"/>
        <v>89.200000000000045</v>
      </c>
      <c r="J452" s="89">
        <v>446</v>
      </c>
      <c r="K452" s="94">
        <f t="shared" si="416"/>
        <v>446</v>
      </c>
      <c r="L452" s="94">
        <f t="shared" si="417"/>
        <v>10</v>
      </c>
      <c r="M452" s="94">
        <v>1</v>
      </c>
      <c r="N452" s="94">
        <f>N$3/Q$3</f>
        <v>1</v>
      </c>
      <c r="O452" s="93">
        <f>O451*M452</f>
        <v>2.4587889451110236E+22</v>
      </c>
      <c r="P452" s="93">
        <f>K452*O452*$G452*N452</f>
        <v>1.1440925436710163E+26</v>
      </c>
      <c r="Q452" s="93">
        <f t="shared" si="478"/>
        <v>7.1100984335606175E+27</v>
      </c>
      <c r="R452" s="93">
        <f t="shared" si="479"/>
        <v>3.5550492167803085E+28</v>
      </c>
      <c r="S452" s="93">
        <f t="shared" si="418"/>
        <v>367547.73333333334</v>
      </c>
      <c r="T452" s="94">
        <f t="shared" si="480"/>
        <v>62.146182779468631</v>
      </c>
      <c r="U452" s="100">
        <f>T452/(($C452/N$3))</f>
        <v>4.2161589402624582</v>
      </c>
      <c r="V452" s="94">
        <f t="shared" si="419"/>
        <v>436</v>
      </c>
      <c r="W452" s="97">
        <f t="shared" si="420"/>
        <v>10.5</v>
      </c>
      <c r="X452" s="94">
        <v>1</v>
      </c>
      <c r="Y452" s="94">
        <f>Y$3/AB$3</f>
        <v>0.95238095238095244</v>
      </c>
      <c r="Z452" s="93">
        <f>Z451*X452</f>
        <v>1.8967800433713611E+21</v>
      </c>
      <c r="AA452" s="93">
        <f>V452*Z452*$G452*Y452</f>
        <v>8.2171120003021296E+24</v>
      </c>
      <c r="AB452" s="93">
        <f t="shared" si="461"/>
        <v>1.8664008388096607E+27</v>
      </c>
      <c r="AC452" s="93">
        <f t="shared" si="421"/>
        <v>3.7328016776193235E+28</v>
      </c>
      <c r="AD452" s="93">
        <f t="shared" si="422"/>
        <v>367547.73333333334</v>
      </c>
      <c r="AE452" s="94">
        <f t="shared" si="423"/>
        <v>227.13586461290004</v>
      </c>
      <c r="AF452" s="100">
        <f t="shared" si="462"/>
        <v>16.179963218693693</v>
      </c>
      <c r="AG452" s="94">
        <f t="shared" si="424"/>
        <v>411</v>
      </c>
      <c r="AH452" s="94">
        <f t="shared" si="425"/>
        <v>11.75</v>
      </c>
      <c r="AI452" s="94">
        <v>1</v>
      </c>
      <c r="AJ452" s="94">
        <f>AJ$3/AM$3</f>
        <v>0.85106382978723394</v>
      </c>
      <c r="AK452" s="93">
        <f>AK451*AI452</f>
        <v>1.778231290660651E+20</v>
      </c>
      <c r="AL452" s="93">
        <f>AG452*AK452*$G452*AJ452</f>
        <v>6.4892909740332511E+23</v>
      </c>
      <c r="AM452" s="93">
        <f t="shared" si="463"/>
        <v>6.5268481714325825E+25</v>
      </c>
      <c r="AN452" s="93">
        <f t="shared" si="426"/>
        <v>4.1771828297168626E+28</v>
      </c>
      <c r="AO452" s="93">
        <f t="shared" si="427"/>
        <v>367547.73333333334</v>
      </c>
      <c r="AP452" s="94">
        <f t="shared" si="428"/>
        <v>100.57875656292214</v>
      </c>
      <c r="AQ452" s="100">
        <f t="shared" si="470"/>
        <v>8.0176417205857202</v>
      </c>
      <c r="AR452" s="94">
        <f t="shared" si="429"/>
        <v>381</v>
      </c>
      <c r="AS452" s="94">
        <f t="shared" si="430"/>
        <v>13.25</v>
      </c>
      <c r="AT452" s="94">
        <v>1</v>
      </c>
      <c r="AU452" s="94">
        <f>AU$3/AX$3</f>
        <v>0.75471698113207542</v>
      </c>
      <c r="AV452" s="93">
        <f>AV451*AT452</f>
        <v>1.577439154077696E+19</v>
      </c>
      <c r="AW452" s="93">
        <f>AR452*AV452*$G452*AU452</f>
        <v>4.7322399593735179E+22</v>
      </c>
      <c r="AX452" s="93">
        <f t="shared" si="464"/>
        <v>1.1500098174399143E+24</v>
      </c>
      <c r="AY452" s="93">
        <f t="shared" si="431"/>
        <v>4.7104402122339083E+28</v>
      </c>
      <c r="AZ452" s="93">
        <f t="shared" si="432"/>
        <v>367547.73333333334</v>
      </c>
      <c r="BA452" s="94">
        <f t="shared" si="433"/>
        <v>24.301595593477881</v>
      </c>
      <c r="BB452" s="100">
        <f t="shared" si="471"/>
        <v>2.1845057097257934</v>
      </c>
      <c r="BC452" s="94">
        <f t="shared" si="434"/>
        <v>344</v>
      </c>
      <c r="BD452" s="94">
        <f t="shared" si="435"/>
        <v>15.1</v>
      </c>
      <c r="BE452" s="94">
        <v>1</v>
      </c>
      <c r="BF452" s="94">
        <f>BF$3/BI$3</f>
        <v>0.66225165562913912</v>
      </c>
      <c r="BG452" s="93">
        <f>BG451*BE452</f>
        <v>9.64987812052992E+16</v>
      </c>
      <c r="BH452" s="93">
        <f>BC452*BG452*$G452*BF452</f>
        <v>2.2935508228228314E+20</v>
      </c>
      <c r="BI452" s="93">
        <f t="shared" si="465"/>
        <v>7.7596234883087886E+21</v>
      </c>
      <c r="BJ452" s="93">
        <f t="shared" si="436"/>
        <v>5.3681243173382653E+28</v>
      </c>
      <c r="BK452" s="93">
        <f t="shared" si="437"/>
        <v>367547.73333333334</v>
      </c>
      <c r="BL452" s="94">
        <f t="shared" si="438"/>
        <v>33.832359026422111</v>
      </c>
      <c r="BM452" s="100">
        <f t="shared" si="472"/>
        <v>3.4658658161395786</v>
      </c>
      <c r="BN452" s="94">
        <f t="shared" si="439"/>
        <v>294</v>
      </c>
      <c r="BO452" s="94">
        <f t="shared" si="440"/>
        <v>17.600000000000001</v>
      </c>
      <c r="BP452" s="94">
        <v>1</v>
      </c>
      <c r="BQ452" s="94">
        <f>BQ$3/BT$3</f>
        <v>0.56818181818181823</v>
      </c>
      <c r="BR452" s="93">
        <f>BR451*BP452</f>
        <v>53021308354560</v>
      </c>
      <c r="BS452" s="93">
        <f>BN452*BR452*$G452*BQ452</f>
        <v>9.2403867234143728E+16</v>
      </c>
      <c r="BT452" s="93">
        <f t="shared" si="466"/>
        <v>8.8323528943911823E+18</v>
      </c>
      <c r="BU452" s="93">
        <f t="shared" si="441"/>
        <v>6.2568866215333435E+28</v>
      </c>
      <c r="BV452" s="93">
        <f t="shared" si="442"/>
        <v>367547.73333333334</v>
      </c>
      <c r="BW452" s="94">
        <f t="shared" si="443"/>
        <v>95.584234283298272</v>
      </c>
      <c r="BX452" s="100">
        <f t="shared" si="473"/>
        <v>11.413042899498301</v>
      </c>
      <c r="BY452" s="94">
        <f t="shared" si="444"/>
        <v>239</v>
      </c>
      <c r="BZ452" s="94">
        <f t="shared" si="445"/>
        <v>20.350000000000001</v>
      </c>
      <c r="CA452" s="94">
        <v>1</v>
      </c>
      <c r="CB452" s="94">
        <f>CB$3/CE$3</f>
        <v>0.49140049140049141</v>
      </c>
      <c r="CC452" s="93">
        <f>CC451*CA452</f>
        <v>24421662720</v>
      </c>
      <c r="CD452" s="93">
        <f>BY452*CC452*$G452*CB452</f>
        <v>29923594512513.824</v>
      </c>
      <c r="CE452" s="93">
        <f t="shared" si="467"/>
        <v>4986527360419808</v>
      </c>
      <c r="CF452" s="93">
        <f t="shared" si="446"/>
        <v>7.2345251561479284E+28</v>
      </c>
      <c r="CG452" s="93">
        <f t="shared" si="447"/>
        <v>367547.73333333334</v>
      </c>
      <c r="CH452" s="94">
        <f t="shared" si="448"/>
        <v>166.64199076533001</v>
      </c>
      <c r="CI452" s="100">
        <f t="shared" si="474"/>
        <v>23.006543501183621</v>
      </c>
      <c r="CJ452" s="94">
        <f t="shared" si="449"/>
        <v>189</v>
      </c>
      <c r="CK452" s="94">
        <f t="shared" si="450"/>
        <v>22.85</v>
      </c>
      <c r="CL452" s="94">
        <v>1</v>
      </c>
      <c r="CM452" s="94">
        <f>CM$3/CP$3</f>
        <v>0.43763676148796499</v>
      </c>
      <c r="CN452" s="93">
        <f>CN451*CL452</f>
        <v>168729600</v>
      </c>
      <c r="CO452" s="93">
        <f>CJ452*CN452*$G452*CM452</f>
        <v>145603535792.45514</v>
      </c>
      <c r="CP452" s="93">
        <f t="shared" si="468"/>
        <v>5467893417229.3574</v>
      </c>
      <c r="CQ452" s="93">
        <f t="shared" si="451"/>
        <v>8.1232874603430048E+28</v>
      </c>
      <c r="CR452" s="93">
        <f t="shared" si="452"/>
        <v>367547.73333333334</v>
      </c>
      <c r="CS452" s="94">
        <f t="shared" si="453"/>
        <v>37.553301075211195</v>
      </c>
      <c r="CT452" s="100">
        <f t="shared" si="475"/>
        <v>5.8215259807908808</v>
      </c>
      <c r="CU452" s="94">
        <f t="shared" si="454"/>
        <v>126</v>
      </c>
      <c r="CV452" s="94">
        <f t="shared" si="455"/>
        <v>26</v>
      </c>
      <c r="CW452" s="94">
        <v>1</v>
      </c>
      <c r="CX452" s="94">
        <f>CX$3/DA$3</f>
        <v>0.38461538461538458</v>
      </c>
      <c r="CY452" s="93">
        <f>CY451*CW452</f>
        <v>76800</v>
      </c>
      <c r="CZ452" s="93">
        <f>CU452*CY452*$G452*CX452</f>
        <v>38829648.738461532</v>
      </c>
      <c r="DA452" s="93">
        <f t="shared" si="469"/>
        <v>1002141941.8727651</v>
      </c>
      <c r="DB452" s="93">
        <f t="shared" si="456"/>
        <v>9.2431279636288016E+28</v>
      </c>
      <c r="DC452" s="93">
        <f t="shared" si="457"/>
        <v>367547.73333333334</v>
      </c>
      <c r="DD452" s="94">
        <f t="shared" si="458"/>
        <v>25.808679048907383</v>
      </c>
      <c r="DE452" s="100">
        <f t="shared" si="476"/>
        <v>4.5524128580162273</v>
      </c>
    </row>
    <row r="453" spans="1:109">
      <c r="A453" s="84">
        <v>8192</v>
      </c>
      <c r="B453" s="84">
        <f t="shared" si="412"/>
        <v>14.9</v>
      </c>
      <c r="C453" s="112">
        <f t="shared" si="477"/>
        <v>14.74</v>
      </c>
      <c r="D453" s="116"/>
      <c r="E453" s="86">
        <f t="shared" si="459"/>
        <v>3.2349999999999999</v>
      </c>
      <c r="F453" s="86">
        <f t="shared" si="413"/>
        <v>3.2349999999999999</v>
      </c>
      <c r="G453" s="87">
        <f t="shared" si="414"/>
        <v>10.465224999999998</v>
      </c>
      <c r="H453" s="88">
        <f t="shared" si="415"/>
        <v>8.1673583744980781E+26</v>
      </c>
      <c r="I453" s="84">
        <f t="shared" si="460"/>
        <v>89.400000000000048</v>
      </c>
      <c r="J453" s="89">
        <v>447</v>
      </c>
      <c r="K453" s="94">
        <f t="shared" si="416"/>
        <v>447</v>
      </c>
      <c r="L453" s="94">
        <f t="shared" si="417"/>
        <v>10</v>
      </c>
      <c r="M453" s="94">
        <v>1</v>
      </c>
      <c r="N453" s="94">
        <f>N$3/Q$3</f>
        <v>1</v>
      </c>
      <c r="O453" s="93">
        <f>O452*M453</f>
        <v>2.4587889451110236E+22</v>
      </c>
      <c r="P453" s="93">
        <f>K453*O453*$G453*N453</f>
        <v>1.1502105453530481E+26</v>
      </c>
      <c r="Q453" s="93">
        <f t="shared" si="478"/>
        <v>8.1673583744980787E+27</v>
      </c>
      <c r="R453" s="93">
        <f t="shared" si="479"/>
        <v>4.0836791872490396E+28</v>
      </c>
      <c r="S453" s="93">
        <f t="shared" si="418"/>
        <v>367820.79999999999</v>
      </c>
      <c r="T453" s="94">
        <f t="shared" si="480"/>
        <v>71.00750734285063</v>
      </c>
      <c r="U453" s="100">
        <f>T453/(($C453/N$3))</f>
        <v>4.8173342837754838</v>
      </c>
      <c r="V453" s="94">
        <f t="shared" si="419"/>
        <v>437</v>
      </c>
      <c r="W453" s="97">
        <f t="shared" si="420"/>
        <v>10.5</v>
      </c>
      <c r="X453" s="94">
        <v>1</v>
      </c>
      <c r="Y453" s="94">
        <f>Y$3/AB$3</f>
        <v>0.95238095238095244</v>
      </c>
      <c r="Z453" s="93">
        <f>Z452*X453</f>
        <v>1.8967800433713611E+21</v>
      </c>
      <c r="AA453" s="93">
        <f>V453*Z453*$G453*Y453</f>
        <v>8.2614766468037041E+24</v>
      </c>
      <c r="AB453" s="93">
        <f t="shared" si="461"/>
        <v>2.143931573305744E+27</v>
      </c>
      <c r="AC453" s="93">
        <f t="shared" si="421"/>
        <v>4.2878631466114905E+28</v>
      </c>
      <c r="AD453" s="93">
        <f t="shared" si="422"/>
        <v>367820.79999999999</v>
      </c>
      <c r="AE453" s="94">
        <f t="shared" si="423"/>
        <v>259.50948782687817</v>
      </c>
      <c r="AF453" s="100">
        <f t="shared" si="462"/>
        <v>18.486089702728769</v>
      </c>
      <c r="AG453" s="94">
        <f t="shared" si="424"/>
        <v>412</v>
      </c>
      <c r="AH453" s="94">
        <f t="shared" si="425"/>
        <v>11.75</v>
      </c>
      <c r="AI453" s="94">
        <v>1</v>
      </c>
      <c r="AJ453" s="94">
        <f>AJ$3/AM$3</f>
        <v>0.85106382978723394</v>
      </c>
      <c r="AK453" s="93">
        <f>AK452*AI453</f>
        <v>1.778231290660651E+20</v>
      </c>
      <c r="AL453" s="93">
        <f>AG453*AK453*$G453*AJ453</f>
        <v>6.5252351576402482E+23</v>
      </c>
      <c r="AM453" s="93">
        <f t="shared" si="463"/>
        <v>7.4973797578400154E+25</v>
      </c>
      <c r="AN453" s="93">
        <f t="shared" si="426"/>
        <v>4.7983230450176213E+28</v>
      </c>
      <c r="AO453" s="93">
        <f t="shared" si="427"/>
        <v>367820.79999999999</v>
      </c>
      <c r="AP453" s="94">
        <f t="shared" si="428"/>
        <v>114.89823089458325</v>
      </c>
      <c r="AQ453" s="100">
        <f t="shared" si="470"/>
        <v>9.1591194912574849</v>
      </c>
      <c r="AR453" s="94">
        <f t="shared" si="429"/>
        <v>382</v>
      </c>
      <c r="AS453" s="94">
        <f t="shared" si="430"/>
        <v>13.25</v>
      </c>
      <c r="AT453" s="94">
        <v>1</v>
      </c>
      <c r="AU453" s="94">
        <f>AU$3/AX$3</f>
        <v>0.75471698113207542</v>
      </c>
      <c r="AV453" s="93">
        <f>AV452*AT453</f>
        <v>1.577439154077696E+19</v>
      </c>
      <c r="AW453" s="93">
        <f>AR453*AV453*$G453*AU453</f>
        <v>4.7593612576686122E+22</v>
      </c>
      <c r="AX453" s="93">
        <f t="shared" si="464"/>
        <v>1.3210143855236701E+24</v>
      </c>
      <c r="AY453" s="93">
        <f t="shared" si="431"/>
        <v>5.4108749231049767E+28</v>
      </c>
      <c r="AZ453" s="93">
        <f t="shared" si="432"/>
        <v>367820.79999999999</v>
      </c>
      <c r="BA453" s="94">
        <f t="shared" si="433"/>
        <v>27.756127639925637</v>
      </c>
      <c r="BB453" s="100">
        <f t="shared" si="471"/>
        <v>2.4950386107802895</v>
      </c>
      <c r="BC453" s="94">
        <f t="shared" si="434"/>
        <v>345</v>
      </c>
      <c r="BD453" s="94">
        <f t="shared" si="435"/>
        <v>15.1</v>
      </c>
      <c r="BE453" s="94">
        <v>1</v>
      </c>
      <c r="BF453" s="94">
        <f>BF$3/BI$3</f>
        <v>0.66225165562913912</v>
      </c>
      <c r="BG453" s="93">
        <f>BG452*BE453</f>
        <v>9.64987812052992E+16</v>
      </c>
      <c r="BH453" s="93">
        <f>BC453*BG453*$G453*BF453</f>
        <v>2.3073450519935989E+20</v>
      </c>
      <c r="BI453" s="93">
        <f t="shared" si="465"/>
        <v>8.9134667364166607E+21</v>
      </c>
      <c r="BJ453" s="93">
        <f t="shared" si="436"/>
        <v>6.1663555727460495E+28</v>
      </c>
      <c r="BK453" s="93">
        <f t="shared" si="437"/>
        <v>367820.79999999999</v>
      </c>
      <c r="BL453" s="94">
        <f t="shared" si="438"/>
        <v>38.630835594854879</v>
      </c>
      <c r="BM453" s="100">
        <f t="shared" si="472"/>
        <v>3.9574329544254323</v>
      </c>
      <c r="BN453" s="94">
        <f t="shared" si="439"/>
        <v>295</v>
      </c>
      <c r="BO453" s="94">
        <f t="shared" si="440"/>
        <v>17.600000000000001</v>
      </c>
      <c r="BP453" s="94">
        <v>1</v>
      </c>
      <c r="BQ453" s="94">
        <f>BQ$3/BT$3</f>
        <v>0.56818181818181823</v>
      </c>
      <c r="BR453" s="93">
        <f>BR452*BP453</f>
        <v>53021308354560</v>
      </c>
      <c r="BS453" s="93">
        <f>BN453*BR453*$G453*BQ453</f>
        <v>9.3005441425472048E+16</v>
      </c>
      <c r="BT453" s="93">
        <f t="shared" si="466"/>
        <v>1.0145709240540455E+19</v>
      </c>
      <c r="BU453" s="93">
        <f t="shared" si="441"/>
        <v>7.1872753695583094E+28</v>
      </c>
      <c r="BV453" s="93">
        <f t="shared" si="442"/>
        <v>367820.79999999999</v>
      </c>
      <c r="BW453" s="94">
        <f t="shared" si="443"/>
        <v>109.08726505717954</v>
      </c>
      <c r="BX453" s="100">
        <f t="shared" si="473"/>
        <v>13.025345081454272</v>
      </c>
      <c r="BY453" s="94">
        <f t="shared" si="444"/>
        <v>240</v>
      </c>
      <c r="BZ453" s="94">
        <f t="shared" si="445"/>
        <v>20.350000000000001</v>
      </c>
      <c r="CA453" s="94">
        <v>14</v>
      </c>
      <c r="CB453" s="94">
        <f>CB$3/CE$3</f>
        <v>0.49140049140049141</v>
      </c>
      <c r="CC453" s="93">
        <f>CC452*CA453</f>
        <v>341903278080</v>
      </c>
      <c r="CD453" s="93">
        <f>BY453*CC453*$G453*CB453</f>
        <v>421986602458351</v>
      </c>
      <c r="CE453" s="93">
        <f t="shared" si="467"/>
        <v>5728015776061943</v>
      </c>
      <c r="CF453" s="93">
        <f t="shared" si="446"/>
        <v>8.3102871460517948E+28</v>
      </c>
      <c r="CG453" s="93">
        <f t="shared" si="447"/>
        <v>367820.79999999999</v>
      </c>
      <c r="CH453" s="94">
        <f t="shared" si="448"/>
        <v>13.573928041062118</v>
      </c>
      <c r="CI453" s="100">
        <f t="shared" si="474"/>
        <v>1.8740124534302178</v>
      </c>
      <c r="CJ453" s="94">
        <f t="shared" si="449"/>
        <v>190</v>
      </c>
      <c r="CK453" s="94">
        <f t="shared" si="450"/>
        <v>22.85</v>
      </c>
      <c r="CL453" s="94">
        <v>1</v>
      </c>
      <c r="CM453" s="94">
        <f>CM$3/CP$3</f>
        <v>0.43763676148796499</v>
      </c>
      <c r="CN453" s="93">
        <f>CN452*CL453</f>
        <v>168729600</v>
      </c>
      <c r="CO453" s="93">
        <f>CJ453*CN453*$G453*CM453</f>
        <v>146827445667.57111</v>
      </c>
      <c r="CP453" s="93">
        <f t="shared" si="468"/>
        <v>6280960173670.4795</v>
      </c>
      <c r="CQ453" s="93">
        <f t="shared" si="451"/>
        <v>9.3312069428640546E+28</v>
      </c>
      <c r="CR453" s="93">
        <f t="shared" si="452"/>
        <v>367820.79999999999</v>
      </c>
      <c r="CS453" s="94">
        <f t="shared" si="453"/>
        <v>42.777834519379077</v>
      </c>
      <c r="CT453" s="100">
        <f t="shared" si="475"/>
        <v>6.6314349984247762</v>
      </c>
      <c r="CU453" s="94">
        <f t="shared" si="454"/>
        <v>127</v>
      </c>
      <c r="CV453" s="94">
        <f t="shared" si="455"/>
        <v>26</v>
      </c>
      <c r="CW453" s="94">
        <v>1</v>
      </c>
      <c r="CX453" s="94">
        <f>CX$3/DA$3</f>
        <v>0.38461538461538458</v>
      </c>
      <c r="CY453" s="93">
        <f>CY452*CW453</f>
        <v>76800</v>
      </c>
      <c r="CZ453" s="93">
        <f>CU453*CY453*$G453*CX453</f>
        <v>39259084.06153845</v>
      </c>
      <c r="DA453" s="93">
        <f t="shared" si="469"/>
        <v>1151158800.1027796</v>
      </c>
      <c r="DB453" s="93">
        <f t="shared" si="456"/>
        <v>1.0617565886847501E+29</v>
      </c>
      <c r="DC453" s="93">
        <f t="shared" si="457"/>
        <v>367820.79999999999</v>
      </c>
      <c r="DD453" s="94">
        <f t="shared" si="458"/>
        <v>29.32210028889984</v>
      </c>
      <c r="DE453" s="100">
        <f t="shared" si="476"/>
        <v>5.1721479478385062</v>
      </c>
    </row>
    <row r="454" spans="1:109">
      <c r="A454" s="84">
        <v>8192</v>
      </c>
      <c r="B454" s="84">
        <f t="shared" si="412"/>
        <v>14.933333333333334</v>
      </c>
      <c r="C454" s="112">
        <f t="shared" si="477"/>
        <v>14.74</v>
      </c>
      <c r="D454" s="116"/>
      <c r="E454" s="86">
        <f t="shared" si="459"/>
        <v>3.24</v>
      </c>
      <c r="F454" s="86">
        <f t="shared" si="413"/>
        <v>3.24</v>
      </c>
      <c r="G454" s="87">
        <f t="shared" si="414"/>
        <v>10.497600000000002</v>
      </c>
      <c r="H454" s="88">
        <f t="shared" si="415"/>
        <v>9.3818311294572007E+26</v>
      </c>
      <c r="I454" s="84">
        <f t="shared" si="460"/>
        <v>89.600000000000051</v>
      </c>
      <c r="J454" s="89">
        <v>448</v>
      </c>
      <c r="K454" s="94">
        <f t="shared" si="416"/>
        <v>448</v>
      </c>
      <c r="L454" s="94">
        <f t="shared" si="417"/>
        <v>10</v>
      </c>
      <c r="M454" s="94">
        <v>1</v>
      </c>
      <c r="N454" s="94">
        <f>N$3/Q$3</f>
        <v>1</v>
      </c>
      <c r="O454" s="93">
        <f>O453*M454</f>
        <v>2.4587889451110236E+22</v>
      </c>
      <c r="P454" s="93">
        <f>K454*O454*$G454*N454</f>
        <v>1.1563499507928473E+26</v>
      </c>
      <c r="Q454" s="93">
        <f t="shared" si="478"/>
        <v>9.3818311294572004E+27</v>
      </c>
      <c r="R454" s="93">
        <f t="shared" si="479"/>
        <v>4.6909155647286003E+28</v>
      </c>
      <c r="S454" s="93">
        <f t="shared" si="418"/>
        <v>368093.8666666667</v>
      </c>
      <c r="T454" s="94">
        <f t="shared" si="480"/>
        <v>81.133147651578838</v>
      </c>
      <c r="U454" s="100">
        <f>T454/(($C454/N$3))</f>
        <v>5.504284101192594</v>
      </c>
      <c r="V454" s="94">
        <f t="shared" si="419"/>
        <v>438</v>
      </c>
      <c r="W454" s="97">
        <f t="shared" si="420"/>
        <v>10.5</v>
      </c>
      <c r="X454" s="94">
        <v>1</v>
      </c>
      <c r="Y454" s="94">
        <f>Y$3/AB$3</f>
        <v>0.95238095238095244</v>
      </c>
      <c r="Z454" s="93">
        <f>Z453*X454</f>
        <v>1.8967800433713611E+21</v>
      </c>
      <c r="AA454" s="93">
        <f>V454*Z454*$G454*Y454</f>
        <v>8.3059976421745715E+24</v>
      </c>
      <c r="AB454" s="93">
        <f t="shared" si="461"/>
        <v>2.462730671482513E+27</v>
      </c>
      <c r="AC454" s="93">
        <f t="shared" si="421"/>
        <v>4.9254613429650307E+28</v>
      </c>
      <c r="AD454" s="93">
        <f t="shared" si="422"/>
        <v>368093.8666666667</v>
      </c>
      <c r="AE454" s="94">
        <f t="shared" si="423"/>
        <v>296.50028540554126</v>
      </c>
      <c r="AF454" s="100">
        <f t="shared" si="462"/>
        <v>21.121119380991747</v>
      </c>
      <c r="AG454" s="94">
        <f t="shared" si="424"/>
        <v>413</v>
      </c>
      <c r="AH454" s="94">
        <f t="shared" si="425"/>
        <v>11.75</v>
      </c>
      <c r="AI454" s="94">
        <v>1</v>
      </c>
      <c r="AJ454" s="94">
        <f>AJ$3/AM$3</f>
        <v>0.85106382978723394</v>
      </c>
      <c r="AK454" s="93">
        <f>AK453*AI454</f>
        <v>1.778231290660651E+20</v>
      </c>
      <c r="AL454" s="93">
        <f>AG454*AK454*$G454*AJ454</f>
        <v>6.5613084332720087E+23</v>
      </c>
      <c r="AM454" s="93">
        <f t="shared" si="463"/>
        <v>8.6122277946188939E+25</v>
      </c>
      <c r="AN454" s="93">
        <f t="shared" si="426"/>
        <v>5.5118257885561049E+28</v>
      </c>
      <c r="AO454" s="93">
        <f t="shared" si="427"/>
        <v>368093.8666666667</v>
      </c>
      <c r="AP454" s="94">
        <f t="shared" si="428"/>
        <v>131.25778009378121</v>
      </c>
      <c r="AQ454" s="100">
        <f t="shared" si="470"/>
        <v>10.463221954558543</v>
      </c>
      <c r="AR454" s="94">
        <f t="shared" si="429"/>
        <v>383</v>
      </c>
      <c r="AS454" s="94">
        <f t="shared" si="430"/>
        <v>13.25</v>
      </c>
      <c r="AT454" s="94">
        <v>1</v>
      </c>
      <c r="AU454" s="94">
        <f>AU$3/AX$3</f>
        <v>0.75471698113207542</v>
      </c>
      <c r="AV454" s="93">
        <f>AV453*AT454</f>
        <v>1.577439154077696E+19</v>
      </c>
      <c r="AW454" s="93">
        <f>AR454*AV454*$G454*AU454</f>
        <v>4.786582321549455E+22</v>
      </c>
      <c r="AX454" s="93">
        <f t="shared" si="464"/>
        <v>1.517447051578459E+24</v>
      </c>
      <c r="AY454" s="93">
        <f t="shared" si="431"/>
        <v>6.215463123265396E+28</v>
      </c>
      <c r="AZ454" s="93">
        <f t="shared" si="432"/>
        <v>368093.8666666667</v>
      </c>
      <c r="BA454" s="94">
        <f t="shared" si="433"/>
        <v>31.702098692564618</v>
      </c>
      <c r="BB454" s="100">
        <f t="shared" si="471"/>
        <v>2.8497476775880677</v>
      </c>
      <c r="BC454" s="94">
        <f t="shared" si="434"/>
        <v>346</v>
      </c>
      <c r="BD454" s="94">
        <f t="shared" si="435"/>
        <v>15.1</v>
      </c>
      <c r="BE454" s="94">
        <v>1</v>
      </c>
      <c r="BF454" s="94">
        <f>BF$3/BI$3</f>
        <v>0.66225165562913912</v>
      </c>
      <c r="BG454" s="93">
        <f>BG453*BE454</f>
        <v>9.64987812052992E+16</v>
      </c>
      <c r="BH454" s="93">
        <f>BC454*BG454*$G454*BF454</f>
        <v>2.321191652522776E+20</v>
      </c>
      <c r="BI454" s="93">
        <f t="shared" si="465"/>
        <v>1.0238884577442609E+22</v>
      </c>
      <c r="BJ454" s="93">
        <f t="shared" si="436"/>
        <v>7.0832825027401871E+28</v>
      </c>
      <c r="BK454" s="93">
        <f t="shared" si="437"/>
        <v>368093.8666666667</v>
      </c>
      <c r="BL454" s="94">
        <f t="shared" si="438"/>
        <v>44.110466131973752</v>
      </c>
      <c r="BM454" s="100">
        <f t="shared" si="472"/>
        <v>4.5187790949308253</v>
      </c>
      <c r="BN454" s="94">
        <f t="shared" si="439"/>
        <v>296</v>
      </c>
      <c r="BO454" s="94">
        <f t="shared" si="440"/>
        <v>17.600000000000001</v>
      </c>
      <c r="BP454" s="94">
        <v>1</v>
      </c>
      <c r="BQ454" s="94">
        <f>BQ$3/BT$3</f>
        <v>0.56818181818181823</v>
      </c>
      <c r="BR454" s="93">
        <f>BR453*BP454</f>
        <v>53021308354560</v>
      </c>
      <c r="BS454" s="93">
        <f>BN454*BR454*$G454*BQ454</f>
        <v>9.3609409107112192E+16</v>
      </c>
      <c r="BT454" s="93">
        <f t="shared" si="466"/>
        <v>1.1654359514887039E+19</v>
      </c>
      <c r="BU454" s="93">
        <f t="shared" si="441"/>
        <v>8.256011393922338E+28</v>
      </c>
      <c r="BV454" s="93">
        <f t="shared" si="442"/>
        <v>368093.8666666667</v>
      </c>
      <c r="BW454" s="94">
        <f t="shared" si="443"/>
        <v>124.49987267360683</v>
      </c>
      <c r="BX454" s="100">
        <f t="shared" si="473"/>
        <v>14.865656438639622</v>
      </c>
      <c r="BY454" s="94">
        <f t="shared" si="444"/>
        <v>241</v>
      </c>
      <c r="BZ454" s="94">
        <f t="shared" si="445"/>
        <v>20.350000000000001</v>
      </c>
      <c r="CA454" s="94">
        <v>1</v>
      </c>
      <c r="CB454" s="94">
        <f>CB$3/CE$3</f>
        <v>0.49140049140049141</v>
      </c>
      <c r="CC454" s="93">
        <f>CC453*CA454</f>
        <v>341903278080</v>
      </c>
      <c r="CD454" s="93">
        <f>BY454*CC454*$G454*CB454</f>
        <v>425055768218869.19</v>
      </c>
      <c r="CE454" s="93">
        <f t="shared" si="467"/>
        <v>6579762299359418</v>
      </c>
      <c r="CF454" s="93">
        <f t="shared" si="446"/>
        <v>9.5460131742227033E+28</v>
      </c>
      <c r="CG454" s="93">
        <f t="shared" si="447"/>
        <v>368093.8666666667</v>
      </c>
      <c r="CH454" s="94">
        <f t="shared" si="448"/>
        <v>15.479762401368884</v>
      </c>
      <c r="CI454" s="100">
        <f t="shared" si="474"/>
        <v>2.1371313763083908</v>
      </c>
      <c r="CJ454" s="94">
        <f t="shared" si="449"/>
        <v>191</v>
      </c>
      <c r="CK454" s="94">
        <f t="shared" si="450"/>
        <v>22.85</v>
      </c>
      <c r="CL454" s="94">
        <v>1</v>
      </c>
      <c r="CM454" s="94">
        <f>CM$3/CP$3</f>
        <v>0.43763676148796499</v>
      </c>
      <c r="CN454" s="93">
        <f>CN453*CL454</f>
        <v>168729600</v>
      </c>
      <c r="CO454" s="93">
        <f>CJ454*CN454*$G454*CM454</f>
        <v>148056834639.54489</v>
      </c>
      <c r="CP454" s="93">
        <f t="shared" si="468"/>
        <v>7214928619297.1729</v>
      </c>
      <c r="CQ454" s="93">
        <f t="shared" si="451"/>
        <v>1.0718742065404853E+29</v>
      </c>
      <c r="CR454" s="93">
        <f t="shared" si="452"/>
        <v>368093.8666666667</v>
      </c>
      <c r="CS454" s="94">
        <f t="shared" si="453"/>
        <v>48.730804200038726</v>
      </c>
      <c r="CT454" s="100">
        <f t="shared" si="475"/>
        <v>7.5542664584184873</v>
      </c>
      <c r="CU454" s="94">
        <f t="shared" si="454"/>
        <v>128</v>
      </c>
      <c r="CV454" s="94">
        <f t="shared" si="455"/>
        <v>26</v>
      </c>
      <c r="CW454" s="94">
        <v>1</v>
      </c>
      <c r="CX454" s="94">
        <f>CX$3/DA$3</f>
        <v>0.38461538461538458</v>
      </c>
      <c r="CY454" s="93">
        <f>CY453*CW454</f>
        <v>76800</v>
      </c>
      <c r="CZ454" s="93">
        <f>CU454*CY454*$G454*CX454</f>
        <v>39690618.092307694</v>
      </c>
      <c r="DA454" s="93">
        <f t="shared" si="469"/>
        <v>1322334220.0184238</v>
      </c>
      <c r="DB454" s="93">
        <f t="shared" si="456"/>
        <v>1.219638046829436E+29</v>
      </c>
      <c r="DC454" s="93">
        <f t="shared" si="457"/>
        <v>368093.8666666667</v>
      </c>
      <c r="DD454" s="94">
        <f t="shared" si="458"/>
        <v>33.316040000765341</v>
      </c>
      <c r="DE454" s="100">
        <f t="shared" si="476"/>
        <v>5.8766420625501956</v>
      </c>
    </row>
    <row r="455" spans="1:109">
      <c r="A455" s="84">
        <v>8192</v>
      </c>
      <c r="B455" s="84">
        <f t="shared" ref="B455:B518" si="481">J455/30</f>
        <v>14.966666666666667</v>
      </c>
      <c r="C455" s="112">
        <f t="shared" si="477"/>
        <v>14.74</v>
      </c>
      <c r="D455" s="116"/>
      <c r="E455" s="86">
        <f t="shared" si="459"/>
        <v>3.2450000000000001</v>
      </c>
      <c r="F455" s="86">
        <f t="shared" ref="F455:F518" si="482">(100%+J455*0.5%)</f>
        <v>3.2450000000000001</v>
      </c>
      <c r="G455" s="87">
        <f t="shared" ref="G455:G518" si="483">E455*F455</f>
        <v>10.530025</v>
      </c>
      <c r="H455" s="88">
        <f t="shared" ref="H455:H518" si="484">POWER($I$1,J455)</f>
        <v>1.0776893985267463E+27</v>
      </c>
      <c r="I455" s="84">
        <f t="shared" si="460"/>
        <v>89.800000000000054</v>
      </c>
      <c r="J455" s="89">
        <v>449</v>
      </c>
      <c r="K455" s="94">
        <f t="shared" ref="K455:K518" si="485">$J455-L$3</f>
        <v>449</v>
      </c>
      <c r="L455" s="94">
        <f t="shared" ref="L455:L518" si="486">M$3</f>
        <v>10</v>
      </c>
      <c r="M455" s="94">
        <v>1</v>
      </c>
      <c r="N455" s="94">
        <f>N$3/Q$3</f>
        <v>1</v>
      </c>
      <c r="O455" s="93">
        <f>O454*M455</f>
        <v>2.4587889451110236E+22</v>
      </c>
      <c r="P455" s="93">
        <f>K455*O455*$G455*N455</f>
        <v>1.1625107968722475E+26</v>
      </c>
      <c r="Q455" s="93">
        <f t="shared" si="478"/>
        <v>1.0776893985267464E+28</v>
      </c>
      <c r="R455" s="93">
        <f t="shared" si="479"/>
        <v>5.3884469926337319E+28</v>
      </c>
      <c r="S455" s="93">
        <f t="shared" ref="S455:S518" si="487">$A455*(30+$B455)</f>
        <v>368366.93333333335</v>
      </c>
      <c r="T455" s="94">
        <f t="shared" si="480"/>
        <v>92.703603392440371</v>
      </c>
      <c r="U455" s="100">
        <f>T455/(($C455/N$3))</f>
        <v>6.2892539614952758</v>
      </c>
      <c r="V455" s="94">
        <f t="shared" ref="V455:V518" si="488">$J455-W$3</f>
        <v>439</v>
      </c>
      <c r="W455" s="97">
        <f t="shared" ref="W455:W518" si="489">X$3</f>
        <v>10.5</v>
      </c>
      <c r="X455" s="94">
        <v>1</v>
      </c>
      <c r="Y455" s="94">
        <f>Y$3/AB$3</f>
        <v>0.95238095238095244</v>
      </c>
      <c r="Z455" s="93">
        <f>Z454*X455</f>
        <v>1.8967800433713611E+21</v>
      </c>
      <c r="AA455" s="93">
        <f>V455*Z455*$G455*Y455</f>
        <v>8.3506752573833014E+24</v>
      </c>
      <c r="AB455" s="93">
        <f t="shared" si="461"/>
        <v>2.8289346711327074E+27</v>
      </c>
      <c r="AC455" s="93">
        <f t="shared" ref="AC455:AC518" si="490">$H455*W455*5</f>
        <v>5.657869342265418E+28</v>
      </c>
      <c r="AD455" s="93">
        <f t="shared" ref="AD455:AD518" si="491">$A455*(30+$B455)</f>
        <v>368366.93333333335</v>
      </c>
      <c r="AE455" s="94">
        <f t="shared" ref="AE455:AE518" si="492">AB455/AA455</f>
        <v>338.76717558038041</v>
      </c>
      <c r="AF455" s="100">
        <f t="shared" si="462"/>
        <v>24.131990119362243</v>
      </c>
      <c r="AG455" s="94">
        <f t="shared" ref="AG455:AG518" si="493">$J455-AH$3</f>
        <v>414</v>
      </c>
      <c r="AH455" s="94">
        <f t="shared" ref="AH455:AH518" si="494">AI$3</f>
        <v>11.75</v>
      </c>
      <c r="AI455" s="94">
        <v>1</v>
      </c>
      <c r="AJ455" s="94">
        <f>AJ$3/AM$3</f>
        <v>0.85106382978723394</v>
      </c>
      <c r="AK455" s="93">
        <f>AK454*AI455</f>
        <v>1.778231290660651E+20</v>
      </c>
      <c r="AL455" s="93">
        <f>AG455*AK455*$G455*AJ455</f>
        <v>6.5975110279367769E+23</v>
      </c>
      <c r="AM455" s="93">
        <f t="shared" si="463"/>
        <v>9.8928519005384639E+25</v>
      </c>
      <c r="AN455" s="93">
        <f t="shared" ref="AN455:AN518" si="495">$H455*AH455*5</f>
        <v>6.3314252163446343E+28</v>
      </c>
      <c r="AO455" s="93">
        <f t="shared" ref="AO455:AO518" si="496">$A455*(30+$B455)</f>
        <v>368366.93333333335</v>
      </c>
      <c r="AP455" s="94">
        <f t="shared" ref="AP455:AP518" si="497">AM455/AL455</f>
        <v>149.94824349133722</v>
      </c>
      <c r="AQ455" s="100">
        <f t="shared" si="470"/>
        <v>11.953133385503477</v>
      </c>
      <c r="AR455" s="94">
        <f t="shared" ref="AR455:AR518" si="498">$J455-AS$3</f>
        <v>384</v>
      </c>
      <c r="AS455" s="94">
        <f t="shared" ref="AS455:AS518" si="499">AT$3</f>
        <v>13.25</v>
      </c>
      <c r="AT455" s="94">
        <v>1</v>
      </c>
      <c r="AU455" s="94">
        <f>AU$3/AX$3</f>
        <v>0.75471698113207542</v>
      </c>
      <c r="AV455" s="93">
        <f>AV454*AT455</f>
        <v>1.577439154077696E+19</v>
      </c>
      <c r="AW455" s="93">
        <f>AR455*AV455*$G455*AU455</f>
        <v>4.8139033295940554E+22</v>
      </c>
      <c r="AX455" s="93">
        <f t="shared" si="464"/>
        <v>1.7430889319432769E+24</v>
      </c>
      <c r="AY455" s="93">
        <f t="shared" ref="AY455:AY518" si="500">$H455*AS455*5</f>
        <v>7.1396922652396936E+28</v>
      </c>
      <c r="AZ455" s="93">
        <f t="shared" ref="AZ455:AZ518" si="501">$A455*(30+$B455)</f>
        <v>368366.93333333335</v>
      </c>
      <c r="BA455" s="94">
        <f t="shared" ref="BA455:BA518" si="502">AX455/AW455</f>
        <v>36.20947103834483</v>
      </c>
      <c r="BB455" s="100">
        <f t="shared" si="471"/>
        <v>3.2549219216965333</v>
      </c>
      <c r="BC455" s="94">
        <f t="shared" ref="BC455:BC518" si="503">$J455-BD$3</f>
        <v>347</v>
      </c>
      <c r="BD455" s="94">
        <f t="shared" ref="BD455:BD518" si="504">BE$3</f>
        <v>15.1</v>
      </c>
      <c r="BE455" s="94">
        <v>1</v>
      </c>
      <c r="BF455" s="94">
        <f>BF$3/BI$3</f>
        <v>0.66225165562913912</v>
      </c>
      <c r="BG455" s="93">
        <f>BG454*BE455</f>
        <v>9.64987812052992E+16</v>
      </c>
      <c r="BH455" s="93">
        <f>BC455*BG455*$G455*BF455</f>
        <v>2.3350907202700781E+20</v>
      </c>
      <c r="BI455" s="93">
        <f t="shared" si="465"/>
        <v>1.1761389871112835E+22</v>
      </c>
      <c r="BJ455" s="93">
        <f t="shared" ref="BJ455:BJ518" si="505">$H455*BD455*5</f>
        <v>8.1365549588769341E+28</v>
      </c>
      <c r="BK455" s="93">
        <f t="shared" ref="BK455:BK518" si="506">$A455*(30+$B455)</f>
        <v>368366.93333333335</v>
      </c>
      <c r="BL455" s="94">
        <f t="shared" ref="BL455:BL518" si="507">BI455/BH455</f>
        <v>50.368021118051061</v>
      </c>
      <c r="BM455" s="100">
        <f t="shared" si="472"/>
        <v>5.159817631496411</v>
      </c>
      <c r="BN455" s="94">
        <f t="shared" ref="BN455:BN518" si="508">$J455-BO$3</f>
        <v>297</v>
      </c>
      <c r="BO455" s="94">
        <f t="shared" ref="BO455:BO518" si="509">BP$3</f>
        <v>17.600000000000001</v>
      </c>
      <c r="BP455" s="94">
        <v>1</v>
      </c>
      <c r="BQ455" s="94">
        <f>BQ$3/BT$3</f>
        <v>0.56818181818181823</v>
      </c>
      <c r="BR455" s="93">
        <f>BR454*BP455</f>
        <v>53021308354560</v>
      </c>
      <c r="BS455" s="93">
        <f>BN455*BR455*$G455*BQ455</f>
        <v>9.4215774797925584E+16</v>
      </c>
      <c r="BT455" s="93">
        <f t="shared" si="466"/>
        <v>1.3387343603294783E+19</v>
      </c>
      <c r="BU455" s="93">
        <f t="shared" ref="BU455:BU518" si="510">$H455*BO455*5</f>
        <v>9.4836667070353667E+28</v>
      </c>
      <c r="BV455" s="93">
        <f t="shared" ref="BV455:BV518" si="511">$A455*(30+$B455)</f>
        <v>368366.93333333335</v>
      </c>
      <c r="BW455" s="94">
        <f t="shared" ref="BW455:BW518" si="512">BT455/BS455</f>
        <v>142.09237924337</v>
      </c>
      <c r="BX455" s="100">
        <f t="shared" si="473"/>
        <v>16.966254238014329</v>
      </c>
      <c r="BY455" s="94">
        <f t="shared" ref="BY455:BY518" si="513">$J455-BZ$3</f>
        <v>242</v>
      </c>
      <c r="BZ455" s="94">
        <f t="shared" ref="BZ455:BZ518" si="514">CA$3</f>
        <v>20.350000000000001</v>
      </c>
      <c r="CA455" s="94">
        <v>1</v>
      </c>
      <c r="CB455" s="94">
        <f>CB$3/CE$3</f>
        <v>0.49140049140049141</v>
      </c>
      <c r="CC455" s="93">
        <f>CC454*CA455</f>
        <v>341903278080</v>
      </c>
      <c r="CD455" s="93">
        <f>BY455*CC455*$G455*CB455</f>
        <v>428137845658463.5</v>
      </c>
      <c r="CE455" s="93">
        <f t="shared" si="467"/>
        <v>7558162129545673</v>
      </c>
      <c r="CF455" s="93">
        <f t="shared" ref="CF455:CF518" si="515">$H455*BZ455*5</f>
        <v>1.0965489630009644E+29</v>
      </c>
      <c r="CG455" s="93">
        <f t="shared" ref="CG455:CG518" si="516">$A455*(30+$B455)</f>
        <v>368366.93333333335</v>
      </c>
      <c r="CH455" s="94">
        <f t="shared" ref="CH455:CH518" si="517">CE455/CD455</f>
        <v>17.653571638642319</v>
      </c>
      <c r="CI455" s="100">
        <f t="shared" si="474"/>
        <v>2.4372468307080815</v>
      </c>
      <c r="CJ455" s="94">
        <f t="shared" ref="CJ455:CJ518" si="518">$J455-CK$3</f>
        <v>192</v>
      </c>
      <c r="CK455" s="94">
        <f t="shared" ref="CK455:CK518" si="519">CL$3</f>
        <v>22.85</v>
      </c>
      <c r="CL455" s="94">
        <v>1</v>
      </c>
      <c r="CM455" s="94">
        <f>CM$3/CP$3</f>
        <v>0.43763676148796499</v>
      </c>
      <c r="CN455" s="93">
        <f>CN454*CL455</f>
        <v>168729600</v>
      </c>
      <c r="CO455" s="93">
        <f>CJ455*CN455*$G455*CM455</f>
        <v>149291713784.71774</v>
      </c>
      <c r="CP455" s="93">
        <f t="shared" si="468"/>
        <v>8287776636407.6924</v>
      </c>
      <c r="CQ455" s="93">
        <f t="shared" ref="CQ455:CQ518" si="520">$H455*CK455*5</f>
        <v>1.2312601378168077E+29</v>
      </c>
      <c r="CR455" s="93">
        <f t="shared" ref="CR455:CR518" si="521">$A455*(30+$B455)</f>
        <v>368366.93333333335</v>
      </c>
      <c r="CS455" s="94">
        <f t="shared" ref="CS455:CS518" si="522">CP455/CO455</f>
        <v>55.513976136404104</v>
      </c>
      <c r="CT455" s="100">
        <f t="shared" si="475"/>
        <v>8.6057961649717356</v>
      </c>
      <c r="CU455" s="94">
        <f t="shared" ref="CU455:CU518" si="523">$J455-CV$3</f>
        <v>129</v>
      </c>
      <c r="CV455" s="94">
        <f t="shared" ref="CV455:CV518" si="524">CW$3</f>
        <v>26</v>
      </c>
      <c r="CW455" s="94">
        <v>1</v>
      </c>
      <c r="CX455" s="94">
        <f>CX$3/DA$3</f>
        <v>0.38461538461538458</v>
      </c>
      <c r="CY455" s="93">
        <f>CY454*CW455</f>
        <v>76800</v>
      </c>
      <c r="CZ455" s="93">
        <f>CU455*CY455*$G455*CX455</f>
        <v>40124255.261538461</v>
      </c>
      <c r="DA455" s="93">
        <f t="shared" si="469"/>
        <v>1518963143.2914507</v>
      </c>
      <c r="DB455" s="93">
        <f t="shared" ref="DB455:DB518" si="525">$H455*CV455*5</f>
        <v>1.4009962180847701E+29</v>
      </c>
      <c r="DC455" s="93">
        <f t="shared" ref="DC455:DC518" si="526">$A455*(30+$B455)</f>
        <v>368366.93333333335</v>
      </c>
      <c r="DD455" s="94">
        <f t="shared" ref="DD455:DD518" si="527">DA455/CZ455</f>
        <v>37.856481905783042</v>
      </c>
      <c r="DE455" s="100">
        <f t="shared" si="476"/>
        <v>6.677534121779912</v>
      </c>
    </row>
    <row r="456" spans="1:109">
      <c r="A456" s="84">
        <v>8192</v>
      </c>
      <c r="B456" s="84">
        <f t="shared" si="481"/>
        <v>15</v>
      </c>
      <c r="C456" s="112">
        <f t="shared" si="477"/>
        <v>14.74</v>
      </c>
      <c r="D456" s="116"/>
      <c r="E456" s="86">
        <f t="shared" ref="E456:E519" si="528">(100%+J456*0.5%)</f>
        <v>3.25</v>
      </c>
      <c r="F456" s="86">
        <f t="shared" si="482"/>
        <v>3.25</v>
      </c>
      <c r="G456" s="87">
        <f t="shared" si="483"/>
        <v>10.5625</v>
      </c>
      <c r="H456" s="88">
        <f t="shared" si="484"/>
        <v>1.2379400392854177E+27</v>
      </c>
      <c r="I456" s="84">
        <f t="shared" ref="I456:I519" si="529">LOG(H456,2)</f>
        <v>90.000000000000057</v>
      </c>
      <c r="J456" s="89">
        <v>450</v>
      </c>
      <c r="K456" s="94">
        <f t="shared" si="485"/>
        <v>450</v>
      </c>
      <c r="L456" s="94">
        <f t="shared" si="486"/>
        <v>10</v>
      </c>
      <c r="M456" s="94">
        <v>1</v>
      </c>
      <c r="N456" s="94">
        <f>N$3/Q$3</f>
        <v>1</v>
      </c>
      <c r="O456" s="93">
        <f>O455*M456</f>
        <v>2.4587889451110236E+22</v>
      </c>
      <c r="P456" s="93">
        <f>K456*O456*$G456*N456</f>
        <v>1.1686931204730835E+26</v>
      </c>
      <c r="Q456" s="93">
        <f t="shared" si="478"/>
        <v>1.2379400392854177E+28</v>
      </c>
      <c r="R456" s="93">
        <f t="shared" si="479"/>
        <v>6.1897001964270879E+28</v>
      </c>
      <c r="S456" s="93">
        <f t="shared" si="487"/>
        <v>368640</v>
      </c>
      <c r="T456" s="94">
        <f t="shared" si="480"/>
        <v>105.92515841834538</v>
      </c>
      <c r="U456" s="100">
        <f>T456/(($C456/N$3))</f>
        <v>7.1862386986665792</v>
      </c>
      <c r="V456" s="94">
        <f t="shared" si="488"/>
        <v>440</v>
      </c>
      <c r="W456" s="97">
        <f t="shared" si="489"/>
        <v>10.5</v>
      </c>
      <c r="X456" s="94">
        <v>15</v>
      </c>
      <c r="Y456" s="94">
        <f>Y$3/AB$3</f>
        <v>0.95238095238095244</v>
      </c>
      <c r="Z456" s="93">
        <f>Z455*X456</f>
        <v>2.8451700650570416E+22</v>
      </c>
      <c r="AA456" s="93">
        <f>V456*Z456*$G456*Y456</f>
        <v>1.2593264645097717E+26</v>
      </c>
      <c r="AB456" s="93">
        <f t="shared" ref="AB456:AB519" si="530">W456*POWER($I$1,V456)</f>
        <v>3.2495926031242194E+27</v>
      </c>
      <c r="AC456" s="93">
        <f t="shared" si="490"/>
        <v>6.4991852062484417E+28</v>
      </c>
      <c r="AD456" s="93">
        <f t="shared" si="491"/>
        <v>368640</v>
      </c>
      <c r="AE456" s="94">
        <f t="shared" si="492"/>
        <v>25.804211177196333</v>
      </c>
      <c r="AF456" s="100">
        <f t="shared" ref="AF456:AF519" si="531">AE456/(($C456/Y$3))</f>
        <v>1.8381561557704307</v>
      </c>
      <c r="AG456" s="94">
        <f t="shared" si="493"/>
        <v>415</v>
      </c>
      <c r="AH456" s="94">
        <f t="shared" si="494"/>
        <v>11.75</v>
      </c>
      <c r="AI456" s="94">
        <v>1</v>
      </c>
      <c r="AJ456" s="94">
        <f>AJ$3/AM$3</f>
        <v>0.85106382978723394</v>
      </c>
      <c r="AK456" s="93">
        <f>AK455*AI456</f>
        <v>1.778231290660651E+20</v>
      </c>
      <c r="AL456" s="93">
        <f>AG456*AK456*$G456*AJ456</f>
        <v>6.6338431686428051E+23</v>
      </c>
      <c r="AM456" s="93">
        <f t="shared" ref="AM456:AM519" si="532">AH456*POWER($I$1,AG456)</f>
        <v>1.136390270437783E+26</v>
      </c>
      <c r="AN456" s="93">
        <f t="shared" si="495"/>
        <v>7.272897730801829E+28</v>
      </c>
      <c r="AO456" s="93">
        <f t="shared" si="496"/>
        <v>368640</v>
      </c>
      <c r="AP456" s="94">
        <f t="shared" si="497"/>
        <v>171.30194994800777</v>
      </c>
      <c r="AQ456" s="100">
        <f t="shared" si="470"/>
        <v>13.655345399518938</v>
      </c>
      <c r="AR456" s="94">
        <f t="shared" si="498"/>
        <v>385</v>
      </c>
      <c r="AS456" s="94">
        <f t="shared" si="499"/>
        <v>13.25</v>
      </c>
      <c r="AT456" s="94">
        <v>1</v>
      </c>
      <c r="AU456" s="94">
        <f>AU$3/AX$3</f>
        <v>0.75471698113207542</v>
      </c>
      <c r="AV456" s="93">
        <f>AV455*AT456</f>
        <v>1.577439154077696E+19</v>
      </c>
      <c r="AW456" s="93">
        <f>AR456*AV456*$G456*AU456</f>
        <v>4.8413244603804378E+22</v>
      </c>
      <c r="AX456" s="93">
        <f t="shared" ref="AX456:AX519" si="533">AS456*POWER($I$1,AR456)</f>
        <v>2.0022833887367811E+24</v>
      </c>
      <c r="AY456" s="93">
        <f t="shared" si="500"/>
        <v>8.2013527602658924E+28</v>
      </c>
      <c r="AZ456" s="93">
        <f t="shared" si="501"/>
        <v>368640</v>
      </c>
      <c r="BA456" s="94">
        <f t="shared" si="502"/>
        <v>41.358173886561595</v>
      </c>
      <c r="BB456" s="100">
        <f t="shared" si="471"/>
        <v>3.7177462957730061</v>
      </c>
      <c r="BC456" s="94">
        <f t="shared" si="503"/>
        <v>348</v>
      </c>
      <c r="BD456" s="94">
        <f t="shared" si="504"/>
        <v>15.1</v>
      </c>
      <c r="BE456" s="94">
        <v>1</v>
      </c>
      <c r="BF456" s="94">
        <f>BF$3/BI$3</f>
        <v>0.66225165562913912</v>
      </c>
      <c r="BG456" s="93">
        <f>BG455*BE456</f>
        <v>9.64987812052992E+16</v>
      </c>
      <c r="BH456" s="93">
        <f>BC456*BG456*$G456*BF456</f>
        <v>2.3490423510952221E+20</v>
      </c>
      <c r="BI456" s="93">
        <f t="shared" ref="BI456:BI519" si="534">BD456*POWER($I$1,BC456)</f>
        <v>1.3510289197426106E+22</v>
      </c>
      <c r="BJ456" s="93">
        <f t="shared" si="505"/>
        <v>9.3464472966049026E+28</v>
      </c>
      <c r="BK456" s="93">
        <f t="shared" si="506"/>
        <v>368640</v>
      </c>
      <c r="BL456" s="94">
        <f t="shared" si="507"/>
        <v>57.514029881696437</v>
      </c>
      <c r="BM456" s="100">
        <f t="shared" si="472"/>
        <v>5.8918714464967179</v>
      </c>
      <c r="BN456" s="94">
        <f t="shared" si="508"/>
        <v>298</v>
      </c>
      <c r="BO456" s="94">
        <f t="shared" si="509"/>
        <v>17.600000000000001</v>
      </c>
      <c r="BP456" s="94">
        <v>1</v>
      </c>
      <c r="BQ456" s="94">
        <f>BQ$3/BT$3</f>
        <v>0.56818181818181823</v>
      </c>
      <c r="BR456" s="93">
        <f>BR455*BP456</f>
        <v>53021308354560</v>
      </c>
      <c r="BS456" s="93">
        <f>BN456*BR456*$G456*BQ456</f>
        <v>9.4824543016773824E+16</v>
      </c>
      <c r="BT456" s="93">
        <f t="shared" ref="BT456:BT519" si="535">BO456*POWER($I$1,BN456)</f>
        <v>1.5378019574884798E+19</v>
      </c>
      <c r="BU456" s="93">
        <f t="shared" si="510"/>
        <v>1.0893872345711677E+29</v>
      </c>
      <c r="BV456" s="93">
        <f t="shared" si="511"/>
        <v>368640</v>
      </c>
      <c r="BW456" s="94">
        <f t="shared" si="512"/>
        <v>162.17341086647295</v>
      </c>
      <c r="BX456" s="100">
        <f t="shared" si="473"/>
        <v>19.3639893571908</v>
      </c>
      <c r="BY456" s="94">
        <f t="shared" si="513"/>
        <v>243</v>
      </c>
      <c r="BZ456" s="94">
        <f t="shared" si="514"/>
        <v>20.350000000000001</v>
      </c>
      <c r="CA456" s="94">
        <v>1</v>
      </c>
      <c r="CB456" s="94">
        <f>CB$3/CE$3</f>
        <v>0.49140049140049141</v>
      </c>
      <c r="CC456" s="93">
        <f>CC455*CA456</f>
        <v>341903278080</v>
      </c>
      <c r="CD456" s="93">
        <f>BY456*CC456*$G456*CB456</f>
        <v>431232859978850.12</v>
      </c>
      <c r="CE456" s="93">
        <f t="shared" ref="CE456:CE519" si="536">BZ456*POWER($I$1,BY456)</f>
        <v>8682048405010002</v>
      </c>
      <c r="CF456" s="93">
        <f t="shared" si="515"/>
        <v>1.2596039899729126E+29</v>
      </c>
      <c r="CG456" s="93">
        <f t="shared" si="516"/>
        <v>368640</v>
      </c>
      <c r="CH456" s="94">
        <f t="shared" si="517"/>
        <v>20.133086345590208</v>
      </c>
      <c r="CI456" s="100">
        <f t="shared" si="474"/>
        <v>2.7795678909956631</v>
      </c>
      <c r="CJ456" s="94">
        <f t="shared" si="518"/>
        <v>193</v>
      </c>
      <c r="CK456" s="94">
        <f t="shared" si="519"/>
        <v>22.85</v>
      </c>
      <c r="CL456" s="94">
        <v>1</v>
      </c>
      <c r="CM456" s="94">
        <f>CM$3/CP$3</f>
        <v>0.43763676148796499</v>
      </c>
      <c r="CN456" s="93">
        <f>CN455*CL456</f>
        <v>168729600</v>
      </c>
      <c r="CO456" s="93">
        <f>CJ456*CN456*$G456*CM456</f>
        <v>150532094179.43106</v>
      </c>
      <c r="CP456" s="93">
        <f t="shared" ref="CP456:CP519" si="537">CK456*POWER($I$1,CJ456)</f>
        <v>9520155388824.377</v>
      </c>
      <c r="CQ456" s="93">
        <f t="shared" si="520"/>
        <v>1.4143464948835897E+29</v>
      </c>
      <c r="CR456" s="93">
        <f t="shared" si="521"/>
        <v>368640</v>
      </c>
      <c r="CS456" s="94">
        <f t="shared" si="522"/>
        <v>63.243359768027631</v>
      </c>
      <c r="CT456" s="100">
        <f t="shared" si="475"/>
        <v>9.8040079423299282</v>
      </c>
      <c r="CU456" s="94">
        <f t="shared" si="523"/>
        <v>130</v>
      </c>
      <c r="CV456" s="94">
        <f t="shared" si="524"/>
        <v>26</v>
      </c>
      <c r="CW456" s="94">
        <v>1</v>
      </c>
      <c r="CX456" s="94">
        <f>CX$3/DA$3</f>
        <v>0.38461538461538458</v>
      </c>
      <c r="CY456" s="93">
        <f>CY455*CW456</f>
        <v>76800</v>
      </c>
      <c r="CZ456" s="93">
        <f>CU456*CY456*$G456*CX456</f>
        <v>40560000</v>
      </c>
      <c r="DA456" s="93">
        <f t="shared" ref="DA456:DA519" si="538">CV456*POWER($I$1,CU456)</f>
        <v>1744830464.000015</v>
      </c>
      <c r="DB456" s="93">
        <f t="shared" si="525"/>
        <v>1.6093220510710429E+29</v>
      </c>
      <c r="DC456" s="93">
        <f t="shared" si="526"/>
        <v>368640</v>
      </c>
      <c r="DD456" s="94">
        <f t="shared" si="527"/>
        <v>43.018502564102931</v>
      </c>
      <c r="DE456" s="100">
        <f t="shared" si="476"/>
        <v>7.5880669380371515</v>
      </c>
    </row>
    <row r="457" spans="1:109">
      <c r="A457" s="84">
        <v>8192</v>
      </c>
      <c r="B457" s="84">
        <f t="shared" si="481"/>
        <v>15.033333333333333</v>
      </c>
      <c r="C457" s="112">
        <f t="shared" si="477"/>
        <v>14.74</v>
      </c>
      <c r="D457" s="116"/>
      <c r="E457" s="86">
        <f t="shared" si="528"/>
        <v>3.2549999999999999</v>
      </c>
      <c r="F457" s="86">
        <f t="shared" si="482"/>
        <v>3.2549999999999999</v>
      </c>
      <c r="G457" s="87">
        <f t="shared" si="483"/>
        <v>10.595025</v>
      </c>
      <c r="H457" s="88">
        <f t="shared" si="484"/>
        <v>1.4220196867121242E+27</v>
      </c>
      <c r="I457" s="84">
        <f t="shared" si="529"/>
        <v>90.200000000000045</v>
      </c>
      <c r="J457" s="89">
        <v>451</v>
      </c>
      <c r="K457" s="94">
        <f t="shared" si="485"/>
        <v>451</v>
      </c>
      <c r="L457" s="94">
        <f t="shared" si="486"/>
        <v>10</v>
      </c>
      <c r="M457" s="94">
        <v>1</v>
      </c>
      <c r="N457" s="94">
        <f>N$3/Q$3</f>
        <v>1</v>
      </c>
      <c r="O457" s="93">
        <f>O456*M457</f>
        <v>2.4587889451110236E+22</v>
      </c>
      <c r="P457" s="93">
        <f>K457*O457*$G457*N457</f>
        <v>1.1748969584771889E+26</v>
      </c>
      <c r="Q457" s="93">
        <f t="shared" si="478"/>
        <v>1.4220196867121242E+28</v>
      </c>
      <c r="R457" s="93">
        <f t="shared" si="479"/>
        <v>7.1100984335606205E+28</v>
      </c>
      <c r="S457" s="93">
        <f t="shared" si="487"/>
        <v>368913.06666666665</v>
      </c>
      <c r="T457" s="94">
        <f t="shared" si="480"/>
        <v>121.03356608865825</v>
      </c>
      <c r="U457" s="100">
        <f>T457/(($C457/N$3))</f>
        <v>8.2112324347800705</v>
      </c>
      <c r="V457" s="94">
        <f t="shared" si="488"/>
        <v>441</v>
      </c>
      <c r="W457" s="97">
        <f t="shared" si="489"/>
        <v>10.5</v>
      </c>
      <c r="X457" s="94">
        <v>1</v>
      </c>
      <c r="Y457" s="94">
        <f>Y$3/AB$3</f>
        <v>0.95238095238095244</v>
      </c>
      <c r="Z457" s="93">
        <f>Z456*X457</f>
        <v>2.8451700650570416E+22</v>
      </c>
      <c r="AA457" s="93">
        <f>V457*Z457*$G457*Y457</f>
        <v>1.2660752146783014E+26</v>
      </c>
      <c r="AB457" s="93">
        <f t="shared" si="530"/>
        <v>3.7328016776193237E+27</v>
      </c>
      <c r="AC457" s="93">
        <f t="shared" si="490"/>
        <v>7.4656033552386522E+28</v>
      </c>
      <c r="AD457" s="93">
        <f t="shared" si="491"/>
        <v>368913.06666666665</v>
      </c>
      <c r="AE457" s="94">
        <f t="shared" si="492"/>
        <v>29.483253714652299</v>
      </c>
      <c r="AF457" s="100">
        <f t="shared" si="531"/>
        <v>2.1002317775023687</v>
      </c>
      <c r="AG457" s="94">
        <f t="shared" si="493"/>
        <v>416</v>
      </c>
      <c r="AH457" s="94">
        <f t="shared" si="494"/>
        <v>11.75</v>
      </c>
      <c r="AI457" s="94">
        <v>1</v>
      </c>
      <c r="AJ457" s="94">
        <f>AJ$3/AM$3</f>
        <v>0.85106382978723394</v>
      </c>
      <c r="AK457" s="93">
        <f>AK456*AI457</f>
        <v>1.778231290660651E+20</v>
      </c>
      <c r="AL457" s="93">
        <f>AG457*AK457*$G457*AJ457</f>
        <v>6.6703050823983442E+23</v>
      </c>
      <c r="AM457" s="93">
        <f t="shared" si="532"/>
        <v>1.305369634286517E+26</v>
      </c>
      <c r="AN457" s="93">
        <f t="shared" si="495"/>
        <v>8.3543656594337304E+28</v>
      </c>
      <c r="AO457" s="93">
        <f t="shared" si="496"/>
        <v>368913.06666666665</v>
      </c>
      <c r="AP457" s="94">
        <f t="shared" si="497"/>
        <v>195.69864019130657</v>
      </c>
      <c r="AQ457" s="100">
        <f t="shared" si="470"/>
        <v>15.600129051885023</v>
      </c>
      <c r="AR457" s="94">
        <f t="shared" si="498"/>
        <v>386</v>
      </c>
      <c r="AS457" s="94">
        <f t="shared" si="499"/>
        <v>13.25</v>
      </c>
      <c r="AT457" s="94">
        <v>1</v>
      </c>
      <c r="AU457" s="94">
        <f>AU$3/AX$3</f>
        <v>0.75471698113207542</v>
      </c>
      <c r="AV457" s="93">
        <f>AV456*AT457</f>
        <v>1.577439154077696E+19</v>
      </c>
      <c r="AW457" s="93">
        <f>AR457*AV457*$G457*AU457</f>
        <v>4.8688458924866163E+22</v>
      </c>
      <c r="AX457" s="93">
        <f t="shared" si="533"/>
        <v>2.3000196348798293E+24</v>
      </c>
      <c r="AY457" s="93">
        <f t="shared" si="500"/>
        <v>9.4208804244678218E+28</v>
      </c>
      <c r="AZ457" s="93">
        <f t="shared" si="501"/>
        <v>368913.06666666665</v>
      </c>
      <c r="BA457" s="94">
        <f t="shared" si="502"/>
        <v>47.239524225425086</v>
      </c>
      <c r="BB457" s="100">
        <f t="shared" si="471"/>
        <v>4.2464294164646024</v>
      </c>
      <c r="BC457" s="94">
        <f t="shared" si="503"/>
        <v>349</v>
      </c>
      <c r="BD457" s="94">
        <f t="shared" si="504"/>
        <v>15.1</v>
      </c>
      <c r="BE457" s="94">
        <v>1</v>
      </c>
      <c r="BF457" s="94">
        <f>BF$3/BI$3</f>
        <v>0.66225165562913912</v>
      </c>
      <c r="BG457" s="93">
        <f>BG456*BE457</f>
        <v>9.64987812052992E+16</v>
      </c>
      <c r="BH457" s="93">
        <f>BC457*BG457*$G457*BF457</f>
        <v>2.3630466408579249E+20</v>
      </c>
      <c r="BI457" s="93">
        <f t="shared" si="534"/>
        <v>1.5519246976617583E+22</v>
      </c>
      <c r="BJ457" s="93">
        <f t="shared" si="505"/>
        <v>1.0736248634676538E+29</v>
      </c>
      <c r="BK457" s="93">
        <f t="shared" si="506"/>
        <v>368913.06666666665</v>
      </c>
      <c r="BL457" s="94">
        <f t="shared" si="507"/>
        <v>65.674738315715956</v>
      </c>
      <c r="BM457" s="100">
        <f t="shared" si="472"/>
        <v>6.7278734638216484</v>
      </c>
      <c r="BN457" s="94">
        <f t="shared" si="508"/>
        <v>299</v>
      </c>
      <c r="BO457" s="94">
        <f t="shared" si="509"/>
        <v>17.600000000000001</v>
      </c>
      <c r="BP457" s="94">
        <v>1</v>
      </c>
      <c r="BQ457" s="94">
        <f>BQ$3/BT$3</f>
        <v>0.56818181818181823</v>
      </c>
      <c r="BR457" s="93">
        <f>BR456*BP457</f>
        <v>53021308354560</v>
      </c>
      <c r="BS457" s="93">
        <f>BN457*BR457*$G457*BQ457</f>
        <v>9.5435718282518384E+16</v>
      </c>
      <c r="BT457" s="93">
        <f t="shared" si="535"/>
        <v>1.7664705788782373E+19</v>
      </c>
      <c r="BU457" s="93">
        <f t="shared" si="510"/>
        <v>1.2513773243066694E+29</v>
      </c>
      <c r="BV457" s="93">
        <f t="shared" si="511"/>
        <v>368913.06666666665</v>
      </c>
      <c r="BW457" s="94">
        <f t="shared" si="512"/>
        <v>185.09533020424846</v>
      </c>
      <c r="BX457" s="100">
        <f t="shared" si="473"/>
        <v>22.100934949761008</v>
      </c>
      <c r="BY457" s="94">
        <f t="shared" si="513"/>
        <v>244</v>
      </c>
      <c r="BZ457" s="94">
        <f t="shared" si="514"/>
        <v>20.350000000000001</v>
      </c>
      <c r="CA457" s="94">
        <v>1</v>
      </c>
      <c r="CB457" s="94">
        <f>CB$3/CE$3</f>
        <v>0.49140049140049141</v>
      </c>
      <c r="CC457" s="93">
        <f>CC456*CA457</f>
        <v>341903278080</v>
      </c>
      <c r="CD457" s="93">
        <f>BY457*CC457*$G457*CB457</f>
        <v>434340836381744.81</v>
      </c>
      <c r="CE457" s="93">
        <f t="shared" si="536"/>
        <v>9973054720839622</v>
      </c>
      <c r="CF457" s="93">
        <f t="shared" si="515"/>
        <v>1.4469050312295866E+29</v>
      </c>
      <c r="CG457" s="93">
        <f t="shared" si="516"/>
        <v>368913.06666666665</v>
      </c>
      <c r="CH457" s="94">
        <f t="shared" si="517"/>
        <v>22.961356348437484</v>
      </c>
      <c r="CI457" s="100">
        <f t="shared" si="474"/>
        <v>3.1700380033290556</v>
      </c>
      <c r="CJ457" s="94">
        <f t="shared" si="518"/>
        <v>194</v>
      </c>
      <c r="CK457" s="94">
        <f t="shared" si="519"/>
        <v>22.85</v>
      </c>
      <c r="CL457" s="94">
        <v>1</v>
      </c>
      <c r="CM457" s="94">
        <f>CM$3/CP$3</f>
        <v>0.43763676148796499</v>
      </c>
      <c r="CN457" s="93">
        <f>CN456*CL457</f>
        <v>168729600</v>
      </c>
      <c r="CO457" s="93">
        <f>CJ457*CN457*$G457*CM457</f>
        <v>151777986900.02625</v>
      </c>
      <c r="CP457" s="93">
        <f t="shared" si="537"/>
        <v>10935786834458.721</v>
      </c>
      <c r="CQ457" s="93">
        <f t="shared" si="520"/>
        <v>1.624657492068602E+29</v>
      </c>
      <c r="CR457" s="93">
        <f t="shared" si="521"/>
        <v>368913.06666666665</v>
      </c>
      <c r="CS457" s="94">
        <f t="shared" si="522"/>
        <v>72.051204906690131</v>
      </c>
      <c r="CT457" s="100">
        <f t="shared" si="475"/>
        <v>11.169403202970623</v>
      </c>
      <c r="CU457" s="94">
        <f t="shared" si="523"/>
        <v>131</v>
      </c>
      <c r="CV457" s="94">
        <f t="shared" si="524"/>
        <v>26</v>
      </c>
      <c r="CW457" s="94">
        <v>1</v>
      </c>
      <c r="CX457" s="94">
        <f>CX$3/DA$3</f>
        <v>0.38461538461538458</v>
      </c>
      <c r="CY457" s="93">
        <f>CY456*CW457</f>
        <v>76800</v>
      </c>
      <c r="CZ457" s="93">
        <f>CU457*CY457*$G457*CX457</f>
        <v>40997856.738461532</v>
      </c>
      <c r="DA457" s="93">
        <f t="shared" si="538"/>
        <v>2004283883.7455308</v>
      </c>
      <c r="DB457" s="93">
        <f t="shared" si="525"/>
        <v>1.8486255927257617E+29</v>
      </c>
      <c r="DC457" s="93">
        <f t="shared" si="526"/>
        <v>368913.06666666665</v>
      </c>
      <c r="DD457" s="94">
        <f t="shared" si="527"/>
        <v>48.887528353774691</v>
      </c>
      <c r="DE457" s="100">
        <f t="shared" si="476"/>
        <v>8.623308936215345</v>
      </c>
    </row>
    <row r="458" spans="1:109">
      <c r="A458" s="84">
        <v>8192</v>
      </c>
      <c r="B458" s="84">
        <f t="shared" si="481"/>
        <v>15.066666666666666</v>
      </c>
      <c r="C458" s="112">
        <f t="shared" si="477"/>
        <v>14.74</v>
      </c>
      <c r="D458" s="116"/>
      <c r="E458" s="86">
        <f t="shared" si="528"/>
        <v>3.2600000000000002</v>
      </c>
      <c r="F458" s="86">
        <f t="shared" si="482"/>
        <v>3.2600000000000002</v>
      </c>
      <c r="G458" s="87">
        <f t="shared" si="483"/>
        <v>10.627600000000001</v>
      </c>
      <c r="H458" s="88">
        <f t="shared" si="484"/>
        <v>1.6334716748996162E+27</v>
      </c>
      <c r="I458" s="84">
        <f t="shared" si="529"/>
        <v>90.400000000000048</v>
      </c>
      <c r="J458" s="89">
        <v>452</v>
      </c>
      <c r="K458" s="94">
        <f t="shared" si="485"/>
        <v>452</v>
      </c>
      <c r="L458" s="94">
        <f t="shared" si="486"/>
        <v>10</v>
      </c>
      <c r="M458" s="94">
        <v>1</v>
      </c>
      <c r="N458" s="94">
        <f>N$3/Q$3</f>
        <v>1</v>
      </c>
      <c r="O458" s="93">
        <f>O457*M458</f>
        <v>2.4587889451110236E+22</v>
      </c>
      <c r="P458" s="93">
        <f>K458*O458*$G458*N458</f>
        <v>1.1811223477663988E+26</v>
      </c>
      <c r="Q458" s="93">
        <f t="shared" si="478"/>
        <v>1.6334716748996162E+28</v>
      </c>
      <c r="R458" s="93">
        <f t="shared" si="479"/>
        <v>8.1673583744980809E+28</v>
      </c>
      <c r="S458" s="93">
        <f t="shared" si="487"/>
        <v>369186.1333333333</v>
      </c>
      <c r="T458" s="94">
        <f t="shared" si="480"/>
        <v>138.29826164822364</v>
      </c>
      <c r="U458" s="100">
        <f>T458/(($C458/N$3))</f>
        <v>9.3825143587668691</v>
      </c>
      <c r="V458" s="94">
        <f t="shared" si="488"/>
        <v>442</v>
      </c>
      <c r="W458" s="97">
        <f t="shared" si="489"/>
        <v>10.5</v>
      </c>
      <c r="X458" s="94">
        <v>1</v>
      </c>
      <c r="Y458" s="94">
        <f>Y$3/AB$3</f>
        <v>0.95238095238095244</v>
      </c>
      <c r="Z458" s="93">
        <f>Z457*X458</f>
        <v>2.8451700650570416E+22</v>
      </c>
      <c r="AA458" s="93">
        <f>V458*Z458*$G458*Y458</f>
        <v>1.2728475797583713E+26</v>
      </c>
      <c r="AB458" s="93">
        <f t="shared" si="530"/>
        <v>4.2878631466114886E+27</v>
      </c>
      <c r="AC458" s="93">
        <f t="shared" si="490"/>
        <v>8.5757262932229845E+28</v>
      </c>
      <c r="AD458" s="93">
        <f t="shared" si="491"/>
        <v>369186.1333333333</v>
      </c>
      <c r="AE458" s="94">
        <f t="shared" si="492"/>
        <v>33.68716894936837</v>
      </c>
      <c r="AF458" s="100">
        <f t="shared" si="531"/>
        <v>2.3996965669495784</v>
      </c>
      <c r="AG458" s="94">
        <f t="shared" si="493"/>
        <v>417</v>
      </c>
      <c r="AH458" s="94">
        <f t="shared" si="494"/>
        <v>11.75</v>
      </c>
      <c r="AI458" s="94">
        <v>1</v>
      </c>
      <c r="AJ458" s="94">
        <f>AJ$3/AM$3</f>
        <v>0.85106382978723394</v>
      </c>
      <c r="AK458" s="93">
        <f>AK457*AI458</f>
        <v>1.778231290660651E+20</v>
      </c>
      <c r="AL458" s="93">
        <f>AG458*AK458*$G458*AJ458</f>
        <v>6.706896996211644E+23</v>
      </c>
      <c r="AM458" s="93">
        <f t="shared" si="532"/>
        <v>1.4994759515680038E+26</v>
      </c>
      <c r="AN458" s="93">
        <f t="shared" si="495"/>
        <v>9.5966460900352444E+28</v>
      </c>
      <c r="AO458" s="93">
        <f t="shared" si="496"/>
        <v>369186.1333333333</v>
      </c>
      <c r="AP458" s="94">
        <f t="shared" si="497"/>
        <v>223.5722350313379</v>
      </c>
      <c r="AQ458" s="100">
        <f t="shared" si="470"/>
        <v>17.822074366473679</v>
      </c>
      <c r="AR458" s="94">
        <f t="shared" si="498"/>
        <v>387</v>
      </c>
      <c r="AS458" s="94">
        <f t="shared" si="499"/>
        <v>13.25</v>
      </c>
      <c r="AT458" s="94">
        <v>1</v>
      </c>
      <c r="AU458" s="94">
        <f>AU$3/AX$3</f>
        <v>0.75471698113207542</v>
      </c>
      <c r="AV458" s="93">
        <f>AV457*AT458</f>
        <v>1.577439154077696E+19</v>
      </c>
      <c r="AW458" s="93">
        <f>AR458*AV458*$G458*AU458</f>
        <v>4.896467804490611E+22</v>
      </c>
      <c r="AX458" s="93">
        <f t="shared" si="533"/>
        <v>2.6420287710473413E+24</v>
      </c>
      <c r="AY458" s="93">
        <f t="shared" si="500"/>
        <v>1.0821749846209955E+29</v>
      </c>
      <c r="AZ458" s="93">
        <f t="shared" si="501"/>
        <v>369186.1333333333</v>
      </c>
      <c r="BA458" s="94">
        <f t="shared" si="502"/>
        <v>53.957850363568291</v>
      </c>
      <c r="BB458" s="100">
        <f t="shared" si="471"/>
        <v>4.850349506901491</v>
      </c>
      <c r="BC458" s="94">
        <f t="shared" si="503"/>
        <v>350</v>
      </c>
      <c r="BD458" s="94">
        <f t="shared" si="504"/>
        <v>15.1</v>
      </c>
      <c r="BE458" s="94">
        <v>1</v>
      </c>
      <c r="BF458" s="94">
        <f>BF$3/BI$3</f>
        <v>0.66225165562913912</v>
      </c>
      <c r="BG458" s="93">
        <f>BG457*BE458</f>
        <v>9.64987812052992E+16</v>
      </c>
      <c r="BH458" s="93">
        <f>BC458*BG458*$G458*BF458</f>
        <v>2.3771036854179027E+20</v>
      </c>
      <c r="BI458" s="93">
        <f t="shared" si="534"/>
        <v>1.7826933472833321E+22</v>
      </c>
      <c r="BJ458" s="93">
        <f t="shared" si="505"/>
        <v>1.2332711145492103E+29</v>
      </c>
      <c r="BK458" s="93">
        <f t="shared" si="506"/>
        <v>369186.1333333333</v>
      </c>
      <c r="BL458" s="94">
        <f t="shared" si="507"/>
        <v>74.994345354772719</v>
      </c>
      <c r="BM458" s="100">
        <f t="shared" si="472"/>
        <v>7.6825957588674907</v>
      </c>
      <c r="BN458" s="94">
        <f t="shared" si="508"/>
        <v>300</v>
      </c>
      <c r="BO458" s="94">
        <f t="shared" si="509"/>
        <v>17.600000000000001</v>
      </c>
      <c r="BP458" s="94">
        <v>14</v>
      </c>
      <c r="BQ458" s="94">
        <f>BQ$3/BT$3</f>
        <v>0.56818181818181823</v>
      </c>
      <c r="BR458" s="93">
        <f>BR457*BP458</f>
        <v>742298316963840</v>
      </c>
      <c r="BS458" s="93">
        <f>BN458*BR458*$G458*BQ458</f>
        <v>1.3446902715962911E+18</v>
      </c>
      <c r="BT458" s="93">
        <f t="shared" si="535"/>
        <v>2.0291418481080914E+19</v>
      </c>
      <c r="BU458" s="93">
        <f t="shared" si="510"/>
        <v>1.4374550739116622E+29</v>
      </c>
      <c r="BV458" s="93">
        <f t="shared" si="511"/>
        <v>369186.1333333333</v>
      </c>
      <c r="BW458" s="94">
        <f t="shared" si="512"/>
        <v>15.090031444187391</v>
      </c>
      <c r="BX458" s="100">
        <f t="shared" si="473"/>
        <v>1.8017947993059571</v>
      </c>
      <c r="BY458" s="94">
        <f t="shared" si="513"/>
        <v>245</v>
      </c>
      <c r="BZ458" s="94">
        <f t="shared" si="514"/>
        <v>20.350000000000001</v>
      </c>
      <c r="CA458" s="94">
        <v>1</v>
      </c>
      <c r="CB458" s="94">
        <f>CB$3/CE$3</f>
        <v>0.49140049140049141</v>
      </c>
      <c r="CC458" s="93">
        <f>CC457*CA458</f>
        <v>341903278080</v>
      </c>
      <c r="CD458" s="93">
        <f>BY458*CC458*$G458*CB458</f>
        <v>437461800068863.37</v>
      </c>
      <c r="CE458" s="93">
        <f t="shared" si="536"/>
        <v>1.1456031552123886E+16</v>
      </c>
      <c r="CF458" s="93">
        <f t="shared" si="515"/>
        <v>1.6620574292103597E+29</v>
      </c>
      <c r="CG458" s="93">
        <f t="shared" si="516"/>
        <v>369186.1333333333</v>
      </c>
      <c r="CH458" s="94">
        <f t="shared" si="517"/>
        <v>26.18750151515064</v>
      </c>
      <c r="CI458" s="100">
        <f t="shared" si="474"/>
        <v>3.6154386420170659</v>
      </c>
      <c r="CJ458" s="94">
        <f t="shared" si="518"/>
        <v>195</v>
      </c>
      <c r="CK458" s="94">
        <f t="shared" si="519"/>
        <v>22.85</v>
      </c>
      <c r="CL458" s="94">
        <v>1</v>
      </c>
      <c r="CM458" s="94">
        <f>CM$3/CP$3</f>
        <v>0.43763676148796499</v>
      </c>
      <c r="CN458" s="93">
        <f>CN457*CL458</f>
        <v>168729600</v>
      </c>
      <c r="CO458" s="93">
        <f>CJ458*CN458*$G458*CM458</f>
        <v>153029403022.84464</v>
      </c>
      <c r="CP458" s="93">
        <f t="shared" si="537"/>
        <v>12561920347340.965</v>
      </c>
      <c r="CQ458" s="93">
        <f t="shared" si="520"/>
        <v>1.8662413885728116E+29</v>
      </c>
      <c r="CR458" s="93">
        <f t="shared" si="521"/>
        <v>369186.1333333333</v>
      </c>
      <c r="CS458" s="94">
        <f t="shared" si="522"/>
        <v>82.088279109771392</v>
      </c>
      <c r="CT458" s="100">
        <f t="shared" si="475"/>
        <v>12.725353986826843</v>
      </c>
      <c r="CU458" s="94">
        <f t="shared" si="523"/>
        <v>132</v>
      </c>
      <c r="CV458" s="94">
        <f t="shared" si="524"/>
        <v>26</v>
      </c>
      <c r="CW458" s="94">
        <v>1</v>
      </c>
      <c r="CX458" s="94">
        <f>CX$3/DA$3</f>
        <v>0.38461538461538458</v>
      </c>
      <c r="CY458" s="93">
        <f>CY457*CW458</f>
        <v>76800</v>
      </c>
      <c r="CZ458" s="93">
        <f>CU458*CY458*$G458*CX458</f>
        <v>41437829.907692306</v>
      </c>
      <c r="DA458" s="93">
        <f t="shared" si="538"/>
        <v>2302317600.2055602</v>
      </c>
      <c r="DB458" s="93">
        <f t="shared" si="525"/>
        <v>2.1235131773695008E+29</v>
      </c>
      <c r="DC458" s="93">
        <f t="shared" si="526"/>
        <v>369186.1333333333</v>
      </c>
      <c r="DD458" s="94">
        <f t="shared" si="527"/>
        <v>55.560766703619528</v>
      </c>
      <c r="DE458" s="100">
        <f t="shared" si="476"/>
        <v>9.8004066098650444</v>
      </c>
    </row>
    <row r="459" spans="1:109">
      <c r="A459" s="84">
        <v>8192</v>
      </c>
      <c r="B459" s="84">
        <f t="shared" si="481"/>
        <v>15.1</v>
      </c>
      <c r="C459" s="112">
        <f t="shared" si="477"/>
        <v>14.74</v>
      </c>
      <c r="D459" s="116"/>
      <c r="E459" s="86">
        <f t="shared" si="528"/>
        <v>3.2650000000000001</v>
      </c>
      <c r="F459" s="86">
        <f t="shared" si="482"/>
        <v>3.2650000000000001</v>
      </c>
      <c r="G459" s="87">
        <f t="shared" si="483"/>
        <v>10.660225000000001</v>
      </c>
      <c r="H459" s="88">
        <f t="shared" si="484"/>
        <v>1.8763662258914404E+27</v>
      </c>
      <c r="I459" s="84">
        <f t="shared" si="529"/>
        <v>90.600000000000051</v>
      </c>
      <c r="J459" s="89">
        <v>453</v>
      </c>
      <c r="K459" s="94">
        <f t="shared" si="485"/>
        <v>453</v>
      </c>
      <c r="L459" s="94">
        <f t="shared" si="486"/>
        <v>10</v>
      </c>
      <c r="M459" s="94">
        <v>1</v>
      </c>
      <c r="N459" s="94">
        <f>N$3/Q$3</f>
        <v>1</v>
      </c>
      <c r="O459" s="93">
        <f>O458*M459</f>
        <v>2.4587889451110236E+22</v>
      </c>
      <c r="P459" s="93">
        <f>K459*O459*$G459*N459</f>
        <v>1.1873693252225462E+26</v>
      </c>
      <c r="Q459" s="93">
        <f t="shared" si="478"/>
        <v>1.8763662258914403E+28</v>
      </c>
      <c r="R459" s="93">
        <f t="shared" si="479"/>
        <v>9.3818311294572006E+28</v>
      </c>
      <c r="S459" s="93">
        <f t="shared" si="487"/>
        <v>369459.20000000001</v>
      </c>
      <c r="T459" s="94">
        <f t="shared" si="480"/>
        <v>158.02717705712644</v>
      </c>
      <c r="U459" s="100">
        <f>T459/(($C459/N$3))</f>
        <v>10.720975377009934</v>
      </c>
      <c r="V459" s="94">
        <f t="shared" si="488"/>
        <v>443</v>
      </c>
      <c r="W459" s="97">
        <f t="shared" si="489"/>
        <v>10.5</v>
      </c>
      <c r="X459" s="94">
        <v>1</v>
      </c>
      <c r="Y459" s="94">
        <f>Y$3/AB$3</f>
        <v>0.95238095238095244</v>
      </c>
      <c r="Z459" s="93">
        <f>Z458*X459</f>
        <v>2.8451700650570416E+22</v>
      </c>
      <c r="AA459" s="93">
        <f>V459*Z459*$G459*Y459</f>
        <v>1.2796436003952675E+26</v>
      </c>
      <c r="AB459" s="93">
        <f t="shared" si="530"/>
        <v>4.9254613429650283E+27</v>
      </c>
      <c r="AC459" s="93">
        <f t="shared" si="490"/>
        <v>9.8509226859300614E+28</v>
      </c>
      <c r="AD459" s="93">
        <f t="shared" si="491"/>
        <v>369459.20000000001</v>
      </c>
      <c r="AE459" s="94">
        <f t="shared" si="492"/>
        <v>38.490884035551844</v>
      </c>
      <c r="AF459" s="100">
        <f t="shared" si="531"/>
        <v>2.7418879401173295</v>
      </c>
      <c r="AG459" s="94">
        <f t="shared" si="493"/>
        <v>418</v>
      </c>
      <c r="AH459" s="94">
        <f t="shared" si="494"/>
        <v>11.75</v>
      </c>
      <c r="AI459" s="94">
        <v>1</v>
      </c>
      <c r="AJ459" s="94">
        <f>AJ$3/AM$3</f>
        <v>0.85106382978723394</v>
      </c>
      <c r="AK459" s="93">
        <f>AK458*AI459</f>
        <v>1.778231290660651E+20</v>
      </c>
      <c r="AL459" s="93">
        <f>AG459*AK459*$G459*AJ459</f>
        <v>6.7436191370909512E+23</v>
      </c>
      <c r="AM459" s="93">
        <f t="shared" si="532"/>
        <v>1.7224455589237795E+26</v>
      </c>
      <c r="AN459" s="93">
        <f t="shared" si="495"/>
        <v>1.1023651577112213E+29</v>
      </c>
      <c r="AO459" s="93">
        <f t="shared" si="496"/>
        <v>369459.20000000001</v>
      </c>
      <c r="AP459" s="94">
        <f t="shared" si="497"/>
        <v>255.41857034156359</v>
      </c>
      <c r="AQ459" s="100">
        <f t="shared" si="470"/>
        <v>20.360706930212839</v>
      </c>
      <c r="AR459" s="94">
        <f t="shared" si="498"/>
        <v>388</v>
      </c>
      <c r="AS459" s="94">
        <f t="shared" si="499"/>
        <v>13.25</v>
      </c>
      <c r="AT459" s="94">
        <v>1</v>
      </c>
      <c r="AU459" s="94">
        <f>AU$3/AX$3</f>
        <v>0.75471698113207542</v>
      </c>
      <c r="AV459" s="93">
        <f>AV458*AT459</f>
        <v>1.577439154077696E+19</v>
      </c>
      <c r="AW459" s="93">
        <f>AR459*AV459*$G459*AU459</f>
        <v>4.924190374970436E+22</v>
      </c>
      <c r="AX459" s="93">
        <f t="shared" si="533"/>
        <v>3.0348941031569196E+24</v>
      </c>
      <c r="AY459" s="93">
        <f t="shared" si="500"/>
        <v>1.2430926246530794E+29</v>
      </c>
      <c r="AZ459" s="93">
        <f t="shared" si="501"/>
        <v>369459.20000000001</v>
      </c>
      <c r="BA459" s="94">
        <f t="shared" si="502"/>
        <v>61.632347087619266</v>
      </c>
      <c r="BB459" s="100">
        <f t="shared" si="471"/>
        <v>5.540221159504445</v>
      </c>
      <c r="BC459" s="94">
        <f t="shared" si="503"/>
        <v>351</v>
      </c>
      <c r="BD459" s="94">
        <f t="shared" si="504"/>
        <v>15.1</v>
      </c>
      <c r="BE459" s="94">
        <v>1</v>
      </c>
      <c r="BF459" s="94">
        <f>BF$3/BI$3</f>
        <v>0.66225165562913912</v>
      </c>
      <c r="BG459" s="93">
        <f>BG458*BE459</f>
        <v>9.64987812052992E+16</v>
      </c>
      <c r="BH459" s="93">
        <f>BC459*BG459*$G459*BF459</f>
        <v>2.3912135806348709E+20</v>
      </c>
      <c r="BI459" s="93">
        <f t="shared" si="534"/>
        <v>2.0477769154885226E+22</v>
      </c>
      <c r="BJ459" s="93">
        <f t="shared" si="505"/>
        <v>1.4166565005480374E+29</v>
      </c>
      <c r="BK459" s="93">
        <f t="shared" si="506"/>
        <v>369459.20000000001</v>
      </c>
      <c r="BL459" s="94">
        <f t="shared" si="507"/>
        <v>85.637557935951278</v>
      </c>
      <c r="BM459" s="100">
        <f t="shared" si="472"/>
        <v>8.7729112946598669</v>
      </c>
      <c r="BN459" s="94">
        <f t="shared" si="508"/>
        <v>301</v>
      </c>
      <c r="BO459" s="94">
        <f t="shared" si="509"/>
        <v>17.600000000000001</v>
      </c>
      <c r="BP459" s="94">
        <v>1</v>
      </c>
      <c r="BQ459" s="94">
        <f>BQ$3/BT$3</f>
        <v>0.56818181818181823</v>
      </c>
      <c r="BR459" s="93">
        <f>BR458*BP459</f>
        <v>742298316963840</v>
      </c>
      <c r="BS459" s="93">
        <f>BN459*BR459*$G459*BQ459</f>
        <v>1.3533143124219953E+18</v>
      </c>
      <c r="BT459" s="93">
        <f t="shared" si="535"/>
        <v>2.3308719029774082E+19</v>
      </c>
      <c r="BU459" s="93">
        <f t="shared" si="510"/>
        <v>1.6512022787844676E+29</v>
      </c>
      <c r="BV459" s="93">
        <f t="shared" si="511"/>
        <v>369459.20000000001</v>
      </c>
      <c r="BW459" s="94">
        <f t="shared" si="512"/>
        <v>17.223433474267338</v>
      </c>
      <c r="BX459" s="100">
        <f t="shared" si="473"/>
        <v>2.0565293700617717</v>
      </c>
      <c r="BY459" s="94">
        <f t="shared" si="513"/>
        <v>246</v>
      </c>
      <c r="BZ459" s="94">
        <f t="shared" si="514"/>
        <v>20.350000000000001</v>
      </c>
      <c r="CA459" s="94">
        <v>1</v>
      </c>
      <c r="CB459" s="94">
        <f>CB$3/CE$3</f>
        <v>0.49140049140049141</v>
      </c>
      <c r="CC459" s="93">
        <f>CC458*CA459</f>
        <v>341903278080</v>
      </c>
      <c r="CD459" s="93">
        <f>BY459*CC459*$G459*CB459</f>
        <v>440595776241921.69</v>
      </c>
      <c r="CE459" s="93">
        <f t="shared" si="536"/>
        <v>1.3159524598718838E+16</v>
      </c>
      <c r="CF459" s="93">
        <f t="shared" si="515"/>
        <v>1.9092026348445407E+29</v>
      </c>
      <c r="CG459" s="93">
        <f t="shared" si="516"/>
        <v>369459.20000000001</v>
      </c>
      <c r="CH459" s="94">
        <f t="shared" si="517"/>
        <v>29.867568661151271</v>
      </c>
      <c r="CI459" s="100">
        <f t="shared" si="474"/>
        <v>4.1235076136664066</v>
      </c>
      <c r="CJ459" s="94">
        <f t="shared" si="518"/>
        <v>196</v>
      </c>
      <c r="CK459" s="94">
        <f t="shared" si="519"/>
        <v>22.85</v>
      </c>
      <c r="CL459" s="94">
        <v>1</v>
      </c>
      <c r="CM459" s="94">
        <f>CM$3/CP$3</f>
        <v>0.43763676148796499</v>
      </c>
      <c r="CN459" s="93">
        <f>CN458*CL459</f>
        <v>168729600</v>
      </c>
      <c r="CO459" s="93">
        <f>CJ459*CN459*$G459*CM459</f>
        <v>154286353624.2276</v>
      </c>
      <c r="CP459" s="93">
        <f t="shared" si="537"/>
        <v>14429857238594.352</v>
      </c>
      <c r="CQ459" s="93">
        <f t="shared" si="520"/>
        <v>2.1437484130809707E+29</v>
      </c>
      <c r="CR459" s="93">
        <f t="shared" si="521"/>
        <v>369459.20000000001</v>
      </c>
      <c r="CS459" s="94">
        <f t="shared" si="522"/>
        <v>93.526464911725213</v>
      </c>
      <c r="CT459" s="100">
        <f t="shared" si="475"/>
        <v>14.498505585026603</v>
      </c>
      <c r="CU459" s="94">
        <f t="shared" si="523"/>
        <v>133</v>
      </c>
      <c r="CV459" s="94">
        <f t="shared" si="524"/>
        <v>26</v>
      </c>
      <c r="CW459" s="94">
        <v>1</v>
      </c>
      <c r="CX459" s="94">
        <f>CX$3/DA$3</f>
        <v>0.38461538461538458</v>
      </c>
      <c r="CY459" s="93">
        <f>CY458*CW459</f>
        <v>76800</v>
      </c>
      <c r="CZ459" s="93">
        <f>CU459*CY459*$G459*CX459</f>
        <v>41879923.938461542</v>
      </c>
      <c r="DA459" s="93">
        <f t="shared" si="538"/>
        <v>2644668440.0368481</v>
      </c>
      <c r="DB459" s="93">
        <f t="shared" si="525"/>
        <v>2.4392760936588723E+29</v>
      </c>
      <c r="DC459" s="93">
        <f t="shared" si="526"/>
        <v>369459.20000000001</v>
      </c>
      <c r="DD459" s="94">
        <f t="shared" si="527"/>
        <v>63.14883579833932</v>
      </c>
      <c r="DE459" s="100">
        <f t="shared" si="476"/>
        <v>11.13887198613855</v>
      </c>
    </row>
    <row r="460" spans="1:109">
      <c r="A460" s="84">
        <v>8192</v>
      </c>
      <c r="B460" s="84">
        <f t="shared" si="481"/>
        <v>15.133333333333333</v>
      </c>
      <c r="C460" s="112">
        <f t="shared" si="477"/>
        <v>14.74</v>
      </c>
      <c r="D460" s="116"/>
      <c r="E460" s="86">
        <f t="shared" si="528"/>
        <v>3.27</v>
      </c>
      <c r="F460" s="86">
        <f t="shared" si="482"/>
        <v>3.27</v>
      </c>
      <c r="G460" s="87">
        <f t="shared" si="483"/>
        <v>10.6929</v>
      </c>
      <c r="H460" s="88">
        <f t="shared" si="484"/>
        <v>2.1553787970534931E+27</v>
      </c>
      <c r="I460" s="84">
        <f t="shared" si="529"/>
        <v>90.800000000000054</v>
      </c>
      <c r="J460" s="89">
        <v>454</v>
      </c>
      <c r="K460" s="94">
        <f t="shared" si="485"/>
        <v>454</v>
      </c>
      <c r="L460" s="94">
        <f t="shared" si="486"/>
        <v>10</v>
      </c>
      <c r="M460" s="94">
        <v>1</v>
      </c>
      <c r="N460" s="94">
        <f>N$3/Q$3</f>
        <v>1</v>
      </c>
      <c r="O460" s="93">
        <f>O459*M460</f>
        <v>2.4587889451110236E+22</v>
      </c>
      <c r="P460" s="93">
        <f>K460*O460*$G460*N460</f>
        <v>1.1936379277274659E+26</v>
      </c>
      <c r="Q460" s="93">
        <f t="shared" si="478"/>
        <v>2.1553787970534932E+28</v>
      </c>
      <c r="R460" s="93">
        <f t="shared" si="479"/>
        <v>1.0776893985267465E+29</v>
      </c>
      <c r="S460" s="93">
        <f t="shared" si="487"/>
        <v>369732.26666666666</v>
      </c>
      <c r="T460" s="94">
        <f t="shared" si="480"/>
        <v>180.57224447928351</v>
      </c>
      <c r="U460" s="100">
        <f>T460/(($C460/N$3))</f>
        <v>12.250491484347592</v>
      </c>
      <c r="V460" s="94">
        <f t="shared" si="488"/>
        <v>444</v>
      </c>
      <c r="W460" s="97">
        <f t="shared" si="489"/>
        <v>10.5</v>
      </c>
      <c r="X460" s="94">
        <v>1</v>
      </c>
      <c r="Y460" s="94">
        <f>Y$3/AB$3</f>
        <v>0.95238095238095244</v>
      </c>
      <c r="Z460" s="93">
        <f>Z459*X460</f>
        <v>2.8451700650570416E+22</v>
      </c>
      <c r="AA460" s="93">
        <f>V460*Z460*$G460*Y460</f>
        <v>1.2864633172342771E+26</v>
      </c>
      <c r="AB460" s="93">
        <f t="shared" si="530"/>
        <v>5.6578693422654147E+27</v>
      </c>
      <c r="AC460" s="93">
        <f t="shared" si="490"/>
        <v>1.1315738684530838E+29</v>
      </c>
      <c r="AD460" s="93">
        <f t="shared" si="491"/>
        <v>369732.26666666666</v>
      </c>
      <c r="AE460" s="94">
        <f t="shared" si="492"/>
        <v>43.980028551681301</v>
      </c>
      <c r="AF460" s="100">
        <f t="shared" si="531"/>
        <v>3.1329056973721414</v>
      </c>
      <c r="AG460" s="94">
        <f t="shared" si="493"/>
        <v>419</v>
      </c>
      <c r="AH460" s="94">
        <f t="shared" si="494"/>
        <v>11.75</v>
      </c>
      <c r="AI460" s="94">
        <v>1</v>
      </c>
      <c r="AJ460" s="94">
        <f>AJ$3/AM$3</f>
        <v>0.85106382978723394</v>
      </c>
      <c r="AK460" s="93">
        <f>AK459*AI460</f>
        <v>1.778231290660651E+20</v>
      </c>
      <c r="AL460" s="93">
        <f>AG460*AK460*$G460*AJ460</f>
        <v>6.7804717320445197E+23</v>
      </c>
      <c r="AM460" s="93">
        <f t="shared" si="532"/>
        <v>1.9785703801076945E+26</v>
      </c>
      <c r="AN460" s="93">
        <f t="shared" si="495"/>
        <v>1.266285043268927E+29</v>
      </c>
      <c r="AO460" s="93">
        <f t="shared" si="496"/>
        <v>369732.26666666666</v>
      </c>
      <c r="AP460" s="94">
        <f t="shared" si="497"/>
        <v>291.80423697616317</v>
      </c>
      <c r="AQ460" s="100">
        <f t="shared" si="470"/>
        <v>23.261192567638517</v>
      </c>
      <c r="AR460" s="94">
        <f t="shared" si="498"/>
        <v>389</v>
      </c>
      <c r="AS460" s="94">
        <f t="shared" si="499"/>
        <v>13.25</v>
      </c>
      <c r="AT460" s="94">
        <v>1</v>
      </c>
      <c r="AU460" s="94">
        <f>AU$3/AX$3</f>
        <v>0.75471698113207542</v>
      </c>
      <c r="AV460" s="93">
        <f>AV459*AT460</f>
        <v>1.577439154077696E+19</v>
      </c>
      <c r="AW460" s="93">
        <f>AR460*AV460*$G460*AU460</f>
        <v>4.9520137825041106E+22</v>
      </c>
      <c r="AX460" s="93">
        <f t="shared" si="533"/>
        <v>3.4861778638865549E+24</v>
      </c>
      <c r="AY460" s="93">
        <f t="shared" si="500"/>
        <v>1.4279384530479393E+29</v>
      </c>
      <c r="AZ460" s="93">
        <f t="shared" si="501"/>
        <v>369732.26666666666</v>
      </c>
      <c r="BA460" s="94">
        <f t="shared" si="502"/>
        <v>70.399195499082012</v>
      </c>
      <c r="BB460" s="100">
        <f t="shared" si="471"/>
        <v>6.3282858911997062</v>
      </c>
      <c r="BC460" s="94">
        <f t="shared" si="503"/>
        <v>352</v>
      </c>
      <c r="BD460" s="94">
        <f t="shared" si="504"/>
        <v>15.1</v>
      </c>
      <c r="BE460" s="94">
        <v>1</v>
      </c>
      <c r="BF460" s="94">
        <f>BF$3/BI$3</f>
        <v>0.66225165562913912</v>
      </c>
      <c r="BG460" s="93">
        <f>BG459*BE460</f>
        <v>9.64987812052992E+16</v>
      </c>
      <c r="BH460" s="93">
        <f>BC460*BG460*$G460*BF460</f>
        <v>2.4053764223685473E+20</v>
      </c>
      <c r="BI460" s="93">
        <f t="shared" si="534"/>
        <v>2.3522779742225683E+22</v>
      </c>
      <c r="BJ460" s="93">
        <f t="shared" si="505"/>
        <v>1.6273109917753872E+29</v>
      </c>
      <c r="BK460" s="93">
        <f t="shared" si="506"/>
        <v>369732.26666666666</v>
      </c>
      <c r="BL460" s="94">
        <f t="shared" si="507"/>
        <v>97.79250982706094</v>
      </c>
      <c r="BM460" s="100">
        <f t="shared" si="472"/>
        <v>10.018092933437044</v>
      </c>
      <c r="BN460" s="94">
        <f t="shared" si="508"/>
        <v>302</v>
      </c>
      <c r="BO460" s="94">
        <f t="shared" si="509"/>
        <v>17.600000000000001</v>
      </c>
      <c r="BP460" s="94">
        <v>1</v>
      </c>
      <c r="BQ460" s="94">
        <f>BQ$3/BT$3</f>
        <v>0.56818181818181823</v>
      </c>
      <c r="BR460" s="93">
        <f>BR459*BP460</f>
        <v>742298316963840</v>
      </c>
      <c r="BS460" s="93">
        <f>BN460*BR460*$G460*BQ460</f>
        <v>1.3619722416964314E+18</v>
      </c>
      <c r="BT460" s="93">
        <f t="shared" si="535"/>
        <v>2.6774687206589575E+19</v>
      </c>
      <c r="BU460" s="93">
        <f t="shared" si="510"/>
        <v>1.896733341407074E+29</v>
      </c>
      <c r="BV460" s="93">
        <f t="shared" si="511"/>
        <v>369732.26666666666</v>
      </c>
      <c r="BW460" s="94">
        <f t="shared" si="512"/>
        <v>19.658761307234748</v>
      </c>
      <c r="BX460" s="100">
        <f t="shared" si="473"/>
        <v>2.3473147829534029</v>
      </c>
      <c r="BY460" s="94">
        <f t="shared" si="513"/>
        <v>247</v>
      </c>
      <c r="BZ460" s="94">
        <f t="shared" si="514"/>
        <v>20.350000000000001</v>
      </c>
      <c r="CA460" s="94">
        <v>1</v>
      </c>
      <c r="CB460" s="94">
        <f>CB$3/CE$3</f>
        <v>0.49140049140049141</v>
      </c>
      <c r="CC460" s="93">
        <f>CC459*CA460</f>
        <v>341903278080</v>
      </c>
      <c r="CD460" s="93">
        <f>BY460*CC460*$G460*CB460</f>
        <v>443742790102635.44</v>
      </c>
      <c r="CE460" s="93">
        <f t="shared" si="536"/>
        <v>1.5116324259091354E+16</v>
      </c>
      <c r="CF460" s="93">
        <f t="shared" si="515"/>
        <v>2.1930979260019292E+29</v>
      </c>
      <c r="CG460" s="93">
        <f t="shared" si="516"/>
        <v>369732.26666666666</v>
      </c>
      <c r="CH460" s="94">
        <f t="shared" si="517"/>
        <v>34.065509561507525</v>
      </c>
      <c r="CI460" s="100">
        <f t="shared" si="474"/>
        <v>4.7030740812529048</v>
      </c>
      <c r="CJ460" s="94">
        <f t="shared" si="518"/>
        <v>197</v>
      </c>
      <c r="CK460" s="94">
        <f t="shared" si="519"/>
        <v>22.85</v>
      </c>
      <c r="CL460" s="94">
        <v>1</v>
      </c>
      <c r="CM460" s="94">
        <f>CM$3/CP$3</f>
        <v>0.43763676148796499</v>
      </c>
      <c r="CN460" s="93">
        <f>CN459*CL460</f>
        <v>168729600</v>
      </c>
      <c r="CO460" s="93">
        <f>CJ460*CN460*$G460*CM460</f>
        <v>155548849780.51639</v>
      </c>
      <c r="CP460" s="93">
        <f t="shared" si="537"/>
        <v>16575553272815.387</v>
      </c>
      <c r="CQ460" s="93">
        <f t="shared" si="520"/>
        <v>2.462520275633616E+29</v>
      </c>
      <c r="CR460" s="93">
        <f t="shared" si="521"/>
        <v>369732.26666666666</v>
      </c>
      <c r="CS460" s="94">
        <f t="shared" si="522"/>
        <v>106.56172190410882</v>
      </c>
      <c r="CT460" s="100">
        <f t="shared" si="475"/>
        <v>16.519235722584035</v>
      </c>
      <c r="CU460" s="94">
        <f t="shared" si="523"/>
        <v>134</v>
      </c>
      <c r="CV460" s="94">
        <f t="shared" si="524"/>
        <v>26</v>
      </c>
      <c r="CW460" s="94">
        <v>1</v>
      </c>
      <c r="CX460" s="94">
        <f>CX$3/DA$3</f>
        <v>0.38461538461538458</v>
      </c>
      <c r="CY460" s="93">
        <f>CY459*CW460</f>
        <v>76800</v>
      </c>
      <c r="CZ460" s="93">
        <f>CU460*CY460*$G460*CX460</f>
        <v>42324143.261538461</v>
      </c>
      <c r="DA460" s="93">
        <f t="shared" si="538"/>
        <v>3037926286.5829024</v>
      </c>
      <c r="DB460" s="93">
        <f t="shared" si="525"/>
        <v>2.8019924361695409E+29</v>
      </c>
      <c r="DC460" s="93">
        <f t="shared" si="526"/>
        <v>369732.26666666666</v>
      </c>
      <c r="DD460" s="94">
        <f t="shared" si="527"/>
        <v>71.777620348043286</v>
      </c>
      <c r="DE460" s="100">
        <f t="shared" si="476"/>
        <v>12.660909966411976</v>
      </c>
    </row>
    <row r="461" spans="1:109">
      <c r="A461" s="84">
        <v>8192</v>
      </c>
      <c r="B461" s="84">
        <f t="shared" si="481"/>
        <v>15.166666666666666</v>
      </c>
      <c r="C461" s="112">
        <f t="shared" si="477"/>
        <v>14.74</v>
      </c>
      <c r="D461" s="116"/>
      <c r="E461" s="86">
        <f t="shared" si="528"/>
        <v>3.2749999999999999</v>
      </c>
      <c r="F461" s="86">
        <f t="shared" si="482"/>
        <v>3.2749999999999999</v>
      </c>
      <c r="G461" s="87">
        <f t="shared" si="483"/>
        <v>10.725624999999999</v>
      </c>
      <c r="H461" s="88">
        <f t="shared" si="484"/>
        <v>2.4758800785708359E+27</v>
      </c>
      <c r="I461" s="84">
        <f t="shared" si="529"/>
        <v>91.000000000000043</v>
      </c>
      <c r="J461" s="89">
        <v>455</v>
      </c>
      <c r="K461" s="94">
        <f t="shared" si="485"/>
        <v>455</v>
      </c>
      <c r="L461" s="94">
        <f t="shared" si="486"/>
        <v>10</v>
      </c>
      <c r="M461" s="94">
        <v>1</v>
      </c>
      <c r="N461" s="94">
        <f>N$3/Q$3</f>
        <v>1</v>
      </c>
      <c r="O461" s="93">
        <f>O460*M461</f>
        <v>2.4587889451110236E+22</v>
      </c>
      <c r="P461" s="93">
        <f>K461*O461*$G461*N461</f>
        <v>1.1999281921629922E+26</v>
      </c>
      <c r="Q461" s="93">
        <f t="shared" si="478"/>
        <v>2.4758800785708358E+28</v>
      </c>
      <c r="R461" s="93">
        <f t="shared" si="479"/>
        <v>1.2379400392854179E+29</v>
      </c>
      <c r="S461" s="93">
        <f t="shared" si="487"/>
        <v>370005.33333333331</v>
      </c>
      <c r="T461" s="94">
        <f t="shared" si="480"/>
        <v>206.33568698038596</v>
      </c>
      <c r="U461" s="100">
        <f>T461/(($C461/N$3))</f>
        <v>13.998350541410174</v>
      </c>
      <c r="V461" s="94">
        <f t="shared" si="488"/>
        <v>445</v>
      </c>
      <c r="W461" s="97">
        <f t="shared" si="489"/>
        <v>10.5</v>
      </c>
      <c r="X461" s="94">
        <v>1</v>
      </c>
      <c r="Y461" s="94">
        <f>Y$3/AB$3</f>
        <v>0.95238095238095244</v>
      </c>
      <c r="Z461" s="93">
        <f>Z460*X461</f>
        <v>2.8451700650570416E+22</v>
      </c>
      <c r="AA461" s="93">
        <f>V461*Z461*$G461*Y461</f>
        <v>1.2933067709206865E+26</v>
      </c>
      <c r="AB461" s="93">
        <f t="shared" si="530"/>
        <v>6.4991852062484389E+27</v>
      </c>
      <c r="AC461" s="93">
        <f t="shared" si="490"/>
        <v>1.2998370412496889E+29</v>
      </c>
      <c r="AD461" s="93">
        <f t="shared" si="491"/>
        <v>370005.33333333331</v>
      </c>
      <c r="AE461" s="94">
        <f t="shared" si="492"/>
        <v>50.252464089566026</v>
      </c>
      <c r="AF461" s="100">
        <f t="shared" si="531"/>
        <v>3.5797209833137265</v>
      </c>
      <c r="AG461" s="94">
        <f t="shared" si="493"/>
        <v>420</v>
      </c>
      <c r="AH461" s="94">
        <f t="shared" si="494"/>
        <v>11.75</v>
      </c>
      <c r="AI461" s="94">
        <v>14</v>
      </c>
      <c r="AJ461" s="94">
        <f>AJ$3/AM$3</f>
        <v>0.85106382978723394</v>
      </c>
      <c r="AK461" s="93">
        <f>AK460*AI461</f>
        <v>2.4895238069249114E+21</v>
      </c>
      <c r="AL461" s="93">
        <f>AG461*AK461*$G461*AJ461</f>
        <v>9.5444370113128334E+24</v>
      </c>
      <c r="AM461" s="93">
        <f t="shared" si="532"/>
        <v>2.2727805408755664E+26</v>
      </c>
      <c r="AN461" s="93">
        <f t="shared" si="495"/>
        <v>1.454579546160366E+29</v>
      </c>
      <c r="AO461" s="93">
        <f t="shared" si="496"/>
        <v>370005.33333333331</v>
      </c>
      <c r="AP461" s="94">
        <f t="shared" si="497"/>
        <v>23.81262025388909</v>
      </c>
      <c r="AQ461" s="100">
        <f t="shared" si="470"/>
        <v>1.8982244774979433</v>
      </c>
      <c r="AR461" s="94">
        <f t="shared" si="498"/>
        <v>390</v>
      </c>
      <c r="AS461" s="94">
        <f t="shared" si="499"/>
        <v>13.25</v>
      </c>
      <c r="AT461" s="94">
        <v>1</v>
      </c>
      <c r="AU461" s="94">
        <f>AU$3/AX$3</f>
        <v>0.75471698113207542</v>
      </c>
      <c r="AV461" s="93">
        <f>AV460*AT461</f>
        <v>1.577439154077696E+19</v>
      </c>
      <c r="AW461" s="93">
        <f>AR461*AV461*$G461*AU461</f>
        <v>4.9799382056696514E+22</v>
      </c>
      <c r="AX461" s="93">
        <f t="shared" si="533"/>
        <v>4.0045667774735633E+24</v>
      </c>
      <c r="AY461" s="93">
        <f t="shared" si="500"/>
        <v>1.6402705520531788E+29</v>
      </c>
      <c r="AZ461" s="93">
        <f t="shared" si="501"/>
        <v>370005.33333333331</v>
      </c>
      <c r="BA461" s="94">
        <f t="shared" si="502"/>
        <v>80.413985316411569</v>
      </c>
      <c r="BB461" s="100">
        <f t="shared" si="471"/>
        <v>7.2285298876692892</v>
      </c>
      <c r="BC461" s="94">
        <f t="shared" si="503"/>
        <v>353</v>
      </c>
      <c r="BD461" s="94">
        <f t="shared" si="504"/>
        <v>15.1</v>
      </c>
      <c r="BE461" s="94">
        <v>1</v>
      </c>
      <c r="BF461" s="94">
        <f>BF$3/BI$3</f>
        <v>0.66225165562913912</v>
      </c>
      <c r="BG461" s="93">
        <f>BG460*BE461</f>
        <v>9.64987812052992E+16</v>
      </c>
      <c r="BH461" s="93">
        <f>BC461*BG461*$G461*BF461</f>
        <v>2.4195923064786479E+20</v>
      </c>
      <c r="BI461" s="93">
        <f t="shared" si="534"/>
        <v>2.702057839485223E+22</v>
      </c>
      <c r="BJ461" s="93">
        <f t="shared" si="505"/>
        <v>1.8692894593209812E+29</v>
      </c>
      <c r="BK461" s="93">
        <f t="shared" si="506"/>
        <v>370005.33333333331</v>
      </c>
      <c r="BL461" s="94">
        <f t="shared" si="507"/>
        <v>111.67409617935432</v>
      </c>
      <c r="BM461" s="100">
        <f t="shared" si="472"/>
        <v>11.440155036012554</v>
      </c>
      <c r="BN461" s="94">
        <f t="shared" si="508"/>
        <v>303</v>
      </c>
      <c r="BO461" s="94">
        <f t="shared" si="509"/>
        <v>17.600000000000001</v>
      </c>
      <c r="BP461" s="94">
        <v>1</v>
      </c>
      <c r="BQ461" s="94">
        <f>BQ$3/BT$3</f>
        <v>0.56818181818181823</v>
      </c>
      <c r="BR461" s="93">
        <f>BR460*BP461</f>
        <v>742298316963840</v>
      </c>
      <c r="BS461" s="93">
        <f>BN461*BR461*$G461*BQ461</f>
        <v>1.37066412268366E+18</v>
      </c>
      <c r="BT461" s="93">
        <f t="shared" si="535"/>
        <v>3.0756039149769601E+19</v>
      </c>
      <c r="BU461" s="93">
        <f t="shared" si="510"/>
        <v>2.1787744691423358E+29</v>
      </c>
      <c r="BV461" s="93">
        <f t="shared" si="511"/>
        <v>370005.33333333331</v>
      </c>
      <c r="BW461" s="94">
        <f t="shared" si="512"/>
        <v>22.438786162689897</v>
      </c>
      <c r="BX461" s="100">
        <f t="shared" si="473"/>
        <v>2.6792580492764055</v>
      </c>
      <c r="BY461" s="94">
        <f t="shared" si="513"/>
        <v>248</v>
      </c>
      <c r="BZ461" s="94">
        <f t="shared" si="514"/>
        <v>20.350000000000001</v>
      </c>
      <c r="CA461" s="94">
        <v>1</v>
      </c>
      <c r="CB461" s="94">
        <f>CB$3/CE$3</f>
        <v>0.49140049140049141</v>
      </c>
      <c r="CC461" s="93">
        <f>CC460*CA461</f>
        <v>341903278080</v>
      </c>
      <c r="CD461" s="93">
        <f>BY461*CC461*$G461*CB461</f>
        <v>446902866852720.56</v>
      </c>
      <c r="CE461" s="93">
        <f t="shared" si="536"/>
        <v>1.736409681002001E+16</v>
      </c>
      <c r="CF461" s="93">
        <f t="shared" si="515"/>
        <v>2.5192079799458256E+29</v>
      </c>
      <c r="CG461" s="93">
        <f t="shared" si="516"/>
        <v>370005.33333333331</v>
      </c>
      <c r="CH461" s="94">
        <f t="shared" si="517"/>
        <v>38.854297204010663</v>
      </c>
      <c r="CI461" s="100">
        <f t="shared" si="474"/>
        <v>5.3642126736880398</v>
      </c>
      <c r="CJ461" s="94">
        <f t="shared" si="518"/>
        <v>198</v>
      </c>
      <c r="CK461" s="94">
        <f t="shared" si="519"/>
        <v>22.85</v>
      </c>
      <c r="CL461" s="94">
        <v>1</v>
      </c>
      <c r="CM461" s="94">
        <f>CM$3/CP$3</f>
        <v>0.43763676148796499</v>
      </c>
      <c r="CN461" s="93">
        <f>CN460*CL461</f>
        <v>168729600</v>
      </c>
      <c r="CO461" s="93">
        <f>CJ461*CN461*$G461*CM461</f>
        <v>156816902568.05249</v>
      </c>
      <c r="CP461" s="93">
        <f t="shared" si="537"/>
        <v>19040310777648.758</v>
      </c>
      <c r="CQ461" s="93">
        <f t="shared" si="520"/>
        <v>2.8286929897671805E+29</v>
      </c>
      <c r="CR461" s="93">
        <f t="shared" si="521"/>
        <v>370005.33333333331</v>
      </c>
      <c r="CS461" s="94">
        <f t="shared" si="522"/>
        <v>121.41746499160699</v>
      </c>
      <c r="CT461" s="100">
        <f t="shared" si="475"/>
        <v>18.822178256840026</v>
      </c>
      <c r="CU461" s="94">
        <f t="shared" si="523"/>
        <v>135</v>
      </c>
      <c r="CV461" s="94">
        <f t="shared" si="524"/>
        <v>26</v>
      </c>
      <c r="CW461" s="94">
        <v>1</v>
      </c>
      <c r="CX461" s="94">
        <f>CX$3/DA$3</f>
        <v>0.38461538461538458</v>
      </c>
      <c r="CY461" s="93">
        <f>CY460*CW461</f>
        <v>76800</v>
      </c>
      <c r="CZ461" s="93">
        <f>CU461*CY461*$G461*CX461</f>
        <v>42770492.307692297</v>
      </c>
      <c r="DA461" s="93">
        <f t="shared" si="538"/>
        <v>3489660928.0000319</v>
      </c>
      <c r="DB461" s="93">
        <f t="shared" si="525"/>
        <v>3.2186441021420865E+29</v>
      </c>
      <c r="DC461" s="93">
        <f t="shared" si="526"/>
        <v>370005.33333333331</v>
      </c>
      <c r="DD461" s="94">
        <f t="shared" si="527"/>
        <v>81.590384859152408</v>
      </c>
      <c r="DE461" s="100">
        <f t="shared" si="476"/>
        <v>14.391791087774509</v>
      </c>
    </row>
    <row r="462" spans="1:109">
      <c r="A462" s="84">
        <v>8192</v>
      </c>
      <c r="B462" s="84">
        <f t="shared" si="481"/>
        <v>15.2</v>
      </c>
      <c r="C462" s="112">
        <f t="shared" si="477"/>
        <v>14.74</v>
      </c>
      <c r="D462" s="116"/>
      <c r="E462" s="86">
        <f t="shared" si="528"/>
        <v>3.2800000000000002</v>
      </c>
      <c r="F462" s="86">
        <f t="shared" si="482"/>
        <v>3.2800000000000002</v>
      </c>
      <c r="G462" s="87">
        <f t="shared" si="483"/>
        <v>10.758400000000002</v>
      </c>
      <c r="H462" s="88">
        <f t="shared" si="484"/>
        <v>2.844039373424249E+27</v>
      </c>
      <c r="I462" s="84">
        <f t="shared" si="529"/>
        <v>91.200000000000045</v>
      </c>
      <c r="J462" s="89">
        <v>456</v>
      </c>
      <c r="K462" s="94">
        <f t="shared" si="485"/>
        <v>456</v>
      </c>
      <c r="L462" s="94">
        <f t="shared" si="486"/>
        <v>10</v>
      </c>
      <c r="M462" s="94">
        <v>1</v>
      </c>
      <c r="N462" s="94">
        <f>N$3/Q$3</f>
        <v>1</v>
      </c>
      <c r="O462" s="93">
        <f>O461*M462</f>
        <v>2.4587889451110236E+22</v>
      </c>
      <c r="P462" s="93">
        <f>K462*O462*$G462*N462</f>
        <v>1.2062401554109594E+26</v>
      </c>
      <c r="Q462" s="93">
        <f t="shared" si="478"/>
        <v>2.8440393734242487E+28</v>
      </c>
      <c r="R462" s="93">
        <f t="shared" si="479"/>
        <v>1.4220196867121245E+29</v>
      </c>
      <c r="S462" s="93">
        <f t="shared" si="487"/>
        <v>370278.40000000002</v>
      </c>
      <c r="T462" s="94">
        <f t="shared" si="480"/>
        <v>235.77720909608587</v>
      </c>
      <c r="U462" s="100">
        <f>T462/(($C462/N$3))</f>
        <v>15.995740101498363</v>
      </c>
      <c r="V462" s="94">
        <f t="shared" si="488"/>
        <v>446</v>
      </c>
      <c r="W462" s="97">
        <f t="shared" si="489"/>
        <v>10.5</v>
      </c>
      <c r="X462" s="94">
        <v>1</v>
      </c>
      <c r="Y462" s="94">
        <f>Y$3/AB$3</f>
        <v>0.95238095238095244</v>
      </c>
      <c r="Z462" s="93">
        <f>Z461*X462</f>
        <v>2.8451700650570416E+22</v>
      </c>
      <c r="AA462" s="93">
        <f>V462*Z462*$G462*Y462</f>
        <v>1.3001740020997827E+26</v>
      </c>
      <c r="AB462" s="93">
        <f t="shared" si="530"/>
        <v>7.4656033552386473E+27</v>
      </c>
      <c r="AC462" s="93">
        <f t="shared" si="490"/>
        <v>1.4931206710477308E+29</v>
      </c>
      <c r="AD462" s="93">
        <f t="shared" si="491"/>
        <v>370278.40000000002</v>
      </c>
      <c r="AE462" s="94">
        <f t="shared" si="492"/>
        <v>57.420032573960782</v>
      </c>
      <c r="AF462" s="100">
        <f t="shared" si="531"/>
        <v>4.0903008278601645</v>
      </c>
      <c r="AG462" s="94">
        <f t="shared" si="493"/>
        <v>421</v>
      </c>
      <c r="AH462" s="94">
        <f t="shared" si="494"/>
        <v>11.75</v>
      </c>
      <c r="AI462" s="94">
        <v>1</v>
      </c>
      <c r="AJ462" s="94">
        <f>AJ$3/AM$3</f>
        <v>0.85106382978723394</v>
      </c>
      <c r="AK462" s="93">
        <f>AK461*AI462</f>
        <v>2.4895238069249114E+21</v>
      </c>
      <c r="AL462" s="93">
        <f>AG462*AK462*$G462*AJ462</f>
        <v>9.5963968690904059E+24</v>
      </c>
      <c r="AM462" s="93">
        <f t="shared" si="532"/>
        <v>2.6107392685730344E+26</v>
      </c>
      <c r="AN462" s="93">
        <f t="shared" si="495"/>
        <v>1.6708731318867461E+29</v>
      </c>
      <c r="AO462" s="93">
        <f t="shared" si="496"/>
        <v>370278.40000000002</v>
      </c>
      <c r="AP462" s="94">
        <f t="shared" si="497"/>
        <v>27.205411616334008</v>
      </c>
      <c r="AQ462" s="100">
        <f t="shared" si="470"/>
        <v>2.1686810481134642</v>
      </c>
      <c r="AR462" s="94">
        <f t="shared" si="498"/>
        <v>391</v>
      </c>
      <c r="AS462" s="94">
        <f t="shared" si="499"/>
        <v>13.25</v>
      </c>
      <c r="AT462" s="94">
        <v>1</v>
      </c>
      <c r="AU462" s="94">
        <f>AU$3/AX$3</f>
        <v>0.75471698113207542</v>
      </c>
      <c r="AV462" s="93">
        <f>AV461*AT462</f>
        <v>1.577439154077696E+19</v>
      </c>
      <c r="AW462" s="93">
        <f>AR462*AV462*$G462*AU462</f>
        <v>5.0079638230450785E+22</v>
      </c>
      <c r="AX462" s="93">
        <f t="shared" si="533"/>
        <v>4.6000392697596603E+24</v>
      </c>
      <c r="AY462" s="93">
        <f t="shared" si="500"/>
        <v>1.8841760848935651E+29</v>
      </c>
      <c r="AZ462" s="93">
        <f t="shared" si="501"/>
        <v>370278.40000000002</v>
      </c>
      <c r="BA462" s="94">
        <f t="shared" si="502"/>
        <v>91.854482825768883</v>
      </c>
      <c r="BB462" s="100">
        <f t="shared" si="471"/>
        <v>8.2569328184629427</v>
      </c>
      <c r="BC462" s="94">
        <f t="shared" si="503"/>
        <v>354</v>
      </c>
      <c r="BD462" s="94">
        <f t="shared" si="504"/>
        <v>15.1</v>
      </c>
      <c r="BE462" s="94">
        <v>1</v>
      </c>
      <c r="BF462" s="94">
        <f>BF$3/BI$3</f>
        <v>0.66225165562913912</v>
      </c>
      <c r="BG462" s="93">
        <f>BG461*BE462</f>
        <v>9.64987812052992E+16</v>
      </c>
      <c r="BH462" s="93">
        <f>BC462*BG462*$G462*BF462</f>
        <v>2.4338613288248892E+20</v>
      </c>
      <c r="BI462" s="93">
        <f t="shared" si="534"/>
        <v>3.1038493953235171E+22</v>
      </c>
      <c r="BJ462" s="93">
        <f t="shared" si="505"/>
        <v>2.1472497269353082E+29</v>
      </c>
      <c r="BK462" s="93">
        <f t="shared" si="506"/>
        <v>370278.40000000002</v>
      </c>
      <c r="BL462" s="94">
        <f t="shared" si="507"/>
        <v>127.52778305665056</v>
      </c>
      <c r="BM462" s="100">
        <f t="shared" si="472"/>
        <v>13.064243718829196</v>
      </c>
      <c r="BN462" s="94">
        <f t="shared" si="508"/>
        <v>304</v>
      </c>
      <c r="BO462" s="94">
        <f t="shared" si="509"/>
        <v>17.600000000000001</v>
      </c>
      <c r="BP462" s="94">
        <v>1</v>
      </c>
      <c r="BQ462" s="94">
        <f>BQ$3/BT$3</f>
        <v>0.56818181818181823</v>
      </c>
      <c r="BR462" s="93">
        <f>BR461*BP462</f>
        <v>742298316963840</v>
      </c>
      <c r="BS462" s="93">
        <f>BN462*BR462*$G462*BQ462</f>
        <v>1.3793900186477435E+18</v>
      </c>
      <c r="BT462" s="93">
        <f t="shared" si="535"/>
        <v>3.5329411577564758E+19</v>
      </c>
      <c r="BU462" s="93">
        <f t="shared" si="510"/>
        <v>2.5027546486133392E+29</v>
      </c>
      <c r="BV462" s="93">
        <f t="shared" si="511"/>
        <v>370278.40000000002</v>
      </c>
      <c r="BW462" s="94">
        <f t="shared" si="512"/>
        <v>25.612343934603221</v>
      </c>
      <c r="BX462" s="100">
        <f t="shared" si="473"/>
        <v>3.0581903205496381</v>
      </c>
      <c r="BY462" s="94">
        <f t="shared" si="513"/>
        <v>249</v>
      </c>
      <c r="BZ462" s="94">
        <f t="shared" si="514"/>
        <v>20.350000000000001</v>
      </c>
      <c r="CA462" s="94">
        <v>1</v>
      </c>
      <c r="CB462" s="94">
        <f>CB$3/CE$3</f>
        <v>0.49140049140049141</v>
      </c>
      <c r="CC462" s="93">
        <f>CC461*CA462</f>
        <v>341903278080</v>
      </c>
      <c r="CD462" s="93">
        <f>BY462*CC462*$G462*CB462</f>
        <v>450076031693893</v>
      </c>
      <c r="CE462" s="93">
        <f t="shared" si="536"/>
        <v>1.9946109441679256E+16</v>
      </c>
      <c r="CF462" s="93">
        <f t="shared" si="515"/>
        <v>2.8938100624591735E+29</v>
      </c>
      <c r="CG462" s="93">
        <f t="shared" si="516"/>
        <v>370278.40000000002</v>
      </c>
      <c r="CH462" s="94">
        <f t="shared" si="517"/>
        <v>44.317199844236676</v>
      </c>
      <c r="CI462" s="100">
        <f t="shared" si="474"/>
        <v>6.1184193814804368</v>
      </c>
      <c r="CJ462" s="94">
        <f t="shared" si="518"/>
        <v>199</v>
      </c>
      <c r="CK462" s="94">
        <f t="shared" si="519"/>
        <v>22.85</v>
      </c>
      <c r="CL462" s="94">
        <v>1</v>
      </c>
      <c r="CM462" s="94">
        <f>CM$3/CP$3</f>
        <v>0.43763676148796499</v>
      </c>
      <c r="CN462" s="93">
        <f>CN461*CL462</f>
        <v>168729600</v>
      </c>
      <c r="CO462" s="93">
        <f>CJ462*CN462*$G462*CM462</f>
        <v>158090523063.17728</v>
      </c>
      <c r="CP462" s="93">
        <f t="shared" si="537"/>
        <v>21871573668917.445</v>
      </c>
      <c r="CQ462" s="93">
        <f t="shared" si="520"/>
        <v>3.2493149841372047E+29</v>
      </c>
      <c r="CR462" s="93">
        <f t="shared" si="521"/>
        <v>370278.40000000002</v>
      </c>
      <c r="CS462" s="94">
        <f t="shared" si="522"/>
        <v>138.34841738221695</v>
      </c>
      <c r="CT462" s="100">
        <f t="shared" si="475"/>
        <v>21.446820469359956</v>
      </c>
      <c r="CU462" s="94">
        <f t="shared" si="523"/>
        <v>136</v>
      </c>
      <c r="CV462" s="94">
        <f t="shared" si="524"/>
        <v>26</v>
      </c>
      <c r="CW462" s="94">
        <v>1</v>
      </c>
      <c r="CX462" s="94">
        <f>CX$3/DA$3</f>
        <v>0.38461538461538458</v>
      </c>
      <c r="CY462" s="93">
        <f>CY461*CW462</f>
        <v>76800</v>
      </c>
      <c r="CZ462" s="93">
        <f>CU462*CY462*$G462*CX462</f>
        <v>43218975.507692315</v>
      </c>
      <c r="DA462" s="93">
        <f t="shared" si="538"/>
        <v>4008567767.4910631</v>
      </c>
      <c r="DB462" s="93">
        <f t="shared" si="525"/>
        <v>3.6972511854515235E+29</v>
      </c>
      <c r="DC462" s="93">
        <f t="shared" si="526"/>
        <v>370278.40000000002</v>
      </c>
      <c r="DD462" s="94">
        <f t="shared" si="527"/>
        <v>92.750180225294784</v>
      </c>
      <c r="DE462" s="100">
        <f t="shared" si="476"/>
        <v>16.360276023457693</v>
      </c>
    </row>
    <row r="463" spans="1:109">
      <c r="A463" s="84">
        <v>8192</v>
      </c>
      <c r="B463" s="84">
        <f t="shared" si="481"/>
        <v>15.233333333333333</v>
      </c>
      <c r="C463" s="112">
        <f t="shared" si="477"/>
        <v>14.74</v>
      </c>
      <c r="D463" s="116"/>
      <c r="E463" s="86">
        <f t="shared" si="528"/>
        <v>3.2850000000000001</v>
      </c>
      <c r="F463" s="86">
        <f t="shared" si="482"/>
        <v>3.2850000000000001</v>
      </c>
      <c r="G463" s="87">
        <f t="shared" si="483"/>
        <v>10.791225000000001</v>
      </c>
      <c r="H463" s="88">
        <f t="shared" si="484"/>
        <v>3.2669433497992334E+27</v>
      </c>
      <c r="I463" s="84">
        <f t="shared" si="529"/>
        <v>91.400000000000048</v>
      </c>
      <c r="J463" s="89">
        <v>457</v>
      </c>
      <c r="K463" s="94">
        <f t="shared" si="485"/>
        <v>457</v>
      </c>
      <c r="L463" s="94">
        <f t="shared" si="486"/>
        <v>10</v>
      </c>
      <c r="M463" s="94">
        <v>1</v>
      </c>
      <c r="N463" s="94">
        <f>N$3/Q$3</f>
        <v>1</v>
      </c>
      <c r="O463" s="93">
        <f>O462*M463</f>
        <v>2.4587889451110236E+22</v>
      </c>
      <c r="P463" s="93">
        <f>K463*O463*$G463*N463</f>
        <v>1.2125738543532007E+26</v>
      </c>
      <c r="Q463" s="93">
        <f t="shared" si="478"/>
        <v>3.2669433497992332E+28</v>
      </c>
      <c r="R463" s="93">
        <f t="shared" si="479"/>
        <v>1.6334716748996165E+29</v>
      </c>
      <c r="S463" s="93">
        <f t="shared" si="487"/>
        <v>370551.46666666667</v>
      </c>
      <c r="T463" s="94">
        <f t="shared" si="480"/>
        <v>269.42221606302525</v>
      </c>
      <c r="U463" s="100">
        <f>T463/(($C463/N$3))</f>
        <v>18.27830502462858</v>
      </c>
      <c r="V463" s="94">
        <f t="shared" si="488"/>
        <v>447</v>
      </c>
      <c r="W463" s="97">
        <f t="shared" si="489"/>
        <v>10.5</v>
      </c>
      <c r="X463" s="94">
        <v>1</v>
      </c>
      <c r="Y463" s="94">
        <f>Y$3/AB$3</f>
        <v>0.95238095238095244</v>
      </c>
      <c r="Z463" s="93">
        <f>Z462*X463</f>
        <v>2.8451700650570416E+22</v>
      </c>
      <c r="AA463" s="93">
        <f>V463*Z463*$G463*Y463</f>
        <v>1.3070650514168519E+26</v>
      </c>
      <c r="AB463" s="93">
        <f t="shared" si="530"/>
        <v>8.5757262932229816E+27</v>
      </c>
      <c r="AC463" s="93">
        <f t="shared" si="490"/>
        <v>1.7151452586445976E+29</v>
      </c>
      <c r="AD463" s="93">
        <f t="shared" si="491"/>
        <v>370551.46666666667</v>
      </c>
      <c r="AE463" s="94">
        <f t="shared" si="492"/>
        <v>65.610554608027641</v>
      </c>
      <c r="AF463" s="100">
        <f t="shared" si="531"/>
        <v>4.6737504978581423</v>
      </c>
      <c r="AG463" s="94">
        <f t="shared" si="493"/>
        <v>422</v>
      </c>
      <c r="AH463" s="94">
        <f t="shared" si="494"/>
        <v>11.75</v>
      </c>
      <c r="AI463" s="94">
        <v>1</v>
      </c>
      <c r="AJ463" s="94">
        <f>AJ$3/AM$3</f>
        <v>0.85106382978723394</v>
      </c>
      <c r="AK463" s="93">
        <f>AK462*AI463</f>
        <v>2.4895238069249114E+21</v>
      </c>
      <c r="AL463" s="93">
        <f>AG463*AK463*$G463*AJ463</f>
        <v>9.6485403160065888E+24</v>
      </c>
      <c r="AM463" s="93">
        <f t="shared" si="532"/>
        <v>2.9989519031360079E+26</v>
      </c>
      <c r="AN463" s="93">
        <f t="shared" si="495"/>
        <v>1.9193292180070496E+29</v>
      </c>
      <c r="AO463" s="93">
        <f t="shared" si="496"/>
        <v>370551.46666666667</v>
      </c>
      <c r="AP463" s="94">
        <f t="shared" si="497"/>
        <v>31.081923326379766</v>
      </c>
      <c r="AQ463" s="100">
        <f t="shared" si="470"/>
        <v>2.4776974157731497</v>
      </c>
      <c r="AR463" s="94">
        <f t="shared" si="498"/>
        <v>392</v>
      </c>
      <c r="AS463" s="94">
        <f t="shared" si="499"/>
        <v>13.25</v>
      </c>
      <c r="AT463" s="94">
        <v>1</v>
      </c>
      <c r="AU463" s="94">
        <f>AU$3/AX$3</f>
        <v>0.75471698113207542</v>
      </c>
      <c r="AV463" s="93">
        <f>AV462*AT463</f>
        <v>1.577439154077696E+19</v>
      </c>
      <c r="AW463" s="93">
        <f>AR463*AV463*$G463*AU463</f>
        <v>5.0360908132084053E+22</v>
      </c>
      <c r="AX463" s="93">
        <f t="shared" si="533"/>
        <v>5.2840575420946847E+24</v>
      </c>
      <c r="AY463" s="93">
        <f t="shared" si="500"/>
        <v>2.1643499692419921E+29</v>
      </c>
      <c r="AZ463" s="93">
        <f t="shared" si="501"/>
        <v>370551.46666666667</v>
      </c>
      <c r="BA463" s="94">
        <f t="shared" si="502"/>
        <v>104.9237938330247</v>
      </c>
      <c r="BB463" s="100">
        <f t="shared" si="471"/>
        <v>9.4317521593458427</v>
      </c>
      <c r="BC463" s="94">
        <f t="shared" si="503"/>
        <v>355</v>
      </c>
      <c r="BD463" s="94">
        <f t="shared" si="504"/>
        <v>15.1</v>
      </c>
      <c r="BE463" s="94">
        <v>1</v>
      </c>
      <c r="BF463" s="94">
        <f>BF$3/BI$3</f>
        <v>0.66225165562913912</v>
      </c>
      <c r="BG463" s="93">
        <f>BG462*BE463</f>
        <v>9.64987812052992E+16</v>
      </c>
      <c r="BH463" s="93">
        <f>BC463*BG463*$G463*BF463</f>
        <v>2.4481835852669868E+20</v>
      </c>
      <c r="BI463" s="93">
        <f t="shared" si="534"/>
        <v>3.5653866945666668E+22</v>
      </c>
      <c r="BJ463" s="93">
        <f t="shared" si="505"/>
        <v>2.4665422290984212E+29</v>
      </c>
      <c r="BK463" s="93">
        <f t="shared" si="506"/>
        <v>370551.46666666667</v>
      </c>
      <c r="BL463" s="94">
        <f t="shared" si="507"/>
        <v>145.63395964350619</v>
      </c>
      <c r="BM463" s="100">
        <f t="shared" si="472"/>
        <v>14.919082704321191</v>
      </c>
      <c r="BN463" s="94">
        <f t="shared" si="508"/>
        <v>305</v>
      </c>
      <c r="BO463" s="94">
        <f t="shared" si="509"/>
        <v>17.600000000000001</v>
      </c>
      <c r="BP463" s="94">
        <v>1</v>
      </c>
      <c r="BQ463" s="94">
        <f>BQ$3/BT$3</f>
        <v>0.56818181818181823</v>
      </c>
      <c r="BR463" s="93">
        <f>BR462*BP463</f>
        <v>742298316963840</v>
      </c>
      <c r="BS463" s="93">
        <f>BN463*BR463*$G463*BQ463</f>
        <v>1.3881499928527416E+18</v>
      </c>
      <c r="BT463" s="93">
        <f t="shared" si="535"/>
        <v>4.0582836962161844E+19</v>
      </c>
      <c r="BU463" s="93">
        <f t="shared" si="510"/>
        <v>2.8749101478233259E+29</v>
      </c>
      <c r="BV463" s="93">
        <f t="shared" si="511"/>
        <v>370551.46666666667</v>
      </c>
      <c r="BW463" s="94">
        <f t="shared" si="512"/>
        <v>29.23519588741371</v>
      </c>
      <c r="BX463" s="100">
        <f t="shared" si="473"/>
        <v>3.4907696581986518</v>
      </c>
      <c r="BY463" s="94">
        <f t="shared" si="513"/>
        <v>250</v>
      </c>
      <c r="BZ463" s="94">
        <f t="shared" si="514"/>
        <v>20.350000000000001</v>
      </c>
      <c r="CA463" s="94">
        <v>1</v>
      </c>
      <c r="CB463" s="94">
        <f>CB$3/CE$3</f>
        <v>0.49140049140049141</v>
      </c>
      <c r="CC463" s="93">
        <f>CC462*CA463</f>
        <v>341903278080</v>
      </c>
      <c r="CD463" s="93">
        <f>BY463*CC463*$G463*CB463</f>
        <v>453262309827868.37</v>
      </c>
      <c r="CE463" s="93">
        <f t="shared" si="536"/>
        <v>2.291206310424778E+16</v>
      </c>
      <c r="CF463" s="93">
        <f t="shared" si="515"/>
        <v>3.32411485842072E+29</v>
      </c>
      <c r="CG463" s="93">
        <f t="shared" si="516"/>
        <v>370551.46666666667</v>
      </c>
      <c r="CH463" s="94">
        <f t="shared" si="517"/>
        <v>50.549235194404105</v>
      </c>
      <c r="CI463" s="100">
        <f t="shared" si="474"/>
        <v>6.978812321615492</v>
      </c>
      <c r="CJ463" s="94">
        <f t="shared" si="518"/>
        <v>200</v>
      </c>
      <c r="CK463" s="94">
        <f t="shared" si="519"/>
        <v>22.85</v>
      </c>
      <c r="CL463" s="94">
        <v>13</v>
      </c>
      <c r="CM463" s="94">
        <f>CM$3/CP$3</f>
        <v>0.43763676148796499</v>
      </c>
      <c r="CN463" s="93">
        <f>CN462*CL463</f>
        <v>2193484800</v>
      </c>
      <c r="CO463" s="93">
        <f>CJ463*CN463*$G463*CM463</f>
        <v>2071806390449.0154</v>
      </c>
      <c r="CP463" s="93">
        <f t="shared" si="537"/>
        <v>25123840694681.937</v>
      </c>
      <c r="CQ463" s="93">
        <f t="shared" si="520"/>
        <v>3.7324827771456247E+29</v>
      </c>
      <c r="CR463" s="93">
        <f t="shared" si="521"/>
        <v>370551.46666666667</v>
      </c>
      <c r="CS463" s="94">
        <f t="shared" si="522"/>
        <v>12.126538855417342</v>
      </c>
      <c r="CT463" s="100">
        <f t="shared" si="475"/>
        <v>1.8798603313859314</v>
      </c>
      <c r="CU463" s="94">
        <f t="shared" si="523"/>
        <v>137</v>
      </c>
      <c r="CV463" s="94">
        <f t="shared" si="524"/>
        <v>26</v>
      </c>
      <c r="CW463" s="94">
        <v>1</v>
      </c>
      <c r="CX463" s="94">
        <f>CX$3/DA$3</f>
        <v>0.38461538461538458</v>
      </c>
      <c r="CY463" s="93">
        <f>CY462*CW463</f>
        <v>76800</v>
      </c>
      <c r="CZ463" s="93">
        <f>CU463*CY463*$G463*CX463</f>
        <v>43669597.29230769</v>
      </c>
      <c r="DA463" s="93">
        <f t="shared" si="538"/>
        <v>4604635200.4111214</v>
      </c>
      <c r="DB463" s="93">
        <f t="shared" si="525"/>
        <v>4.2470263547390038E+29</v>
      </c>
      <c r="DC463" s="93">
        <f t="shared" si="526"/>
        <v>370551.46666666667</v>
      </c>
      <c r="DD463" s="94">
        <f t="shared" si="527"/>
        <v>105.44258445044599</v>
      </c>
      <c r="DE463" s="100">
        <f t="shared" si="476"/>
        <v>18.599099021109875</v>
      </c>
    </row>
    <row r="464" spans="1:109">
      <c r="A464" s="84">
        <v>8192</v>
      </c>
      <c r="B464" s="84">
        <f t="shared" si="481"/>
        <v>15.266666666666667</v>
      </c>
      <c r="C464" s="112">
        <f t="shared" si="477"/>
        <v>14.74</v>
      </c>
      <c r="D464" s="116"/>
      <c r="E464" s="86">
        <f t="shared" si="528"/>
        <v>3.29</v>
      </c>
      <c r="F464" s="86">
        <f t="shared" si="482"/>
        <v>3.29</v>
      </c>
      <c r="G464" s="87">
        <f t="shared" si="483"/>
        <v>10.8241</v>
      </c>
      <c r="H464" s="88">
        <f t="shared" si="484"/>
        <v>3.752732451782883E+27</v>
      </c>
      <c r="I464" s="84">
        <f t="shared" si="529"/>
        <v>91.600000000000051</v>
      </c>
      <c r="J464" s="89">
        <v>458</v>
      </c>
      <c r="K464" s="94">
        <f t="shared" si="485"/>
        <v>458</v>
      </c>
      <c r="L464" s="94">
        <f t="shared" si="486"/>
        <v>10</v>
      </c>
      <c r="M464" s="94">
        <v>1</v>
      </c>
      <c r="N464" s="94">
        <f>N$3/Q$3</f>
        <v>1</v>
      </c>
      <c r="O464" s="93">
        <f>O463*M464</f>
        <v>2.4587889451110236E+22</v>
      </c>
      <c r="P464" s="93">
        <f>K464*O464*$G464*N464</f>
        <v>1.2189293258715514E+26</v>
      </c>
      <c r="Q464" s="93">
        <f t="shared" si="478"/>
        <v>3.7527324517828833E+28</v>
      </c>
      <c r="R464" s="93">
        <f t="shared" si="479"/>
        <v>1.8763662258914415E+29</v>
      </c>
      <c r="S464" s="93">
        <f t="shared" si="487"/>
        <v>370824.53333333333</v>
      </c>
      <c r="T464" s="94">
        <f t="shared" si="480"/>
        <v>307.87120894803536</v>
      </c>
      <c r="U464" s="100">
        <f>T464/(($C464/N$3))</f>
        <v>20.886784867573635</v>
      </c>
      <c r="V464" s="94">
        <f t="shared" si="488"/>
        <v>448</v>
      </c>
      <c r="W464" s="97">
        <f t="shared" si="489"/>
        <v>10.5</v>
      </c>
      <c r="X464" s="94">
        <v>1</v>
      </c>
      <c r="Y464" s="94">
        <f>Y$3/AB$3</f>
        <v>0.95238095238095244</v>
      </c>
      <c r="Z464" s="93">
        <f>Z463*X464</f>
        <v>2.8451700650570416E+22</v>
      </c>
      <c r="AA464" s="93">
        <f>V464*Z464*$G464*Y464</f>
        <v>1.3139799595171808E+26</v>
      </c>
      <c r="AB464" s="93">
        <f t="shared" si="530"/>
        <v>9.8509226859300609E+27</v>
      </c>
      <c r="AC464" s="93">
        <f t="shared" si="490"/>
        <v>1.9701845371860137E+29</v>
      </c>
      <c r="AD464" s="93">
        <f t="shared" si="491"/>
        <v>370824.53333333333</v>
      </c>
      <c r="AE464" s="94">
        <f t="shared" si="492"/>
        <v>74.970113619919758</v>
      </c>
      <c r="AF464" s="100">
        <f t="shared" si="531"/>
        <v>5.3404762076604984</v>
      </c>
      <c r="AG464" s="94">
        <f t="shared" si="493"/>
        <v>423</v>
      </c>
      <c r="AH464" s="94">
        <f t="shared" si="494"/>
        <v>11.75</v>
      </c>
      <c r="AI464" s="94">
        <v>1</v>
      </c>
      <c r="AJ464" s="94">
        <f>AJ$3/AM$3</f>
        <v>0.85106382978723394</v>
      </c>
      <c r="AK464" s="93">
        <f>AK463*AI464</f>
        <v>2.4895238069249114E+21</v>
      </c>
      <c r="AL464" s="93">
        <f>AG464*AK464*$G464*AJ464</f>
        <v>9.7008676698729353E+24</v>
      </c>
      <c r="AM464" s="93">
        <f t="shared" si="532"/>
        <v>3.4448911178475603E+26</v>
      </c>
      <c r="AN464" s="93">
        <f t="shared" si="495"/>
        <v>2.2047303154224441E+29</v>
      </c>
      <c r="AO464" s="93">
        <f t="shared" si="496"/>
        <v>370824.53333333333</v>
      </c>
      <c r="AP464" s="94">
        <f t="shared" si="497"/>
        <v>35.51116492956637</v>
      </c>
      <c r="AQ464" s="100">
        <f t="shared" si="470"/>
        <v>2.83077468061333</v>
      </c>
      <c r="AR464" s="94">
        <f t="shared" si="498"/>
        <v>393</v>
      </c>
      <c r="AS464" s="94">
        <f t="shared" si="499"/>
        <v>13.25</v>
      </c>
      <c r="AT464" s="94">
        <v>1</v>
      </c>
      <c r="AU464" s="94">
        <f>AU$3/AX$3</f>
        <v>0.75471698113207542</v>
      </c>
      <c r="AV464" s="93">
        <f>AV463*AT464</f>
        <v>1.577439154077696E+19</v>
      </c>
      <c r="AW464" s="93">
        <f>AR464*AV464*$G464*AU464</f>
        <v>5.0643193547376518E+22</v>
      </c>
      <c r="AX464" s="93">
        <f t="shared" si="533"/>
        <v>6.0697882063138403E+24</v>
      </c>
      <c r="AY464" s="93">
        <f t="shared" si="500"/>
        <v>2.4861852493061598E+29</v>
      </c>
      <c r="AZ464" s="93">
        <f t="shared" si="501"/>
        <v>370824.53333333333</v>
      </c>
      <c r="BA464" s="94">
        <f t="shared" si="502"/>
        <v>119.85397802047329</v>
      </c>
      <c r="BB464" s="100">
        <f t="shared" si="471"/>
        <v>10.773848092071038</v>
      </c>
      <c r="BC464" s="94">
        <f t="shared" si="503"/>
        <v>356</v>
      </c>
      <c r="BD464" s="94">
        <f t="shared" si="504"/>
        <v>15.1</v>
      </c>
      <c r="BE464" s="94">
        <v>1</v>
      </c>
      <c r="BF464" s="94">
        <f>BF$3/BI$3</f>
        <v>0.66225165562913912</v>
      </c>
      <c r="BG464" s="93">
        <f>BG463*BE464</f>
        <v>9.64987812052992E+16</v>
      </c>
      <c r="BH464" s="93">
        <f>BC464*BG464*$G464*BF464</f>
        <v>2.4625591716646581E+20</v>
      </c>
      <c r="BI464" s="93">
        <f t="shared" si="534"/>
        <v>4.0955538309770461E+22</v>
      </c>
      <c r="BJ464" s="93">
        <f t="shared" si="505"/>
        <v>2.8333130010960766E+29</v>
      </c>
      <c r="BK464" s="93">
        <f t="shared" si="506"/>
        <v>370824.53333333333</v>
      </c>
      <c r="BL464" s="94">
        <f t="shared" si="507"/>
        <v>166.31291049175093</v>
      </c>
      <c r="BM464" s="100">
        <f t="shared" si="472"/>
        <v>17.037482689453455</v>
      </c>
      <c r="BN464" s="94">
        <f t="shared" si="508"/>
        <v>306</v>
      </c>
      <c r="BO464" s="94">
        <f t="shared" si="509"/>
        <v>17.600000000000001</v>
      </c>
      <c r="BP464" s="94">
        <v>1</v>
      </c>
      <c r="BQ464" s="94">
        <f>BQ$3/BT$3</f>
        <v>0.56818181818181823</v>
      </c>
      <c r="BR464" s="93">
        <f>BR463*BP464</f>
        <v>742298316963840</v>
      </c>
      <c r="BS464" s="93">
        <f>BN464*BR464*$G464*BQ464</f>
        <v>1.3969441085627162E+18</v>
      </c>
      <c r="BT464" s="93">
        <f t="shared" si="535"/>
        <v>4.661743805954818E+19</v>
      </c>
      <c r="BU464" s="93">
        <f t="shared" si="510"/>
        <v>3.3024045575689373E+29</v>
      </c>
      <c r="BV464" s="93">
        <f t="shared" si="511"/>
        <v>370824.53333333333</v>
      </c>
      <c r="BW464" s="94">
        <f t="shared" si="512"/>
        <v>33.371011605834248</v>
      </c>
      <c r="BX464" s="100">
        <f t="shared" si="473"/>
        <v>3.9845984006966266</v>
      </c>
      <c r="BY464" s="94">
        <f t="shared" si="513"/>
        <v>251</v>
      </c>
      <c r="BZ464" s="94">
        <f t="shared" si="514"/>
        <v>20.350000000000001</v>
      </c>
      <c r="CA464" s="94">
        <v>1</v>
      </c>
      <c r="CB464" s="94">
        <f>CB$3/CE$3</f>
        <v>0.49140049140049141</v>
      </c>
      <c r="CC464" s="93">
        <f>CC463*CA464</f>
        <v>341903278080</v>
      </c>
      <c r="CD464" s="93">
        <f>BY464*CC464*$G464*CB464</f>
        <v>456461726456362.56</v>
      </c>
      <c r="CE464" s="93">
        <f t="shared" si="536"/>
        <v>2.6319049197437688E+16</v>
      </c>
      <c r="CF464" s="93">
        <f t="shared" si="515"/>
        <v>3.8184052696890834E+29</v>
      </c>
      <c r="CG464" s="93">
        <f t="shared" si="516"/>
        <v>370824.53333333333</v>
      </c>
      <c r="CH464" s="94">
        <f t="shared" si="517"/>
        <v>57.658830241386674</v>
      </c>
      <c r="CI464" s="100">
        <f t="shared" si="474"/>
        <v>7.9603608915347275</v>
      </c>
      <c r="CJ464" s="94">
        <f t="shared" si="518"/>
        <v>201</v>
      </c>
      <c r="CK464" s="94">
        <f t="shared" si="519"/>
        <v>22.85</v>
      </c>
      <c r="CL464" s="94">
        <v>1</v>
      </c>
      <c r="CM464" s="94">
        <f>CM$3/CP$3</f>
        <v>0.43763676148796499</v>
      </c>
      <c r="CN464" s="93">
        <f>CN463*CL464</f>
        <v>2193484800</v>
      </c>
      <c r="CO464" s="93">
        <f>CJ464*CN464*$G464*CM464</f>
        <v>2088508649260.2537</v>
      </c>
      <c r="CP464" s="93">
        <f t="shared" si="537"/>
        <v>28859714477188.707</v>
      </c>
      <c r="CQ464" s="93">
        <f t="shared" si="520"/>
        <v>4.2874968261619442E+29</v>
      </c>
      <c r="CR464" s="93">
        <f t="shared" si="521"/>
        <v>370824.53333333333</v>
      </c>
      <c r="CS464" s="94">
        <f t="shared" si="522"/>
        <v>13.818336106681086</v>
      </c>
      <c r="CT464" s="100">
        <f t="shared" si="475"/>
        <v>2.1421233381116882</v>
      </c>
      <c r="CU464" s="94">
        <f t="shared" si="523"/>
        <v>138</v>
      </c>
      <c r="CV464" s="94">
        <f t="shared" si="524"/>
        <v>26</v>
      </c>
      <c r="CW464" s="94">
        <v>1</v>
      </c>
      <c r="CX464" s="94">
        <f>CX$3/DA$3</f>
        <v>0.38461538461538458</v>
      </c>
      <c r="CY464" s="93">
        <f>CY463*CW464</f>
        <v>76800</v>
      </c>
      <c r="CZ464" s="93">
        <f>CU464*CY464*$G464*CX464</f>
        <v>44122362.092307687</v>
      </c>
      <c r="DA464" s="93">
        <f t="shared" si="538"/>
        <v>5289336880.073699</v>
      </c>
      <c r="DB464" s="93">
        <f t="shared" si="525"/>
        <v>4.8785521873177474E+29</v>
      </c>
      <c r="DC464" s="93">
        <f t="shared" si="526"/>
        <v>370824.53333333333</v>
      </c>
      <c r="DD464" s="94">
        <f t="shared" si="527"/>
        <v>119.87882400783444</v>
      </c>
      <c r="DE464" s="100">
        <f t="shared" si="476"/>
        <v>21.145518481707565</v>
      </c>
    </row>
    <row r="465" spans="1:109">
      <c r="A465" s="84">
        <v>8192</v>
      </c>
      <c r="B465" s="84">
        <f t="shared" si="481"/>
        <v>15.3</v>
      </c>
      <c r="C465" s="112">
        <f t="shared" si="477"/>
        <v>14.74</v>
      </c>
      <c r="D465" s="116"/>
      <c r="E465" s="86">
        <f t="shared" si="528"/>
        <v>3.2949999999999999</v>
      </c>
      <c r="F465" s="86">
        <f t="shared" si="482"/>
        <v>3.2949999999999999</v>
      </c>
      <c r="G465" s="87">
        <f t="shared" si="483"/>
        <v>10.857025</v>
      </c>
      <c r="H465" s="88">
        <f t="shared" si="484"/>
        <v>4.3107575941069867E+27</v>
      </c>
      <c r="I465" s="84">
        <f t="shared" si="529"/>
        <v>91.80000000000004</v>
      </c>
      <c r="J465" s="89">
        <v>459</v>
      </c>
      <c r="K465" s="94">
        <f t="shared" si="485"/>
        <v>459</v>
      </c>
      <c r="L465" s="94">
        <f t="shared" si="486"/>
        <v>10</v>
      </c>
      <c r="M465" s="94">
        <v>1</v>
      </c>
      <c r="N465" s="94">
        <f>N$3/Q$3</f>
        <v>1</v>
      </c>
      <c r="O465" s="93">
        <f>O464*M465</f>
        <v>2.4587889451110236E+22</v>
      </c>
      <c r="P465" s="93">
        <f>K465*O465*$G465*N465</f>
        <v>1.2253066068478451E+26</v>
      </c>
      <c r="Q465" s="93">
        <f t="shared" si="478"/>
        <v>4.3107575941069864E+28</v>
      </c>
      <c r="R465" s="93">
        <f t="shared" si="479"/>
        <v>2.1553787970534931E+29</v>
      </c>
      <c r="S465" s="93">
        <f t="shared" si="487"/>
        <v>371097.59999999998</v>
      </c>
      <c r="T465" s="94">
        <f t="shared" si="480"/>
        <v>351.81052399583473</v>
      </c>
      <c r="U465" s="100">
        <f>T465/(($C465/N$3))</f>
        <v>23.867742469188244</v>
      </c>
      <c r="V465" s="94">
        <f t="shared" si="488"/>
        <v>449</v>
      </c>
      <c r="W465" s="97">
        <f t="shared" si="489"/>
        <v>10.5</v>
      </c>
      <c r="X465" s="94">
        <v>1</v>
      </c>
      <c r="Y465" s="94">
        <f>Y$3/AB$3</f>
        <v>0.95238095238095244</v>
      </c>
      <c r="Z465" s="93">
        <f>Z464*X465</f>
        <v>2.8451700650570416E+22</v>
      </c>
      <c r="AA465" s="93">
        <f>V465*Z465*$G465*Y465</f>
        <v>1.3209187670460565E+26</v>
      </c>
      <c r="AB465" s="93">
        <f t="shared" si="530"/>
        <v>1.1315738684530836E+28</v>
      </c>
      <c r="AC465" s="93">
        <f t="shared" si="490"/>
        <v>2.2631477369061679E+29</v>
      </c>
      <c r="AD465" s="93">
        <f t="shared" si="491"/>
        <v>371097.59999999998</v>
      </c>
      <c r="AE465" s="94">
        <f t="shared" si="492"/>
        <v>85.665666707393299</v>
      </c>
      <c r="AF465" s="100">
        <f t="shared" si="531"/>
        <v>6.1023711019513547</v>
      </c>
      <c r="AG465" s="94">
        <f t="shared" si="493"/>
        <v>424</v>
      </c>
      <c r="AH465" s="94">
        <f t="shared" si="494"/>
        <v>11.75</v>
      </c>
      <c r="AI465" s="94">
        <v>1</v>
      </c>
      <c r="AJ465" s="94">
        <f>AJ$3/AM$3</f>
        <v>0.85106382978723394</v>
      </c>
      <c r="AK465" s="93">
        <f>AK464*AI465</f>
        <v>2.4895238069249114E+21</v>
      </c>
      <c r="AL465" s="93">
        <f>AG465*AK465*$G465*AJ465</f>
        <v>9.7533792485009953E+24</v>
      </c>
      <c r="AM465" s="93">
        <f t="shared" si="532"/>
        <v>3.9571407602153897E+26</v>
      </c>
      <c r="AN465" s="93">
        <f t="shared" si="495"/>
        <v>2.5325700865378548E+29</v>
      </c>
      <c r="AO465" s="93">
        <f t="shared" si="496"/>
        <v>371097.59999999998</v>
      </c>
      <c r="AP465" s="94">
        <f t="shared" si="497"/>
        <v>40.571997247247062</v>
      </c>
      <c r="AQ465" s="100">
        <f t="shared" ref="AQ465:AQ528" si="539">AP465/(($C465/AJ$3))</f>
        <v>3.2341992378232907</v>
      </c>
      <c r="AR465" s="94">
        <f t="shared" si="498"/>
        <v>394</v>
      </c>
      <c r="AS465" s="94">
        <f t="shared" si="499"/>
        <v>13.25</v>
      </c>
      <c r="AT465" s="94">
        <v>1</v>
      </c>
      <c r="AU465" s="94">
        <f>AU$3/AX$3</f>
        <v>0.75471698113207542</v>
      </c>
      <c r="AV465" s="93">
        <f>AV464*AT465</f>
        <v>1.577439154077696E+19</v>
      </c>
      <c r="AW465" s="93">
        <f>AR465*AV465*$G465*AU465</f>
        <v>5.0926496262108347E+22</v>
      </c>
      <c r="AX465" s="93">
        <f t="shared" si="533"/>
        <v>6.972355727773113E+24</v>
      </c>
      <c r="AY465" s="93">
        <f t="shared" si="500"/>
        <v>2.8558769060958785E+29</v>
      </c>
      <c r="AZ465" s="93">
        <f t="shared" si="501"/>
        <v>371097.59999999998</v>
      </c>
      <c r="BA465" s="94">
        <f t="shared" si="502"/>
        <v>136.91017917054046</v>
      </c>
      <c r="BB465" s="100">
        <f t="shared" ref="BB465:BB528" si="540">BA465/(($C465/AU$3))</f>
        <v>12.307054776184946</v>
      </c>
      <c r="BC465" s="94">
        <f t="shared" si="503"/>
        <v>357</v>
      </c>
      <c r="BD465" s="94">
        <f t="shared" si="504"/>
        <v>15.1</v>
      </c>
      <c r="BE465" s="94">
        <v>1</v>
      </c>
      <c r="BF465" s="94">
        <f>BF$3/BI$3</f>
        <v>0.66225165562913912</v>
      </c>
      <c r="BG465" s="93">
        <f>BG464*BE465</f>
        <v>9.64987812052992E+16</v>
      </c>
      <c r="BH465" s="93">
        <f>BC465*BG465*$G465*BF465</f>
        <v>2.4769881838776195E+20</v>
      </c>
      <c r="BI465" s="93">
        <f t="shared" si="534"/>
        <v>4.7045559484451375E+22</v>
      </c>
      <c r="BJ465" s="93">
        <f t="shared" si="505"/>
        <v>3.2546219835507744E+29</v>
      </c>
      <c r="BK465" s="93">
        <f t="shared" si="506"/>
        <v>371097.59999999998</v>
      </c>
      <c r="BL465" s="94">
        <f t="shared" si="507"/>
        <v>189.93049619963691</v>
      </c>
      <c r="BM465" s="100">
        <f t="shared" ref="BM465:BM528" si="541">BL465/(($C465/BF$3))</f>
        <v>19.456923287751135</v>
      </c>
      <c r="BN465" s="94">
        <f t="shared" si="508"/>
        <v>307</v>
      </c>
      <c r="BO465" s="94">
        <f t="shared" si="509"/>
        <v>17.600000000000001</v>
      </c>
      <c r="BP465" s="94">
        <v>1</v>
      </c>
      <c r="BQ465" s="94">
        <f>BQ$3/BT$3</f>
        <v>0.56818181818181823</v>
      </c>
      <c r="BR465" s="93">
        <f>BR464*BP465</f>
        <v>742298316963840</v>
      </c>
      <c r="BS465" s="93">
        <f>BN465*BR465*$G465*BQ465</f>
        <v>1.4057724290417277E+18</v>
      </c>
      <c r="BT465" s="93">
        <f t="shared" si="535"/>
        <v>5.3549374413179175E+19</v>
      </c>
      <c r="BU465" s="93">
        <f t="shared" si="510"/>
        <v>3.7934666828141488E+29</v>
      </c>
      <c r="BV465" s="93">
        <f t="shared" si="511"/>
        <v>371097.59999999998</v>
      </c>
      <c r="BW465" s="94">
        <f t="shared" si="512"/>
        <v>38.092491577518103</v>
      </c>
      <c r="BX465" s="100">
        <f t="shared" ref="BX465:BX528" si="542">BW465/(($C465/BQ$3))</f>
        <v>4.548357203285744</v>
      </c>
      <c r="BY465" s="94">
        <f t="shared" si="513"/>
        <v>252</v>
      </c>
      <c r="BZ465" s="94">
        <f t="shared" si="514"/>
        <v>20.350000000000001</v>
      </c>
      <c r="CA465" s="94">
        <v>1</v>
      </c>
      <c r="CB465" s="94">
        <f>CB$3/CE$3</f>
        <v>0.49140049140049141</v>
      </c>
      <c r="CC465" s="93">
        <f>CC464*CA465</f>
        <v>341903278080</v>
      </c>
      <c r="CD465" s="93">
        <f>BY465*CC465*$G465*CB465</f>
        <v>459674306781091.44</v>
      </c>
      <c r="CE465" s="93">
        <f t="shared" si="536"/>
        <v>3.0232648518182708E+16</v>
      </c>
      <c r="CF465" s="93">
        <f t="shared" si="515"/>
        <v>4.386195852003859E+29</v>
      </c>
      <c r="CG465" s="93">
        <f t="shared" si="516"/>
        <v>371097.59999999998</v>
      </c>
      <c r="CH465" s="94">
        <f t="shared" si="517"/>
        <v>65.769715801366857</v>
      </c>
      <c r="CI465" s="100">
        <f t="shared" ref="CI465:CI528" si="543">CH465/(($C465/CB$3))</f>
        <v>9.0801473307857226</v>
      </c>
      <c r="CJ465" s="94">
        <f t="shared" si="518"/>
        <v>202</v>
      </c>
      <c r="CK465" s="94">
        <f t="shared" si="519"/>
        <v>22.85</v>
      </c>
      <c r="CL465" s="94">
        <v>1</v>
      </c>
      <c r="CM465" s="94">
        <f>CM$3/CP$3</f>
        <v>0.43763676148796499</v>
      </c>
      <c r="CN465" s="93">
        <f>CN464*CL465</f>
        <v>2193484800</v>
      </c>
      <c r="CO465" s="93">
        <f>CJ465*CN465*$G465*CM465</f>
        <v>2105283720247.4575</v>
      </c>
      <c r="CP465" s="93">
        <f t="shared" si="537"/>
        <v>33151106545630.789</v>
      </c>
      <c r="CQ465" s="93">
        <f t="shared" si="520"/>
        <v>4.925040551267232E+29</v>
      </c>
      <c r="CR465" s="93">
        <f t="shared" si="521"/>
        <v>371097.59999999998</v>
      </c>
      <c r="CS465" s="94">
        <f t="shared" si="522"/>
        <v>15.746621810068511</v>
      </c>
      <c r="CT465" s="100">
        <f t="shared" ref="CT465:CT528" si="544">CS465/(($C465/CM$3))</f>
        <v>2.44104686811442</v>
      </c>
      <c r="CU465" s="94">
        <f t="shared" si="523"/>
        <v>139</v>
      </c>
      <c r="CV465" s="94">
        <f t="shared" si="524"/>
        <v>26</v>
      </c>
      <c r="CW465" s="94">
        <v>1</v>
      </c>
      <c r="CX465" s="94">
        <f>CX$3/DA$3</f>
        <v>0.38461538461538458</v>
      </c>
      <c r="CY465" s="93">
        <f>CY464*CW465</f>
        <v>76800</v>
      </c>
      <c r="CZ465" s="93">
        <f>CU465*CY465*$G465*CX465</f>
        <v>44577274.338461533</v>
      </c>
      <c r="DA465" s="93">
        <f t="shared" si="538"/>
        <v>6075852573.1658068</v>
      </c>
      <c r="DB465" s="93">
        <f t="shared" si="525"/>
        <v>5.6039848723390825E+29</v>
      </c>
      <c r="DC465" s="93">
        <f t="shared" si="526"/>
        <v>371097.59999999998</v>
      </c>
      <c r="DD465" s="94">
        <f t="shared" si="527"/>
        <v>136.29932882467705</v>
      </c>
      <c r="DE465" s="100">
        <f t="shared" ref="DE465:DE528" si="545">DD465/(($C465/CX$3))</f>
        <v>24.041944026062435</v>
      </c>
    </row>
    <row r="466" spans="1:109">
      <c r="A466" s="84">
        <v>8192</v>
      </c>
      <c r="B466" s="84">
        <f t="shared" si="481"/>
        <v>15.333333333333334</v>
      </c>
      <c r="C466" s="112">
        <f t="shared" si="477"/>
        <v>14.74</v>
      </c>
      <c r="D466" s="116"/>
      <c r="E466" s="86">
        <f t="shared" si="528"/>
        <v>3.3000000000000003</v>
      </c>
      <c r="F466" s="86">
        <f t="shared" si="482"/>
        <v>3.3000000000000003</v>
      </c>
      <c r="G466" s="87">
        <f t="shared" si="483"/>
        <v>10.890000000000002</v>
      </c>
      <c r="H466" s="88">
        <f t="shared" si="484"/>
        <v>4.9517601571416728E+27</v>
      </c>
      <c r="I466" s="84">
        <f t="shared" si="529"/>
        <v>92.000000000000043</v>
      </c>
      <c r="J466" s="89">
        <v>460</v>
      </c>
      <c r="K466" s="94">
        <f t="shared" si="485"/>
        <v>460</v>
      </c>
      <c r="L466" s="94">
        <f t="shared" si="486"/>
        <v>10</v>
      </c>
      <c r="M466" s="94">
        <v>14</v>
      </c>
      <c r="N466" s="94">
        <f>N$3/Q$3</f>
        <v>1</v>
      </c>
      <c r="O466" s="93">
        <f>O465*M466</f>
        <v>3.4423045231554331E+23</v>
      </c>
      <c r="P466" s="93">
        <f>K466*O466*$G466*N466</f>
        <v>1.724388027829483E+27</v>
      </c>
      <c r="Q466" s="93">
        <f t="shared" si="478"/>
        <v>4.9517601571416724E+28</v>
      </c>
      <c r="R466" s="93">
        <f t="shared" si="479"/>
        <v>2.4758800785708362E+29</v>
      </c>
      <c r="S466" s="93">
        <f t="shared" si="487"/>
        <v>371370.66666666669</v>
      </c>
      <c r="T466" s="94">
        <f t="shared" si="480"/>
        <v>28.716043472967847</v>
      </c>
      <c r="U466" s="100">
        <f>T466/(($C466/N$3))</f>
        <v>1.9481711989801795</v>
      </c>
      <c r="V466" s="94">
        <f t="shared" si="488"/>
        <v>450</v>
      </c>
      <c r="W466" s="97">
        <f t="shared" si="489"/>
        <v>10.5</v>
      </c>
      <c r="X466" s="94">
        <v>1</v>
      </c>
      <c r="Y466" s="94">
        <f>Y$3/AB$3</f>
        <v>0.95238095238095244</v>
      </c>
      <c r="Z466" s="93">
        <f>Z465*X466</f>
        <v>2.8451700650570416E+22</v>
      </c>
      <c r="AA466" s="93">
        <f>V466*Z466*$G466*Y466</f>
        <v>1.3278815146487652E+26</v>
      </c>
      <c r="AB466" s="93">
        <f t="shared" si="530"/>
        <v>1.2998370412496884E+28</v>
      </c>
      <c r="AC466" s="93">
        <f t="shared" si="490"/>
        <v>2.5996740824993781E+29</v>
      </c>
      <c r="AD466" s="93">
        <f t="shared" si="491"/>
        <v>371370.66666666669</v>
      </c>
      <c r="AE466" s="94">
        <f t="shared" si="492"/>
        <v>97.888028932574244</v>
      </c>
      <c r="AF466" s="100">
        <f t="shared" si="531"/>
        <v>6.9730278411942308</v>
      </c>
      <c r="AG466" s="94">
        <f t="shared" si="493"/>
        <v>425</v>
      </c>
      <c r="AH466" s="94">
        <f t="shared" si="494"/>
        <v>11.75</v>
      </c>
      <c r="AI466" s="94">
        <v>1</v>
      </c>
      <c r="AJ466" s="94">
        <f>AJ$3/AM$3</f>
        <v>0.85106382978723394</v>
      </c>
      <c r="AK466" s="93">
        <f>AK465*AI466</f>
        <v>2.4895238069249114E+21</v>
      </c>
      <c r="AL466" s="93">
        <f>AG466*AK466*$G466*AJ466</f>
        <v>9.8060753697023168E+24</v>
      </c>
      <c r="AM466" s="93">
        <f t="shared" si="532"/>
        <v>4.5455610817511349E+26</v>
      </c>
      <c r="AN466" s="93">
        <f t="shared" si="495"/>
        <v>2.909159092320733E+29</v>
      </c>
      <c r="AO466" s="93">
        <f t="shared" si="496"/>
        <v>371370.66666666669</v>
      </c>
      <c r="AP466" s="94">
        <f t="shared" si="497"/>
        <v>46.354539511245108</v>
      </c>
      <c r="AQ466" s="100">
        <f t="shared" si="539"/>
        <v>3.6951549474703533</v>
      </c>
      <c r="AR466" s="94">
        <f t="shared" si="498"/>
        <v>395</v>
      </c>
      <c r="AS466" s="94">
        <f t="shared" si="499"/>
        <v>13.25</v>
      </c>
      <c r="AT466" s="94">
        <v>1</v>
      </c>
      <c r="AU466" s="94">
        <f>AU$3/AX$3</f>
        <v>0.75471698113207542</v>
      </c>
      <c r="AV466" s="93">
        <f>AV465*AT466</f>
        <v>1.577439154077696E+19</v>
      </c>
      <c r="AW466" s="93">
        <f>AR466*AV466*$G466*AU466</f>
        <v>5.1210818062059733E+22</v>
      </c>
      <c r="AX466" s="93">
        <f t="shared" si="533"/>
        <v>8.0091335549471298E+24</v>
      </c>
      <c r="AY466" s="93">
        <f t="shared" si="500"/>
        <v>3.2805411041063584E+29</v>
      </c>
      <c r="AZ466" s="93">
        <f t="shared" si="501"/>
        <v>371370.66666666669</v>
      </c>
      <c r="BA466" s="94">
        <f t="shared" si="502"/>
        <v>156.39534492968411</v>
      </c>
      <c r="BB466" s="100">
        <f t="shared" si="540"/>
        <v>14.058604615456678</v>
      </c>
      <c r="BC466" s="94">
        <f t="shared" si="503"/>
        <v>358</v>
      </c>
      <c r="BD466" s="94">
        <f t="shared" si="504"/>
        <v>15.1</v>
      </c>
      <c r="BE466" s="94">
        <v>1</v>
      </c>
      <c r="BF466" s="94">
        <f>BF$3/BI$3</f>
        <v>0.66225165562913912</v>
      </c>
      <c r="BG466" s="93">
        <f>BG465*BE466</f>
        <v>9.64987812052992E+16</v>
      </c>
      <c r="BH466" s="93">
        <f>BC466*BG466*$G466*BF466</f>
        <v>2.4914707177655871E+20</v>
      </c>
      <c r="BI466" s="93">
        <f t="shared" si="534"/>
        <v>5.4041156789704459E+22</v>
      </c>
      <c r="BJ466" s="93">
        <f t="shared" si="505"/>
        <v>3.7385789186419624E+29</v>
      </c>
      <c r="BK466" s="93">
        <f t="shared" si="506"/>
        <v>371370.66666666669</v>
      </c>
      <c r="BL466" s="94">
        <f t="shared" si="507"/>
        <v>216.90464352785938</v>
      </c>
      <c r="BM466" s="100">
        <f t="shared" si="541"/>
        <v>22.22021789193132</v>
      </c>
      <c r="BN466" s="94">
        <f t="shared" si="508"/>
        <v>308</v>
      </c>
      <c r="BO466" s="94">
        <f t="shared" si="509"/>
        <v>17.600000000000001</v>
      </c>
      <c r="BP466" s="94">
        <v>1</v>
      </c>
      <c r="BQ466" s="94">
        <f>BQ$3/BT$3</f>
        <v>0.56818181818181823</v>
      </c>
      <c r="BR466" s="93">
        <f>BR465*BP466</f>
        <v>742298316963840</v>
      </c>
      <c r="BS466" s="93">
        <f>BN466*BR466*$G466*BQ466</f>
        <v>1.4146350175538383E+18</v>
      </c>
      <c r="BT466" s="93">
        <f t="shared" si="535"/>
        <v>6.1512078299539235E+19</v>
      </c>
      <c r="BU466" s="93">
        <f t="shared" si="510"/>
        <v>4.3575489382846723E+29</v>
      </c>
      <c r="BV466" s="93">
        <f t="shared" si="511"/>
        <v>371370.66666666669</v>
      </c>
      <c r="BW466" s="94">
        <f t="shared" si="512"/>
        <v>43.482649260234503</v>
      </c>
      <c r="BX466" s="100">
        <f t="shared" si="542"/>
        <v>5.1919581206250154</v>
      </c>
      <c r="BY466" s="94">
        <f t="shared" si="513"/>
        <v>253</v>
      </c>
      <c r="BZ466" s="94">
        <f t="shared" si="514"/>
        <v>20.350000000000001</v>
      </c>
      <c r="CA466" s="94">
        <v>1</v>
      </c>
      <c r="CB466" s="94">
        <f>CB$3/CE$3</f>
        <v>0.49140049140049141</v>
      </c>
      <c r="CC466" s="93">
        <f>CC465*CA466</f>
        <v>341903278080</v>
      </c>
      <c r="CD466" s="93">
        <f>BY466*CC466*$G466*CB466</f>
        <v>462900076003770.87</v>
      </c>
      <c r="CE466" s="93">
        <f t="shared" si="536"/>
        <v>3.4728193620040024E+16</v>
      </c>
      <c r="CF466" s="93">
        <f t="shared" si="515"/>
        <v>5.0384159598916525E+29</v>
      </c>
      <c r="CG466" s="93">
        <f t="shared" si="516"/>
        <v>371370.66666666669</v>
      </c>
      <c r="CH466" s="94">
        <f t="shared" si="517"/>
        <v>75.023089042994926</v>
      </c>
      <c r="CI466" s="100">
        <f t="shared" si="543"/>
        <v>10.357665278323926</v>
      </c>
      <c r="CJ466" s="94">
        <f t="shared" si="518"/>
        <v>203</v>
      </c>
      <c r="CK466" s="94">
        <f t="shared" si="519"/>
        <v>22.85</v>
      </c>
      <c r="CL466" s="94">
        <v>1</v>
      </c>
      <c r="CM466" s="94">
        <f>CM$3/CP$3</f>
        <v>0.43763676148796499</v>
      </c>
      <c r="CN466" s="93">
        <f>CN465*CL466</f>
        <v>2193484800</v>
      </c>
      <c r="CO466" s="93">
        <f>CJ466*CN466*$G466*CM466</f>
        <v>2122131747403.064</v>
      </c>
      <c r="CP466" s="93">
        <f t="shared" si="537"/>
        <v>38080621555297.523</v>
      </c>
      <c r="CQ466" s="93">
        <f t="shared" si="520"/>
        <v>5.6573859795343617E+29</v>
      </c>
      <c r="CR466" s="93">
        <f t="shared" si="521"/>
        <v>371370.66666666669</v>
      </c>
      <c r="CS466" s="94">
        <f t="shared" si="522"/>
        <v>17.94451338937758</v>
      </c>
      <c r="CT466" s="100">
        <f t="shared" si="544"/>
        <v>2.7817647961145031</v>
      </c>
      <c r="CU466" s="94">
        <f t="shared" si="523"/>
        <v>140</v>
      </c>
      <c r="CV466" s="94">
        <f t="shared" si="524"/>
        <v>26</v>
      </c>
      <c r="CW466" s="94">
        <v>13</v>
      </c>
      <c r="CX466" s="94">
        <f>CX$3/DA$3</f>
        <v>0.38461538461538458</v>
      </c>
      <c r="CY466" s="93">
        <f>CY465*CW466</f>
        <v>998400</v>
      </c>
      <c r="CZ466" s="93">
        <f>CU466*CY466*$G466*CX466</f>
        <v>585446400</v>
      </c>
      <c r="DA466" s="93">
        <f t="shared" si="538"/>
        <v>6979321856.0000648</v>
      </c>
      <c r="DB466" s="93">
        <f t="shared" si="525"/>
        <v>6.4372882042841745E+29</v>
      </c>
      <c r="DC466" s="93">
        <f t="shared" si="526"/>
        <v>371370.66666666669</v>
      </c>
      <c r="DD466" s="94">
        <f t="shared" si="527"/>
        <v>11.92136779045881</v>
      </c>
      <c r="DE466" s="100">
        <f t="shared" si="545"/>
        <v>2.1028192846128158</v>
      </c>
    </row>
    <row r="467" spans="1:109">
      <c r="A467" s="84">
        <v>8192</v>
      </c>
      <c r="B467" s="84">
        <f t="shared" si="481"/>
        <v>15.366666666666667</v>
      </c>
      <c r="C467" s="112">
        <f t="shared" si="477"/>
        <v>14.74</v>
      </c>
      <c r="D467" s="116"/>
      <c r="E467" s="86">
        <f t="shared" si="528"/>
        <v>3.3050000000000002</v>
      </c>
      <c r="F467" s="86">
        <f t="shared" si="482"/>
        <v>3.3050000000000002</v>
      </c>
      <c r="G467" s="87">
        <f t="shared" si="483"/>
        <v>10.923025000000001</v>
      </c>
      <c r="H467" s="88">
        <f t="shared" si="484"/>
        <v>5.6880787468485001E+27</v>
      </c>
      <c r="I467" s="84">
        <f t="shared" si="529"/>
        <v>92.200000000000045</v>
      </c>
      <c r="J467" s="89">
        <v>461</v>
      </c>
      <c r="K467" s="94">
        <f t="shared" si="485"/>
        <v>461</v>
      </c>
      <c r="L467" s="94">
        <f t="shared" si="486"/>
        <v>10</v>
      </c>
      <c r="M467" s="94">
        <v>1</v>
      </c>
      <c r="N467" s="94">
        <f>N$3/Q$3</f>
        <v>1</v>
      </c>
      <c r="O467" s="93">
        <f>O466*M467</f>
        <v>3.4423045231554331E+23</v>
      </c>
      <c r="P467" s="93">
        <f>K467*O467*$G467*N467</f>
        <v>1.7333774425822382E+27</v>
      </c>
      <c r="Q467" s="93">
        <f t="shared" si="478"/>
        <v>5.6880787468485001E+28</v>
      </c>
      <c r="R467" s="93">
        <f t="shared" si="479"/>
        <v>2.84403937342425E+29</v>
      </c>
      <c r="S467" s="93">
        <f t="shared" si="487"/>
        <v>371643.73333333334</v>
      </c>
      <c r="T467" s="94">
        <f t="shared" si="480"/>
        <v>32.815003859603046</v>
      </c>
      <c r="U467" s="100">
        <f>T467/(($C467/N$3))</f>
        <v>2.2262553500409124</v>
      </c>
      <c r="V467" s="94">
        <f t="shared" si="488"/>
        <v>451</v>
      </c>
      <c r="W467" s="97">
        <f t="shared" si="489"/>
        <v>10.5</v>
      </c>
      <c r="X467" s="94">
        <v>1</v>
      </c>
      <c r="Y467" s="94">
        <f>Y$3/AB$3</f>
        <v>0.95238095238095244</v>
      </c>
      <c r="Z467" s="93">
        <f>Z466*X467</f>
        <v>2.8451700650570416E+22</v>
      </c>
      <c r="AA467" s="93">
        <f>V467*Z467*$G467*Y467</f>
        <v>1.3348682429705937E+26</v>
      </c>
      <c r="AB467" s="93">
        <f t="shared" si="530"/>
        <v>1.4931206710477303E+28</v>
      </c>
      <c r="AC467" s="93">
        <f t="shared" si="490"/>
        <v>2.9862413420954623E+29</v>
      </c>
      <c r="AD467" s="93">
        <f t="shared" si="491"/>
        <v>371643.73333333334</v>
      </c>
      <c r="AE467" s="94">
        <f t="shared" si="492"/>
        <v>111.85528451294671</v>
      </c>
      <c r="AF467" s="100">
        <f t="shared" si="531"/>
        <v>7.9679815969195422</v>
      </c>
      <c r="AG467" s="94">
        <f t="shared" si="493"/>
        <v>426</v>
      </c>
      <c r="AH467" s="94">
        <f t="shared" si="494"/>
        <v>11.75</v>
      </c>
      <c r="AI467" s="94">
        <v>1</v>
      </c>
      <c r="AJ467" s="94">
        <f>AJ$3/AM$3</f>
        <v>0.85106382978723394</v>
      </c>
      <c r="AK467" s="93">
        <f>AK466*AI467</f>
        <v>2.4895238069249114E+21</v>
      </c>
      <c r="AL467" s="93">
        <f>AG467*AK467*$G467*AJ467</f>
        <v>9.8589563512884486E+24</v>
      </c>
      <c r="AM467" s="93">
        <f t="shared" si="532"/>
        <v>5.2214785371460722E+26</v>
      </c>
      <c r="AN467" s="93">
        <f t="shared" si="495"/>
        <v>3.3417462637734936E+29</v>
      </c>
      <c r="AO467" s="93">
        <f t="shared" si="496"/>
        <v>371643.73333333334</v>
      </c>
      <c r="AP467" s="94">
        <f t="shared" si="497"/>
        <v>52.961777607055609</v>
      </c>
      <c r="AQ467" s="100">
        <f t="shared" si="539"/>
        <v>4.2218513357049083</v>
      </c>
      <c r="AR467" s="94">
        <f t="shared" si="498"/>
        <v>396</v>
      </c>
      <c r="AS467" s="94">
        <f t="shared" si="499"/>
        <v>13.25</v>
      </c>
      <c r="AT467" s="94">
        <v>1</v>
      </c>
      <c r="AU467" s="94">
        <f>AU$3/AX$3</f>
        <v>0.75471698113207542</v>
      </c>
      <c r="AV467" s="93">
        <f>AV466*AT467</f>
        <v>1.577439154077696E+19</v>
      </c>
      <c r="AW467" s="93">
        <f>AR467*AV467*$G467*AU467</f>
        <v>5.1496160733010808E+22</v>
      </c>
      <c r="AX467" s="93">
        <f t="shared" si="533"/>
        <v>9.2000785395193227E+24</v>
      </c>
      <c r="AY467" s="93">
        <f t="shared" si="500"/>
        <v>3.7683521697871315E+29</v>
      </c>
      <c r="AZ467" s="93">
        <f t="shared" si="501"/>
        <v>371643.73333333334</v>
      </c>
      <c r="BA467" s="94">
        <f t="shared" si="502"/>
        <v>178.65562031349177</v>
      </c>
      <c r="BB467" s="100">
        <f t="shared" si="540"/>
        <v>16.059613087881722</v>
      </c>
      <c r="BC467" s="94">
        <f t="shared" si="503"/>
        <v>359</v>
      </c>
      <c r="BD467" s="94">
        <f t="shared" si="504"/>
        <v>15.1</v>
      </c>
      <c r="BE467" s="94">
        <v>1</v>
      </c>
      <c r="BF467" s="94">
        <f>BF$3/BI$3</f>
        <v>0.66225165562913912</v>
      </c>
      <c r="BG467" s="93">
        <f>BG466*BE467</f>
        <v>9.64987812052992E+16</v>
      </c>
      <c r="BH467" s="93">
        <f>BC467*BG467*$G467*BF467</f>
        <v>2.506006869188277E+20</v>
      </c>
      <c r="BI467" s="93">
        <f t="shared" si="534"/>
        <v>6.2076987906470376E+22</v>
      </c>
      <c r="BJ467" s="93">
        <f t="shared" si="505"/>
        <v>4.2944994538706179E+29</v>
      </c>
      <c r="BK467" s="93">
        <f t="shared" si="506"/>
        <v>371643.73333333334</v>
      </c>
      <c r="BL467" s="94">
        <f t="shared" si="507"/>
        <v>247.71276036676542</v>
      </c>
      <c r="BM467" s="100">
        <f t="shared" si="541"/>
        <v>25.376273280448832</v>
      </c>
      <c r="BN467" s="94">
        <f t="shared" si="508"/>
        <v>309</v>
      </c>
      <c r="BO467" s="94">
        <f t="shared" si="509"/>
        <v>17.600000000000001</v>
      </c>
      <c r="BP467" s="94">
        <v>1</v>
      </c>
      <c r="BQ467" s="94">
        <f>BQ$3/BT$3</f>
        <v>0.56818181818181823</v>
      </c>
      <c r="BR467" s="93">
        <f>BR466*BP467</f>
        <v>742298316963840</v>
      </c>
      <c r="BS467" s="93">
        <f>BN467*BR467*$G467*BQ467</f>
        <v>1.4235319373631081E+18</v>
      </c>
      <c r="BT467" s="93">
        <f t="shared" si="535"/>
        <v>7.0658823155129532E+19</v>
      </c>
      <c r="BU467" s="93">
        <f t="shared" si="510"/>
        <v>5.0055092972266805E+29</v>
      </c>
      <c r="BV467" s="93">
        <f t="shared" si="511"/>
        <v>371643.73333333334</v>
      </c>
      <c r="BW467" s="94">
        <f t="shared" si="512"/>
        <v>49.636275309716638</v>
      </c>
      <c r="BX467" s="100">
        <f t="shared" si="542"/>
        <v>5.926719439966166</v>
      </c>
      <c r="BY467" s="94">
        <f t="shared" si="513"/>
        <v>254</v>
      </c>
      <c r="BZ467" s="94">
        <f t="shared" si="514"/>
        <v>20.350000000000001</v>
      </c>
      <c r="CA467" s="94">
        <v>1</v>
      </c>
      <c r="CB467" s="94">
        <f>CB$3/CE$3</f>
        <v>0.49140049140049141</v>
      </c>
      <c r="CC467" s="93">
        <f>CC466*CA467</f>
        <v>341903278080</v>
      </c>
      <c r="CD467" s="93">
        <f>BY467*CC467*$G467*CB467</f>
        <v>466139059326116.62</v>
      </c>
      <c r="CE467" s="93">
        <f t="shared" si="536"/>
        <v>3.9892218883358512E+16</v>
      </c>
      <c r="CF467" s="93">
        <f t="shared" si="515"/>
        <v>5.7876201249183497E+29</v>
      </c>
      <c r="CG467" s="93">
        <f t="shared" si="516"/>
        <v>371643.73333333334</v>
      </c>
      <c r="CH467" s="94">
        <f t="shared" si="517"/>
        <v>85.580081920252525</v>
      </c>
      <c r="CI467" s="100">
        <f t="shared" si="543"/>
        <v>11.815160563616953</v>
      </c>
      <c r="CJ467" s="94">
        <f t="shared" si="518"/>
        <v>204</v>
      </c>
      <c r="CK467" s="94">
        <f t="shared" si="519"/>
        <v>22.85</v>
      </c>
      <c r="CL467" s="94">
        <v>1</v>
      </c>
      <c r="CM467" s="94">
        <f>CM$3/CP$3</f>
        <v>0.43763676148796499</v>
      </c>
      <c r="CN467" s="93">
        <f>CN466*CL467</f>
        <v>2193484800</v>
      </c>
      <c r="CO467" s="93">
        <f>CJ467*CN467*$G467*CM467</f>
        <v>2139052874719.5098</v>
      </c>
      <c r="CP467" s="93">
        <f t="shared" si="537"/>
        <v>43743147337834.906</v>
      </c>
      <c r="CQ467" s="93">
        <f t="shared" si="520"/>
        <v>6.4986299682744123E+29</v>
      </c>
      <c r="CR467" s="93">
        <f t="shared" si="521"/>
        <v>371643.73333333334</v>
      </c>
      <c r="CS467" s="94">
        <f t="shared" si="522"/>
        <v>20.449773754924532</v>
      </c>
      <c r="CT467" s="100">
        <f t="shared" si="544"/>
        <v>3.1701311417912184</v>
      </c>
      <c r="CU467" s="94">
        <f t="shared" si="523"/>
        <v>141</v>
      </c>
      <c r="CV467" s="94">
        <f t="shared" si="524"/>
        <v>26</v>
      </c>
      <c r="CW467" s="94">
        <v>1</v>
      </c>
      <c r="CX467" s="94">
        <f>CX$3/DA$3</f>
        <v>0.38461538461538458</v>
      </c>
      <c r="CY467" s="93">
        <f>CY466*CW467</f>
        <v>998400</v>
      </c>
      <c r="CZ467" s="93">
        <f>CU467*CY467*$G467*CX467</f>
        <v>591416265.60000002</v>
      </c>
      <c r="DA467" s="93">
        <f t="shared" si="538"/>
        <v>8017135534.9821281</v>
      </c>
      <c r="DB467" s="93">
        <f t="shared" si="525"/>
        <v>7.3945023709030497E+29</v>
      </c>
      <c r="DC467" s="93">
        <f t="shared" si="526"/>
        <v>371643.73333333334</v>
      </c>
      <c r="DD467" s="94">
        <f t="shared" si="527"/>
        <v>13.555825230556742</v>
      </c>
      <c r="DE467" s="100">
        <f t="shared" si="545"/>
        <v>2.3911224965703886</v>
      </c>
    </row>
    <row r="468" spans="1:109">
      <c r="A468" s="84">
        <v>8192</v>
      </c>
      <c r="B468" s="84">
        <f t="shared" si="481"/>
        <v>15.4</v>
      </c>
      <c r="C468" s="112">
        <f t="shared" si="477"/>
        <v>14.74</v>
      </c>
      <c r="D468" s="116"/>
      <c r="E468" s="86">
        <f t="shared" si="528"/>
        <v>3.31</v>
      </c>
      <c r="F468" s="86">
        <f t="shared" si="482"/>
        <v>3.31</v>
      </c>
      <c r="G468" s="87">
        <f t="shared" si="483"/>
        <v>10.956100000000001</v>
      </c>
      <c r="H468" s="88">
        <f t="shared" si="484"/>
        <v>6.533886699598468E+27</v>
      </c>
      <c r="I468" s="84">
        <f t="shared" si="529"/>
        <v>92.400000000000048</v>
      </c>
      <c r="J468" s="89">
        <v>462</v>
      </c>
      <c r="K468" s="94">
        <f t="shared" si="485"/>
        <v>462</v>
      </c>
      <c r="L468" s="94">
        <f t="shared" si="486"/>
        <v>10</v>
      </c>
      <c r="M468" s="94">
        <v>1</v>
      </c>
      <c r="N468" s="94">
        <f>N$3/Q$3</f>
        <v>1</v>
      </c>
      <c r="O468" s="93">
        <f>O467*M468</f>
        <v>3.4423045231554331E+23</v>
      </c>
      <c r="P468" s="93">
        <f>K468*O468*$G468*N468</f>
        <v>1.742397545479818E+27</v>
      </c>
      <c r="Q468" s="93">
        <f t="shared" si="478"/>
        <v>6.5338866995984682E+28</v>
      </c>
      <c r="R468" s="93">
        <f t="shared" si="479"/>
        <v>3.2669433497992345E+29</v>
      </c>
      <c r="S468" s="93">
        <f t="shared" si="487"/>
        <v>371916.79999999999</v>
      </c>
      <c r="T468" s="94">
        <f t="shared" si="480"/>
        <v>37.499402570606698</v>
      </c>
      <c r="U468" s="100">
        <f>T468/(($C468/N$3))</f>
        <v>2.5440571621849863</v>
      </c>
      <c r="V468" s="94">
        <f t="shared" si="488"/>
        <v>452</v>
      </c>
      <c r="W468" s="97">
        <f t="shared" si="489"/>
        <v>10.5</v>
      </c>
      <c r="X468" s="94">
        <v>1</v>
      </c>
      <c r="Y468" s="94">
        <f>Y$3/AB$3</f>
        <v>0.95238095238095244</v>
      </c>
      <c r="Z468" s="93">
        <f>Z467*X468</f>
        <v>2.8451700650570416E+22</v>
      </c>
      <c r="AA468" s="93">
        <f>V468*Z468*$G468*Y468</f>
        <v>1.3418789926568284E+26</v>
      </c>
      <c r="AB468" s="93">
        <f t="shared" si="530"/>
        <v>1.715145258644597E+28</v>
      </c>
      <c r="AC468" s="93">
        <f t="shared" si="490"/>
        <v>3.4302905172891959E+29</v>
      </c>
      <c r="AD468" s="93">
        <f t="shared" si="491"/>
        <v>371916.79999999999</v>
      </c>
      <c r="AE468" s="94">
        <f t="shared" si="492"/>
        <v>127.81668600748618</v>
      </c>
      <c r="AF468" s="100">
        <f t="shared" si="531"/>
        <v>9.1049878092171301</v>
      </c>
      <c r="AG468" s="94">
        <f t="shared" si="493"/>
        <v>427</v>
      </c>
      <c r="AH468" s="94">
        <f t="shared" si="494"/>
        <v>11.75</v>
      </c>
      <c r="AI468" s="94">
        <v>1</v>
      </c>
      <c r="AJ468" s="94">
        <f>AJ$3/AM$3</f>
        <v>0.85106382978723394</v>
      </c>
      <c r="AK468" s="93">
        <f>AK467*AI468</f>
        <v>2.4895238069249114E+21</v>
      </c>
      <c r="AL468" s="93">
        <f>AG468*AK468*$G468*AJ468</f>
        <v>9.912022511070944E+24</v>
      </c>
      <c r="AM468" s="93">
        <f t="shared" si="532"/>
        <v>5.9979038062720178E+26</v>
      </c>
      <c r="AN468" s="93">
        <f t="shared" si="495"/>
        <v>3.8386584360140999E+29</v>
      </c>
      <c r="AO468" s="93">
        <f t="shared" si="496"/>
        <v>371916.79999999999</v>
      </c>
      <c r="AP468" s="94">
        <f t="shared" si="497"/>
        <v>60.511402184295228</v>
      </c>
      <c r="AQ468" s="100">
        <f t="shared" si="539"/>
        <v>4.8236701198471437</v>
      </c>
      <c r="AR468" s="94">
        <f t="shared" si="498"/>
        <v>397</v>
      </c>
      <c r="AS468" s="94">
        <f t="shared" si="499"/>
        <v>13.25</v>
      </c>
      <c r="AT468" s="94">
        <v>1</v>
      </c>
      <c r="AU468" s="94">
        <f>AU$3/AX$3</f>
        <v>0.75471698113207542</v>
      </c>
      <c r="AV468" s="93">
        <f>AV467*AT468</f>
        <v>1.577439154077696E+19</v>
      </c>
      <c r="AW468" s="93">
        <f>AR468*AV468*$G468*AU468</f>
        <v>5.1782526060741781E+22</v>
      </c>
      <c r="AX468" s="93">
        <f t="shared" si="533"/>
        <v>1.0568115084189369E+25</v>
      </c>
      <c r="AY468" s="93">
        <f t="shared" si="500"/>
        <v>4.3286999384839849E+29</v>
      </c>
      <c r="AZ468" s="93">
        <f t="shared" si="501"/>
        <v>371916.79999999999</v>
      </c>
      <c r="BA468" s="94">
        <f t="shared" si="502"/>
        <v>204.08651118705163</v>
      </c>
      <c r="BB468" s="100">
        <f t="shared" si="540"/>
        <v>18.345632789880828</v>
      </c>
      <c r="BC468" s="94">
        <f t="shared" si="503"/>
        <v>360</v>
      </c>
      <c r="BD468" s="94">
        <f t="shared" si="504"/>
        <v>15.1</v>
      </c>
      <c r="BE468" s="94">
        <v>15</v>
      </c>
      <c r="BF468" s="94">
        <f>BF$3/BI$3</f>
        <v>0.66225165562913912</v>
      </c>
      <c r="BG468" s="93">
        <f>BG467*BE468</f>
        <v>1.447481718079488E+18</v>
      </c>
      <c r="BH468" s="93">
        <f>BC468*BG468*$G468*BF468</f>
        <v>3.7808951010081096E+21</v>
      </c>
      <c r="BI468" s="93">
        <f t="shared" si="534"/>
        <v>7.1307733891333352E+22</v>
      </c>
      <c r="BJ468" s="93">
        <f t="shared" si="505"/>
        <v>4.9330844581968424E+29</v>
      </c>
      <c r="BK468" s="93">
        <f t="shared" si="506"/>
        <v>371916.79999999999</v>
      </c>
      <c r="BL468" s="94">
        <f t="shared" si="507"/>
        <v>18.86001382908518</v>
      </c>
      <c r="BM468" s="100">
        <f t="shared" si="541"/>
        <v>1.9320638318805035</v>
      </c>
      <c r="BN468" s="94">
        <f t="shared" si="508"/>
        <v>310</v>
      </c>
      <c r="BO468" s="94">
        <f t="shared" si="509"/>
        <v>17.600000000000001</v>
      </c>
      <c r="BP468" s="94">
        <v>1</v>
      </c>
      <c r="BQ468" s="94">
        <f>BQ$3/BT$3</f>
        <v>0.56818181818181823</v>
      </c>
      <c r="BR468" s="93">
        <f>BR467*BP468</f>
        <v>742298316963840</v>
      </c>
      <c r="BS468" s="93">
        <f>BN468*BR468*$G468*BQ468</f>
        <v>1.432463251733599E+18</v>
      </c>
      <c r="BT468" s="93">
        <f t="shared" si="535"/>
        <v>8.1165673924323688E+19</v>
      </c>
      <c r="BU468" s="93">
        <f t="shared" si="510"/>
        <v>5.7498202956466524E+29</v>
      </c>
      <c r="BV468" s="93">
        <f t="shared" si="511"/>
        <v>371916.79999999999</v>
      </c>
      <c r="BW468" s="94">
        <f t="shared" si="512"/>
        <v>56.661609871035211</v>
      </c>
      <c r="BX468" s="100">
        <f t="shared" si="542"/>
        <v>6.7655653577355475</v>
      </c>
      <c r="BY468" s="94">
        <f t="shared" si="513"/>
        <v>255</v>
      </c>
      <c r="BZ468" s="94">
        <f t="shared" si="514"/>
        <v>20.350000000000001</v>
      </c>
      <c r="CA468" s="94">
        <v>1</v>
      </c>
      <c r="CB468" s="94">
        <f>CB$3/CE$3</f>
        <v>0.49140049140049141</v>
      </c>
      <c r="CC468" s="93">
        <f>CC467*CA468</f>
        <v>341903278080</v>
      </c>
      <c r="CD468" s="93">
        <f>BY468*CC468*$G468*CB468</f>
        <v>469391281949844.5</v>
      </c>
      <c r="CE468" s="93">
        <f t="shared" si="536"/>
        <v>4.5824126208495584E+16</v>
      </c>
      <c r="CF468" s="93">
        <f t="shared" si="515"/>
        <v>6.6482297168414414E+29</v>
      </c>
      <c r="CG468" s="93">
        <f t="shared" si="516"/>
        <v>371916.79999999999</v>
      </c>
      <c r="CH468" s="94">
        <f t="shared" si="517"/>
        <v>97.62457883355404</v>
      </c>
      <c r="CI468" s="100">
        <f t="shared" si="543"/>
        <v>13.478020212095148</v>
      </c>
      <c r="CJ468" s="94">
        <f t="shared" si="518"/>
        <v>205</v>
      </c>
      <c r="CK468" s="94">
        <f t="shared" si="519"/>
        <v>22.85</v>
      </c>
      <c r="CL468" s="94">
        <v>1</v>
      </c>
      <c r="CM468" s="94">
        <f>CM$3/CP$3</f>
        <v>0.43763676148796499</v>
      </c>
      <c r="CN468" s="93">
        <f>CN467*CL468</f>
        <v>2193484800</v>
      </c>
      <c r="CO468" s="93">
        <f>CJ468*CN468*$G468*CM468</f>
        <v>2156047246189.2344</v>
      </c>
      <c r="CP468" s="93">
        <f t="shared" si="537"/>
        <v>50247681389363.898</v>
      </c>
      <c r="CQ468" s="93">
        <f t="shared" si="520"/>
        <v>7.4649655542912508E+29</v>
      </c>
      <c r="CR468" s="93">
        <f t="shared" si="521"/>
        <v>371916.79999999999</v>
      </c>
      <c r="CS468" s="94">
        <f t="shared" si="522"/>
        <v>23.305463958721479</v>
      </c>
      <c r="CT468" s="100">
        <f t="shared" si="544"/>
        <v>3.6128212446186283</v>
      </c>
      <c r="CU468" s="94">
        <f t="shared" si="523"/>
        <v>142</v>
      </c>
      <c r="CV468" s="94">
        <f t="shared" si="524"/>
        <v>26</v>
      </c>
      <c r="CW468" s="94">
        <v>1</v>
      </c>
      <c r="CX468" s="94">
        <f>CX$3/DA$3</f>
        <v>0.38461538461538458</v>
      </c>
      <c r="CY468" s="93">
        <f>CY467*CW468</f>
        <v>998400</v>
      </c>
      <c r="CZ468" s="93">
        <f>CU468*CY468*$G468*CX468</f>
        <v>597414220.79999995</v>
      </c>
      <c r="DA468" s="93">
        <f t="shared" si="538"/>
        <v>9209270400.8222446</v>
      </c>
      <c r="DB468" s="93">
        <f t="shared" si="525"/>
        <v>8.4940527094780076E+29</v>
      </c>
      <c r="DC468" s="93">
        <f t="shared" si="526"/>
        <v>371916.79999999999</v>
      </c>
      <c r="DD468" s="94">
        <f t="shared" si="527"/>
        <v>15.415217917795916</v>
      </c>
      <c r="DE468" s="100">
        <f t="shared" si="545"/>
        <v>2.719102210737407</v>
      </c>
    </row>
    <row r="469" spans="1:109">
      <c r="A469" s="84">
        <v>8192</v>
      </c>
      <c r="B469" s="84">
        <f t="shared" si="481"/>
        <v>15.433333333333334</v>
      </c>
      <c r="C469" s="112">
        <f t="shared" si="477"/>
        <v>14.74</v>
      </c>
      <c r="D469" s="116"/>
      <c r="E469" s="86">
        <f t="shared" si="528"/>
        <v>3.3149999999999999</v>
      </c>
      <c r="F469" s="86">
        <f t="shared" si="482"/>
        <v>3.3149999999999999</v>
      </c>
      <c r="G469" s="87">
        <f t="shared" si="483"/>
        <v>10.989224999999999</v>
      </c>
      <c r="H469" s="88">
        <f t="shared" si="484"/>
        <v>7.5054649035657672E+27</v>
      </c>
      <c r="I469" s="84">
        <f t="shared" si="529"/>
        <v>92.600000000000037</v>
      </c>
      <c r="J469" s="89">
        <v>463</v>
      </c>
      <c r="K469" s="94">
        <f t="shared" si="485"/>
        <v>463</v>
      </c>
      <c r="L469" s="94">
        <f t="shared" si="486"/>
        <v>10</v>
      </c>
      <c r="M469" s="94">
        <v>1</v>
      </c>
      <c r="N469" s="94">
        <f>N$3/Q$3</f>
        <v>1</v>
      </c>
      <c r="O469" s="93">
        <f>O468*M469</f>
        <v>3.4423045231554331E+23</v>
      </c>
      <c r="P469" s="93">
        <f>K469*O469*$G469*N469</f>
        <v>1.7514483881567888E+27</v>
      </c>
      <c r="Q469" s="93">
        <f t="shared" si="478"/>
        <v>7.5054649035657674E+28</v>
      </c>
      <c r="R469" s="93">
        <f t="shared" si="479"/>
        <v>3.7527324517828838E+29</v>
      </c>
      <c r="S469" s="93">
        <f t="shared" si="487"/>
        <v>372189.8666666667</v>
      </c>
      <c r="T469" s="94">
        <f t="shared" si="480"/>
        <v>42.85290365572498</v>
      </c>
      <c r="U469" s="100">
        <f>T469/(($C469/N$3))</f>
        <v>2.9072526225050868</v>
      </c>
      <c r="V469" s="94">
        <f t="shared" si="488"/>
        <v>453</v>
      </c>
      <c r="W469" s="97">
        <f t="shared" si="489"/>
        <v>10.5</v>
      </c>
      <c r="X469" s="94">
        <v>1</v>
      </c>
      <c r="Y469" s="94">
        <f>Y$3/AB$3</f>
        <v>0.95238095238095244</v>
      </c>
      <c r="Z469" s="93">
        <f>Z468*X469</f>
        <v>2.8451700650570416E+22</v>
      </c>
      <c r="AA469" s="93">
        <f>V469*Z469*$G469*Y469</f>
        <v>1.3489138043527562E+26</v>
      </c>
      <c r="AB469" s="93">
        <f t="shared" si="530"/>
        <v>1.9701845371860124E+28</v>
      </c>
      <c r="AC469" s="93">
        <f t="shared" si="490"/>
        <v>3.9403690743720281E+29</v>
      </c>
      <c r="AD469" s="93">
        <f t="shared" si="491"/>
        <v>372189.8666666667</v>
      </c>
      <c r="AE469" s="94">
        <f t="shared" si="492"/>
        <v>146.05711134606989</v>
      </c>
      <c r="AF469" s="100">
        <f t="shared" si="531"/>
        <v>10.404339682047041</v>
      </c>
      <c r="AG469" s="94">
        <f t="shared" si="493"/>
        <v>428</v>
      </c>
      <c r="AH469" s="94">
        <f t="shared" si="494"/>
        <v>11.75</v>
      </c>
      <c r="AI469" s="94">
        <v>1</v>
      </c>
      <c r="AJ469" s="94">
        <f>AJ$3/AM$3</f>
        <v>0.85106382978723394</v>
      </c>
      <c r="AK469" s="93">
        <f>AK468*AI469</f>
        <v>2.4895238069249114E+21</v>
      </c>
      <c r="AL469" s="93">
        <f>AG469*AK469*$G469*AJ469</f>
        <v>9.9652741668613499E+24</v>
      </c>
      <c r="AM469" s="93">
        <f t="shared" si="532"/>
        <v>6.8897822356951234E+26</v>
      </c>
      <c r="AN469" s="93">
        <f t="shared" si="495"/>
        <v>4.4094606308448888E+29</v>
      </c>
      <c r="AO469" s="93">
        <f t="shared" si="496"/>
        <v>372189.8666666667</v>
      </c>
      <c r="AP469" s="94">
        <f t="shared" si="497"/>
        <v>69.137909507863753</v>
      </c>
      <c r="AQ469" s="100">
        <f t="shared" si="539"/>
        <v>5.5113326778656662</v>
      </c>
      <c r="AR469" s="94">
        <f t="shared" si="498"/>
        <v>398</v>
      </c>
      <c r="AS469" s="94">
        <f t="shared" si="499"/>
        <v>13.25</v>
      </c>
      <c r="AT469" s="94">
        <v>1</v>
      </c>
      <c r="AU469" s="94">
        <f>AU$3/AX$3</f>
        <v>0.75471698113207542</v>
      </c>
      <c r="AV469" s="93">
        <f>AV468*AT469</f>
        <v>1.577439154077696E+19</v>
      </c>
      <c r="AW469" s="93">
        <f>AR469*AV469*$G469*AU469</f>
        <v>5.2069915831032812E+22</v>
      </c>
      <c r="AX469" s="93">
        <f t="shared" si="533"/>
        <v>1.2139576412627683E+25</v>
      </c>
      <c r="AY469" s="93">
        <f t="shared" si="500"/>
        <v>4.972370498612321E+29</v>
      </c>
      <c r="AZ469" s="93">
        <f t="shared" si="501"/>
        <v>372189.8666666667</v>
      </c>
      <c r="BA469" s="94">
        <f t="shared" si="502"/>
        <v>233.13992770836583</v>
      </c>
      <c r="BB469" s="100">
        <f t="shared" si="540"/>
        <v>20.957286581654323</v>
      </c>
      <c r="BC469" s="94">
        <f t="shared" si="503"/>
        <v>361</v>
      </c>
      <c r="BD469" s="94">
        <f t="shared" si="504"/>
        <v>15.1</v>
      </c>
      <c r="BE469" s="94">
        <v>1</v>
      </c>
      <c r="BF469" s="94">
        <f>BF$3/BI$3</f>
        <v>0.66225165562913912</v>
      </c>
      <c r="BG469" s="93">
        <f>BG468*BE469</f>
        <v>1.447481718079488E+18</v>
      </c>
      <c r="BH469" s="93">
        <f>BC469*BG469*$G469*BF469</f>
        <v>3.8028606121150361E+21</v>
      </c>
      <c r="BI469" s="93">
        <f t="shared" si="534"/>
        <v>8.1911076619540956E+22</v>
      </c>
      <c r="BJ469" s="93">
        <f t="shared" si="505"/>
        <v>5.6666260021921539E+29</v>
      </c>
      <c r="BK469" s="93">
        <f t="shared" si="506"/>
        <v>372189.8666666667</v>
      </c>
      <c r="BL469" s="94">
        <f t="shared" si="507"/>
        <v>21.539331827885349</v>
      </c>
      <c r="BM469" s="100">
        <f t="shared" si="541"/>
        <v>2.2065394206314028</v>
      </c>
      <c r="BN469" s="94">
        <f t="shared" si="508"/>
        <v>311</v>
      </c>
      <c r="BO469" s="94">
        <f t="shared" si="509"/>
        <v>17.600000000000001</v>
      </c>
      <c r="BP469" s="94">
        <v>1</v>
      </c>
      <c r="BQ469" s="94">
        <f>BQ$3/BT$3</f>
        <v>0.56818181818181823</v>
      </c>
      <c r="BR469" s="93">
        <f>BR468*BP469</f>
        <v>742298316963840</v>
      </c>
      <c r="BS469" s="93">
        <f>BN469*BR469*$G469*BQ469</f>
        <v>1.4414290239293709E+18</v>
      </c>
      <c r="BT469" s="93">
        <f t="shared" si="535"/>
        <v>9.323487611909641E+19</v>
      </c>
      <c r="BU469" s="93">
        <f t="shared" si="510"/>
        <v>6.6048091151378747E+29</v>
      </c>
      <c r="BV469" s="93">
        <f t="shared" si="511"/>
        <v>372189.8666666667</v>
      </c>
      <c r="BW469" s="94">
        <f t="shared" si="512"/>
        <v>64.682252522525076</v>
      </c>
      <c r="BX469" s="100">
        <f t="shared" si="542"/>
        <v>7.7232540325403072</v>
      </c>
      <c r="BY469" s="94">
        <f t="shared" si="513"/>
        <v>256</v>
      </c>
      <c r="BZ469" s="94">
        <f t="shared" si="514"/>
        <v>20.350000000000001</v>
      </c>
      <c r="CA469" s="94">
        <v>1</v>
      </c>
      <c r="CB469" s="94">
        <f>CB$3/CE$3</f>
        <v>0.49140049140049141</v>
      </c>
      <c r="CC469" s="93">
        <f>CC468*CA469</f>
        <v>341903278080</v>
      </c>
      <c r="CD469" s="93">
        <f>BY469*CC469*$G469*CB469</f>
        <v>472656769076670.31</v>
      </c>
      <c r="CE469" s="93">
        <f t="shared" si="536"/>
        <v>5.2638098394875392E+16</v>
      </c>
      <c r="CF469" s="93">
        <f t="shared" si="515"/>
        <v>7.6368105393781683E+29</v>
      </c>
      <c r="CG469" s="93">
        <f t="shared" si="516"/>
        <v>372189.8666666667</v>
      </c>
      <c r="CH469" s="94">
        <f t="shared" si="517"/>
        <v>111.3664329777892</v>
      </c>
      <c r="CI469" s="100">
        <f t="shared" si="543"/>
        <v>15.375216493202242</v>
      </c>
      <c r="CJ469" s="94">
        <f t="shared" si="518"/>
        <v>206</v>
      </c>
      <c r="CK469" s="94">
        <f t="shared" si="519"/>
        <v>22.85</v>
      </c>
      <c r="CL469" s="94">
        <v>1</v>
      </c>
      <c r="CM469" s="94">
        <f>CM$3/CP$3</f>
        <v>0.43763676148796499</v>
      </c>
      <c r="CN469" s="93">
        <f>CN468*CL469</f>
        <v>2193484800</v>
      </c>
      <c r="CO469" s="93">
        <f>CJ469*CN469*$G469*CM469</f>
        <v>2173115005804.6738</v>
      </c>
      <c r="CP469" s="93">
        <f t="shared" si="537"/>
        <v>57719428954377.43</v>
      </c>
      <c r="CQ469" s="93">
        <f t="shared" si="520"/>
        <v>8.5749936523238898E+29</v>
      </c>
      <c r="CR469" s="93">
        <f t="shared" si="521"/>
        <v>372189.8666666667</v>
      </c>
      <c r="CS469" s="94">
        <f t="shared" si="522"/>
        <v>26.560687676538656</v>
      </c>
      <c r="CT469" s="100">
        <f t="shared" si="544"/>
        <v>4.1174471737375056</v>
      </c>
      <c r="CU469" s="94">
        <f t="shared" si="523"/>
        <v>143</v>
      </c>
      <c r="CV469" s="94">
        <f t="shared" si="524"/>
        <v>26</v>
      </c>
      <c r="CW469" s="94">
        <v>1</v>
      </c>
      <c r="CX469" s="94">
        <f>CX$3/DA$3</f>
        <v>0.38461538461538458</v>
      </c>
      <c r="CY469" s="93">
        <f>CY468*CW469</f>
        <v>998400</v>
      </c>
      <c r="CZ469" s="93">
        <f>CU469*CY469*$G469*CX469</f>
        <v>603440323.19999993</v>
      </c>
      <c r="DA469" s="93">
        <f t="shared" si="538"/>
        <v>10578673760.1474</v>
      </c>
      <c r="DB469" s="93">
        <f t="shared" si="525"/>
        <v>9.7571043746354977E+29</v>
      </c>
      <c r="DC469" s="93">
        <f t="shared" si="526"/>
        <v>372189.8666666667</v>
      </c>
      <c r="DD469" s="94">
        <f t="shared" si="527"/>
        <v>17.530604690202779</v>
      </c>
      <c r="DE469" s="100">
        <f t="shared" si="545"/>
        <v>3.0922369195744386</v>
      </c>
    </row>
    <row r="470" spans="1:109">
      <c r="A470" s="84">
        <v>8192</v>
      </c>
      <c r="B470" s="84">
        <f t="shared" si="481"/>
        <v>15.466666666666667</v>
      </c>
      <c r="C470" s="112">
        <f t="shared" ref="C470:C533" si="546">IF(D470&gt;0,C469+D470,C469)</f>
        <v>14.74</v>
      </c>
      <c r="D470" s="116"/>
      <c r="E470" s="86">
        <f t="shared" si="528"/>
        <v>3.32</v>
      </c>
      <c r="F470" s="86">
        <f t="shared" si="482"/>
        <v>3.32</v>
      </c>
      <c r="G470" s="87">
        <f t="shared" si="483"/>
        <v>11.022399999999999</v>
      </c>
      <c r="H470" s="88">
        <f t="shared" si="484"/>
        <v>8.6215151882139778E+27</v>
      </c>
      <c r="I470" s="84">
        <f t="shared" si="529"/>
        <v>92.800000000000054</v>
      </c>
      <c r="J470" s="89">
        <v>464</v>
      </c>
      <c r="K470" s="94">
        <f t="shared" si="485"/>
        <v>464</v>
      </c>
      <c r="L470" s="94">
        <f t="shared" si="486"/>
        <v>10</v>
      </c>
      <c r="M470" s="94">
        <v>1</v>
      </c>
      <c r="N470" s="94">
        <f>N$3/Q$3</f>
        <v>1</v>
      </c>
      <c r="O470" s="93">
        <f>O469*M470</f>
        <v>3.4423045231554331E+23</v>
      </c>
      <c r="P470" s="93">
        <f>K470*O470*$G470*N470</f>
        <v>1.7605300222477197E+27</v>
      </c>
      <c r="Q470" s="93">
        <f t="shared" si="478"/>
        <v>8.621515188213978E+28</v>
      </c>
      <c r="R470" s="93">
        <f t="shared" si="479"/>
        <v>4.310757594106989E+29</v>
      </c>
      <c r="S470" s="93">
        <f t="shared" si="487"/>
        <v>372462.93333333335</v>
      </c>
      <c r="T470" s="94">
        <f t="shared" si="480"/>
        <v>48.971134142924981</v>
      </c>
      <c r="U470" s="100">
        <f>T470/(($C470/N$3))</f>
        <v>3.3223293177018305</v>
      </c>
      <c r="V470" s="94">
        <f t="shared" si="488"/>
        <v>454</v>
      </c>
      <c r="W470" s="97">
        <f t="shared" si="489"/>
        <v>10.5</v>
      </c>
      <c r="X470" s="94">
        <v>1</v>
      </c>
      <c r="Y470" s="94">
        <f>Y$3/AB$3</f>
        <v>0.95238095238095244</v>
      </c>
      <c r="Z470" s="93">
        <f>Z469*X470</f>
        <v>2.8451700650570416E+22</v>
      </c>
      <c r="AA470" s="93">
        <f>V470*Z470*$G470*Y470</f>
        <v>1.3559727187036639E+26</v>
      </c>
      <c r="AB470" s="93">
        <f t="shared" si="530"/>
        <v>2.2631477369061676E+28</v>
      </c>
      <c r="AC470" s="93">
        <f t="shared" si="490"/>
        <v>4.5262954738123379E+29</v>
      </c>
      <c r="AD470" s="93">
        <f t="shared" si="491"/>
        <v>372462.93333333335</v>
      </c>
      <c r="AE470" s="94">
        <f t="shared" si="492"/>
        <v>166.90215855299661</v>
      </c>
      <c r="AF470" s="100">
        <f t="shared" si="531"/>
        <v>11.889231104521468</v>
      </c>
      <c r="AG470" s="94">
        <f t="shared" si="493"/>
        <v>429</v>
      </c>
      <c r="AH470" s="94">
        <f t="shared" si="494"/>
        <v>11.75</v>
      </c>
      <c r="AI470" s="94">
        <v>1</v>
      </c>
      <c r="AJ470" s="94">
        <f>AJ$3/AM$3</f>
        <v>0.85106382978723394</v>
      </c>
      <c r="AK470" s="93">
        <f>AK469*AI470</f>
        <v>2.4895238069249114E+21</v>
      </c>
      <c r="AL470" s="93">
        <f>AG470*AK470*$G470*AJ470</f>
        <v>1.0018711636471217E+25</v>
      </c>
      <c r="AM470" s="93">
        <f t="shared" si="532"/>
        <v>7.9142815204307808E+26</v>
      </c>
      <c r="AN470" s="93">
        <f t="shared" si="495"/>
        <v>5.0651401730757123E+29</v>
      </c>
      <c r="AO470" s="93">
        <f t="shared" si="496"/>
        <v>372462.93333333335</v>
      </c>
      <c r="AP470" s="94">
        <f t="shared" si="497"/>
        <v>78.995002627087715</v>
      </c>
      <c r="AQ470" s="100">
        <f t="shared" si="539"/>
        <v>6.2970914577223933</v>
      </c>
      <c r="AR470" s="94">
        <f t="shared" si="498"/>
        <v>399</v>
      </c>
      <c r="AS470" s="94">
        <f t="shared" si="499"/>
        <v>13.25</v>
      </c>
      <c r="AT470" s="94">
        <v>1</v>
      </c>
      <c r="AU470" s="94">
        <f>AU$3/AX$3</f>
        <v>0.75471698113207542</v>
      </c>
      <c r="AV470" s="93">
        <f>AV469*AT470</f>
        <v>1.577439154077696E+19</v>
      </c>
      <c r="AW470" s="93">
        <f>AR470*AV470*$G470*AU470</f>
        <v>5.2358331829664092E+22</v>
      </c>
      <c r="AX470" s="93">
        <f t="shared" si="533"/>
        <v>1.3944711455546228E+25</v>
      </c>
      <c r="AY470" s="93">
        <f t="shared" si="500"/>
        <v>5.7117538121917605E+29</v>
      </c>
      <c r="AZ470" s="93">
        <f t="shared" si="501"/>
        <v>372462.93333333335</v>
      </c>
      <c r="BA470" s="94">
        <f t="shared" si="502"/>
        <v>266.33223344303963</v>
      </c>
      <c r="BB470" s="100">
        <f t="shared" si="540"/>
        <v>23.940991133787485</v>
      </c>
      <c r="BC470" s="94">
        <f t="shared" si="503"/>
        <v>362</v>
      </c>
      <c r="BD470" s="94">
        <f t="shared" si="504"/>
        <v>15.1</v>
      </c>
      <c r="BE470" s="94">
        <v>1</v>
      </c>
      <c r="BF470" s="94">
        <f>BF$3/BI$3</f>
        <v>0.66225165562913912</v>
      </c>
      <c r="BG470" s="93">
        <f>BG469*BE470</f>
        <v>1.447481718079488E+18</v>
      </c>
      <c r="BH470" s="93">
        <f>BC470*BG470*$G470*BF470</f>
        <v>3.8249069808927711E+21</v>
      </c>
      <c r="BI470" s="93">
        <f t="shared" si="534"/>
        <v>9.40911189689028E+22</v>
      </c>
      <c r="BJ470" s="93">
        <f t="shared" si="505"/>
        <v>6.5092439671015529E+29</v>
      </c>
      <c r="BK470" s="93">
        <f t="shared" si="506"/>
        <v>372462.93333333335</v>
      </c>
      <c r="BL470" s="94">
        <f t="shared" si="507"/>
        <v>24.599583581753144</v>
      </c>
      <c r="BM470" s="100">
        <f t="shared" si="541"/>
        <v>2.5200387522691483</v>
      </c>
      <c r="BN470" s="94">
        <f t="shared" si="508"/>
        <v>312</v>
      </c>
      <c r="BO470" s="94">
        <f t="shared" si="509"/>
        <v>17.600000000000001</v>
      </c>
      <c r="BP470" s="94">
        <v>1</v>
      </c>
      <c r="BQ470" s="94">
        <f>BQ$3/BT$3</f>
        <v>0.56818181818181823</v>
      </c>
      <c r="BR470" s="93">
        <f>BR469*BP470</f>
        <v>742298316963840</v>
      </c>
      <c r="BS470" s="93">
        <f>BN470*BR470*$G470*BQ470</f>
        <v>1.4504293172144863E+18</v>
      </c>
      <c r="BT470" s="93">
        <f t="shared" si="535"/>
        <v>1.0709874882635838E+20</v>
      </c>
      <c r="BU470" s="93">
        <f t="shared" si="510"/>
        <v>7.5869333656283018E+29</v>
      </c>
      <c r="BV470" s="93">
        <f t="shared" si="511"/>
        <v>372462.93333333335</v>
      </c>
      <c r="BW470" s="94">
        <f t="shared" si="512"/>
        <v>73.83934367242307</v>
      </c>
      <c r="BX470" s="100">
        <f t="shared" si="542"/>
        <v>8.8166380504385753</v>
      </c>
      <c r="BY470" s="94">
        <f t="shared" si="513"/>
        <v>257</v>
      </c>
      <c r="BZ470" s="94">
        <f t="shared" si="514"/>
        <v>20.350000000000001</v>
      </c>
      <c r="CA470" s="94">
        <v>1</v>
      </c>
      <c r="CB470" s="94">
        <f>CB$3/CE$3</f>
        <v>0.49140049140049141</v>
      </c>
      <c r="CC470" s="93">
        <f>CC469*CA470</f>
        <v>341903278080</v>
      </c>
      <c r="CD470" s="93">
        <f>BY470*CC470*$G470*CB470</f>
        <v>475935545908310</v>
      </c>
      <c r="CE470" s="93">
        <f t="shared" si="536"/>
        <v>6.046529703636544E+16</v>
      </c>
      <c r="CF470" s="93">
        <f t="shared" si="515"/>
        <v>8.7723917040077237E+29</v>
      </c>
      <c r="CG470" s="93">
        <f t="shared" si="516"/>
        <v>372462.93333333335</v>
      </c>
      <c r="CH470" s="94">
        <f t="shared" si="517"/>
        <v>127.04513784732987</v>
      </c>
      <c r="CI470" s="100">
        <f t="shared" si="543"/>
        <v>17.539813807280616</v>
      </c>
      <c r="CJ470" s="94">
        <f t="shared" si="518"/>
        <v>207</v>
      </c>
      <c r="CK470" s="94">
        <f t="shared" si="519"/>
        <v>22.85</v>
      </c>
      <c r="CL470" s="94">
        <v>1</v>
      </c>
      <c r="CM470" s="94">
        <f>CM$3/CP$3</f>
        <v>0.43763676148796499</v>
      </c>
      <c r="CN470" s="93">
        <f>CN469*CL470</f>
        <v>2193484800</v>
      </c>
      <c r="CO470" s="93">
        <f>CJ470*CN470*$G470*CM470</f>
        <v>2190256297558.2668</v>
      </c>
      <c r="CP470" s="93">
        <f t="shared" si="537"/>
        <v>66302213091261.594</v>
      </c>
      <c r="CQ470" s="93">
        <f t="shared" si="520"/>
        <v>9.8500811025344697E+29</v>
      </c>
      <c r="CR470" s="93">
        <f t="shared" si="521"/>
        <v>372462.93333333335</v>
      </c>
      <c r="CS470" s="94">
        <f t="shared" si="522"/>
        <v>30.271440454332389</v>
      </c>
      <c r="CT470" s="100">
        <f t="shared" si="544"/>
        <v>4.6926893784361949</v>
      </c>
      <c r="CU470" s="94">
        <f t="shared" si="523"/>
        <v>144</v>
      </c>
      <c r="CV470" s="94">
        <f t="shared" si="524"/>
        <v>26</v>
      </c>
      <c r="CW470" s="94">
        <v>1</v>
      </c>
      <c r="CX470" s="94">
        <f>CX$3/DA$3</f>
        <v>0.38461538461538458</v>
      </c>
      <c r="CY470" s="93">
        <f>CY469*CW470</f>
        <v>998400</v>
      </c>
      <c r="CZ470" s="93">
        <f>CU470*CY470*$G470*CX470</f>
        <v>609494630.39999998</v>
      </c>
      <c r="DA470" s="93">
        <f t="shared" si="538"/>
        <v>12151705146.331619</v>
      </c>
      <c r="DB470" s="93">
        <f t="shared" si="525"/>
        <v>1.1207969744678171E+30</v>
      </c>
      <c r="DC470" s="93">
        <f t="shared" si="526"/>
        <v>372462.93333333335</v>
      </c>
      <c r="DD470" s="94">
        <f t="shared" si="527"/>
        <v>19.937345696313489</v>
      </c>
      <c r="DE470" s="100">
        <f t="shared" si="545"/>
        <v>3.5167638270295161</v>
      </c>
    </row>
    <row r="471" spans="1:109">
      <c r="A471" s="84">
        <v>8192</v>
      </c>
      <c r="B471" s="84">
        <f t="shared" si="481"/>
        <v>15.5</v>
      </c>
      <c r="C471" s="112">
        <f t="shared" si="546"/>
        <v>14.74</v>
      </c>
      <c r="D471" s="116"/>
      <c r="E471" s="86">
        <f t="shared" si="528"/>
        <v>3.3250000000000002</v>
      </c>
      <c r="F471" s="86">
        <f t="shared" si="482"/>
        <v>3.3250000000000002</v>
      </c>
      <c r="G471" s="87">
        <f t="shared" si="483"/>
        <v>11.055625000000001</v>
      </c>
      <c r="H471" s="88">
        <f t="shared" si="484"/>
        <v>9.9035203142833501E+27</v>
      </c>
      <c r="I471" s="84">
        <f t="shared" si="529"/>
        <v>93.000000000000043</v>
      </c>
      <c r="J471" s="89">
        <v>465</v>
      </c>
      <c r="K471" s="94">
        <f t="shared" si="485"/>
        <v>465</v>
      </c>
      <c r="L471" s="94">
        <f t="shared" si="486"/>
        <v>10</v>
      </c>
      <c r="M471" s="94">
        <v>1</v>
      </c>
      <c r="N471" s="94">
        <f>N$3/Q$3</f>
        <v>1</v>
      </c>
      <c r="O471" s="93">
        <f>O470*M471</f>
        <v>3.4423045231554331E+23</v>
      </c>
      <c r="P471" s="93">
        <f>K471*O471*$G471*N471</f>
        <v>1.7696424993871785E+27</v>
      </c>
      <c r="Q471" s="93">
        <f t="shared" si="478"/>
        <v>9.9035203142833501E+28</v>
      </c>
      <c r="R471" s="93">
        <f t="shared" si="479"/>
        <v>4.9517601571416752E+29</v>
      </c>
      <c r="S471" s="93">
        <f t="shared" si="487"/>
        <v>372736</v>
      </c>
      <c r="T471" s="94">
        <f t="shared" si="480"/>
        <v>55.963395531656296</v>
      </c>
      <c r="U471" s="100">
        <f>T471/(($C471/N$3))</f>
        <v>3.796702546245339</v>
      </c>
      <c r="V471" s="94">
        <f t="shared" si="488"/>
        <v>455</v>
      </c>
      <c r="W471" s="97">
        <f t="shared" si="489"/>
        <v>10.5</v>
      </c>
      <c r="X471" s="94">
        <v>1</v>
      </c>
      <c r="Y471" s="94">
        <f>Y$3/AB$3</f>
        <v>0.95238095238095244</v>
      </c>
      <c r="Z471" s="93">
        <f>Z470*X471</f>
        <v>2.8451700650570416E+22</v>
      </c>
      <c r="AA471" s="93">
        <f>V471*Z471*$G471*Y471</f>
        <v>1.3630557763548377E+26</v>
      </c>
      <c r="AB471" s="93">
        <f t="shared" si="530"/>
        <v>2.5996740824993777E+28</v>
      </c>
      <c r="AC471" s="93">
        <f t="shared" si="490"/>
        <v>5.199348164998759E+29</v>
      </c>
      <c r="AD471" s="93">
        <f t="shared" si="491"/>
        <v>372736</v>
      </c>
      <c r="AE471" s="94">
        <f t="shared" si="492"/>
        <v>190.72396945131445</v>
      </c>
      <c r="AF471" s="100">
        <f t="shared" si="531"/>
        <v>13.586171500941667</v>
      </c>
      <c r="AG471" s="94">
        <f t="shared" si="493"/>
        <v>430</v>
      </c>
      <c r="AH471" s="94">
        <f t="shared" si="494"/>
        <v>11.75</v>
      </c>
      <c r="AI471" s="94">
        <v>1</v>
      </c>
      <c r="AJ471" s="94">
        <f>AJ$3/AM$3</f>
        <v>0.85106382978723394</v>
      </c>
      <c r="AK471" s="93">
        <f>AK470*AI471</f>
        <v>2.4895238069249114E+21</v>
      </c>
      <c r="AL471" s="93">
        <f>AG471*AK471*$G471*AJ471</f>
        <v>1.0072335237712099E+25</v>
      </c>
      <c r="AM471" s="93">
        <f t="shared" si="532"/>
        <v>9.0911221635022712E+26</v>
      </c>
      <c r="AN471" s="93">
        <f t="shared" si="495"/>
        <v>5.8183181846414688E+29</v>
      </c>
      <c r="AO471" s="93">
        <f t="shared" si="496"/>
        <v>372736</v>
      </c>
      <c r="AP471" s="94">
        <f t="shared" si="497"/>
        <v>90.25833581733815</v>
      </c>
      <c r="AQ471" s="100">
        <f t="shared" si="539"/>
        <v>7.194948750703686</v>
      </c>
      <c r="AR471" s="94">
        <f t="shared" si="498"/>
        <v>400</v>
      </c>
      <c r="AS471" s="94">
        <f t="shared" si="499"/>
        <v>13.25</v>
      </c>
      <c r="AT471" s="94">
        <v>15</v>
      </c>
      <c r="AU471" s="94">
        <f>AU$3/AX$3</f>
        <v>0.75471698113207542</v>
      </c>
      <c r="AV471" s="93">
        <f>AV470*AT471</f>
        <v>2.366158731116544E+20</v>
      </c>
      <c r="AW471" s="93">
        <f>AR471*AV471*$G471*AU471</f>
        <v>7.8971663763623671E+23</v>
      </c>
      <c r="AX471" s="93">
        <f t="shared" si="533"/>
        <v>1.6018267109894266E+25</v>
      </c>
      <c r="AY471" s="93">
        <f t="shared" si="500"/>
        <v>6.5610822082127195E+29</v>
      </c>
      <c r="AZ471" s="93">
        <f t="shared" si="501"/>
        <v>372736</v>
      </c>
      <c r="BA471" s="94">
        <f t="shared" si="502"/>
        <v>20.283562921809281</v>
      </c>
      <c r="BB471" s="100">
        <f t="shared" si="540"/>
        <v>1.8233189193620962</v>
      </c>
      <c r="BC471" s="94">
        <f t="shared" si="503"/>
        <v>363</v>
      </c>
      <c r="BD471" s="94">
        <f t="shared" si="504"/>
        <v>15.1</v>
      </c>
      <c r="BE471" s="94">
        <v>1</v>
      </c>
      <c r="BF471" s="94">
        <f>BF$3/BI$3</f>
        <v>0.66225165562913912</v>
      </c>
      <c r="BG471" s="93">
        <f>BG470*BE471</f>
        <v>1.447481718079488E+18</v>
      </c>
      <c r="BH471" s="93">
        <f>BC471*BG471*$G471*BF471</f>
        <v>3.8470343511308889E+21</v>
      </c>
      <c r="BI471" s="93">
        <f t="shared" si="534"/>
        <v>1.0808231357940897E+23</v>
      </c>
      <c r="BJ471" s="93">
        <f t="shared" si="505"/>
        <v>7.4771578372839291E+29</v>
      </c>
      <c r="BK471" s="93">
        <f t="shared" si="506"/>
        <v>372736</v>
      </c>
      <c r="BL471" s="94">
        <f t="shared" si="507"/>
        <v>28.0949697128742</v>
      </c>
      <c r="BM471" s="100">
        <f t="shared" si="541"/>
        <v>2.8781142650230693</v>
      </c>
      <c r="BN471" s="94">
        <f t="shared" si="508"/>
        <v>313</v>
      </c>
      <c r="BO471" s="94">
        <f t="shared" si="509"/>
        <v>17.600000000000001</v>
      </c>
      <c r="BP471" s="94">
        <v>1</v>
      </c>
      <c r="BQ471" s="94">
        <f>BQ$3/BT$3</f>
        <v>0.56818181818181823</v>
      </c>
      <c r="BR471" s="93">
        <f>BR470*BP471</f>
        <v>742298316963840</v>
      </c>
      <c r="BS471" s="93">
        <f>BN471*BR471*$G471*BQ471</f>
        <v>1.4594641948530058E+18</v>
      </c>
      <c r="BT471" s="93">
        <f t="shared" si="535"/>
        <v>1.2302415659907854E+20</v>
      </c>
      <c r="BU471" s="93">
        <f t="shared" si="510"/>
        <v>8.7150978765693488E+29</v>
      </c>
      <c r="BV471" s="93">
        <f t="shared" si="511"/>
        <v>372736</v>
      </c>
      <c r="BW471" s="94">
        <f t="shared" si="512"/>
        <v>84.294056019284028</v>
      </c>
      <c r="BX471" s="100">
        <f t="shared" si="542"/>
        <v>10.064961912750332</v>
      </c>
      <c r="BY471" s="94">
        <f t="shared" si="513"/>
        <v>258</v>
      </c>
      <c r="BZ471" s="94">
        <f t="shared" si="514"/>
        <v>20.350000000000001</v>
      </c>
      <c r="CA471" s="94">
        <v>1</v>
      </c>
      <c r="CB471" s="94">
        <f>CB$3/CE$3</f>
        <v>0.49140049140049141</v>
      </c>
      <c r="CC471" s="93">
        <f>CC470*CA471</f>
        <v>341903278080</v>
      </c>
      <c r="CD471" s="93">
        <f>BY471*CC471*$G471*CB471</f>
        <v>479227637646479.44</v>
      </c>
      <c r="CE471" s="93">
        <f t="shared" si="536"/>
        <v>6.945638724008008E+16</v>
      </c>
      <c r="CF471" s="93">
        <f t="shared" si="515"/>
        <v>1.0076831919783309E+30</v>
      </c>
      <c r="CG471" s="93">
        <f t="shared" si="516"/>
        <v>372736</v>
      </c>
      <c r="CH471" s="94">
        <f t="shared" si="517"/>
        <v>144.9340183742016</v>
      </c>
      <c r="CI471" s="100">
        <f t="shared" si="543"/>
        <v>20.009547312856192</v>
      </c>
      <c r="CJ471" s="94">
        <f t="shared" si="518"/>
        <v>208</v>
      </c>
      <c r="CK471" s="94">
        <f t="shared" si="519"/>
        <v>22.85</v>
      </c>
      <c r="CL471" s="94">
        <v>1</v>
      </c>
      <c r="CM471" s="94">
        <f>CM$3/CP$3</f>
        <v>0.43763676148796499</v>
      </c>
      <c r="CN471" s="93">
        <f>CN470*CL471</f>
        <v>2193484800</v>
      </c>
      <c r="CO471" s="93">
        <f>CJ471*CN471*$G471*CM471</f>
        <v>2207471265442.4507</v>
      </c>
      <c r="CP471" s="93">
        <f t="shared" si="537"/>
        <v>76161243110595.078</v>
      </c>
      <c r="CQ471" s="93">
        <f t="shared" si="520"/>
        <v>1.1314771959068728E+30</v>
      </c>
      <c r="CR471" s="93">
        <f t="shared" si="521"/>
        <v>372736</v>
      </c>
      <c r="CS471" s="94">
        <f t="shared" si="522"/>
        <v>34.501578481625145</v>
      </c>
      <c r="CT471" s="100">
        <f t="shared" si="544"/>
        <v>5.3484468677417549</v>
      </c>
      <c r="CU471" s="94">
        <f t="shared" si="523"/>
        <v>145</v>
      </c>
      <c r="CV471" s="94">
        <f t="shared" si="524"/>
        <v>26</v>
      </c>
      <c r="CW471" s="94">
        <v>1</v>
      </c>
      <c r="CX471" s="94">
        <f>CX$3/DA$3</f>
        <v>0.38461538461538458</v>
      </c>
      <c r="CY471" s="93">
        <f>CY470*CW471</f>
        <v>998400</v>
      </c>
      <c r="CZ471" s="93">
        <f>CU471*CY471*$G471*CX471</f>
        <v>615577200</v>
      </c>
      <c r="DA471" s="93">
        <f t="shared" si="538"/>
        <v>13958643712.000137</v>
      </c>
      <c r="DB471" s="93">
        <f t="shared" si="525"/>
        <v>1.2874576408568355E+30</v>
      </c>
      <c r="DC471" s="93">
        <f t="shared" si="526"/>
        <v>372736</v>
      </c>
      <c r="DD471" s="94">
        <f t="shared" si="527"/>
        <v>22.675699671787939</v>
      </c>
      <c r="DE471" s="100">
        <f t="shared" si="545"/>
        <v>3.9997842026220245</v>
      </c>
    </row>
    <row r="472" spans="1:109">
      <c r="A472" s="84">
        <v>8192</v>
      </c>
      <c r="B472" s="84">
        <f t="shared" si="481"/>
        <v>15.533333333333333</v>
      </c>
      <c r="C472" s="112">
        <f t="shared" si="546"/>
        <v>14.74</v>
      </c>
      <c r="D472" s="116"/>
      <c r="E472" s="86">
        <f t="shared" si="528"/>
        <v>3.33</v>
      </c>
      <c r="F472" s="86">
        <f t="shared" si="482"/>
        <v>3.33</v>
      </c>
      <c r="G472" s="87">
        <f t="shared" si="483"/>
        <v>11.088900000000001</v>
      </c>
      <c r="H472" s="88">
        <f t="shared" si="484"/>
        <v>1.1376157493697002E+28</v>
      </c>
      <c r="I472" s="84">
        <f t="shared" si="529"/>
        <v>93.200000000000045</v>
      </c>
      <c r="J472" s="89">
        <v>466</v>
      </c>
      <c r="K472" s="94">
        <f t="shared" si="485"/>
        <v>466</v>
      </c>
      <c r="L472" s="94">
        <f t="shared" si="486"/>
        <v>10</v>
      </c>
      <c r="M472" s="94">
        <v>1</v>
      </c>
      <c r="N472" s="94">
        <f>N$3/Q$3</f>
        <v>1</v>
      </c>
      <c r="O472" s="93">
        <f>O471*M472</f>
        <v>3.4423045231554331E+23</v>
      </c>
      <c r="P472" s="93">
        <f>K472*O472*$G472*N472</f>
        <v>1.778785871209732E+27</v>
      </c>
      <c r="Q472" s="93">
        <f t="shared" si="478"/>
        <v>1.1376157493697002E+29</v>
      </c>
      <c r="R472" s="93">
        <f t="shared" si="479"/>
        <v>5.6880787468485007E+29</v>
      </c>
      <c r="S472" s="93">
        <f t="shared" si="487"/>
        <v>373009.06666666665</v>
      </c>
      <c r="T472" s="94">
        <f t="shared" si="480"/>
        <v>63.954620271186478</v>
      </c>
      <c r="U472" s="100">
        <f>T472/(($C472/N$3))</f>
        <v>4.3388480509624472</v>
      </c>
      <c r="V472" s="94">
        <f t="shared" si="488"/>
        <v>456</v>
      </c>
      <c r="W472" s="97">
        <f t="shared" si="489"/>
        <v>10.5</v>
      </c>
      <c r="X472" s="94">
        <v>1</v>
      </c>
      <c r="Y472" s="94">
        <f>Y$3/AB$3</f>
        <v>0.95238095238095244</v>
      </c>
      <c r="Z472" s="93">
        <f>Z471*X472</f>
        <v>2.8451700650570416E+22</v>
      </c>
      <c r="AA472" s="93">
        <f>V472*Z472*$G472*Y472</f>
        <v>1.3701630179515646E+26</v>
      </c>
      <c r="AB472" s="93">
        <f t="shared" si="530"/>
        <v>2.9862413420954616E+28</v>
      </c>
      <c r="AC472" s="93">
        <f t="shared" si="490"/>
        <v>5.9724826841909267E+29</v>
      </c>
      <c r="AD472" s="93">
        <f t="shared" si="491"/>
        <v>373009.06666666665</v>
      </c>
      <c r="AE472" s="94">
        <f t="shared" si="492"/>
        <v>217.94788670912919</v>
      </c>
      <c r="AF472" s="100">
        <f t="shared" si="531"/>
        <v>15.525460043730369</v>
      </c>
      <c r="AG472" s="94">
        <f t="shared" si="493"/>
        <v>431</v>
      </c>
      <c r="AH472" s="94">
        <f t="shared" si="494"/>
        <v>11.75</v>
      </c>
      <c r="AI472" s="94">
        <v>1</v>
      </c>
      <c r="AJ472" s="94">
        <f>AJ$3/AM$3</f>
        <v>0.85106382978723394</v>
      </c>
      <c r="AK472" s="93">
        <f>AK471*AI472</f>
        <v>2.4895238069249114E+21</v>
      </c>
      <c r="AL472" s="93">
        <f>AG472*AK472*$G472*AJ472</f>
        <v>1.0126145288395538E+25</v>
      </c>
      <c r="AM472" s="93">
        <f t="shared" si="532"/>
        <v>1.0442957074292146E+27</v>
      </c>
      <c r="AN472" s="93">
        <f t="shared" si="495"/>
        <v>6.6834925275469886E+29</v>
      </c>
      <c r="AO472" s="93">
        <f t="shared" si="496"/>
        <v>373009.06666666665</v>
      </c>
      <c r="AP472" s="94">
        <f t="shared" si="497"/>
        <v>103.12865139570603</v>
      </c>
      <c r="AQ472" s="100">
        <f t="shared" si="539"/>
        <v>8.2209067428734457</v>
      </c>
      <c r="AR472" s="94">
        <f t="shared" si="498"/>
        <v>401</v>
      </c>
      <c r="AS472" s="94">
        <f t="shared" si="499"/>
        <v>13.25</v>
      </c>
      <c r="AT472" s="94">
        <v>1</v>
      </c>
      <c r="AU472" s="94">
        <f>AU$3/AX$3</f>
        <v>0.75471698113207542</v>
      </c>
      <c r="AV472" s="93">
        <f>AV471*AT472</f>
        <v>2.366158731116544E+20</v>
      </c>
      <c r="AW472" s="93">
        <f>AR472*AV472*$G472*AU472</f>
        <v>7.9407374482602085E+23</v>
      </c>
      <c r="AX472" s="93">
        <f t="shared" si="533"/>
        <v>1.8400157079038656E+25</v>
      </c>
      <c r="AY472" s="93">
        <f t="shared" si="500"/>
        <v>7.5367043395742645E+29</v>
      </c>
      <c r="AZ472" s="93">
        <f t="shared" si="501"/>
        <v>373009.06666666665</v>
      </c>
      <c r="BA472" s="94">
        <f t="shared" si="502"/>
        <v>23.171849212909155</v>
      </c>
      <c r="BB472" s="100">
        <f t="shared" si="540"/>
        <v>2.0829511673748051</v>
      </c>
      <c r="BC472" s="94">
        <f t="shared" si="503"/>
        <v>364</v>
      </c>
      <c r="BD472" s="94">
        <f t="shared" si="504"/>
        <v>15.1</v>
      </c>
      <c r="BE472" s="94">
        <v>1</v>
      </c>
      <c r="BF472" s="94">
        <f>BF$3/BI$3</f>
        <v>0.66225165562913912</v>
      </c>
      <c r="BG472" s="93">
        <f>BG471*BE472</f>
        <v>1.447481718079488E+18</v>
      </c>
      <c r="BH472" s="93">
        <f>BC472*BG472*$G472*BF472</f>
        <v>3.8692428666189639E+21</v>
      </c>
      <c r="BI472" s="93">
        <f t="shared" si="534"/>
        <v>1.2415397581294079E+23</v>
      </c>
      <c r="BJ472" s="93">
        <f t="shared" si="505"/>
        <v>8.5889989077412372E+29</v>
      </c>
      <c r="BK472" s="93">
        <f t="shared" si="506"/>
        <v>373009.06666666665</v>
      </c>
      <c r="BL472" s="94">
        <f t="shared" si="507"/>
        <v>32.087408336150652</v>
      </c>
      <c r="BM472" s="100">
        <f t="shared" si="541"/>
        <v>3.2871089950873462</v>
      </c>
      <c r="BN472" s="94">
        <f t="shared" si="508"/>
        <v>314</v>
      </c>
      <c r="BO472" s="94">
        <f t="shared" si="509"/>
        <v>17.600000000000001</v>
      </c>
      <c r="BP472" s="94">
        <v>1</v>
      </c>
      <c r="BQ472" s="94">
        <f>BQ$3/BT$3</f>
        <v>0.56818181818181823</v>
      </c>
      <c r="BR472" s="93">
        <f>BR471*BP472</f>
        <v>742298316963840</v>
      </c>
      <c r="BS472" s="93">
        <f>BN472*BR472*$G472*BQ472</f>
        <v>1.4685337201089902E+18</v>
      </c>
      <c r="BT472" s="93">
        <f t="shared" si="535"/>
        <v>1.4131764631025911E+20</v>
      </c>
      <c r="BU472" s="93">
        <f t="shared" si="510"/>
        <v>1.0011018594453362E+30</v>
      </c>
      <c r="BV472" s="93">
        <f t="shared" si="511"/>
        <v>373009.06666666665</v>
      </c>
      <c r="BW472" s="94">
        <f t="shared" si="512"/>
        <v>96.230440183403445</v>
      </c>
      <c r="BX472" s="100">
        <f t="shared" si="542"/>
        <v>11.490201812943695</v>
      </c>
      <c r="BY472" s="94">
        <f t="shared" si="513"/>
        <v>259</v>
      </c>
      <c r="BZ472" s="94">
        <f t="shared" si="514"/>
        <v>20.350000000000001</v>
      </c>
      <c r="CA472" s="94">
        <v>1</v>
      </c>
      <c r="CB472" s="94">
        <f>CB$3/CE$3</f>
        <v>0.49140049140049141</v>
      </c>
      <c r="CC472" s="93">
        <f>CC471*CA472</f>
        <v>341903278080</v>
      </c>
      <c r="CD472" s="93">
        <f>BY472*CC472*$G472*CB472</f>
        <v>482533069492894.31</v>
      </c>
      <c r="CE472" s="93">
        <f t="shared" si="536"/>
        <v>7.9784437766717056E+16</v>
      </c>
      <c r="CF472" s="93">
        <f t="shared" si="515"/>
        <v>1.1575240249836701E+30</v>
      </c>
      <c r="CG472" s="93">
        <f t="shared" si="516"/>
        <v>373009.06666666665</v>
      </c>
      <c r="CH472" s="94">
        <f t="shared" si="517"/>
        <v>165.34501531794382</v>
      </c>
      <c r="CI472" s="100">
        <f t="shared" si="543"/>
        <v>22.827483458074333</v>
      </c>
      <c r="CJ472" s="94">
        <f t="shared" si="518"/>
        <v>209</v>
      </c>
      <c r="CK472" s="94">
        <f t="shared" si="519"/>
        <v>22.85</v>
      </c>
      <c r="CL472" s="94">
        <v>1</v>
      </c>
      <c r="CM472" s="94">
        <f>CM$3/CP$3</f>
        <v>0.43763676148796499</v>
      </c>
      <c r="CN472" s="93">
        <f>CN471*CL472</f>
        <v>2193484800</v>
      </c>
      <c r="CO472" s="93">
        <f>CJ472*CN472*$G472*CM472</f>
        <v>2224760053449.6631</v>
      </c>
      <c r="CP472" s="93">
        <f t="shared" si="537"/>
        <v>87486294675669.844</v>
      </c>
      <c r="CQ472" s="93">
        <f t="shared" si="520"/>
        <v>1.2997259936548825E+30</v>
      </c>
      <c r="CR472" s="93">
        <f t="shared" si="521"/>
        <v>373009.06666666665</v>
      </c>
      <c r="CS472" s="94">
        <f t="shared" si="522"/>
        <v>39.323923737310707</v>
      </c>
      <c r="CT472" s="100">
        <f t="shared" si="544"/>
        <v>6.0960085305125489</v>
      </c>
      <c r="CU472" s="94">
        <f t="shared" si="523"/>
        <v>146</v>
      </c>
      <c r="CV472" s="94">
        <f t="shared" si="524"/>
        <v>26</v>
      </c>
      <c r="CW472" s="94">
        <v>1</v>
      </c>
      <c r="CX472" s="94">
        <f>CX$3/DA$3</f>
        <v>0.38461538461538458</v>
      </c>
      <c r="CY472" s="93">
        <f>CY471*CW472</f>
        <v>998400</v>
      </c>
      <c r="CZ472" s="93">
        <f>CU472*CY472*$G472*CX472</f>
        <v>621688089.5999999</v>
      </c>
      <c r="DA472" s="93">
        <f t="shared" si="538"/>
        <v>16034271069.964262</v>
      </c>
      <c r="DB472" s="93">
        <f t="shared" si="525"/>
        <v>1.4789004741806102E+30</v>
      </c>
      <c r="DC472" s="93">
        <f t="shared" si="526"/>
        <v>373009.06666666665</v>
      </c>
      <c r="DD472" s="94">
        <f t="shared" si="527"/>
        <v>25.791504354347317</v>
      </c>
      <c r="DE472" s="100">
        <f t="shared" si="545"/>
        <v>4.5493834003597708</v>
      </c>
    </row>
    <row r="473" spans="1:109">
      <c r="A473" s="84">
        <v>8192</v>
      </c>
      <c r="B473" s="84">
        <f t="shared" si="481"/>
        <v>15.566666666666666</v>
      </c>
      <c r="C473" s="112">
        <f t="shared" si="546"/>
        <v>14.74</v>
      </c>
      <c r="D473" s="116"/>
      <c r="E473" s="86">
        <f t="shared" si="528"/>
        <v>3.335</v>
      </c>
      <c r="F473" s="86">
        <f t="shared" si="482"/>
        <v>3.335</v>
      </c>
      <c r="G473" s="87">
        <f t="shared" si="483"/>
        <v>11.122225</v>
      </c>
      <c r="H473" s="88">
        <f t="shared" si="484"/>
        <v>1.306777339919694E+28</v>
      </c>
      <c r="I473" s="84">
        <f t="shared" si="529"/>
        <v>93.400000000000048</v>
      </c>
      <c r="J473" s="89">
        <v>467</v>
      </c>
      <c r="K473" s="94">
        <f t="shared" si="485"/>
        <v>467</v>
      </c>
      <c r="L473" s="94">
        <f t="shared" si="486"/>
        <v>10</v>
      </c>
      <c r="M473" s="94">
        <v>1</v>
      </c>
      <c r="N473" s="94">
        <f>N$3/Q$3</f>
        <v>1</v>
      </c>
      <c r="O473" s="93">
        <f>O472*M473</f>
        <v>3.4423045231554331E+23</v>
      </c>
      <c r="P473" s="93">
        <f>K473*O473*$G473*N473</f>
        <v>1.7879601893499488E+27</v>
      </c>
      <c r="Q473" s="93">
        <f t="shared" ref="Q473:Q536" si="547">L473*POWER($I$1,K473)</f>
        <v>1.306777339919694E+29</v>
      </c>
      <c r="R473" s="93">
        <f t="shared" ref="R473:R536" si="548">$H473*L473*5</f>
        <v>6.5338866995984703E+29</v>
      </c>
      <c r="S473" s="93">
        <f t="shared" si="487"/>
        <v>373282.1333333333</v>
      </c>
      <c r="T473" s="94">
        <f t="shared" ref="T473:T536" si="549">Q473/P473</f>
        <v>73.087608309377444</v>
      </c>
      <c r="U473" s="100">
        <f>T473/(($C473/N$3))</f>
        <v>4.9584537523322556</v>
      </c>
      <c r="V473" s="94">
        <f t="shared" si="488"/>
        <v>457</v>
      </c>
      <c r="W473" s="97">
        <f t="shared" si="489"/>
        <v>10.5</v>
      </c>
      <c r="X473" s="94">
        <v>1</v>
      </c>
      <c r="Y473" s="94">
        <f>Y$3/AB$3</f>
        <v>0.95238095238095244</v>
      </c>
      <c r="Z473" s="93">
        <f>Z472*X473</f>
        <v>2.8451700650570416E+22</v>
      </c>
      <c r="AA473" s="93">
        <f>V473*Z473*$G473*Y473</f>
        <v>1.3772944841391315E+26</v>
      </c>
      <c r="AB473" s="93">
        <f t="shared" si="530"/>
        <v>3.4302905172891953E+28</v>
      </c>
      <c r="AC473" s="93">
        <f t="shared" si="490"/>
        <v>6.8605810345783946E+29</v>
      </c>
      <c r="AD473" s="93">
        <f t="shared" si="491"/>
        <v>373282.1333333333</v>
      </c>
      <c r="AE473" s="94">
        <f t="shared" si="492"/>
        <v>249.06006353704922</v>
      </c>
      <c r="AF473" s="100">
        <f t="shared" si="531"/>
        <v>17.741727728215853</v>
      </c>
      <c r="AG473" s="94">
        <f t="shared" si="493"/>
        <v>432</v>
      </c>
      <c r="AH473" s="94">
        <f t="shared" si="494"/>
        <v>11.75</v>
      </c>
      <c r="AI473" s="94">
        <v>1</v>
      </c>
      <c r="AJ473" s="94">
        <f>AJ$3/AM$3</f>
        <v>0.85106382978723394</v>
      </c>
      <c r="AK473" s="93">
        <f>AK472*AI473</f>
        <v>2.4895238069249114E+21</v>
      </c>
      <c r="AL473" s="93">
        <f>AG473*AK473*$G473*AJ473</f>
        <v>1.0180142106333092E+25</v>
      </c>
      <c r="AM473" s="93">
        <f t="shared" si="532"/>
        <v>1.1995807612544038E+27</v>
      </c>
      <c r="AN473" s="93">
        <f t="shared" si="495"/>
        <v>7.6773168720282025E+29</v>
      </c>
      <c r="AO473" s="93">
        <f t="shared" si="496"/>
        <v>373282.1333333333</v>
      </c>
      <c r="AP473" s="94">
        <f t="shared" si="497"/>
        <v>117.83536503956478</v>
      </c>
      <c r="AQ473" s="100">
        <f t="shared" si="539"/>
        <v>9.3932533189612357</v>
      </c>
      <c r="AR473" s="94">
        <f t="shared" si="498"/>
        <v>402</v>
      </c>
      <c r="AS473" s="94">
        <f t="shared" si="499"/>
        <v>13.25</v>
      </c>
      <c r="AT473" s="94">
        <v>1</v>
      </c>
      <c r="AU473" s="94">
        <f>AU$3/AX$3</f>
        <v>0.75471698113207542</v>
      </c>
      <c r="AV473" s="93">
        <f>AV472*AT473</f>
        <v>2.366158731116544E+20</v>
      </c>
      <c r="AW473" s="93">
        <f>AR473*AV473*$G473*AU473</f>
        <v>7.9844632580101625E+23</v>
      </c>
      <c r="AX473" s="93">
        <f t="shared" si="533"/>
        <v>2.1136230168378752E+25</v>
      </c>
      <c r="AY473" s="93">
        <f t="shared" si="500"/>
        <v>8.657399876967974E+29</v>
      </c>
      <c r="AZ473" s="93">
        <f t="shared" si="501"/>
        <v>373282.1333333333</v>
      </c>
      <c r="BA473" s="94">
        <f t="shared" si="502"/>
        <v>26.471698203601214</v>
      </c>
      <c r="BB473" s="100">
        <f t="shared" si="540"/>
        <v>2.3795793839736503</v>
      </c>
      <c r="BC473" s="94">
        <f t="shared" si="503"/>
        <v>365</v>
      </c>
      <c r="BD473" s="94">
        <f t="shared" si="504"/>
        <v>15.1</v>
      </c>
      <c r="BE473" s="94">
        <v>1</v>
      </c>
      <c r="BF473" s="94">
        <f>BF$3/BI$3</f>
        <v>0.66225165562913912</v>
      </c>
      <c r="BG473" s="93">
        <f>BG472*BE473</f>
        <v>1.447481718079488E+18</v>
      </c>
      <c r="BH473" s="93">
        <f>BC473*BG473*$G473*BF473</f>
        <v>3.8915326711465703E+21</v>
      </c>
      <c r="BI473" s="93">
        <f t="shared" si="534"/>
        <v>1.4261546778266677E+23</v>
      </c>
      <c r="BJ473" s="93">
        <f t="shared" si="505"/>
        <v>9.8661689163936891E+29</v>
      </c>
      <c r="BK473" s="93">
        <f t="shared" si="506"/>
        <v>373282.1333333333</v>
      </c>
      <c r="BL473" s="94">
        <f t="shared" si="507"/>
        <v>36.647634707033738</v>
      </c>
      <c r="BM473" s="100">
        <f t="shared" si="541"/>
        <v>3.754269227111326</v>
      </c>
      <c r="BN473" s="94">
        <f t="shared" si="508"/>
        <v>315</v>
      </c>
      <c r="BO473" s="94">
        <f t="shared" si="509"/>
        <v>17.600000000000001</v>
      </c>
      <c r="BP473" s="94">
        <v>1</v>
      </c>
      <c r="BQ473" s="94">
        <f>BQ$3/BT$3</f>
        <v>0.56818181818181823</v>
      </c>
      <c r="BR473" s="93">
        <f>BR472*BP473</f>
        <v>742298316963840</v>
      </c>
      <c r="BS473" s="93">
        <f>BN473*BR473*$G473*BQ473</f>
        <v>1.4776379562465006E+18</v>
      </c>
      <c r="BT473" s="93">
        <f t="shared" si="535"/>
        <v>1.6233134784864744E+20</v>
      </c>
      <c r="BU473" s="93">
        <f t="shared" si="510"/>
        <v>1.1499640591293309E+30</v>
      </c>
      <c r="BV473" s="93">
        <f t="shared" si="511"/>
        <v>373282.1333333333</v>
      </c>
      <c r="BW473" s="94">
        <f t="shared" si="512"/>
        <v>109.85867489557585</v>
      </c>
      <c r="BX473" s="100">
        <f t="shared" si="542"/>
        <v>13.117453718874728</v>
      </c>
      <c r="BY473" s="94">
        <f t="shared" si="513"/>
        <v>260</v>
      </c>
      <c r="BZ473" s="94">
        <f t="shared" si="514"/>
        <v>20.350000000000001</v>
      </c>
      <c r="CA473" s="94">
        <v>14</v>
      </c>
      <c r="CB473" s="94">
        <f>CB$3/CE$3</f>
        <v>0.49140049140049141</v>
      </c>
      <c r="CC473" s="93">
        <f>CC472*CA473</f>
        <v>4786645893120</v>
      </c>
      <c r="CD473" s="93">
        <f>BY473*CC473*$G473*CB473</f>
        <v>6801926133089786</v>
      </c>
      <c r="CE473" s="93">
        <f t="shared" si="536"/>
        <v>9.1648252416991184E+16</v>
      </c>
      <c r="CF473" s="93">
        <f t="shared" si="515"/>
        <v>1.3296459433682888E+30</v>
      </c>
      <c r="CG473" s="93">
        <f t="shared" si="516"/>
        <v>373282.1333333333</v>
      </c>
      <c r="CH473" s="94">
        <f t="shared" si="517"/>
        <v>13.473867640394356</v>
      </c>
      <c r="CI473" s="100">
        <f t="shared" si="543"/>
        <v>1.8601981443828031</v>
      </c>
      <c r="CJ473" s="94">
        <f t="shared" si="518"/>
        <v>210</v>
      </c>
      <c r="CK473" s="94">
        <f t="shared" si="519"/>
        <v>22.85</v>
      </c>
      <c r="CL473" s="94">
        <v>1</v>
      </c>
      <c r="CM473" s="94">
        <f>CM$3/CP$3</f>
        <v>0.43763676148796499</v>
      </c>
      <c r="CN473" s="93">
        <f>CN472*CL473</f>
        <v>2193484800</v>
      </c>
      <c r="CO473" s="93">
        <f>CJ473*CN473*$G473*CM473</f>
        <v>2242122805572.3413</v>
      </c>
      <c r="CP473" s="93">
        <f t="shared" si="537"/>
        <v>100495362778727.81</v>
      </c>
      <c r="CQ473" s="93">
        <f t="shared" si="520"/>
        <v>1.4929931108582504E+30</v>
      </c>
      <c r="CR473" s="93">
        <f t="shared" si="521"/>
        <v>373282.1333333333</v>
      </c>
      <c r="CS473" s="94">
        <f t="shared" si="522"/>
        <v>44.821524730477286</v>
      </c>
      <c r="CT473" s="100">
        <f t="shared" si="544"/>
        <v>6.9482485759254144</v>
      </c>
      <c r="CU473" s="94">
        <f t="shared" si="523"/>
        <v>147</v>
      </c>
      <c r="CV473" s="94">
        <f t="shared" si="524"/>
        <v>26</v>
      </c>
      <c r="CW473" s="94">
        <v>1</v>
      </c>
      <c r="CX473" s="94">
        <f>CX$3/DA$3</f>
        <v>0.38461538461538458</v>
      </c>
      <c r="CY473" s="93">
        <f>CY472*CW473</f>
        <v>998400</v>
      </c>
      <c r="CZ473" s="93">
        <f>CU473*CY473*$G473*CX473</f>
        <v>627827356.79999995</v>
      </c>
      <c r="DA473" s="93">
        <f t="shared" si="538"/>
        <v>18418540801.644501</v>
      </c>
      <c r="DB473" s="93">
        <f t="shared" si="525"/>
        <v>1.6988105418956024E+30</v>
      </c>
      <c r="DC473" s="93">
        <f t="shared" si="526"/>
        <v>373282.1333333333</v>
      </c>
      <c r="DD473" s="94">
        <f t="shared" si="527"/>
        <v>29.336951635116296</v>
      </c>
      <c r="DE473" s="100">
        <f t="shared" si="545"/>
        <v>5.1747675882837427</v>
      </c>
    </row>
    <row r="474" spans="1:109">
      <c r="A474" s="84">
        <v>8192</v>
      </c>
      <c r="B474" s="84">
        <f t="shared" si="481"/>
        <v>15.6</v>
      </c>
      <c r="C474" s="112">
        <f t="shared" si="546"/>
        <v>14.74</v>
      </c>
      <c r="D474" s="116"/>
      <c r="E474" s="86">
        <f t="shared" si="528"/>
        <v>3.34</v>
      </c>
      <c r="F474" s="86">
        <f t="shared" si="482"/>
        <v>3.34</v>
      </c>
      <c r="G474" s="87">
        <f t="shared" si="483"/>
        <v>11.1556</v>
      </c>
      <c r="H474" s="88">
        <f t="shared" si="484"/>
        <v>1.5010929807131541E+28</v>
      </c>
      <c r="I474" s="84">
        <f t="shared" si="529"/>
        <v>93.600000000000051</v>
      </c>
      <c r="J474" s="89">
        <v>468</v>
      </c>
      <c r="K474" s="94">
        <f t="shared" si="485"/>
        <v>468</v>
      </c>
      <c r="L474" s="94">
        <f t="shared" si="486"/>
        <v>10</v>
      </c>
      <c r="M474" s="94">
        <v>1</v>
      </c>
      <c r="N474" s="94">
        <f>N$3/Q$3</f>
        <v>1</v>
      </c>
      <c r="O474" s="93">
        <f>O473*M474</f>
        <v>3.4423045231554331E+23</v>
      </c>
      <c r="P474" s="93">
        <f>K474*O474*$G474*N474</f>
        <v>1.7971655054423968E+27</v>
      </c>
      <c r="Q474" s="93">
        <f t="shared" si="547"/>
        <v>1.501092980713154E+29</v>
      </c>
      <c r="R474" s="93">
        <f t="shared" si="548"/>
        <v>7.5054649035657704E+29</v>
      </c>
      <c r="S474" s="93">
        <f t="shared" si="487"/>
        <v>373555.20000000001</v>
      </c>
      <c r="T474" s="94">
        <f t="shared" si="549"/>
        <v>83.525583824492529</v>
      </c>
      <c r="U474" s="100">
        <f>T474/(($C474/N$3))</f>
        <v>5.6665932038326003</v>
      </c>
      <c r="V474" s="94">
        <f t="shared" si="488"/>
        <v>458</v>
      </c>
      <c r="W474" s="97">
        <f t="shared" si="489"/>
        <v>10.5</v>
      </c>
      <c r="X474" s="94">
        <v>1</v>
      </c>
      <c r="Y474" s="94">
        <f>Y$3/AB$3</f>
        <v>0.95238095238095244</v>
      </c>
      <c r="Z474" s="93">
        <f>Z473*X474</f>
        <v>2.8451700650570416E+22</v>
      </c>
      <c r="AA474" s="93">
        <f>V474*Z474*$G474*Y474</f>
        <v>1.3844502155628242E+26</v>
      </c>
      <c r="AB474" s="93">
        <f t="shared" si="530"/>
        <v>3.940369074372027E+28</v>
      </c>
      <c r="AC474" s="93">
        <f t="shared" si="490"/>
        <v>7.880738148744059E+29</v>
      </c>
      <c r="AD474" s="93">
        <f t="shared" si="491"/>
        <v>373555.20000000001</v>
      </c>
      <c r="AE474" s="94">
        <f t="shared" si="492"/>
        <v>284.6161624360135</v>
      </c>
      <c r="AF474" s="100">
        <f t="shared" si="531"/>
        <v>20.274557025631896</v>
      </c>
      <c r="AG474" s="94">
        <f t="shared" si="493"/>
        <v>433</v>
      </c>
      <c r="AH474" s="94">
        <f t="shared" si="494"/>
        <v>11.75</v>
      </c>
      <c r="AI474" s="94">
        <v>1</v>
      </c>
      <c r="AJ474" s="94">
        <f>AJ$3/AM$3</f>
        <v>0.85106382978723394</v>
      </c>
      <c r="AK474" s="93">
        <f>AK473*AI474</f>
        <v>2.4895238069249114E+21</v>
      </c>
      <c r="AL474" s="93">
        <f>AG474*AK474*$G474*AJ474</f>
        <v>1.0234326009336304E+25</v>
      </c>
      <c r="AM474" s="93">
        <f t="shared" si="532"/>
        <v>1.3779564471390249E+27</v>
      </c>
      <c r="AN474" s="93">
        <f t="shared" si="495"/>
        <v>8.8189212616897804E+29</v>
      </c>
      <c r="AO474" s="93">
        <f t="shared" si="496"/>
        <v>373555.20000000001</v>
      </c>
      <c r="AP474" s="94">
        <f t="shared" si="497"/>
        <v>134.64066377033316</v>
      </c>
      <c r="AQ474" s="100">
        <f t="shared" si="539"/>
        <v>10.73288873338816</v>
      </c>
      <c r="AR474" s="94">
        <f t="shared" si="498"/>
        <v>403</v>
      </c>
      <c r="AS474" s="94">
        <f t="shared" si="499"/>
        <v>13.25</v>
      </c>
      <c r="AT474" s="94">
        <v>1</v>
      </c>
      <c r="AU474" s="94">
        <f>AU$3/AX$3</f>
        <v>0.75471698113207542</v>
      </c>
      <c r="AV474" s="93">
        <f>AV473*AT474</f>
        <v>2.366158731116544E+20</v>
      </c>
      <c r="AW474" s="93">
        <f>AR474*AV474*$G474*AU474</f>
        <v>8.0283440734792583E+23</v>
      </c>
      <c r="AX474" s="93">
        <f t="shared" si="533"/>
        <v>2.4279152825255378E+25</v>
      </c>
      <c r="AY474" s="93">
        <f t="shared" si="500"/>
        <v>9.9447409972246448E+29</v>
      </c>
      <c r="AZ474" s="93">
        <f t="shared" si="501"/>
        <v>373555.20000000001</v>
      </c>
      <c r="BA474" s="94">
        <f t="shared" si="502"/>
        <v>30.241794077384974</v>
      </c>
      <c r="BB474" s="100">
        <f t="shared" si="540"/>
        <v>2.7184787756129638</v>
      </c>
      <c r="BC474" s="94">
        <f t="shared" si="503"/>
        <v>366</v>
      </c>
      <c r="BD474" s="94">
        <f t="shared" si="504"/>
        <v>15.1</v>
      </c>
      <c r="BE474" s="94">
        <v>1</v>
      </c>
      <c r="BF474" s="94">
        <f>BF$3/BI$3</f>
        <v>0.66225165562913912</v>
      </c>
      <c r="BG474" s="93">
        <f>BG473*BE474</f>
        <v>1.447481718079488E+18</v>
      </c>
      <c r="BH474" s="93">
        <f>BC474*BG474*$G474*BF474</f>
        <v>3.9139039085032841E+21</v>
      </c>
      <c r="BI474" s="93">
        <f t="shared" si="534"/>
        <v>1.6382215323908194E+23</v>
      </c>
      <c r="BJ474" s="93">
        <f t="shared" si="505"/>
        <v>1.1333252004384313E+30</v>
      </c>
      <c r="BK474" s="93">
        <f t="shared" si="506"/>
        <v>373555.20000000001</v>
      </c>
      <c r="BL474" s="94">
        <f t="shared" si="507"/>
        <v>41.856457661917709</v>
      </c>
      <c r="BM474" s="100">
        <f t="shared" si="541"/>
        <v>4.2878732068857355</v>
      </c>
      <c r="BN474" s="94">
        <f t="shared" si="508"/>
        <v>316</v>
      </c>
      <c r="BO474" s="94">
        <f t="shared" si="509"/>
        <v>17.600000000000001</v>
      </c>
      <c r="BP474" s="94">
        <v>1</v>
      </c>
      <c r="BQ474" s="94">
        <f>BQ$3/BT$3</f>
        <v>0.56818181818181823</v>
      </c>
      <c r="BR474" s="93">
        <f>BR473*BP474</f>
        <v>742298316963840</v>
      </c>
      <c r="BS474" s="93">
        <f>BN474*BR474*$G474*BQ474</f>
        <v>1.4867769665295985E+18</v>
      </c>
      <c r="BT474" s="93">
        <f t="shared" si="535"/>
        <v>1.8646975223819285E+20</v>
      </c>
      <c r="BU474" s="93">
        <f t="shared" si="510"/>
        <v>1.3209618230275758E+30</v>
      </c>
      <c r="BV474" s="93">
        <f t="shared" si="511"/>
        <v>373555.20000000001</v>
      </c>
      <c r="BW474" s="94">
        <f t="shared" si="512"/>
        <v>125.41877930315694</v>
      </c>
      <c r="BX474" s="100">
        <f t="shared" si="542"/>
        <v>14.975376633212768</v>
      </c>
      <c r="BY474" s="94">
        <f t="shared" si="513"/>
        <v>261</v>
      </c>
      <c r="BZ474" s="94">
        <f t="shared" si="514"/>
        <v>20.350000000000001</v>
      </c>
      <c r="CA474" s="94">
        <v>1</v>
      </c>
      <c r="CB474" s="94">
        <f>CB$3/CE$3</f>
        <v>0.49140049140049141</v>
      </c>
      <c r="CC474" s="93">
        <f>CC473*CA474</f>
        <v>4786645893120</v>
      </c>
      <c r="CD474" s="93">
        <f>BY474*CC474*$G474*CB474</f>
        <v>6848576760442532</v>
      </c>
      <c r="CE474" s="93">
        <f t="shared" si="536"/>
        <v>1.0527619678975082E+17</v>
      </c>
      <c r="CF474" s="93">
        <f t="shared" si="515"/>
        <v>1.5273621078756342E+30</v>
      </c>
      <c r="CG474" s="93">
        <f t="shared" si="516"/>
        <v>373555.20000000001</v>
      </c>
      <c r="CH474" s="94">
        <f t="shared" si="517"/>
        <v>15.371981722951181</v>
      </c>
      <c r="CI474" s="100">
        <f t="shared" si="543"/>
        <v>2.1222512080193798</v>
      </c>
      <c r="CJ474" s="94">
        <f t="shared" si="518"/>
        <v>211</v>
      </c>
      <c r="CK474" s="94">
        <f t="shared" si="519"/>
        <v>22.85</v>
      </c>
      <c r="CL474" s="94">
        <v>1</v>
      </c>
      <c r="CM474" s="94">
        <f>CM$3/CP$3</f>
        <v>0.43763676148796499</v>
      </c>
      <c r="CN474" s="93">
        <f>CN473*CL474</f>
        <v>2193484800</v>
      </c>
      <c r="CO474" s="93">
        <f>CJ474*CN474*$G474*CM474</f>
        <v>2259559665802.9233</v>
      </c>
      <c r="CP474" s="93">
        <f t="shared" si="537"/>
        <v>115438857908754.91</v>
      </c>
      <c r="CQ474" s="93">
        <f t="shared" si="520"/>
        <v>1.7149987304647785E+30</v>
      </c>
      <c r="CR474" s="93">
        <f t="shared" si="521"/>
        <v>373555.20000000001</v>
      </c>
      <c r="CS474" s="94">
        <f t="shared" si="522"/>
        <v>51.089094771805584</v>
      </c>
      <c r="CT474" s="100">
        <f t="shared" si="544"/>
        <v>7.919849494815181</v>
      </c>
      <c r="CU474" s="94">
        <f t="shared" si="523"/>
        <v>148</v>
      </c>
      <c r="CV474" s="94">
        <f t="shared" si="524"/>
        <v>26</v>
      </c>
      <c r="CW474" s="94">
        <v>1</v>
      </c>
      <c r="CX474" s="94">
        <f>CX$3/DA$3</f>
        <v>0.38461538461538458</v>
      </c>
      <c r="CY474" s="93">
        <f>CY473*CW474</f>
        <v>998400</v>
      </c>
      <c r="CZ474" s="93">
        <f>CU474*CY474*$G474*CX474</f>
        <v>633995059.19999993</v>
      </c>
      <c r="DA474" s="93">
        <f t="shared" si="538"/>
        <v>21157347520.294807</v>
      </c>
      <c r="DB474" s="93">
        <f t="shared" si="525"/>
        <v>1.9514208749271004E+30</v>
      </c>
      <c r="DC474" s="93">
        <f t="shared" si="526"/>
        <v>373555.20000000001</v>
      </c>
      <c r="DD474" s="94">
        <f t="shared" si="527"/>
        <v>33.371470665705168</v>
      </c>
      <c r="DE474" s="100">
        <f t="shared" si="545"/>
        <v>5.8864195204093237</v>
      </c>
    </row>
    <row r="475" spans="1:109">
      <c r="A475" s="84">
        <v>8192</v>
      </c>
      <c r="B475" s="84">
        <f t="shared" si="481"/>
        <v>15.633333333333333</v>
      </c>
      <c r="C475" s="112">
        <f t="shared" si="546"/>
        <v>14.74</v>
      </c>
      <c r="D475" s="116"/>
      <c r="E475" s="86">
        <f t="shared" si="528"/>
        <v>3.3450000000000002</v>
      </c>
      <c r="F475" s="86">
        <f t="shared" si="482"/>
        <v>3.3450000000000002</v>
      </c>
      <c r="G475" s="87">
        <f t="shared" si="483"/>
        <v>11.189025000000001</v>
      </c>
      <c r="H475" s="88">
        <f t="shared" si="484"/>
        <v>1.724303037642796E+28</v>
      </c>
      <c r="I475" s="84">
        <f t="shared" si="529"/>
        <v>93.80000000000004</v>
      </c>
      <c r="J475" s="89">
        <v>469</v>
      </c>
      <c r="K475" s="94">
        <f t="shared" si="485"/>
        <v>469</v>
      </c>
      <c r="L475" s="94">
        <f t="shared" si="486"/>
        <v>10</v>
      </c>
      <c r="M475" s="94">
        <v>1</v>
      </c>
      <c r="N475" s="94">
        <f>N$3/Q$3</f>
        <v>1</v>
      </c>
      <c r="O475" s="93">
        <f>O474*M475</f>
        <v>3.4423045231554331E+23</v>
      </c>
      <c r="P475" s="93">
        <f>K475*O475*$G475*N475</f>
        <v>1.8064018711216435E+27</v>
      </c>
      <c r="Q475" s="93">
        <f t="shared" si="547"/>
        <v>1.724303037642796E+29</v>
      </c>
      <c r="R475" s="93">
        <f t="shared" si="548"/>
        <v>8.6215151882139794E+29</v>
      </c>
      <c r="S475" s="93">
        <f t="shared" si="487"/>
        <v>373828.26666666666</v>
      </c>
      <c r="T475" s="94">
        <f t="shared" si="549"/>
        <v>95.455118000521651</v>
      </c>
      <c r="U475" s="100">
        <f>T475/(($C475/N$3))</f>
        <v>6.4759238806324051</v>
      </c>
      <c r="V475" s="94">
        <f t="shared" si="488"/>
        <v>459</v>
      </c>
      <c r="W475" s="97">
        <f t="shared" si="489"/>
        <v>10.5</v>
      </c>
      <c r="X475" s="94">
        <v>1</v>
      </c>
      <c r="Y475" s="94">
        <f>Y$3/AB$3</f>
        <v>0.95238095238095244</v>
      </c>
      <c r="Z475" s="93">
        <f>Z474*X475</f>
        <v>2.8451700650570416E+22</v>
      </c>
      <c r="AA475" s="93">
        <f>V475*Z475*$G475*Y475</f>
        <v>1.3916302528679301E+26</v>
      </c>
      <c r="AB475" s="93">
        <f t="shared" si="530"/>
        <v>4.5262954738123362E+28</v>
      </c>
      <c r="AC475" s="93">
        <f t="shared" si="490"/>
        <v>9.0525909476246801E+29</v>
      </c>
      <c r="AD475" s="93">
        <f t="shared" si="491"/>
        <v>373828.26666666666</v>
      </c>
      <c r="AE475" s="94">
        <f t="shared" si="492"/>
        <v>325.25129893406358</v>
      </c>
      <c r="AF475" s="100">
        <f t="shared" si="531"/>
        <v>23.169190222575764</v>
      </c>
      <c r="AG475" s="94">
        <f t="shared" si="493"/>
        <v>434</v>
      </c>
      <c r="AH475" s="94">
        <f t="shared" si="494"/>
        <v>11.75</v>
      </c>
      <c r="AI475" s="94">
        <v>1</v>
      </c>
      <c r="AJ475" s="94">
        <f>AJ$3/AM$3</f>
        <v>0.85106382978723394</v>
      </c>
      <c r="AK475" s="93">
        <f>AK474*AI475</f>
        <v>2.4895238069249114E+21</v>
      </c>
      <c r="AL475" s="93">
        <f>AG475*AK475*$G475*AJ475</f>
        <v>1.0288697315216727E+25</v>
      </c>
      <c r="AM475" s="93">
        <f t="shared" si="532"/>
        <v>1.582856304086157E+27</v>
      </c>
      <c r="AN475" s="93">
        <f t="shared" si="495"/>
        <v>1.0130280346151426E+30</v>
      </c>
      <c r="AO475" s="93">
        <f t="shared" si="496"/>
        <v>373828.26666666666</v>
      </c>
      <c r="AP475" s="94">
        <f t="shared" si="497"/>
        <v>153.84418994862955</v>
      </c>
      <c r="AQ475" s="100">
        <f t="shared" si="539"/>
        <v>12.263698995226576</v>
      </c>
      <c r="AR475" s="94">
        <f t="shared" si="498"/>
        <v>404</v>
      </c>
      <c r="AS475" s="94">
        <f t="shared" si="499"/>
        <v>13.25</v>
      </c>
      <c r="AT475" s="94">
        <v>1</v>
      </c>
      <c r="AU475" s="94">
        <f>AU$3/AX$3</f>
        <v>0.75471698113207542</v>
      </c>
      <c r="AV475" s="93">
        <f>AV474*AT475</f>
        <v>2.366158731116544E+20</v>
      </c>
      <c r="AW475" s="93">
        <f>AR475*AV475*$G475*AU475</f>
        <v>8.072380162534521E+23</v>
      </c>
      <c r="AX475" s="93">
        <f t="shared" si="533"/>
        <v>2.7889422911092469E+25</v>
      </c>
      <c r="AY475" s="93">
        <f t="shared" si="500"/>
        <v>1.1423507624383522E+30</v>
      </c>
      <c r="AZ475" s="93">
        <f t="shared" si="501"/>
        <v>373828.26666666666</v>
      </c>
      <c r="BA475" s="94">
        <f t="shared" si="502"/>
        <v>34.54919410328651</v>
      </c>
      <c r="BB475" s="100">
        <f t="shared" si="540"/>
        <v>3.105677217561372</v>
      </c>
      <c r="BC475" s="94">
        <f t="shared" si="503"/>
        <v>367</v>
      </c>
      <c r="BD475" s="94">
        <f t="shared" si="504"/>
        <v>15.1</v>
      </c>
      <c r="BE475" s="94">
        <v>1</v>
      </c>
      <c r="BF475" s="94">
        <f>BF$3/BI$3</f>
        <v>0.66225165562913912</v>
      </c>
      <c r="BG475" s="93">
        <f>BG474*BE475</f>
        <v>1.447481718079488E+18</v>
      </c>
      <c r="BH475" s="93">
        <f>BC475*BG475*$G475*BF475</f>
        <v>3.9363567224786791E+21</v>
      </c>
      <c r="BI475" s="93">
        <f t="shared" si="534"/>
        <v>1.8818223793780563E+23</v>
      </c>
      <c r="BJ475" s="93">
        <f t="shared" si="505"/>
        <v>1.3018487934203109E+30</v>
      </c>
      <c r="BK475" s="93">
        <f t="shared" si="506"/>
        <v>373828.26666666666</v>
      </c>
      <c r="BL475" s="94">
        <f t="shared" si="507"/>
        <v>47.80619522188767</v>
      </c>
      <c r="BM475" s="100">
        <f t="shared" si="541"/>
        <v>4.8973782079410029</v>
      </c>
      <c r="BN475" s="94">
        <f t="shared" si="508"/>
        <v>317</v>
      </c>
      <c r="BO475" s="94">
        <f t="shared" si="509"/>
        <v>17.600000000000001</v>
      </c>
      <c r="BP475" s="94">
        <v>1</v>
      </c>
      <c r="BQ475" s="94">
        <f>BQ$3/BT$3</f>
        <v>0.56818181818181823</v>
      </c>
      <c r="BR475" s="93">
        <f>BR474*BP475</f>
        <v>742298316963840</v>
      </c>
      <c r="BS475" s="93">
        <f>BN475*BR475*$G475*BQ475</f>
        <v>1.495950814222345E+18</v>
      </c>
      <c r="BT475" s="93">
        <f t="shared" si="535"/>
        <v>2.141974976527168E+20</v>
      </c>
      <c r="BU475" s="93">
        <f t="shared" si="510"/>
        <v>1.5173866731256606E+30</v>
      </c>
      <c r="BV475" s="93">
        <f t="shared" si="511"/>
        <v>373828.26666666666</v>
      </c>
      <c r="BW475" s="94">
        <f t="shared" si="512"/>
        <v>143.18485314910919</v>
      </c>
      <c r="BX475" s="100">
        <f t="shared" si="542"/>
        <v>17.096698883475725</v>
      </c>
      <c r="BY475" s="94">
        <f t="shared" si="513"/>
        <v>262</v>
      </c>
      <c r="BZ475" s="94">
        <f t="shared" si="514"/>
        <v>20.350000000000001</v>
      </c>
      <c r="CA475" s="94">
        <v>1</v>
      </c>
      <c r="CB475" s="94">
        <f>CB$3/CE$3</f>
        <v>0.49140049140049141</v>
      </c>
      <c r="CC475" s="93">
        <f>CC474*CA475</f>
        <v>4786645893120</v>
      </c>
      <c r="CD475" s="93">
        <f>BY475*CC475*$G475*CB475</f>
        <v>6895415207782781</v>
      </c>
      <c r="CE475" s="93">
        <f t="shared" si="536"/>
        <v>1.209305940727309E+17</v>
      </c>
      <c r="CF475" s="93">
        <f t="shared" si="515"/>
        <v>1.754478340801545E+30</v>
      </c>
      <c r="CG475" s="93">
        <f t="shared" si="516"/>
        <v>373828.26666666666</v>
      </c>
      <c r="CH475" s="94">
        <f t="shared" si="517"/>
        <v>17.537826284374844</v>
      </c>
      <c r="CI475" s="100">
        <f t="shared" si="543"/>
        <v>2.4212670616487659</v>
      </c>
      <c r="CJ475" s="94">
        <f t="shared" si="518"/>
        <v>212</v>
      </c>
      <c r="CK475" s="94">
        <f t="shared" si="519"/>
        <v>22.85</v>
      </c>
      <c r="CL475" s="94">
        <v>1</v>
      </c>
      <c r="CM475" s="94">
        <f>CM$3/CP$3</f>
        <v>0.43763676148796499</v>
      </c>
      <c r="CN475" s="93">
        <f>CN474*CL475</f>
        <v>2193484800</v>
      </c>
      <c r="CO475" s="93">
        <f>CJ475*CN475*$G475*CM475</f>
        <v>2277070778133.8472</v>
      </c>
      <c r="CP475" s="93">
        <f t="shared" si="537"/>
        <v>132604426182523.25</v>
      </c>
      <c r="CQ475" s="93">
        <f t="shared" si="520"/>
        <v>1.9700162205068948E+30</v>
      </c>
      <c r="CR475" s="93">
        <f t="shared" si="521"/>
        <v>373828.26666666666</v>
      </c>
      <c r="CS475" s="94">
        <f t="shared" si="522"/>
        <v>58.23465280740988</v>
      </c>
      <c r="CT475" s="100">
        <f t="shared" si="544"/>
        <v>9.0275564223155751</v>
      </c>
      <c r="CU475" s="94">
        <f t="shared" si="523"/>
        <v>149</v>
      </c>
      <c r="CV475" s="94">
        <f t="shared" si="524"/>
        <v>26</v>
      </c>
      <c r="CW475" s="94">
        <v>1</v>
      </c>
      <c r="CX475" s="94">
        <f>CX$3/DA$3</f>
        <v>0.38461538461538458</v>
      </c>
      <c r="CY475" s="93">
        <f>CY474*CW475</f>
        <v>998400</v>
      </c>
      <c r="CZ475" s="93">
        <f>CU475*CY475*$G475*CX475</f>
        <v>640191254.39999998</v>
      </c>
      <c r="DA475" s="93">
        <f t="shared" si="538"/>
        <v>24303410292.663242</v>
      </c>
      <c r="DB475" s="93">
        <f t="shared" si="525"/>
        <v>2.2415939489356347E+30</v>
      </c>
      <c r="DC475" s="93">
        <f t="shared" si="526"/>
        <v>373828.26666666666</v>
      </c>
      <c r="DD475" s="94">
        <f t="shared" si="527"/>
        <v>37.962733988674813</v>
      </c>
      <c r="DE475" s="100">
        <f t="shared" si="545"/>
        <v>6.6962760088571578</v>
      </c>
    </row>
    <row r="476" spans="1:109">
      <c r="A476" s="84">
        <v>8192</v>
      </c>
      <c r="B476" s="84">
        <f t="shared" si="481"/>
        <v>15.666666666666666</v>
      </c>
      <c r="C476" s="112">
        <f t="shared" si="546"/>
        <v>14.74</v>
      </c>
      <c r="D476" s="116"/>
      <c r="E476" s="86">
        <f t="shared" si="528"/>
        <v>3.35</v>
      </c>
      <c r="F476" s="86">
        <f t="shared" si="482"/>
        <v>3.35</v>
      </c>
      <c r="G476" s="87">
        <f t="shared" si="483"/>
        <v>11.2225</v>
      </c>
      <c r="H476" s="88">
        <f t="shared" si="484"/>
        <v>1.9807040628566705E+28</v>
      </c>
      <c r="I476" s="84">
        <f t="shared" si="529"/>
        <v>94.000000000000057</v>
      </c>
      <c r="J476" s="89">
        <v>470</v>
      </c>
      <c r="K476" s="94">
        <f t="shared" si="485"/>
        <v>470</v>
      </c>
      <c r="L476" s="94">
        <f t="shared" si="486"/>
        <v>10</v>
      </c>
      <c r="M476" s="94">
        <v>1</v>
      </c>
      <c r="N476" s="94">
        <f>N$3/Q$3</f>
        <v>1</v>
      </c>
      <c r="O476" s="93">
        <f>O475*M476</f>
        <v>3.4423045231554331E+23</v>
      </c>
      <c r="P476" s="93">
        <f>K476*O476*$G476*N476</f>
        <v>1.8156693380222568E+27</v>
      </c>
      <c r="Q476" s="93">
        <f t="shared" si="547"/>
        <v>1.9807040628566704E+29</v>
      </c>
      <c r="R476" s="93">
        <f t="shared" si="548"/>
        <v>9.9035203142833518E+29</v>
      </c>
      <c r="S476" s="93">
        <f t="shared" si="487"/>
        <v>374101.33333333331</v>
      </c>
      <c r="T476" s="94">
        <f t="shared" si="549"/>
        <v>109.08947027844728</v>
      </c>
      <c r="U476" s="100">
        <f>T476/(($C476/N$3))</f>
        <v>7.4009138587820402</v>
      </c>
      <c r="V476" s="94">
        <f t="shared" si="488"/>
        <v>460</v>
      </c>
      <c r="W476" s="97">
        <f t="shared" si="489"/>
        <v>10.5</v>
      </c>
      <c r="X476" s="94">
        <v>15</v>
      </c>
      <c r="Y476" s="94">
        <f>Y$3/AB$3</f>
        <v>0.95238095238095244</v>
      </c>
      <c r="Z476" s="93">
        <f>Z475*X476</f>
        <v>4.2677550975855624E+23</v>
      </c>
      <c r="AA476" s="93">
        <f>V476*Z476*$G476*Y476</f>
        <v>2.0982519550496029E+27</v>
      </c>
      <c r="AB476" s="93">
        <f t="shared" si="530"/>
        <v>5.1993481649987564E+28</v>
      </c>
      <c r="AC476" s="93">
        <f t="shared" si="490"/>
        <v>1.0398696329997519E+30</v>
      </c>
      <c r="AD476" s="93">
        <f t="shared" si="491"/>
        <v>374101.33333333331</v>
      </c>
      <c r="AE476" s="94">
        <f t="shared" si="492"/>
        <v>24.779427239355737</v>
      </c>
      <c r="AF476" s="100">
        <f t="shared" si="531"/>
        <v>1.765155943102003</v>
      </c>
      <c r="AG476" s="94">
        <f t="shared" si="493"/>
        <v>435</v>
      </c>
      <c r="AH476" s="94">
        <f t="shared" si="494"/>
        <v>11.75</v>
      </c>
      <c r="AI476" s="94">
        <v>1</v>
      </c>
      <c r="AJ476" s="94">
        <f>AJ$3/AM$3</f>
        <v>0.85106382978723394</v>
      </c>
      <c r="AK476" s="93">
        <f>AK475*AI476</f>
        <v>2.4895238069249114E+21</v>
      </c>
      <c r="AL476" s="93">
        <f>AG476*AK476*$G476*AJ476</f>
        <v>1.0343256341785911E+25</v>
      </c>
      <c r="AM476" s="93">
        <f t="shared" si="532"/>
        <v>1.8182244327004551E+27</v>
      </c>
      <c r="AN476" s="93">
        <f t="shared" si="495"/>
        <v>1.1636636369282939E+30</v>
      </c>
      <c r="AO476" s="93">
        <f t="shared" si="496"/>
        <v>374101.33333333331</v>
      </c>
      <c r="AP476" s="94">
        <f t="shared" si="497"/>
        <v>175.7883951261052</v>
      </c>
      <c r="AQ476" s="100">
        <f t="shared" si="539"/>
        <v>14.01298265082589</v>
      </c>
      <c r="AR476" s="94">
        <f t="shared" si="498"/>
        <v>405</v>
      </c>
      <c r="AS476" s="94">
        <f t="shared" si="499"/>
        <v>13.25</v>
      </c>
      <c r="AT476" s="94">
        <v>1</v>
      </c>
      <c r="AU476" s="94">
        <f>AU$3/AX$3</f>
        <v>0.75471698113207542</v>
      </c>
      <c r="AV476" s="93">
        <f>AV475*AT476</f>
        <v>2.366158731116544E+20</v>
      </c>
      <c r="AW476" s="93">
        <f>AR476*AV476*$G476*AU476</f>
        <v>8.1165717930429744E+23</v>
      </c>
      <c r="AX476" s="93">
        <f t="shared" si="533"/>
        <v>3.2036534219788532E+25</v>
      </c>
      <c r="AY476" s="93">
        <f t="shared" si="500"/>
        <v>1.3122164416425442E+30</v>
      </c>
      <c r="AZ476" s="93">
        <f t="shared" si="501"/>
        <v>374101.33333333331</v>
      </c>
      <c r="BA476" s="94">
        <f t="shared" si="502"/>
        <v>39.470524054562389</v>
      </c>
      <c r="BB476" s="100">
        <f t="shared" si="540"/>
        <v>3.5480627118246382</v>
      </c>
      <c r="BC476" s="94">
        <f t="shared" si="503"/>
        <v>368</v>
      </c>
      <c r="BD476" s="94">
        <f t="shared" si="504"/>
        <v>15.1</v>
      </c>
      <c r="BE476" s="94">
        <v>1</v>
      </c>
      <c r="BF476" s="94">
        <f>BF$3/BI$3</f>
        <v>0.66225165562913912</v>
      </c>
      <c r="BG476" s="93">
        <f>BG475*BE476</f>
        <v>1.447481718079488E+18</v>
      </c>
      <c r="BH476" s="93">
        <f>BC476*BG476*$G476*BF476</f>
        <v>3.9588912568623285E+21</v>
      </c>
      <c r="BI476" s="93">
        <f t="shared" si="534"/>
        <v>2.16164627158818E+23</v>
      </c>
      <c r="BJ476" s="93">
        <f t="shared" si="505"/>
        <v>1.4954315674567861E+30</v>
      </c>
      <c r="BK476" s="93">
        <f t="shared" si="506"/>
        <v>374101.33333333331</v>
      </c>
      <c r="BL476" s="94">
        <f t="shared" si="507"/>
        <v>54.60231492444229</v>
      </c>
      <c r="BM476" s="100">
        <f t="shared" si="541"/>
        <v>5.593588570957114</v>
      </c>
      <c r="BN476" s="94">
        <f t="shared" si="508"/>
        <v>318</v>
      </c>
      <c r="BO476" s="94">
        <f t="shared" si="509"/>
        <v>17.600000000000001</v>
      </c>
      <c r="BP476" s="94">
        <v>1</v>
      </c>
      <c r="BQ476" s="94">
        <f>BQ$3/BT$3</f>
        <v>0.56818181818181823</v>
      </c>
      <c r="BR476" s="93">
        <f>BR475*BP476</f>
        <v>742298316963840</v>
      </c>
      <c r="BS476" s="93">
        <f>BN476*BR476*$G476*BQ476</f>
        <v>1.5051595625888008E+18</v>
      </c>
      <c r="BT476" s="93">
        <f t="shared" si="535"/>
        <v>2.4604831319815707E+20</v>
      </c>
      <c r="BU476" s="93">
        <f t="shared" si="510"/>
        <v>1.74301957531387E+30</v>
      </c>
      <c r="BV476" s="93">
        <f t="shared" si="511"/>
        <v>374101.33333333331</v>
      </c>
      <c r="BW476" s="94">
        <f t="shared" si="512"/>
        <v>163.46991994321587</v>
      </c>
      <c r="BX476" s="100">
        <f t="shared" si="542"/>
        <v>19.518796411130253</v>
      </c>
      <c r="BY476" s="94">
        <f t="shared" si="513"/>
        <v>263</v>
      </c>
      <c r="BZ476" s="94">
        <f t="shared" si="514"/>
        <v>20.350000000000001</v>
      </c>
      <c r="CA476" s="94">
        <v>1</v>
      </c>
      <c r="CB476" s="94">
        <f>CB$3/CE$3</f>
        <v>0.49140049140049141</v>
      </c>
      <c r="CC476" s="93">
        <f>CC475*CA476</f>
        <v>4786645893120</v>
      </c>
      <c r="CD476" s="93">
        <f>BY476*CC476*$G476*CB476</f>
        <v>6942441827934551</v>
      </c>
      <c r="CE476" s="93">
        <f t="shared" si="536"/>
        <v>1.3891277448016021E+17</v>
      </c>
      <c r="CF476" s="93">
        <f t="shared" si="515"/>
        <v>2.0153663839566621E+30</v>
      </c>
      <c r="CG476" s="93">
        <f t="shared" si="516"/>
        <v>374101.33333333331</v>
      </c>
      <c r="CH476" s="94">
        <f t="shared" si="517"/>
        <v>20.009209716559944</v>
      </c>
      <c r="CI476" s="100">
        <f t="shared" si="543"/>
        <v>2.762465520569843</v>
      </c>
      <c r="CJ476" s="94">
        <f t="shared" si="518"/>
        <v>213</v>
      </c>
      <c r="CK476" s="94">
        <f t="shared" si="519"/>
        <v>22.85</v>
      </c>
      <c r="CL476" s="94">
        <v>1</v>
      </c>
      <c r="CM476" s="94">
        <f>CM$3/CP$3</f>
        <v>0.43763676148796499</v>
      </c>
      <c r="CN476" s="93">
        <f>CN475*CL476</f>
        <v>2193484800</v>
      </c>
      <c r="CO476" s="93">
        <f>CJ476*CN476*$G476*CM476</f>
        <v>2294656286557.5493</v>
      </c>
      <c r="CP476" s="93">
        <f t="shared" si="537"/>
        <v>152322486221190.19</v>
      </c>
      <c r="CQ476" s="93">
        <f t="shared" si="520"/>
        <v>2.2629543918137461E+30</v>
      </c>
      <c r="CR476" s="93">
        <f t="shared" si="521"/>
        <v>374101.33333333331</v>
      </c>
      <c r="CS476" s="94">
        <f t="shared" si="522"/>
        <v>66.381395380876356</v>
      </c>
      <c r="CT476" s="100">
        <f t="shared" si="544"/>
        <v>10.290467330074796</v>
      </c>
      <c r="CU476" s="94">
        <f t="shared" si="523"/>
        <v>150</v>
      </c>
      <c r="CV476" s="94">
        <f t="shared" si="524"/>
        <v>26</v>
      </c>
      <c r="CW476" s="94">
        <v>1</v>
      </c>
      <c r="CX476" s="94">
        <f>CX$3/DA$3</f>
        <v>0.38461538461538458</v>
      </c>
      <c r="CY476" s="93">
        <f>CY475*CW476</f>
        <v>998400</v>
      </c>
      <c r="CZ476" s="93">
        <f>CU476*CY476*$G476*CX476</f>
        <v>646416000</v>
      </c>
      <c r="DA476" s="93">
        <f t="shared" si="538"/>
        <v>27917287424.000278</v>
      </c>
      <c r="DB476" s="93">
        <f t="shared" si="525"/>
        <v>2.5749152817136715E+30</v>
      </c>
      <c r="DC476" s="93">
        <f t="shared" si="526"/>
        <v>374101.33333333331</v>
      </c>
      <c r="DD476" s="94">
        <f t="shared" si="527"/>
        <v>43.187803866241367</v>
      </c>
      <c r="DE476" s="100">
        <f t="shared" si="545"/>
        <v>7.6179301256599423</v>
      </c>
    </row>
    <row r="477" spans="1:109">
      <c r="A477" s="84">
        <v>8192</v>
      </c>
      <c r="B477" s="84">
        <f t="shared" si="481"/>
        <v>15.7</v>
      </c>
      <c r="C477" s="112">
        <f t="shared" si="546"/>
        <v>14.74</v>
      </c>
      <c r="D477" s="116"/>
      <c r="E477" s="86">
        <f t="shared" si="528"/>
        <v>3.355</v>
      </c>
      <c r="F477" s="86">
        <f t="shared" si="482"/>
        <v>3.355</v>
      </c>
      <c r="G477" s="87">
        <f t="shared" si="483"/>
        <v>11.256024999999999</v>
      </c>
      <c r="H477" s="88">
        <f t="shared" si="484"/>
        <v>2.2752314987394018E+28</v>
      </c>
      <c r="I477" s="84">
        <f t="shared" si="529"/>
        <v>94.200000000000045</v>
      </c>
      <c r="J477" s="89">
        <v>471</v>
      </c>
      <c r="K477" s="94">
        <f t="shared" si="485"/>
        <v>471</v>
      </c>
      <c r="L477" s="94">
        <f t="shared" si="486"/>
        <v>10</v>
      </c>
      <c r="M477" s="94">
        <v>1</v>
      </c>
      <c r="N477" s="94">
        <f>N$3/Q$3</f>
        <v>1</v>
      </c>
      <c r="O477" s="93">
        <f>O476*M477</f>
        <v>3.4423045231554331E+23</v>
      </c>
      <c r="P477" s="93">
        <f>K477*O477*$G477*N477</f>
        <v>1.8249679577788048E+27</v>
      </c>
      <c r="Q477" s="93">
        <f t="shared" si="547"/>
        <v>2.2752314987394018E+29</v>
      </c>
      <c r="R477" s="93">
        <f t="shared" si="548"/>
        <v>1.137615749369701E+30</v>
      </c>
      <c r="S477" s="93">
        <f t="shared" si="487"/>
        <v>374374.40000000002</v>
      </c>
      <c r="T477" s="94">
        <f t="shared" si="549"/>
        <v>124.67240803003574</v>
      </c>
      <c r="U477" s="100">
        <f>T477/(($C477/N$3))</f>
        <v>8.4581009518341741</v>
      </c>
      <c r="V477" s="94">
        <f t="shared" si="488"/>
        <v>461</v>
      </c>
      <c r="W477" s="97">
        <f t="shared" si="489"/>
        <v>10.5</v>
      </c>
      <c r="X477" s="94">
        <v>1</v>
      </c>
      <c r="Y477" s="94">
        <f>Y$3/AB$3</f>
        <v>0.95238095238095244</v>
      </c>
      <c r="Z477" s="93">
        <f>Z476*X477</f>
        <v>4.2677550975855624E+23</v>
      </c>
      <c r="AA477" s="93">
        <f>V477*Z477*$G477*Y477</f>
        <v>2.1090951115552902E+27</v>
      </c>
      <c r="AB477" s="93">
        <f t="shared" si="530"/>
        <v>5.9724826841909249E+28</v>
      </c>
      <c r="AC477" s="93">
        <f t="shared" si="490"/>
        <v>1.194496536838186E+30</v>
      </c>
      <c r="AD477" s="93">
        <f t="shared" si="491"/>
        <v>374374.40000000002</v>
      </c>
      <c r="AE477" s="94">
        <f t="shared" si="492"/>
        <v>28.31774940574725</v>
      </c>
      <c r="AF477" s="100">
        <f t="shared" si="531"/>
        <v>2.0172073864338271</v>
      </c>
      <c r="AG477" s="94">
        <f t="shared" si="493"/>
        <v>436</v>
      </c>
      <c r="AH477" s="94">
        <f t="shared" si="494"/>
        <v>11.75</v>
      </c>
      <c r="AI477" s="94">
        <v>1</v>
      </c>
      <c r="AJ477" s="94">
        <f>AJ$3/AM$3</f>
        <v>0.85106382978723394</v>
      </c>
      <c r="AK477" s="93">
        <f>AK476*AI477</f>
        <v>2.4895238069249114E+21</v>
      </c>
      <c r="AL477" s="93">
        <f>AG477*AK477*$G477*AJ477</f>
        <v>1.0398003406855404E+25</v>
      </c>
      <c r="AM477" s="93">
        <f t="shared" si="532"/>
        <v>2.08859141485843E+27</v>
      </c>
      <c r="AN477" s="93">
        <f t="shared" si="495"/>
        <v>1.3366985055093986E+30</v>
      </c>
      <c r="AO477" s="93">
        <f t="shared" si="496"/>
        <v>374374.40000000002</v>
      </c>
      <c r="AP477" s="94">
        <f t="shared" si="497"/>
        <v>200.86465960199834</v>
      </c>
      <c r="AQ477" s="100">
        <f t="shared" si="539"/>
        <v>16.01193860463691</v>
      </c>
      <c r="AR477" s="94">
        <f t="shared" si="498"/>
        <v>406</v>
      </c>
      <c r="AS477" s="94">
        <f t="shared" si="499"/>
        <v>13.25</v>
      </c>
      <c r="AT477" s="94">
        <v>1</v>
      </c>
      <c r="AU477" s="94">
        <f>AU$3/AX$3</f>
        <v>0.75471698113207542</v>
      </c>
      <c r="AV477" s="93">
        <f>AV476*AT477</f>
        <v>2.366158731116544E+20</v>
      </c>
      <c r="AW477" s="93">
        <f>AR477*AV477*$G477*AU477</f>
        <v>8.1609192328716476E+23</v>
      </c>
      <c r="AX477" s="93">
        <f t="shared" si="533"/>
        <v>3.6800314158077321E+25</v>
      </c>
      <c r="AY477" s="93">
        <f t="shared" si="500"/>
        <v>1.5073408679148537E+30</v>
      </c>
      <c r="AZ477" s="93">
        <f t="shared" si="501"/>
        <v>374374.40000000002</v>
      </c>
      <c r="BA477" s="94">
        <f t="shared" si="502"/>
        <v>45.093344399057486</v>
      </c>
      <c r="BB477" s="100">
        <f t="shared" si="540"/>
        <v>4.0535061959804048</v>
      </c>
      <c r="BC477" s="94">
        <f t="shared" si="503"/>
        <v>369</v>
      </c>
      <c r="BD477" s="94">
        <f t="shared" si="504"/>
        <v>15.1</v>
      </c>
      <c r="BE477" s="94">
        <v>1</v>
      </c>
      <c r="BF477" s="94">
        <f>BF$3/BI$3</f>
        <v>0.66225165562913912</v>
      </c>
      <c r="BG477" s="93">
        <f>BG476*BE477</f>
        <v>1.447481718079488E+18</v>
      </c>
      <c r="BH477" s="93">
        <f>BC477*BG477*$G477*BF477</f>
        <v>3.9815076554438093E+21</v>
      </c>
      <c r="BI477" s="93">
        <f t="shared" si="534"/>
        <v>2.4830795162588164E+23</v>
      </c>
      <c r="BJ477" s="93">
        <f t="shared" si="505"/>
        <v>1.7177997815482483E+30</v>
      </c>
      <c r="BK477" s="93">
        <f t="shared" si="506"/>
        <v>374374.40000000002</v>
      </c>
      <c r="BL477" s="94">
        <f t="shared" si="507"/>
        <v>62.365308097895223</v>
      </c>
      <c r="BM477" s="100">
        <f t="shared" si="541"/>
        <v>6.3888477088074485</v>
      </c>
      <c r="BN477" s="94">
        <f t="shared" si="508"/>
        <v>319</v>
      </c>
      <c r="BO477" s="94">
        <f t="shared" si="509"/>
        <v>17.600000000000001</v>
      </c>
      <c r="BP477" s="94">
        <v>1</v>
      </c>
      <c r="BQ477" s="94">
        <f>BQ$3/BT$3</f>
        <v>0.56818181818181823</v>
      </c>
      <c r="BR477" s="93">
        <f>BR476*BP477</f>
        <v>742298316963840</v>
      </c>
      <c r="BS477" s="93">
        <f>BN477*BR477*$G477*BQ477</f>
        <v>1.5144032748930271E+18</v>
      </c>
      <c r="BT477" s="93">
        <f t="shared" si="535"/>
        <v>2.8263529262051833E+20</v>
      </c>
      <c r="BU477" s="93">
        <f t="shared" si="510"/>
        <v>2.0022037188906739E+30</v>
      </c>
      <c r="BV477" s="93">
        <f t="shared" si="511"/>
        <v>374374.40000000002</v>
      </c>
      <c r="BW477" s="94">
        <f t="shared" si="512"/>
        <v>186.63145894245562</v>
      </c>
      <c r="BX477" s="100">
        <f t="shared" si="542"/>
        <v>22.284353306561865</v>
      </c>
      <c r="BY477" s="94">
        <f t="shared" si="513"/>
        <v>264</v>
      </c>
      <c r="BZ477" s="94">
        <f t="shared" si="514"/>
        <v>20.350000000000001</v>
      </c>
      <c r="CA477" s="94">
        <v>1</v>
      </c>
      <c r="CB477" s="94">
        <f>CB$3/CE$3</f>
        <v>0.49140049140049141</v>
      </c>
      <c r="CC477" s="93">
        <f>CC476*CA477</f>
        <v>4786645893120</v>
      </c>
      <c r="CD477" s="93">
        <f>BY477*CC477*$G477*CB477</f>
        <v>6989656973721866</v>
      </c>
      <c r="CE477" s="93">
        <f t="shared" si="536"/>
        <v>1.5956887553343414E+17</v>
      </c>
      <c r="CF477" s="93">
        <f t="shared" si="515"/>
        <v>2.3150480499673416E+30</v>
      </c>
      <c r="CG477" s="93">
        <f t="shared" si="516"/>
        <v>374374.40000000002</v>
      </c>
      <c r="CH477" s="94">
        <f t="shared" si="517"/>
        <v>22.829285633521813</v>
      </c>
      <c r="CI477" s="100">
        <f t="shared" si="543"/>
        <v>3.1518043598518921</v>
      </c>
      <c r="CJ477" s="94">
        <f t="shared" si="518"/>
        <v>214</v>
      </c>
      <c r="CK477" s="94">
        <f t="shared" si="519"/>
        <v>22.85</v>
      </c>
      <c r="CL477" s="94">
        <v>1</v>
      </c>
      <c r="CM477" s="94">
        <f>CM$3/CP$3</f>
        <v>0.43763676148796499</v>
      </c>
      <c r="CN477" s="93">
        <f>CN476*CL477</f>
        <v>2193484800</v>
      </c>
      <c r="CO477" s="93">
        <f>CJ477*CN477*$G477*CM477</f>
        <v>2312316335066.4683</v>
      </c>
      <c r="CP477" s="93">
        <f t="shared" si="537"/>
        <v>174972589351339.75</v>
      </c>
      <c r="CQ477" s="93">
        <f t="shared" si="520"/>
        <v>2.5994519873097672E+30</v>
      </c>
      <c r="CR477" s="93">
        <f t="shared" si="521"/>
        <v>374374.40000000002</v>
      </c>
      <c r="CS477" s="94">
        <f t="shared" si="522"/>
        <v>75.669832322622113</v>
      </c>
      <c r="CT477" s="100">
        <f t="shared" si="544"/>
        <v>11.730364101573375</v>
      </c>
      <c r="CU477" s="94">
        <f t="shared" si="523"/>
        <v>151</v>
      </c>
      <c r="CV477" s="94">
        <f t="shared" si="524"/>
        <v>26</v>
      </c>
      <c r="CW477" s="94">
        <v>1</v>
      </c>
      <c r="CX477" s="94">
        <f>CX$3/DA$3</f>
        <v>0.38461538461538458</v>
      </c>
      <c r="CY477" s="93">
        <f>CY476*CW477</f>
        <v>998400</v>
      </c>
      <c r="CZ477" s="93">
        <f>CU477*CY477*$G477*CX477</f>
        <v>652669353.5999999</v>
      </c>
      <c r="DA477" s="93">
        <f t="shared" si="538"/>
        <v>32068542139.928539</v>
      </c>
      <c r="DB477" s="93">
        <f t="shared" si="525"/>
        <v>2.9578009483612221E+30</v>
      </c>
      <c r="DC477" s="93">
        <f t="shared" si="526"/>
        <v>374374.40000000002</v>
      </c>
      <c r="DD477" s="94">
        <f t="shared" si="527"/>
        <v>49.134438384527428</v>
      </c>
      <c r="DE477" s="100">
        <f t="shared" si="545"/>
        <v>8.6668615875014456</v>
      </c>
    </row>
    <row r="478" spans="1:109">
      <c r="A478" s="84">
        <v>8192</v>
      </c>
      <c r="B478" s="84">
        <f t="shared" si="481"/>
        <v>15.733333333333333</v>
      </c>
      <c r="C478" s="112">
        <f t="shared" si="546"/>
        <v>14.74</v>
      </c>
      <c r="D478" s="116"/>
      <c r="E478" s="86">
        <f t="shared" si="528"/>
        <v>3.36</v>
      </c>
      <c r="F478" s="86">
        <f t="shared" si="482"/>
        <v>3.36</v>
      </c>
      <c r="G478" s="87">
        <f t="shared" si="483"/>
        <v>11.289599999999998</v>
      </c>
      <c r="H478" s="88">
        <f t="shared" si="484"/>
        <v>2.613554679839389E+28</v>
      </c>
      <c r="I478" s="84">
        <f t="shared" si="529"/>
        <v>94.400000000000063</v>
      </c>
      <c r="J478" s="89">
        <v>472</v>
      </c>
      <c r="K478" s="94">
        <f t="shared" si="485"/>
        <v>472</v>
      </c>
      <c r="L478" s="94">
        <f t="shared" si="486"/>
        <v>10</v>
      </c>
      <c r="M478" s="94">
        <v>1</v>
      </c>
      <c r="N478" s="94">
        <f>N$3/Q$3</f>
        <v>1</v>
      </c>
      <c r="O478" s="93">
        <f>O477*M478</f>
        <v>3.4423045231554331E+23</v>
      </c>
      <c r="P478" s="93">
        <f>K478*O478*$G478*N478</f>
        <v>1.834297782025855E+27</v>
      </c>
      <c r="Q478" s="93">
        <f t="shared" si="547"/>
        <v>2.613554679839389E+29</v>
      </c>
      <c r="R478" s="93">
        <f t="shared" si="548"/>
        <v>1.3067773399196946E+30</v>
      </c>
      <c r="S478" s="93">
        <f t="shared" si="487"/>
        <v>374647.46666666667</v>
      </c>
      <c r="T478" s="94">
        <f t="shared" si="549"/>
        <v>142.48257319228171</v>
      </c>
      <c r="U478" s="100">
        <f>T478/(($C478/N$3))</f>
        <v>9.6663889547002508</v>
      </c>
      <c r="V478" s="94">
        <f t="shared" si="488"/>
        <v>462</v>
      </c>
      <c r="W478" s="97">
        <f t="shared" si="489"/>
        <v>10.5</v>
      </c>
      <c r="X478" s="94">
        <v>1</v>
      </c>
      <c r="Y478" s="94">
        <f>Y$3/AB$3</f>
        <v>0.95238095238095244</v>
      </c>
      <c r="Z478" s="93">
        <f>Z477*X478</f>
        <v>4.2677550975855624E+23</v>
      </c>
      <c r="AA478" s="93">
        <f>V478*Z478*$G478*Y478</f>
        <v>2.1199749097868865E+27</v>
      </c>
      <c r="AB478" s="93">
        <f t="shared" si="530"/>
        <v>6.8605810345783914E+28</v>
      </c>
      <c r="AC478" s="93">
        <f t="shared" si="490"/>
        <v>1.3721162069156792E+30</v>
      </c>
      <c r="AD478" s="93">
        <f t="shared" si="491"/>
        <v>374647.46666666667</v>
      </c>
      <c r="AE478" s="94">
        <f t="shared" si="492"/>
        <v>32.361614295086454</v>
      </c>
      <c r="AF478" s="100">
        <f t="shared" si="531"/>
        <v>2.3052710318752223</v>
      </c>
      <c r="AG478" s="94">
        <f t="shared" si="493"/>
        <v>437</v>
      </c>
      <c r="AH478" s="94">
        <f t="shared" si="494"/>
        <v>11.75</v>
      </c>
      <c r="AI478" s="94">
        <v>1</v>
      </c>
      <c r="AJ478" s="94">
        <f>AJ$3/AM$3</f>
        <v>0.85106382978723394</v>
      </c>
      <c r="AK478" s="93">
        <f>AK477*AI478</f>
        <v>2.4895238069249114E+21</v>
      </c>
      <c r="AL478" s="93">
        <f>AG478*AK478*$G478*AJ478</f>
        <v>1.0452938828236757E+25</v>
      </c>
      <c r="AM478" s="93">
        <f t="shared" si="532"/>
        <v>2.3991615225088088E+27</v>
      </c>
      <c r="AN478" s="93">
        <f t="shared" si="495"/>
        <v>1.5354633744056411E+30</v>
      </c>
      <c r="AO478" s="93">
        <f t="shared" si="496"/>
        <v>374647.46666666667</v>
      </c>
      <c r="AP478" s="94">
        <f t="shared" si="497"/>
        <v>229.520287254327</v>
      </c>
      <c r="AQ478" s="100">
        <f t="shared" si="539"/>
        <v>18.296223712607478</v>
      </c>
      <c r="AR478" s="94">
        <f t="shared" si="498"/>
        <v>407</v>
      </c>
      <c r="AS478" s="94">
        <f t="shared" si="499"/>
        <v>13.25</v>
      </c>
      <c r="AT478" s="94">
        <v>1</v>
      </c>
      <c r="AU478" s="94">
        <f>AU$3/AX$3</f>
        <v>0.75471698113207542</v>
      </c>
      <c r="AV478" s="93">
        <f>AV477*AT478</f>
        <v>2.366158731116544E+20</v>
      </c>
      <c r="AW478" s="93">
        <f>AR478*AV478*$G478*AU478</f>
        <v>8.2054227498875659E+23</v>
      </c>
      <c r="AX478" s="93">
        <f t="shared" si="533"/>
        <v>4.2272460336757521E+25</v>
      </c>
      <c r="AY478" s="93">
        <f t="shared" si="500"/>
        <v>1.7314799753935951E+30</v>
      </c>
      <c r="AZ478" s="93">
        <f t="shared" si="501"/>
        <v>374647.46666666667</v>
      </c>
      <c r="BA478" s="94">
        <f t="shared" si="502"/>
        <v>51.51771167102482</v>
      </c>
      <c r="BB478" s="100">
        <f t="shared" si="540"/>
        <v>4.6310018971579296</v>
      </c>
      <c r="BC478" s="94">
        <f t="shared" si="503"/>
        <v>370</v>
      </c>
      <c r="BD478" s="94">
        <f t="shared" si="504"/>
        <v>15.1</v>
      </c>
      <c r="BE478" s="94">
        <v>1</v>
      </c>
      <c r="BF478" s="94">
        <f>BF$3/BI$3</f>
        <v>0.66225165562913912</v>
      </c>
      <c r="BG478" s="93">
        <f>BG477*BE478</f>
        <v>1.447481718079488E+18</v>
      </c>
      <c r="BH478" s="93">
        <f>BC478*BG478*$G478*BF478</f>
        <v>4.0042060620126948E+21</v>
      </c>
      <c r="BI478" s="93">
        <f t="shared" si="534"/>
        <v>2.8523093556533361E+23</v>
      </c>
      <c r="BJ478" s="93">
        <f t="shared" si="505"/>
        <v>1.9732337832787387E+30</v>
      </c>
      <c r="BK478" s="93">
        <f t="shared" si="506"/>
        <v>374647.46666666667</v>
      </c>
      <c r="BL478" s="94">
        <f t="shared" si="507"/>
        <v>71.2328314647133</v>
      </c>
      <c r="BM478" s="100">
        <f t="shared" si="541"/>
        <v>7.2972574974027875</v>
      </c>
      <c r="BN478" s="94">
        <f t="shared" si="508"/>
        <v>320</v>
      </c>
      <c r="BO478" s="94">
        <f t="shared" si="509"/>
        <v>17.600000000000001</v>
      </c>
      <c r="BP478" s="94">
        <v>14</v>
      </c>
      <c r="BQ478" s="94">
        <f>BQ$3/BT$3</f>
        <v>0.56818181818181823</v>
      </c>
      <c r="BR478" s="93">
        <f>BR477*BP478</f>
        <v>1.039217643749376E+16</v>
      </c>
      <c r="BS478" s="93">
        <f>BN478*BR478*$G478*BQ478</f>
        <v>2.1331548201587188E+19</v>
      </c>
      <c r="BT478" s="93">
        <f t="shared" si="535"/>
        <v>3.2466269569729508E+20</v>
      </c>
      <c r="BU478" s="93">
        <f t="shared" si="510"/>
        <v>2.2999281182586624E+30</v>
      </c>
      <c r="BV478" s="93">
        <f t="shared" si="511"/>
        <v>374647.46666666667</v>
      </c>
      <c r="BW478" s="94">
        <f t="shared" si="512"/>
        <v>15.219837427137067</v>
      </c>
      <c r="BX478" s="100">
        <f t="shared" si="542"/>
        <v>1.8172940211506945</v>
      </c>
      <c r="BY478" s="94">
        <f t="shared" si="513"/>
        <v>265</v>
      </c>
      <c r="BZ478" s="94">
        <f t="shared" si="514"/>
        <v>20.350000000000001</v>
      </c>
      <c r="CA478" s="94">
        <v>1</v>
      </c>
      <c r="CB478" s="94">
        <f>CB$3/CE$3</f>
        <v>0.49140049140049141</v>
      </c>
      <c r="CC478" s="93">
        <f>CC477*CA478</f>
        <v>4786645893120</v>
      </c>
      <c r="CD478" s="93">
        <f>BY478*CC478*$G478*CB478</f>
        <v>7037060997968747</v>
      </c>
      <c r="CE478" s="93">
        <f t="shared" si="536"/>
        <v>1.8329650483398246E+17</v>
      </c>
      <c r="CF478" s="93">
        <f t="shared" si="515"/>
        <v>2.6592918867365788E+30</v>
      </c>
      <c r="CG478" s="93">
        <f t="shared" si="516"/>
        <v>374647.46666666667</v>
      </c>
      <c r="CH478" s="94">
        <f t="shared" si="517"/>
        <v>26.04730936493106</v>
      </c>
      <c r="CI478" s="100">
        <f t="shared" si="543"/>
        <v>3.5960837556061538</v>
      </c>
      <c r="CJ478" s="94">
        <f t="shared" si="518"/>
        <v>215</v>
      </c>
      <c r="CK478" s="94">
        <f t="shared" si="519"/>
        <v>22.85</v>
      </c>
      <c r="CL478" s="94">
        <v>1</v>
      </c>
      <c r="CM478" s="94">
        <f>CM$3/CP$3</f>
        <v>0.43763676148796499</v>
      </c>
      <c r="CN478" s="93">
        <f>CN477*CL478</f>
        <v>2193484800</v>
      </c>
      <c r="CO478" s="93">
        <f>CJ478*CN478*$G478*CM478</f>
        <v>2330051067653.041</v>
      </c>
      <c r="CP478" s="93">
        <f t="shared" si="537"/>
        <v>200990725557455.72</v>
      </c>
      <c r="CQ478" s="93">
        <f t="shared" si="520"/>
        <v>2.985986221716502E+30</v>
      </c>
      <c r="CR478" s="93">
        <f t="shared" si="521"/>
        <v>374647.46666666667</v>
      </c>
      <c r="CS478" s="94">
        <f t="shared" si="522"/>
        <v>86.260223369226381</v>
      </c>
      <c r="CT478" s="100">
        <f t="shared" si="544"/>
        <v>13.372090257712504</v>
      </c>
      <c r="CU478" s="94">
        <f t="shared" si="523"/>
        <v>152</v>
      </c>
      <c r="CV478" s="94">
        <f t="shared" si="524"/>
        <v>26</v>
      </c>
      <c r="CW478" s="94">
        <v>1</v>
      </c>
      <c r="CX478" s="94">
        <f>CX$3/DA$3</f>
        <v>0.38461538461538458</v>
      </c>
      <c r="CY478" s="93">
        <f>CY477*CW478</f>
        <v>998400</v>
      </c>
      <c r="CZ478" s="93">
        <f>CU478*CY478*$G478*CX478</f>
        <v>658951372.79999983</v>
      </c>
      <c r="DA478" s="93">
        <f t="shared" si="538"/>
        <v>36837081603.289001</v>
      </c>
      <c r="DB478" s="93">
        <f t="shared" si="525"/>
        <v>3.3976210837912059E+30</v>
      </c>
      <c r="DC478" s="93">
        <f t="shared" si="526"/>
        <v>374647.46666666667</v>
      </c>
      <c r="DD478" s="94">
        <f t="shared" si="527"/>
        <v>55.902579649787796</v>
      </c>
      <c r="DE478" s="100">
        <f t="shared" si="545"/>
        <v>9.8606992597997465</v>
      </c>
    </row>
    <row r="479" spans="1:109">
      <c r="A479" s="84">
        <v>8192</v>
      </c>
      <c r="B479" s="84">
        <f t="shared" si="481"/>
        <v>15.766666666666667</v>
      </c>
      <c r="C479" s="112">
        <f t="shared" si="546"/>
        <v>14.74</v>
      </c>
      <c r="D479" s="116"/>
      <c r="E479" s="86">
        <f t="shared" si="528"/>
        <v>3.3650000000000002</v>
      </c>
      <c r="F479" s="86">
        <f t="shared" si="482"/>
        <v>3.3650000000000002</v>
      </c>
      <c r="G479" s="87">
        <f t="shared" si="483"/>
        <v>11.323225000000001</v>
      </c>
      <c r="H479" s="88">
        <f t="shared" si="484"/>
        <v>3.0021859614263099E+28</v>
      </c>
      <c r="I479" s="84">
        <f t="shared" si="529"/>
        <v>94.600000000000051</v>
      </c>
      <c r="J479" s="89">
        <v>473</v>
      </c>
      <c r="K479" s="94">
        <f t="shared" si="485"/>
        <v>473</v>
      </c>
      <c r="L479" s="94">
        <f t="shared" si="486"/>
        <v>10</v>
      </c>
      <c r="M479" s="94">
        <v>1</v>
      </c>
      <c r="N479" s="94">
        <f>N$3/Q$3</f>
        <v>1</v>
      </c>
      <c r="O479" s="93">
        <f>O478*M479</f>
        <v>3.4423045231554331E+23</v>
      </c>
      <c r="P479" s="93">
        <f>K479*O479*$G479*N479</f>
        <v>1.8436588623979759E+27</v>
      </c>
      <c r="Q479" s="93">
        <f t="shared" si="547"/>
        <v>3.0021859614263101E+29</v>
      </c>
      <c r="R479" s="93">
        <f t="shared" si="548"/>
        <v>1.5010929807131549E+30</v>
      </c>
      <c r="S479" s="93">
        <f t="shared" si="487"/>
        <v>374920.53333333333</v>
      </c>
      <c r="T479" s="94">
        <f t="shared" si="549"/>
        <v>162.83847422410253</v>
      </c>
      <c r="U479" s="100">
        <f>T479/(($C479/N$3))</f>
        <v>11.047386310997458</v>
      </c>
      <c r="V479" s="94">
        <f t="shared" si="488"/>
        <v>463</v>
      </c>
      <c r="W479" s="97">
        <f t="shared" si="489"/>
        <v>10.5</v>
      </c>
      <c r="X479" s="94">
        <v>1</v>
      </c>
      <c r="Y479" s="94">
        <f>Y$3/AB$3</f>
        <v>0.95238095238095244</v>
      </c>
      <c r="Z479" s="93">
        <f>Z478*X479</f>
        <v>4.2677550975855624E+23</v>
      </c>
      <c r="AA479" s="93">
        <f>V479*Z479*$G479*Y479</f>
        <v>2.1308914107123224E+27</v>
      </c>
      <c r="AB479" s="93">
        <f t="shared" si="530"/>
        <v>7.8807381487440558E+28</v>
      </c>
      <c r="AC479" s="93">
        <f t="shared" si="490"/>
        <v>1.5761476297488126E+30</v>
      </c>
      <c r="AD479" s="93">
        <f t="shared" si="491"/>
        <v>374920.53333333333</v>
      </c>
      <c r="AE479" s="94">
        <f t="shared" si="492"/>
        <v>36.983293044058279</v>
      </c>
      <c r="AF479" s="100">
        <f t="shared" si="531"/>
        <v>2.6344950947259966</v>
      </c>
      <c r="AG479" s="94">
        <f t="shared" si="493"/>
        <v>438</v>
      </c>
      <c r="AH479" s="94">
        <f t="shared" si="494"/>
        <v>11.75</v>
      </c>
      <c r="AI479" s="94">
        <v>1</v>
      </c>
      <c r="AJ479" s="94">
        <f>AJ$3/AM$3</f>
        <v>0.85106382978723394</v>
      </c>
      <c r="AK479" s="93">
        <f>AK478*AI479</f>
        <v>2.4895238069249114E+21</v>
      </c>
      <c r="AL479" s="93">
        <f>AG479*AK479*$G479*AJ479</f>
        <v>1.0508062923741523E+25</v>
      </c>
      <c r="AM479" s="93">
        <f t="shared" si="532"/>
        <v>2.7559128942780504E+27</v>
      </c>
      <c r="AN479" s="93">
        <f t="shared" si="495"/>
        <v>1.7637842523379572E+30</v>
      </c>
      <c r="AO479" s="93">
        <f t="shared" si="496"/>
        <v>374920.53333333333</v>
      </c>
      <c r="AP479" s="94">
        <f t="shared" si="497"/>
        <v>262.26650090298227</v>
      </c>
      <c r="AQ479" s="100">
        <f t="shared" si="539"/>
        <v>20.906590133039632</v>
      </c>
      <c r="AR479" s="94">
        <f t="shared" si="498"/>
        <v>408</v>
      </c>
      <c r="AS479" s="94">
        <f t="shared" si="499"/>
        <v>13.25</v>
      </c>
      <c r="AT479" s="94">
        <v>1</v>
      </c>
      <c r="AU479" s="94">
        <f>AU$3/AX$3</f>
        <v>0.75471698113207542</v>
      </c>
      <c r="AV479" s="93">
        <f>AV478*AT479</f>
        <v>2.366158731116544E+20</v>
      </c>
      <c r="AW479" s="93">
        <f>AR479*AV479*$G479*AU479</f>
        <v>8.2500826119577583E+23</v>
      </c>
      <c r="AX479" s="93">
        <f t="shared" si="533"/>
        <v>4.8558305650510765E+25</v>
      </c>
      <c r="AY479" s="93">
        <f t="shared" si="500"/>
        <v>1.9889481994449304E+30</v>
      </c>
      <c r="AZ479" s="93">
        <f t="shared" si="501"/>
        <v>374920.53333333333</v>
      </c>
      <c r="BA479" s="94">
        <f t="shared" si="502"/>
        <v>58.857962925280091</v>
      </c>
      <c r="BB479" s="100">
        <f t="shared" si="540"/>
        <v>5.2908277392127623</v>
      </c>
      <c r="BC479" s="94">
        <f t="shared" si="503"/>
        <v>371</v>
      </c>
      <c r="BD479" s="94">
        <f t="shared" si="504"/>
        <v>15.1</v>
      </c>
      <c r="BE479" s="94">
        <v>1</v>
      </c>
      <c r="BF479" s="94">
        <f>BF$3/BI$3</f>
        <v>0.66225165562913912</v>
      </c>
      <c r="BG479" s="93">
        <f>BG478*BE479</f>
        <v>1.447481718079488E+18</v>
      </c>
      <c r="BH479" s="93">
        <f>BC479*BG479*$G479*BF479</f>
        <v>4.0269866203585614E+21</v>
      </c>
      <c r="BI479" s="93">
        <f t="shared" si="534"/>
        <v>3.2764430647816402E+23</v>
      </c>
      <c r="BJ479" s="93">
        <f t="shared" si="505"/>
        <v>2.2666504008768641E+30</v>
      </c>
      <c r="BK479" s="93">
        <f t="shared" si="506"/>
        <v>374920.53333333333</v>
      </c>
      <c r="BL479" s="94">
        <f t="shared" si="507"/>
        <v>81.362154227617154</v>
      </c>
      <c r="BM479" s="100">
        <f t="shared" si="541"/>
        <v>8.3349289609024364</v>
      </c>
      <c r="BN479" s="94">
        <f t="shared" si="508"/>
        <v>321</v>
      </c>
      <c r="BO479" s="94">
        <f t="shared" si="509"/>
        <v>17.600000000000001</v>
      </c>
      <c r="BP479" s="94">
        <v>1</v>
      </c>
      <c r="BQ479" s="94">
        <f>BQ$3/BT$3</f>
        <v>0.56818181818181823</v>
      </c>
      <c r="BR479" s="93">
        <f>BR478*BP479</f>
        <v>1.039217643749376E+16</v>
      </c>
      <c r="BS479" s="93">
        <f>BN479*BR479*$G479*BQ479</f>
        <v>2.1461941821194506E+19</v>
      </c>
      <c r="BT479" s="93">
        <f t="shared" si="535"/>
        <v>3.7293950447638584E+20</v>
      </c>
      <c r="BU479" s="93">
        <f t="shared" si="510"/>
        <v>2.6419236460551532E+30</v>
      </c>
      <c r="BV479" s="93">
        <f t="shared" si="511"/>
        <v>374920.53333333333</v>
      </c>
      <c r="BW479" s="94">
        <f t="shared" si="512"/>
        <v>17.376782939001984</v>
      </c>
      <c r="BX479" s="100">
        <f t="shared" si="542"/>
        <v>2.0748397539106849</v>
      </c>
      <c r="BY479" s="94">
        <f t="shared" si="513"/>
        <v>266</v>
      </c>
      <c r="BZ479" s="94">
        <f t="shared" si="514"/>
        <v>20.350000000000001</v>
      </c>
      <c r="CA479" s="94">
        <v>1</v>
      </c>
      <c r="CB479" s="94">
        <f>CB$3/CE$3</f>
        <v>0.49140049140049141</v>
      </c>
      <c r="CC479" s="93">
        <f>CC478*CA479</f>
        <v>4786645893120</v>
      </c>
      <c r="CD479" s="93">
        <f>BY479*CC479*$G479*CB479</f>
        <v>7084654253499218</v>
      </c>
      <c r="CE479" s="93">
        <f t="shared" si="536"/>
        <v>2.105523935795017E+17</v>
      </c>
      <c r="CF479" s="93">
        <f t="shared" si="515"/>
        <v>3.0547242157512707E+30</v>
      </c>
      <c r="CG479" s="93">
        <f t="shared" si="516"/>
        <v>374920.53333333333</v>
      </c>
      <c r="CH479" s="94">
        <f t="shared" si="517"/>
        <v>29.719501622186669</v>
      </c>
      <c r="CI479" s="100">
        <f t="shared" si="543"/>
        <v>4.1030655224660704</v>
      </c>
      <c r="CJ479" s="94">
        <f t="shared" si="518"/>
        <v>216</v>
      </c>
      <c r="CK479" s="94">
        <f t="shared" si="519"/>
        <v>22.85</v>
      </c>
      <c r="CL479" s="94">
        <v>1</v>
      </c>
      <c r="CM479" s="94">
        <f>CM$3/CP$3</f>
        <v>0.43763676148796499</v>
      </c>
      <c r="CN479" s="93">
        <f>CN478*CL479</f>
        <v>2193484800</v>
      </c>
      <c r="CO479" s="93">
        <f>CJ479*CN479*$G479*CM479</f>
        <v>2347860628309.707</v>
      </c>
      <c r="CP479" s="93">
        <f t="shared" si="537"/>
        <v>230877715817509.87</v>
      </c>
      <c r="CQ479" s="93">
        <f t="shared" si="520"/>
        <v>3.4299974609295593E+30</v>
      </c>
      <c r="CR479" s="93">
        <f t="shared" si="521"/>
        <v>374920.53333333333</v>
      </c>
      <c r="CS479" s="94">
        <f t="shared" si="522"/>
        <v>98.335358169758763</v>
      </c>
      <c r="CT479" s="100">
        <f t="shared" si="544"/>
        <v>15.243981914375766</v>
      </c>
      <c r="CU479" s="94">
        <f t="shared" si="523"/>
        <v>153</v>
      </c>
      <c r="CV479" s="94">
        <f t="shared" si="524"/>
        <v>26</v>
      </c>
      <c r="CW479" s="94">
        <v>1</v>
      </c>
      <c r="CX479" s="94">
        <f>CX$3/DA$3</f>
        <v>0.38461538461538458</v>
      </c>
      <c r="CY479" s="93">
        <f>CY478*CW479</f>
        <v>998400</v>
      </c>
      <c r="CZ479" s="93">
        <f>CU479*CY479*$G479*CX479</f>
        <v>665262115.20000005</v>
      </c>
      <c r="DA479" s="93">
        <f t="shared" si="538"/>
        <v>42314695040.58963</v>
      </c>
      <c r="DB479" s="93">
        <f t="shared" si="525"/>
        <v>3.902841749854203E+30</v>
      </c>
      <c r="DC479" s="93">
        <f t="shared" si="526"/>
        <v>374920.53333333333</v>
      </c>
      <c r="DD479" s="94">
        <f t="shared" si="527"/>
        <v>63.606049516089485</v>
      </c>
      <c r="DE479" s="100">
        <f t="shared" si="545"/>
        <v>11.219520267424196</v>
      </c>
    </row>
    <row r="480" spans="1:109">
      <c r="A480" s="84">
        <v>8192</v>
      </c>
      <c r="B480" s="84">
        <f t="shared" si="481"/>
        <v>15.8</v>
      </c>
      <c r="C480" s="112">
        <f t="shared" si="546"/>
        <v>14.74</v>
      </c>
      <c r="D480" s="116"/>
      <c r="E480" s="86">
        <f t="shared" si="528"/>
        <v>3.37</v>
      </c>
      <c r="F480" s="86">
        <f t="shared" si="482"/>
        <v>3.37</v>
      </c>
      <c r="G480" s="87">
        <f t="shared" si="483"/>
        <v>11.356900000000001</v>
      </c>
      <c r="H480" s="88">
        <f t="shared" si="484"/>
        <v>3.4486060752855938E+28</v>
      </c>
      <c r="I480" s="84">
        <f t="shared" si="529"/>
        <v>94.80000000000004</v>
      </c>
      <c r="J480" s="89">
        <v>474</v>
      </c>
      <c r="K480" s="94">
        <f t="shared" si="485"/>
        <v>474</v>
      </c>
      <c r="L480" s="94">
        <f t="shared" si="486"/>
        <v>10</v>
      </c>
      <c r="M480" s="94">
        <v>1</v>
      </c>
      <c r="N480" s="94">
        <f>N$3/Q$3</f>
        <v>1</v>
      </c>
      <c r="O480" s="93">
        <f>O479*M480</f>
        <v>3.4423045231554331E+23</v>
      </c>
      <c r="P480" s="93">
        <f>K480*O480*$G480*N480</f>
        <v>1.8530512505297349E+27</v>
      </c>
      <c r="Q480" s="93">
        <f t="shared" si="547"/>
        <v>3.448606075285594E+29</v>
      </c>
      <c r="R480" s="93">
        <f t="shared" si="548"/>
        <v>1.724303037642797E+30</v>
      </c>
      <c r="S480" s="93">
        <f t="shared" si="487"/>
        <v>375193.59999999998</v>
      </c>
      <c r="T480" s="94">
        <f t="shared" si="549"/>
        <v>186.10419297899801</v>
      </c>
      <c r="U480" s="100">
        <f>T480/(($C480/N$3))</f>
        <v>12.625793282157259</v>
      </c>
      <c r="V480" s="94">
        <f t="shared" si="488"/>
        <v>464</v>
      </c>
      <c r="W480" s="97">
        <f t="shared" si="489"/>
        <v>10.5</v>
      </c>
      <c r="X480" s="94">
        <v>1</v>
      </c>
      <c r="Y480" s="94">
        <f>Y$3/AB$3</f>
        <v>0.95238095238095244</v>
      </c>
      <c r="Z480" s="93">
        <f>Z479*X480</f>
        <v>4.2677550975855624E+23</v>
      </c>
      <c r="AA480" s="93">
        <f>V480*Z480*$G480*Y480</f>
        <v>2.1418446752995277E+27</v>
      </c>
      <c r="AB480" s="93">
        <f t="shared" si="530"/>
        <v>9.0525909476246759E+28</v>
      </c>
      <c r="AC480" s="93">
        <f t="shared" si="490"/>
        <v>1.8105181895249366E+30</v>
      </c>
      <c r="AD480" s="93">
        <f t="shared" si="491"/>
        <v>375193.59999999998</v>
      </c>
      <c r="AE480" s="94">
        <f t="shared" si="492"/>
        <v>42.26539418111031</v>
      </c>
      <c r="AF480" s="100">
        <f t="shared" si="531"/>
        <v>3.0107641716530411</v>
      </c>
      <c r="AG480" s="94">
        <f t="shared" si="493"/>
        <v>439</v>
      </c>
      <c r="AH480" s="94">
        <f t="shared" si="494"/>
        <v>11.75</v>
      </c>
      <c r="AI480" s="94">
        <v>1</v>
      </c>
      <c r="AJ480" s="94">
        <f>AJ$3/AM$3</f>
        <v>0.85106382978723394</v>
      </c>
      <c r="AK480" s="93">
        <f>AK479*AI480</f>
        <v>2.4895238069249114E+21</v>
      </c>
      <c r="AL480" s="93">
        <f>AG480*AK480*$G480*AJ480</f>
        <v>1.0563376011181248E+25</v>
      </c>
      <c r="AM480" s="93">
        <f t="shared" si="532"/>
        <v>3.165712608172315E+27</v>
      </c>
      <c r="AN480" s="93">
        <f t="shared" si="495"/>
        <v>2.0260560692302861E+30</v>
      </c>
      <c r="AO480" s="93">
        <f t="shared" si="496"/>
        <v>375193.59999999998</v>
      </c>
      <c r="AP480" s="94">
        <f t="shared" si="497"/>
        <v>299.68758139646206</v>
      </c>
      <c r="AQ480" s="100">
        <f t="shared" si="539"/>
        <v>23.889613849446604</v>
      </c>
      <c r="AR480" s="94">
        <f t="shared" si="498"/>
        <v>409</v>
      </c>
      <c r="AS480" s="94">
        <f t="shared" si="499"/>
        <v>13.25</v>
      </c>
      <c r="AT480" s="94">
        <v>1</v>
      </c>
      <c r="AU480" s="94">
        <f>AU$3/AX$3</f>
        <v>0.75471698113207542</v>
      </c>
      <c r="AV480" s="93">
        <f>AV479*AT480</f>
        <v>2.366158731116544E+20</v>
      </c>
      <c r="AW480" s="93">
        <f>AR480*AV480*$G480*AU480</f>
        <v>8.294899086949246E+23</v>
      </c>
      <c r="AX480" s="93">
        <f t="shared" si="533"/>
        <v>5.5778845822184964E+25</v>
      </c>
      <c r="AY480" s="93">
        <f t="shared" si="500"/>
        <v>2.2847015248767059E+30</v>
      </c>
      <c r="AZ480" s="93">
        <f t="shared" si="501"/>
        <v>375193.59999999998</v>
      </c>
      <c r="BA480" s="94">
        <f t="shared" si="502"/>
        <v>67.244755165188735</v>
      </c>
      <c r="BB480" s="100">
        <f t="shared" si="540"/>
        <v>6.044728669869408</v>
      </c>
      <c r="BC480" s="94">
        <f t="shared" si="503"/>
        <v>372</v>
      </c>
      <c r="BD480" s="94">
        <f t="shared" si="504"/>
        <v>15.1</v>
      </c>
      <c r="BE480" s="94">
        <v>1</v>
      </c>
      <c r="BF480" s="94">
        <f>BF$3/BI$3</f>
        <v>0.66225165562913912</v>
      </c>
      <c r="BG480" s="93">
        <f>BG479*BE480</f>
        <v>1.447481718079488E+18</v>
      </c>
      <c r="BH480" s="93">
        <f>BC480*BG480*$G480*BF480</f>
        <v>4.0498494742709813E+21</v>
      </c>
      <c r="BI480" s="93">
        <f t="shared" si="534"/>
        <v>3.763644758756114E+23</v>
      </c>
      <c r="BJ480" s="93">
        <f t="shared" si="505"/>
        <v>2.6036975868406234E+30</v>
      </c>
      <c r="BK480" s="93">
        <f t="shared" si="506"/>
        <v>375193.59999999998</v>
      </c>
      <c r="BL480" s="94">
        <f t="shared" si="507"/>
        <v>92.932954241061339</v>
      </c>
      <c r="BM480" s="100">
        <f t="shared" si="541"/>
        <v>9.5202687180463119</v>
      </c>
      <c r="BN480" s="94">
        <f t="shared" si="508"/>
        <v>322</v>
      </c>
      <c r="BO480" s="94">
        <f t="shared" si="509"/>
        <v>17.600000000000001</v>
      </c>
      <c r="BP480" s="94">
        <v>1</v>
      </c>
      <c r="BQ480" s="94">
        <f>BQ$3/BT$3</f>
        <v>0.56818181818181823</v>
      </c>
      <c r="BR480" s="93">
        <f>BR479*BP480</f>
        <v>1.039217643749376E+16</v>
      </c>
      <c r="BS480" s="93">
        <f>BN480*BR480*$G480*BQ480</f>
        <v>2.1592827593021182E+19</v>
      </c>
      <c r="BT480" s="93">
        <f t="shared" si="535"/>
        <v>4.2839499530543386E+20</v>
      </c>
      <c r="BU480" s="93">
        <f t="shared" si="510"/>
        <v>3.034773346251323E+30</v>
      </c>
      <c r="BV480" s="93">
        <f t="shared" si="511"/>
        <v>375193.59999999998</v>
      </c>
      <c r="BW480" s="94">
        <f t="shared" si="512"/>
        <v>19.83968952004653</v>
      </c>
      <c r="BX480" s="100">
        <f t="shared" si="542"/>
        <v>2.368918151647347</v>
      </c>
      <c r="BY480" s="94">
        <f t="shared" si="513"/>
        <v>267</v>
      </c>
      <c r="BZ480" s="94">
        <f t="shared" si="514"/>
        <v>20.350000000000001</v>
      </c>
      <c r="CA480" s="94">
        <v>1</v>
      </c>
      <c r="CB480" s="94">
        <f>CB$3/CE$3</f>
        <v>0.49140049140049141</v>
      </c>
      <c r="CC480" s="93">
        <f>CC479*CA480</f>
        <v>4786645893120</v>
      </c>
      <c r="CD480" s="93">
        <f>BY480*CC480*$G480*CB480</f>
        <v>7132437093137297</v>
      </c>
      <c r="CE480" s="93">
        <f t="shared" si="536"/>
        <v>2.4186118814546192E+17</v>
      </c>
      <c r="CF480" s="93">
        <f t="shared" si="515"/>
        <v>3.5089566816030917E+30</v>
      </c>
      <c r="CG480" s="93">
        <f t="shared" si="516"/>
        <v>375193.59999999998</v>
      </c>
      <c r="CH480" s="94">
        <f t="shared" si="517"/>
        <v>33.910034534784252</v>
      </c>
      <c r="CI480" s="100">
        <f t="shared" si="543"/>
        <v>4.6816092454739451</v>
      </c>
      <c r="CJ480" s="94">
        <f t="shared" si="518"/>
        <v>217</v>
      </c>
      <c r="CK480" s="94">
        <f t="shared" si="519"/>
        <v>22.85</v>
      </c>
      <c r="CL480" s="94">
        <v>1</v>
      </c>
      <c r="CM480" s="94">
        <f>CM$3/CP$3</f>
        <v>0.43763676148796499</v>
      </c>
      <c r="CN480" s="93">
        <f>CN479*CL480</f>
        <v>2193484800</v>
      </c>
      <c r="CO480" s="93">
        <f>CJ480*CN480*$G480*CM480</f>
        <v>2365745161028.9019</v>
      </c>
      <c r="CP480" s="93">
        <f t="shared" si="537"/>
        <v>265208852365046.62</v>
      </c>
      <c r="CQ480" s="93">
        <f t="shared" si="520"/>
        <v>3.9400324410137907E+30</v>
      </c>
      <c r="CR480" s="93">
        <f t="shared" si="521"/>
        <v>375193.59999999998</v>
      </c>
      <c r="CS480" s="94">
        <f t="shared" si="522"/>
        <v>112.10372813346595</v>
      </c>
      <c r="CT480" s="100">
        <f t="shared" si="544"/>
        <v>17.378359483376506</v>
      </c>
      <c r="CU480" s="94">
        <f t="shared" si="523"/>
        <v>154</v>
      </c>
      <c r="CV480" s="94">
        <f t="shared" si="524"/>
        <v>26</v>
      </c>
      <c r="CW480" s="94">
        <v>1</v>
      </c>
      <c r="CX480" s="94">
        <f>CX$3/DA$3</f>
        <v>0.38461538461538458</v>
      </c>
      <c r="CY480" s="93">
        <f>CY479*CW480</f>
        <v>998400</v>
      </c>
      <c r="CZ480" s="93">
        <f>CU480*CY480*$G480*CX480</f>
        <v>671601638.39999998</v>
      </c>
      <c r="DA480" s="93">
        <f t="shared" si="538"/>
        <v>48606820585.3265</v>
      </c>
      <c r="DB480" s="93">
        <f t="shared" si="525"/>
        <v>4.4831878978712717E+30</v>
      </c>
      <c r="DC480" s="93">
        <f t="shared" si="526"/>
        <v>375193.59999999998</v>
      </c>
      <c r="DD480" s="94">
        <f t="shared" si="527"/>
        <v>72.374481844811569</v>
      </c>
      <c r="DE480" s="100">
        <f t="shared" si="545"/>
        <v>12.766190827443017</v>
      </c>
    </row>
    <row r="481" spans="1:109">
      <c r="A481" s="84">
        <v>8192</v>
      </c>
      <c r="B481" s="84">
        <f t="shared" si="481"/>
        <v>15.833333333333334</v>
      </c>
      <c r="C481" s="112">
        <f t="shared" si="546"/>
        <v>14.74</v>
      </c>
      <c r="D481" s="116"/>
      <c r="E481" s="86">
        <f t="shared" si="528"/>
        <v>3.375</v>
      </c>
      <c r="F481" s="86">
        <f t="shared" si="482"/>
        <v>3.375</v>
      </c>
      <c r="G481" s="87">
        <f t="shared" si="483"/>
        <v>11.390625</v>
      </c>
      <c r="H481" s="88">
        <f t="shared" si="484"/>
        <v>3.9614081257133418E+28</v>
      </c>
      <c r="I481" s="84">
        <f t="shared" si="529"/>
        <v>95.000000000000057</v>
      </c>
      <c r="J481" s="89">
        <v>475</v>
      </c>
      <c r="K481" s="94">
        <f t="shared" si="485"/>
        <v>475</v>
      </c>
      <c r="L481" s="94">
        <f t="shared" si="486"/>
        <v>10</v>
      </c>
      <c r="M481" s="94">
        <v>1</v>
      </c>
      <c r="N481" s="94">
        <f>N$3/Q$3</f>
        <v>1</v>
      </c>
      <c r="O481" s="93">
        <f>O480*M481</f>
        <v>3.4423045231554331E+23</v>
      </c>
      <c r="P481" s="93">
        <f>K481*O481*$G481*N481</f>
        <v>1.8624749980556995E+27</v>
      </c>
      <c r="Q481" s="93">
        <f t="shared" si="547"/>
        <v>3.9614081257133421E+29</v>
      </c>
      <c r="R481" s="93">
        <f t="shared" si="548"/>
        <v>1.9807040628566709E+30</v>
      </c>
      <c r="S481" s="93">
        <f t="shared" si="487"/>
        <v>375466.66666666669</v>
      </c>
      <c r="T481" s="94">
        <f t="shared" si="549"/>
        <v>212.69590893025622</v>
      </c>
      <c r="U481" s="100">
        <f>T481/(($C481/N$3))</f>
        <v>14.429844567859988</v>
      </c>
      <c r="V481" s="94">
        <f t="shared" si="488"/>
        <v>465</v>
      </c>
      <c r="W481" s="97">
        <f t="shared" si="489"/>
        <v>10.5</v>
      </c>
      <c r="X481" s="94">
        <v>1</v>
      </c>
      <c r="Y481" s="94">
        <f>Y$3/AB$3</f>
        <v>0.95238095238095244</v>
      </c>
      <c r="Z481" s="93">
        <f>Z480*X481</f>
        <v>4.2677550975855624E+23</v>
      </c>
      <c r="AA481" s="93">
        <f>V481*Z481*$G481*Y481</f>
        <v>2.1528347645164314E+27</v>
      </c>
      <c r="AB481" s="93">
        <f t="shared" si="530"/>
        <v>1.0398696329997518E+29</v>
      </c>
      <c r="AC481" s="93">
        <f t="shared" si="490"/>
        <v>2.0797392659995042E+30</v>
      </c>
      <c r="AD481" s="93">
        <f t="shared" si="491"/>
        <v>375466.66666666669</v>
      </c>
      <c r="AE481" s="94">
        <f t="shared" si="492"/>
        <v>48.302343038079222</v>
      </c>
      <c r="AF481" s="100">
        <f t="shared" si="531"/>
        <v>3.4408046261861047</v>
      </c>
      <c r="AG481" s="94">
        <f t="shared" si="493"/>
        <v>440</v>
      </c>
      <c r="AH481" s="94">
        <f t="shared" si="494"/>
        <v>11.75</v>
      </c>
      <c r="AI481" s="94">
        <v>14</v>
      </c>
      <c r="AJ481" s="94">
        <f>AJ$3/AM$3</f>
        <v>0.85106382978723394</v>
      </c>
      <c r="AK481" s="93">
        <f>AK480*AI481</f>
        <v>3.485333329694876E+22</v>
      </c>
      <c r="AL481" s="93">
        <f>AG481*AK481*$G481*AJ481</f>
        <v>1.4866429771714473E+26</v>
      </c>
      <c r="AM481" s="93">
        <f t="shared" si="532"/>
        <v>3.6364488654009118E+27</v>
      </c>
      <c r="AN481" s="93">
        <f t="shared" si="495"/>
        <v>2.3273272738565884E+30</v>
      </c>
      <c r="AO481" s="93">
        <f t="shared" si="496"/>
        <v>375466.66666666669</v>
      </c>
      <c r="AP481" s="94">
        <f t="shared" si="497"/>
        <v>24.460808151260231</v>
      </c>
      <c r="AQ481" s="100">
        <f t="shared" si="539"/>
        <v>1.9498948153141638</v>
      </c>
      <c r="AR481" s="94">
        <f t="shared" si="498"/>
        <v>410</v>
      </c>
      <c r="AS481" s="94">
        <f t="shared" si="499"/>
        <v>13.25</v>
      </c>
      <c r="AT481" s="94">
        <v>1</v>
      </c>
      <c r="AU481" s="94">
        <f>AU$3/AX$3</f>
        <v>0.75471698113207542</v>
      </c>
      <c r="AV481" s="93">
        <f>AV480*AT481</f>
        <v>2.366158731116544E+20</v>
      </c>
      <c r="AW481" s="93">
        <f>AR481*AV481*$G481*AU481</f>
        <v>8.3398724427290554E+23</v>
      </c>
      <c r="AX481" s="93">
        <f t="shared" si="533"/>
        <v>6.4073068439577099E+25</v>
      </c>
      <c r="AY481" s="93">
        <f t="shared" si="500"/>
        <v>2.6244328832850889E+30</v>
      </c>
      <c r="AZ481" s="93">
        <f t="shared" si="501"/>
        <v>375466.66666666669</v>
      </c>
      <c r="BA481" s="94">
        <f t="shared" si="502"/>
        <v>76.827396197693488</v>
      </c>
      <c r="BB481" s="100">
        <f t="shared" si="540"/>
        <v>6.9061261846637629</v>
      </c>
      <c r="BC481" s="94">
        <f t="shared" si="503"/>
        <v>373</v>
      </c>
      <c r="BD481" s="94">
        <f t="shared" si="504"/>
        <v>15.1</v>
      </c>
      <c r="BE481" s="94">
        <v>1</v>
      </c>
      <c r="BF481" s="94">
        <f>BF$3/BI$3</f>
        <v>0.66225165562913912</v>
      </c>
      <c r="BG481" s="93">
        <f>BG480*BE481</f>
        <v>1.447481718079488E+18</v>
      </c>
      <c r="BH481" s="93">
        <f>BC481*BG481*$G481*BF481</f>
        <v>4.0727947675395298E+21</v>
      </c>
      <c r="BI481" s="93">
        <f t="shared" si="534"/>
        <v>4.3232925431763614E+23</v>
      </c>
      <c r="BJ481" s="93">
        <f t="shared" si="505"/>
        <v>2.9908631349135728E+30</v>
      </c>
      <c r="BK481" s="93">
        <f t="shared" si="506"/>
        <v>375466.66666666669</v>
      </c>
      <c r="BL481" s="94">
        <f t="shared" si="507"/>
        <v>106.15051309811427</v>
      </c>
      <c r="BM481" s="100">
        <f t="shared" si="541"/>
        <v>10.874306294311571</v>
      </c>
      <c r="BN481" s="94">
        <f t="shared" si="508"/>
        <v>323</v>
      </c>
      <c r="BO481" s="94">
        <f t="shared" si="509"/>
        <v>17.600000000000001</v>
      </c>
      <c r="BP481" s="94">
        <v>1</v>
      </c>
      <c r="BQ481" s="94">
        <f>BQ$3/BT$3</f>
        <v>0.56818181818181823</v>
      </c>
      <c r="BR481" s="93">
        <f>BR480*BP481</f>
        <v>1.039217643749376E+16</v>
      </c>
      <c r="BS481" s="93">
        <f>BN481*BR481*$G481*BQ481</f>
        <v>2.1724206402764059E+19</v>
      </c>
      <c r="BT481" s="93">
        <f t="shared" si="535"/>
        <v>4.920966263963144E+20</v>
      </c>
      <c r="BU481" s="93">
        <f t="shared" si="510"/>
        <v>3.4860391506277412E+30</v>
      </c>
      <c r="BV481" s="93">
        <f t="shared" si="511"/>
        <v>375466.66666666669</v>
      </c>
      <c r="BW481" s="94">
        <f t="shared" si="512"/>
        <v>22.651995533135008</v>
      </c>
      <c r="BX481" s="100">
        <f t="shared" si="542"/>
        <v>2.7047158845534338</v>
      </c>
      <c r="BY481" s="94">
        <f t="shared" si="513"/>
        <v>268</v>
      </c>
      <c r="BZ481" s="94">
        <f t="shared" si="514"/>
        <v>20.350000000000001</v>
      </c>
      <c r="CA481" s="94">
        <v>1</v>
      </c>
      <c r="CB481" s="94">
        <f>CB$3/CE$3</f>
        <v>0.49140049140049141</v>
      </c>
      <c r="CC481" s="93">
        <f>CC480*CA481</f>
        <v>4786645893120</v>
      </c>
      <c r="CD481" s="93">
        <f>BY481*CC481*$G481*CB481</f>
        <v>7180409869707008</v>
      </c>
      <c r="CE481" s="93">
        <f t="shared" si="536"/>
        <v>2.7782554896032051E+17</v>
      </c>
      <c r="CF481" s="93">
        <f t="shared" si="515"/>
        <v>4.030732767913326E+30</v>
      </c>
      <c r="CG481" s="93">
        <f t="shared" si="516"/>
        <v>375466.66666666669</v>
      </c>
      <c r="CH481" s="94">
        <f t="shared" si="517"/>
        <v>38.692157411852172</v>
      </c>
      <c r="CI481" s="100">
        <f t="shared" si="543"/>
        <v>5.3418277023825764</v>
      </c>
      <c r="CJ481" s="94">
        <f t="shared" si="518"/>
        <v>218</v>
      </c>
      <c r="CK481" s="94">
        <f t="shared" si="519"/>
        <v>22.85</v>
      </c>
      <c r="CL481" s="94">
        <v>1</v>
      </c>
      <c r="CM481" s="94">
        <f>CM$3/CP$3</f>
        <v>0.43763676148796499</v>
      </c>
      <c r="CN481" s="93">
        <f>CN480*CL481</f>
        <v>2193484800</v>
      </c>
      <c r="CO481" s="93">
        <f>CJ481*CN481*$G481*CM481</f>
        <v>2383704809803.0635</v>
      </c>
      <c r="CP481" s="93">
        <f t="shared" si="537"/>
        <v>304644972442380.56</v>
      </c>
      <c r="CQ481" s="93">
        <f t="shared" si="520"/>
        <v>4.5259087836274933E+30</v>
      </c>
      <c r="CR481" s="93">
        <f t="shared" si="521"/>
        <v>375466.66666666669</v>
      </c>
      <c r="CS481" s="94">
        <f t="shared" si="522"/>
        <v>127.80314541864337</v>
      </c>
      <c r="CT481" s="100">
        <f t="shared" si="544"/>
        <v>19.812088689389427</v>
      </c>
      <c r="CU481" s="94">
        <f t="shared" si="523"/>
        <v>155</v>
      </c>
      <c r="CV481" s="94">
        <f t="shared" si="524"/>
        <v>26</v>
      </c>
      <c r="CW481" s="94">
        <v>1</v>
      </c>
      <c r="CX481" s="94">
        <f>CX$3/DA$3</f>
        <v>0.38461538461538458</v>
      </c>
      <c r="CY481" s="93">
        <f>CY480*CW481</f>
        <v>998400</v>
      </c>
      <c r="CZ481" s="93">
        <f>CU481*CY481*$G481*CX481</f>
        <v>677969999.99999988</v>
      </c>
      <c r="DA481" s="93">
        <f t="shared" si="538"/>
        <v>55834574848.000572</v>
      </c>
      <c r="DB481" s="93">
        <f t="shared" si="525"/>
        <v>5.1498305634273441E+30</v>
      </c>
      <c r="DC481" s="93">
        <f t="shared" si="526"/>
        <v>375466.66666666669</v>
      </c>
      <c r="DD481" s="94">
        <f t="shared" si="527"/>
        <v>82.35552435653581</v>
      </c>
      <c r="DE481" s="100">
        <f t="shared" si="545"/>
        <v>14.526754635481215</v>
      </c>
    </row>
    <row r="482" spans="1:109">
      <c r="A482" s="84">
        <v>8192</v>
      </c>
      <c r="B482" s="84">
        <f t="shared" si="481"/>
        <v>15.866666666666667</v>
      </c>
      <c r="C482" s="112">
        <f t="shared" si="546"/>
        <v>14.74</v>
      </c>
      <c r="D482" s="116"/>
      <c r="E482" s="86">
        <f t="shared" si="528"/>
        <v>3.38</v>
      </c>
      <c r="F482" s="86">
        <f t="shared" si="482"/>
        <v>3.38</v>
      </c>
      <c r="G482" s="87">
        <f t="shared" si="483"/>
        <v>11.424399999999999</v>
      </c>
      <c r="H482" s="88">
        <f t="shared" si="484"/>
        <v>4.5504629974788045E+28</v>
      </c>
      <c r="I482" s="84">
        <f t="shared" si="529"/>
        <v>95.200000000000045</v>
      </c>
      <c r="J482" s="89">
        <v>476</v>
      </c>
      <c r="K482" s="94">
        <f t="shared" si="485"/>
        <v>476</v>
      </c>
      <c r="L482" s="94">
        <f t="shared" si="486"/>
        <v>10</v>
      </c>
      <c r="M482" s="94">
        <v>1</v>
      </c>
      <c r="N482" s="94">
        <f>N$3/Q$3</f>
        <v>1</v>
      </c>
      <c r="O482" s="93">
        <f>O481*M482</f>
        <v>3.4423045231554331E+23</v>
      </c>
      <c r="P482" s="93">
        <f>K482*O482*$G482*N482</f>
        <v>1.8719301566104375E+27</v>
      </c>
      <c r="Q482" s="93">
        <f t="shared" si="547"/>
        <v>4.5504629974788043E+29</v>
      </c>
      <c r="R482" s="93">
        <f t="shared" si="548"/>
        <v>2.2752314987394022E+30</v>
      </c>
      <c r="S482" s="93">
        <f t="shared" si="487"/>
        <v>375739.73333333334</v>
      </c>
      <c r="T482" s="94">
        <f t="shared" si="549"/>
        <v>243.08935786997898</v>
      </c>
      <c r="U482" s="100">
        <f>T482/(($C482/N$3))</f>
        <v>16.491815323607799</v>
      </c>
      <c r="V482" s="94">
        <f t="shared" si="488"/>
        <v>466</v>
      </c>
      <c r="W482" s="97">
        <f t="shared" si="489"/>
        <v>10.5</v>
      </c>
      <c r="X482" s="94">
        <v>1</v>
      </c>
      <c r="Y482" s="94">
        <f>Y$3/AB$3</f>
        <v>0.95238095238095244</v>
      </c>
      <c r="Z482" s="93">
        <f>Z481*X482</f>
        <v>4.2677550975855624E+23</v>
      </c>
      <c r="AA482" s="93">
        <f>V482*Z482*$G482*Y482</f>
        <v>2.1638617393309641E+27</v>
      </c>
      <c r="AB482" s="93">
        <f t="shared" si="530"/>
        <v>1.1944965368381853E+29</v>
      </c>
      <c r="AC482" s="93">
        <f t="shared" si="490"/>
        <v>2.3889930736763724E+30</v>
      </c>
      <c r="AD482" s="93">
        <f t="shared" si="491"/>
        <v>375739.73333333334</v>
      </c>
      <c r="AE482" s="94">
        <f t="shared" si="492"/>
        <v>55.202072994160289</v>
      </c>
      <c r="AF482" s="100">
        <f t="shared" si="531"/>
        <v>3.9323050640344848</v>
      </c>
      <c r="AG482" s="94">
        <f t="shared" si="493"/>
        <v>441</v>
      </c>
      <c r="AH482" s="94">
        <f t="shared" si="494"/>
        <v>11.75</v>
      </c>
      <c r="AI482" s="94">
        <v>1</v>
      </c>
      <c r="AJ482" s="94">
        <f>AJ$3/AM$3</f>
        <v>0.85106382978723394</v>
      </c>
      <c r="AK482" s="93">
        <f>AK481*AI482</f>
        <v>3.485333329694876E+22</v>
      </c>
      <c r="AL482" s="93">
        <f>AG482*AK482*$G482*AJ482</f>
        <v>1.4944398606356482E+26</v>
      </c>
      <c r="AM482" s="93">
        <f t="shared" si="532"/>
        <v>4.1771828297168627E+27</v>
      </c>
      <c r="AN482" s="93">
        <f t="shared" si="495"/>
        <v>2.6733970110187977E+30</v>
      </c>
      <c r="AO482" s="93">
        <f t="shared" si="496"/>
        <v>375739.73333333334</v>
      </c>
      <c r="AP482" s="94">
        <f t="shared" si="497"/>
        <v>27.951495003219005</v>
      </c>
      <c r="AQ482" s="100">
        <f t="shared" si="539"/>
        <v>2.2281551308536183</v>
      </c>
      <c r="AR482" s="94">
        <f t="shared" si="498"/>
        <v>411</v>
      </c>
      <c r="AS482" s="94">
        <f t="shared" si="499"/>
        <v>13.25</v>
      </c>
      <c r="AT482" s="94">
        <v>1</v>
      </c>
      <c r="AU482" s="94">
        <f>AU$3/AX$3</f>
        <v>0.75471698113207542</v>
      </c>
      <c r="AV482" s="93">
        <f>AV481*AT482</f>
        <v>2.366158731116544E+20</v>
      </c>
      <c r="AW482" s="93">
        <f>AR482*AV482*$G482*AU482</f>
        <v>8.385002947164213E+23</v>
      </c>
      <c r="AX482" s="93">
        <f t="shared" si="533"/>
        <v>7.360062831615465E+25</v>
      </c>
      <c r="AY482" s="93">
        <f t="shared" si="500"/>
        <v>3.0146817358297081E+30</v>
      </c>
      <c r="AZ482" s="93">
        <f t="shared" si="501"/>
        <v>375739.73333333334</v>
      </c>
      <c r="BA482" s="94">
        <f t="shared" si="502"/>
        <v>87.776508583155831</v>
      </c>
      <c r="BB482" s="100">
        <f t="shared" si="540"/>
        <v>7.8903577932619724</v>
      </c>
      <c r="BC482" s="94">
        <f t="shared" si="503"/>
        <v>374</v>
      </c>
      <c r="BD482" s="94">
        <f t="shared" si="504"/>
        <v>15.1</v>
      </c>
      <c r="BE482" s="94">
        <v>1</v>
      </c>
      <c r="BF482" s="94">
        <f>BF$3/BI$3</f>
        <v>0.66225165562913912</v>
      </c>
      <c r="BG482" s="93">
        <f>BG481*BE482</f>
        <v>1.447481718079488E+18</v>
      </c>
      <c r="BH482" s="93">
        <f>BC482*BG482*$G482*BF482</f>
        <v>4.095822643953782E+21</v>
      </c>
      <c r="BI482" s="93">
        <f t="shared" si="534"/>
        <v>4.9661590325176341E+23</v>
      </c>
      <c r="BJ482" s="93">
        <f t="shared" si="505"/>
        <v>3.4355995630964971E+30</v>
      </c>
      <c r="BK482" s="93">
        <f t="shared" si="506"/>
        <v>375739.73333333334</v>
      </c>
      <c r="BL482" s="94">
        <f t="shared" si="507"/>
        <v>121.24936708010624</v>
      </c>
      <c r="BM482" s="100">
        <f t="shared" si="541"/>
        <v>12.421068133715091</v>
      </c>
      <c r="BN482" s="94">
        <f t="shared" si="508"/>
        <v>324</v>
      </c>
      <c r="BO482" s="94">
        <f t="shared" si="509"/>
        <v>17.600000000000001</v>
      </c>
      <c r="BP482" s="94">
        <v>1</v>
      </c>
      <c r="BQ482" s="94">
        <f>BQ$3/BT$3</f>
        <v>0.56818181818181823</v>
      </c>
      <c r="BR482" s="93">
        <f>BR481*BP482</f>
        <v>1.039217643749376E+16</v>
      </c>
      <c r="BS482" s="93">
        <f>BN482*BR482*$G482*BQ482</f>
        <v>2.1856079136120001E+19</v>
      </c>
      <c r="BT482" s="93">
        <f t="shared" si="535"/>
        <v>5.6527058524103691E+20</v>
      </c>
      <c r="BU482" s="93">
        <f t="shared" si="510"/>
        <v>4.0044074377813483E+30</v>
      </c>
      <c r="BV482" s="93">
        <f t="shared" si="511"/>
        <v>375739.73333333334</v>
      </c>
      <c r="BW482" s="94">
        <f t="shared" si="512"/>
        <v>25.863311608661505</v>
      </c>
      <c r="BX482" s="100">
        <f t="shared" si="542"/>
        <v>3.0881566099894333</v>
      </c>
      <c r="BY482" s="94">
        <f t="shared" si="513"/>
        <v>269</v>
      </c>
      <c r="BZ482" s="94">
        <f t="shared" si="514"/>
        <v>20.350000000000001</v>
      </c>
      <c r="CA482" s="94">
        <v>1</v>
      </c>
      <c r="CB482" s="94">
        <f>CB$3/CE$3</f>
        <v>0.49140049140049141</v>
      </c>
      <c r="CC482" s="93">
        <f>CC481*CA482</f>
        <v>4786645893120</v>
      </c>
      <c r="CD482" s="93">
        <f>BY482*CC482*$G482*CB482</f>
        <v>7228572936032370</v>
      </c>
      <c r="CE482" s="93">
        <f t="shared" si="536"/>
        <v>3.1913775106686842E+17</v>
      </c>
      <c r="CF482" s="93">
        <f t="shared" si="515"/>
        <v>4.6300960999346837E+30</v>
      </c>
      <c r="CG482" s="93">
        <f t="shared" si="516"/>
        <v>375739.73333333334</v>
      </c>
      <c r="CH482" s="94">
        <f t="shared" si="517"/>
        <v>44.149482047287364</v>
      </c>
      <c r="CI482" s="100">
        <f t="shared" si="543"/>
        <v>6.095264312498629</v>
      </c>
      <c r="CJ482" s="94">
        <f t="shared" si="518"/>
        <v>219</v>
      </c>
      <c r="CK482" s="94">
        <f t="shared" si="519"/>
        <v>22.85</v>
      </c>
      <c r="CL482" s="94">
        <v>1</v>
      </c>
      <c r="CM482" s="94">
        <f>CM$3/CP$3</f>
        <v>0.43763676148796499</v>
      </c>
      <c r="CN482" s="93">
        <f>CN481*CL482</f>
        <v>2193484800</v>
      </c>
      <c r="CO482" s="93">
        <f>CJ482*CN482*$G482*CM482</f>
        <v>2401739718624.6299</v>
      </c>
      <c r="CP482" s="93">
        <f t="shared" si="537"/>
        <v>349945178702679.56</v>
      </c>
      <c r="CQ482" s="93">
        <f t="shared" si="520"/>
        <v>5.1989039746195344E+30</v>
      </c>
      <c r="CR482" s="93">
        <f t="shared" si="521"/>
        <v>375739.73333333334</v>
      </c>
      <c r="CS482" s="94">
        <f t="shared" si="522"/>
        <v>145.70487217618972</v>
      </c>
      <c r="CT482" s="100">
        <f t="shared" si="544"/>
        <v>22.587220686743116</v>
      </c>
      <c r="CU482" s="94">
        <f t="shared" si="523"/>
        <v>156</v>
      </c>
      <c r="CV482" s="94">
        <f t="shared" si="524"/>
        <v>26</v>
      </c>
      <c r="CW482" s="94">
        <v>1</v>
      </c>
      <c r="CX482" s="94">
        <f>CX$3/DA$3</f>
        <v>0.38461538461538458</v>
      </c>
      <c r="CY482" s="93">
        <f>CY481*CW482</f>
        <v>998400</v>
      </c>
      <c r="CZ482" s="93">
        <f>CU482*CY482*$G482*CX482</f>
        <v>684367257.59999979</v>
      </c>
      <c r="DA482" s="93">
        <f t="shared" si="538"/>
        <v>64137084279.857101</v>
      </c>
      <c r="DB482" s="93">
        <f t="shared" si="525"/>
        <v>5.9156018967224465E+30</v>
      </c>
      <c r="DC482" s="93">
        <f t="shared" si="526"/>
        <v>375739.73333333334</v>
      </c>
      <c r="DD482" s="94">
        <f t="shared" si="527"/>
        <v>93.717347765553185</v>
      </c>
      <c r="DE482" s="100">
        <f t="shared" si="545"/>
        <v>16.530875453896762</v>
      </c>
    </row>
    <row r="483" spans="1:109">
      <c r="A483" s="84">
        <v>8192</v>
      </c>
      <c r="B483" s="84">
        <f t="shared" si="481"/>
        <v>15.9</v>
      </c>
      <c r="C483" s="112">
        <f t="shared" si="546"/>
        <v>14.74</v>
      </c>
      <c r="D483" s="116"/>
      <c r="E483" s="86">
        <f t="shared" si="528"/>
        <v>3.3850000000000002</v>
      </c>
      <c r="F483" s="86">
        <f t="shared" si="482"/>
        <v>3.3850000000000002</v>
      </c>
      <c r="G483" s="87">
        <f t="shared" si="483"/>
        <v>11.458225000000002</v>
      </c>
      <c r="H483" s="88">
        <f t="shared" si="484"/>
        <v>5.2271093596787806E+28</v>
      </c>
      <c r="I483" s="84">
        <f t="shared" si="529"/>
        <v>95.400000000000063</v>
      </c>
      <c r="J483" s="89">
        <v>477</v>
      </c>
      <c r="K483" s="94">
        <f t="shared" si="485"/>
        <v>477</v>
      </c>
      <c r="L483" s="94">
        <f t="shared" si="486"/>
        <v>10</v>
      </c>
      <c r="M483" s="94">
        <v>1</v>
      </c>
      <c r="N483" s="94">
        <f>N$3/Q$3</f>
        <v>1</v>
      </c>
      <c r="O483" s="93">
        <f>O482*M483</f>
        <v>3.4423045231554331E+23</v>
      </c>
      <c r="P483" s="93">
        <f>K483*O483*$G483*N483</f>
        <v>1.8814167778285185E+27</v>
      </c>
      <c r="Q483" s="93">
        <f t="shared" si="547"/>
        <v>5.2271093596787802E+29</v>
      </c>
      <c r="R483" s="93">
        <f t="shared" si="548"/>
        <v>2.6135546798393898E+30</v>
      </c>
      <c r="S483" s="93">
        <f t="shared" si="487"/>
        <v>376012.79999999999</v>
      </c>
      <c r="T483" s="94">
        <f t="shared" si="549"/>
        <v>277.82835899400089</v>
      </c>
      <c r="U483" s="100">
        <f>T483/(($C483/N$3))</f>
        <v>18.848599660379978</v>
      </c>
      <c r="V483" s="94">
        <f t="shared" si="488"/>
        <v>467</v>
      </c>
      <c r="W483" s="97">
        <f t="shared" si="489"/>
        <v>10.5</v>
      </c>
      <c r="X483" s="94">
        <v>1</v>
      </c>
      <c r="Y483" s="94">
        <f>Y$3/AB$3</f>
        <v>0.95238095238095244</v>
      </c>
      <c r="Z483" s="93">
        <f>Z482*X483</f>
        <v>4.2677550975855624E+23</v>
      </c>
      <c r="AA483" s="93">
        <f>V483*Z483*$G483*Y483</f>
        <v>2.1749256607110576E+27</v>
      </c>
      <c r="AB483" s="93">
        <f t="shared" si="530"/>
        <v>1.3721162069156788E+29</v>
      </c>
      <c r="AC483" s="93">
        <f t="shared" si="490"/>
        <v>2.7442324138313595E+30</v>
      </c>
      <c r="AD483" s="93">
        <f t="shared" si="491"/>
        <v>376012.79999999999</v>
      </c>
      <c r="AE483" s="94">
        <f t="shared" si="492"/>
        <v>63.087958899114149</v>
      </c>
      <c r="AF483" s="100">
        <f t="shared" si="531"/>
        <v>4.4940540599776027</v>
      </c>
      <c r="AG483" s="94">
        <f t="shared" si="493"/>
        <v>442</v>
      </c>
      <c r="AH483" s="94">
        <f t="shared" si="494"/>
        <v>11.75</v>
      </c>
      <c r="AI483" s="94">
        <v>1</v>
      </c>
      <c r="AJ483" s="94">
        <f>AJ$3/AM$3</f>
        <v>0.85106382978723394</v>
      </c>
      <c r="AK483" s="93">
        <f>AK482*AI483</f>
        <v>3.485333329694876E+22</v>
      </c>
      <c r="AL483" s="93">
        <f>AG483*AK483*$G483*AJ483</f>
        <v>1.5022633364515946E+26</v>
      </c>
      <c r="AM483" s="93">
        <f t="shared" si="532"/>
        <v>4.7983230450176187E+27</v>
      </c>
      <c r="AN483" s="93">
        <f t="shared" si="495"/>
        <v>3.0709267488112838E+30</v>
      </c>
      <c r="AO483" s="93">
        <f t="shared" si="496"/>
        <v>376012.79999999999</v>
      </c>
      <c r="AP483" s="94">
        <f t="shared" si="497"/>
        <v>31.940625378979476</v>
      </c>
      <c r="AQ483" s="100">
        <f t="shared" si="539"/>
        <v>2.5461489023270616</v>
      </c>
      <c r="AR483" s="94">
        <f t="shared" si="498"/>
        <v>412</v>
      </c>
      <c r="AS483" s="94">
        <f t="shared" si="499"/>
        <v>13.25</v>
      </c>
      <c r="AT483" s="94">
        <v>1</v>
      </c>
      <c r="AU483" s="94">
        <f>AU$3/AX$3</f>
        <v>0.75471698113207542</v>
      </c>
      <c r="AV483" s="93">
        <f>AV482*AT483</f>
        <v>2.366158731116544E+20</v>
      </c>
      <c r="AW483" s="93">
        <f>AR483*AV483*$G483*AU483</f>
        <v>8.430290868121752E+23</v>
      </c>
      <c r="AX483" s="93">
        <f t="shared" si="533"/>
        <v>8.4544920673515058E+25</v>
      </c>
      <c r="AY483" s="93">
        <f t="shared" si="500"/>
        <v>3.4629599507871924E+30</v>
      </c>
      <c r="AZ483" s="93">
        <f t="shared" si="501"/>
        <v>376012.79999999999</v>
      </c>
      <c r="BA483" s="94">
        <f t="shared" si="502"/>
        <v>100.28707430868451</v>
      </c>
      <c r="BB483" s="100">
        <f t="shared" si="540"/>
        <v>9.0149507095662802</v>
      </c>
      <c r="BC483" s="94">
        <f t="shared" si="503"/>
        <v>375</v>
      </c>
      <c r="BD483" s="94">
        <f t="shared" si="504"/>
        <v>15.1</v>
      </c>
      <c r="BE483" s="94">
        <v>1</v>
      </c>
      <c r="BF483" s="94">
        <f>BF$3/BI$3</f>
        <v>0.66225165562913912</v>
      </c>
      <c r="BG483" s="93">
        <f>BG482*BE483</f>
        <v>1.447481718079488E+18</v>
      </c>
      <c r="BH483" s="93">
        <f>BC483*BG483*$G483*BF483</f>
        <v>4.1189332473033146E+21</v>
      </c>
      <c r="BI483" s="93">
        <f t="shared" si="534"/>
        <v>5.7046187113066756E+23</v>
      </c>
      <c r="BJ483" s="93">
        <f t="shared" si="505"/>
        <v>3.946467566557479E+30</v>
      </c>
      <c r="BK483" s="93">
        <f t="shared" si="506"/>
        <v>376012.79999999999</v>
      </c>
      <c r="BL483" s="94">
        <f t="shared" si="507"/>
        <v>138.4974790509537</v>
      </c>
      <c r="BM483" s="100">
        <f t="shared" si="541"/>
        <v>14.188004977404349</v>
      </c>
      <c r="BN483" s="94">
        <f t="shared" si="508"/>
        <v>325</v>
      </c>
      <c r="BO483" s="94">
        <f t="shared" si="509"/>
        <v>17.600000000000001</v>
      </c>
      <c r="BP483" s="94">
        <v>1</v>
      </c>
      <c r="BQ483" s="94">
        <f>BQ$3/BT$3</f>
        <v>0.56818181818181823</v>
      </c>
      <c r="BR483" s="93">
        <f>BR482*BP483</f>
        <v>1.039217643749376E+16</v>
      </c>
      <c r="BS483" s="93">
        <f>BN483*BR483*$G483*BQ483</f>
        <v>2.1988446678785876E+19</v>
      </c>
      <c r="BT483" s="93">
        <f t="shared" si="535"/>
        <v>6.4932539139459043E+20</v>
      </c>
      <c r="BU483" s="93">
        <f t="shared" si="510"/>
        <v>4.599856236517327E+30</v>
      </c>
      <c r="BV483" s="93">
        <f t="shared" si="511"/>
        <v>376012.79999999999</v>
      </c>
      <c r="BW483" s="94">
        <f t="shared" si="512"/>
        <v>29.530298382606983</v>
      </c>
      <c r="BX483" s="100">
        <f t="shared" si="542"/>
        <v>3.5260057770276996</v>
      </c>
      <c r="BY483" s="94">
        <f t="shared" si="513"/>
        <v>270</v>
      </c>
      <c r="BZ483" s="94">
        <f t="shared" si="514"/>
        <v>20.350000000000001</v>
      </c>
      <c r="CA483" s="94">
        <v>1</v>
      </c>
      <c r="CB483" s="94">
        <f>CB$3/CE$3</f>
        <v>0.49140049140049141</v>
      </c>
      <c r="CC483" s="93">
        <f>CC482*CA483</f>
        <v>4786645893120</v>
      </c>
      <c r="CD483" s="93">
        <f>BY483*CC483*$G483*CB483</f>
        <v>7276926644937410</v>
      </c>
      <c r="CE483" s="93">
        <f t="shared" si="536"/>
        <v>3.6659300966796493E+17</v>
      </c>
      <c r="CF483" s="93">
        <f t="shared" si="515"/>
        <v>5.3185837734731599E+30</v>
      </c>
      <c r="CG483" s="93">
        <f t="shared" si="516"/>
        <v>376012.79999999999</v>
      </c>
      <c r="CH483" s="94">
        <f t="shared" si="517"/>
        <v>50.377450200491616</v>
      </c>
      <c r="CI483" s="100">
        <f t="shared" si="543"/>
        <v>6.9550957366350366</v>
      </c>
      <c r="CJ483" s="94">
        <f t="shared" si="518"/>
        <v>220</v>
      </c>
      <c r="CK483" s="94">
        <f t="shared" si="519"/>
        <v>22.85</v>
      </c>
      <c r="CL483" s="94">
        <v>13</v>
      </c>
      <c r="CM483" s="94">
        <f>CM$3/CP$3</f>
        <v>0.43763676148796499</v>
      </c>
      <c r="CN483" s="93">
        <f>CN482*CL483</f>
        <v>28515302400</v>
      </c>
      <c r="CO483" s="93">
        <f>CJ483*CN483*$G483*CM483</f>
        <v>31458050409318.516</v>
      </c>
      <c r="CP483" s="93">
        <f t="shared" si="537"/>
        <v>401981451114911.5</v>
      </c>
      <c r="CQ483" s="93">
        <f t="shared" si="520"/>
        <v>5.9719724434330074E+30</v>
      </c>
      <c r="CR483" s="93">
        <f t="shared" si="521"/>
        <v>376012.79999999999</v>
      </c>
      <c r="CS483" s="94">
        <f t="shared" si="522"/>
        <v>12.778333236945809</v>
      </c>
      <c r="CT483" s="100">
        <f t="shared" si="544"/>
        <v>1.9809017263515045</v>
      </c>
      <c r="CU483" s="94">
        <f t="shared" si="523"/>
        <v>157</v>
      </c>
      <c r="CV483" s="94">
        <f t="shared" si="524"/>
        <v>26</v>
      </c>
      <c r="CW483" s="94">
        <v>1</v>
      </c>
      <c r="CX483" s="94">
        <f>CX$3/DA$3</f>
        <v>0.38461538461538458</v>
      </c>
      <c r="CY483" s="93">
        <f>CY482*CW483</f>
        <v>998400</v>
      </c>
      <c r="CZ483" s="93">
        <f>CU483*CY483*$G483*CX483</f>
        <v>690793468.80000007</v>
      </c>
      <c r="DA483" s="93">
        <f t="shared" si="538"/>
        <v>73674163206.578049</v>
      </c>
      <c r="DB483" s="93">
        <f t="shared" si="525"/>
        <v>6.795242167582414E+30</v>
      </c>
      <c r="DC483" s="93">
        <f t="shared" si="526"/>
        <v>376012.79999999999</v>
      </c>
      <c r="DD483" s="94">
        <f t="shared" si="527"/>
        <v>106.65150516631236</v>
      </c>
      <c r="DE483" s="100">
        <f t="shared" si="545"/>
        <v>18.812341481167717</v>
      </c>
    </row>
    <row r="484" spans="1:109">
      <c r="A484" s="84">
        <v>8192</v>
      </c>
      <c r="B484" s="84">
        <f t="shared" si="481"/>
        <v>15.933333333333334</v>
      </c>
      <c r="C484" s="112">
        <f t="shared" si="546"/>
        <v>14.74</v>
      </c>
      <c r="D484" s="116"/>
      <c r="E484" s="86">
        <f t="shared" si="528"/>
        <v>3.39</v>
      </c>
      <c r="F484" s="86">
        <f t="shared" si="482"/>
        <v>3.39</v>
      </c>
      <c r="G484" s="87">
        <f t="shared" si="483"/>
        <v>11.492100000000001</v>
      </c>
      <c r="H484" s="88">
        <f t="shared" si="484"/>
        <v>6.0043719228526199E+28</v>
      </c>
      <c r="I484" s="84">
        <f t="shared" si="529"/>
        <v>95.600000000000051</v>
      </c>
      <c r="J484" s="89">
        <v>478</v>
      </c>
      <c r="K484" s="94">
        <f t="shared" si="485"/>
        <v>478</v>
      </c>
      <c r="L484" s="94">
        <f t="shared" si="486"/>
        <v>10</v>
      </c>
      <c r="M484" s="94">
        <v>1</v>
      </c>
      <c r="N484" s="94">
        <f>N$3/Q$3</f>
        <v>1</v>
      </c>
      <c r="O484" s="93">
        <f>O483*M484</f>
        <v>3.4423045231554331E+23</v>
      </c>
      <c r="P484" s="93">
        <f>K484*O484*$G484*N484</f>
        <v>1.8909349133445078E+27</v>
      </c>
      <c r="Q484" s="93">
        <f t="shared" si="547"/>
        <v>6.0043719228526202E+29</v>
      </c>
      <c r="R484" s="93">
        <f t="shared" si="548"/>
        <v>3.0021859614263098E+30</v>
      </c>
      <c r="S484" s="93">
        <f t="shared" si="487"/>
        <v>376285.8666666667</v>
      </c>
      <c r="T484" s="94">
        <f t="shared" si="549"/>
        <v>317.5345634838722</v>
      </c>
      <c r="U484" s="100">
        <f>T484/(($C484/N$3))</f>
        <v>21.542372013831223</v>
      </c>
      <c r="V484" s="94">
        <f t="shared" si="488"/>
        <v>468</v>
      </c>
      <c r="W484" s="97">
        <f t="shared" si="489"/>
        <v>10.5</v>
      </c>
      <c r="X484" s="94">
        <v>1</v>
      </c>
      <c r="Y484" s="94">
        <f>Y$3/AB$3</f>
        <v>0.95238095238095244</v>
      </c>
      <c r="Z484" s="93">
        <f>Z483*X484</f>
        <v>4.2677550975855624E+23</v>
      </c>
      <c r="AA484" s="93">
        <f>V484*Z484*$G484*Y484</f>
        <v>2.1860265896246388E+27</v>
      </c>
      <c r="AB484" s="93">
        <f t="shared" si="530"/>
        <v>1.5761476297488119E+29</v>
      </c>
      <c r="AC484" s="93">
        <f t="shared" si="490"/>
        <v>3.1522952594976253E+30</v>
      </c>
      <c r="AD484" s="93">
        <f t="shared" si="491"/>
        <v>376285.8666666667</v>
      </c>
      <c r="AE484" s="94">
        <f t="shared" si="492"/>
        <v>72.101027372199127</v>
      </c>
      <c r="AF484" s="100">
        <f t="shared" si="531"/>
        <v>5.1360976079246328</v>
      </c>
      <c r="AG484" s="94">
        <f t="shared" si="493"/>
        <v>443</v>
      </c>
      <c r="AH484" s="94">
        <f t="shared" si="494"/>
        <v>11.75</v>
      </c>
      <c r="AI484" s="94">
        <v>1</v>
      </c>
      <c r="AJ484" s="94">
        <f>AJ$3/AM$3</f>
        <v>0.85106382978723394</v>
      </c>
      <c r="AK484" s="93">
        <f>AK483*AI484</f>
        <v>3.485333329694876E+22</v>
      </c>
      <c r="AL484" s="93">
        <f>AG484*AK484*$G484*AJ484</f>
        <v>1.5101134491129031E+26</v>
      </c>
      <c r="AM484" s="93">
        <f t="shared" si="532"/>
        <v>5.5118257885561031E+27</v>
      </c>
      <c r="AN484" s="93">
        <f t="shared" si="495"/>
        <v>3.5275685046759144E+30</v>
      </c>
      <c r="AO484" s="93">
        <f t="shared" si="496"/>
        <v>376285.8666666667</v>
      </c>
      <c r="AP484" s="94">
        <f t="shared" si="497"/>
        <v>36.499415271044406</v>
      </c>
      <c r="AQ484" s="100">
        <f t="shared" si="539"/>
        <v>2.9095531169251818</v>
      </c>
      <c r="AR484" s="94">
        <f t="shared" si="498"/>
        <v>413</v>
      </c>
      <c r="AS484" s="94">
        <f t="shared" si="499"/>
        <v>13.25</v>
      </c>
      <c r="AT484" s="94">
        <v>1</v>
      </c>
      <c r="AU484" s="94">
        <f>AU$3/AX$3</f>
        <v>0.75471698113207542</v>
      </c>
      <c r="AV484" s="93">
        <f>AV483*AT484</f>
        <v>2.366158731116544E+20</v>
      </c>
      <c r="AW484" s="93">
        <f>AR484*AV484*$G484*AU484</f>
        <v>8.4757364734686881E+23</v>
      </c>
      <c r="AX484" s="93">
        <f t="shared" si="533"/>
        <v>9.7116611301021582E+25</v>
      </c>
      <c r="AY484" s="93">
        <f t="shared" si="500"/>
        <v>3.9778963988898607E+30</v>
      </c>
      <c r="AZ484" s="93">
        <f t="shared" si="501"/>
        <v>376285.8666666667</v>
      </c>
      <c r="BA484" s="94">
        <f t="shared" si="502"/>
        <v>114.58191462774053</v>
      </c>
      <c r="BB484" s="100">
        <f t="shared" si="540"/>
        <v>10.299934659549267</v>
      </c>
      <c r="BC484" s="94">
        <f t="shared" si="503"/>
        <v>376</v>
      </c>
      <c r="BD484" s="94">
        <f t="shared" si="504"/>
        <v>15.1</v>
      </c>
      <c r="BE484" s="94">
        <v>1</v>
      </c>
      <c r="BF484" s="94">
        <f>BF$3/BI$3</f>
        <v>0.66225165562913912</v>
      </c>
      <c r="BG484" s="93">
        <f>BG483*BE484</f>
        <v>1.447481718079488E+18</v>
      </c>
      <c r="BH484" s="93">
        <f>BC484*BG484*$G484*BF484</f>
        <v>4.1421267213776978E+21</v>
      </c>
      <c r="BI484" s="93">
        <f t="shared" si="534"/>
        <v>6.5528861295632818E+23</v>
      </c>
      <c r="BJ484" s="93">
        <f t="shared" si="505"/>
        <v>4.5333008017537282E+30</v>
      </c>
      <c r="BK484" s="93">
        <f t="shared" si="506"/>
        <v>376285.8666666667</v>
      </c>
      <c r="BL484" s="94">
        <f t="shared" si="507"/>
        <v>158.20100567526217</v>
      </c>
      <c r="BM484" s="100">
        <f t="shared" si="541"/>
        <v>16.206480228605553</v>
      </c>
      <c r="BN484" s="94">
        <f t="shared" si="508"/>
        <v>326</v>
      </c>
      <c r="BO484" s="94">
        <f t="shared" si="509"/>
        <v>17.600000000000001</v>
      </c>
      <c r="BP484" s="94">
        <v>1</v>
      </c>
      <c r="BQ484" s="94">
        <f>BQ$3/BT$3</f>
        <v>0.56818181818181823</v>
      </c>
      <c r="BR484" s="93">
        <f>BR483*BP484</f>
        <v>1.039217643749376E+16</v>
      </c>
      <c r="BS484" s="93">
        <f>BN484*BR484*$G484*BQ484</f>
        <v>2.2121309916458516E+19</v>
      </c>
      <c r="BT484" s="93">
        <f t="shared" si="535"/>
        <v>7.4587900895277194E+20</v>
      </c>
      <c r="BU484" s="93">
        <f t="shared" si="510"/>
        <v>5.2838472921103065E+30</v>
      </c>
      <c r="BV484" s="93">
        <f t="shared" si="511"/>
        <v>376285.8666666667</v>
      </c>
      <c r="BW484" s="94">
        <f t="shared" si="512"/>
        <v>33.717669151130565</v>
      </c>
      <c r="BX484" s="100">
        <f t="shared" si="542"/>
        <v>4.0259903464036499</v>
      </c>
      <c r="BY484" s="94">
        <f t="shared" si="513"/>
        <v>271</v>
      </c>
      <c r="BZ484" s="94">
        <f t="shared" si="514"/>
        <v>20.350000000000001</v>
      </c>
      <c r="CA484" s="94">
        <v>1</v>
      </c>
      <c r="CB484" s="94">
        <f>CB$3/CE$3</f>
        <v>0.49140049140049141</v>
      </c>
      <c r="CC484" s="93">
        <f>CC483*CA484</f>
        <v>4786645893120</v>
      </c>
      <c r="CD484" s="93">
        <f>BY484*CC484*$G484*CB484</f>
        <v>7325471349246143</v>
      </c>
      <c r="CE484" s="93">
        <f t="shared" si="536"/>
        <v>4.2110478715900358E+17</v>
      </c>
      <c r="CF484" s="93">
        <f t="shared" si="515"/>
        <v>6.1094484315025414E+30</v>
      </c>
      <c r="CG484" s="93">
        <f t="shared" si="516"/>
        <v>376285.8666666667</v>
      </c>
      <c r="CH484" s="94">
        <f t="shared" si="517"/>
        <v>57.485009098061525</v>
      </c>
      <c r="CI484" s="100">
        <f t="shared" si="543"/>
        <v>7.9363631963741659</v>
      </c>
      <c r="CJ484" s="94">
        <f t="shared" si="518"/>
        <v>221</v>
      </c>
      <c r="CK484" s="94">
        <f t="shared" si="519"/>
        <v>22.85</v>
      </c>
      <c r="CL484" s="94">
        <v>1</v>
      </c>
      <c r="CM484" s="94">
        <f>CM$3/CP$3</f>
        <v>0.43763676148796499</v>
      </c>
      <c r="CN484" s="93">
        <f>CN483*CL484</f>
        <v>28515302400</v>
      </c>
      <c r="CO484" s="93">
        <f>CJ484*CN484*$G484*CM484</f>
        <v>31694466600936.473</v>
      </c>
      <c r="CP484" s="93">
        <f t="shared" si="537"/>
        <v>461755431635019.94</v>
      </c>
      <c r="CQ484" s="93">
        <f t="shared" si="520"/>
        <v>6.8599949218591186E+30</v>
      </c>
      <c r="CR484" s="93">
        <f t="shared" si="521"/>
        <v>376285.8666666667</v>
      </c>
      <c r="CS484" s="94">
        <f t="shared" si="522"/>
        <v>14.56896048919077</v>
      </c>
      <c r="CT484" s="100">
        <f t="shared" si="544"/>
        <v>2.2584853946947701</v>
      </c>
      <c r="CU484" s="94">
        <f t="shared" si="523"/>
        <v>158</v>
      </c>
      <c r="CV484" s="94">
        <f t="shared" si="524"/>
        <v>26</v>
      </c>
      <c r="CW484" s="94">
        <v>1</v>
      </c>
      <c r="CX484" s="94">
        <f>CX$3/DA$3</f>
        <v>0.38461538461538458</v>
      </c>
      <c r="CY484" s="93">
        <f>CY483*CW484</f>
        <v>998400</v>
      </c>
      <c r="CZ484" s="93">
        <f>CU484*CY484*$G484*CX484</f>
        <v>697248691.19999993</v>
      </c>
      <c r="DA484" s="93">
        <f t="shared" si="538"/>
        <v>84629390081.17926</v>
      </c>
      <c r="DB484" s="93">
        <f t="shared" si="525"/>
        <v>7.805683499708406E+30</v>
      </c>
      <c r="DC484" s="93">
        <f t="shared" si="526"/>
        <v>376285.8666666667</v>
      </c>
      <c r="DD484" s="94">
        <f t="shared" si="527"/>
        <v>121.37619066093598</v>
      </c>
      <c r="DE484" s="100">
        <f t="shared" si="545"/>
        <v>21.409640143720051</v>
      </c>
    </row>
    <row r="485" spans="1:109">
      <c r="A485" s="84">
        <v>8192</v>
      </c>
      <c r="B485" s="84">
        <f t="shared" si="481"/>
        <v>15.966666666666667</v>
      </c>
      <c r="C485" s="112">
        <f t="shared" si="546"/>
        <v>14.74</v>
      </c>
      <c r="D485" s="116"/>
      <c r="E485" s="86">
        <f t="shared" si="528"/>
        <v>3.395</v>
      </c>
      <c r="F485" s="86">
        <f t="shared" si="482"/>
        <v>3.395</v>
      </c>
      <c r="G485" s="87">
        <f t="shared" si="483"/>
        <v>11.526025000000001</v>
      </c>
      <c r="H485" s="88">
        <f t="shared" si="484"/>
        <v>6.8972121505711902E+28</v>
      </c>
      <c r="I485" s="84">
        <f t="shared" si="529"/>
        <v>95.80000000000004</v>
      </c>
      <c r="J485" s="89">
        <v>479</v>
      </c>
      <c r="K485" s="94">
        <f t="shared" si="485"/>
        <v>479</v>
      </c>
      <c r="L485" s="94">
        <f t="shared" si="486"/>
        <v>10</v>
      </c>
      <c r="M485" s="94">
        <v>1</v>
      </c>
      <c r="N485" s="94">
        <f>N$3/Q$3</f>
        <v>1</v>
      </c>
      <c r="O485" s="93">
        <f>O484*M485</f>
        <v>3.4423045231554331E+23</v>
      </c>
      <c r="P485" s="93">
        <f>K485*O485*$G485*N485</f>
        <v>1.9004846147929745E+27</v>
      </c>
      <c r="Q485" s="93">
        <f t="shared" si="547"/>
        <v>6.8972121505711909E+29</v>
      </c>
      <c r="R485" s="93">
        <f t="shared" si="548"/>
        <v>3.4486060752855951E+30</v>
      </c>
      <c r="S485" s="93">
        <f t="shared" si="487"/>
        <v>376558.93333333335</v>
      </c>
      <c r="T485" s="94">
        <f t="shared" si="549"/>
        <v>362.91859965004375</v>
      </c>
      <c r="U485" s="100">
        <f>T485/(($C485/N$3))</f>
        <v>24.621343259840145</v>
      </c>
      <c r="V485" s="94">
        <f t="shared" si="488"/>
        <v>469</v>
      </c>
      <c r="W485" s="97">
        <f t="shared" si="489"/>
        <v>10.5</v>
      </c>
      <c r="X485" s="94">
        <v>1</v>
      </c>
      <c r="Y485" s="94">
        <f>Y$3/AB$3</f>
        <v>0.95238095238095244</v>
      </c>
      <c r="Z485" s="93">
        <f>Z484*X485</f>
        <v>4.2677550975855624E+23</v>
      </c>
      <c r="AA485" s="93">
        <f>V485*Z485*$G485*Y485</f>
        <v>2.197164587039639E+27</v>
      </c>
      <c r="AB485" s="93">
        <f t="shared" si="530"/>
        <v>1.8105181895249359E+29</v>
      </c>
      <c r="AC485" s="93">
        <f t="shared" si="490"/>
        <v>3.6210363790498743E+30</v>
      </c>
      <c r="AD485" s="93">
        <f t="shared" si="491"/>
        <v>376558.93333333335</v>
      </c>
      <c r="AE485" s="94">
        <f t="shared" si="492"/>
        <v>82.402483646632362</v>
      </c>
      <c r="AF485" s="100">
        <f t="shared" si="531"/>
        <v>5.8699191200111249</v>
      </c>
      <c r="AG485" s="94">
        <f t="shared" si="493"/>
        <v>444</v>
      </c>
      <c r="AH485" s="94">
        <f t="shared" si="494"/>
        <v>11.75</v>
      </c>
      <c r="AI485" s="94">
        <v>1</v>
      </c>
      <c r="AJ485" s="94">
        <f>AJ$3/AM$3</f>
        <v>0.85106382978723394</v>
      </c>
      <c r="AK485" s="93">
        <f>AK484*AI485</f>
        <v>3.485333329694876E+22</v>
      </c>
      <c r="AL485" s="93">
        <f>AG485*AK485*$G485*AJ485</f>
        <v>1.5179902431131909E+26</v>
      </c>
      <c r="AM485" s="93">
        <f t="shared" si="532"/>
        <v>6.3314252163446312E+27</v>
      </c>
      <c r="AN485" s="93">
        <f t="shared" si="495"/>
        <v>4.0521121384605744E+30</v>
      </c>
      <c r="AO485" s="93">
        <f t="shared" si="496"/>
        <v>376558.93333333335</v>
      </c>
      <c r="AP485" s="94">
        <f t="shared" si="497"/>
        <v>41.709261604736945</v>
      </c>
      <c r="AQ485" s="100">
        <f t="shared" si="539"/>
        <v>3.3248563355200758</v>
      </c>
      <c r="AR485" s="94">
        <f t="shared" si="498"/>
        <v>414</v>
      </c>
      <c r="AS485" s="94">
        <f t="shared" si="499"/>
        <v>13.25</v>
      </c>
      <c r="AT485" s="94">
        <v>1</v>
      </c>
      <c r="AU485" s="94">
        <f>AU$3/AX$3</f>
        <v>0.75471698113207542</v>
      </c>
      <c r="AV485" s="93">
        <f>AV484*AT485</f>
        <v>2.366158731116544E+20</v>
      </c>
      <c r="AW485" s="93">
        <f>AR485*AV485*$G485*AU485</f>
        <v>8.5213400310720545E+23</v>
      </c>
      <c r="AX485" s="93">
        <f t="shared" si="533"/>
        <v>1.1155769164436993E+26</v>
      </c>
      <c r="AY485" s="93">
        <f t="shared" si="500"/>
        <v>4.5694030497534135E+30</v>
      </c>
      <c r="AZ485" s="93">
        <f t="shared" si="501"/>
        <v>376558.93333333335</v>
      </c>
      <c r="BA485" s="94">
        <f t="shared" si="502"/>
        <v>130.91566729832169</v>
      </c>
      <c r="BB485" s="100">
        <f t="shared" si="540"/>
        <v>11.768199400968538</v>
      </c>
      <c r="BC485" s="94">
        <f t="shared" si="503"/>
        <v>377</v>
      </c>
      <c r="BD485" s="94">
        <f t="shared" si="504"/>
        <v>15.1</v>
      </c>
      <c r="BE485" s="94">
        <v>1</v>
      </c>
      <c r="BF485" s="94">
        <f>BF$3/BI$3</f>
        <v>0.66225165562913912</v>
      </c>
      <c r="BG485" s="93">
        <f>BG484*BE485</f>
        <v>1.447481718079488E+18</v>
      </c>
      <c r="BH485" s="93">
        <f>BC485*BG485*$G485*BF485</f>
        <v>4.1654032099665091E+21</v>
      </c>
      <c r="BI485" s="93">
        <f t="shared" si="534"/>
        <v>7.5272895175122334E+23</v>
      </c>
      <c r="BJ485" s="93">
        <f t="shared" si="505"/>
        <v>5.2073951736812491E+30</v>
      </c>
      <c r="BK485" s="93">
        <f t="shared" si="506"/>
        <v>376558.93333333335</v>
      </c>
      <c r="BL485" s="94">
        <f t="shared" si="507"/>
        <v>180.70974496542809</v>
      </c>
      <c r="BM485" s="100">
        <f t="shared" si="541"/>
        <v>18.512328012062174</v>
      </c>
      <c r="BN485" s="94">
        <f t="shared" si="508"/>
        <v>327</v>
      </c>
      <c r="BO485" s="94">
        <f t="shared" si="509"/>
        <v>17.600000000000001</v>
      </c>
      <c r="BP485" s="94">
        <v>1</v>
      </c>
      <c r="BQ485" s="94">
        <f>BQ$3/BT$3</f>
        <v>0.56818181818181823</v>
      </c>
      <c r="BR485" s="93">
        <f>BR484*BP485</f>
        <v>1.039217643749376E+16</v>
      </c>
      <c r="BS485" s="93">
        <f>BN485*BR485*$G485*BQ485</f>
        <v>2.225466973483479E+19</v>
      </c>
      <c r="BT485" s="93">
        <f t="shared" si="535"/>
        <v>8.5678999061086785E+20</v>
      </c>
      <c r="BU485" s="93">
        <f t="shared" si="510"/>
        <v>6.0695466925026482E+30</v>
      </c>
      <c r="BV485" s="93">
        <f t="shared" si="511"/>
        <v>376558.93333333335</v>
      </c>
      <c r="BW485" s="94">
        <f t="shared" si="512"/>
        <v>38.499335232540055</v>
      </c>
      <c r="BX485" s="100">
        <f t="shared" si="542"/>
        <v>4.5969355501540363</v>
      </c>
      <c r="BY485" s="94">
        <f t="shared" si="513"/>
        <v>272</v>
      </c>
      <c r="BZ485" s="94">
        <f t="shared" si="514"/>
        <v>20.350000000000001</v>
      </c>
      <c r="CA485" s="94">
        <v>1</v>
      </c>
      <c r="CB485" s="94">
        <f>CB$3/CE$3</f>
        <v>0.49140049140049141</v>
      </c>
      <c r="CC485" s="93">
        <f>CC484*CA485</f>
        <v>4786645893120</v>
      </c>
      <c r="CD485" s="93">
        <f>BY485*CC485*$G485*CB485</f>
        <v>7374207401782594</v>
      </c>
      <c r="CE485" s="93">
        <f t="shared" si="536"/>
        <v>4.8372237629092397E+17</v>
      </c>
      <c r="CF485" s="93">
        <f t="shared" si="515"/>
        <v>7.0179133632061857E+30</v>
      </c>
      <c r="CG485" s="93">
        <f t="shared" si="516"/>
        <v>376558.93333333335</v>
      </c>
      <c r="CH485" s="94">
        <f t="shared" si="517"/>
        <v>65.596524471767907</v>
      </c>
      <c r="CI485" s="100">
        <f t="shared" si="543"/>
        <v>9.0562365875201962</v>
      </c>
      <c r="CJ485" s="94">
        <f t="shared" si="518"/>
        <v>222</v>
      </c>
      <c r="CK485" s="94">
        <f t="shared" si="519"/>
        <v>22.85</v>
      </c>
      <c r="CL485" s="94">
        <v>1</v>
      </c>
      <c r="CM485" s="94">
        <f>CM$3/CP$3</f>
        <v>0.43763676148796499</v>
      </c>
      <c r="CN485" s="93">
        <f>CN484*CL485</f>
        <v>28515302400</v>
      </c>
      <c r="CO485" s="93">
        <f>CJ485*CN485*$G485*CM485</f>
        <v>31931866788875.766</v>
      </c>
      <c r="CP485" s="93">
        <f t="shared" si="537"/>
        <v>530417704730093.25</v>
      </c>
      <c r="CQ485" s="93">
        <f t="shared" si="520"/>
        <v>7.8800648820275859E+30</v>
      </c>
      <c r="CR485" s="93">
        <f t="shared" si="521"/>
        <v>376558.93333333335</v>
      </c>
      <c r="CS485" s="94">
        <f t="shared" si="522"/>
        <v>16.610920627881267</v>
      </c>
      <c r="CT485" s="100">
        <f t="shared" si="544"/>
        <v>2.5750307757604274</v>
      </c>
      <c r="CU485" s="94">
        <f t="shared" si="523"/>
        <v>159</v>
      </c>
      <c r="CV485" s="94">
        <f t="shared" si="524"/>
        <v>26</v>
      </c>
      <c r="CW485" s="94">
        <v>1</v>
      </c>
      <c r="CX485" s="94">
        <f>CX$3/DA$3</f>
        <v>0.38461538461538458</v>
      </c>
      <c r="CY485" s="93">
        <f>CY484*CW485</f>
        <v>998400</v>
      </c>
      <c r="CZ485" s="93">
        <f>CU485*CY485*$G485*CX485</f>
        <v>703732982.39999998</v>
      </c>
      <c r="DA485" s="93">
        <f t="shared" si="538"/>
        <v>97213641170.65303</v>
      </c>
      <c r="DB485" s="93">
        <f t="shared" si="525"/>
        <v>8.9663757957425478E+30</v>
      </c>
      <c r="DC485" s="93">
        <f t="shared" si="526"/>
        <v>376558.93333333335</v>
      </c>
      <c r="DD485" s="94">
        <f t="shared" si="527"/>
        <v>138.13995308151843</v>
      </c>
      <c r="DE485" s="100">
        <f t="shared" si="545"/>
        <v>24.366613162275975</v>
      </c>
    </row>
    <row r="486" spans="1:109">
      <c r="A486" s="84">
        <v>8192</v>
      </c>
      <c r="B486" s="84">
        <f t="shared" si="481"/>
        <v>16</v>
      </c>
      <c r="C486" s="112">
        <f t="shared" si="546"/>
        <v>14.74</v>
      </c>
      <c r="D486" s="116"/>
      <c r="E486" s="86">
        <f t="shared" si="528"/>
        <v>3.4</v>
      </c>
      <c r="F486" s="86">
        <f t="shared" si="482"/>
        <v>3.4</v>
      </c>
      <c r="G486" s="87">
        <f t="shared" si="483"/>
        <v>11.559999999999999</v>
      </c>
      <c r="H486" s="88">
        <f t="shared" si="484"/>
        <v>7.9228162514266888E+28</v>
      </c>
      <c r="I486" s="84">
        <f t="shared" si="529"/>
        <v>96.000000000000057</v>
      </c>
      <c r="J486" s="89">
        <v>480</v>
      </c>
      <c r="K486" s="94">
        <f t="shared" si="485"/>
        <v>480</v>
      </c>
      <c r="L486" s="94">
        <f t="shared" si="486"/>
        <v>10</v>
      </c>
      <c r="M486" s="94">
        <v>14</v>
      </c>
      <c r="N486" s="94">
        <f>N$3/Q$3</f>
        <v>1</v>
      </c>
      <c r="O486" s="93">
        <f>O485*M486</f>
        <v>4.8192263324176063E+24</v>
      </c>
      <c r="P486" s="93">
        <f>K486*O486*$G486*N486</f>
        <v>2.6740923073318811E+28</v>
      </c>
      <c r="Q486" s="93">
        <f t="shared" si="547"/>
        <v>7.9228162514266885E+29</v>
      </c>
      <c r="R486" s="93">
        <f t="shared" si="548"/>
        <v>3.9614081257133441E+30</v>
      </c>
      <c r="S486" s="93">
        <f t="shared" si="487"/>
        <v>376832</v>
      </c>
      <c r="T486" s="94">
        <f t="shared" si="549"/>
        <v>29.628058200174124</v>
      </c>
      <c r="U486" s="100">
        <f>T486/(($C486/N$3))</f>
        <v>2.0100446540145267</v>
      </c>
      <c r="V486" s="94">
        <f t="shared" si="488"/>
        <v>470</v>
      </c>
      <c r="W486" s="97">
        <f t="shared" si="489"/>
        <v>10.5</v>
      </c>
      <c r="X486" s="94">
        <v>1</v>
      </c>
      <c r="Y486" s="94">
        <f>Y$3/AB$3</f>
        <v>0.95238095238095244</v>
      </c>
      <c r="Z486" s="93">
        <f>Z485*X486</f>
        <v>4.2677550975855624E+23</v>
      </c>
      <c r="AA486" s="93">
        <f>V486*Z486*$G486*Y486</f>
        <v>2.2083397139239881E+27</v>
      </c>
      <c r="AB486" s="93">
        <f t="shared" si="530"/>
        <v>2.079739265999504E+29</v>
      </c>
      <c r="AC486" s="93">
        <f t="shared" si="490"/>
        <v>4.1594785319990117E+30</v>
      </c>
      <c r="AD486" s="93">
        <f t="shared" si="491"/>
        <v>376832</v>
      </c>
      <c r="AE486" s="94">
        <f t="shared" si="492"/>
        <v>94.176600315900913</v>
      </c>
      <c r="AF486" s="100">
        <f t="shared" si="531"/>
        <v>6.7086452056781516</v>
      </c>
      <c r="AG486" s="94">
        <f t="shared" si="493"/>
        <v>445</v>
      </c>
      <c r="AH486" s="94">
        <f t="shared" si="494"/>
        <v>11.75</v>
      </c>
      <c r="AI486" s="94">
        <v>1</v>
      </c>
      <c r="AJ486" s="94">
        <f>AJ$3/AM$3</f>
        <v>0.85106382978723394</v>
      </c>
      <c r="AK486" s="93">
        <f>AK485*AI486</f>
        <v>3.485333329694876E+22</v>
      </c>
      <c r="AL486" s="93">
        <f>AG486*AK486*$G486*AJ486</f>
        <v>1.5258937629460748E+26</v>
      </c>
      <c r="AM486" s="93">
        <f t="shared" si="532"/>
        <v>7.2728977308018235E+27</v>
      </c>
      <c r="AN486" s="93">
        <f t="shared" si="495"/>
        <v>4.6546545477131796E+30</v>
      </c>
      <c r="AO486" s="93">
        <f t="shared" si="496"/>
        <v>376832</v>
      </c>
      <c r="AP486" s="94">
        <f t="shared" si="497"/>
        <v>47.663198496597097</v>
      </c>
      <c r="AQ486" s="100">
        <f t="shared" si="539"/>
        <v>3.7994747783922382</v>
      </c>
      <c r="AR486" s="94">
        <f t="shared" si="498"/>
        <v>415</v>
      </c>
      <c r="AS486" s="94">
        <f t="shared" si="499"/>
        <v>13.25</v>
      </c>
      <c r="AT486" s="94">
        <v>1</v>
      </c>
      <c r="AU486" s="94">
        <f>AU$3/AX$3</f>
        <v>0.75471698113207542</v>
      </c>
      <c r="AV486" s="93">
        <f>AV485*AT486</f>
        <v>2.366158731116544E+20</v>
      </c>
      <c r="AW486" s="93">
        <f>AR486*AV486*$G486*AU486</f>
        <v>8.5671018087988724E+23</v>
      </c>
      <c r="AX486" s="93">
        <f t="shared" si="533"/>
        <v>1.2814613687915425E+26</v>
      </c>
      <c r="AY486" s="93">
        <f t="shared" si="500"/>
        <v>5.2488657665701813E+30</v>
      </c>
      <c r="AZ486" s="93">
        <f t="shared" si="501"/>
        <v>376832</v>
      </c>
      <c r="BA486" s="94">
        <f t="shared" si="502"/>
        <v>149.57933235664515</v>
      </c>
      <c r="BB486" s="100">
        <f t="shared" si="540"/>
        <v>13.445903349562743</v>
      </c>
      <c r="BC486" s="94">
        <f t="shared" si="503"/>
        <v>378</v>
      </c>
      <c r="BD486" s="94">
        <f t="shared" si="504"/>
        <v>15.1</v>
      </c>
      <c r="BE486" s="94">
        <v>1</v>
      </c>
      <c r="BF486" s="94">
        <f>BF$3/BI$3</f>
        <v>0.66225165562913912</v>
      </c>
      <c r="BG486" s="93">
        <f>BG485*BE486</f>
        <v>1.447481718079488E+18</v>
      </c>
      <c r="BH486" s="93">
        <f>BC486*BG486*$G486*BF486</f>
        <v>4.1887628568593223E+21</v>
      </c>
      <c r="BI486" s="93">
        <f t="shared" si="534"/>
        <v>8.6465850863527242E+23</v>
      </c>
      <c r="BJ486" s="93">
        <f t="shared" si="505"/>
        <v>5.98172626982715E+30</v>
      </c>
      <c r="BK486" s="93">
        <f t="shared" si="506"/>
        <v>376832</v>
      </c>
      <c r="BL486" s="94">
        <f t="shared" si="507"/>
        <v>206.42336130806453</v>
      </c>
      <c r="BM486" s="100">
        <f t="shared" si="541"/>
        <v>21.146490880269841</v>
      </c>
      <c r="BN486" s="94">
        <f t="shared" si="508"/>
        <v>328</v>
      </c>
      <c r="BO486" s="94">
        <f t="shared" si="509"/>
        <v>17.600000000000001</v>
      </c>
      <c r="BP486" s="94">
        <v>1</v>
      </c>
      <c r="BQ486" s="94">
        <f>BQ$3/BT$3</f>
        <v>0.56818181818181823</v>
      </c>
      <c r="BR486" s="93">
        <f>BR485*BP486</f>
        <v>1.039217643749376E+16</v>
      </c>
      <c r="BS486" s="93">
        <f>BN486*BR486*$G486*BQ486</f>
        <v>2.2388527019611558E+19</v>
      </c>
      <c r="BT486" s="93">
        <f t="shared" si="535"/>
        <v>9.8419325279262907E+20</v>
      </c>
      <c r="BU486" s="93">
        <f t="shared" si="510"/>
        <v>6.9720783012554869E+30</v>
      </c>
      <c r="BV486" s="93">
        <f t="shared" si="511"/>
        <v>376832</v>
      </c>
      <c r="BW486" s="94">
        <f t="shared" si="512"/>
        <v>43.959714363098144</v>
      </c>
      <c r="BX486" s="100">
        <f t="shared" si="542"/>
        <v>5.248921117981868</v>
      </c>
      <c r="BY486" s="94">
        <f t="shared" si="513"/>
        <v>273</v>
      </c>
      <c r="BZ486" s="94">
        <f t="shared" si="514"/>
        <v>20.350000000000001</v>
      </c>
      <c r="CA486" s="94">
        <v>1</v>
      </c>
      <c r="CB486" s="94">
        <f>CB$3/CE$3</f>
        <v>0.49140049140049141</v>
      </c>
      <c r="CC486" s="93">
        <f>CC485*CA486</f>
        <v>4786645893120</v>
      </c>
      <c r="CD486" s="93">
        <f>BY486*CC486*$G486*CB486</f>
        <v>7423135155370783</v>
      </c>
      <c r="CE486" s="93">
        <f t="shared" si="536"/>
        <v>5.5565109792064122E+17</v>
      </c>
      <c r="CF486" s="93">
        <f t="shared" si="515"/>
        <v>8.0614655358266553E+30</v>
      </c>
      <c r="CG486" s="93">
        <f t="shared" si="516"/>
        <v>376832</v>
      </c>
      <c r="CH486" s="94">
        <f t="shared" si="517"/>
        <v>74.853964839723659</v>
      </c>
      <c r="CI486" s="100">
        <f t="shared" si="543"/>
        <v>10.334316041305133</v>
      </c>
      <c r="CJ486" s="94">
        <f t="shared" si="518"/>
        <v>223</v>
      </c>
      <c r="CK486" s="94">
        <f t="shared" si="519"/>
        <v>22.85</v>
      </c>
      <c r="CL486" s="94">
        <v>1</v>
      </c>
      <c r="CM486" s="94">
        <f>CM$3/CP$3</f>
        <v>0.43763676148796499</v>
      </c>
      <c r="CN486" s="93">
        <f>CN485*CL486</f>
        <v>28515302400</v>
      </c>
      <c r="CO486" s="93">
        <f>CJ486*CN486*$G486*CM486</f>
        <v>32170252845038.066</v>
      </c>
      <c r="CP486" s="93">
        <f t="shared" si="537"/>
        <v>609289944884761.37</v>
      </c>
      <c r="CQ486" s="93">
        <f t="shared" si="520"/>
        <v>9.0518175672549922E+30</v>
      </c>
      <c r="CR486" s="93">
        <f t="shared" si="521"/>
        <v>376832</v>
      </c>
      <c r="CS486" s="94">
        <f t="shared" si="522"/>
        <v>18.939544796855341</v>
      </c>
      <c r="CT486" s="100">
        <f t="shared" si="544"/>
        <v>2.9360149159304245</v>
      </c>
      <c r="CU486" s="94">
        <f t="shared" si="523"/>
        <v>160</v>
      </c>
      <c r="CV486" s="94">
        <f t="shared" si="524"/>
        <v>26</v>
      </c>
      <c r="CW486" s="94">
        <v>13</v>
      </c>
      <c r="CX486" s="94">
        <f>CX$3/DA$3</f>
        <v>0.38461538461538458</v>
      </c>
      <c r="CY486" s="93">
        <f>CY485*CW486</f>
        <v>12979200</v>
      </c>
      <c r="CZ486" s="93">
        <f>CU486*CY486*$G486*CX486</f>
        <v>9233203199.9999981</v>
      </c>
      <c r="DA486" s="93">
        <f t="shared" si="538"/>
        <v>111669149696.00119</v>
      </c>
      <c r="DB486" s="93">
        <f t="shared" si="525"/>
        <v>1.0299661126854697E+31</v>
      </c>
      <c r="DC486" s="93">
        <f t="shared" si="526"/>
        <v>376832</v>
      </c>
      <c r="DD486" s="94">
        <f t="shared" si="527"/>
        <v>12.094302191464953</v>
      </c>
      <c r="DE486" s="100">
        <f t="shared" si="545"/>
        <v>2.1333233173547406</v>
      </c>
    </row>
    <row r="487" spans="1:109">
      <c r="A487" s="84">
        <v>8192</v>
      </c>
      <c r="B487" s="84">
        <f t="shared" si="481"/>
        <v>16.033333333333335</v>
      </c>
      <c r="C487" s="112">
        <f t="shared" si="546"/>
        <v>14.74</v>
      </c>
      <c r="D487" s="116"/>
      <c r="E487" s="86">
        <f t="shared" si="528"/>
        <v>3.4050000000000002</v>
      </c>
      <c r="F487" s="86">
        <f t="shared" si="482"/>
        <v>3.4050000000000002</v>
      </c>
      <c r="G487" s="87">
        <f t="shared" si="483"/>
        <v>11.594025000000002</v>
      </c>
      <c r="H487" s="88">
        <f t="shared" si="484"/>
        <v>9.1009259949576143E+28</v>
      </c>
      <c r="I487" s="84">
        <f t="shared" si="529"/>
        <v>96.200000000000045</v>
      </c>
      <c r="J487" s="89">
        <v>481</v>
      </c>
      <c r="K487" s="94">
        <f t="shared" si="485"/>
        <v>481</v>
      </c>
      <c r="L487" s="94">
        <f t="shared" si="486"/>
        <v>10</v>
      </c>
      <c r="M487" s="94">
        <v>1</v>
      </c>
      <c r="N487" s="94">
        <f>N$3/Q$3</f>
        <v>1</v>
      </c>
      <c r="O487" s="93">
        <f>O486*M487</f>
        <v>4.8192263324176063E+24</v>
      </c>
      <c r="P487" s="93">
        <f>K487*O487*$G487*N487</f>
        <v>2.6875504908358571E+28</v>
      </c>
      <c r="Q487" s="93">
        <f t="shared" si="547"/>
        <v>9.1009259949576143E+29</v>
      </c>
      <c r="R487" s="93">
        <f t="shared" si="548"/>
        <v>4.5504629974788073E+30</v>
      </c>
      <c r="S487" s="93">
        <f t="shared" si="487"/>
        <v>377105.06666666665</v>
      </c>
      <c r="T487" s="94">
        <f t="shared" si="549"/>
        <v>33.863274479829876</v>
      </c>
      <c r="U487" s="100">
        <f>T487/(($C487/N$3))</f>
        <v>2.2973727598256359</v>
      </c>
      <c r="V487" s="94">
        <f t="shared" si="488"/>
        <v>471</v>
      </c>
      <c r="W487" s="97">
        <f t="shared" si="489"/>
        <v>10.5</v>
      </c>
      <c r="X487" s="94">
        <v>1</v>
      </c>
      <c r="Y487" s="94">
        <f>Y$3/AB$3</f>
        <v>0.95238095238095244</v>
      </c>
      <c r="Z487" s="93">
        <f>Z486*X487</f>
        <v>4.2677550975855624E+23</v>
      </c>
      <c r="AA487" s="93">
        <f>V487*Z487*$G487*Y487</f>
        <v>2.2195520312456175E+27</v>
      </c>
      <c r="AB487" s="93">
        <f t="shared" si="530"/>
        <v>2.3889930736763721E+29</v>
      </c>
      <c r="AC487" s="93">
        <f t="shared" si="490"/>
        <v>4.7779861473527475E+30</v>
      </c>
      <c r="AD487" s="93">
        <f t="shared" si="491"/>
        <v>377105.06666666665</v>
      </c>
      <c r="AE487" s="94">
        <f t="shared" si="492"/>
        <v>107.63401984028569</v>
      </c>
      <c r="AF487" s="100">
        <f t="shared" si="531"/>
        <v>7.6672809248507443</v>
      </c>
      <c r="AG487" s="94">
        <f t="shared" si="493"/>
        <v>446</v>
      </c>
      <c r="AH487" s="94">
        <f t="shared" si="494"/>
        <v>11.75</v>
      </c>
      <c r="AI487" s="94">
        <v>1</v>
      </c>
      <c r="AJ487" s="94">
        <f>AJ$3/AM$3</f>
        <v>0.85106382978723394</v>
      </c>
      <c r="AK487" s="93">
        <f>AK486*AI487</f>
        <v>3.485333329694876E+22</v>
      </c>
      <c r="AL487" s="93">
        <f>AG487*AK487*$G487*AJ487</f>
        <v>1.5338240531051724E+26</v>
      </c>
      <c r="AM487" s="93">
        <f t="shared" si="532"/>
        <v>8.3543656594337254E+27</v>
      </c>
      <c r="AN487" s="93">
        <f t="shared" si="495"/>
        <v>5.3467940220375987E+30</v>
      </c>
      <c r="AO487" s="93">
        <f t="shared" si="496"/>
        <v>377105.06666666665</v>
      </c>
      <c r="AP487" s="94">
        <f t="shared" si="497"/>
        <v>54.467561924854472</v>
      </c>
      <c r="AQ487" s="100">
        <f t="shared" si="539"/>
        <v>4.341885024538942</v>
      </c>
      <c r="AR487" s="94">
        <f t="shared" si="498"/>
        <v>416</v>
      </c>
      <c r="AS487" s="94">
        <f t="shared" si="499"/>
        <v>13.25</v>
      </c>
      <c r="AT487" s="94">
        <v>1</v>
      </c>
      <c r="AU487" s="94">
        <f>AU$3/AX$3</f>
        <v>0.75471698113207542</v>
      </c>
      <c r="AV487" s="93">
        <f>AV486*AT487</f>
        <v>2.366158731116544E+20</v>
      </c>
      <c r="AW487" s="93">
        <f>AR487*AV487*$G487*AU487</f>
        <v>8.6130220745161748E+23</v>
      </c>
      <c r="AX487" s="93">
        <f t="shared" si="533"/>
        <v>1.4720125663230937E+26</v>
      </c>
      <c r="AY487" s="93">
        <f t="shared" si="500"/>
        <v>6.0293634716594195E+30</v>
      </c>
      <c r="AZ487" s="93">
        <f t="shared" si="501"/>
        <v>377105.06666666665</v>
      </c>
      <c r="BA487" s="94">
        <f t="shared" si="502"/>
        <v>170.90546774266593</v>
      </c>
      <c r="BB487" s="100">
        <f t="shared" si="540"/>
        <v>15.362940621372616</v>
      </c>
      <c r="BC487" s="94">
        <f t="shared" si="503"/>
        <v>379</v>
      </c>
      <c r="BD487" s="94">
        <f t="shared" si="504"/>
        <v>15.1</v>
      </c>
      <c r="BE487" s="94">
        <v>1</v>
      </c>
      <c r="BF487" s="94">
        <f>BF$3/BI$3</f>
        <v>0.66225165562913912</v>
      </c>
      <c r="BG487" s="93">
        <f>BG486*BE487</f>
        <v>1.447481718079488E+18</v>
      </c>
      <c r="BH487" s="93">
        <f>BC487*BG487*$G487*BF487</f>
        <v>4.2122058058457148E+21</v>
      </c>
      <c r="BI487" s="93">
        <f t="shared" si="534"/>
        <v>9.9323180650352722E+23</v>
      </c>
      <c r="BJ487" s="93">
        <f t="shared" si="505"/>
        <v>6.8711991261929987E+30</v>
      </c>
      <c r="BK487" s="93">
        <f t="shared" si="506"/>
        <v>377105.06666666665</v>
      </c>
      <c r="BL487" s="94">
        <f t="shared" si="507"/>
        <v>235.79849900142972</v>
      </c>
      <c r="BM487" s="100">
        <f t="shared" si="541"/>
        <v>24.155748540852027</v>
      </c>
      <c r="BN487" s="94">
        <f t="shared" si="508"/>
        <v>329</v>
      </c>
      <c r="BO487" s="94">
        <f t="shared" si="509"/>
        <v>17.600000000000001</v>
      </c>
      <c r="BP487" s="94">
        <v>1</v>
      </c>
      <c r="BQ487" s="94">
        <f>BQ$3/BT$3</f>
        <v>0.56818181818181823</v>
      </c>
      <c r="BR487" s="93">
        <f>BR486*BP487</f>
        <v>1.039217643749376E+16</v>
      </c>
      <c r="BS487" s="93">
        <f>BN487*BR487*$G487*BQ487</f>
        <v>2.2522882656485671E+19</v>
      </c>
      <c r="BT487" s="93">
        <f t="shared" si="535"/>
        <v>1.1305411704820742E+21</v>
      </c>
      <c r="BU487" s="93">
        <f t="shared" si="510"/>
        <v>8.0088148755627011E+30</v>
      </c>
      <c r="BV487" s="93">
        <f t="shared" si="511"/>
        <v>377105.06666666665</v>
      </c>
      <c r="BW487" s="94">
        <f t="shared" si="512"/>
        <v>50.195225350362712</v>
      </c>
      <c r="BX487" s="100">
        <f t="shared" si="542"/>
        <v>5.9934597433268912</v>
      </c>
      <c r="BY487" s="94">
        <f t="shared" si="513"/>
        <v>274</v>
      </c>
      <c r="BZ487" s="94">
        <f t="shared" si="514"/>
        <v>20.350000000000001</v>
      </c>
      <c r="CA487" s="94">
        <v>1</v>
      </c>
      <c r="CB487" s="94">
        <f>CB$3/CE$3</f>
        <v>0.49140049140049141</v>
      </c>
      <c r="CC487" s="93">
        <f>CC486*CA487</f>
        <v>4786645893120</v>
      </c>
      <c r="CD487" s="93">
        <f>BY487*CC487*$G487*CB487</f>
        <v>7472254962834737</v>
      </c>
      <c r="CE487" s="93">
        <f t="shared" si="536"/>
        <v>6.3827550213373696E+17</v>
      </c>
      <c r="CF487" s="93">
        <f t="shared" si="515"/>
        <v>9.2601921998693731E+30</v>
      </c>
      <c r="CG487" s="93">
        <f t="shared" si="516"/>
        <v>377105.06666666665</v>
      </c>
      <c r="CH487" s="94">
        <f t="shared" si="517"/>
        <v>85.419395524961516</v>
      </c>
      <c r="CI487" s="100">
        <f t="shared" si="543"/>
        <v>11.792976247849165</v>
      </c>
      <c r="CJ487" s="94">
        <f t="shared" si="518"/>
        <v>224</v>
      </c>
      <c r="CK487" s="94">
        <f t="shared" si="519"/>
        <v>22.85</v>
      </c>
      <c r="CL487" s="94">
        <v>1</v>
      </c>
      <c r="CM487" s="94">
        <f>CM$3/CP$3</f>
        <v>0.43763676148796499</v>
      </c>
      <c r="CN487" s="93">
        <f>CN486*CL487</f>
        <v>28515302400</v>
      </c>
      <c r="CO487" s="93">
        <f>CJ487*CN487*$G487*CM487</f>
        <v>32409626641325.102</v>
      </c>
      <c r="CP487" s="93">
        <f t="shared" si="537"/>
        <v>699890357405359.5</v>
      </c>
      <c r="CQ487" s="93">
        <f t="shared" si="520"/>
        <v>1.0397807949239075E+31</v>
      </c>
      <c r="CR487" s="93">
        <f t="shared" si="521"/>
        <v>377105.06666666665</v>
      </c>
      <c r="CS487" s="94">
        <f t="shared" si="522"/>
        <v>21.595137924635583</v>
      </c>
      <c r="CT487" s="100">
        <f t="shared" si="544"/>
        <v>3.3476858994431691</v>
      </c>
      <c r="CU487" s="94">
        <f t="shared" si="523"/>
        <v>161</v>
      </c>
      <c r="CV487" s="94">
        <f t="shared" si="524"/>
        <v>26</v>
      </c>
      <c r="CW487" s="94">
        <v>1</v>
      </c>
      <c r="CX487" s="94">
        <f>CX$3/DA$3</f>
        <v>0.38461538461538458</v>
      </c>
      <c r="CY487" s="93">
        <f>CY486*CW487</f>
        <v>12979200</v>
      </c>
      <c r="CZ487" s="93">
        <f>CU487*CY487*$G487*CX487</f>
        <v>9318257020.8000011</v>
      </c>
      <c r="DA487" s="93">
        <f t="shared" si="538"/>
        <v>128274168559.71425</v>
      </c>
      <c r="DB487" s="93">
        <f t="shared" si="525"/>
        <v>1.18312037934449E+31</v>
      </c>
      <c r="DC487" s="93">
        <f t="shared" si="526"/>
        <v>377105.06666666665</v>
      </c>
      <c r="DD487" s="94">
        <f t="shared" si="527"/>
        <v>13.765897235221519</v>
      </c>
      <c r="DE487" s="100">
        <f t="shared" si="545"/>
        <v>2.4281772599440941</v>
      </c>
    </row>
    <row r="488" spans="1:109">
      <c r="A488" s="84">
        <v>8192</v>
      </c>
      <c r="B488" s="84">
        <f t="shared" si="481"/>
        <v>16.066666666666666</v>
      </c>
      <c r="C488" s="112">
        <f t="shared" si="546"/>
        <v>14.74</v>
      </c>
      <c r="D488" s="116"/>
      <c r="E488" s="86">
        <f t="shared" si="528"/>
        <v>3.41</v>
      </c>
      <c r="F488" s="86">
        <f t="shared" si="482"/>
        <v>3.41</v>
      </c>
      <c r="G488" s="87">
        <f t="shared" si="483"/>
        <v>11.628100000000002</v>
      </c>
      <c r="H488" s="88">
        <f t="shared" si="484"/>
        <v>1.0454218719357565E+29</v>
      </c>
      <c r="I488" s="84">
        <f t="shared" si="529"/>
        <v>96.400000000000034</v>
      </c>
      <c r="J488" s="89">
        <v>482</v>
      </c>
      <c r="K488" s="94">
        <f t="shared" si="485"/>
        <v>482</v>
      </c>
      <c r="L488" s="94">
        <f t="shared" si="486"/>
        <v>10</v>
      </c>
      <c r="M488" s="94">
        <v>1</v>
      </c>
      <c r="N488" s="94">
        <f>N$3/Q$3</f>
        <v>1</v>
      </c>
      <c r="O488" s="93">
        <f>O487*M488</f>
        <v>4.8192263324176063E+24</v>
      </c>
      <c r="P488" s="93">
        <f>K488*O488*$G488*N488</f>
        <v>2.7010530835104855E+28</v>
      </c>
      <c r="Q488" s="93">
        <f t="shared" si="547"/>
        <v>1.0454218719357565E+30</v>
      </c>
      <c r="R488" s="93">
        <f t="shared" si="548"/>
        <v>5.2271093596787819E+30</v>
      </c>
      <c r="S488" s="93">
        <f t="shared" si="487"/>
        <v>377378.1333333333</v>
      </c>
      <c r="T488" s="94">
        <f t="shared" si="549"/>
        <v>38.704232742329154</v>
      </c>
      <c r="U488" s="100">
        <f>T488/(($C488/N$3))</f>
        <v>2.6257959798052344</v>
      </c>
      <c r="V488" s="94">
        <f t="shared" si="488"/>
        <v>472</v>
      </c>
      <c r="W488" s="97">
        <f t="shared" si="489"/>
        <v>10.5</v>
      </c>
      <c r="X488" s="94">
        <v>1</v>
      </c>
      <c r="Y488" s="94">
        <f>Y$3/AB$3</f>
        <v>0.95238095238095244</v>
      </c>
      <c r="Z488" s="93">
        <f>Z487*X488</f>
        <v>4.2677550975855624E+23</v>
      </c>
      <c r="AA488" s="93">
        <f>V488*Z488*$G488*Y488</f>
        <v>2.2308015999724546E+27</v>
      </c>
      <c r="AB488" s="93">
        <f t="shared" si="530"/>
        <v>2.7442324138313583E+29</v>
      </c>
      <c r="AC488" s="93">
        <f t="shared" si="490"/>
        <v>5.4884648276627213E+30</v>
      </c>
      <c r="AD488" s="93">
        <f t="shared" si="491"/>
        <v>377378.1333333333</v>
      </c>
      <c r="AE488" s="94">
        <f t="shared" si="492"/>
        <v>123.01553010654303</v>
      </c>
      <c r="AF488" s="100">
        <f t="shared" si="531"/>
        <v>8.7629787389328477</v>
      </c>
      <c r="AG488" s="94">
        <f t="shared" si="493"/>
        <v>447</v>
      </c>
      <c r="AH488" s="94">
        <f t="shared" si="494"/>
        <v>11.75</v>
      </c>
      <c r="AI488" s="94">
        <v>1</v>
      </c>
      <c r="AJ488" s="94">
        <f>AJ$3/AM$3</f>
        <v>0.85106382978723394</v>
      </c>
      <c r="AK488" s="93">
        <f>AK487*AI488</f>
        <v>3.485333329694876E+22</v>
      </c>
      <c r="AL488" s="93">
        <f>AG488*AK488*$G488*AJ488</f>
        <v>1.5417811580840996E+26</v>
      </c>
      <c r="AM488" s="93">
        <f t="shared" si="532"/>
        <v>9.5966460900352417E+27</v>
      </c>
      <c r="AN488" s="93">
        <f t="shared" si="495"/>
        <v>6.1418534976225699E+30</v>
      </c>
      <c r="AO488" s="93">
        <f t="shared" si="496"/>
        <v>377378.1333333333</v>
      </c>
      <c r="AP488" s="94">
        <f t="shared" si="497"/>
        <v>62.243892654392994</v>
      </c>
      <c r="AQ488" s="100">
        <f t="shared" si="539"/>
        <v>4.9617757034539878</v>
      </c>
      <c r="AR488" s="94">
        <f t="shared" si="498"/>
        <v>417</v>
      </c>
      <c r="AS488" s="94">
        <f t="shared" si="499"/>
        <v>13.25</v>
      </c>
      <c r="AT488" s="94">
        <v>1</v>
      </c>
      <c r="AU488" s="94">
        <f>AU$3/AX$3</f>
        <v>0.75471698113207542</v>
      </c>
      <c r="AV488" s="93">
        <f>AV487*AT488</f>
        <v>2.366158731116544E+20</v>
      </c>
      <c r="AW488" s="93">
        <f>AR488*AV488*$G488*AU488</f>
        <v>8.6591010960909816E+23</v>
      </c>
      <c r="AX488" s="93">
        <f t="shared" si="533"/>
        <v>1.6908984134703022E+26</v>
      </c>
      <c r="AY488" s="93">
        <f t="shared" si="500"/>
        <v>6.9259199015743859E+30</v>
      </c>
      <c r="AZ488" s="93">
        <f t="shared" si="501"/>
        <v>377378.1333333333</v>
      </c>
      <c r="BA488" s="94">
        <f t="shared" si="502"/>
        <v>195.27412773060615</v>
      </c>
      <c r="BB488" s="100">
        <f t="shared" si="540"/>
        <v>17.553474846882846</v>
      </c>
      <c r="BC488" s="94">
        <f t="shared" si="503"/>
        <v>380</v>
      </c>
      <c r="BD488" s="94">
        <f t="shared" si="504"/>
        <v>15.1</v>
      </c>
      <c r="BE488" s="94">
        <v>15</v>
      </c>
      <c r="BF488" s="94">
        <f>BF$3/BI$3</f>
        <v>0.66225165562913912</v>
      </c>
      <c r="BG488" s="93">
        <f>BG487*BE488</f>
        <v>2.171222577119232E+19</v>
      </c>
      <c r="BH488" s="93">
        <f>BC488*BG488*$G488*BF488</f>
        <v>6.3535983010728844E+22</v>
      </c>
      <c r="BI488" s="93">
        <f t="shared" si="534"/>
        <v>1.1409237422613351E+24</v>
      </c>
      <c r="BJ488" s="93">
        <f t="shared" si="505"/>
        <v>7.8929351331149614E+30</v>
      </c>
      <c r="BK488" s="93">
        <f t="shared" si="506"/>
        <v>377378.1333333333</v>
      </c>
      <c r="BL488" s="94">
        <f t="shared" si="507"/>
        <v>17.957127413432413</v>
      </c>
      <c r="BM488" s="100">
        <f t="shared" si="541"/>
        <v>1.8395700403177031</v>
      </c>
      <c r="BN488" s="94">
        <f t="shared" si="508"/>
        <v>330</v>
      </c>
      <c r="BO488" s="94">
        <f t="shared" si="509"/>
        <v>17.600000000000001</v>
      </c>
      <c r="BP488" s="94">
        <v>1</v>
      </c>
      <c r="BQ488" s="94">
        <f>BQ$3/BT$3</f>
        <v>0.56818181818181823</v>
      </c>
      <c r="BR488" s="93">
        <f>BR487*BP488</f>
        <v>1.039217643749376E+16</v>
      </c>
      <c r="BS488" s="93">
        <f>BN488*BR488*$G488*BQ488</f>
        <v>2.2657737531153977E+19</v>
      </c>
      <c r="BT488" s="93">
        <f t="shared" si="535"/>
        <v>1.2986507827891811E+21</v>
      </c>
      <c r="BU488" s="93">
        <f t="shared" si="510"/>
        <v>9.1997124730346586E+30</v>
      </c>
      <c r="BV488" s="93">
        <f t="shared" si="511"/>
        <v>377378.1333333333</v>
      </c>
      <c r="BW488" s="94">
        <f t="shared" si="512"/>
        <v>57.315995518244478</v>
      </c>
      <c r="BX488" s="100">
        <f t="shared" si="542"/>
        <v>6.8437009574023255</v>
      </c>
      <c r="BY488" s="94">
        <f t="shared" si="513"/>
        <v>275</v>
      </c>
      <c r="BZ488" s="94">
        <f t="shared" si="514"/>
        <v>20.350000000000001</v>
      </c>
      <c r="CA488" s="94">
        <v>1</v>
      </c>
      <c r="CB488" s="94">
        <f>CB$3/CE$3</f>
        <v>0.49140049140049141</v>
      </c>
      <c r="CC488" s="93">
        <f>CC487*CA488</f>
        <v>4786645893120</v>
      </c>
      <c r="CD488" s="93">
        <f>BY488*CC488*$G488*CB488</f>
        <v>7521567176998470</v>
      </c>
      <c r="CE488" s="93">
        <f t="shared" si="536"/>
        <v>7.3318601933593037E+17</v>
      </c>
      <c r="CF488" s="93">
        <f t="shared" si="515"/>
        <v>1.0637167546946322E+31</v>
      </c>
      <c r="CG488" s="93">
        <f t="shared" si="516"/>
        <v>377378.1333333333</v>
      </c>
      <c r="CH488" s="94">
        <f t="shared" si="517"/>
        <v>97.47782637348098</v>
      </c>
      <c r="CI488" s="100">
        <f t="shared" si="543"/>
        <v>13.457759611264166</v>
      </c>
      <c r="CJ488" s="94">
        <f t="shared" si="518"/>
        <v>225</v>
      </c>
      <c r="CK488" s="94">
        <f t="shared" si="519"/>
        <v>22.85</v>
      </c>
      <c r="CL488" s="94">
        <v>1</v>
      </c>
      <c r="CM488" s="94">
        <f>CM$3/CP$3</f>
        <v>0.43763676148796499</v>
      </c>
      <c r="CN488" s="93">
        <f>CN487*CL488</f>
        <v>28515302400</v>
      </c>
      <c r="CO488" s="93">
        <f>CJ488*CN488*$G488*CM488</f>
        <v>32649990049638.52</v>
      </c>
      <c r="CP488" s="93">
        <f t="shared" si="537"/>
        <v>803962902229823.62</v>
      </c>
      <c r="CQ488" s="93">
        <f t="shared" si="520"/>
        <v>1.1943944886866019E+31</v>
      </c>
      <c r="CR488" s="93">
        <f t="shared" si="521"/>
        <v>377378.1333333333</v>
      </c>
      <c r="CS488" s="94">
        <f t="shared" si="522"/>
        <v>24.623679854344232</v>
      </c>
      <c r="CT488" s="100">
        <f t="shared" si="544"/>
        <v>3.8171715378003106</v>
      </c>
      <c r="CU488" s="94">
        <f t="shared" si="523"/>
        <v>162</v>
      </c>
      <c r="CV488" s="94">
        <f t="shared" si="524"/>
        <v>26</v>
      </c>
      <c r="CW488" s="94">
        <v>1</v>
      </c>
      <c r="CX488" s="94">
        <f>CX$3/DA$3</f>
        <v>0.38461538461538458</v>
      </c>
      <c r="CY488" s="93">
        <f>CY487*CW488</f>
        <v>12979200</v>
      </c>
      <c r="CZ488" s="93">
        <f>CU488*CY488*$G488*CX488</f>
        <v>9403690982.3999996</v>
      </c>
      <c r="DA488" s="93">
        <f t="shared" si="538"/>
        <v>147348326413.15616</v>
      </c>
      <c r="DB488" s="93">
        <f t="shared" si="525"/>
        <v>1.3590484335164835E+31</v>
      </c>
      <c r="DC488" s="93">
        <f t="shared" si="526"/>
        <v>377378.1333333333</v>
      </c>
      <c r="DD488" s="94">
        <f t="shared" si="527"/>
        <v>15.669201241186478</v>
      </c>
      <c r="DE488" s="100">
        <f t="shared" si="545"/>
        <v>2.7639025255824179</v>
      </c>
    </row>
    <row r="489" spans="1:109">
      <c r="A489" s="84">
        <v>8192</v>
      </c>
      <c r="B489" s="84">
        <f t="shared" si="481"/>
        <v>16.100000000000001</v>
      </c>
      <c r="C489" s="112">
        <f t="shared" si="546"/>
        <v>14.74</v>
      </c>
      <c r="D489" s="116"/>
      <c r="E489" s="86">
        <f t="shared" si="528"/>
        <v>3.415</v>
      </c>
      <c r="F489" s="86">
        <f t="shared" si="482"/>
        <v>3.415</v>
      </c>
      <c r="G489" s="87">
        <f t="shared" si="483"/>
        <v>11.662224999999999</v>
      </c>
      <c r="H489" s="88">
        <f t="shared" si="484"/>
        <v>1.2008743845705245E+29</v>
      </c>
      <c r="I489" s="84">
        <f t="shared" si="529"/>
        <v>96.600000000000051</v>
      </c>
      <c r="J489" s="89">
        <v>483</v>
      </c>
      <c r="K489" s="94">
        <f t="shared" si="485"/>
        <v>483</v>
      </c>
      <c r="L489" s="94">
        <f t="shared" si="486"/>
        <v>10</v>
      </c>
      <c r="M489" s="94">
        <v>1</v>
      </c>
      <c r="N489" s="94">
        <f>N$3/Q$3</f>
        <v>1</v>
      </c>
      <c r="O489" s="93">
        <f>O488*M489</f>
        <v>4.8192263324176063E+24</v>
      </c>
      <c r="P489" s="93">
        <f>K489*O489*$G489*N489</f>
        <v>2.7146001576441617E+28</v>
      </c>
      <c r="Q489" s="93">
        <f t="shared" si="547"/>
        <v>1.2008743845705245E+30</v>
      </c>
      <c r="R489" s="93">
        <f t="shared" si="548"/>
        <v>6.0043719228526219E+30</v>
      </c>
      <c r="S489" s="93">
        <f t="shared" si="487"/>
        <v>377651.20000000001</v>
      </c>
      <c r="T489" s="94">
        <f t="shared" si="549"/>
        <v>44.237615664646952</v>
      </c>
      <c r="U489" s="100">
        <f>T489/(($C489/N$3))</f>
        <v>3.0011950925812045</v>
      </c>
      <c r="V489" s="94">
        <f t="shared" si="488"/>
        <v>473</v>
      </c>
      <c r="W489" s="97">
        <f t="shared" si="489"/>
        <v>10.5</v>
      </c>
      <c r="X489" s="94">
        <v>1</v>
      </c>
      <c r="Y489" s="94">
        <f>Y$3/AB$3</f>
        <v>0.95238095238095244</v>
      </c>
      <c r="Z489" s="93">
        <f>Z488*X489</f>
        <v>4.2677550975855624E+23</v>
      </c>
      <c r="AA489" s="93">
        <f>V489*Z489*$G489*Y489</f>
        <v>2.2420884810724301E+27</v>
      </c>
      <c r="AB489" s="93">
        <f t="shared" si="530"/>
        <v>3.1522952594976255E+29</v>
      </c>
      <c r="AC489" s="93">
        <f t="shared" si="490"/>
        <v>6.3045905189952539E+30</v>
      </c>
      <c r="AD489" s="93">
        <f t="shared" si="491"/>
        <v>377651.20000000001</v>
      </c>
      <c r="AE489" s="94">
        <f t="shared" si="492"/>
        <v>140.59638083461485</v>
      </c>
      <c r="AF489" s="100">
        <f t="shared" si="531"/>
        <v>10.015345988897259</v>
      </c>
      <c r="AG489" s="94">
        <f t="shared" si="493"/>
        <v>448</v>
      </c>
      <c r="AH489" s="94">
        <f t="shared" si="494"/>
        <v>11.75</v>
      </c>
      <c r="AI489" s="94">
        <v>1</v>
      </c>
      <c r="AJ489" s="94">
        <f>AJ$3/AM$3</f>
        <v>0.85106382978723394</v>
      </c>
      <c r="AK489" s="93">
        <f>AK488*AI489</f>
        <v>3.485333329694876E+22</v>
      </c>
      <c r="AL489" s="93">
        <f>AG489*AK489*$G489*AJ489</f>
        <v>1.5497651223764737E+26</v>
      </c>
      <c r="AM489" s="93">
        <f t="shared" si="532"/>
        <v>1.1023651577112211E+28</v>
      </c>
      <c r="AN489" s="93">
        <f t="shared" si="495"/>
        <v>7.0551370093518322E+30</v>
      </c>
      <c r="AO489" s="93">
        <f t="shared" si="496"/>
        <v>377651.20000000001</v>
      </c>
      <c r="AP489" s="94">
        <f t="shared" si="497"/>
        <v>71.131111533908367</v>
      </c>
      <c r="AQ489" s="100">
        <f t="shared" si="539"/>
        <v>5.6702208990734286</v>
      </c>
      <c r="AR489" s="94">
        <f t="shared" si="498"/>
        <v>418</v>
      </c>
      <c r="AS489" s="94">
        <f t="shared" si="499"/>
        <v>13.25</v>
      </c>
      <c r="AT489" s="94">
        <v>1</v>
      </c>
      <c r="AU489" s="94">
        <f>AU$3/AX$3</f>
        <v>0.75471698113207542</v>
      </c>
      <c r="AV489" s="93">
        <f>AV488*AT489</f>
        <v>2.366158731116544E+20</v>
      </c>
      <c r="AW489" s="93">
        <f>AR489*AV489*$G489*AU489</f>
        <v>8.7053391413903206E+23</v>
      </c>
      <c r="AX489" s="93">
        <f t="shared" si="533"/>
        <v>1.942332226020432E+26</v>
      </c>
      <c r="AY489" s="93">
        <f t="shared" si="500"/>
        <v>7.9557927977797248E+30</v>
      </c>
      <c r="AZ489" s="93">
        <f t="shared" si="501"/>
        <v>377651.20000000001</v>
      </c>
      <c r="BA489" s="94">
        <f t="shared" si="502"/>
        <v>223.11965042067553</v>
      </c>
      <c r="BB489" s="100">
        <f t="shared" si="540"/>
        <v>20.05654930850713</v>
      </c>
      <c r="BC489" s="94">
        <f t="shared" si="503"/>
        <v>381</v>
      </c>
      <c r="BD489" s="94">
        <f t="shared" si="504"/>
        <v>15.1</v>
      </c>
      <c r="BE489" s="94">
        <v>1</v>
      </c>
      <c r="BF489" s="94">
        <f>BF$3/BI$3</f>
        <v>0.66225165562913912</v>
      </c>
      <c r="BG489" s="93">
        <f>BG488*BE489</f>
        <v>2.171222577119232E+19</v>
      </c>
      <c r="BH489" s="93">
        <f>BC489*BG489*$G489*BF489</f>
        <v>6.3890132778862852E+22</v>
      </c>
      <c r="BI489" s="93">
        <f t="shared" si="534"/>
        <v>1.3105772259126569E+24</v>
      </c>
      <c r="BJ489" s="93">
        <f t="shared" si="505"/>
        <v>9.0666016035074609E+30</v>
      </c>
      <c r="BK489" s="93">
        <f t="shared" si="506"/>
        <v>377651.20000000001</v>
      </c>
      <c r="BL489" s="94">
        <f t="shared" si="507"/>
        <v>20.512983287244676</v>
      </c>
      <c r="BM489" s="100">
        <f t="shared" si="541"/>
        <v>2.1013978808507097</v>
      </c>
      <c r="BN489" s="94">
        <f t="shared" si="508"/>
        <v>331</v>
      </c>
      <c r="BO489" s="94">
        <f t="shared" si="509"/>
        <v>17.600000000000001</v>
      </c>
      <c r="BP489" s="94">
        <v>1</v>
      </c>
      <c r="BQ489" s="94">
        <f>BQ$3/BT$3</f>
        <v>0.56818181818181823</v>
      </c>
      <c r="BR489" s="93">
        <f>BR488*BP489</f>
        <v>1.039217643749376E+16</v>
      </c>
      <c r="BS489" s="93">
        <f>BN489*BR489*$G489*BQ489</f>
        <v>2.2793092529313337E+19</v>
      </c>
      <c r="BT489" s="93">
        <f t="shared" si="535"/>
        <v>1.4917580179055441E+21</v>
      </c>
      <c r="BU489" s="93">
        <f t="shared" si="510"/>
        <v>1.0567694584220615E+31</v>
      </c>
      <c r="BV489" s="93">
        <f t="shared" si="511"/>
        <v>377651.20000000001</v>
      </c>
      <c r="BW489" s="94">
        <f t="shared" si="512"/>
        <v>65.447811260672523</v>
      </c>
      <c r="BX489" s="100">
        <f t="shared" si="542"/>
        <v>7.8146640311250772</v>
      </c>
      <c r="BY489" s="94">
        <f t="shared" si="513"/>
        <v>276</v>
      </c>
      <c r="BZ489" s="94">
        <f t="shared" si="514"/>
        <v>20.350000000000001</v>
      </c>
      <c r="CA489" s="94">
        <v>1</v>
      </c>
      <c r="CB489" s="94">
        <f>CB$3/CE$3</f>
        <v>0.49140049140049141</v>
      </c>
      <c r="CC489" s="93">
        <f>CC488*CA489</f>
        <v>4786645893120</v>
      </c>
      <c r="CD489" s="93">
        <f>BY489*CC489*$G489*CB489</f>
        <v>7571072150686007</v>
      </c>
      <c r="CE489" s="93">
        <f t="shared" si="536"/>
        <v>8.4220957431800742E+17</v>
      </c>
      <c r="CF489" s="93">
        <f t="shared" si="515"/>
        <v>1.2218896863005087E+31</v>
      </c>
      <c r="CG489" s="93">
        <f t="shared" si="516"/>
        <v>377651.20000000001</v>
      </c>
      <c r="CH489" s="94">
        <f t="shared" si="517"/>
        <v>111.24046337898071</v>
      </c>
      <c r="CI489" s="100">
        <f t="shared" si="543"/>
        <v>15.357825167993605</v>
      </c>
      <c r="CJ489" s="94">
        <f t="shared" si="518"/>
        <v>226</v>
      </c>
      <c r="CK489" s="94">
        <f t="shared" si="519"/>
        <v>22.85</v>
      </c>
      <c r="CL489" s="94">
        <v>1</v>
      </c>
      <c r="CM489" s="94">
        <f>CM$3/CP$3</f>
        <v>0.43763676148796499</v>
      </c>
      <c r="CN489" s="93">
        <f>CN488*CL489</f>
        <v>28515302400</v>
      </c>
      <c r="CO489" s="93">
        <f>CJ489*CN489*$G489*CM489</f>
        <v>32891344941880.02</v>
      </c>
      <c r="CP489" s="93">
        <f t="shared" si="537"/>
        <v>923510863270040.25</v>
      </c>
      <c r="CQ489" s="93">
        <f t="shared" si="520"/>
        <v>1.3719989843718244E+31</v>
      </c>
      <c r="CR489" s="93">
        <f t="shared" si="521"/>
        <v>377651.20000000001</v>
      </c>
      <c r="CS489" s="94">
        <f t="shared" si="522"/>
        <v>28.077625433131765</v>
      </c>
      <c r="CT489" s="100">
        <f t="shared" si="544"/>
        <v>4.3526033999122173</v>
      </c>
      <c r="CU489" s="94">
        <f t="shared" si="523"/>
        <v>163</v>
      </c>
      <c r="CV489" s="94">
        <f t="shared" si="524"/>
        <v>26</v>
      </c>
      <c r="CW489" s="94">
        <v>1</v>
      </c>
      <c r="CX489" s="94">
        <f>CX$3/DA$3</f>
        <v>0.38461538461538458</v>
      </c>
      <c r="CY489" s="93">
        <f>CY488*CW489</f>
        <v>12979200</v>
      </c>
      <c r="CZ489" s="93">
        <f>CU489*CY489*$G489*CX489</f>
        <v>9489505833.5999985</v>
      </c>
      <c r="DA489" s="93">
        <f t="shared" si="538"/>
        <v>169258780162.35864</v>
      </c>
      <c r="DB489" s="93">
        <f t="shared" si="525"/>
        <v>1.5611366999416819E+31</v>
      </c>
      <c r="DC489" s="93">
        <f t="shared" si="526"/>
        <v>377651.20000000001</v>
      </c>
      <c r="DD489" s="94">
        <f t="shared" si="527"/>
        <v>17.836416682842962</v>
      </c>
      <c r="DE489" s="100">
        <f t="shared" si="545"/>
        <v>3.1461793334729782</v>
      </c>
    </row>
    <row r="490" spans="1:109">
      <c r="A490" s="84">
        <v>8192</v>
      </c>
      <c r="B490" s="84">
        <f t="shared" si="481"/>
        <v>16.133333333333333</v>
      </c>
      <c r="C490" s="112">
        <f t="shared" si="546"/>
        <v>14.74</v>
      </c>
      <c r="D490" s="116"/>
      <c r="E490" s="86">
        <f t="shared" si="528"/>
        <v>3.42</v>
      </c>
      <c r="F490" s="86">
        <f t="shared" si="482"/>
        <v>3.42</v>
      </c>
      <c r="G490" s="87">
        <f t="shared" si="483"/>
        <v>11.696399999999999</v>
      </c>
      <c r="H490" s="88">
        <f t="shared" si="484"/>
        <v>1.3794424301142382E+29</v>
      </c>
      <c r="I490" s="84">
        <f t="shared" si="529"/>
        <v>96.80000000000004</v>
      </c>
      <c r="J490" s="89">
        <v>484</v>
      </c>
      <c r="K490" s="94">
        <f t="shared" si="485"/>
        <v>484</v>
      </c>
      <c r="L490" s="94">
        <f t="shared" si="486"/>
        <v>10</v>
      </c>
      <c r="M490" s="94">
        <v>1</v>
      </c>
      <c r="N490" s="94">
        <f>N$3/Q$3</f>
        <v>1</v>
      </c>
      <c r="O490" s="93">
        <f>O489*M490</f>
        <v>4.8192263324176063E+24</v>
      </c>
      <c r="P490" s="93">
        <f>K490*O490*$G490*N490</f>
        <v>2.7281917855252814E+28</v>
      </c>
      <c r="Q490" s="93">
        <f t="shared" si="547"/>
        <v>1.3794424301142382E+30</v>
      </c>
      <c r="R490" s="93">
        <f t="shared" si="548"/>
        <v>6.8972121505711903E+30</v>
      </c>
      <c r="S490" s="93">
        <f t="shared" si="487"/>
        <v>377924.26666666666</v>
      </c>
      <c r="T490" s="94">
        <f t="shared" si="549"/>
        <v>50.56251680812985</v>
      </c>
      <c r="U490" s="100">
        <f>T490/(($C490/N$3))</f>
        <v>3.4302928635094876</v>
      </c>
      <c r="V490" s="94">
        <f t="shared" si="488"/>
        <v>474</v>
      </c>
      <c r="W490" s="97">
        <f t="shared" si="489"/>
        <v>10.5</v>
      </c>
      <c r="X490" s="94">
        <v>1</v>
      </c>
      <c r="Y490" s="94">
        <f>Y$3/AB$3</f>
        <v>0.95238095238095244</v>
      </c>
      <c r="Z490" s="93">
        <f>Z489*X490</f>
        <v>4.2677550975855624E+23</v>
      </c>
      <c r="AA490" s="93">
        <f>V490*Z490*$G490*Y490</f>
        <v>2.2534127355134752E+27</v>
      </c>
      <c r="AB490" s="93">
        <f t="shared" si="530"/>
        <v>3.6210363790498732E+29</v>
      </c>
      <c r="AC490" s="93">
        <f t="shared" si="490"/>
        <v>7.2420727580997508E+30</v>
      </c>
      <c r="AD490" s="93">
        <f t="shared" si="491"/>
        <v>377924.26666666666</v>
      </c>
      <c r="AE490" s="94">
        <f t="shared" si="492"/>
        <v>160.69121834552709</v>
      </c>
      <c r="AF490" s="100">
        <f t="shared" si="531"/>
        <v>11.446796422171197</v>
      </c>
      <c r="AG490" s="94">
        <f t="shared" si="493"/>
        <v>449</v>
      </c>
      <c r="AH490" s="94">
        <f t="shared" si="494"/>
        <v>11.75</v>
      </c>
      <c r="AI490" s="94">
        <v>1</v>
      </c>
      <c r="AJ490" s="94">
        <f>AJ$3/AM$3</f>
        <v>0.85106382978723394</v>
      </c>
      <c r="AK490" s="93">
        <f>AK489*AI490</f>
        <v>3.485333329694876E+22</v>
      </c>
      <c r="AL490" s="93">
        <f>AG490*AK490*$G490*AJ490</f>
        <v>1.557775990475912E+26</v>
      </c>
      <c r="AM490" s="93">
        <f t="shared" si="532"/>
        <v>1.2662850432689269E+28</v>
      </c>
      <c r="AN490" s="93">
        <f t="shared" si="495"/>
        <v>8.1042242769211488E+30</v>
      </c>
      <c r="AO490" s="93">
        <f t="shared" si="496"/>
        <v>377924.26666666666</v>
      </c>
      <c r="AP490" s="94">
        <f t="shared" si="497"/>
        <v>81.288006171032819</v>
      </c>
      <c r="AQ490" s="100">
        <f t="shared" si="539"/>
        <v>6.4798783752349776</v>
      </c>
      <c r="AR490" s="94">
        <f t="shared" si="498"/>
        <v>419</v>
      </c>
      <c r="AS490" s="94">
        <f t="shared" si="499"/>
        <v>13.25</v>
      </c>
      <c r="AT490" s="94">
        <v>1</v>
      </c>
      <c r="AU490" s="94">
        <f>AU$3/AX$3</f>
        <v>0.75471698113207542</v>
      </c>
      <c r="AV490" s="93">
        <f>AV489*AT490</f>
        <v>2.366158731116544E+20</v>
      </c>
      <c r="AW490" s="93">
        <f>AR490*AV490*$G490*AU490</f>
        <v>8.7517364782812182E+23</v>
      </c>
      <c r="AX490" s="93">
        <f t="shared" si="533"/>
        <v>2.2311538328874003E+26</v>
      </c>
      <c r="AY490" s="93">
        <f t="shared" si="500"/>
        <v>9.1388060995068281E+30</v>
      </c>
      <c r="AZ490" s="93">
        <f t="shared" si="501"/>
        <v>377924.26666666666</v>
      </c>
      <c r="BA490" s="94">
        <f t="shared" si="502"/>
        <v>254.93841575604478</v>
      </c>
      <c r="BB490" s="100">
        <f t="shared" si="540"/>
        <v>22.916784319997241</v>
      </c>
      <c r="BC490" s="94">
        <f t="shared" si="503"/>
        <v>382</v>
      </c>
      <c r="BD490" s="94">
        <f t="shared" si="504"/>
        <v>15.1</v>
      </c>
      <c r="BE490" s="94">
        <v>1</v>
      </c>
      <c r="BF490" s="94">
        <f>BF$3/BI$3</f>
        <v>0.66225165562913912</v>
      </c>
      <c r="BG490" s="93">
        <f>BG489*BE490</f>
        <v>2.171222577119232E+19</v>
      </c>
      <c r="BH490" s="93">
        <f>BC490*BG490*$G490*BF490</f>
        <v>6.4245538548931401E+22</v>
      </c>
      <c r="BI490" s="93">
        <f t="shared" si="534"/>
        <v>1.5054579035024467E+24</v>
      </c>
      <c r="BJ490" s="93">
        <f t="shared" si="505"/>
        <v>1.0414790347362498E+31</v>
      </c>
      <c r="BK490" s="93">
        <f t="shared" si="506"/>
        <v>377924.26666666666</v>
      </c>
      <c r="BL490" s="94">
        <f t="shared" si="507"/>
        <v>23.432878570328164</v>
      </c>
      <c r="BM490" s="100">
        <f t="shared" si="541"/>
        <v>2.4005187680593982</v>
      </c>
      <c r="BN490" s="94">
        <f t="shared" si="508"/>
        <v>332</v>
      </c>
      <c r="BO490" s="94">
        <f t="shared" si="509"/>
        <v>17.600000000000001</v>
      </c>
      <c r="BP490" s="94">
        <v>1</v>
      </c>
      <c r="BQ490" s="94">
        <f>BQ$3/BT$3</f>
        <v>0.56818181818181823</v>
      </c>
      <c r="BR490" s="93">
        <f>BR489*BP490</f>
        <v>1.039217643749376E+16</v>
      </c>
      <c r="BS490" s="93">
        <f>BN490*BR490*$G490*BQ490</f>
        <v>2.2928948536660607E+19</v>
      </c>
      <c r="BT490" s="93">
        <f t="shared" si="535"/>
        <v>1.7135799812217365E+21</v>
      </c>
      <c r="BU490" s="93">
        <f t="shared" si="510"/>
        <v>1.2139093385005296E+31</v>
      </c>
      <c r="BV490" s="93">
        <f t="shared" si="511"/>
        <v>377924.26666666666</v>
      </c>
      <c r="BW490" s="94">
        <f t="shared" si="512"/>
        <v>74.73434634309244</v>
      </c>
      <c r="BX490" s="100">
        <f t="shared" si="542"/>
        <v>8.9235040409662609</v>
      </c>
      <c r="BY490" s="94">
        <f t="shared" si="513"/>
        <v>277</v>
      </c>
      <c r="BZ490" s="94">
        <f t="shared" si="514"/>
        <v>20.350000000000001</v>
      </c>
      <c r="CA490" s="94">
        <v>1</v>
      </c>
      <c r="CB490" s="94">
        <f>CB$3/CE$3</f>
        <v>0.49140049140049141</v>
      </c>
      <c r="CC490" s="93">
        <f>CC489*CA490</f>
        <v>4786645893120</v>
      </c>
      <c r="CD490" s="93">
        <f>BY490*CC490*$G490*CB490</f>
        <v>7620770236721370</v>
      </c>
      <c r="CE490" s="93">
        <f t="shared" si="536"/>
        <v>9.6744475258184819E+17</v>
      </c>
      <c r="CF490" s="93">
        <f t="shared" si="515"/>
        <v>1.4035826726412374E+31</v>
      </c>
      <c r="CG490" s="93">
        <f t="shared" si="516"/>
        <v>377924.26666666666</v>
      </c>
      <c r="CH490" s="94">
        <f t="shared" si="517"/>
        <v>126.94842155457309</v>
      </c>
      <c r="CI490" s="100">
        <f t="shared" si="543"/>
        <v>17.526461184773151</v>
      </c>
      <c r="CJ490" s="94">
        <f t="shared" si="518"/>
        <v>227</v>
      </c>
      <c r="CK490" s="94">
        <f t="shared" si="519"/>
        <v>22.85</v>
      </c>
      <c r="CL490" s="94">
        <v>1</v>
      </c>
      <c r="CM490" s="94">
        <f>CM$3/CP$3</f>
        <v>0.43763676148796499</v>
      </c>
      <c r="CN490" s="93">
        <f>CN489*CL490</f>
        <v>28515302400</v>
      </c>
      <c r="CO490" s="93">
        <f>CJ490*CN490*$G490*CM490</f>
        <v>33133693189951.301</v>
      </c>
      <c r="CP490" s="93">
        <f t="shared" si="537"/>
        <v>1060835409460187.1</v>
      </c>
      <c r="CQ490" s="93">
        <f t="shared" si="520"/>
        <v>1.5760129764055172E+31</v>
      </c>
      <c r="CR490" s="93">
        <f t="shared" si="521"/>
        <v>377924.26666666666</v>
      </c>
      <c r="CS490" s="94">
        <f t="shared" si="522"/>
        <v>32.016817545166212</v>
      </c>
      <c r="CT490" s="100">
        <f t="shared" si="544"/>
        <v>4.9632583507940842</v>
      </c>
      <c r="CU490" s="94">
        <f t="shared" si="523"/>
        <v>164</v>
      </c>
      <c r="CV490" s="94">
        <f t="shared" si="524"/>
        <v>26</v>
      </c>
      <c r="CW490" s="94">
        <v>1</v>
      </c>
      <c r="CX490" s="94">
        <f>CX$3/DA$3</f>
        <v>0.38461538461538458</v>
      </c>
      <c r="CY490" s="93">
        <f>CY489*CW490</f>
        <v>12979200</v>
      </c>
      <c r="CZ490" s="93">
        <f>CU490*CY490*$G490*CX490</f>
        <v>9575702323.1999969</v>
      </c>
      <c r="DA490" s="93">
        <f t="shared" si="538"/>
        <v>194427282341.30615</v>
      </c>
      <c r="DB490" s="93">
        <f t="shared" si="525"/>
        <v>1.7932751591485098E+31</v>
      </c>
      <c r="DC490" s="93">
        <f t="shared" si="526"/>
        <v>377924.26666666666</v>
      </c>
      <c r="DD490" s="94">
        <f t="shared" si="527"/>
        <v>20.304232084392183</v>
      </c>
      <c r="DE490" s="100">
        <f t="shared" si="545"/>
        <v>3.5814792007747402</v>
      </c>
    </row>
    <row r="491" spans="1:109">
      <c r="A491" s="84">
        <v>8192</v>
      </c>
      <c r="B491" s="84">
        <f t="shared" si="481"/>
        <v>16.166666666666668</v>
      </c>
      <c r="C491" s="112">
        <f t="shared" si="546"/>
        <v>14.74</v>
      </c>
      <c r="D491" s="116"/>
      <c r="E491" s="86">
        <f t="shared" si="528"/>
        <v>3.4250000000000003</v>
      </c>
      <c r="F491" s="86">
        <f t="shared" si="482"/>
        <v>3.4250000000000003</v>
      </c>
      <c r="G491" s="87">
        <f t="shared" si="483"/>
        <v>11.730625000000002</v>
      </c>
      <c r="H491" s="88">
        <f t="shared" si="484"/>
        <v>1.5845632502853381E+29</v>
      </c>
      <c r="I491" s="84">
        <f t="shared" si="529"/>
        <v>97.000000000000057</v>
      </c>
      <c r="J491" s="89">
        <v>485</v>
      </c>
      <c r="K491" s="94">
        <f t="shared" si="485"/>
        <v>485</v>
      </c>
      <c r="L491" s="94">
        <f t="shared" si="486"/>
        <v>10</v>
      </c>
      <c r="M491" s="94">
        <v>1</v>
      </c>
      <c r="N491" s="94">
        <f>N$3/Q$3</f>
        <v>1</v>
      </c>
      <c r="O491" s="93">
        <f>O490*M491</f>
        <v>4.8192263324176063E+24</v>
      </c>
      <c r="P491" s="93">
        <f>K491*O491*$G491*N491</f>
        <v>2.7418280394422398E+28</v>
      </c>
      <c r="Q491" s="93">
        <f t="shared" si="547"/>
        <v>1.584563250285338E+30</v>
      </c>
      <c r="R491" s="93">
        <f t="shared" si="548"/>
        <v>7.9228162514266905E+30</v>
      </c>
      <c r="S491" s="93">
        <f t="shared" si="487"/>
        <v>378197.33333333337</v>
      </c>
      <c r="T491" s="94">
        <f t="shared" si="549"/>
        <v>57.792218457568914</v>
      </c>
      <c r="U491" s="100">
        <f>T491/(($C491/N$3))</f>
        <v>3.9207746579083387</v>
      </c>
      <c r="V491" s="94">
        <f t="shared" si="488"/>
        <v>475</v>
      </c>
      <c r="W491" s="97">
        <f t="shared" si="489"/>
        <v>10.5</v>
      </c>
      <c r="X491" s="94">
        <v>1</v>
      </c>
      <c r="Y491" s="94">
        <f>Y$3/AB$3</f>
        <v>0.95238095238095244</v>
      </c>
      <c r="Z491" s="93">
        <f>Z490*X491</f>
        <v>4.2677550975855624E+23</v>
      </c>
      <c r="AA491" s="93">
        <f>V491*Z491*$G491*Y491</f>
        <v>2.2647744242635199E+27</v>
      </c>
      <c r="AB491" s="93">
        <f t="shared" si="530"/>
        <v>4.1594785319990086E+29</v>
      </c>
      <c r="AC491" s="93">
        <f t="shared" si="490"/>
        <v>8.3189570639980257E+30</v>
      </c>
      <c r="AD491" s="93">
        <f t="shared" si="491"/>
        <v>378197.33333333337</v>
      </c>
      <c r="AE491" s="94">
        <f t="shared" si="492"/>
        <v>183.65972731927269</v>
      </c>
      <c r="AF491" s="100">
        <f t="shared" si="531"/>
        <v>13.082952081766372</v>
      </c>
      <c r="AG491" s="94">
        <f t="shared" si="493"/>
        <v>450</v>
      </c>
      <c r="AH491" s="94">
        <f t="shared" si="494"/>
        <v>11.75</v>
      </c>
      <c r="AI491" s="94">
        <v>1</v>
      </c>
      <c r="AJ491" s="94">
        <f>AJ$3/AM$3</f>
        <v>0.85106382978723394</v>
      </c>
      <c r="AK491" s="93">
        <f>AK490*AI491</f>
        <v>3.485333329694876E+22</v>
      </c>
      <c r="AL491" s="93">
        <f>AG491*AK491*$G491*AJ491</f>
        <v>1.5658138068760322E+26</v>
      </c>
      <c r="AM491" s="93">
        <f t="shared" si="532"/>
        <v>1.4545795461603658E+28</v>
      </c>
      <c r="AN491" s="93">
        <f t="shared" si="495"/>
        <v>9.3093090954263614E+30</v>
      </c>
      <c r="AO491" s="93">
        <f t="shared" si="496"/>
        <v>378197.33333333337</v>
      </c>
      <c r="AP491" s="94">
        <f t="shared" si="497"/>
        <v>92.89607357993664</v>
      </c>
      <c r="AQ491" s="100">
        <f t="shared" si="539"/>
        <v>7.4052161775051264</v>
      </c>
      <c r="AR491" s="94">
        <f t="shared" si="498"/>
        <v>420</v>
      </c>
      <c r="AS491" s="94">
        <f t="shared" si="499"/>
        <v>13.25</v>
      </c>
      <c r="AT491" s="94">
        <v>15</v>
      </c>
      <c r="AU491" s="94">
        <f>AU$3/AX$3</f>
        <v>0.75471698113207542</v>
      </c>
      <c r="AV491" s="93">
        <f>AV490*AT491</f>
        <v>3.549238096674816E+21</v>
      </c>
      <c r="AW491" s="93">
        <f>AR491*AV491*$G491*AU491</f>
        <v>1.3197440061946059E+25</v>
      </c>
      <c r="AX491" s="93">
        <f t="shared" si="533"/>
        <v>2.5629227375830857E+26</v>
      </c>
      <c r="AY491" s="93">
        <f t="shared" si="500"/>
        <v>1.0497731533140365E+31</v>
      </c>
      <c r="AZ491" s="93">
        <f t="shared" si="501"/>
        <v>378197.33333333337</v>
      </c>
      <c r="BA491" s="94">
        <f t="shared" si="502"/>
        <v>19.419847527651235</v>
      </c>
      <c r="BB491" s="100">
        <f t="shared" si="540"/>
        <v>1.745678288611797</v>
      </c>
      <c r="BC491" s="94">
        <f t="shared" si="503"/>
        <v>383</v>
      </c>
      <c r="BD491" s="94">
        <f t="shared" si="504"/>
        <v>15.1</v>
      </c>
      <c r="BE491" s="94">
        <v>1</v>
      </c>
      <c r="BF491" s="94">
        <f>BF$3/BI$3</f>
        <v>0.66225165562913912</v>
      </c>
      <c r="BG491" s="93">
        <f>BG490*BE491</f>
        <v>2.171222577119232E+19</v>
      </c>
      <c r="BH491" s="93">
        <f>BC491*BG491*$G491*BF491</f>
        <v>6.4602202477778088E+22</v>
      </c>
      <c r="BI491" s="93">
        <f t="shared" si="534"/>
        <v>1.7293170172705457E+24</v>
      </c>
      <c r="BJ491" s="93">
        <f t="shared" si="505"/>
        <v>1.1963452539654302E+31</v>
      </c>
      <c r="BK491" s="93">
        <f t="shared" si="506"/>
        <v>378197.33333333337</v>
      </c>
      <c r="BL491" s="94">
        <f t="shared" si="507"/>
        <v>26.768700616134524</v>
      </c>
      <c r="BM491" s="100">
        <f t="shared" si="541"/>
        <v>2.7422481635253142</v>
      </c>
      <c r="BN491" s="94">
        <f t="shared" si="508"/>
        <v>333</v>
      </c>
      <c r="BO491" s="94">
        <f t="shared" si="509"/>
        <v>17.600000000000001</v>
      </c>
      <c r="BP491" s="94">
        <v>1</v>
      </c>
      <c r="BQ491" s="94">
        <f>BQ$3/BT$3</f>
        <v>0.56818181818181823</v>
      </c>
      <c r="BR491" s="93">
        <f>BR490*BP491</f>
        <v>1.039217643749376E+16</v>
      </c>
      <c r="BS491" s="93">
        <f>BN491*BR491*$G491*BQ491</f>
        <v>2.306530643889265E+19</v>
      </c>
      <c r="BT491" s="93">
        <f t="shared" si="535"/>
        <v>1.9683865055852587E+21</v>
      </c>
      <c r="BU491" s="93">
        <f t="shared" si="510"/>
        <v>1.3944156602510978E+31</v>
      </c>
      <c r="BV491" s="93">
        <f t="shared" si="511"/>
        <v>378197.33333333337</v>
      </c>
      <c r="BW491" s="94">
        <f t="shared" si="512"/>
        <v>85.339707530014479</v>
      </c>
      <c r="BX491" s="100">
        <f t="shared" si="542"/>
        <v>10.189815824479341</v>
      </c>
      <c r="BY491" s="94">
        <f t="shared" si="513"/>
        <v>278</v>
      </c>
      <c r="BZ491" s="94">
        <f t="shared" si="514"/>
        <v>20.350000000000001</v>
      </c>
      <c r="CA491" s="94">
        <v>1</v>
      </c>
      <c r="CB491" s="94">
        <f>CB$3/CE$3</f>
        <v>0.49140049140049141</v>
      </c>
      <c r="CC491" s="93">
        <f>CC490*CA491</f>
        <v>4786645893120</v>
      </c>
      <c r="CD491" s="93">
        <f>BY491*CC491*$G491*CB491</f>
        <v>7670661787928582</v>
      </c>
      <c r="CE491" s="93">
        <f t="shared" si="536"/>
        <v>1.1113021958412826E+18</v>
      </c>
      <c r="CF491" s="93">
        <f t="shared" si="515"/>
        <v>1.6122931071653317E+31</v>
      </c>
      <c r="CG491" s="93">
        <f t="shared" si="516"/>
        <v>378197.33333333337</v>
      </c>
      <c r="CH491" s="94">
        <f t="shared" si="517"/>
        <v>144.87696453911616</v>
      </c>
      <c r="CI491" s="100">
        <f t="shared" si="543"/>
        <v>20.001670477415292</v>
      </c>
      <c r="CJ491" s="94">
        <f t="shared" si="518"/>
        <v>228</v>
      </c>
      <c r="CK491" s="94">
        <f t="shared" si="519"/>
        <v>22.85</v>
      </c>
      <c r="CL491" s="94">
        <v>1</v>
      </c>
      <c r="CM491" s="94">
        <f>CM$3/CP$3</f>
        <v>0.43763676148796499</v>
      </c>
      <c r="CN491" s="93">
        <f>CN490*CL491</f>
        <v>28515302400</v>
      </c>
      <c r="CO491" s="93">
        <f>CJ491*CN491*$G491*CM491</f>
        <v>33377036665754.055</v>
      </c>
      <c r="CP491" s="93">
        <f t="shared" si="537"/>
        <v>1218579889769522.7</v>
      </c>
      <c r="CQ491" s="93">
        <f t="shared" si="520"/>
        <v>1.8103635134509991E+31</v>
      </c>
      <c r="CR491" s="93">
        <f t="shared" si="521"/>
        <v>378197.33333333337</v>
      </c>
      <c r="CS491" s="94">
        <f t="shared" si="522"/>
        <v>36.50952905054708</v>
      </c>
      <c r="CT491" s="100">
        <f t="shared" si="544"/>
        <v>5.6597200733039408</v>
      </c>
      <c r="CU491" s="94">
        <f t="shared" si="523"/>
        <v>165</v>
      </c>
      <c r="CV491" s="94">
        <f t="shared" si="524"/>
        <v>26</v>
      </c>
      <c r="CW491" s="94">
        <v>1</v>
      </c>
      <c r="CX491" s="94">
        <f>CX$3/DA$3</f>
        <v>0.38461538461538458</v>
      </c>
      <c r="CY491" s="93">
        <f>CY490*CW491</f>
        <v>12979200</v>
      </c>
      <c r="CZ491" s="93">
        <f>CU491*CY491*$G491*CX491</f>
        <v>9662281200</v>
      </c>
      <c r="DA491" s="93">
        <f t="shared" si="538"/>
        <v>223338299392.00244</v>
      </c>
      <c r="DB491" s="93">
        <f t="shared" si="525"/>
        <v>2.0599322253709394E+31</v>
      </c>
      <c r="DC491" s="93">
        <f t="shared" si="526"/>
        <v>378197.33333333337</v>
      </c>
      <c r="DD491" s="94">
        <f t="shared" si="527"/>
        <v>23.114448313924299</v>
      </c>
      <c r="DE491" s="100">
        <f t="shared" si="545"/>
        <v>4.0771754149391572</v>
      </c>
    </row>
    <row r="492" spans="1:109">
      <c r="A492" s="84">
        <v>8192</v>
      </c>
      <c r="B492" s="84">
        <f t="shared" si="481"/>
        <v>16.2</v>
      </c>
      <c r="C492" s="112">
        <f t="shared" si="546"/>
        <v>14.74</v>
      </c>
      <c r="D492" s="116"/>
      <c r="E492" s="86">
        <f t="shared" si="528"/>
        <v>3.43</v>
      </c>
      <c r="F492" s="86">
        <f t="shared" si="482"/>
        <v>3.43</v>
      </c>
      <c r="G492" s="87">
        <f t="shared" si="483"/>
        <v>11.764900000000001</v>
      </c>
      <c r="H492" s="88">
        <f t="shared" si="484"/>
        <v>1.8201851989915229E+29</v>
      </c>
      <c r="I492" s="84">
        <f t="shared" si="529"/>
        <v>97.200000000000045</v>
      </c>
      <c r="J492" s="89">
        <v>486</v>
      </c>
      <c r="K492" s="94">
        <f t="shared" si="485"/>
        <v>486</v>
      </c>
      <c r="L492" s="94">
        <f t="shared" si="486"/>
        <v>10</v>
      </c>
      <c r="M492" s="94">
        <v>1</v>
      </c>
      <c r="N492" s="94">
        <f>N$3/Q$3</f>
        <v>1</v>
      </c>
      <c r="O492" s="93">
        <f>O491*M492</f>
        <v>4.8192263324176063E+24</v>
      </c>
      <c r="P492" s="93">
        <f>K492*O492*$G492*N492</f>
        <v>2.7555089916834311E+28</v>
      </c>
      <c r="Q492" s="93">
        <f t="shared" si="547"/>
        <v>1.8201851989915229E+30</v>
      </c>
      <c r="R492" s="93">
        <f t="shared" si="548"/>
        <v>9.1009259949576146E+30</v>
      </c>
      <c r="S492" s="93">
        <f t="shared" si="487"/>
        <v>378470.40000000002</v>
      </c>
      <c r="T492" s="94">
        <f t="shared" si="549"/>
        <v>66.056224257846168</v>
      </c>
      <c r="U492" s="100">
        <f>T492/(($C492/N$3))</f>
        <v>4.4814263404237566</v>
      </c>
      <c r="V492" s="94">
        <f t="shared" si="488"/>
        <v>476</v>
      </c>
      <c r="W492" s="97">
        <f t="shared" si="489"/>
        <v>10.5</v>
      </c>
      <c r="X492" s="94">
        <v>1</v>
      </c>
      <c r="Y492" s="94">
        <f>Y$3/AB$3</f>
        <v>0.95238095238095244</v>
      </c>
      <c r="Z492" s="93">
        <f>Z491*X492</f>
        <v>4.2677550975855624E+23</v>
      </c>
      <c r="AA492" s="93">
        <f>V492*Z492*$G492*Y492</f>
        <v>2.2761736082904923E+27</v>
      </c>
      <c r="AB492" s="93">
        <f t="shared" si="530"/>
        <v>4.7779861473527449E+29</v>
      </c>
      <c r="AC492" s="93">
        <f t="shared" si="490"/>
        <v>9.5559722947054951E+30</v>
      </c>
      <c r="AD492" s="93">
        <f t="shared" si="491"/>
        <v>378470.40000000002</v>
      </c>
      <c r="AE492" s="94">
        <f t="shared" si="492"/>
        <v>209.91308088055837</v>
      </c>
      <c r="AF492" s="100">
        <f t="shared" si="531"/>
        <v>14.95310277643055</v>
      </c>
      <c r="AG492" s="94">
        <f t="shared" si="493"/>
        <v>451</v>
      </c>
      <c r="AH492" s="94">
        <f t="shared" si="494"/>
        <v>11.75</v>
      </c>
      <c r="AI492" s="94">
        <v>1</v>
      </c>
      <c r="AJ492" s="94">
        <f>AJ$3/AM$3</f>
        <v>0.85106382978723394</v>
      </c>
      <c r="AK492" s="93">
        <f>AK491*AI492</f>
        <v>3.485333329694876E+22</v>
      </c>
      <c r="AL492" s="93">
        <f>AG492*AK492*$G492*AJ492</f>
        <v>1.5738786160704499E+26</v>
      </c>
      <c r="AM492" s="93">
        <f t="shared" si="532"/>
        <v>1.670873131886746E+28</v>
      </c>
      <c r="AN492" s="93">
        <f t="shared" si="495"/>
        <v>1.0693588044075197E+31</v>
      </c>
      <c r="AO492" s="93">
        <f t="shared" si="496"/>
        <v>378470.40000000002</v>
      </c>
      <c r="AP492" s="94">
        <f t="shared" si="497"/>
        <v>106.16276978579614</v>
      </c>
      <c r="AQ492" s="100">
        <f t="shared" si="539"/>
        <v>8.4627716755977254</v>
      </c>
      <c r="AR492" s="94">
        <f t="shared" si="498"/>
        <v>421</v>
      </c>
      <c r="AS492" s="94">
        <f t="shared" si="499"/>
        <v>13.25</v>
      </c>
      <c r="AT492" s="94">
        <v>1</v>
      </c>
      <c r="AU492" s="94">
        <f>AU$3/AX$3</f>
        <v>0.75471698113207542</v>
      </c>
      <c r="AV492" s="93">
        <f>AV491*AT492</f>
        <v>3.549238096674816E+21</v>
      </c>
      <c r="AW492" s="93">
        <f>AR492*AV492*$G492*AU492</f>
        <v>1.3267515147458699E+25</v>
      </c>
      <c r="AX492" s="93">
        <f t="shared" si="533"/>
        <v>2.9440251326461877E+26</v>
      </c>
      <c r="AY492" s="93">
        <f t="shared" si="500"/>
        <v>1.2058726943318839E+31</v>
      </c>
      <c r="AZ492" s="93">
        <f t="shared" si="501"/>
        <v>378470.40000000002</v>
      </c>
      <c r="BA492" s="94">
        <f t="shared" si="502"/>
        <v>22.189725053452044</v>
      </c>
      <c r="BB492" s="100">
        <f t="shared" si="540"/>
        <v>1.9946666008021681</v>
      </c>
      <c r="BC492" s="94">
        <f t="shared" si="503"/>
        <v>384</v>
      </c>
      <c r="BD492" s="94">
        <f t="shared" si="504"/>
        <v>15.1</v>
      </c>
      <c r="BE492" s="94">
        <v>1</v>
      </c>
      <c r="BF492" s="94">
        <f>BF$3/BI$3</f>
        <v>0.66225165562913912</v>
      </c>
      <c r="BG492" s="93">
        <f>BG491*BE492</f>
        <v>2.171222577119232E+19</v>
      </c>
      <c r="BH492" s="93">
        <f>BC492*BG492*$G492*BF492</f>
        <v>6.4960126722246495E+22</v>
      </c>
      <c r="BI492" s="93">
        <f t="shared" si="534"/>
        <v>1.9864636130070552E+24</v>
      </c>
      <c r="BJ492" s="93">
        <f t="shared" si="505"/>
        <v>1.3742398252385997E+31</v>
      </c>
      <c r="BK492" s="93">
        <f t="shared" si="506"/>
        <v>378470.40000000002</v>
      </c>
      <c r="BL492" s="94">
        <f t="shared" si="507"/>
        <v>30.579737344120101</v>
      </c>
      <c r="BM492" s="100">
        <f t="shared" si="541"/>
        <v>3.1326596600828598</v>
      </c>
      <c r="BN492" s="94">
        <f t="shared" si="508"/>
        <v>334</v>
      </c>
      <c r="BO492" s="94">
        <f t="shared" si="509"/>
        <v>17.600000000000001</v>
      </c>
      <c r="BP492" s="94">
        <v>1</v>
      </c>
      <c r="BQ492" s="94">
        <f>BQ$3/BT$3</f>
        <v>0.56818181818181823</v>
      </c>
      <c r="BR492" s="93">
        <f>BR491*BP492</f>
        <v>1.039217643749376E+16</v>
      </c>
      <c r="BS492" s="93">
        <f>BN492*BR492*$G492*BQ492</f>
        <v>2.3202167121706308E+19</v>
      </c>
      <c r="BT492" s="93">
        <f t="shared" si="535"/>
        <v>2.2610823409641487E+21</v>
      </c>
      <c r="BU492" s="93">
        <f t="shared" si="510"/>
        <v>1.6017629751125402E+31</v>
      </c>
      <c r="BV492" s="93">
        <f t="shared" si="511"/>
        <v>378470.40000000002</v>
      </c>
      <c r="BW492" s="94">
        <f t="shared" si="512"/>
        <v>97.451342760514805</v>
      </c>
      <c r="BX492" s="100">
        <f t="shared" si="542"/>
        <v>11.635981225136096</v>
      </c>
      <c r="BY492" s="94">
        <f t="shared" si="513"/>
        <v>279</v>
      </c>
      <c r="BZ492" s="94">
        <f t="shared" si="514"/>
        <v>20.350000000000001</v>
      </c>
      <c r="CA492" s="94">
        <v>1</v>
      </c>
      <c r="CB492" s="94">
        <f>CB$3/CE$3</f>
        <v>0.49140049140049141</v>
      </c>
      <c r="CC492" s="93">
        <f>CC491*CA492</f>
        <v>4786645893120</v>
      </c>
      <c r="CD492" s="93">
        <f>BY492*CC492*$G492*CB492</f>
        <v>7720747157131661</v>
      </c>
      <c r="CE492" s="93">
        <f t="shared" si="536"/>
        <v>1.2765510042674744E+18</v>
      </c>
      <c r="CF492" s="93">
        <f t="shared" si="515"/>
        <v>1.8520384399738746E+31</v>
      </c>
      <c r="CG492" s="93">
        <f t="shared" si="516"/>
        <v>378470.40000000002</v>
      </c>
      <c r="CH492" s="94">
        <f t="shared" si="517"/>
        <v>165.34034573173702</v>
      </c>
      <c r="CI492" s="100">
        <f t="shared" si="543"/>
        <v>22.826838776396528</v>
      </c>
      <c r="CJ492" s="94">
        <f t="shared" si="518"/>
        <v>229</v>
      </c>
      <c r="CK492" s="94">
        <f t="shared" si="519"/>
        <v>22.85</v>
      </c>
      <c r="CL492" s="94">
        <v>1</v>
      </c>
      <c r="CM492" s="94">
        <f>CM$3/CP$3</f>
        <v>0.43763676148796499</v>
      </c>
      <c r="CN492" s="93">
        <f>CN491*CL492</f>
        <v>28515302400</v>
      </c>
      <c r="CO492" s="93">
        <f>CJ492*CN492*$G492*CM492</f>
        <v>33621377241189.953</v>
      </c>
      <c r="CP492" s="93">
        <f t="shared" si="537"/>
        <v>1399780714810719.2</v>
      </c>
      <c r="CQ492" s="93">
        <f t="shared" si="520"/>
        <v>2.0795615898478151E+31</v>
      </c>
      <c r="CR492" s="93">
        <f t="shared" si="521"/>
        <v>378470.40000000002</v>
      </c>
      <c r="CS492" s="94">
        <f t="shared" si="522"/>
        <v>41.633651850996486</v>
      </c>
      <c r="CT492" s="100">
        <f t="shared" si="544"/>
        <v>6.4540633975255757</v>
      </c>
      <c r="CU492" s="94">
        <f t="shared" si="523"/>
        <v>166</v>
      </c>
      <c r="CV492" s="94">
        <f t="shared" si="524"/>
        <v>26</v>
      </c>
      <c r="CW492" s="94">
        <v>1</v>
      </c>
      <c r="CX492" s="94">
        <f>CX$3/DA$3</f>
        <v>0.38461538461538458</v>
      </c>
      <c r="CY492" s="93">
        <f>CY491*CW492</f>
        <v>12979200</v>
      </c>
      <c r="CZ492" s="93">
        <f>CU492*CY492*$G492*CX492</f>
        <v>9749243212.7999992</v>
      </c>
      <c r="DA492" s="93">
        <f t="shared" si="538"/>
        <v>256548337119.42856</v>
      </c>
      <c r="DB492" s="93">
        <f t="shared" si="525"/>
        <v>2.36624075868898E+31</v>
      </c>
      <c r="DC492" s="93">
        <f t="shared" si="526"/>
        <v>378470.40000000002</v>
      </c>
      <c r="DD492" s="94">
        <f t="shared" si="527"/>
        <v>26.314692486346068</v>
      </c>
      <c r="DE492" s="100">
        <f t="shared" si="545"/>
        <v>4.6416689595997136</v>
      </c>
    </row>
    <row r="493" spans="1:109">
      <c r="A493" s="84">
        <v>8192</v>
      </c>
      <c r="B493" s="84">
        <f t="shared" si="481"/>
        <v>16.233333333333334</v>
      </c>
      <c r="C493" s="112">
        <f t="shared" si="546"/>
        <v>14.74</v>
      </c>
      <c r="D493" s="116"/>
      <c r="E493" s="86">
        <f t="shared" si="528"/>
        <v>3.4350000000000001</v>
      </c>
      <c r="F493" s="86">
        <f t="shared" si="482"/>
        <v>3.4350000000000001</v>
      </c>
      <c r="G493" s="87">
        <f t="shared" si="483"/>
        <v>11.799225</v>
      </c>
      <c r="H493" s="88">
        <f t="shared" si="484"/>
        <v>2.0908437438715136E+29</v>
      </c>
      <c r="I493" s="84">
        <f t="shared" si="529"/>
        <v>97.400000000000048</v>
      </c>
      <c r="J493" s="89">
        <v>487</v>
      </c>
      <c r="K493" s="94">
        <f t="shared" si="485"/>
        <v>487</v>
      </c>
      <c r="L493" s="94">
        <f t="shared" si="486"/>
        <v>10</v>
      </c>
      <c r="M493" s="94">
        <v>1</v>
      </c>
      <c r="N493" s="94">
        <f>N$3/Q$3</f>
        <v>1</v>
      </c>
      <c r="O493" s="93">
        <f>O492*M493</f>
        <v>4.8192263324176063E+24</v>
      </c>
      <c r="P493" s="93">
        <f>K493*O493*$G493*N493</f>
        <v>2.7692347145372506E+28</v>
      </c>
      <c r="Q493" s="93">
        <f t="shared" si="547"/>
        <v>2.0908437438715138E+30</v>
      </c>
      <c r="R493" s="93">
        <f t="shared" si="548"/>
        <v>1.0454218719357568E+31</v>
      </c>
      <c r="S493" s="93">
        <f t="shared" si="487"/>
        <v>378743.46666666667</v>
      </c>
      <c r="T493" s="94">
        <f t="shared" si="549"/>
        <v>75.502583182837995</v>
      </c>
      <c r="U493" s="100">
        <f>T493/(($C493/N$3))</f>
        <v>5.1222919391341923</v>
      </c>
      <c r="V493" s="94">
        <f t="shared" si="488"/>
        <v>477</v>
      </c>
      <c r="W493" s="97">
        <f t="shared" si="489"/>
        <v>10.5</v>
      </c>
      <c r="X493" s="94">
        <v>1</v>
      </c>
      <c r="Y493" s="94">
        <f>Y$3/AB$3</f>
        <v>0.95238095238095244</v>
      </c>
      <c r="Z493" s="93">
        <f>Z492*X493</f>
        <v>4.2677550975855624E+23</v>
      </c>
      <c r="AA493" s="93">
        <f>V493*Z493*$G493*Y493</f>
        <v>2.2876103485623237E+27</v>
      </c>
      <c r="AB493" s="93">
        <f t="shared" si="530"/>
        <v>5.4884648276627195E+29</v>
      </c>
      <c r="AC493" s="93">
        <f t="shared" si="490"/>
        <v>1.0976929655325447E+31</v>
      </c>
      <c r="AD493" s="93">
        <f t="shared" si="491"/>
        <v>378743.46666666667</v>
      </c>
      <c r="AE493" s="94">
        <f t="shared" si="492"/>
        <v>239.92131488266836</v>
      </c>
      <c r="AF493" s="100">
        <f t="shared" si="531"/>
        <v>17.090731385807448</v>
      </c>
      <c r="AG493" s="94">
        <f t="shared" si="493"/>
        <v>452</v>
      </c>
      <c r="AH493" s="94">
        <f t="shared" si="494"/>
        <v>11.75</v>
      </c>
      <c r="AI493" s="94">
        <v>1</v>
      </c>
      <c r="AJ493" s="94">
        <f>AJ$3/AM$3</f>
        <v>0.85106382978723394</v>
      </c>
      <c r="AK493" s="93">
        <f>AK492*AI493</f>
        <v>3.485333329694876E+22</v>
      </c>
      <c r="AL493" s="93">
        <f>AG493*AK493*$G493*AJ493</f>
        <v>1.5819704625527826E+26</v>
      </c>
      <c r="AM493" s="93">
        <f t="shared" si="532"/>
        <v>1.919329218007049E+28</v>
      </c>
      <c r="AN493" s="93">
        <f t="shared" si="495"/>
        <v>1.2283706995245142E+31</v>
      </c>
      <c r="AO493" s="93">
        <f t="shared" si="496"/>
        <v>378743.46666666667</v>
      </c>
      <c r="AP493" s="94">
        <f t="shared" si="497"/>
        <v>121.325224676438</v>
      </c>
      <c r="AQ493" s="100">
        <f t="shared" si="539"/>
        <v>9.6714476929996369</v>
      </c>
      <c r="AR493" s="94">
        <f t="shared" si="498"/>
        <v>422</v>
      </c>
      <c r="AS493" s="94">
        <f t="shared" si="499"/>
        <v>13.25</v>
      </c>
      <c r="AT493" s="94">
        <v>1</v>
      </c>
      <c r="AU493" s="94">
        <f>AU$3/AX$3</f>
        <v>0.75471698113207542</v>
      </c>
      <c r="AV493" s="93">
        <f>AV492*AT493</f>
        <v>3.549238096674816E+21</v>
      </c>
      <c r="AW493" s="93">
        <f>AR493*AV493*$G493*AU493</f>
        <v>1.3337830375760298E+25</v>
      </c>
      <c r="AX493" s="93">
        <f t="shared" si="533"/>
        <v>3.3817968269406051E+26</v>
      </c>
      <c r="AY493" s="93">
        <f t="shared" si="500"/>
        <v>1.3851839803148779E+31</v>
      </c>
      <c r="AZ493" s="93">
        <f t="shared" si="501"/>
        <v>378743.46666666667</v>
      </c>
      <c r="BA493" s="94">
        <f t="shared" si="502"/>
        <v>25.354924539200642</v>
      </c>
      <c r="BB493" s="100">
        <f t="shared" si="540"/>
        <v>2.2791909779132191</v>
      </c>
      <c r="BC493" s="94">
        <f t="shared" si="503"/>
        <v>385</v>
      </c>
      <c r="BD493" s="94">
        <f t="shared" si="504"/>
        <v>15.1</v>
      </c>
      <c r="BE493" s="94">
        <v>1</v>
      </c>
      <c r="BF493" s="94">
        <f>BF$3/BI$3</f>
        <v>0.66225165562913912</v>
      </c>
      <c r="BG493" s="93">
        <f>BG492*BE493</f>
        <v>2.171222577119232E+19</v>
      </c>
      <c r="BH493" s="93">
        <f>BC493*BG493*$G493*BF493</f>
        <v>6.5319313439180288E+22</v>
      </c>
      <c r="BI493" s="93">
        <f t="shared" si="534"/>
        <v>2.2818474845226713E+24</v>
      </c>
      <c r="BJ493" s="93">
        <f t="shared" si="505"/>
        <v>1.5785870266229927E+31</v>
      </c>
      <c r="BK493" s="93">
        <f t="shared" si="506"/>
        <v>378743.46666666667</v>
      </c>
      <c r="BL493" s="94">
        <f t="shared" si="507"/>
        <v>34.933733445427755</v>
      </c>
      <c r="BM493" s="100">
        <f t="shared" si="541"/>
        <v>3.5786931819942951</v>
      </c>
      <c r="BN493" s="94">
        <f t="shared" si="508"/>
        <v>335</v>
      </c>
      <c r="BO493" s="94">
        <f t="shared" si="509"/>
        <v>17.600000000000001</v>
      </c>
      <c r="BP493" s="94">
        <v>1</v>
      </c>
      <c r="BQ493" s="94">
        <f>BQ$3/BT$3</f>
        <v>0.56818181818181823</v>
      </c>
      <c r="BR493" s="93">
        <f>BR492*BP493</f>
        <v>1.039217643749376E+16</v>
      </c>
      <c r="BS493" s="93">
        <f>BN493*BR493*$G493*BQ493</f>
        <v>2.3339531470798442E+19</v>
      </c>
      <c r="BT493" s="93">
        <f t="shared" si="535"/>
        <v>2.5973015655783627E+21</v>
      </c>
      <c r="BU493" s="93">
        <f t="shared" si="510"/>
        <v>1.8399424946069322E+31</v>
      </c>
      <c r="BV493" s="93">
        <f t="shared" si="511"/>
        <v>378743.46666666667</v>
      </c>
      <c r="BW493" s="94">
        <f t="shared" si="512"/>
        <v>111.28336354258055</v>
      </c>
      <c r="BX493" s="100">
        <f t="shared" si="542"/>
        <v>13.287565796129021</v>
      </c>
      <c r="BY493" s="94">
        <f t="shared" si="513"/>
        <v>280</v>
      </c>
      <c r="BZ493" s="94">
        <f t="shared" si="514"/>
        <v>20.350000000000001</v>
      </c>
      <c r="CA493" s="94">
        <v>14</v>
      </c>
      <c r="CB493" s="94">
        <f>CB$3/CE$3</f>
        <v>0.49140049140049141</v>
      </c>
      <c r="CC493" s="93">
        <f>CC492*CA493</f>
        <v>67013042503680</v>
      </c>
      <c r="CD493" s="93">
        <f>BY493*CC493*$G493*CB493</f>
        <v>1.0879437376016483E+17</v>
      </c>
      <c r="CE493" s="93">
        <f t="shared" si="536"/>
        <v>1.466372038671861E+18</v>
      </c>
      <c r="CF493" s="93">
        <f t="shared" si="515"/>
        <v>2.1274335093892653E+31</v>
      </c>
      <c r="CG493" s="93">
        <f t="shared" si="516"/>
        <v>378743.46666666667</v>
      </c>
      <c r="CH493" s="94">
        <f t="shared" si="517"/>
        <v>13.47838116982456</v>
      </c>
      <c r="CI493" s="100">
        <f t="shared" si="543"/>
        <v>1.8608212809086146</v>
      </c>
      <c r="CJ493" s="94">
        <f t="shared" si="518"/>
        <v>230</v>
      </c>
      <c r="CK493" s="94">
        <f t="shared" si="519"/>
        <v>22.85</v>
      </c>
      <c r="CL493" s="94">
        <v>1</v>
      </c>
      <c r="CM493" s="94">
        <f>CM$3/CP$3</f>
        <v>0.43763676148796499</v>
      </c>
      <c r="CN493" s="93">
        <f>CN492*CL493</f>
        <v>28515302400</v>
      </c>
      <c r="CO493" s="93">
        <f>CJ493*CN493*$G493*CM493</f>
        <v>33866716788160.703</v>
      </c>
      <c r="CP493" s="93">
        <f t="shared" si="537"/>
        <v>1607925804459647.2</v>
      </c>
      <c r="CQ493" s="93">
        <f t="shared" si="520"/>
        <v>2.3887889773732047E+31</v>
      </c>
      <c r="CR493" s="93">
        <f t="shared" si="521"/>
        <v>378743.46666666667</v>
      </c>
      <c r="CS493" s="94">
        <f t="shared" si="522"/>
        <v>47.478053881554708</v>
      </c>
      <c r="CT493" s="100">
        <f t="shared" si="544"/>
        <v>7.3600646620998997</v>
      </c>
      <c r="CU493" s="94">
        <f t="shared" si="523"/>
        <v>167</v>
      </c>
      <c r="CV493" s="94">
        <f t="shared" si="524"/>
        <v>26</v>
      </c>
      <c r="CW493" s="94">
        <v>1</v>
      </c>
      <c r="CX493" s="94">
        <f>CX$3/DA$3</f>
        <v>0.38461538461538458</v>
      </c>
      <c r="CY493" s="93">
        <f>CY492*CW493</f>
        <v>12979200</v>
      </c>
      <c r="CZ493" s="93">
        <f>CU493*CY493*$G493*CX493</f>
        <v>9836589110.3999996</v>
      </c>
      <c r="DA493" s="93">
        <f t="shared" si="538"/>
        <v>294696652826.31238</v>
      </c>
      <c r="DB493" s="93">
        <f t="shared" si="525"/>
        <v>2.7180968670329674E+31</v>
      </c>
      <c r="DC493" s="93">
        <f t="shared" si="526"/>
        <v>378743.46666666667</v>
      </c>
      <c r="DD493" s="94">
        <f t="shared" si="527"/>
        <v>29.95923175389489</v>
      </c>
      <c r="DE493" s="100">
        <f t="shared" si="545"/>
        <v>5.2845320597100889</v>
      </c>
    </row>
    <row r="494" spans="1:109">
      <c r="A494" s="84">
        <v>8192</v>
      </c>
      <c r="B494" s="84">
        <f t="shared" si="481"/>
        <v>16.266666666666666</v>
      </c>
      <c r="C494" s="112">
        <f t="shared" si="546"/>
        <v>14.74</v>
      </c>
      <c r="D494" s="116"/>
      <c r="E494" s="86">
        <f t="shared" si="528"/>
        <v>3.44</v>
      </c>
      <c r="F494" s="86">
        <f t="shared" si="482"/>
        <v>3.44</v>
      </c>
      <c r="G494" s="87">
        <f t="shared" si="483"/>
        <v>11.833599999999999</v>
      </c>
      <c r="H494" s="88">
        <f t="shared" si="484"/>
        <v>2.4017487691410501E+29</v>
      </c>
      <c r="I494" s="84">
        <f t="shared" si="529"/>
        <v>97.600000000000051</v>
      </c>
      <c r="J494" s="89">
        <v>488</v>
      </c>
      <c r="K494" s="94">
        <f t="shared" si="485"/>
        <v>488</v>
      </c>
      <c r="L494" s="94">
        <f t="shared" si="486"/>
        <v>10</v>
      </c>
      <c r="M494" s="94">
        <v>1</v>
      </c>
      <c r="N494" s="94">
        <f>N$3/Q$3</f>
        <v>1</v>
      </c>
      <c r="O494" s="93">
        <f>O493*M494</f>
        <v>4.8192263324176063E+24</v>
      </c>
      <c r="P494" s="93">
        <f>K494*O494*$G494*N494</f>
        <v>2.7830052802920925E+28</v>
      </c>
      <c r="Q494" s="93">
        <f t="shared" si="547"/>
        <v>2.4017487691410501E+30</v>
      </c>
      <c r="R494" s="93">
        <f t="shared" si="548"/>
        <v>1.2008743845705251E+31</v>
      </c>
      <c r="S494" s="93">
        <f t="shared" si="487"/>
        <v>379016.53333333333</v>
      </c>
      <c r="T494" s="94">
        <f t="shared" si="549"/>
        <v>86.300546612292905</v>
      </c>
      <c r="U494" s="100">
        <f>T494/(($C494/N$3))</f>
        <v>5.8548539085680398</v>
      </c>
      <c r="V494" s="94">
        <f t="shared" si="488"/>
        <v>478</v>
      </c>
      <c r="W494" s="97">
        <f t="shared" si="489"/>
        <v>10.5</v>
      </c>
      <c r="X494" s="94">
        <v>1</v>
      </c>
      <c r="Y494" s="94">
        <f>Y$3/AB$3</f>
        <v>0.95238095238095244</v>
      </c>
      <c r="Z494" s="93">
        <f>Z493*X494</f>
        <v>4.2677550975855624E+23</v>
      </c>
      <c r="AA494" s="93">
        <f>V494*Z494*$G494*Y494</f>
        <v>2.2990847060469435E+27</v>
      </c>
      <c r="AB494" s="93">
        <f t="shared" si="530"/>
        <v>6.304590518995251E+29</v>
      </c>
      <c r="AC494" s="93">
        <f t="shared" si="490"/>
        <v>1.2609181037990512E+31</v>
      </c>
      <c r="AD494" s="93">
        <f t="shared" si="491"/>
        <v>379016.53333333333</v>
      </c>
      <c r="AE494" s="94">
        <f t="shared" si="492"/>
        <v>274.22175887705293</v>
      </c>
      <c r="AF494" s="100">
        <f t="shared" si="531"/>
        <v>19.534114438324668</v>
      </c>
      <c r="AG494" s="94">
        <f t="shared" si="493"/>
        <v>453</v>
      </c>
      <c r="AH494" s="94">
        <f t="shared" si="494"/>
        <v>11.75</v>
      </c>
      <c r="AI494" s="94">
        <v>1</v>
      </c>
      <c r="AJ494" s="94">
        <f>AJ$3/AM$3</f>
        <v>0.85106382978723394</v>
      </c>
      <c r="AK494" s="93">
        <f>AK493*AI494</f>
        <v>3.485333329694876E+22</v>
      </c>
      <c r="AL494" s="93">
        <f>AG494*AK494*$G494*AJ494</f>
        <v>1.5900893908166473E+26</v>
      </c>
      <c r="AM494" s="93">
        <f t="shared" si="532"/>
        <v>2.2047303154224426E+28</v>
      </c>
      <c r="AN494" s="93">
        <f t="shared" si="495"/>
        <v>1.4110274018703669E+31</v>
      </c>
      <c r="AO494" s="93">
        <f t="shared" si="496"/>
        <v>379016.53333333333</v>
      </c>
      <c r="AP494" s="94">
        <f t="shared" si="497"/>
        <v>138.65448874481984</v>
      </c>
      <c r="AQ494" s="100">
        <f t="shared" si="539"/>
        <v>11.052851036306874</v>
      </c>
      <c r="AR494" s="94">
        <f t="shared" si="498"/>
        <v>423</v>
      </c>
      <c r="AS494" s="94">
        <f t="shared" si="499"/>
        <v>13.25</v>
      </c>
      <c r="AT494" s="94">
        <v>1</v>
      </c>
      <c r="AU494" s="94">
        <f>AU$3/AX$3</f>
        <v>0.75471698113207542</v>
      </c>
      <c r="AV494" s="93">
        <f>AV493*AT494</f>
        <v>3.549238096674816E+21</v>
      </c>
      <c r="AW494" s="93">
        <f>AR494*AV494*$G494*AU494</f>
        <v>1.3408386148651391E+25</v>
      </c>
      <c r="AX494" s="93">
        <f t="shared" si="533"/>
        <v>3.884664452040866E+26</v>
      </c>
      <c r="AY494" s="93">
        <f t="shared" si="500"/>
        <v>1.5911585595559459E+31</v>
      </c>
      <c r="AZ494" s="93">
        <f t="shared" si="501"/>
        <v>379016.53333333333</v>
      </c>
      <c r="BA494" s="94">
        <f t="shared" si="502"/>
        <v>28.97190168133384</v>
      </c>
      <c r="BB494" s="100">
        <f t="shared" si="540"/>
        <v>2.6043263044618277</v>
      </c>
      <c r="BC494" s="94">
        <f t="shared" si="503"/>
        <v>386</v>
      </c>
      <c r="BD494" s="94">
        <f t="shared" si="504"/>
        <v>15.1</v>
      </c>
      <c r="BE494" s="94">
        <v>1</v>
      </c>
      <c r="BF494" s="94">
        <f>BF$3/BI$3</f>
        <v>0.66225165562913912</v>
      </c>
      <c r="BG494" s="93">
        <f>BG493*BE494</f>
        <v>2.171222577119232E+19</v>
      </c>
      <c r="BH494" s="93">
        <f>BC494*BG494*$G494*BF494</f>
        <v>6.5679764785423064E+22</v>
      </c>
      <c r="BI494" s="93">
        <f t="shared" si="534"/>
        <v>2.6211544518253149E+24</v>
      </c>
      <c r="BJ494" s="93">
        <f t="shared" si="505"/>
        <v>1.8133203207014926E+31</v>
      </c>
      <c r="BK494" s="93">
        <f t="shared" si="506"/>
        <v>379016.53333333333</v>
      </c>
      <c r="BL494" s="94">
        <f t="shared" si="507"/>
        <v>39.908097423744927</v>
      </c>
      <c r="BM494" s="100">
        <f t="shared" si="541"/>
        <v>4.0882786370322144</v>
      </c>
      <c r="BN494" s="94">
        <f t="shared" si="508"/>
        <v>336</v>
      </c>
      <c r="BO494" s="94">
        <f t="shared" si="509"/>
        <v>17.600000000000001</v>
      </c>
      <c r="BP494" s="94">
        <v>1</v>
      </c>
      <c r="BQ494" s="94">
        <f>BQ$3/BT$3</f>
        <v>0.56818181818181823</v>
      </c>
      <c r="BR494" s="93">
        <f>BR493*BP494</f>
        <v>1.039217643749376E+16</v>
      </c>
      <c r="BS494" s="93">
        <f>BN494*BR494*$G494*BQ494</f>
        <v>2.3477400371865903E+19</v>
      </c>
      <c r="BT494" s="93">
        <f t="shared" si="535"/>
        <v>2.9835160358110898E+21</v>
      </c>
      <c r="BU494" s="93">
        <f t="shared" si="510"/>
        <v>2.1135389168441244E+31</v>
      </c>
      <c r="BV494" s="93">
        <f t="shared" si="511"/>
        <v>379016.53333333333</v>
      </c>
      <c r="BW494" s="94">
        <f t="shared" si="512"/>
        <v>127.08034060646597</v>
      </c>
      <c r="BX494" s="100">
        <f t="shared" si="542"/>
        <v>15.173772012712353</v>
      </c>
      <c r="BY494" s="94">
        <f t="shared" si="513"/>
        <v>281</v>
      </c>
      <c r="BZ494" s="94">
        <f t="shared" si="514"/>
        <v>20.350000000000001</v>
      </c>
      <c r="CA494" s="94">
        <v>1</v>
      </c>
      <c r="CB494" s="94">
        <f>CB$3/CE$3</f>
        <v>0.49140049140049141</v>
      </c>
      <c r="CC494" s="93">
        <f>CC493*CA494</f>
        <v>67013042503680</v>
      </c>
      <c r="CD494" s="93">
        <f>BY494*CC494*$G494*CB494</f>
        <v>1.0950101065150117E+17</v>
      </c>
      <c r="CE494" s="93">
        <f t="shared" si="536"/>
        <v>1.6844191486360156E+18</v>
      </c>
      <c r="CF494" s="93">
        <f t="shared" si="515"/>
        <v>2.4437793726010188E+31</v>
      </c>
      <c r="CG494" s="93">
        <f t="shared" si="516"/>
        <v>379016.53333333333</v>
      </c>
      <c r="CH494" s="94">
        <f t="shared" si="517"/>
        <v>15.382681297772329</v>
      </c>
      <c r="CI494" s="100">
        <f t="shared" si="543"/>
        <v>2.1237283881252842</v>
      </c>
      <c r="CJ494" s="94">
        <f t="shared" si="518"/>
        <v>231</v>
      </c>
      <c r="CK494" s="94">
        <f t="shared" si="519"/>
        <v>22.85</v>
      </c>
      <c r="CL494" s="94">
        <v>1</v>
      </c>
      <c r="CM494" s="94">
        <f>CM$3/CP$3</f>
        <v>0.43763676148796499</v>
      </c>
      <c r="CN494" s="93">
        <f>CN493*CL494</f>
        <v>28515302400</v>
      </c>
      <c r="CO494" s="93">
        <f>CJ494*CN494*$G494*CM494</f>
        <v>34113057178567.977</v>
      </c>
      <c r="CP494" s="93">
        <f t="shared" si="537"/>
        <v>1847021726540081.2</v>
      </c>
      <c r="CQ494" s="93">
        <f t="shared" si="520"/>
        <v>2.7439979687436497E+31</v>
      </c>
      <c r="CR494" s="93">
        <f t="shared" si="521"/>
        <v>379016.53333333333</v>
      </c>
      <c r="CS494" s="94">
        <f t="shared" si="522"/>
        <v>54.144127771125113</v>
      </c>
      <c r="CT494" s="100">
        <f t="shared" si="544"/>
        <v>8.3934417881289622</v>
      </c>
      <c r="CU494" s="94">
        <f t="shared" si="523"/>
        <v>168</v>
      </c>
      <c r="CV494" s="94">
        <f t="shared" si="524"/>
        <v>26</v>
      </c>
      <c r="CW494" s="94">
        <v>1</v>
      </c>
      <c r="CX494" s="94">
        <f>CX$3/DA$3</f>
        <v>0.38461538461538458</v>
      </c>
      <c r="CY494" s="93">
        <f>CY493*CW494</f>
        <v>12979200</v>
      </c>
      <c r="CZ494" s="93">
        <f>CU494*CY494*$G494*CX494</f>
        <v>9924319641.5999985</v>
      </c>
      <c r="DA494" s="93">
        <f t="shared" si="538"/>
        <v>338517560324.71735</v>
      </c>
      <c r="DB494" s="93">
        <f t="shared" si="525"/>
        <v>3.1222733998833651E+31</v>
      </c>
      <c r="DC494" s="93">
        <f t="shared" si="526"/>
        <v>379016.53333333333</v>
      </c>
      <c r="DD494" s="94">
        <f t="shared" si="527"/>
        <v>34.109900985629835</v>
      </c>
      <c r="DE494" s="100">
        <f t="shared" si="545"/>
        <v>6.0166718156470536</v>
      </c>
    </row>
    <row r="495" spans="1:109">
      <c r="A495" s="84">
        <v>8192</v>
      </c>
      <c r="B495" s="84">
        <f t="shared" si="481"/>
        <v>16.3</v>
      </c>
      <c r="C495" s="112">
        <f t="shared" si="546"/>
        <v>14.74</v>
      </c>
      <c r="D495" s="116"/>
      <c r="E495" s="86">
        <f t="shared" si="528"/>
        <v>3.4449999999999998</v>
      </c>
      <c r="F495" s="86">
        <f t="shared" si="482"/>
        <v>3.4449999999999998</v>
      </c>
      <c r="G495" s="87">
        <f t="shared" si="483"/>
        <v>11.868024999999999</v>
      </c>
      <c r="H495" s="88">
        <f t="shared" si="484"/>
        <v>2.7588848602284782E+29</v>
      </c>
      <c r="I495" s="84">
        <f t="shared" si="529"/>
        <v>97.800000000000054</v>
      </c>
      <c r="J495" s="89">
        <v>489</v>
      </c>
      <c r="K495" s="94">
        <f t="shared" si="485"/>
        <v>489</v>
      </c>
      <c r="L495" s="94">
        <f t="shared" si="486"/>
        <v>10</v>
      </c>
      <c r="M495" s="94">
        <v>1</v>
      </c>
      <c r="N495" s="94">
        <f>N$3/Q$3</f>
        <v>1</v>
      </c>
      <c r="O495" s="93">
        <f>O494*M495</f>
        <v>4.8192263324176063E+24</v>
      </c>
      <c r="P495" s="93">
        <f>K495*O495*$G495*N495</f>
        <v>2.7968207612363537E+28</v>
      </c>
      <c r="Q495" s="93">
        <f t="shared" si="547"/>
        <v>2.758884860228478E+30</v>
      </c>
      <c r="R495" s="93">
        <f t="shared" si="548"/>
        <v>1.379442430114239E+31</v>
      </c>
      <c r="S495" s="93">
        <f t="shared" si="487"/>
        <v>379289.59999999998</v>
      </c>
      <c r="T495" s="94">
        <f t="shared" si="549"/>
        <v>98.643606285620322</v>
      </c>
      <c r="U495" s="100">
        <f>T495/(($C495/N$3))</f>
        <v>6.6922392324030069</v>
      </c>
      <c r="V495" s="94">
        <f t="shared" si="488"/>
        <v>479</v>
      </c>
      <c r="W495" s="97">
        <f t="shared" si="489"/>
        <v>10.5</v>
      </c>
      <c r="X495" s="94">
        <v>1</v>
      </c>
      <c r="Y495" s="94">
        <f>Y$3/AB$3</f>
        <v>0.95238095238095244</v>
      </c>
      <c r="Z495" s="93">
        <f>Z494*X495</f>
        <v>4.2677550975855624E+23</v>
      </c>
      <c r="AA495" s="93">
        <f>V495*Z495*$G495*Y495</f>
        <v>2.3105967417122824E+27</v>
      </c>
      <c r="AB495" s="93">
        <f t="shared" si="530"/>
        <v>7.2420727580997491E+29</v>
      </c>
      <c r="AC495" s="93">
        <f t="shared" si="490"/>
        <v>1.4484145516199511E+31</v>
      </c>
      <c r="AD495" s="93">
        <f t="shared" si="491"/>
        <v>379289.59999999998</v>
      </c>
      <c r="AE495" s="94">
        <f t="shared" si="492"/>
        <v>313.4286752578455</v>
      </c>
      <c r="AF495" s="100">
        <f t="shared" si="531"/>
        <v>22.32700875310297</v>
      </c>
      <c r="AG495" s="94">
        <f t="shared" si="493"/>
        <v>454</v>
      </c>
      <c r="AH495" s="94">
        <f t="shared" si="494"/>
        <v>11.75</v>
      </c>
      <c r="AI495" s="94">
        <v>1</v>
      </c>
      <c r="AJ495" s="94">
        <f>AJ$3/AM$3</f>
        <v>0.85106382978723394</v>
      </c>
      <c r="AK495" s="93">
        <f>AK494*AI495</f>
        <v>3.485333329694876E+22</v>
      </c>
      <c r="AL495" s="93">
        <f>AG495*AK495*$G495*AJ495</f>
        <v>1.5982354453556613E+26</v>
      </c>
      <c r="AM495" s="93">
        <f t="shared" si="532"/>
        <v>2.5325700865378542E+28</v>
      </c>
      <c r="AN495" s="93">
        <f t="shared" si="495"/>
        <v>1.6208448553842309E+31</v>
      </c>
      <c r="AO495" s="93">
        <f t="shared" si="496"/>
        <v>379289.59999999998</v>
      </c>
      <c r="AP495" s="94">
        <f t="shared" si="497"/>
        <v>158.46038791701756</v>
      </c>
      <c r="AQ495" s="100">
        <f t="shared" si="539"/>
        <v>12.631679498134032</v>
      </c>
      <c r="AR495" s="94">
        <f t="shared" si="498"/>
        <v>424</v>
      </c>
      <c r="AS495" s="94">
        <f t="shared" si="499"/>
        <v>13.25</v>
      </c>
      <c r="AT495" s="94">
        <v>1</v>
      </c>
      <c r="AU495" s="94">
        <f>AU$3/AX$3</f>
        <v>0.75471698113207542</v>
      </c>
      <c r="AV495" s="93">
        <f>AV494*AT495</f>
        <v>3.549238096674816E+21</v>
      </c>
      <c r="AW495" s="93">
        <f>AR495*AV495*$G495*AU495</f>
        <v>1.347918286793252E+25</v>
      </c>
      <c r="AX495" s="93">
        <f t="shared" si="533"/>
        <v>4.4623076657748005E+26</v>
      </c>
      <c r="AY495" s="93">
        <f t="shared" si="500"/>
        <v>1.8277612199013667E+31</v>
      </c>
      <c r="AZ495" s="93">
        <f t="shared" si="501"/>
        <v>379289.59999999998</v>
      </c>
      <c r="BA495" s="94">
        <f t="shared" si="502"/>
        <v>33.105179368037192</v>
      </c>
      <c r="BB495" s="100">
        <f t="shared" si="540"/>
        <v>2.9758726365433703</v>
      </c>
      <c r="BC495" s="94">
        <f t="shared" si="503"/>
        <v>387</v>
      </c>
      <c r="BD495" s="94">
        <f t="shared" si="504"/>
        <v>15.1</v>
      </c>
      <c r="BE495" s="94">
        <v>1</v>
      </c>
      <c r="BF495" s="94">
        <f>BF$3/BI$3</f>
        <v>0.66225165562913912</v>
      </c>
      <c r="BG495" s="93">
        <f>BG494*BE495</f>
        <v>2.171222577119232E+19</v>
      </c>
      <c r="BH495" s="93">
        <f>BC495*BG495*$G495*BF495</f>
        <v>6.6041482917818464E+22</v>
      </c>
      <c r="BI495" s="93">
        <f t="shared" si="534"/>
        <v>3.0109158070048944E+24</v>
      </c>
      <c r="BJ495" s="93">
        <f t="shared" si="505"/>
        <v>2.082958069472501E+31</v>
      </c>
      <c r="BK495" s="93">
        <f t="shared" si="506"/>
        <v>379289.59999999998</v>
      </c>
      <c r="BL495" s="94">
        <f t="shared" si="507"/>
        <v>45.591281024862148</v>
      </c>
      <c r="BM495" s="100">
        <f t="shared" si="541"/>
        <v>4.6704772284628122</v>
      </c>
      <c r="BN495" s="94">
        <f t="shared" si="508"/>
        <v>337</v>
      </c>
      <c r="BO495" s="94">
        <f t="shared" si="509"/>
        <v>17.600000000000001</v>
      </c>
      <c r="BP495" s="94">
        <v>1</v>
      </c>
      <c r="BQ495" s="94">
        <f>BQ$3/BT$3</f>
        <v>0.56818181818181823</v>
      </c>
      <c r="BR495" s="93">
        <f>BR494*BP495</f>
        <v>1.039217643749376E+16</v>
      </c>
      <c r="BS495" s="93">
        <f>BN495*BR495*$G495*BQ495</f>
        <v>2.3615774710605558E+19</v>
      </c>
      <c r="BT495" s="93">
        <f t="shared" si="535"/>
        <v>3.427159962443474E+21</v>
      </c>
      <c r="BU495" s="93">
        <f t="shared" si="510"/>
        <v>2.4278186770010611E+31</v>
      </c>
      <c r="BV495" s="93">
        <f t="shared" si="511"/>
        <v>379289.59999999998</v>
      </c>
      <c r="BW495" s="94">
        <f t="shared" si="512"/>
        <v>145.12164027819838</v>
      </c>
      <c r="BX495" s="100">
        <f t="shared" si="542"/>
        <v>17.327957048143091</v>
      </c>
      <c r="BY495" s="94">
        <f t="shared" si="513"/>
        <v>282</v>
      </c>
      <c r="BZ495" s="94">
        <f t="shared" si="514"/>
        <v>20.350000000000001</v>
      </c>
      <c r="CA495" s="94">
        <v>1</v>
      </c>
      <c r="CB495" s="94">
        <f>CB$3/CE$3</f>
        <v>0.49140049140049141</v>
      </c>
      <c r="CC495" s="93">
        <f>CC494*CA495</f>
        <v>67013042503680</v>
      </c>
      <c r="CD495" s="93">
        <f>BY495*CC495*$G495*CB495</f>
        <v>1.1021037581338858E+17</v>
      </c>
      <c r="CE495" s="93">
        <f t="shared" si="536"/>
        <v>1.9348895051636969E+18</v>
      </c>
      <c r="CF495" s="93">
        <f t="shared" si="515"/>
        <v>2.8071653452824765E+31</v>
      </c>
      <c r="CG495" s="93">
        <f t="shared" si="516"/>
        <v>379289.59999999998</v>
      </c>
      <c r="CH495" s="94">
        <f t="shared" si="517"/>
        <v>17.556327985306105</v>
      </c>
      <c r="CI495" s="100">
        <f t="shared" si="543"/>
        <v>2.4238214009564398</v>
      </c>
      <c r="CJ495" s="94">
        <f t="shared" si="518"/>
        <v>232</v>
      </c>
      <c r="CK495" s="94">
        <f t="shared" si="519"/>
        <v>22.85</v>
      </c>
      <c r="CL495" s="94">
        <v>1</v>
      </c>
      <c r="CM495" s="94">
        <f>CM$3/CP$3</f>
        <v>0.43763676148796499</v>
      </c>
      <c r="CN495" s="93">
        <f>CN494*CL495</f>
        <v>28515302400</v>
      </c>
      <c r="CO495" s="93">
        <f>CJ495*CN495*$G495*CM495</f>
        <v>34360400284313.484</v>
      </c>
      <c r="CP495" s="93">
        <f t="shared" si="537"/>
        <v>2121670818920375</v>
      </c>
      <c r="CQ495" s="93">
        <f t="shared" si="520"/>
        <v>3.1520259528110366E+31</v>
      </c>
      <c r="CR495" s="93">
        <f t="shared" si="521"/>
        <v>379289.59999999998</v>
      </c>
      <c r="CS495" s="94">
        <f t="shared" si="522"/>
        <v>61.747558275360923</v>
      </c>
      <c r="CT495" s="100">
        <f t="shared" si="544"/>
        <v>9.5721282672455708</v>
      </c>
      <c r="CU495" s="94">
        <f t="shared" si="523"/>
        <v>169</v>
      </c>
      <c r="CV495" s="94">
        <f t="shared" si="524"/>
        <v>26</v>
      </c>
      <c r="CW495" s="94">
        <v>1</v>
      </c>
      <c r="CX495" s="94">
        <f>CX$3/DA$3</f>
        <v>0.38461538461538458</v>
      </c>
      <c r="CY495" s="93">
        <f>CY494*CW495</f>
        <v>12979200</v>
      </c>
      <c r="CZ495" s="93">
        <f>CU495*CY495*$G495*CX495</f>
        <v>10012435555.199999</v>
      </c>
      <c r="DA495" s="93">
        <f t="shared" si="538"/>
        <v>388854564682.61243</v>
      </c>
      <c r="DB495" s="93">
        <f t="shared" si="525"/>
        <v>3.5865503182970218E+31</v>
      </c>
      <c r="DC495" s="93">
        <f t="shared" si="526"/>
        <v>379289.59999999998</v>
      </c>
      <c r="DD495" s="94">
        <f t="shared" si="527"/>
        <v>38.837160303185094</v>
      </c>
      <c r="DE495" s="100">
        <f t="shared" si="545"/>
        <v>6.850516742759921</v>
      </c>
    </row>
    <row r="496" spans="1:109">
      <c r="A496" s="84">
        <v>8192</v>
      </c>
      <c r="B496" s="84">
        <f t="shared" si="481"/>
        <v>16.333333333333332</v>
      </c>
      <c r="C496" s="112">
        <f t="shared" si="546"/>
        <v>14.74</v>
      </c>
      <c r="D496" s="116"/>
      <c r="E496" s="86">
        <f t="shared" si="528"/>
        <v>3.45</v>
      </c>
      <c r="F496" s="86">
        <f t="shared" si="482"/>
        <v>3.45</v>
      </c>
      <c r="G496" s="87">
        <f t="shared" si="483"/>
        <v>11.902500000000002</v>
      </c>
      <c r="H496" s="88">
        <f t="shared" si="484"/>
        <v>3.1691265005706776E+29</v>
      </c>
      <c r="I496" s="84">
        <f t="shared" si="529"/>
        <v>98.000000000000043</v>
      </c>
      <c r="J496" s="89">
        <v>490</v>
      </c>
      <c r="K496" s="94">
        <f t="shared" si="485"/>
        <v>490</v>
      </c>
      <c r="L496" s="94">
        <f t="shared" si="486"/>
        <v>10</v>
      </c>
      <c r="M496" s="94">
        <v>1</v>
      </c>
      <c r="N496" s="94">
        <f>N$3/Q$3</f>
        <v>1</v>
      </c>
      <c r="O496" s="93">
        <f>O495*M496</f>
        <v>4.8192263324176063E+24</v>
      </c>
      <c r="P496" s="93">
        <f>K496*O496*$G496*N496</f>
        <v>2.8106812296584276E+28</v>
      </c>
      <c r="Q496" s="93">
        <f t="shared" si="547"/>
        <v>3.1691265005706776E+30</v>
      </c>
      <c r="R496" s="93">
        <f t="shared" si="548"/>
        <v>1.5845632502853388E+31</v>
      </c>
      <c r="S496" s="93">
        <f t="shared" si="487"/>
        <v>379562.66666666663</v>
      </c>
      <c r="T496" s="94">
        <f t="shared" si="549"/>
        <v>112.75296775493145</v>
      </c>
      <c r="U496" s="100">
        <f>T496/(($C496/N$3))</f>
        <v>7.6494550715692977</v>
      </c>
      <c r="V496" s="94">
        <f t="shared" si="488"/>
        <v>480</v>
      </c>
      <c r="W496" s="97">
        <f t="shared" si="489"/>
        <v>10.5</v>
      </c>
      <c r="X496" s="94">
        <v>15</v>
      </c>
      <c r="Y496" s="94">
        <f>Y$3/AB$3</f>
        <v>0.95238095238095244</v>
      </c>
      <c r="Z496" s="93">
        <f>Z495*X496</f>
        <v>6.4016326463783435E+24</v>
      </c>
      <c r="AA496" s="93">
        <f>V496*Z496*$G496*Y496</f>
        <v>3.4832197747894053E+28</v>
      </c>
      <c r="AB496" s="93">
        <f t="shared" si="530"/>
        <v>8.3189570639980228E+29</v>
      </c>
      <c r="AC496" s="93">
        <f t="shared" si="490"/>
        <v>1.6637914127996056E+31</v>
      </c>
      <c r="AD496" s="93">
        <f t="shared" si="491"/>
        <v>379562.66666666663</v>
      </c>
      <c r="AE496" s="94">
        <f t="shared" si="492"/>
        <v>23.882951986573932</v>
      </c>
      <c r="AF496" s="100">
        <f t="shared" si="531"/>
        <v>1.7012957656650358</v>
      </c>
      <c r="AG496" s="94">
        <f t="shared" si="493"/>
        <v>455</v>
      </c>
      <c r="AH496" s="94">
        <f t="shared" si="494"/>
        <v>11.75</v>
      </c>
      <c r="AI496" s="94">
        <v>1</v>
      </c>
      <c r="AJ496" s="94">
        <f>AJ$3/AM$3</f>
        <v>0.85106382978723394</v>
      </c>
      <c r="AK496" s="93">
        <f>AK495*AI496</f>
        <v>3.485333329694876E+22</v>
      </c>
      <c r="AL496" s="93">
        <f>AG496*AK496*$G496*AJ496</f>
        <v>1.6064086706634411E+26</v>
      </c>
      <c r="AM496" s="93">
        <f t="shared" si="532"/>
        <v>2.909159092320732E+28</v>
      </c>
      <c r="AN496" s="93">
        <f t="shared" si="495"/>
        <v>1.861861819085273E+31</v>
      </c>
      <c r="AO496" s="93">
        <f t="shared" si="496"/>
        <v>379562.66666666663</v>
      </c>
      <c r="AP496" s="94">
        <f t="shared" si="497"/>
        <v>181.0970735808628</v>
      </c>
      <c r="AQ496" s="100">
        <f t="shared" si="539"/>
        <v>14.436164277986011</v>
      </c>
      <c r="AR496" s="94">
        <f t="shared" si="498"/>
        <v>425</v>
      </c>
      <c r="AS496" s="94">
        <f t="shared" si="499"/>
        <v>13.25</v>
      </c>
      <c r="AT496" s="94">
        <v>1</v>
      </c>
      <c r="AU496" s="94">
        <f>AU$3/AX$3</f>
        <v>0.75471698113207542</v>
      </c>
      <c r="AV496" s="93">
        <f>AV495*AT496</f>
        <v>3.549238096674816E+21</v>
      </c>
      <c r="AW496" s="93">
        <f>AR496*AV496*$G496*AU496</f>
        <v>1.3550220935404225E+25</v>
      </c>
      <c r="AX496" s="93">
        <f t="shared" si="533"/>
        <v>5.1258454751661734E+26</v>
      </c>
      <c r="AY496" s="93">
        <f t="shared" si="500"/>
        <v>2.0995463066280739E+31</v>
      </c>
      <c r="AZ496" s="93">
        <f t="shared" si="501"/>
        <v>379562.66666666663</v>
      </c>
      <c r="BA496" s="94">
        <f t="shared" si="502"/>
        <v>37.828501096784969</v>
      </c>
      <c r="BB496" s="100">
        <f t="shared" si="540"/>
        <v>3.4004588842089607</v>
      </c>
      <c r="BC496" s="94">
        <f t="shared" si="503"/>
        <v>388</v>
      </c>
      <c r="BD496" s="94">
        <f t="shared" si="504"/>
        <v>15.1</v>
      </c>
      <c r="BE496" s="94">
        <v>1</v>
      </c>
      <c r="BF496" s="94">
        <f>BF$3/BI$3</f>
        <v>0.66225165562913912</v>
      </c>
      <c r="BG496" s="93">
        <f>BG495*BE496</f>
        <v>2.171222577119232E+19</v>
      </c>
      <c r="BH496" s="93">
        <f>BC496*BG496*$G496*BF496</f>
        <v>6.640446999321011E+22</v>
      </c>
      <c r="BI496" s="93">
        <f t="shared" si="534"/>
        <v>3.4586340345410929E+24</v>
      </c>
      <c r="BJ496" s="93">
        <f t="shared" si="505"/>
        <v>2.3926905079308614E+31</v>
      </c>
      <c r="BK496" s="93">
        <f t="shared" si="506"/>
        <v>379562.66666666663</v>
      </c>
      <c r="BL496" s="94">
        <f t="shared" si="507"/>
        <v>52.084355690132604</v>
      </c>
      <c r="BM496" s="100">
        <f t="shared" si="541"/>
        <v>5.3356429506173839</v>
      </c>
      <c r="BN496" s="94">
        <f t="shared" si="508"/>
        <v>338</v>
      </c>
      <c r="BO496" s="94">
        <f t="shared" si="509"/>
        <v>17.600000000000001</v>
      </c>
      <c r="BP496" s="94">
        <v>1</v>
      </c>
      <c r="BQ496" s="94">
        <f>BQ$3/BT$3</f>
        <v>0.56818181818181823</v>
      </c>
      <c r="BR496" s="93">
        <f>BR495*BP496</f>
        <v>1.039217643749376E+16</v>
      </c>
      <c r="BS496" s="93">
        <f>BN496*BR496*$G496*BQ496</f>
        <v>2.3754655372714254E+19</v>
      </c>
      <c r="BT496" s="93">
        <f t="shared" si="535"/>
        <v>3.9367730111705194E+21</v>
      </c>
      <c r="BU496" s="93">
        <f t="shared" si="510"/>
        <v>2.7888313205021966E+31</v>
      </c>
      <c r="BV496" s="93">
        <f t="shared" si="511"/>
        <v>379562.66666666663</v>
      </c>
      <c r="BW496" s="94">
        <f t="shared" si="512"/>
        <v>165.72637865723311</v>
      </c>
      <c r="BX496" s="100">
        <f t="shared" si="542"/>
        <v>19.788224317281564</v>
      </c>
      <c r="BY496" s="94">
        <f t="shared" si="513"/>
        <v>283</v>
      </c>
      <c r="BZ496" s="94">
        <f t="shared" si="514"/>
        <v>20.350000000000001</v>
      </c>
      <c r="CA496" s="94">
        <v>1</v>
      </c>
      <c r="CB496" s="94">
        <f>CB$3/CE$3</f>
        <v>0.49140049140049141</v>
      </c>
      <c r="CC496" s="93">
        <f>CC495*CA496</f>
        <v>67013042503680</v>
      </c>
      <c r="CD496" s="93">
        <f>BY496*CC496*$G496*CB496</f>
        <v>1.1092247418536341E+17</v>
      </c>
      <c r="CE496" s="93">
        <f t="shared" si="536"/>
        <v>2.2226043916825659E+18</v>
      </c>
      <c r="CF496" s="93">
        <f t="shared" si="515"/>
        <v>3.2245862143306648E+31</v>
      </c>
      <c r="CG496" s="93">
        <f t="shared" si="516"/>
        <v>379562.66666666663</v>
      </c>
      <c r="CH496" s="94">
        <f t="shared" si="517"/>
        <v>20.037457765036457</v>
      </c>
      <c r="CI496" s="100">
        <f t="shared" si="543"/>
        <v>2.7663654377102573</v>
      </c>
      <c r="CJ496" s="94">
        <f t="shared" si="518"/>
        <v>233</v>
      </c>
      <c r="CK496" s="94">
        <f t="shared" si="519"/>
        <v>22.85</v>
      </c>
      <c r="CL496" s="94">
        <v>1</v>
      </c>
      <c r="CM496" s="94">
        <f>CM$3/CP$3</f>
        <v>0.43763676148796499</v>
      </c>
      <c r="CN496" s="93">
        <f>CN495*CL496</f>
        <v>28515302400</v>
      </c>
      <c r="CO496" s="93">
        <f>CJ496*CN496*$G496*CM496</f>
        <v>34608747977298.914</v>
      </c>
      <c r="CP496" s="93">
        <f t="shared" si="537"/>
        <v>2437159779539047</v>
      </c>
      <c r="CQ496" s="93">
        <f t="shared" si="520"/>
        <v>3.6207270269019991E+31</v>
      </c>
      <c r="CR496" s="93">
        <f t="shared" si="521"/>
        <v>379562.66666666663</v>
      </c>
      <c r="CS496" s="94">
        <f t="shared" si="522"/>
        <v>70.420339422208087</v>
      </c>
      <c r="CT496" s="100">
        <f t="shared" si="544"/>
        <v>10.916585860226967</v>
      </c>
      <c r="CU496" s="94">
        <f t="shared" si="523"/>
        <v>170</v>
      </c>
      <c r="CV496" s="94">
        <f t="shared" si="524"/>
        <v>26</v>
      </c>
      <c r="CW496" s="94">
        <v>1</v>
      </c>
      <c r="CX496" s="94">
        <f>CX$3/DA$3</f>
        <v>0.38461538461538458</v>
      </c>
      <c r="CY496" s="93">
        <f>CY495*CW496</f>
        <v>12979200</v>
      </c>
      <c r="CZ496" s="93">
        <f>CU496*CY496*$G496*CX496</f>
        <v>10100937600</v>
      </c>
      <c r="DA496" s="93">
        <f t="shared" si="538"/>
        <v>446676598784.00507</v>
      </c>
      <c r="DB496" s="93">
        <f t="shared" si="525"/>
        <v>4.1198644507418807E+31</v>
      </c>
      <c r="DC496" s="93">
        <f t="shared" si="526"/>
        <v>379562.66666666663</v>
      </c>
      <c r="DD496" s="94">
        <f t="shared" si="527"/>
        <v>44.221300682424278</v>
      </c>
      <c r="DE496" s="100">
        <f t="shared" si="545"/>
        <v>7.8002294283787732</v>
      </c>
    </row>
    <row r="497" spans="1:109">
      <c r="A497" s="84">
        <v>8192</v>
      </c>
      <c r="B497" s="84">
        <f t="shared" si="481"/>
        <v>16.366666666666667</v>
      </c>
      <c r="C497" s="112">
        <f t="shared" si="546"/>
        <v>14.74</v>
      </c>
      <c r="D497" s="116"/>
      <c r="E497" s="86">
        <f t="shared" si="528"/>
        <v>3.4550000000000001</v>
      </c>
      <c r="F497" s="86">
        <f t="shared" si="482"/>
        <v>3.4550000000000001</v>
      </c>
      <c r="G497" s="87">
        <f t="shared" si="483"/>
        <v>11.937025</v>
      </c>
      <c r="H497" s="88">
        <f t="shared" si="484"/>
        <v>3.6403703979830478E+29</v>
      </c>
      <c r="I497" s="84">
        <f t="shared" si="529"/>
        <v>98.20000000000006</v>
      </c>
      <c r="J497" s="89">
        <v>491</v>
      </c>
      <c r="K497" s="94">
        <f t="shared" si="485"/>
        <v>491</v>
      </c>
      <c r="L497" s="94">
        <f t="shared" si="486"/>
        <v>10</v>
      </c>
      <c r="M497" s="94">
        <v>1</v>
      </c>
      <c r="N497" s="94">
        <f>N$3/Q$3</f>
        <v>1</v>
      </c>
      <c r="O497" s="93">
        <f>O496*M497</f>
        <v>4.8192263324176063E+24</v>
      </c>
      <c r="P497" s="93">
        <f>K497*O497*$G497*N497</f>
        <v>2.8245867578467094E+28</v>
      </c>
      <c r="Q497" s="93">
        <f t="shared" si="547"/>
        <v>3.640370397983048E+30</v>
      </c>
      <c r="R497" s="93">
        <f t="shared" si="548"/>
        <v>1.820185198991524E+31</v>
      </c>
      <c r="S497" s="93">
        <f t="shared" si="487"/>
        <v>379835.73333333334</v>
      </c>
      <c r="T497" s="94">
        <f t="shared" si="549"/>
        <v>128.88152179677573</v>
      </c>
      <c r="U497" s="100">
        <f>T497/(($C497/N$3))</f>
        <v>8.7436581951679599</v>
      </c>
      <c r="V497" s="94">
        <f t="shared" si="488"/>
        <v>481</v>
      </c>
      <c r="W497" s="97">
        <f t="shared" si="489"/>
        <v>10.5</v>
      </c>
      <c r="X497" s="94">
        <v>1</v>
      </c>
      <c r="Y497" s="94">
        <f>Y$3/AB$3</f>
        <v>0.95238095238095244</v>
      </c>
      <c r="Z497" s="93">
        <f>Z496*X497</f>
        <v>6.4016326463783435E+24</v>
      </c>
      <c r="AA497" s="93">
        <f>V497*Z497*$G497*Y497</f>
        <v>3.5006011371852544E+28</v>
      </c>
      <c r="AB497" s="93">
        <f t="shared" si="530"/>
        <v>9.5559722947054953E+29</v>
      </c>
      <c r="AC497" s="93">
        <f t="shared" si="490"/>
        <v>1.9111944589411001E+31</v>
      </c>
      <c r="AD497" s="93">
        <f t="shared" si="491"/>
        <v>379835.73333333334</v>
      </c>
      <c r="AE497" s="94">
        <f t="shared" si="492"/>
        <v>27.298089442972682</v>
      </c>
      <c r="AF497" s="100">
        <f t="shared" si="531"/>
        <v>1.9445721787734951</v>
      </c>
      <c r="AG497" s="94">
        <f t="shared" si="493"/>
        <v>456</v>
      </c>
      <c r="AH497" s="94">
        <f t="shared" si="494"/>
        <v>11.75</v>
      </c>
      <c r="AI497" s="94">
        <v>1</v>
      </c>
      <c r="AJ497" s="94">
        <f>AJ$3/AM$3</f>
        <v>0.85106382978723394</v>
      </c>
      <c r="AK497" s="93">
        <f>AK496*AI497</f>
        <v>3.485333329694876E+22</v>
      </c>
      <c r="AL497" s="93">
        <f>AG497*AK497*$G497*AJ497</f>
        <v>1.6146091112336036E+26</v>
      </c>
      <c r="AM497" s="93">
        <f t="shared" si="532"/>
        <v>3.3417462637734923E+28</v>
      </c>
      <c r="AN497" s="93">
        <f t="shared" si="495"/>
        <v>2.1387176088150408E+31</v>
      </c>
      <c r="AO497" s="93">
        <f t="shared" si="496"/>
        <v>379835.73333333334</v>
      </c>
      <c r="AP497" s="94">
        <f t="shared" si="497"/>
        <v>206.9693674167558</v>
      </c>
      <c r="AQ497" s="100">
        <f t="shared" si="539"/>
        <v>16.498575760833656</v>
      </c>
      <c r="AR497" s="94">
        <f t="shared" si="498"/>
        <v>426</v>
      </c>
      <c r="AS497" s="94">
        <f t="shared" si="499"/>
        <v>13.25</v>
      </c>
      <c r="AT497" s="94">
        <v>1</v>
      </c>
      <c r="AU497" s="94">
        <f>AU$3/AX$3</f>
        <v>0.75471698113207542</v>
      </c>
      <c r="AV497" s="93">
        <f>AV496*AT497</f>
        <v>3.549238096674816E+21</v>
      </c>
      <c r="AW497" s="93">
        <f>AR497*AV497*$G497*AU497</f>
        <v>1.3621500752867041E+25</v>
      </c>
      <c r="AX497" s="93">
        <f t="shared" si="533"/>
        <v>5.8880502652923789E+26</v>
      </c>
      <c r="AY497" s="93">
        <f t="shared" si="500"/>
        <v>2.4117453886637691E+31</v>
      </c>
      <c r="AZ497" s="93">
        <f t="shared" si="501"/>
        <v>379835.73333333334</v>
      </c>
      <c r="BA497" s="94">
        <f t="shared" si="502"/>
        <v>43.226149395124963</v>
      </c>
      <c r="BB497" s="100">
        <f t="shared" si="540"/>
        <v>3.8856613262239197</v>
      </c>
      <c r="BC497" s="94">
        <f t="shared" si="503"/>
        <v>389</v>
      </c>
      <c r="BD497" s="94">
        <f t="shared" si="504"/>
        <v>15.1</v>
      </c>
      <c r="BE497" s="94">
        <v>1</v>
      </c>
      <c r="BF497" s="94">
        <f>BF$3/BI$3</f>
        <v>0.66225165562913912</v>
      </c>
      <c r="BG497" s="93">
        <f>BG496*BE497</f>
        <v>2.171222577119232E+19</v>
      </c>
      <c r="BH497" s="93">
        <f>BC497*BG497*$G497*BF497</f>
        <v>6.6768728168441575E+22</v>
      </c>
      <c r="BI497" s="93">
        <f t="shared" si="534"/>
        <v>3.9729272260141116E+24</v>
      </c>
      <c r="BJ497" s="93">
        <f t="shared" si="505"/>
        <v>2.7484796504772008E+31</v>
      </c>
      <c r="BK497" s="93">
        <f t="shared" si="506"/>
        <v>379835.73333333334</v>
      </c>
      <c r="BL497" s="94">
        <f t="shared" si="507"/>
        <v>59.502814191568298</v>
      </c>
      <c r="BM497" s="100">
        <f t="shared" si="541"/>
        <v>6.0956071525962097</v>
      </c>
      <c r="BN497" s="94">
        <f t="shared" si="508"/>
        <v>339</v>
      </c>
      <c r="BO497" s="94">
        <f t="shared" si="509"/>
        <v>17.600000000000001</v>
      </c>
      <c r="BP497" s="94">
        <v>1</v>
      </c>
      <c r="BQ497" s="94">
        <f>BQ$3/BT$3</f>
        <v>0.56818181818181823</v>
      </c>
      <c r="BR497" s="93">
        <f>BR496*BP497</f>
        <v>1.039217643749376E+16</v>
      </c>
      <c r="BS497" s="93">
        <f>BN497*BR497*$G497*BQ497</f>
        <v>2.3894043243888849E+19</v>
      </c>
      <c r="BT497" s="93">
        <f t="shared" si="535"/>
        <v>4.522164681928299E+21</v>
      </c>
      <c r="BU497" s="93">
        <f t="shared" si="510"/>
        <v>3.2035259502250823E+31</v>
      </c>
      <c r="BV497" s="93">
        <f t="shared" si="511"/>
        <v>379835.73333333334</v>
      </c>
      <c r="BW497" s="94">
        <f t="shared" si="512"/>
        <v>189.25908167864768</v>
      </c>
      <c r="BX497" s="100">
        <f t="shared" si="542"/>
        <v>22.598099304913156</v>
      </c>
      <c r="BY497" s="94">
        <f t="shared" si="513"/>
        <v>284</v>
      </c>
      <c r="BZ497" s="94">
        <f t="shared" si="514"/>
        <v>20.350000000000001</v>
      </c>
      <c r="CA497" s="94">
        <v>1</v>
      </c>
      <c r="CB497" s="94">
        <f>CB$3/CE$3</f>
        <v>0.49140049140049141</v>
      </c>
      <c r="CC497" s="93">
        <f>CC496*CA497</f>
        <v>67013042503680</v>
      </c>
      <c r="CD497" s="93">
        <f>BY497*CC497*$G497*CB497</f>
        <v>1.1163731070696187E+17</v>
      </c>
      <c r="CE497" s="93">
        <f t="shared" si="536"/>
        <v>2.5531020085349499E+18</v>
      </c>
      <c r="CF497" s="93">
        <f t="shared" si="515"/>
        <v>3.7040768799477515E+31</v>
      </c>
      <c r="CG497" s="93">
        <f t="shared" si="516"/>
        <v>379835.73333333334</v>
      </c>
      <c r="CH497" s="94">
        <f t="shared" si="517"/>
        <v>22.869612250304186</v>
      </c>
      <c r="CI497" s="100">
        <f t="shared" si="543"/>
        <v>3.1573718405270705</v>
      </c>
      <c r="CJ497" s="94">
        <f t="shared" si="518"/>
        <v>234</v>
      </c>
      <c r="CK497" s="94">
        <f t="shared" si="519"/>
        <v>22.85</v>
      </c>
      <c r="CL497" s="94">
        <v>1</v>
      </c>
      <c r="CM497" s="94">
        <f>CM$3/CP$3</f>
        <v>0.43763676148796499</v>
      </c>
      <c r="CN497" s="93">
        <f>CN496*CL497</f>
        <v>28515302400</v>
      </c>
      <c r="CO497" s="93">
        <f>CJ497*CN497*$G497*CM497</f>
        <v>34858102129425.922</v>
      </c>
      <c r="CP497" s="93">
        <f t="shared" si="537"/>
        <v>2799561429621439.5</v>
      </c>
      <c r="CQ497" s="93">
        <f t="shared" si="520"/>
        <v>4.1591231796956329E+31</v>
      </c>
      <c r="CR497" s="93">
        <f t="shared" si="521"/>
        <v>379835.73333333334</v>
      </c>
      <c r="CS497" s="94">
        <f t="shared" si="522"/>
        <v>80.313076690946787</v>
      </c>
      <c r="CT497" s="100">
        <f t="shared" si="544"/>
        <v>12.450161481601997</v>
      </c>
      <c r="CU497" s="94">
        <f t="shared" si="523"/>
        <v>171</v>
      </c>
      <c r="CV497" s="94">
        <f t="shared" si="524"/>
        <v>26</v>
      </c>
      <c r="CW497" s="94">
        <v>1</v>
      </c>
      <c r="CX497" s="94">
        <f>CX$3/DA$3</f>
        <v>0.38461538461538458</v>
      </c>
      <c r="CY497" s="93">
        <f>CY496*CW497</f>
        <v>12979200</v>
      </c>
      <c r="CZ497" s="93">
        <f>CU497*CY497*$G497*CX497</f>
        <v>10189826524.799999</v>
      </c>
      <c r="DA497" s="93">
        <f t="shared" si="538"/>
        <v>513096674238.8573</v>
      </c>
      <c r="DB497" s="93">
        <f t="shared" si="525"/>
        <v>4.7324815173779617E+31</v>
      </c>
      <c r="DC497" s="93">
        <f t="shared" si="526"/>
        <v>379835.73333333334</v>
      </c>
      <c r="DD497" s="94">
        <f t="shared" si="527"/>
        <v>50.353818388378116</v>
      </c>
      <c r="DE497" s="100">
        <f t="shared" si="545"/>
        <v>8.8819489694561131</v>
      </c>
    </row>
    <row r="498" spans="1:109">
      <c r="A498" s="84">
        <v>8192</v>
      </c>
      <c r="B498" s="84">
        <f t="shared" si="481"/>
        <v>16.399999999999999</v>
      </c>
      <c r="C498" s="112">
        <f t="shared" si="546"/>
        <v>14.74</v>
      </c>
      <c r="D498" s="116"/>
      <c r="E498" s="86">
        <f t="shared" si="528"/>
        <v>3.46</v>
      </c>
      <c r="F498" s="86">
        <f t="shared" si="482"/>
        <v>3.46</v>
      </c>
      <c r="G498" s="87">
        <f t="shared" si="483"/>
        <v>11.9716</v>
      </c>
      <c r="H498" s="88">
        <f t="shared" si="484"/>
        <v>4.1816874877430287E+29</v>
      </c>
      <c r="I498" s="84">
        <f t="shared" si="529"/>
        <v>98.400000000000048</v>
      </c>
      <c r="J498" s="89">
        <v>492</v>
      </c>
      <c r="K498" s="94">
        <f t="shared" si="485"/>
        <v>492</v>
      </c>
      <c r="L498" s="94">
        <f t="shared" si="486"/>
        <v>10</v>
      </c>
      <c r="M498" s="94">
        <v>1</v>
      </c>
      <c r="N498" s="94">
        <f>N$3/Q$3</f>
        <v>1</v>
      </c>
      <c r="O498" s="93">
        <f>O497*M498</f>
        <v>4.8192263324176063E+24</v>
      </c>
      <c r="P498" s="93">
        <f>K498*O498*$G498*N498</f>
        <v>2.8385374180895946E+28</v>
      </c>
      <c r="Q498" s="93">
        <f t="shared" si="547"/>
        <v>4.1816874877430287E+30</v>
      </c>
      <c r="R498" s="93">
        <f t="shared" si="548"/>
        <v>2.0908437438715146E+31</v>
      </c>
      <c r="S498" s="93">
        <f t="shared" si="487"/>
        <v>380108.79999999999</v>
      </c>
      <c r="T498" s="94">
        <f t="shared" si="549"/>
        <v>147.31838520407481</v>
      </c>
      <c r="U498" s="100">
        <f>T498/(($C498/N$3))</f>
        <v>9.9944630396251561</v>
      </c>
      <c r="V498" s="94">
        <f t="shared" si="488"/>
        <v>482</v>
      </c>
      <c r="W498" s="97">
        <f t="shared" si="489"/>
        <v>10.5</v>
      </c>
      <c r="X498" s="94">
        <v>1</v>
      </c>
      <c r="Y498" s="94">
        <f>Y$3/AB$3</f>
        <v>0.95238095238095244</v>
      </c>
      <c r="Z498" s="93">
        <f>Z497*X498</f>
        <v>6.4016326463783435E+24</v>
      </c>
      <c r="AA498" s="93">
        <f>V498*Z498*$G498*Y498</f>
        <v>3.5180392912078665E+28</v>
      </c>
      <c r="AB498" s="93">
        <f t="shared" si="530"/>
        <v>1.0976929655325443E+30</v>
      </c>
      <c r="AC498" s="93">
        <f t="shared" si="490"/>
        <v>2.1953859310650899E+31</v>
      </c>
      <c r="AD498" s="93">
        <f t="shared" si="491"/>
        <v>380108.79999999999</v>
      </c>
      <c r="AE498" s="94">
        <f t="shared" si="492"/>
        <v>31.201839282348313</v>
      </c>
      <c r="AF498" s="100">
        <f t="shared" si="531"/>
        <v>2.2226547657032381</v>
      </c>
      <c r="AG498" s="94">
        <f t="shared" si="493"/>
        <v>457</v>
      </c>
      <c r="AH498" s="94">
        <f t="shared" si="494"/>
        <v>11.75</v>
      </c>
      <c r="AI498" s="94">
        <v>1</v>
      </c>
      <c r="AJ498" s="94">
        <f>AJ$3/AM$3</f>
        <v>0.85106382978723394</v>
      </c>
      <c r="AK498" s="93">
        <f>AK497*AI498</f>
        <v>3.485333329694876E+22</v>
      </c>
      <c r="AL498" s="93">
        <f>AG498*AK498*$G498*AJ498</f>
        <v>1.6228368115597663E+26</v>
      </c>
      <c r="AM498" s="93">
        <f t="shared" si="532"/>
        <v>3.8386584360140993E+28</v>
      </c>
      <c r="AN498" s="93">
        <f t="shared" si="495"/>
        <v>2.4567413990490293E+31</v>
      </c>
      <c r="AO498" s="93">
        <f t="shared" si="496"/>
        <v>380108.79999999999</v>
      </c>
      <c r="AP498" s="94">
        <f t="shared" si="497"/>
        <v>236.54001490911634</v>
      </c>
      <c r="AQ498" s="100">
        <f t="shared" si="539"/>
        <v>18.855801731221963</v>
      </c>
      <c r="AR498" s="94">
        <f t="shared" si="498"/>
        <v>427</v>
      </c>
      <c r="AS498" s="94">
        <f t="shared" si="499"/>
        <v>13.25</v>
      </c>
      <c r="AT498" s="94">
        <v>1</v>
      </c>
      <c r="AU498" s="94">
        <f>AU$3/AX$3</f>
        <v>0.75471698113207542</v>
      </c>
      <c r="AV498" s="93">
        <f>AV497*AT498</f>
        <v>3.549238096674816E+21</v>
      </c>
      <c r="AW498" s="93">
        <f>AR498*AV498*$G498*AU498</f>
        <v>1.3693022722121511E+25</v>
      </c>
      <c r="AX498" s="93">
        <f t="shared" si="533"/>
        <v>6.7635936538812115E+26</v>
      </c>
      <c r="AY498" s="93">
        <f t="shared" si="500"/>
        <v>2.7703679606297566E+31</v>
      </c>
      <c r="AZ498" s="93">
        <f t="shared" si="501"/>
        <v>380108.79999999999</v>
      </c>
      <c r="BA498" s="94">
        <f t="shared" si="502"/>
        <v>49.394452862145712</v>
      </c>
      <c r="BB498" s="100">
        <f t="shared" si="540"/>
        <v>4.4401390802132337</v>
      </c>
      <c r="BC498" s="94">
        <f t="shared" si="503"/>
        <v>390</v>
      </c>
      <c r="BD498" s="94">
        <f t="shared" si="504"/>
        <v>15.1</v>
      </c>
      <c r="BE498" s="94">
        <v>1</v>
      </c>
      <c r="BF498" s="94">
        <f>BF$3/BI$3</f>
        <v>0.66225165562913912</v>
      </c>
      <c r="BG498" s="93">
        <f>BG497*BE498</f>
        <v>2.171222577119232E+19</v>
      </c>
      <c r="BH498" s="93">
        <f>BC498*BG498*$G498*BF498</f>
        <v>6.7134259600356526E+22</v>
      </c>
      <c r="BI498" s="93">
        <f t="shared" si="534"/>
        <v>4.5636949690453437E+24</v>
      </c>
      <c r="BJ498" s="93">
        <f t="shared" si="505"/>
        <v>3.1571740532459868E+31</v>
      </c>
      <c r="BK498" s="93">
        <f t="shared" si="506"/>
        <v>380108.79999999999</v>
      </c>
      <c r="BL498" s="94">
        <f t="shared" si="507"/>
        <v>67.978629632806843</v>
      </c>
      <c r="BM498" s="100">
        <f t="shared" si="541"/>
        <v>6.9638894671328586</v>
      </c>
      <c r="BN498" s="94">
        <f t="shared" si="508"/>
        <v>340</v>
      </c>
      <c r="BO498" s="94">
        <f t="shared" si="509"/>
        <v>17.600000000000001</v>
      </c>
      <c r="BP498" s="94">
        <v>14</v>
      </c>
      <c r="BQ498" s="94">
        <f>BQ$3/BT$3</f>
        <v>0.56818181818181823</v>
      </c>
      <c r="BR498" s="93">
        <f>BR497*BP498</f>
        <v>1.4549047012491264E+17</v>
      </c>
      <c r="BS498" s="93">
        <f>BN498*BR498*$G498*BQ498</f>
        <v>3.3647514893756675E+20</v>
      </c>
      <c r="BT498" s="93">
        <f t="shared" si="535"/>
        <v>5.1946031311567276E+21</v>
      </c>
      <c r="BU498" s="93">
        <f t="shared" si="510"/>
        <v>3.6798849892138657E+31</v>
      </c>
      <c r="BV498" s="93">
        <f t="shared" si="511"/>
        <v>380108.79999999999</v>
      </c>
      <c r="BW498" s="94">
        <f t="shared" si="512"/>
        <v>15.438296550455174</v>
      </c>
      <c r="BX498" s="100">
        <f t="shared" si="542"/>
        <v>1.8433786925916626</v>
      </c>
      <c r="BY498" s="94">
        <f t="shared" si="513"/>
        <v>285</v>
      </c>
      <c r="BZ498" s="94">
        <f t="shared" si="514"/>
        <v>20.350000000000001</v>
      </c>
      <c r="CA498" s="94">
        <v>1</v>
      </c>
      <c r="CB498" s="94">
        <f>CB$3/CE$3</f>
        <v>0.49140049140049141</v>
      </c>
      <c r="CC498" s="93">
        <f>CC497*CA498</f>
        <v>67013042503680</v>
      </c>
      <c r="CD498" s="93">
        <f>BY498*CC498*$G498*CB498</f>
        <v>1.1235489031772032E+17</v>
      </c>
      <c r="CE498" s="93">
        <f t="shared" si="536"/>
        <v>2.932744077343723E+18</v>
      </c>
      <c r="CF498" s="93">
        <f t="shared" si="515"/>
        <v>4.2548670187785315E+31</v>
      </c>
      <c r="CG498" s="93">
        <f t="shared" si="516"/>
        <v>380108.79999999999</v>
      </c>
      <c r="CH498" s="94">
        <f t="shared" si="517"/>
        <v>26.102504920350391</v>
      </c>
      <c r="CI498" s="100">
        <f t="shared" si="543"/>
        <v>3.6037040375110614</v>
      </c>
      <c r="CJ498" s="94">
        <f t="shared" si="518"/>
        <v>235</v>
      </c>
      <c r="CK498" s="94">
        <f t="shared" si="519"/>
        <v>22.85</v>
      </c>
      <c r="CL498" s="94">
        <v>1</v>
      </c>
      <c r="CM498" s="94">
        <f>CM$3/CP$3</f>
        <v>0.43763676148796499</v>
      </c>
      <c r="CN498" s="93">
        <f>CN497*CL498</f>
        <v>28515302400</v>
      </c>
      <c r="CO498" s="93">
        <f>CJ498*CN498*$G498*CM498</f>
        <v>35108464612596.238</v>
      </c>
      <c r="CP498" s="93">
        <f t="shared" si="537"/>
        <v>3215851608919295.5</v>
      </c>
      <c r="CQ498" s="93">
        <f t="shared" si="520"/>
        <v>4.7775779547464104E+31</v>
      </c>
      <c r="CR498" s="93">
        <f t="shared" si="521"/>
        <v>380108.79999999999</v>
      </c>
      <c r="CS498" s="94">
        <f t="shared" si="522"/>
        <v>91.597614546934935</v>
      </c>
      <c r="CT498" s="100">
        <f t="shared" si="544"/>
        <v>14.199494521014</v>
      </c>
      <c r="CU498" s="94">
        <f t="shared" si="523"/>
        <v>172</v>
      </c>
      <c r="CV498" s="94">
        <f t="shared" si="524"/>
        <v>26</v>
      </c>
      <c r="CW498" s="94">
        <v>1</v>
      </c>
      <c r="CX498" s="94">
        <f>CX$3/DA$3</f>
        <v>0.38461538461538458</v>
      </c>
      <c r="CY498" s="93">
        <f>CY497*CW498</f>
        <v>12979200</v>
      </c>
      <c r="CZ498" s="93">
        <f>CU498*CY498*$G498*CX498</f>
        <v>10279103078.4</v>
      </c>
      <c r="DA498" s="93">
        <f t="shared" si="538"/>
        <v>589393305652.625</v>
      </c>
      <c r="DB498" s="93">
        <f t="shared" si="525"/>
        <v>5.4361937340659375E+31</v>
      </c>
      <c r="DC498" s="93">
        <f t="shared" si="526"/>
        <v>380108.79999999999</v>
      </c>
      <c r="DD498" s="94">
        <f t="shared" si="527"/>
        <v>57.33898192840843</v>
      </c>
      <c r="DE498" s="100">
        <f t="shared" si="545"/>
        <v>10.114067368647348</v>
      </c>
    </row>
    <row r="499" spans="1:109">
      <c r="A499" s="84">
        <v>8192</v>
      </c>
      <c r="B499" s="84">
        <f t="shared" si="481"/>
        <v>16.433333333333334</v>
      </c>
      <c r="C499" s="112">
        <f t="shared" si="546"/>
        <v>14.74</v>
      </c>
      <c r="D499" s="116"/>
      <c r="E499" s="86">
        <f t="shared" si="528"/>
        <v>3.4649999999999999</v>
      </c>
      <c r="F499" s="86">
        <f t="shared" si="482"/>
        <v>3.4649999999999999</v>
      </c>
      <c r="G499" s="87">
        <f t="shared" si="483"/>
        <v>12.006224999999999</v>
      </c>
      <c r="H499" s="88">
        <f t="shared" si="484"/>
        <v>4.8034975382821008E+29</v>
      </c>
      <c r="I499" s="84">
        <f t="shared" si="529"/>
        <v>98.600000000000065</v>
      </c>
      <c r="J499" s="89">
        <v>493</v>
      </c>
      <c r="K499" s="94">
        <f t="shared" si="485"/>
        <v>493</v>
      </c>
      <c r="L499" s="94">
        <f t="shared" si="486"/>
        <v>10</v>
      </c>
      <c r="M499" s="94">
        <v>1</v>
      </c>
      <c r="N499" s="94">
        <f>N$3/Q$3</f>
        <v>1</v>
      </c>
      <c r="O499" s="93">
        <f>O498*M499</f>
        <v>4.8192263324176063E+24</v>
      </c>
      <c r="P499" s="93">
        <f>K499*O499*$G499*N499</f>
        <v>2.8525332826754768E+28</v>
      </c>
      <c r="Q499" s="93">
        <f t="shared" si="547"/>
        <v>4.8034975382821007E+30</v>
      </c>
      <c r="R499" s="93">
        <f t="shared" si="548"/>
        <v>2.4017487691410506E+31</v>
      </c>
      <c r="S499" s="93">
        <f t="shared" si="487"/>
        <v>380381.8666666667</v>
      </c>
      <c r="T499" s="94">
        <f t="shared" si="549"/>
        <v>168.39409262831654</v>
      </c>
      <c r="U499" s="100">
        <f>T499/(($C499/N$3))</f>
        <v>11.424293936792166</v>
      </c>
      <c r="V499" s="94">
        <f t="shared" si="488"/>
        <v>483</v>
      </c>
      <c r="W499" s="97">
        <f t="shared" si="489"/>
        <v>10.5</v>
      </c>
      <c r="X499" s="94">
        <v>1</v>
      </c>
      <c r="Y499" s="94">
        <f>Y$3/AB$3</f>
        <v>0.95238095238095244</v>
      </c>
      <c r="Z499" s="93">
        <f>Z498*X499</f>
        <v>6.4016326463783435E+24</v>
      </c>
      <c r="AA499" s="93">
        <f>V499*Z499*$G499*Y499</f>
        <v>3.5355343283091362E+28</v>
      </c>
      <c r="AB499" s="93">
        <f t="shared" si="530"/>
        <v>1.2609181037990508E+30</v>
      </c>
      <c r="AC499" s="93">
        <f t="shared" si="490"/>
        <v>2.5218362075981029E+31</v>
      </c>
      <c r="AD499" s="93">
        <f t="shared" si="491"/>
        <v>380381.8666666667</v>
      </c>
      <c r="AE499" s="94">
        <f t="shared" si="492"/>
        <v>35.6641454080318</v>
      </c>
      <c r="AF499" s="100">
        <f t="shared" si="531"/>
        <v>2.5405259619018583</v>
      </c>
      <c r="AG499" s="94">
        <f t="shared" si="493"/>
        <v>458</v>
      </c>
      <c r="AH499" s="94">
        <f t="shared" si="494"/>
        <v>11.75</v>
      </c>
      <c r="AI499" s="94">
        <v>1</v>
      </c>
      <c r="AJ499" s="94">
        <f>AJ$3/AM$3</f>
        <v>0.85106382978723394</v>
      </c>
      <c r="AK499" s="93">
        <f>AK498*AI499</f>
        <v>3.485333329694876E+22</v>
      </c>
      <c r="AL499" s="93">
        <f>AG499*AK499*$G499*AJ499</f>
        <v>1.6310918161355459E+26</v>
      </c>
      <c r="AM499" s="93">
        <f t="shared" si="532"/>
        <v>4.4094606308448878E+28</v>
      </c>
      <c r="AN499" s="93">
        <f t="shared" si="495"/>
        <v>2.8220548037407342E+31</v>
      </c>
      <c r="AO499" s="93">
        <f t="shared" si="496"/>
        <v>380381.8666666667</v>
      </c>
      <c r="AP499" s="94">
        <f t="shared" si="497"/>
        <v>270.33797774131284</v>
      </c>
      <c r="AQ499" s="100">
        <f t="shared" si="539"/>
        <v>21.55000840203817</v>
      </c>
      <c r="AR499" s="94">
        <f t="shared" si="498"/>
        <v>428</v>
      </c>
      <c r="AS499" s="94">
        <f t="shared" si="499"/>
        <v>13.25</v>
      </c>
      <c r="AT499" s="94">
        <v>1</v>
      </c>
      <c r="AU499" s="94">
        <f>AU$3/AX$3</f>
        <v>0.75471698113207542</v>
      </c>
      <c r="AV499" s="93">
        <f>AV498*AT499</f>
        <v>3.549238096674816E+21</v>
      </c>
      <c r="AW499" s="93">
        <f>AR499*AV499*$G499*AU499</f>
        <v>1.3764787244968168E+25</v>
      </c>
      <c r="AX499" s="93">
        <f t="shared" si="533"/>
        <v>7.7693289040817334E+26</v>
      </c>
      <c r="AY499" s="93">
        <f t="shared" si="500"/>
        <v>3.1823171191118922E+31</v>
      </c>
      <c r="AZ499" s="93">
        <f t="shared" si="501"/>
        <v>380381.8666666667</v>
      </c>
      <c r="BA499" s="94">
        <f t="shared" si="502"/>
        <v>56.443508830271789</v>
      </c>
      <c r="BB499" s="100">
        <f t="shared" si="540"/>
        <v>5.0737889552313513</v>
      </c>
      <c r="BC499" s="94">
        <f t="shared" si="503"/>
        <v>391</v>
      </c>
      <c r="BD499" s="94">
        <f t="shared" si="504"/>
        <v>15.1</v>
      </c>
      <c r="BE499" s="94">
        <v>1</v>
      </c>
      <c r="BF499" s="94">
        <f>BF$3/BI$3</f>
        <v>0.66225165562913912</v>
      </c>
      <c r="BG499" s="93">
        <f>BG498*BE499</f>
        <v>2.171222577119232E+19</v>
      </c>
      <c r="BH499" s="93">
        <f>BC499*BG499*$G499*BF499</f>
        <v>6.7501066445798551E+22</v>
      </c>
      <c r="BI499" s="93">
        <f t="shared" si="534"/>
        <v>5.2423089036506319E+24</v>
      </c>
      <c r="BJ499" s="93">
        <f t="shared" si="505"/>
        <v>3.6266406414029857E+31</v>
      </c>
      <c r="BK499" s="93">
        <f t="shared" si="506"/>
        <v>380381.8666666667</v>
      </c>
      <c r="BL499" s="94">
        <f t="shared" si="507"/>
        <v>77.662608602784928</v>
      </c>
      <c r="BM499" s="100">
        <f t="shared" si="541"/>
        <v>7.955938873148253</v>
      </c>
      <c r="BN499" s="94">
        <f t="shared" si="508"/>
        <v>341</v>
      </c>
      <c r="BO499" s="94">
        <f t="shared" si="509"/>
        <v>17.600000000000001</v>
      </c>
      <c r="BP499" s="94">
        <v>1</v>
      </c>
      <c r="BQ499" s="94">
        <f>BQ$3/BT$3</f>
        <v>0.56818181818181823</v>
      </c>
      <c r="BR499" s="93">
        <f>BR498*BP499</f>
        <v>1.4549047012491264E+17</v>
      </c>
      <c r="BS499" s="93">
        <f>BN499*BR499*$G499*BQ499</f>
        <v>3.3844081818712408E+20</v>
      </c>
      <c r="BT499" s="93">
        <f t="shared" si="535"/>
        <v>5.9670320716221807E+21</v>
      </c>
      <c r="BU499" s="93">
        <f t="shared" si="510"/>
        <v>4.2270778336882488E+31</v>
      </c>
      <c r="BV499" s="93">
        <f t="shared" si="511"/>
        <v>380381.8666666667</v>
      </c>
      <c r="BW499" s="94">
        <f t="shared" si="512"/>
        <v>17.630946833141756</v>
      </c>
      <c r="BX499" s="100">
        <f t="shared" si="542"/>
        <v>2.105187681569165</v>
      </c>
      <c r="BY499" s="94">
        <f t="shared" si="513"/>
        <v>286</v>
      </c>
      <c r="BZ499" s="94">
        <f t="shared" si="514"/>
        <v>20.350000000000001</v>
      </c>
      <c r="CA499" s="94">
        <v>1</v>
      </c>
      <c r="CB499" s="94">
        <f>CB$3/CE$3</f>
        <v>0.49140049140049141</v>
      </c>
      <c r="CC499" s="93">
        <f>CC498*CA499</f>
        <v>67013042503680</v>
      </c>
      <c r="CD499" s="93">
        <f>BY499*CC499*$G499*CB499</f>
        <v>1.1307521795717502E+17</v>
      </c>
      <c r="CE499" s="93">
        <f t="shared" si="536"/>
        <v>3.3688382972720312E+18</v>
      </c>
      <c r="CF499" s="93">
        <f t="shared" si="515"/>
        <v>4.8875587452020376E+31</v>
      </c>
      <c r="CG499" s="93">
        <f t="shared" si="516"/>
        <v>380381.8666666667</v>
      </c>
      <c r="CH499" s="94">
        <f t="shared" si="517"/>
        <v>29.792896782634646</v>
      </c>
      <c r="CI499" s="100">
        <f t="shared" si="543"/>
        <v>4.1131984364085143</v>
      </c>
      <c r="CJ499" s="94">
        <f t="shared" si="518"/>
        <v>236</v>
      </c>
      <c r="CK499" s="94">
        <f t="shared" si="519"/>
        <v>22.85</v>
      </c>
      <c r="CL499" s="94">
        <v>1</v>
      </c>
      <c r="CM499" s="94">
        <f>CM$3/CP$3</f>
        <v>0.43763676148796499</v>
      </c>
      <c r="CN499" s="93">
        <f>CN498*CL499</f>
        <v>28515302400</v>
      </c>
      <c r="CO499" s="93">
        <f>CJ499*CN499*$G499*CM499</f>
        <v>35359837298711.523</v>
      </c>
      <c r="CP499" s="93">
        <f t="shared" si="537"/>
        <v>3694043453080164</v>
      </c>
      <c r="CQ499" s="93">
        <f t="shared" si="520"/>
        <v>5.4879959374873003E+31</v>
      </c>
      <c r="CR499" s="93">
        <f t="shared" si="521"/>
        <v>380381.8666666667</v>
      </c>
      <c r="CS499" s="94">
        <f t="shared" si="522"/>
        <v>104.47003536452277</v>
      </c>
      <c r="CT499" s="100">
        <f t="shared" si="544"/>
        <v>16.194981737308993</v>
      </c>
      <c r="CU499" s="94">
        <f t="shared" si="523"/>
        <v>173</v>
      </c>
      <c r="CV499" s="94">
        <f t="shared" si="524"/>
        <v>26</v>
      </c>
      <c r="CW499" s="94">
        <v>1</v>
      </c>
      <c r="CX499" s="94">
        <f>CX$3/DA$3</f>
        <v>0.38461538461538458</v>
      </c>
      <c r="CY499" s="93">
        <f>CY498*CW499</f>
        <v>12979200</v>
      </c>
      <c r="CZ499" s="93">
        <f>CU499*CY499*$G499*CX499</f>
        <v>10368768009.599998</v>
      </c>
      <c r="DA499" s="93">
        <f t="shared" si="538"/>
        <v>677035120649.43494</v>
      </c>
      <c r="DB499" s="93">
        <f t="shared" si="525"/>
        <v>6.2445467997667311E+31</v>
      </c>
      <c r="DC499" s="93">
        <f t="shared" si="526"/>
        <v>380381.8666666667</v>
      </c>
      <c r="DD499" s="94">
        <f t="shared" si="527"/>
        <v>65.295618536608885</v>
      </c>
      <c r="DE499" s="100">
        <f t="shared" si="545"/>
        <v>11.517544653675921</v>
      </c>
    </row>
    <row r="500" spans="1:109">
      <c r="A500" s="84">
        <v>8192</v>
      </c>
      <c r="B500" s="84">
        <f t="shared" si="481"/>
        <v>16.466666666666665</v>
      </c>
      <c r="C500" s="112">
        <f t="shared" si="546"/>
        <v>14.74</v>
      </c>
      <c r="D500" s="116"/>
      <c r="E500" s="86">
        <f t="shared" si="528"/>
        <v>3.47</v>
      </c>
      <c r="F500" s="86">
        <f t="shared" si="482"/>
        <v>3.47</v>
      </c>
      <c r="G500" s="87">
        <f t="shared" si="483"/>
        <v>12.040900000000001</v>
      </c>
      <c r="H500" s="88">
        <f t="shared" si="484"/>
        <v>5.517769720456957E+29</v>
      </c>
      <c r="I500" s="84">
        <f t="shared" si="529"/>
        <v>98.800000000000054</v>
      </c>
      <c r="J500" s="89">
        <v>494</v>
      </c>
      <c r="K500" s="94">
        <f t="shared" si="485"/>
        <v>494</v>
      </c>
      <c r="L500" s="94">
        <f t="shared" si="486"/>
        <v>10</v>
      </c>
      <c r="M500" s="94">
        <v>1</v>
      </c>
      <c r="N500" s="94">
        <f>N$3/Q$3</f>
        <v>1</v>
      </c>
      <c r="O500" s="93">
        <f>O499*M500</f>
        <v>4.8192263324176063E+24</v>
      </c>
      <c r="P500" s="93">
        <f>K500*O500*$G500*N500</f>
        <v>2.8665744238927537E+28</v>
      </c>
      <c r="Q500" s="93">
        <f t="shared" si="547"/>
        <v>5.5177697204569572E+30</v>
      </c>
      <c r="R500" s="93">
        <f t="shared" si="548"/>
        <v>2.7588848602284788E+31</v>
      </c>
      <c r="S500" s="93">
        <f t="shared" si="487"/>
        <v>380654.93333333335</v>
      </c>
      <c r="T500" s="94">
        <f t="shared" si="549"/>
        <v>192.48653286189341</v>
      </c>
      <c r="U500" s="100">
        <f>T500/(($C500/N$3))</f>
        <v>13.058787846804165</v>
      </c>
      <c r="V500" s="94">
        <f t="shared" si="488"/>
        <v>484</v>
      </c>
      <c r="W500" s="97">
        <f t="shared" si="489"/>
        <v>10.5</v>
      </c>
      <c r="X500" s="94">
        <v>1</v>
      </c>
      <c r="Y500" s="94">
        <f>Y$3/AB$3</f>
        <v>0.95238095238095244</v>
      </c>
      <c r="Z500" s="93">
        <f>Z499*X500</f>
        <v>6.4016326463783435E+24</v>
      </c>
      <c r="AA500" s="93">
        <f>V500*Z500*$G500*Y500</f>
        <v>3.553086339940959E+28</v>
      </c>
      <c r="AB500" s="93">
        <f t="shared" si="530"/>
        <v>1.4484145516199501E+30</v>
      </c>
      <c r="AC500" s="93">
        <f t="shared" si="490"/>
        <v>2.8968291032399026E+31</v>
      </c>
      <c r="AD500" s="93">
        <f t="shared" si="491"/>
        <v>380654.93333333335</v>
      </c>
      <c r="AE500" s="94">
        <f t="shared" si="492"/>
        <v>40.764969185747908</v>
      </c>
      <c r="AF500" s="100">
        <f t="shared" si="531"/>
        <v>2.9038817941000885</v>
      </c>
      <c r="AG500" s="94">
        <f t="shared" si="493"/>
        <v>459</v>
      </c>
      <c r="AH500" s="94">
        <f t="shared" si="494"/>
        <v>11.75</v>
      </c>
      <c r="AI500" s="94">
        <v>1</v>
      </c>
      <c r="AJ500" s="94">
        <f>AJ$3/AM$3</f>
        <v>0.85106382978723394</v>
      </c>
      <c r="AK500" s="93">
        <f>AK499*AI500</f>
        <v>3.485333329694876E+22</v>
      </c>
      <c r="AL500" s="93">
        <f>AG500*AK500*$G500*AJ500</f>
        <v>1.6393741694545592E+26</v>
      </c>
      <c r="AM500" s="93">
        <f t="shared" si="532"/>
        <v>5.0651401730757094E+28</v>
      </c>
      <c r="AN500" s="93">
        <f t="shared" si="495"/>
        <v>3.2416897107684622E+31</v>
      </c>
      <c r="AO500" s="93">
        <f t="shared" si="496"/>
        <v>380654.93333333335</v>
      </c>
      <c r="AP500" s="94">
        <f t="shared" si="497"/>
        <v>308.96791394248612</v>
      </c>
      <c r="AQ500" s="100">
        <f t="shared" si="539"/>
        <v>24.629396124994656</v>
      </c>
      <c r="AR500" s="94">
        <f t="shared" si="498"/>
        <v>429</v>
      </c>
      <c r="AS500" s="94">
        <f t="shared" si="499"/>
        <v>13.25</v>
      </c>
      <c r="AT500" s="94">
        <v>1</v>
      </c>
      <c r="AU500" s="94">
        <f>AU$3/AX$3</f>
        <v>0.75471698113207542</v>
      </c>
      <c r="AV500" s="93">
        <f>AV499*AT500</f>
        <v>3.549238096674816E+21</v>
      </c>
      <c r="AW500" s="93">
        <f>AR500*AV500*$G500*AU500</f>
        <v>1.383679472320756E+25</v>
      </c>
      <c r="AX500" s="93">
        <f t="shared" si="533"/>
        <v>8.9246153315496038E+26</v>
      </c>
      <c r="AY500" s="93">
        <f t="shared" si="500"/>
        <v>3.6555224398027339E+31</v>
      </c>
      <c r="AZ500" s="93">
        <f t="shared" si="501"/>
        <v>380654.93333333335</v>
      </c>
      <c r="BA500" s="94">
        <f t="shared" si="502"/>
        <v>64.499152513847193</v>
      </c>
      <c r="BB500" s="100">
        <f t="shared" si="540"/>
        <v>5.7979224613872136</v>
      </c>
      <c r="BC500" s="94">
        <f t="shared" si="503"/>
        <v>392</v>
      </c>
      <c r="BD500" s="94">
        <f t="shared" si="504"/>
        <v>15.1</v>
      </c>
      <c r="BE500" s="94">
        <v>1</v>
      </c>
      <c r="BF500" s="94">
        <f>BF$3/BI$3</f>
        <v>0.66225165562913912</v>
      </c>
      <c r="BG500" s="93">
        <f>BG499*BE500</f>
        <v>2.171222577119232E+19</v>
      </c>
      <c r="BH500" s="93">
        <f>BC500*BG500*$G500*BF500</f>
        <v>6.7869150861611298E+22</v>
      </c>
      <c r="BI500" s="93">
        <f t="shared" si="534"/>
        <v>6.021831614009791E+24</v>
      </c>
      <c r="BJ500" s="93">
        <f t="shared" si="505"/>
        <v>4.165916138945002E+31</v>
      </c>
      <c r="BK500" s="93">
        <f t="shared" si="506"/>
        <v>380654.93333333335</v>
      </c>
      <c r="BL500" s="94">
        <f t="shared" si="507"/>
        <v>88.727080530130934</v>
      </c>
      <c r="BM500" s="100">
        <f t="shared" si="541"/>
        <v>9.0894091994910262</v>
      </c>
      <c r="BN500" s="94">
        <f t="shared" si="508"/>
        <v>342</v>
      </c>
      <c r="BO500" s="94">
        <f t="shared" si="509"/>
        <v>17.600000000000001</v>
      </c>
      <c r="BP500" s="94">
        <v>1</v>
      </c>
      <c r="BQ500" s="94">
        <f>BQ$3/BT$3</f>
        <v>0.56818181818181823</v>
      </c>
      <c r="BR500" s="93">
        <f>BR499*BP500</f>
        <v>1.4549047012491264E+17</v>
      </c>
      <c r="BS500" s="93">
        <f>BN500*BR500*$G500*BQ500</f>
        <v>3.4041362556287202E+20</v>
      </c>
      <c r="BT500" s="93">
        <f t="shared" si="535"/>
        <v>6.8543199248869501E+21</v>
      </c>
      <c r="BU500" s="93">
        <f t="shared" si="510"/>
        <v>4.855637354002123E+31</v>
      </c>
      <c r="BV500" s="93">
        <f t="shared" si="511"/>
        <v>380654.93333333335</v>
      </c>
      <c r="BW500" s="94">
        <f t="shared" si="512"/>
        <v>20.135269008557959</v>
      </c>
      <c r="BX500" s="100">
        <f t="shared" si="542"/>
        <v>2.404211224902443</v>
      </c>
      <c r="BY500" s="94">
        <f t="shared" si="513"/>
        <v>287</v>
      </c>
      <c r="BZ500" s="94">
        <f t="shared" si="514"/>
        <v>20.350000000000001</v>
      </c>
      <c r="CA500" s="94">
        <v>1</v>
      </c>
      <c r="CB500" s="94">
        <f>CB$3/CE$3</f>
        <v>0.49140049140049141</v>
      </c>
      <c r="CC500" s="93">
        <f>CC499*CA500</f>
        <v>67013042503680</v>
      </c>
      <c r="CD500" s="93">
        <f>BY500*CC500*$G500*CB500</f>
        <v>1.1379829856486235E+17</v>
      </c>
      <c r="CE500" s="93">
        <f t="shared" si="536"/>
        <v>3.8697790103273958E+18</v>
      </c>
      <c r="CF500" s="93">
        <f t="shared" si="515"/>
        <v>5.6143306905649549E+31</v>
      </c>
      <c r="CG500" s="93">
        <f t="shared" si="516"/>
        <v>380654.93333333335</v>
      </c>
      <c r="CH500" s="94">
        <f t="shared" si="517"/>
        <v>34.005596385272078</v>
      </c>
      <c r="CI500" s="100">
        <f t="shared" si="543"/>
        <v>4.6948024860263695</v>
      </c>
      <c r="CJ500" s="94">
        <f t="shared" si="518"/>
        <v>237</v>
      </c>
      <c r="CK500" s="94">
        <f t="shared" si="519"/>
        <v>22.85</v>
      </c>
      <c r="CL500" s="94">
        <v>1</v>
      </c>
      <c r="CM500" s="94">
        <f>CM$3/CP$3</f>
        <v>0.43763676148796499</v>
      </c>
      <c r="CN500" s="93">
        <f>CN499*CL500</f>
        <v>28515302400</v>
      </c>
      <c r="CO500" s="93">
        <f>CJ500*CN500*$G500*CM500</f>
        <v>35612222059673.492</v>
      </c>
      <c r="CP500" s="93">
        <f t="shared" si="537"/>
        <v>4243341637840750.5</v>
      </c>
      <c r="CQ500" s="93">
        <f t="shared" si="520"/>
        <v>6.3040519056220741E+31</v>
      </c>
      <c r="CR500" s="93">
        <f t="shared" si="521"/>
        <v>380654.93333333335</v>
      </c>
      <c r="CS500" s="94">
        <f t="shared" si="522"/>
        <v>119.15408229035555</v>
      </c>
      <c r="CT500" s="100">
        <f t="shared" si="544"/>
        <v>18.471307872012378</v>
      </c>
      <c r="CU500" s="94">
        <f t="shared" si="523"/>
        <v>174</v>
      </c>
      <c r="CV500" s="94">
        <f t="shared" si="524"/>
        <v>26</v>
      </c>
      <c r="CW500" s="94">
        <v>1</v>
      </c>
      <c r="CX500" s="94">
        <f>CX$3/DA$3</f>
        <v>0.38461538461538458</v>
      </c>
      <c r="CY500" s="93">
        <f>CY499*CW500</f>
        <v>12979200</v>
      </c>
      <c r="CZ500" s="93">
        <f>CU500*CY500*$G500*CX500</f>
        <v>10458822067.199999</v>
      </c>
      <c r="DA500" s="93">
        <f t="shared" si="538"/>
        <v>777709129365.2251</v>
      </c>
      <c r="DB500" s="93">
        <f t="shared" si="525"/>
        <v>7.1731006365940437E+31</v>
      </c>
      <c r="DC500" s="93">
        <f t="shared" si="526"/>
        <v>380654.93333333335</v>
      </c>
      <c r="DD500" s="94">
        <f t="shared" si="527"/>
        <v>74.359150998868728</v>
      </c>
      <c r="DE500" s="100">
        <f t="shared" si="545"/>
        <v>13.116268154481594</v>
      </c>
    </row>
    <row r="501" spans="1:109">
      <c r="A501" s="84">
        <v>8192</v>
      </c>
      <c r="B501" s="84">
        <f t="shared" si="481"/>
        <v>16.5</v>
      </c>
      <c r="C501" s="112">
        <f t="shared" si="546"/>
        <v>14.74</v>
      </c>
      <c r="D501" s="116"/>
      <c r="E501" s="86">
        <f t="shared" si="528"/>
        <v>3.4750000000000001</v>
      </c>
      <c r="F501" s="86">
        <f t="shared" si="482"/>
        <v>3.4750000000000001</v>
      </c>
      <c r="G501" s="87">
        <f t="shared" si="483"/>
        <v>12.075625</v>
      </c>
      <c r="H501" s="88">
        <f t="shared" si="484"/>
        <v>6.3382530011413553E+29</v>
      </c>
      <c r="I501" s="84">
        <f t="shared" si="529"/>
        <v>99.000000000000043</v>
      </c>
      <c r="J501" s="89">
        <v>495</v>
      </c>
      <c r="K501" s="94">
        <f t="shared" si="485"/>
        <v>495</v>
      </c>
      <c r="L501" s="94">
        <f t="shared" si="486"/>
        <v>10</v>
      </c>
      <c r="M501" s="94">
        <v>1</v>
      </c>
      <c r="N501" s="94">
        <f>N$3/Q$3</f>
        <v>1</v>
      </c>
      <c r="O501" s="93">
        <f>O500*M501</f>
        <v>4.8192263324176063E+24</v>
      </c>
      <c r="P501" s="93">
        <f>K501*O501*$G501*N501</f>
        <v>2.8806609140298178E+28</v>
      </c>
      <c r="Q501" s="93">
        <f t="shared" si="547"/>
        <v>6.3382530011413553E+30</v>
      </c>
      <c r="R501" s="93">
        <f t="shared" si="548"/>
        <v>3.1691265005706775E+31</v>
      </c>
      <c r="S501" s="93">
        <f t="shared" si="487"/>
        <v>380928</v>
      </c>
      <c r="T501" s="94">
        <f t="shared" si="549"/>
        <v>220.02773635285794</v>
      </c>
      <c r="U501" s="100">
        <f>T501/(($C501/N$3))</f>
        <v>14.927254840763768</v>
      </c>
      <c r="V501" s="94">
        <f t="shared" si="488"/>
        <v>485</v>
      </c>
      <c r="W501" s="97">
        <f t="shared" si="489"/>
        <v>10.5</v>
      </c>
      <c r="X501" s="94">
        <v>1</v>
      </c>
      <c r="Y501" s="94">
        <f>Y$3/AB$3</f>
        <v>0.95238095238095244</v>
      </c>
      <c r="Z501" s="93">
        <f>Z500*X501</f>
        <v>6.4016326463783435E+24</v>
      </c>
      <c r="AA501" s="93">
        <f>V501*Z501*$G501*Y501</f>
        <v>3.5706954175552298E+28</v>
      </c>
      <c r="AB501" s="93">
        <f t="shared" si="530"/>
        <v>1.6637914127996051E+30</v>
      </c>
      <c r="AC501" s="93">
        <f t="shared" si="490"/>
        <v>3.3275828255992112E+31</v>
      </c>
      <c r="AD501" s="93">
        <f t="shared" si="491"/>
        <v>380928</v>
      </c>
      <c r="AE501" s="94">
        <f t="shared" si="492"/>
        <v>46.595724872516946</v>
      </c>
      <c r="AF501" s="100">
        <f t="shared" si="531"/>
        <v>3.3192341327098234</v>
      </c>
      <c r="AG501" s="94">
        <f t="shared" si="493"/>
        <v>460</v>
      </c>
      <c r="AH501" s="94">
        <f t="shared" si="494"/>
        <v>11.75</v>
      </c>
      <c r="AI501" s="94">
        <v>15</v>
      </c>
      <c r="AJ501" s="94">
        <f>AJ$3/AM$3</f>
        <v>0.85106382978723394</v>
      </c>
      <c r="AK501" s="93">
        <f>AK500*AI501</f>
        <v>5.2279999945423141E+23</v>
      </c>
      <c r="AL501" s="93">
        <f>AG501*AK501*$G501*AJ501</f>
        <v>2.471525874015635E+27</v>
      </c>
      <c r="AM501" s="93">
        <f t="shared" si="532"/>
        <v>5.8183181846414659E+28</v>
      </c>
      <c r="AN501" s="93">
        <f t="shared" si="495"/>
        <v>3.7237236381705459E+31</v>
      </c>
      <c r="AO501" s="93">
        <f t="shared" si="496"/>
        <v>380928</v>
      </c>
      <c r="AP501" s="94">
        <f t="shared" si="497"/>
        <v>23.541401066492167</v>
      </c>
      <c r="AQ501" s="100">
        <f t="shared" si="539"/>
        <v>1.8766042234144029</v>
      </c>
      <c r="AR501" s="94">
        <f t="shared" si="498"/>
        <v>430</v>
      </c>
      <c r="AS501" s="94">
        <f t="shared" si="499"/>
        <v>13.25</v>
      </c>
      <c r="AT501" s="94">
        <v>1</v>
      </c>
      <c r="AU501" s="94">
        <f>AU$3/AX$3</f>
        <v>0.75471698113207542</v>
      </c>
      <c r="AV501" s="93">
        <f>AV500*AT501</f>
        <v>3.549238096674816E+21</v>
      </c>
      <c r="AW501" s="93">
        <f>AR501*AV501*$G501*AU501</f>
        <v>1.3909045558640222E+25</v>
      </c>
      <c r="AX501" s="93">
        <f t="shared" si="533"/>
        <v>1.025169095033235E+27</v>
      </c>
      <c r="AY501" s="93">
        <f t="shared" si="500"/>
        <v>4.1990926132561477E+31</v>
      </c>
      <c r="AZ501" s="93">
        <f t="shared" si="501"/>
        <v>380928</v>
      </c>
      <c r="BA501" s="94">
        <f t="shared" si="502"/>
        <v>73.705207931855938</v>
      </c>
      <c r="BB501" s="100">
        <f t="shared" si="540"/>
        <v>6.6254681485555711</v>
      </c>
      <c r="BC501" s="94">
        <f t="shared" si="503"/>
        <v>393</v>
      </c>
      <c r="BD501" s="94">
        <f t="shared" si="504"/>
        <v>15.1</v>
      </c>
      <c r="BE501" s="94">
        <v>1</v>
      </c>
      <c r="BF501" s="94">
        <f>BF$3/BI$3</f>
        <v>0.66225165562913912</v>
      </c>
      <c r="BG501" s="93">
        <f>BG500*BE501</f>
        <v>2.171222577119232E+19</v>
      </c>
      <c r="BH501" s="93">
        <f>BC501*BG501*$G501*BF501</f>
        <v>6.8238515004638367E+22</v>
      </c>
      <c r="BI501" s="93">
        <f t="shared" si="534"/>
        <v>6.917268069082188E+24</v>
      </c>
      <c r="BJ501" s="93">
        <f t="shared" si="505"/>
        <v>4.7853810158617227E+31</v>
      </c>
      <c r="BK501" s="93">
        <f t="shared" si="506"/>
        <v>380928</v>
      </c>
      <c r="BL501" s="94">
        <f t="shared" si="507"/>
        <v>101.368971300328</v>
      </c>
      <c r="BM501" s="100">
        <f t="shared" si="541"/>
        <v>10.384473993452868</v>
      </c>
      <c r="BN501" s="94">
        <f t="shared" si="508"/>
        <v>343</v>
      </c>
      <c r="BO501" s="94">
        <f t="shared" si="509"/>
        <v>17.600000000000001</v>
      </c>
      <c r="BP501" s="94">
        <v>1</v>
      </c>
      <c r="BQ501" s="94">
        <f>BQ$3/BT$3</f>
        <v>0.56818181818181823</v>
      </c>
      <c r="BR501" s="93">
        <f>BR500*BP501</f>
        <v>1.4549047012491264E+17</v>
      </c>
      <c r="BS501" s="93">
        <f>BN501*BR501*$G501*BQ501</f>
        <v>3.4239358346456642E+20</v>
      </c>
      <c r="BT501" s="93">
        <f t="shared" si="535"/>
        <v>7.8735460223410409E+21</v>
      </c>
      <c r="BU501" s="93">
        <f t="shared" si="510"/>
        <v>5.5776626410043931E+31</v>
      </c>
      <c r="BV501" s="93">
        <f t="shared" si="511"/>
        <v>380928</v>
      </c>
      <c r="BW501" s="94">
        <f t="shared" si="512"/>
        <v>22.995600392598647</v>
      </c>
      <c r="BX501" s="100">
        <f t="shared" si="542"/>
        <v>2.7457433304595398</v>
      </c>
      <c r="BY501" s="94">
        <f t="shared" si="513"/>
        <v>288</v>
      </c>
      <c r="BZ501" s="94">
        <f t="shared" si="514"/>
        <v>20.350000000000001</v>
      </c>
      <c r="CA501" s="94">
        <v>1</v>
      </c>
      <c r="CB501" s="94">
        <f>CB$3/CE$3</f>
        <v>0.49140049140049141</v>
      </c>
      <c r="CC501" s="93">
        <f>CC500*CA501</f>
        <v>67013042503680</v>
      </c>
      <c r="CD501" s="93">
        <f>BY501*CC501*$G501*CB501</f>
        <v>1.1452413708031856E+17</v>
      </c>
      <c r="CE501" s="93">
        <f t="shared" si="536"/>
        <v>4.4452087833651343E+18</v>
      </c>
      <c r="CF501" s="93">
        <f t="shared" si="515"/>
        <v>6.4491724286613297E+31</v>
      </c>
      <c r="CG501" s="93">
        <f t="shared" si="516"/>
        <v>380928</v>
      </c>
      <c r="CH501" s="94">
        <f t="shared" si="517"/>
        <v>38.814601853298413</v>
      </c>
      <c r="CI501" s="100">
        <f t="shared" si="543"/>
        <v>5.3587323454180646</v>
      </c>
      <c r="CJ501" s="94">
        <f t="shared" si="518"/>
        <v>238</v>
      </c>
      <c r="CK501" s="94">
        <f t="shared" si="519"/>
        <v>22.85</v>
      </c>
      <c r="CL501" s="94">
        <v>1</v>
      </c>
      <c r="CM501" s="94">
        <f>CM$3/CP$3</f>
        <v>0.43763676148796499</v>
      </c>
      <c r="CN501" s="93">
        <f>CN500*CL501</f>
        <v>28515302400</v>
      </c>
      <c r="CO501" s="93">
        <f>CJ501*CN501*$G501*CM501</f>
        <v>35865620767383.805</v>
      </c>
      <c r="CP501" s="93">
        <f t="shared" si="537"/>
        <v>4874319559078095</v>
      </c>
      <c r="CQ501" s="93">
        <f t="shared" si="520"/>
        <v>7.2414540538039982E+31</v>
      </c>
      <c r="CR501" s="93">
        <f t="shared" si="521"/>
        <v>380928</v>
      </c>
      <c r="CS501" s="94">
        <f t="shared" si="522"/>
        <v>135.90506604337938</v>
      </c>
      <c r="CT501" s="100">
        <f t="shared" si="544"/>
        <v>21.068051282844092</v>
      </c>
      <c r="CU501" s="94">
        <f t="shared" si="523"/>
        <v>175</v>
      </c>
      <c r="CV501" s="94">
        <f t="shared" si="524"/>
        <v>26</v>
      </c>
      <c r="CW501" s="94">
        <v>1</v>
      </c>
      <c r="CX501" s="94">
        <f>CX$3/DA$3</f>
        <v>0.38461538461538458</v>
      </c>
      <c r="CY501" s="93">
        <f>CY500*CW501</f>
        <v>12979200</v>
      </c>
      <c r="CZ501" s="93">
        <f>CU501*CY501*$G501*CX501</f>
        <v>10549266000</v>
      </c>
      <c r="DA501" s="93">
        <f t="shared" si="538"/>
        <v>893353197568.01025</v>
      </c>
      <c r="DB501" s="93">
        <f t="shared" si="525"/>
        <v>8.2397289014837613E+31</v>
      </c>
      <c r="DC501" s="93">
        <f t="shared" si="526"/>
        <v>380928</v>
      </c>
      <c r="DD501" s="94">
        <f t="shared" si="527"/>
        <v>84.683919958792416</v>
      </c>
      <c r="DE501" s="100">
        <f t="shared" si="545"/>
        <v>14.937462136557684</v>
      </c>
    </row>
    <row r="502" spans="1:109">
      <c r="A502" s="84">
        <v>8192</v>
      </c>
      <c r="B502" s="84">
        <f t="shared" si="481"/>
        <v>16.533333333333335</v>
      </c>
      <c r="C502" s="112">
        <f t="shared" si="546"/>
        <v>14.74</v>
      </c>
      <c r="D502" s="116"/>
      <c r="E502" s="86">
        <f t="shared" si="528"/>
        <v>3.48</v>
      </c>
      <c r="F502" s="86">
        <f t="shared" si="482"/>
        <v>3.48</v>
      </c>
      <c r="G502" s="87">
        <f t="shared" si="483"/>
        <v>12.1104</v>
      </c>
      <c r="H502" s="88">
        <f t="shared" si="484"/>
        <v>7.2807407959660985E+29</v>
      </c>
      <c r="I502" s="84">
        <f t="shared" si="529"/>
        <v>99.20000000000006</v>
      </c>
      <c r="J502" s="89">
        <v>496</v>
      </c>
      <c r="K502" s="94">
        <f t="shared" si="485"/>
        <v>496</v>
      </c>
      <c r="L502" s="94">
        <f t="shared" si="486"/>
        <v>10</v>
      </c>
      <c r="M502" s="94">
        <v>1</v>
      </c>
      <c r="N502" s="94">
        <f>N$3/Q$3</f>
        <v>1</v>
      </c>
      <c r="O502" s="93">
        <f>O501*M502</f>
        <v>4.8192263324176063E+24</v>
      </c>
      <c r="P502" s="93">
        <f>K502*O502*$G502*N502</f>
        <v>2.8947928253750651E+28</v>
      </c>
      <c r="Q502" s="93">
        <f t="shared" si="547"/>
        <v>7.2807407959660982E+30</v>
      </c>
      <c r="R502" s="93">
        <f t="shared" si="548"/>
        <v>3.640370397983049E+31</v>
      </c>
      <c r="S502" s="93">
        <f t="shared" si="487"/>
        <v>381201.06666666665</v>
      </c>
      <c r="T502" s="94">
        <f t="shared" si="549"/>
        <v>251.5116360709774</v>
      </c>
      <c r="U502" s="100">
        <f>T502/(($C502/N$3))</f>
        <v>17.063204618112444</v>
      </c>
      <c r="V502" s="94">
        <f t="shared" si="488"/>
        <v>486</v>
      </c>
      <c r="W502" s="97">
        <f t="shared" si="489"/>
        <v>10.5</v>
      </c>
      <c r="X502" s="94">
        <v>1</v>
      </c>
      <c r="Y502" s="94">
        <f>Y$3/AB$3</f>
        <v>0.95238095238095244</v>
      </c>
      <c r="Z502" s="93">
        <f>Z501*X502</f>
        <v>6.4016326463783435E+24</v>
      </c>
      <c r="AA502" s="93">
        <f>V502*Z502*$G502*Y502</f>
        <v>3.5883616526038424E+28</v>
      </c>
      <c r="AB502" s="93">
        <f t="shared" si="530"/>
        <v>1.9111944589410991E+30</v>
      </c>
      <c r="AC502" s="93">
        <f t="shared" si="490"/>
        <v>3.8223889178822016E+31</v>
      </c>
      <c r="AD502" s="93">
        <f t="shared" si="491"/>
        <v>381201.06666666665</v>
      </c>
      <c r="AE502" s="94">
        <f t="shared" si="492"/>
        <v>53.260920831496144</v>
      </c>
      <c r="AF502" s="100">
        <f t="shared" si="531"/>
        <v>3.7940276033291012</v>
      </c>
      <c r="AG502" s="94">
        <f t="shared" si="493"/>
        <v>461</v>
      </c>
      <c r="AH502" s="94">
        <f t="shared" si="494"/>
        <v>11.75</v>
      </c>
      <c r="AI502" s="94">
        <v>1</v>
      </c>
      <c r="AJ502" s="94">
        <f>AJ$3/AM$3</f>
        <v>0.85106382978723394</v>
      </c>
      <c r="AK502" s="93">
        <f>AK501*AI502</f>
        <v>5.2279999945423141E+23</v>
      </c>
      <c r="AL502" s="93">
        <f>AG502*AK502*$G502*AJ502</f>
        <v>2.484031650445133E+27</v>
      </c>
      <c r="AM502" s="93">
        <f t="shared" si="532"/>
        <v>6.6834925275469873E+28</v>
      </c>
      <c r="AN502" s="93">
        <f t="shared" si="495"/>
        <v>4.2774352176300826E+31</v>
      </c>
      <c r="AO502" s="93">
        <f t="shared" si="496"/>
        <v>381201.06666666665</v>
      </c>
      <c r="AP502" s="94">
        <f t="shared" si="497"/>
        <v>26.905826768951677</v>
      </c>
      <c r="AQ502" s="100">
        <f t="shared" si="539"/>
        <v>2.1447996237122267</v>
      </c>
      <c r="AR502" s="94">
        <f t="shared" si="498"/>
        <v>431</v>
      </c>
      <c r="AS502" s="94">
        <f t="shared" si="499"/>
        <v>13.25</v>
      </c>
      <c r="AT502" s="94">
        <v>1</v>
      </c>
      <c r="AU502" s="94">
        <f>AU$3/AX$3</f>
        <v>0.75471698113207542</v>
      </c>
      <c r="AV502" s="93">
        <f>AV501*AT502</f>
        <v>3.549238096674816E+21</v>
      </c>
      <c r="AW502" s="93">
        <f>AR502*AV502*$G502*AU502</f>
        <v>1.3981540153066693E+25</v>
      </c>
      <c r="AX502" s="93">
        <f t="shared" si="533"/>
        <v>1.1776100530584761E+27</v>
      </c>
      <c r="AY502" s="93">
        <f t="shared" si="500"/>
        <v>4.8234907773275401E+31</v>
      </c>
      <c r="AZ502" s="93">
        <f t="shared" si="501"/>
        <v>381201.06666666665</v>
      </c>
      <c r="BA502" s="94">
        <f t="shared" si="502"/>
        <v>84.226060946524598</v>
      </c>
      <c r="BB502" s="100">
        <f t="shared" si="540"/>
        <v>7.571202900552584</v>
      </c>
      <c r="BC502" s="94">
        <f t="shared" si="503"/>
        <v>394</v>
      </c>
      <c r="BD502" s="94">
        <f t="shared" si="504"/>
        <v>15.1</v>
      </c>
      <c r="BE502" s="94">
        <v>1</v>
      </c>
      <c r="BF502" s="94">
        <f>BF$3/BI$3</f>
        <v>0.66225165562913912</v>
      </c>
      <c r="BG502" s="93">
        <f>BG501*BE502</f>
        <v>2.171222577119232E+19</v>
      </c>
      <c r="BH502" s="93">
        <f>BC502*BG502*$G502*BF502</f>
        <v>6.8609161031723388E+22</v>
      </c>
      <c r="BI502" s="93">
        <f t="shared" si="534"/>
        <v>7.9458544520282264E+24</v>
      </c>
      <c r="BJ502" s="93">
        <f t="shared" si="505"/>
        <v>5.4969593009544044E+31</v>
      </c>
      <c r="BK502" s="93">
        <f t="shared" si="506"/>
        <v>381201.06666666665</v>
      </c>
      <c r="BL502" s="94">
        <f t="shared" si="507"/>
        <v>115.81331607238624</v>
      </c>
      <c r="BM502" s="100">
        <f t="shared" si="541"/>
        <v>11.864186381906597</v>
      </c>
      <c r="BN502" s="94">
        <f t="shared" si="508"/>
        <v>344</v>
      </c>
      <c r="BO502" s="94">
        <f t="shared" si="509"/>
        <v>17.600000000000001</v>
      </c>
      <c r="BP502" s="94">
        <v>1</v>
      </c>
      <c r="BQ502" s="94">
        <f>BQ$3/BT$3</f>
        <v>0.56818181818181823</v>
      </c>
      <c r="BR502" s="93">
        <f>BR501*BP502</f>
        <v>1.4549047012491264E+17</v>
      </c>
      <c r="BS502" s="93">
        <f>BN502*BR502*$G502*BQ502</f>
        <v>3.4438070429196327E+20</v>
      </c>
      <c r="BT502" s="93">
        <f t="shared" si="535"/>
        <v>9.0443293638566022E+21</v>
      </c>
      <c r="BU502" s="93">
        <f t="shared" si="510"/>
        <v>6.4070519004501672E+31</v>
      </c>
      <c r="BV502" s="93">
        <f t="shared" si="511"/>
        <v>381201.06666666665</v>
      </c>
      <c r="BW502" s="94">
        <f t="shared" si="512"/>
        <v>26.26259035752738</v>
      </c>
      <c r="BX502" s="100">
        <f t="shared" si="542"/>
        <v>3.1358316844808813</v>
      </c>
      <c r="BY502" s="94">
        <f t="shared" si="513"/>
        <v>289</v>
      </c>
      <c r="BZ502" s="94">
        <f t="shared" si="514"/>
        <v>20.350000000000001</v>
      </c>
      <c r="CA502" s="94">
        <v>1</v>
      </c>
      <c r="CB502" s="94">
        <f>CB$3/CE$3</f>
        <v>0.49140049140049141</v>
      </c>
      <c r="CC502" s="93">
        <f>CC501*CA502</f>
        <v>67013042503680</v>
      </c>
      <c r="CD502" s="93">
        <f>BY502*CC502*$G502*CB502</f>
        <v>1.1525273844307994E+17</v>
      </c>
      <c r="CE502" s="93">
        <f t="shared" si="536"/>
        <v>5.1062040170699018E+18</v>
      </c>
      <c r="CF502" s="93">
        <f t="shared" si="515"/>
        <v>7.4081537598955057E+31</v>
      </c>
      <c r="CG502" s="93">
        <f t="shared" si="516"/>
        <v>381201.06666666665</v>
      </c>
      <c r="CH502" s="94">
        <f t="shared" si="517"/>
        <v>44.304405136470677</v>
      </c>
      <c r="CI502" s="100">
        <f t="shared" si="543"/>
        <v>6.1166529479455791</v>
      </c>
      <c r="CJ502" s="94">
        <f t="shared" si="518"/>
        <v>239</v>
      </c>
      <c r="CK502" s="94">
        <f t="shared" si="519"/>
        <v>22.85</v>
      </c>
      <c r="CL502" s="94">
        <v>1</v>
      </c>
      <c r="CM502" s="94">
        <f>CM$3/CP$3</f>
        <v>0.43763676148796499</v>
      </c>
      <c r="CN502" s="93">
        <f>CN501*CL502</f>
        <v>28515302400</v>
      </c>
      <c r="CO502" s="93">
        <f>CJ502*CN502*$G502*CM502</f>
        <v>36120035293744.172</v>
      </c>
      <c r="CP502" s="93">
        <f t="shared" si="537"/>
        <v>5599122859242880</v>
      </c>
      <c r="CQ502" s="93">
        <f t="shared" si="520"/>
        <v>8.3182463593912676E+31</v>
      </c>
      <c r="CR502" s="93">
        <f t="shared" si="521"/>
        <v>381201.06666666665</v>
      </c>
      <c r="CS502" s="94">
        <f t="shared" si="522"/>
        <v>155.0143241474801</v>
      </c>
      <c r="CT502" s="100">
        <f t="shared" si="544"/>
        <v>24.030375215535418</v>
      </c>
      <c r="CU502" s="94">
        <f t="shared" si="523"/>
        <v>176</v>
      </c>
      <c r="CV502" s="94">
        <f t="shared" si="524"/>
        <v>26</v>
      </c>
      <c r="CW502" s="94">
        <v>1</v>
      </c>
      <c r="CX502" s="94">
        <f>CX$3/DA$3</f>
        <v>0.38461538461538458</v>
      </c>
      <c r="CY502" s="93">
        <f>CY501*CW502</f>
        <v>12979200</v>
      </c>
      <c r="CZ502" s="93">
        <f>CU502*CY502*$G502*CX502</f>
        <v>10640100556.799999</v>
      </c>
      <c r="DA502" s="93">
        <f t="shared" si="538"/>
        <v>1026193348477.7148</v>
      </c>
      <c r="DB502" s="93">
        <f t="shared" si="525"/>
        <v>9.4649630347559289E+31</v>
      </c>
      <c r="DC502" s="93">
        <f t="shared" si="526"/>
        <v>381201.06666666665</v>
      </c>
      <c r="DD502" s="94">
        <f t="shared" si="527"/>
        <v>96.445831785103124</v>
      </c>
      <c r="DE502" s="100">
        <f t="shared" si="545"/>
        <v>17.012154860330266</v>
      </c>
    </row>
    <row r="503" spans="1:109">
      <c r="A503" s="84">
        <v>8192</v>
      </c>
      <c r="B503" s="84">
        <f t="shared" si="481"/>
        <v>16.566666666666666</v>
      </c>
      <c r="C503" s="112">
        <f t="shared" si="546"/>
        <v>14.74</v>
      </c>
      <c r="D503" s="116"/>
      <c r="E503" s="86">
        <f t="shared" si="528"/>
        <v>3.4849999999999999</v>
      </c>
      <c r="F503" s="86">
        <f t="shared" si="482"/>
        <v>3.4849999999999999</v>
      </c>
      <c r="G503" s="87">
        <f t="shared" si="483"/>
        <v>12.145225</v>
      </c>
      <c r="H503" s="88">
        <f t="shared" si="484"/>
        <v>8.3633749754860601E+29</v>
      </c>
      <c r="I503" s="84">
        <f t="shared" si="529"/>
        <v>99.400000000000048</v>
      </c>
      <c r="J503" s="89">
        <v>497</v>
      </c>
      <c r="K503" s="94">
        <f t="shared" si="485"/>
        <v>497</v>
      </c>
      <c r="L503" s="94">
        <f t="shared" si="486"/>
        <v>10</v>
      </c>
      <c r="M503" s="94">
        <v>1</v>
      </c>
      <c r="N503" s="94">
        <f>N$3/Q$3</f>
        <v>1</v>
      </c>
      <c r="O503" s="93">
        <f>O502*M503</f>
        <v>4.8192263324176063E+24</v>
      </c>
      <c r="P503" s="93">
        <f>K503*O503*$G503*N503</f>
        <v>2.90897023021689E+28</v>
      </c>
      <c r="Q503" s="93">
        <f t="shared" si="547"/>
        <v>8.3633749754860596E+30</v>
      </c>
      <c r="R503" s="93">
        <f t="shared" si="548"/>
        <v>4.18168748774303E+31</v>
      </c>
      <c r="S503" s="93">
        <f t="shared" si="487"/>
        <v>381474.1333333333</v>
      </c>
      <c r="T503" s="94">
        <f t="shared" si="549"/>
        <v>287.50294137119766</v>
      </c>
      <c r="U503" s="100">
        <f>T503/(($C503/N$3))</f>
        <v>19.504948532645702</v>
      </c>
      <c r="V503" s="94">
        <f t="shared" si="488"/>
        <v>487</v>
      </c>
      <c r="W503" s="97">
        <f t="shared" si="489"/>
        <v>10.5</v>
      </c>
      <c r="X503" s="94">
        <v>1</v>
      </c>
      <c r="Y503" s="94">
        <f>Y$3/AB$3</f>
        <v>0.95238095238095244</v>
      </c>
      <c r="Z503" s="93">
        <f>Z502*X503</f>
        <v>6.4016326463783435E+24</v>
      </c>
      <c r="AA503" s="93">
        <f>V503*Z503*$G503*Y503</f>
        <v>3.6060851365386928E+28</v>
      </c>
      <c r="AB503" s="93">
        <f t="shared" si="530"/>
        <v>2.1953859310650892E+30</v>
      </c>
      <c r="AC503" s="93">
        <f t="shared" si="490"/>
        <v>4.3907718621301816E+31</v>
      </c>
      <c r="AD503" s="93">
        <f t="shared" si="491"/>
        <v>381474.1333333333</v>
      </c>
      <c r="AE503" s="94">
        <f t="shared" si="492"/>
        <v>60.880036048520317</v>
      </c>
      <c r="AF503" s="100">
        <f t="shared" si="531"/>
        <v>4.3367732599013795</v>
      </c>
      <c r="AG503" s="94">
        <f t="shared" si="493"/>
        <v>462</v>
      </c>
      <c r="AH503" s="94">
        <f t="shared" si="494"/>
        <v>11.75</v>
      </c>
      <c r="AI503" s="94">
        <v>1</v>
      </c>
      <c r="AJ503" s="94">
        <f>AJ$3/AM$3</f>
        <v>0.85106382978723394</v>
      </c>
      <c r="AK503" s="93">
        <f>AK502*AI503</f>
        <v>5.2279999945423141E+23</v>
      </c>
      <c r="AL503" s="93">
        <f>AG503*AK503*$G503*AJ503</f>
        <v>2.4965786502107585E+27</v>
      </c>
      <c r="AM503" s="93">
        <f t="shared" si="532"/>
        <v>7.6773168720281995E+28</v>
      </c>
      <c r="AN503" s="93">
        <f t="shared" si="495"/>
        <v>4.9134827980980604E+31</v>
      </c>
      <c r="AO503" s="93">
        <f t="shared" si="496"/>
        <v>381474.1333333333</v>
      </c>
      <c r="AP503" s="94">
        <f t="shared" si="497"/>
        <v>30.751351940705288</v>
      </c>
      <c r="AQ503" s="100">
        <f t="shared" si="539"/>
        <v>2.4513458975799671</v>
      </c>
      <c r="AR503" s="94">
        <f t="shared" si="498"/>
        <v>432</v>
      </c>
      <c r="AS503" s="94">
        <f t="shared" si="499"/>
        <v>13.25</v>
      </c>
      <c r="AT503" s="94">
        <v>1</v>
      </c>
      <c r="AU503" s="94">
        <f>AU$3/AX$3</f>
        <v>0.75471698113207542</v>
      </c>
      <c r="AV503" s="93">
        <f>AV502*AT503</f>
        <v>3.549238096674816E+21</v>
      </c>
      <c r="AW503" s="93">
        <f>AR503*AV503*$G503*AU503</f>
        <v>1.4054278908287509E+25</v>
      </c>
      <c r="AX503" s="93">
        <f t="shared" si="533"/>
        <v>1.3527187307762426E+27</v>
      </c>
      <c r="AY503" s="93">
        <f t="shared" si="500"/>
        <v>5.5407359212595142E+31</v>
      </c>
      <c r="AZ503" s="93">
        <f t="shared" si="501"/>
        <v>381474.1333333333</v>
      </c>
      <c r="BA503" s="94">
        <f t="shared" si="502"/>
        <v>96.249600538279708</v>
      </c>
      <c r="BB503" s="100">
        <f t="shared" si="540"/>
        <v>8.6520163306119819</v>
      </c>
      <c r="BC503" s="94">
        <f t="shared" si="503"/>
        <v>395</v>
      </c>
      <c r="BD503" s="94">
        <f t="shared" si="504"/>
        <v>15.1</v>
      </c>
      <c r="BE503" s="94">
        <v>1</v>
      </c>
      <c r="BF503" s="94">
        <f>BF$3/BI$3</f>
        <v>0.66225165562913912</v>
      </c>
      <c r="BG503" s="93">
        <f>BG502*BE503</f>
        <v>2.171222577119232E+19</v>
      </c>
      <c r="BH503" s="93">
        <f>BC503*BG503*$G503*BF503</f>
        <v>6.8981091099709968E+22</v>
      </c>
      <c r="BI503" s="93">
        <f t="shared" si="534"/>
        <v>9.1273899380906916E+24</v>
      </c>
      <c r="BJ503" s="93">
        <f t="shared" si="505"/>
        <v>6.3143481064919754E+31</v>
      </c>
      <c r="BK503" s="93">
        <f t="shared" si="506"/>
        <v>381474.1333333333</v>
      </c>
      <c r="BL503" s="94">
        <f t="shared" si="507"/>
        <v>132.31727409033499</v>
      </c>
      <c r="BM503" s="100">
        <f t="shared" si="541"/>
        <v>13.554890357965117</v>
      </c>
      <c r="BN503" s="94">
        <f t="shared" si="508"/>
        <v>345</v>
      </c>
      <c r="BO503" s="94">
        <f t="shared" si="509"/>
        <v>17.600000000000001</v>
      </c>
      <c r="BP503" s="94">
        <v>1</v>
      </c>
      <c r="BQ503" s="94">
        <f>BQ$3/BT$3</f>
        <v>0.56818181818181823</v>
      </c>
      <c r="BR503" s="93">
        <f>BR502*BP503</f>
        <v>1.4549047012491264E+17</v>
      </c>
      <c r="BS503" s="93">
        <f>BN503*BR503*$G503*BQ503</f>
        <v>3.4637500044481849E+20</v>
      </c>
      <c r="BT503" s="93">
        <f t="shared" si="535"/>
        <v>1.0389206262313459E+22</v>
      </c>
      <c r="BU503" s="93">
        <f t="shared" si="510"/>
        <v>7.3597699784277331E+31</v>
      </c>
      <c r="BV503" s="93">
        <f t="shared" si="511"/>
        <v>381474.1333333333</v>
      </c>
      <c r="BW503" s="94">
        <f t="shared" si="512"/>
        <v>29.994099600062157</v>
      </c>
      <c r="BX503" s="100">
        <f t="shared" si="542"/>
        <v>3.5813850268730931</v>
      </c>
      <c r="BY503" s="94">
        <f t="shared" si="513"/>
        <v>290</v>
      </c>
      <c r="BZ503" s="94">
        <f t="shared" si="514"/>
        <v>20.350000000000001</v>
      </c>
      <c r="CA503" s="94">
        <v>1</v>
      </c>
      <c r="CB503" s="94">
        <f>CB$3/CE$3</f>
        <v>0.49140049140049141</v>
      </c>
      <c r="CC503" s="93">
        <f>CC502*CA503</f>
        <v>67013042503680</v>
      </c>
      <c r="CD503" s="93">
        <f>BY503*CC503*$G503*CB503</f>
        <v>1.159841075926828E+17</v>
      </c>
      <c r="CE503" s="93">
        <f t="shared" si="536"/>
        <v>5.8654881546874481E+18</v>
      </c>
      <c r="CF503" s="93">
        <f t="shared" si="515"/>
        <v>8.5097340375570667E+31</v>
      </c>
      <c r="CG503" s="93">
        <f t="shared" si="516"/>
        <v>381474.1333333333</v>
      </c>
      <c r="CH503" s="94">
        <f t="shared" si="517"/>
        <v>50.571481528194212</v>
      </c>
      <c r="CI503" s="100">
        <f t="shared" si="543"/>
        <v>6.9818836438178575</v>
      </c>
      <c r="CJ503" s="94">
        <f t="shared" si="518"/>
        <v>240</v>
      </c>
      <c r="CK503" s="94">
        <f t="shared" si="519"/>
        <v>22.85</v>
      </c>
      <c r="CL503" s="94">
        <v>14</v>
      </c>
      <c r="CM503" s="94">
        <f>CM$3/CP$3</f>
        <v>0.43763676148796499</v>
      </c>
      <c r="CN503" s="93">
        <f>CN502*CL503</f>
        <v>399214233600</v>
      </c>
      <c r="CO503" s="93">
        <f>CJ503*CN503*$G503*CM503</f>
        <v>509256545149187.94</v>
      </c>
      <c r="CP503" s="93">
        <f t="shared" si="537"/>
        <v>6431703217838594</v>
      </c>
      <c r="CQ503" s="93">
        <f t="shared" si="520"/>
        <v>9.5551559094928244E+31</v>
      </c>
      <c r="CR503" s="93">
        <f t="shared" si="521"/>
        <v>381474.1333333333</v>
      </c>
      <c r="CS503" s="94">
        <f t="shared" si="522"/>
        <v>12.629593628402775</v>
      </c>
      <c r="CT503" s="100">
        <f t="shared" si="544"/>
        <v>1.9578440597625741</v>
      </c>
      <c r="CU503" s="94">
        <f t="shared" si="523"/>
        <v>177</v>
      </c>
      <c r="CV503" s="94">
        <f t="shared" si="524"/>
        <v>26</v>
      </c>
      <c r="CW503" s="94">
        <v>1</v>
      </c>
      <c r="CX503" s="94">
        <f>CX$3/DA$3</f>
        <v>0.38461538461538458</v>
      </c>
      <c r="CY503" s="93">
        <f>CY502*CW503</f>
        <v>12979200</v>
      </c>
      <c r="CZ503" s="93">
        <f>CU503*CY503*$G503*CX503</f>
        <v>10731326486.4</v>
      </c>
      <c r="DA503" s="93">
        <f t="shared" si="538"/>
        <v>1178786611305.2502</v>
      </c>
      <c r="DB503" s="93">
        <f t="shared" si="525"/>
        <v>1.0872387468131879E+32</v>
      </c>
      <c r="DC503" s="93">
        <f t="shared" si="526"/>
        <v>381474.1333333333</v>
      </c>
      <c r="DD503" s="94">
        <f t="shared" si="527"/>
        <v>109.84537771720461</v>
      </c>
      <c r="DE503" s="100">
        <f t="shared" si="545"/>
        <v>19.375711130578832</v>
      </c>
    </row>
    <row r="504" spans="1:109">
      <c r="A504" s="84">
        <v>8192</v>
      </c>
      <c r="B504" s="84">
        <f t="shared" si="481"/>
        <v>16.600000000000001</v>
      </c>
      <c r="C504" s="112">
        <f t="shared" si="546"/>
        <v>14.74</v>
      </c>
      <c r="D504" s="116"/>
      <c r="E504" s="86">
        <f t="shared" si="528"/>
        <v>3.49</v>
      </c>
      <c r="F504" s="86">
        <f t="shared" si="482"/>
        <v>3.49</v>
      </c>
      <c r="G504" s="87">
        <f t="shared" si="483"/>
        <v>12.180100000000001</v>
      </c>
      <c r="H504" s="88">
        <f t="shared" si="484"/>
        <v>9.6069950765642059E+29</v>
      </c>
      <c r="I504" s="84">
        <f t="shared" si="529"/>
        <v>99.600000000000037</v>
      </c>
      <c r="J504" s="89">
        <v>498</v>
      </c>
      <c r="K504" s="94">
        <f t="shared" si="485"/>
        <v>498</v>
      </c>
      <c r="L504" s="94">
        <f t="shared" si="486"/>
        <v>10</v>
      </c>
      <c r="M504" s="94">
        <v>1</v>
      </c>
      <c r="N504" s="94">
        <f>N$3/Q$3</f>
        <v>1</v>
      </c>
      <c r="O504" s="93">
        <f>O503*M504</f>
        <v>4.8192263324176063E+24</v>
      </c>
      <c r="P504" s="93">
        <f>K504*O504*$G504*N504</f>
        <v>2.9231932008436885E+28</v>
      </c>
      <c r="Q504" s="93">
        <f t="shared" si="547"/>
        <v>9.6069950765642059E+30</v>
      </c>
      <c r="R504" s="93">
        <f t="shared" si="548"/>
        <v>4.8034975382821029E+31</v>
      </c>
      <c r="S504" s="93">
        <f t="shared" si="487"/>
        <v>381747.20000000001</v>
      </c>
      <c r="T504" s="94">
        <f t="shared" si="549"/>
        <v>328.64728454456747</v>
      </c>
      <c r="U504" s="100">
        <f>T504/(($C504/N$3))</f>
        <v>22.296287960961159</v>
      </c>
      <c r="V504" s="94">
        <f t="shared" si="488"/>
        <v>488</v>
      </c>
      <c r="W504" s="97">
        <f t="shared" si="489"/>
        <v>10.5</v>
      </c>
      <c r="X504" s="94">
        <v>1</v>
      </c>
      <c r="Y504" s="94">
        <f>Y$3/AB$3</f>
        <v>0.95238095238095244</v>
      </c>
      <c r="Z504" s="93">
        <f>Z503*X504</f>
        <v>6.4016326463783435E+24</v>
      </c>
      <c r="AA504" s="93">
        <f>V504*Z504*$G504*Y504</f>
        <v>3.6238659608116763E+28</v>
      </c>
      <c r="AB504" s="93">
        <f t="shared" si="530"/>
        <v>2.5218362075981026E+30</v>
      </c>
      <c r="AC504" s="93">
        <f t="shared" si="490"/>
        <v>5.0436724151962076E+31</v>
      </c>
      <c r="AD504" s="93">
        <f t="shared" si="491"/>
        <v>381747.20000000001</v>
      </c>
      <c r="AE504" s="94">
        <f t="shared" si="492"/>
        <v>69.589665701467055</v>
      </c>
      <c r="AF504" s="100">
        <f t="shared" si="531"/>
        <v>4.9572014237815747</v>
      </c>
      <c r="AG504" s="94">
        <f t="shared" si="493"/>
        <v>463</v>
      </c>
      <c r="AH504" s="94">
        <f t="shared" si="494"/>
        <v>11.75</v>
      </c>
      <c r="AI504" s="94">
        <v>1</v>
      </c>
      <c r="AJ504" s="94">
        <f>AJ$3/AM$3</f>
        <v>0.85106382978723394</v>
      </c>
      <c r="AK504" s="93">
        <f>AK503*AI504</f>
        <v>5.2279999945423141E+23</v>
      </c>
      <c r="AL504" s="93">
        <f>AG504*AK504*$G504*AJ504</f>
        <v>2.5091669400529361E+27</v>
      </c>
      <c r="AM504" s="93">
        <f t="shared" si="532"/>
        <v>8.8189212616897773E+28</v>
      </c>
      <c r="AN504" s="93">
        <f t="shared" si="495"/>
        <v>5.6441096074814712E+31</v>
      </c>
      <c r="AO504" s="93">
        <f t="shared" si="496"/>
        <v>381747.20000000001</v>
      </c>
      <c r="AP504" s="94">
        <f t="shared" si="497"/>
        <v>35.146809568213598</v>
      </c>
      <c r="AQ504" s="100">
        <f t="shared" si="539"/>
        <v>2.8017300707361588</v>
      </c>
      <c r="AR504" s="94">
        <f t="shared" si="498"/>
        <v>433</v>
      </c>
      <c r="AS504" s="94">
        <f t="shared" si="499"/>
        <v>13.25</v>
      </c>
      <c r="AT504" s="94">
        <v>1</v>
      </c>
      <c r="AU504" s="94">
        <f>AU$3/AX$3</f>
        <v>0.75471698113207542</v>
      </c>
      <c r="AV504" s="93">
        <f>AV503*AT504</f>
        <v>3.549238096674816E+21</v>
      </c>
      <c r="AW504" s="93">
        <f>AR504*AV504*$G504*AU504</f>
        <v>1.4127262226103219E+25</v>
      </c>
      <c r="AX504" s="93">
        <f t="shared" si="533"/>
        <v>1.5538657808163472E+27</v>
      </c>
      <c r="AY504" s="93">
        <f t="shared" si="500"/>
        <v>6.3646342382237862E+31</v>
      </c>
      <c r="AZ504" s="93">
        <f t="shared" si="501"/>
        <v>381747.20000000001</v>
      </c>
      <c r="BA504" s="94">
        <f t="shared" si="502"/>
        <v>109.99058104444603</v>
      </c>
      <c r="BB504" s="100">
        <f t="shared" si="540"/>
        <v>9.8872130179030524</v>
      </c>
      <c r="BC504" s="94">
        <f t="shared" si="503"/>
        <v>396</v>
      </c>
      <c r="BD504" s="94">
        <f t="shared" si="504"/>
        <v>15.1</v>
      </c>
      <c r="BE504" s="94">
        <v>1</v>
      </c>
      <c r="BF504" s="94">
        <f>BF$3/BI$3</f>
        <v>0.66225165562913912</v>
      </c>
      <c r="BG504" s="93">
        <f>BG503*BE504</f>
        <v>2.171222577119232E+19</v>
      </c>
      <c r="BH504" s="93">
        <f>BC504*BG504*$G504*BF504</f>
        <v>6.9354307365441756E+22</v>
      </c>
      <c r="BI504" s="93">
        <f t="shared" si="534"/>
        <v>1.0484617807301266E+25</v>
      </c>
      <c r="BJ504" s="93">
        <f t="shared" si="505"/>
        <v>7.253281282805975E+31</v>
      </c>
      <c r="BK504" s="93">
        <f t="shared" si="506"/>
        <v>381747.20000000001</v>
      </c>
      <c r="BL504" s="94">
        <f t="shared" si="507"/>
        <v>151.17471726818223</v>
      </c>
      <c r="BM504" s="100">
        <f t="shared" si="541"/>
        <v>15.48669084633346</v>
      </c>
      <c r="BN504" s="94">
        <f t="shared" si="508"/>
        <v>346</v>
      </c>
      <c r="BO504" s="94">
        <f t="shared" si="509"/>
        <v>17.600000000000001</v>
      </c>
      <c r="BP504" s="94">
        <v>1</v>
      </c>
      <c r="BQ504" s="94">
        <f>BQ$3/BT$3</f>
        <v>0.56818181818181823</v>
      </c>
      <c r="BR504" s="93">
        <f>BR503*BP504</f>
        <v>1.4549047012491264E+17</v>
      </c>
      <c r="BS504" s="93">
        <f>BN504*BR504*$G504*BQ504</f>
        <v>3.4837648432288819E+20</v>
      </c>
      <c r="BT504" s="93">
        <f t="shared" si="535"/>
        <v>1.1934064143244366E+22</v>
      </c>
      <c r="BU504" s="93">
        <f t="shared" si="510"/>
        <v>8.4541556673765012E+31</v>
      </c>
      <c r="BV504" s="93">
        <f t="shared" si="511"/>
        <v>381747.20000000001</v>
      </c>
      <c r="BW504" s="94">
        <f t="shared" si="512"/>
        <v>34.256227616624763</v>
      </c>
      <c r="BX504" s="100">
        <f t="shared" si="542"/>
        <v>4.0902958348208669</v>
      </c>
      <c r="BY504" s="94">
        <f t="shared" si="513"/>
        <v>291</v>
      </c>
      <c r="BZ504" s="94">
        <f t="shared" si="514"/>
        <v>20.350000000000001</v>
      </c>
      <c r="CA504" s="94">
        <v>1</v>
      </c>
      <c r="CB504" s="94">
        <f>CB$3/CE$3</f>
        <v>0.49140049140049141</v>
      </c>
      <c r="CC504" s="93">
        <f>CC503*CA504</f>
        <v>67013042503680</v>
      </c>
      <c r="CD504" s="93">
        <f>BY504*CC504*$G504*CB504</f>
        <v>1.1671824946866349E+17</v>
      </c>
      <c r="CE504" s="93">
        <f t="shared" si="536"/>
        <v>6.7376765945440676E+18</v>
      </c>
      <c r="CF504" s="93">
        <f t="shared" si="515"/>
        <v>9.7751174904040806E+31</v>
      </c>
      <c r="CG504" s="93">
        <f t="shared" si="516"/>
        <v>381747.20000000001</v>
      </c>
      <c r="CH504" s="94">
        <f t="shared" si="517"/>
        <v>57.725990795920893</v>
      </c>
      <c r="CI504" s="100">
        <f t="shared" si="543"/>
        <v>7.9696330576457957</v>
      </c>
      <c r="CJ504" s="94">
        <f t="shared" si="518"/>
        <v>241</v>
      </c>
      <c r="CK504" s="94">
        <f t="shared" si="519"/>
        <v>22.85</v>
      </c>
      <c r="CL504" s="94">
        <v>1</v>
      </c>
      <c r="CM504" s="94">
        <f>CM$3/CP$3</f>
        <v>0.43763676148796499</v>
      </c>
      <c r="CN504" s="93">
        <f>CN503*CL504</f>
        <v>399214233600</v>
      </c>
      <c r="CO504" s="93">
        <f>CJ504*CN504*$G504*CM504</f>
        <v>512846870060305.44</v>
      </c>
      <c r="CP504" s="93">
        <f t="shared" si="537"/>
        <v>7388086906160329</v>
      </c>
      <c r="CQ504" s="93">
        <f t="shared" si="520"/>
        <v>1.0975991874974606E+32</v>
      </c>
      <c r="CR504" s="93">
        <f t="shared" si="521"/>
        <v>381747.20000000001</v>
      </c>
      <c r="CS504" s="94">
        <f t="shared" si="522"/>
        <v>14.406029045846701</v>
      </c>
      <c r="CT504" s="100">
        <f t="shared" si="544"/>
        <v>2.2332277048683662</v>
      </c>
      <c r="CU504" s="94">
        <f t="shared" si="523"/>
        <v>178</v>
      </c>
      <c r="CV504" s="94">
        <f t="shared" si="524"/>
        <v>26</v>
      </c>
      <c r="CW504" s="94">
        <v>1</v>
      </c>
      <c r="CX504" s="94">
        <f>CX$3/DA$3</f>
        <v>0.38461538461538458</v>
      </c>
      <c r="CY504" s="93">
        <f>CY503*CW504</f>
        <v>12979200</v>
      </c>
      <c r="CZ504" s="93">
        <f>CU504*CY504*$G504*CX504</f>
        <v>10822944537.6</v>
      </c>
      <c r="DA504" s="93">
        <f t="shared" si="538"/>
        <v>1354070241298.8704</v>
      </c>
      <c r="DB504" s="93">
        <f t="shared" si="525"/>
        <v>1.2489093599533468E+32</v>
      </c>
      <c r="DC504" s="93">
        <f t="shared" si="526"/>
        <v>381747.20000000001</v>
      </c>
      <c r="DD504" s="94">
        <f t="shared" si="527"/>
        <v>125.11107643531702</v>
      </c>
      <c r="DE504" s="100">
        <f t="shared" si="545"/>
        <v>22.068439534045062</v>
      </c>
    </row>
    <row r="505" spans="1:109">
      <c r="A505" s="84">
        <v>8192</v>
      </c>
      <c r="B505" s="84">
        <f t="shared" si="481"/>
        <v>16.633333333333333</v>
      </c>
      <c r="C505" s="112">
        <f t="shared" si="546"/>
        <v>14.74</v>
      </c>
      <c r="D505" s="116"/>
      <c r="E505" s="86">
        <f t="shared" si="528"/>
        <v>3.4950000000000001</v>
      </c>
      <c r="F505" s="86">
        <f t="shared" si="482"/>
        <v>3.4950000000000001</v>
      </c>
      <c r="G505" s="87">
        <f t="shared" si="483"/>
        <v>12.215025000000001</v>
      </c>
      <c r="H505" s="88">
        <f t="shared" si="484"/>
        <v>1.1035539440913918E+30</v>
      </c>
      <c r="I505" s="84">
        <f t="shared" si="529"/>
        <v>99.800000000000054</v>
      </c>
      <c r="J505" s="89">
        <v>499</v>
      </c>
      <c r="K505" s="94">
        <f t="shared" si="485"/>
        <v>499</v>
      </c>
      <c r="L505" s="94">
        <f t="shared" si="486"/>
        <v>10</v>
      </c>
      <c r="M505" s="94">
        <v>1</v>
      </c>
      <c r="N505" s="94">
        <f>N$3/Q$3</f>
        <v>1</v>
      </c>
      <c r="O505" s="93">
        <f>O504*M505</f>
        <v>4.8192263324176063E+24</v>
      </c>
      <c r="P505" s="93">
        <f>K505*O505*$G505*N505</f>
        <v>2.9374618095438549E+28</v>
      </c>
      <c r="Q505" s="93">
        <f t="shared" si="547"/>
        <v>1.1035539440913919E+31</v>
      </c>
      <c r="R505" s="93">
        <f t="shared" si="548"/>
        <v>5.5177697204569594E+31</v>
      </c>
      <c r="S505" s="93">
        <f t="shared" si="487"/>
        <v>382020.26666666666</v>
      </c>
      <c r="T505" s="94">
        <f t="shared" si="549"/>
        <v>375.68282266885296</v>
      </c>
      <c r="U505" s="100">
        <f>T505/(($C505/N$3))</f>
        <v>25.48730140222883</v>
      </c>
      <c r="V505" s="94">
        <f t="shared" si="488"/>
        <v>489</v>
      </c>
      <c r="W505" s="97">
        <f t="shared" si="489"/>
        <v>10.5</v>
      </c>
      <c r="X505" s="94">
        <v>1</v>
      </c>
      <c r="Y505" s="94">
        <f>Y$3/AB$3</f>
        <v>0.95238095238095244</v>
      </c>
      <c r="Z505" s="93">
        <f>Z504*X505</f>
        <v>6.4016326463783435E+24</v>
      </c>
      <c r="AA505" s="93">
        <f>V505*Z505*$G505*Y505</f>
        <v>3.6417042168746867E+28</v>
      </c>
      <c r="AB505" s="93">
        <f t="shared" si="530"/>
        <v>2.8968291032399019E+30</v>
      </c>
      <c r="AC505" s="93">
        <f t="shared" si="490"/>
        <v>5.793658206479807E+31</v>
      </c>
      <c r="AD505" s="93">
        <f t="shared" si="491"/>
        <v>382020.26666666666</v>
      </c>
      <c r="AE505" s="94">
        <f t="shared" si="492"/>
        <v>79.545974376962519</v>
      </c>
      <c r="AF505" s="100">
        <f t="shared" si="531"/>
        <v>5.6664364379790122</v>
      </c>
      <c r="AG505" s="94">
        <f t="shared" si="493"/>
        <v>464</v>
      </c>
      <c r="AH505" s="94">
        <f t="shared" si="494"/>
        <v>11.75</v>
      </c>
      <c r="AI505" s="94">
        <v>1</v>
      </c>
      <c r="AJ505" s="94">
        <f>AJ$3/AM$3</f>
        <v>0.85106382978723394</v>
      </c>
      <c r="AK505" s="93">
        <f>AK504*AI505</f>
        <v>5.2279999945423141E+23</v>
      </c>
      <c r="AL505" s="93">
        <f>AG505*AK505*$G505*AJ505</f>
        <v>2.521796586712092E+27</v>
      </c>
      <c r="AM505" s="93">
        <f t="shared" si="532"/>
        <v>1.0130280346151424E+29</v>
      </c>
      <c r="AN505" s="93">
        <f t="shared" si="495"/>
        <v>6.4833794215369271E+31</v>
      </c>
      <c r="AO505" s="93">
        <f t="shared" si="496"/>
        <v>382020.26666666666</v>
      </c>
      <c r="AP505" s="94">
        <f t="shared" si="497"/>
        <v>40.170886103701335</v>
      </c>
      <c r="AQ505" s="100">
        <f t="shared" si="539"/>
        <v>3.2022246385243602</v>
      </c>
      <c r="AR505" s="94">
        <f t="shared" si="498"/>
        <v>434</v>
      </c>
      <c r="AS505" s="94">
        <f t="shared" si="499"/>
        <v>13.25</v>
      </c>
      <c r="AT505" s="94">
        <v>1</v>
      </c>
      <c r="AU505" s="94">
        <f>AU$3/AX$3</f>
        <v>0.75471698113207542</v>
      </c>
      <c r="AV505" s="93">
        <f>AV504*AT505</f>
        <v>3.549238096674816E+21</v>
      </c>
      <c r="AW505" s="93">
        <f>AR505*AV505*$G505*AU505</f>
        <v>1.4200490508314355E+25</v>
      </c>
      <c r="AX505" s="93">
        <f t="shared" si="533"/>
        <v>1.7849230663099216E+27</v>
      </c>
      <c r="AY505" s="93">
        <f t="shared" si="500"/>
        <v>7.3110448796054706E+31</v>
      </c>
      <c r="AZ505" s="93">
        <f t="shared" si="501"/>
        <v>382020.26666666666</v>
      </c>
      <c r="BA505" s="94">
        <f t="shared" si="502"/>
        <v>125.6944656429194</v>
      </c>
      <c r="BB505" s="100">
        <f t="shared" si="540"/>
        <v>11.298858003858086</v>
      </c>
      <c r="BC505" s="94">
        <f t="shared" si="503"/>
        <v>397</v>
      </c>
      <c r="BD505" s="94">
        <f t="shared" si="504"/>
        <v>15.1</v>
      </c>
      <c r="BE505" s="94">
        <v>1</v>
      </c>
      <c r="BF505" s="94">
        <f>BF$3/BI$3</f>
        <v>0.66225165562913912</v>
      </c>
      <c r="BG505" s="93">
        <f>BG504*BE505</f>
        <v>2.171222577119232E+19</v>
      </c>
      <c r="BH505" s="93">
        <f>BC505*BG505*$G505*BF505</f>
        <v>6.9728811985762332E+22</v>
      </c>
      <c r="BI505" s="93">
        <f t="shared" si="534"/>
        <v>1.2043663228019584E+25</v>
      </c>
      <c r="BJ505" s="93">
        <f t="shared" si="505"/>
        <v>8.3318322778900076E+31</v>
      </c>
      <c r="BK505" s="93">
        <f t="shared" si="506"/>
        <v>382020.26666666666</v>
      </c>
      <c r="BL505" s="94">
        <f t="shared" si="507"/>
        <v>172.72147459616457</v>
      </c>
      <c r="BM505" s="100">
        <f t="shared" si="541"/>
        <v>17.693990952524324</v>
      </c>
      <c r="BN505" s="94">
        <f t="shared" si="508"/>
        <v>347</v>
      </c>
      <c r="BO505" s="94">
        <f t="shared" si="509"/>
        <v>17.600000000000001</v>
      </c>
      <c r="BP505" s="94">
        <v>1</v>
      </c>
      <c r="BQ505" s="94">
        <f>BQ$3/BT$3</f>
        <v>0.56818181818181823</v>
      </c>
      <c r="BR505" s="93">
        <f>BR504*BP505</f>
        <v>1.4549047012491264E+17</v>
      </c>
      <c r="BS505" s="93">
        <f>BN505*BR505*$G505*BQ505</f>
        <v>3.5038516832592829E+20</v>
      </c>
      <c r="BT505" s="93">
        <f t="shared" si="535"/>
        <v>1.3708639849773902E+22</v>
      </c>
      <c r="BU505" s="93">
        <f t="shared" si="510"/>
        <v>9.7112747080042497E+31</v>
      </c>
      <c r="BV505" s="93">
        <f t="shared" si="511"/>
        <v>382020.26666666666</v>
      </c>
      <c r="BW505" s="94">
        <f t="shared" si="512"/>
        <v>39.124486676394149</v>
      </c>
      <c r="BX505" s="100">
        <f t="shared" si="542"/>
        <v>4.6715804986739284</v>
      </c>
      <c r="BY505" s="94">
        <f t="shared" si="513"/>
        <v>292</v>
      </c>
      <c r="BZ505" s="94">
        <f t="shared" si="514"/>
        <v>20.350000000000001</v>
      </c>
      <c r="CA505" s="94">
        <v>1</v>
      </c>
      <c r="CB505" s="94">
        <f>CB$3/CE$3</f>
        <v>0.49140049140049141</v>
      </c>
      <c r="CC505" s="93">
        <f>CC504*CA505</f>
        <v>67013042503680</v>
      </c>
      <c r="CD505" s="93">
        <f>BY505*CC505*$G505*CB505</f>
        <v>1.1745516901055826E+17</v>
      </c>
      <c r="CE505" s="93">
        <f t="shared" si="536"/>
        <v>7.7395580206547937E+18</v>
      </c>
      <c r="CF505" s="93">
        <f t="shared" si="515"/>
        <v>1.1228661381129913E+32</v>
      </c>
      <c r="CG505" s="93">
        <f t="shared" si="516"/>
        <v>382020.26666666666</v>
      </c>
      <c r="CH505" s="94">
        <f t="shared" si="517"/>
        <v>65.893720011241655</v>
      </c>
      <c r="CI505" s="100">
        <f t="shared" si="543"/>
        <v>9.0972673149848564</v>
      </c>
      <c r="CJ505" s="94">
        <f t="shared" si="518"/>
        <v>242</v>
      </c>
      <c r="CK505" s="94">
        <f t="shared" si="519"/>
        <v>22.85</v>
      </c>
      <c r="CL505" s="94">
        <v>1</v>
      </c>
      <c r="CM505" s="94">
        <f>CM$3/CP$3</f>
        <v>0.43763676148796499</v>
      </c>
      <c r="CN505" s="93">
        <f>CN504*CL505</f>
        <v>399214233600</v>
      </c>
      <c r="CO505" s="93">
        <f>CJ505*CN505*$G505*CM505</f>
        <v>516451495052394.44</v>
      </c>
      <c r="CP505" s="93">
        <f t="shared" si="537"/>
        <v>8486683275681505</v>
      </c>
      <c r="CQ505" s="93">
        <f t="shared" si="520"/>
        <v>1.2608103811244154E+32</v>
      </c>
      <c r="CR505" s="93">
        <f t="shared" si="521"/>
        <v>382020.26666666666</v>
      </c>
      <c r="CS505" s="94">
        <f t="shared" si="522"/>
        <v>16.432682172447819</v>
      </c>
      <c r="CT505" s="100">
        <f t="shared" si="544"/>
        <v>2.5474001875198962</v>
      </c>
      <c r="CU505" s="94">
        <f t="shared" si="523"/>
        <v>179</v>
      </c>
      <c r="CV505" s="94">
        <f t="shared" si="524"/>
        <v>26</v>
      </c>
      <c r="CW505" s="94">
        <v>1</v>
      </c>
      <c r="CX505" s="94">
        <f>CX$3/DA$3</f>
        <v>0.38461538461538458</v>
      </c>
      <c r="CY505" s="93">
        <f>CY504*CW505</f>
        <v>12979200</v>
      </c>
      <c r="CZ505" s="93">
        <f>CU505*CY505*$G505*CX505</f>
        <v>10914955459.199999</v>
      </c>
      <c r="DA505" s="93">
        <f t="shared" si="538"/>
        <v>1555418258730.4507</v>
      </c>
      <c r="DB505" s="93">
        <f t="shared" si="525"/>
        <v>1.4346201273188095E+32</v>
      </c>
      <c r="DC505" s="93">
        <f t="shared" si="526"/>
        <v>382020.26666666666</v>
      </c>
      <c r="DD505" s="94">
        <f t="shared" si="527"/>
        <v>142.50339953695547</v>
      </c>
      <c r="DE505" s="100">
        <f t="shared" si="545"/>
        <v>25.136284857264872</v>
      </c>
    </row>
    <row r="506" spans="1:109">
      <c r="A506" s="84">
        <v>8192</v>
      </c>
      <c r="B506" s="84">
        <f t="shared" si="481"/>
        <v>16.666666666666668</v>
      </c>
      <c r="C506" s="112">
        <f t="shared" si="546"/>
        <v>14.74</v>
      </c>
      <c r="D506" s="116"/>
      <c r="E506" s="86">
        <f t="shared" si="528"/>
        <v>3.5</v>
      </c>
      <c r="F506" s="86">
        <f t="shared" si="482"/>
        <v>3.5</v>
      </c>
      <c r="G506" s="87">
        <f t="shared" si="483"/>
        <v>12.25</v>
      </c>
      <c r="H506" s="88">
        <f t="shared" si="484"/>
        <v>1.2676506002282719E+30</v>
      </c>
      <c r="I506" s="84">
        <f t="shared" si="529"/>
        <v>100.00000000000004</v>
      </c>
      <c r="J506" s="89">
        <v>500</v>
      </c>
      <c r="K506" s="94">
        <f t="shared" si="485"/>
        <v>500</v>
      </c>
      <c r="L506" s="94">
        <f t="shared" si="486"/>
        <v>10</v>
      </c>
      <c r="M506" s="94">
        <v>15</v>
      </c>
      <c r="N506" s="94">
        <f>N$3/Q$3</f>
        <v>1</v>
      </c>
      <c r="O506" s="93">
        <f>O505*M506</f>
        <v>7.2288394986264098E+25</v>
      </c>
      <c r="P506" s="93">
        <f>K506*O506*$G506*N506</f>
        <v>4.4276641929086758E+29</v>
      </c>
      <c r="Q506" s="93">
        <f t="shared" si="547"/>
        <v>1.267650600228272E+31</v>
      </c>
      <c r="R506" s="93">
        <f t="shared" si="548"/>
        <v>6.3382530011413596E+31</v>
      </c>
      <c r="S506" s="93">
        <f t="shared" si="487"/>
        <v>382293.33333333337</v>
      </c>
      <c r="T506" s="94">
        <f t="shared" si="549"/>
        <v>28.630233572332216</v>
      </c>
      <c r="U506" s="100">
        <f>T506/(($C506/N$3))</f>
        <v>1.9423496317728777</v>
      </c>
      <c r="V506" s="94">
        <f t="shared" si="488"/>
        <v>490</v>
      </c>
      <c r="W506" s="97">
        <f t="shared" si="489"/>
        <v>10.5</v>
      </c>
      <c r="X506" s="94">
        <v>1</v>
      </c>
      <c r="Y506" s="94">
        <f>Y$3/AB$3</f>
        <v>0.95238095238095244</v>
      </c>
      <c r="Z506" s="93">
        <f>Z505*X506</f>
        <v>6.4016326463783435E+24</v>
      </c>
      <c r="AA506" s="93">
        <f>V506*Z506*$G506*Y506</f>
        <v>3.65959999617962E+28</v>
      </c>
      <c r="AB506" s="93">
        <f t="shared" si="530"/>
        <v>3.3275828255992114E+30</v>
      </c>
      <c r="AC506" s="93">
        <f t="shared" si="490"/>
        <v>6.6551656511984277E+31</v>
      </c>
      <c r="AD506" s="93">
        <f t="shared" si="491"/>
        <v>382293.33333333337</v>
      </c>
      <c r="AE506" s="94">
        <f t="shared" si="492"/>
        <v>90.927501067684645</v>
      </c>
      <c r="AF506" s="100">
        <f t="shared" si="531"/>
        <v>6.4771964803981597</v>
      </c>
      <c r="AG506" s="94">
        <f t="shared" si="493"/>
        <v>465</v>
      </c>
      <c r="AH506" s="94">
        <f t="shared" si="494"/>
        <v>11.75</v>
      </c>
      <c r="AI506" s="94">
        <v>1</v>
      </c>
      <c r="AJ506" s="94">
        <f>AJ$3/AM$3</f>
        <v>0.85106382978723394</v>
      </c>
      <c r="AK506" s="93">
        <f>AK505*AI506</f>
        <v>5.2279999945423141E+23</v>
      </c>
      <c r="AL506" s="93">
        <f>AG506*AK506*$G506*AJ506</f>
        <v>2.5344676569286514E+27</v>
      </c>
      <c r="AM506" s="93">
        <f t="shared" si="532"/>
        <v>1.1636636369282937E+29</v>
      </c>
      <c r="AN506" s="93">
        <f t="shared" si="495"/>
        <v>7.4474472763410981E+31</v>
      </c>
      <c r="AO506" s="93">
        <f t="shared" si="496"/>
        <v>382293.33333333337</v>
      </c>
      <c r="AP506" s="94">
        <f t="shared" si="497"/>
        <v>45.913532719468918</v>
      </c>
      <c r="AQ506" s="100">
        <f t="shared" si="539"/>
        <v>3.6600000641367694</v>
      </c>
      <c r="AR506" s="94">
        <f t="shared" si="498"/>
        <v>435</v>
      </c>
      <c r="AS506" s="94">
        <f t="shared" si="499"/>
        <v>13.25</v>
      </c>
      <c r="AT506" s="94">
        <v>1</v>
      </c>
      <c r="AU506" s="94">
        <f>AU$3/AX$3</f>
        <v>0.75471698113207542</v>
      </c>
      <c r="AV506" s="93">
        <f>AV505*AT506</f>
        <v>3.549238096674816E+21</v>
      </c>
      <c r="AW506" s="93">
        <f>AR506*AV506*$G506*AU506</f>
        <v>1.4273964156721454E+25</v>
      </c>
      <c r="AX506" s="93">
        <f t="shared" si="533"/>
        <v>2.0503381900664707E+27</v>
      </c>
      <c r="AY506" s="93">
        <f t="shared" si="500"/>
        <v>8.3981852265123008E+31</v>
      </c>
      <c r="AZ506" s="93">
        <f t="shared" si="501"/>
        <v>382293.33333333337</v>
      </c>
      <c r="BA506" s="94">
        <f t="shared" si="502"/>
        <v>143.64181999861538</v>
      </c>
      <c r="BB506" s="100">
        <f t="shared" si="540"/>
        <v>12.912171743430486</v>
      </c>
      <c r="BC506" s="94">
        <f t="shared" si="503"/>
        <v>398</v>
      </c>
      <c r="BD506" s="94">
        <f t="shared" si="504"/>
        <v>15.1</v>
      </c>
      <c r="BE506" s="94">
        <v>1</v>
      </c>
      <c r="BF506" s="94">
        <f>BF$3/BI$3</f>
        <v>0.66225165562913912</v>
      </c>
      <c r="BG506" s="93">
        <f>BG505*BE506</f>
        <v>2.171222577119232E+19</v>
      </c>
      <c r="BH506" s="93">
        <f>BC506*BG506*$G506*BF506</f>
        <v>7.0104607117515338E+22</v>
      </c>
      <c r="BI506" s="93">
        <f t="shared" si="534"/>
        <v>1.3834536138164378E+25</v>
      </c>
      <c r="BJ506" s="93">
        <f t="shared" si="505"/>
        <v>9.5707620317234526E+31</v>
      </c>
      <c r="BK506" s="93">
        <f t="shared" si="506"/>
        <v>382293.33333333337</v>
      </c>
      <c r="BL506" s="94">
        <f t="shared" si="507"/>
        <v>197.34132615526602</v>
      </c>
      <c r="BM506" s="100">
        <f t="shared" si="541"/>
        <v>20.216106003694144</v>
      </c>
      <c r="BN506" s="94">
        <f t="shared" si="508"/>
        <v>348</v>
      </c>
      <c r="BO506" s="94">
        <f t="shared" si="509"/>
        <v>17.600000000000001</v>
      </c>
      <c r="BP506" s="94">
        <v>1</v>
      </c>
      <c r="BQ506" s="94">
        <f>BQ$3/BT$3</f>
        <v>0.56818181818181823</v>
      </c>
      <c r="BR506" s="93">
        <f>BR505*BP506</f>
        <v>1.4549047012491264E+17</v>
      </c>
      <c r="BS506" s="93">
        <f>BN506*BR506*$G506*BQ506</f>
        <v>3.5240106485369471E+20</v>
      </c>
      <c r="BT506" s="93">
        <f t="shared" si="535"/>
        <v>1.5747092044682086E+22</v>
      </c>
      <c r="BU506" s="93">
        <f t="shared" si="510"/>
        <v>1.1155325282008793E+32</v>
      </c>
      <c r="BV506" s="93">
        <f t="shared" si="511"/>
        <v>382293.33333333337</v>
      </c>
      <c r="BW506" s="94">
        <f t="shared" si="512"/>
        <v>44.685143193933762</v>
      </c>
      <c r="BX506" s="100">
        <f t="shared" si="542"/>
        <v>5.3355394858428369</v>
      </c>
      <c r="BY506" s="94">
        <f t="shared" si="513"/>
        <v>293</v>
      </c>
      <c r="BZ506" s="94">
        <f t="shared" si="514"/>
        <v>20.350000000000001</v>
      </c>
      <c r="CA506" s="94">
        <v>1</v>
      </c>
      <c r="CB506" s="94">
        <f>CB$3/CE$3</f>
        <v>0.49140049140049141</v>
      </c>
      <c r="CC506" s="93">
        <f>CC505*CA506</f>
        <v>67013042503680</v>
      </c>
      <c r="CD506" s="93">
        <f>BY506*CC506*$G506*CB506</f>
        <v>1.1819487115790341E+17</v>
      </c>
      <c r="CE506" s="93">
        <f t="shared" si="536"/>
        <v>8.8904175667302697E+18</v>
      </c>
      <c r="CF506" s="93">
        <f t="shared" si="515"/>
        <v>1.2898344857322667E+32</v>
      </c>
      <c r="CG506" s="93">
        <f t="shared" si="516"/>
        <v>382293.33333333337</v>
      </c>
      <c r="CH506" s="94">
        <f t="shared" si="517"/>
        <v>75.218302449461135</v>
      </c>
      <c r="CI506" s="100">
        <f t="shared" si="543"/>
        <v>10.384616382947993</v>
      </c>
      <c r="CJ506" s="94">
        <f t="shared" si="518"/>
        <v>243</v>
      </c>
      <c r="CK506" s="94">
        <f t="shared" si="519"/>
        <v>22.85</v>
      </c>
      <c r="CL506" s="94">
        <v>1</v>
      </c>
      <c r="CM506" s="94">
        <f>CM$3/CP$3</f>
        <v>0.43763676148796499</v>
      </c>
      <c r="CN506" s="93">
        <f>CN505*CL506</f>
        <v>399214233600</v>
      </c>
      <c r="CO506" s="93">
        <f>CJ506*CN506*$G506*CM506</f>
        <v>520070446332078.75</v>
      </c>
      <c r="CP506" s="93">
        <f t="shared" si="537"/>
        <v>9748639118156194</v>
      </c>
      <c r="CQ506" s="93">
        <f t="shared" si="520"/>
        <v>1.4482908107608007E+32</v>
      </c>
      <c r="CR506" s="93">
        <f t="shared" si="521"/>
        <v>382293.33333333337</v>
      </c>
      <c r="CS506" s="94">
        <f t="shared" si="522"/>
        <v>18.744843485936961</v>
      </c>
      <c r="CT506" s="100">
        <f t="shared" si="544"/>
        <v>2.9058322500248277</v>
      </c>
      <c r="CU506" s="94">
        <f t="shared" si="523"/>
        <v>180</v>
      </c>
      <c r="CV506" s="94">
        <f t="shared" si="524"/>
        <v>26</v>
      </c>
      <c r="CW506" s="94">
        <v>14</v>
      </c>
      <c r="CX506" s="94">
        <f>CX$3/DA$3</f>
        <v>0.38461538461538458</v>
      </c>
      <c r="CY506" s="93">
        <f>CY505*CW506</f>
        <v>181708800</v>
      </c>
      <c r="CZ506" s="93">
        <f>CU506*CY506*$G506*CX506</f>
        <v>154103040000</v>
      </c>
      <c r="DA506" s="93">
        <f t="shared" si="538"/>
        <v>1786706395136.0215</v>
      </c>
      <c r="DB506" s="93">
        <f t="shared" si="525"/>
        <v>1.6479457802967533E+32</v>
      </c>
      <c r="DC506" s="93">
        <f t="shared" si="526"/>
        <v>382293.33333333337</v>
      </c>
      <c r="DD506" s="94">
        <f t="shared" si="527"/>
        <v>11.594231983587225</v>
      </c>
      <c r="DE506" s="100">
        <f t="shared" si="545"/>
        <v>2.0451155466300395</v>
      </c>
    </row>
    <row r="507" spans="1:109">
      <c r="A507" s="84">
        <v>8192</v>
      </c>
      <c r="B507" s="84">
        <f t="shared" si="481"/>
        <v>16.7</v>
      </c>
      <c r="C507" s="112">
        <f t="shared" si="546"/>
        <v>14.74</v>
      </c>
      <c r="D507" s="116"/>
      <c r="E507" s="86">
        <f t="shared" si="528"/>
        <v>3.5049999999999999</v>
      </c>
      <c r="F507" s="86">
        <f t="shared" si="482"/>
        <v>3.5049999999999999</v>
      </c>
      <c r="G507" s="87">
        <f t="shared" si="483"/>
        <v>12.285024999999999</v>
      </c>
      <c r="H507" s="88">
        <f t="shared" si="484"/>
        <v>1.4561481591932197E+30</v>
      </c>
      <c r="I507" s="84">
        <f t="shared" si="529"/>
        <v>100.20000000000006</v>
      </c>
      <c r="J507" s="89">
        <v>501</v>
      </c>
      <c r="K507" s="94">
        <f t="shared" si="485"/>
        <v>501</v>
      </c>
      <c r="L507" s="94">
        <f t="shared" si="486"/>
        <v>10</v>
      </c>
      <c r="M507" s="94">
        <v>1</v>
      </c>
      <c r="N507" s="94">
        <f>N$3/Q$3</f>
        <v>1</v>
      </c>
      <c r="O507" s="93">
        <f>O506*M507</f>
        <v>7.2288394986264098E+25</v>
      </c>
      <c r="P507" s="93">
        <f>K507*O507*$G507*N507</f>
        <v>4.4492043454768065E+29</v>
      </c>
      <c r="Q507" s="93">
        <f t="shared" si="547"/>
        <v>1.4561481591932196E+31</v>
      </c>
      <c r="R507" s="93">
        <f t="shared" si="548"/>
        <v>7.280740795966098E+31</v>
      </c>
      <c r="S507" s="93">
        <f t="shared" si="487"/>
        <v>382566.40000000002</v>
      </c>
      <c r="T507" s="94">
        <f t="shared" si="549"/>
        <v>32.728282320266615</v>
      </c>
      <c r="U507" s="100">
        <f>T507/(($C507/N$3))</f>
        <v>2.220371934889187</v>
      </c>
      <c r="V507" s="94">
        <f t="shared" si="488"/>
        <v>491</v>
      </c>
      <c r="W507" s="97">
        <f t="shared" si="489"/>
        <v>10.5</v>
      </c>
      <c r="X507" s="94">
        <v>1</v>
      </c>
      <c r="Y507" s="94">
        <f>Y$3/AB$3</f>
        <v>0.95238095238095244</v>
      </c>
      <c r="Z507" s="93">
        <f>Z506*X507</f>
        <v>6.4016326463783435E+24</v>
      </c>
      <c r="AA507" s="93">
        <f>V507*Z507*$G507*Y507</f>
        <v>3.6775533901783702E+28</v>
      </c>
      <c r="AB507" s="93">
        <f t="shared" si="530"/>
        <v>3.8223889178822004E+30</v>
      </c>
      <c r="AC507" s="93">
        <f t="shared" si="490"/>
        <v>7.6447778357644033E+31</v>
      </c>
      <c r="AD507" s="93">
        <f t="shared" si="491"/>
        <v>382566.40000000002</v>
      </c>
      <c r="AE507" s="94">
        <f t="shared" si="492"/>
        <v>103.93836641748402</v>
      </c>
      <c r="AF507" s="100">
        <f t="shared" si="531"/>
        <v>7.4040220310962157</v>
      </c>
      <c r="AG507" s="94">
        <f t="shared" si="493"/>
        <v>466</v>
      </c>
      <c r="AH507" s="94">
        <f t="shared" si="494"/>
        <v>11.75</v>
      </c>
      <c r="AI507" s="94">
        <v>1</v>
      </c>
      <c r="AJ507" s="94">
        <f>AJ$3/AM$3</f>
        <v>0.85106382978723394</v>
      </c>
      <c r="AK507" s="93">
        <f>AK506*AI507</f>
        <v>5.2279999945423141E+23</v>
      </c>
      <c r="AL507" s="93">
        <f>AG507*AK507*$G507*AJ507</f>
        <v>2.5471802174430398E+27</v>
      </c>
      <c r="AM507" s="93">
        <f t="shared" si="532"/>
        <v>1.3366985055093978E+29</v>
      </c>
      <c r="AN507" s="93">
        <f t="shared" si="495"/>
        <v>8.5548704352601652E+31</v>
      </c>
      <c r="AO507" s="93">
        <f t="shared" si="496"/>
        <v>382566.40000000002</v>
      </c>
      <c r="AP507" s="94">
        <f t="shared" si="497"/>
        <v>52.477578789114048</v>
      </c>
      <c r="AQ507" s="100">
        <f t="shared" si="539"/>
        <v>4.1832533973683184</v>
      </c>
      <c r="AR507" s="94">
        <f t="shared" si="498"/>
        <v>436</v>
      </c>
      <c r="AS507" s="94">
        <f t="shared" si="499"/>
        <v>13.25</v>
      </c>
      <c r="AT507" s="94">
        <v>1</v>
      </c>
      <c r="AU507" s="94">
        <f>AU$3/AX$3</f>
        <v>0.75471698113207542</v>
      </c>
      <c r="AV507" s="93">
        <f>AV506*AT507</f>
        <v>3.549238096674816E+21</v>
      </c>
      <c r="AW507" s="93">
        <f>AR507*AV507*$G507*AU507</f>
        <v>1.4347683573125059E+25</v>
      </c>
      <c r="AX507" s="93">
        <f t="shared" si="533"/>
        <v>2.3552201061169529E+27</v>
      </c>
      <c r="AY507" s="93">
        <f t="shared" si="500"/>
        <v>9.6469815546550802E+31</v>
      </c>
      <c r="AZ507" s="93">
        <f t="shared" si="501"/>
        <v>382566.40000000002</v>
      </c>
      <c r="BA507" s="94">
        <f t="shared" si="502"/>
        <v>164.15333486504846</v>
      </c>
      <c r="BB507" s="100">
        <f t="shared" si="540"/>
        <v>14.755981594042687</v>
      </c>
      <c r="BC507" s="94">
        <f t="shared" si="503"/>
        <v>399</v>
      </c>
      <c r="BD507" s="94">
        <f t="shared" si="504"/>
        <v>15.1</v>
      </c>
      <c r="BE507" s="94">
        <v>1</v>
      </c>
      <c r="BF507" s="94">
        <f>BF$3/BI$3</f>
        <v>0.66225165562913912</v>
      </c>
      <c r="BG507" s="93">
        <f>BG506*BE507</f>
        <v>2.171222577119232E+19</v>
      </c>
      <c r="BH507" s="93">
        <f>BC507*BG507*$G507*BF507</f>
        <v>7.0481694917544395E+22</v>
      </c>
      <c r="BI507" s="93">
        <f t="shared" si="534"/>
        <v>1.5891708904056455E+25</v>
      </c>
      <c r="BJ507" s="93">
        <f t="shared" si="505"/>
        <v>1.0993918601908809E+32</v>
      </c>
      <c r="BK507" s="93">
        <f t="shared" si="506"/>
        <v>382566.40000000002</v>
      </c>
      <c r="BL507" s="94">
        <f t="shared" si="507"/>
        <v>225.47285394665886</v>
      </c>
      <c r="BM507" s="100">
        <f t="shared" si="541"/>
        <v>23.097965363599382</v>
      </c>
      <c r="BN507" s="94">
        <f t="shared" si="508"/>
        <v>349</v>
      </c>
      <c r="BO507" s="94">
        <f t="shared" si="509"/>
        <v>17.600000000000001</v>
      </c>
      <c r="BP507" s="94">
        <v>1</v>
      </c>
      <c r="BQ507" s="94">
        <f>BQ$3/BT$3</f>
        <v>0.56818181818181823</v>
      </c>
      <c r="BR507" s="93">
        <f>BR506*BP507</f>
        <v>1.4549047012491264E+17</v>
      </c>
      <c r="BS507" s="93">
        <f>BN507*BR507*$G507*BQ507</f>
        <v>3.5442418630594337E+20</v>
      </c>
      <c r="BT507" s="93">
        <f t="shared" si="535"/>
        <v>1.8088658727713211E+22</v>
      </c>
      <c r="BU507" s="93">
        <f t="shared" si="510"/>
        <v>1.2814103800900334E+32</v>
      </c>
      <c r="BV507" s="93">
        <f t="shared" si="511"/>
        <v>382566.40000000002</v>
      </c>
      <c r="BW507" s="94">
        <f t="shared" si="512"/>
        <v>51.036750387285522</v>
      </c>
      <c r="BX507" s="100">
        <f t="shared" si="542"/>
        <v>6.0939403447505098</v>
      </c>
      <c r="BY507" s="94">
        <f t="shared" si="513"/>
        <v>294</v>
      </c>
      <c r="BZ507" s="94">
        <f t="shared" si="514"/>
        <v>20.350000000000001</v>
      </c>
      <c r="CA507" s="94">
        <v>1</v>
      </c>
      <c r="CB507" s="94">
        <f>CB$3/CE$3</f>
        <v>0.49140049140049141</v>
      </c>
      <c r="CC507" s="93">
        <f>CC506*CA507</f>
        <v>67013042503680</v>
      </c>
      <c r="CD507" s="93">
        <f>BY507*CC507*$G507*CB507</f>
        <v>1.1893736085023526E+17</v>
      </c>
      <c r="CE507" s="93">
        <f t="shared" si="536"/>
        <v>1.0212408034139804E+19</v>
      </c>
      <c r="CF507" s="93">
        <f t="shared" si="515"/>
        <v>1.4816307519791011E+32</v>
      </c>
      <c r="CG507" s="93">
        <f t="shared" si="516"/>
        <v>382566.40000000002</v>
      </c>
      <c r="CH507" s="94">
        <f t="shared" si="517"/>
        <v>85.863751819742873</v>
      </c>
      <c r="CI507" s="100">
        <f t="shared" si="543"/>
        <v>11.854323945263008</v>
      </c>
      <c r="CJ507" s="94">
        <f t="shared" si="518"/>
        <v>244</v>
      </c>
      <c r="CK507" s="94">
        <f t="shared" si="519"/>
        <v>22.85</v>
      </c>
      <c r="CL507" s="94">
        <v>1</v>
      </c>
      <c r="CM507" s="94">
        <f>CM$3/CP$3</f>
        <v>0.43763676148796499</v>
      </c>
      <c r="CN507" s="93">
        <f>CN506*CL507</f>
        <v>399214233600</v>
      </c>
      <c r="CO507" s="93">
        <f>CJ507*CN507*$G507*CM507</f>
        <v>523703750105982.06</v>
      </c>
      <c r="CP507" s="93">
        <f t="shared" si="537"/>
        <v>1.1198245718485768E+16</v>
      </c>
      <c r="CQ507" s="93">
        <f t="shared" si="520"/>
        <v>1.6636492718782535E+32</v>
      </c>
      <c r="CR507" s="93">
        <f t="shared" si="521"/>
        <v>382566.40000000002</v>
      </c>
      <c r="CS507" s="94">
        <f t="shared" si="522"/>
        <v>21.382786959649565</v>
      </c>
      <c r="CT507" s="100">
        <f t="shared" si="544"/>
        <v>3.3147671779375347</v>
      </c>
      <c r="CU507" s="94">
        <f t="shared" si="523"/>
        <v>181</v>
      </c>
      <c r="CV507" s="94">
        <f t="shared" si="524"/>
        <v>26</v>
      </c>
      <c r="CW507" s="94">
        <v>1</v>
      </c>
      <c r="CX507" s="94">
        <f>CX$3/DA$3</f>
        <v>0.38461538461538458</v>
      </c>
      <c r="CY507" s="93">
        <f>CY506*CW507</f>
        <v>181708800</v>
      </c>
      <c r="CZ507" s="93">
        <f>CU507*CY507*$G507*CX507</f>
        <v>155402224723.19995</v>
      </c>
      <c r="DA507" s="93">
        <f t="shared" si="538"/>
        <v>2052386696955.4304</v>
      </c>
      <c r="DB507" s="93">
        <f t="shared" si="525"/>
        <v>1.8929926069511858E+32</v>
      </c>
      <c r="DC507" s="93">
        <f t="shared" si="526"/>
        <v>382566.40000000002</v>
      </c>
      <c r="DD507" s="94">
        <f t="shared" si="527"/>
        <v>13.206932530155923</v>
      </c>
      <c r="DE507" s="100">
        <f t="shared" si="545"/>
        <v>2.3295810433110855</v>
      </c>
    </row>
    <row r="508" spans="1:109">
      <c r="A508" s="84">
        <v>8192</v>
      </c>
      <c r="B508" s="84">
        <f t="shared" si="481"/>
        <v>16.733333333333334</v>
      </c>
      <c r="C508" s="112">
        <f t="shared" si="546"/>
        <v>14.74</v>
      </c>
      <c r="D508" s="116"/>
      <c r="E508" s="86">
        <f t="shared" si="528"/>
        <v>3.5100000000000002</v>
      </c>
      <c r="F508" s="86">
        <f t="shared" si="482"/>
        <v>3.5100000000000002</v>
      </c>
      <c r="G508" s="87">
        <f t="shared" si="483"/>
        <v>12.320100000000002</v>
      </c>
      <c r="H508" s="88">
        <f t="shared" si="484"/>
        <v>1.6726749950972123E+30</v>
      </c>
      <c r="I508" s="84">
        <f t="shared" si="529"/>
        <v>100.40000000000005</v>
      </c>
      <c r="J508" s="89">
        <v>502</v>
      </c>
      <c r="K508" s="94">
        <f t="shared" si="485"/>
        <v>502</v>
      </c>
      <c r="L508" s="94">
        <f t="shared" si="486"/>
        <v>10</v>
      </c>
      <c r="M508" s="94">
        <v>1</v>
      </c>
      <c r="N508" s="94">
        <f>N$3/Q$3</f>
        <v>1</v>
      </c>
      <c r="O508" s="93">
        <f>O507*M508</f>
        <v>7.2288394986264098E+25</v>
      </c>
      <c r="P508" s="93">
        <f>K508*O508*$G508*N508</f>
        <v>4.4708132804527676E+29</v>
      </c>
      <c r="Q508" s="93">
        <f t="shared" si="547"/>
        <v>1.6726749950972124E+31</v>
      </c>
      <c r="R508" s="93">
        <f t="shared" si="548"/>
        <v>8.3633749754860618E+31</v>
      </c>
      <c r="S508" s="93">
        <f t="shared" si="487"/>
        <v>382839.46666666667</v>
      </c>
      <c r="T508" s="94">
        <f t="shared" si="549"/>
        <v>37.413215228881519</v>
      </c>
      <c r="U508" s="100">
        <f>T508/(($C508/N$3))</f>
        <v>2.5382099883908764</v>
      </c>
      <c r="V508" s="94">
        <f t="shared" si="488"/>
        <v>492</v>
      </c>
      <c r="W508" s="97">
        <f t="shared" si="489"/>
        <v>10.5</v>
      </c>
      <c r="X508" s="94">
        <v>1</v>
      </c>
      <c r="Y508" s="94">
        <f>Y$3/AB$3</f>
        <v>0.95238095238095244</v>
      </c>
      <c r="Z508" s="93">
        <f>Z507*X508</f>
        <v>6.4016326463783435E+24</v>
      </c>
      <c r="AA508" s="93">
        <f>V508*Z508*$G508*Y508</f>
        <v>3.6955644903228337E+28</v>
      </c>
      <c r="AB508" s="93">
        <f t="shared" si="530"/>
        <v>4.3907718621301801E+30</v>
      </c>
      <c r="AC508" s="93">
        <f t="shared" si="490"/>
        <v>8.7815437242603649E+31</v>
      </c>
      <c r="AD508" s="93">
        <f t="shared" si="491"/>
        <v>382839.46666666667</v>
      </c>
      <c r="AE508" s="94">
        <f t="shared" si="492"/>
        <v>118.81193992495082</v>
      </c>
      <c r="AF508" s="100">
        <f t="shared" si="531"/>
        <v>8.4635371045589114</v>
      </c>
      <c r="AG508" s="94">
        <f t="shared" si="493"/>
        <v>467</v>
      </c>
      <c r="AH508" s="94">
        <f t="shared" si="494"/>
        <v>11.75</v>
      </c>
      <c r="AI508" s="94">
        <v>1</v>
      </c>
      <c r="AJ508" s="94">
        <f>AJ$3/AM$3</f>
        <v>0.85106382978723394</v>
      </c>
      <c r="AK508" s="93">
        <f>AK507*AI508</f>
        <v>5.2279999945423141E+23</v>
      </c>
      <c r="AL508" s="93">
        <f>AG508*AK508*$G508*AJ508</f>
        <v>2.5599343349956835E+27</v>
      </c>
      <c r="AM508" s="93">
        <f t="shared" si="532"/>
        <v>1.5354633744056404E+29</v>
      </c>
      <c r="AN508" s="93">
        <f t="shared" si="495"/>
        <v>9.8269655961961226E+31</v>
      </c>
      <c r="AO508" s="93">
        <f t="shared" si="496"/>
        <v>382839.46666666667</v>
      </c>
      <c r="AP508" s="94">
        <f t="shared" si="497"/>
        <v>59.980576588040861</v>
      </c>
      <c r="AQ508" s="100">
        <f t="shared" si="539"/>
        <v>4.7813553250303951</v>
      </c>
      <c r="AR508" s="94">
        <f t="shared" si="498"/>
        <v>437</v>
      </c>
      <c r="AS508" s="94">
        <f t="shared" si="499"/>
        <v>13.25</v>
      </c>
      <c r="AT508" s="94">
        <v>1</v>
      </c>
      <c r="AU508" s="94">
        <f>AU$3/AX$3</f>
        <v>0.75471698113207542</v>
      </c>
      <c r="AV508" s="93">
        <f>AV507*AT508</f>
        <v>3.549238096674816E+21</v>
      </c>
      <c r="AW508" s="93">
        <f>AR508*AV508*$G508*AU508</f>
        <v>1.4421649159325713E+25</v>
      </c>
      <c r="AX508" s="93">
        <f t="shared" si="533"/>
        <v>2.7054374615524868E+27</v>
      </c>
      <c r="AY508" s="93">
        <f t="shared" si="500"/>
        <v>1.108147184251903E+32</v>
      </c>
      <c r="AZ508" s="93">
        <f t="shared" si="501"/>
        <v>382839.46666666667</v>
      </c>
      <c r="BA508" s="94">
        <f t="shared" si="502"/>
        <v>187.59556772347526</v>
      </c>
      <c r="BB508" s="100">
        <f t="shared" si="540"/>
        <v>16.863237939864636</v>
      </c>
      <c r="BC508" s="94">
        <f t="shared" si="503"/>
        <v>400</v>
      </c>
      <c r="BD508" s="94">
        <f t="shared" si="504"/>
        <v>15.1</v>
      </c>
      <c r="BE508" s="94">
        <v>15</v>
      </c>
      <c r="BF508" s="94">
        <f>BF$3/BI$3</f>
        <v>0.66225165562913912</v>
      </c>
      <c r="BG508" s="93">
        <f>BG507*BE508</f>
        <v>3.256833865678848E+20</v>
      </c>
      <c r="BH508" s="93">
        <f>BC508*BG508*$G508*BF508</f>
        <v>1.062901163140397E+24</v>
      </c>
      <c r="BI508" s="93">
        <f t="shared" si="534"/>
        <v>1.825477987618139E+25</v>
      </c>
      <c r="BJ508" s="93">
        <f t="shared" si="505"/>
        <v>1.2628696212983953E+32</v>
      </c>
      <c r="BK508" s="93">
        <f t="shared" si="506"/>
        <v>382839.46666666667</v>
      </c>
      <c r="BL508" s="94">
        <f t="shared" si="507"/>
        <v>17.174484805573726</v>
      </c>
      <c r="BM508" s="100">
        <f t="shared" si="541"/>
        <v>1.7593943050485976</v>
      </c>
      <c r="BN508" s="94">
        <f t="shared" si="508"/>
        <v>350</v>
      </c>
      <c r="BO508" s="94">
        <f t="shared" si="509"/>
        <v>17.600000000000001</v>
      </c>
      <c r="BP508" s="94">
        <v>1</v>
      </c>
      <c r="BQ508" s="94">
        <f>BQ$3/BT$3</f>
        <v>0.56818181818181823</v>
      </c>
      <c r="BR508" s="93">
        <f>BR507*BP508</f>
        <v>1.4549047012491264E+17</v>
      </c>
      <c r="BS508" s="93">
        <f>BN508*BR508*$G508*BQ508</f>
        <v>3.5645454508243059E+20</v>
      </c>
      <c r="BT508" s="93">
        <f t="shared" si="535"/>
        <v>2.0778412524626919E+22</v>
      </c>
      <c r="BU508" s="93">
        <f t="shared" si="510"/>
        <v>1.4719539956855468E+32</v>
      </c>
      <c r="BV508" s="93">
        <f t="shared" si="511"/>
        <v>382839.46666666667</v>
      </c>
      <c r="BW508" s="94">
        <f t="shared" si="512"/>
        <v>58.291899517852642</v>
      </c>
      <c r="BX508" s="100">
        <f t="shared" si="542"/>
        <v>6.9602268081018082</v>
      </c>
      <c r="BY508" s="94">
        <f t="shared" si="513"/>
        <v>295</v>
      </c>
      <c r="BZ508" s="94">
        <f t="shared" si="514"/>
        <v>20.350000000000001</v>
      </c>
      <c r="CA508" s="94">
        <v>1</v>
      </c>
      <c r="CB508" s="94">
        <f>CB$3/CE$3</f>
        <v>0.49140049140049141</v>
      </c>
      <c r="CC508" s="93">
        <f>CC507*CA508</f>
        <v>67013042503680</v>
      </c>
      <c r="CD508" s="93">
        <f>BY508*CC508*$G508*CB508</f>
        <v>1.1968264302709016E+17</v>
      </c>
      <c r="CE508" s="93">
        <f t="shared" si="536"/>
        <v>1.17309763093749E+19</v>
      </c>
      <c r="CF508" s="93">
        <f t="shared" si="515"/>
        <v>1.7019468075114137E+32</v>
      </c>
      <c r="CG508" s="93">
        <f t="shared" si="516"/>
        <v>382839.46666666667</v>
      </c>
      <c r="CH508" s="94">
        <f t="shared" si="517"/>
        <v>98.017356674848784</v>
      </c>
      <c r="CI508" s="100">
        <f t="shared" si="543"/>
        <v>13.532247003617183</v>
      </c>
      <c r="CJ508" s="94">
        <f t="shared" si="518"/>
        <v>245</v>
      </c>
      <c r="CK508" s="94">
        <f t="shared" si="519"/>
        <v>22.85</v>
      </c>
      <c r="CL508" s="94">
        <v>1</v>
      </c>
      <c r="CM508" s="94">
        <f>CM$3/CP$3</f>
        <v>0.43763676148796499</v>
      </c>
      <c r="CN508" s="93">
        <f>CN507*CL508</f>
        <v>399214233600</v>
      </c>
      <c r="CO508" s="93">
        <f>CJ508*CN508*$G508*CM508</f>
        <v>527351432580728</v>
      </c>
      <c r="CP508" s="93">
        <f t="shared" si="537"/>
        <v>1.2863406435677188E+16</v>
      </c>
      <c r="CQ508" s="93">
        <f t="shared" si="520"/>
        <v>1.9110311818985652E+32</v>
      </c>
      <c r="CR508" s="93">
        <f t="shared" si="521"/>
        <v>382839.46666666667</v>
      </c>
      <c r="CS508" s="94">
        <f t="shared" si="522"/>
        <v>24.392474621196808</v>
      </c>
      <c r="CT508" s="100">
        <f t="shared" si="544"/>
        <v>3.7813300209928569</v>
      </c>
      <c r="CU508" s="94">
        <f t="shared" si="523"/>
        <v>182</v>
      </c>
      <c r="CV508" s="94">
        <f t="shared" si="524"/>
        <v>26</v>
      </c>
      <c r="CW508" s="94">
        <v>1</v>
      </c>
      <c r="CX508" s="94">
        <f>CX$3/DA$3</f>
        <v>0.38461538461538458</v>
      </c>
      <c r="CY508" s="93">
        <f>CY507*CW508</f>
        <v>181708800</v>
      </c>
      <c r="CZ508" s="93">
        <f>CU508*CY508*$G508*CX508</f>
        <v>156706941081.60001</v>
      </c>
      <c r="DA508" s="93">
        <f t="shared" si="538"/>
        <v>2357573222610.501</v>
      </c>
      <c r="DB508" s="93">
        <f t="shared" si="525"/>
        <v>2.1744774936263757E+32</v>
      </c>
      <c r="DC508" s="93">
        <f t="shared" si="526"/>
        <v>382839.46666666667</v>
      </c>
      <c r="DD508" s="94">
        <f t="shared" si="527"/>
        <v>15.044472225278598</v>
      </c>
      <c r="DE508" s="100">
        <f t="shared" si="545"/>
        <v>2.6537060912974462</v>
      </c>
    </row>
    <row r="509" spans="1:109">
      <c r="A509" s="84">
        <v>8192</v>
      </c>
      <c r="B509" s="84">
        <f t="shared" si="481"/>
        <v>16.766666666666666</v>
      </c>
      <c r="C509" s="112">
        <f t="shared" si="546"/>
        <v>14.74</v>
      </c>
      <c r="D509" s="116"/>
      <c r="E509" s="86">
        <f t="shared" si="528"/>
        <v>3.5150000000000001</v>
      </c>
      <c r="F509" s="86">
        <f t="shared" si="482"/>
        <v>3.5150000000000001</v>
      </c>
      <c r="G509" s="87">
        <f t="shared" si="483"/>
        <v>12.355225000000001</v>
      </c>
      <c r="H509" s="88">
        <f t="shared" si="484"/>
        <v>1.9213990153128423E+30</v>
      </c>
      <c r="I509" s="84">
        <f t="shared" si="529"/>
        <v>100.60000000000005</v>
      </c>
      <c r="J509" s="89">
        <v>503</v>
      </c>
      <c r="K509" s="94">
        <f t="shared" si="485"/>
        <v>503</v>
      </c>
      <c r="L509" s="94">
        <f t="shared" si="486"/>
        <v>10</v>
      </c>
      <c r="M509" s="94">
        <v>1</v>
      </c>
      <c r="N509" s="94">
        <f>N$3/Q$3</f>
        <v>1</v>
      </c>
      <c r="O509" s="93">
        <f>O508*M509</f>
        <v>7.2288394986264098E+25</v>
      </c>
      <c r="P509" s="93">
        <f>K509*O509*$G509*N509</f>
        <v>4.4924911062691496E+29</v>
      </c>
      <c r="Q509" s="93">
        <f t="shared" si="547"/>
        <v>1.9213990153128423E+31</v>
      </c>
      <c r="R509" s="93">
        <f t="shared" si="548"/>
        <v>9.6069950765642113E+31</v>
      </c>
      <c r="S509" s="93">
        <f t="shared" si="487"/>
        <v>383112.53333333333</v>
      </c>
      <c r="T509" s="94">
        <f t="shared" si="549"/>
        <v>42.769122294567978</v>
      </c>
      <c r="U509" s="100">
        <f>T509/(($C509/N$3))</f>
        <v>2.901568676700677</v>
      </c>
      <c r="V509" s="94">
        <f t="shared" si="488"/>
        <v>493</v>
      </c>
      <c r="W509" s="97">
        <f t="shared" si="489"/>
        <v>10.5</v>
      </c>
      <c r="X509" s="94">
        <v>1</v>
      </c>
      <c r="Y509" s="94">
        <f>Y$3/AB$3</f>
        <v>0.95238095238095244</v>
      </c>
      <c r="Z509" s="93">
        <f>Z508*X509</f>
        <v>6.4016326463783435E+24</v>
      </c>
      <c r="AA509" s="93">
        <f>V509*Z509*$G509*Y509</f>
        <v>3.7136333880649038E+28</v>
      </c>
      <c r="AB509" s="93">
        <f t="shared" si="530"/>
        <v>5.0436724151962058E+30</v>
      </c>
      <c r="AC509" s="93">
        <f t="shared" si="490"/>
        <v>1.0087344830392422E+32</v>
      </c>
      <c r="AD509" s="93">
        <f t="shared" si="491"/>
        <v>383112.53333333333</v>
      </c>
      <c r="AE509" s="94">
        <f t="shared" si="492"/>
        <v>135.81503309954775</v>
      </c>
      <c r="AF509" s="100">
        <f t="shared" si="531"/>
        <v>9.6747479480681911</v>
      </c>
      <c r="AG509" s="94">
        <f t="shared" si="493"/>
        <v>468</v>
      </c>
      <c r="AH509" s="94">
        <f t="shared" si="494"/>
        <v>11.75</v>
      </c>
      <c r="AI509" s="94">
        <v>1</v>
      </c>
      <c r="AJ509" s="94">
        <f>AJ$3/AM$3</f>
        <v>0.85106382978723394</v>
      </c>
      <c r="AK509" s="93">
        <f>AK508*AI509</f>
        <v>5.2279999945423141E+23</v>
      </c>
      <c r="AL509" s="93">
        <f>AG509*AK509*$G509*AJ509</f>
        <v>2.5727300763270058E+27</v>
      </c>
      <c r="AM509" s="93">
        <f t="shared" si="532"/>
        <v>1.7637842523379562E+29</v>
      </c>
      <c r="AN509" s="93">
        <f t="shared" si="495"/>
        <v>1.128821921496295E+32</v>
      </c>
      <c r="AO509" s="93">
        <f t="shared" si="496"/>
        <v>383112.53333333333</v>
      </c>
      <c r="AP509" s="94">
        <f t="shared" si="497"/>
        <v>68.556910364108134</v>
      </c>
      <c r="AQ509" s="100">
        <f t="shared" si="539"/>
        <v>5.4650182956463409</v>
      </c>
      <c r="AR509" s="94">
        <f t="shared" si="498"/>
        <v>438</v>
      </c>
      <c r="AS509" s="94">
        <f t="shared" si="499"/>
        <v>13.25</v>
      </c>
      <c r="AT509" s="94">
        <v>1</v>
      </c>
      <c r="AU509" s="94">
        <f>AU$3/AX$3</f>
        <v>0.75471698113207542</v>
      </c>
      <c r="AV509" s="93">
        <f>AV508*AT509</f>
        <v>3.549238096674816E+21</v>
      </c>
      <c r="AW509" s="93">
        <f>AR509*AV509*$G509*AU509</f>
        <v>1.4495861317123945E+25</v>
      </c>
      <c r="AX509" s="93">
        <f t="shared" si="533"/>
        <v>3.107731561632695E+27</v>
      </c>
      <c r="AY509" s="93">
        <f t="shared" si="500"/>
        <v>1.272926847644758E+32</v>
      </c>
      <c r="AZ509" s="93">
        <f t="shared" si="501"/>
        <v>383112.53333333333</v>
      </c>
      <c r="BA509" s="94">
        <f t="shared" si="502"/>
        <v>214.38750645065397</v>
      </c>
      <c r="BB509" s="100">
        <f t="shared" si="540"/>
        <v>19.271604209438028</v>
      </c>
      <c r="BC509" s="94">
        <f t="shared" si="503"/>
        <v>401</v>
      </c>
      <c r="BD509" s="94">
        <f t="shared" si="504"/>
        <v>15.1</v>
      </c>
      <c r="BE509" s="94">
        <v>1</v>
      </c>
      <c r="BF509" s="94">
        <f>BF$3/BI$3</f>
        <v>0.66225165562913912</v>
      </c>
      <c r="BG509" s="93">
        <f>BG508*BE509</f>
        <v>3.256833865678848E+20</v>
      </c>
      <c r="BH509" s="93">
        <f>BC509*BG509*$G509*BF509</f>
        <v>1.0685963572470771E+24</v>
      </c>
      <c r="BI509" s="93">
        <f t="shared" si="534"/>
        <v>2.0969235614602545E+25</v>
      </c>
      <c r="BJ509" s="93">
        <f t="shared" si="505"/>
        <v>1.4506562565611959E+32</v>
      </c>
      <c r="BK509" s="93">
        <f t="shared" si="506"/>
        <v>383112.53333333333</v>
      </c>
      <c r="BL509" s="94">
        <f t="shared" si="507"/>
        <v>19.623158428710713</v>
      </c>
      <c r="BM509" s="100">
        <f t="shared" si="541"/>
        <v>2.0102421456820339</v>
      </c>
      <c r="BN509" s="94">
        <f t="shared" si="508"/>
        <v>351</v>
      </c>
      <c r="BO509" s="94">
        <f t="shared" si="509"/>
        <v>17.600000000000001</v>
      </c>
      <c r="BP509" s="94">
        <v>1</v>
      </c>
      <c r="BQ509" s="94">
        <f>BQ$3/BT$3</f>
        <v>0.56818181818181823</v>
      </c>
      <c r="BR509" s="93">
        <f>BR508*BP509</f>
        <v>1.4549047012491264E+17</v>
      </c>
      <c r="BS509" s="93">
        <f>BN509*BR509*$G509*BQ509</f>
        <v>3.5849215358291188E+20</v>
      </c>
      <c r="BT509" s="93">
        <f t="shared" si="535"/>
        <v>2.386812828648874E+22</v>
      </c>
      <c r="BU509" s="93">
        <f t="shared" si="510"/>
        <v>1.6908311334753013E+32</v>
      </c>
      <c r="BV509" s="93">
        <f t="shared" si="511"/>
        <v>383112.53333333333</v>
      </c>
      <c r="BW509" s="94">
        <f t="shared" si="512"/>
        <v>66.579220906067974</v>
      </c>
      <c r="BX509" s="100">
        <f t="shared" si="542"/>
        <v>7.9497577201275194</v>
      </c>
      <c r="BY509" s="94">
        <f t="shared" si="513"/>
        <v>296</v>
      </c>
      <c r="BZ509" s="94">
        <f t="shared" si="514"/>
        <v>20.350000000000001</v>
      </c>
      <c r="CA509" s="94">
        <v>1</v>
      </c>
      <c r="CB509" s="94">
        <f>CB$3/CE$3</f>
        <v>0.49140049140049141</v>
      </c>
      <c r="CC509" s="93">
        <f>CC508*CA509</f>
        <v>67013042503680</v>
      </c>
      <c r="CD509" s="93">
        <f>BY509*CC509*$G509*CB509</f>
        <v>1.2043072262800432E+17</v>
      </c>
      <c r="CE509" s="93">
        <f t="shared" si="536"/>
        <v>1.3475353189088137E+19</v>
      </c>
      <c r="CF509" s="93">
        <f t="shared" si="515"/>
        <v>1.9550234980808172E+32</v>
      </c>
      <c r="CG509" s="93">
        <f t="shared" si="516"/>
        <v>383112.53333333333</v>
      </c>
      <c r="CH509" s="94">
        <f t="shared" si="517"/>
        <v>111.8929862333538</v>
      </c>
      <c r="CI509" s="100">
        <f t="shared" si="543"/>
        <v>15.447912278485413</v>
      </c>
      <c r="CJ509" s="94">
        <f t="shared" si="518"/>
        <v>246</v>
      </c>
      <c r="CK509" s="94">
        <f t="shared" si="519"/>
        <v>22.85</v>
      </c>
      <c r="CL509" s="94">
        <v>1</v>
      </c>
      <c r="CM509" s="94">
        <f>CM$3/CP$3</f>
        <v>0.43763676148796499</v>
      </c>
      <c r="CN509" s="93">
        <f>CN508*CL509</f>
        <v>399214233600</v>
      </c>
      <c r="CO509" s="93">
        <f>CJ509*CN509*$G509*CM509</f>
        <v>531013519962939.94</v>
      </c>
      <c r="CP509" s="93">
        <f t="shared" si="537"/>
        <v>1.4776173812320662E+16</v>
      </c>
      <c r="CQ509" s="93">
        <f t="shared" si="520"/>
        <v>2.1951983749949226E+32</v>
      </c>
      <c r="CR509" s="93">
        <f t="shared" si="521"/>
        <v>383112.53333333333</v>
      </c>
      <c r="CS509" s="94">
        <f t="shared" si="522"/>
        <v>27.826360830420867</v>
      </c>
      <c r="CT509" s="100">
        <f t="shared" si="544"/>
        <v>4.3136522725584587</v>
      </c>
      <c r="CU509" s="94">
        <f t="shared" si="523"/>
        <v>183</v>
      </c>
      <c r="CV509" s="94">
        <f t="shared" si="524"/>
        <v>26</v>
      </c>
      <c r="CW509" s="94">
        <v>1</v>
      </c>
      <c r="CX509" s="94">
        <f>CX$3/DA$3</f>
        <v>0.38461538461538458</v>
      </c>
      <c r="CY509" s="93">
        <f>CY508*CW509</f>
        <v>181708800</v>
      </c>
      <c r="CZ509" s="93">
        <f>CU509*CY509*$G509*CX509</f>
        <v>158017199558.39999</v>
      </c>
      <c r="DA509" s="93">
        <f t="shared" si="538"/>
        <v>2708140482597.7422</v>
      </c>
      <c r="DB509" s="93">
        <f t="shared" si="525"/>
        <v>2.497818719906695E+32</v>
      </c>
      <c r="DC509" s="93">
        <f t="shared" si="526"/>
        <v>383112.53333333333</v>
      </c>
      <c r="DD509" s="94">
        <f t="shared" si="527"/>
        <v>17.138264000159474</v>
      </c>
      <c r="DE509" s="100">
        <f t="shared" si="545"/>
        <v>3.0230316418191743</v>
      </c>
    </row>
    <row r="510" spans="1:109">
      <c r="A510" s="84">
        <v>8192</v>
      </c>
      <c r="B510" s="84">
        <f t="shared" si="481"/>
        <v>16.8</v>
      </c>
      <c r="C510" s="112">
        <f t="shared" si="546"/>
        <v>14.74</v>
      </c>
      <c r="D510" s="116"/>
      <c r="E510" s="86">
        <f t="shared" si="528"/>
        <v>3.52</v>
      </c>
      <c r="F510" s="86">
        <f t="shared" si="482"/>
        <v>3.52</v>
      </c>
      <c r="G510" s="87">
        <f t="shared" si="483"/>
        <v>12.3904</v>
      </c>
      <c r="H510" s="88">
        <f t="shared" si="484"/>
        <v>2.2071078881827845E+30</v>
      </c>
      <c r="I510" s="84">
        <f t="shared" si="529"/>
        <v>100.80000000000005</v>
      </c>
      <c r="J510" s="89">
        <v>504</v>
      </c>
      <c r="K510" s="94">
        <f t="shared" si="485"/>
        <v>504</v>
      </c>
      <c r="L510" s="94">
        <f t="shared" si="486"/>
        <v>10</v>
      </c>
      <c r="M510" s="94">
        <v>1</v>
      </c>
      <c r="N510" s="94">
        <f>N$3/Q$3</f>
        <v>1</v>
      </c>
      <c r="O510" s="93">
        <f>O509*M510</f>
        <v>7.2288394986264098E+25</v>
      </c>
      <c r="P510" s="93">
        <f>K510*O510*$G510*N510</f>
        <v>4.5142379313585451E+29</v>
      </c>
      <c r="Q510" s="93">
        <f t="shared" si="547"/>
        <v>2.2071078881827847E+31</v>
      </c>
      <c r="R510" s="93">
        <f t="shared" si="548"/>
        <v>1.1035539440913922E+32</v>
      </c>
      <c r="S510" s="93">
        <f t="shared" si="487"/>
        <v>383385.59999999998</v>
      </c>
      <c r="T510" s="94">
        <f t="shared" si="549"/>
        <v>48.892147949289921</v>
      </c>
      <c r="U510" s="100">
        <f>T510/(($C510/N$3))</f>
        <v>3.3169706885542687</v>
      </c>
      <c r="V510" s="94">
        <f t="shared" si="488"/>
        <v>494</v>
      </c>
      <c r="W510" s="97">
        <f t="shared" si="489"/>
        <v>10.5</v>
      </c>
      <c r="X510" s="94">
        <v>1</v>
      </c>
      <c r="Y510" s="94">
        <f>Y$3/AB$3</f>
        <v>0.95238095238095244</v>
      </c>
      <c r="Z510" s="93">
        <f>Z509*X510</f>
        <v>6.4016326463783435E+24</v>
      </c>
      <c r="AA510" s="93">
        <f>V510*Z510*$G510*Y510</f>
        <v>3.7317601748564756E+28</v>
      </c>
      <c r="AB510" s="93">
        <f t="shared" si="530"/>
        <v>5.7936582064798049E+30</v>
      </c>
      <c r="AC510" s="93">
        <f t="shared" si="490"/>
        <v>1.1587316412959619E+32</v>
      </c>
      <c r="AD510" s="93">
        <f t="shared" si="491"/>
        <v>383385.59999999998</v>
      </c>
      <c r="AE510" s="94">
        <f t="shared" si="492"/>
        <v>155.25269403740904</v>
      </c>
      <c r="AF510" s="100">
        <f t="shared" si="531"/>
        <v>11.059384582040671</v>
      </c>
      <c r="AG510" s="94">
        <f t="shared" si="493"/>
        <v>469</v>
      </c>
      <c r="AH510" s="94">
        <f t="shared" si="494"/>
        <v>11.75</v>
      </c>
      <c r="AI510" s="94">
        <v>1</v>
      </c>
      <c r="AJ510" s="94">
        <f>AJ$3/AM$3</f>
        <v>0.85106382978723394</v>
      </c>
      <c r="AK510" s="93">
        <f>AK509*AI510</f>
        <v>5.2279999945423141E+23</v>
      </c>
      <c r="AL510" s="93">
        <f>AG510*AK510*$G510*AJ510</f>
        <v>2.585567508177434E+27</v>
      </c>
      <c r="AM510" s="93">
        <f t="shared" si="532"/>
        <v>2.0260560692302851E+29</v>
      </c>
      <c r="AN510" s="93">
        <f t="shared" si="495"/>
        <v>1.296675884307386E+32</v>
      </c>
      <c r="AO510" s="93">
        <f t="shared" si="496"/>
        <v>383385.59999999998</v>
      </c>
      <c r="AP510" s="94">
        <f t="shared" si="497"/>
        <v>78.360207684480528</v>
      </c>
      <c r="AQ510" s="100">
        <f t="shared" si="539"/>
        <v>6.246488740112933</v>
      </c>
      <c r="AR510" s="94">
        <f t="shared" si="498"/>
        <v>439</v>
      </c>
      <c r="AS510" s="94">
        <f t="shared" si="499"/>
        <v>13.25</v>
      </c>
      <c r="AT510" s="94">
        <v>1</v>
      </c>
      <c r="AU510" s="94">
        <f>AU$3/AX$3</f>
        <v>0.75471698113207542</v>
      </c>
      <c r="AV510" s="93">
        <f>AV509*AT510</f>
        <v>3.549238096674816E+21</v>
      </c>
      <c r="AW510" s="93">
        <f>AR510*AV510*$G510*AU510</f>
        <v>1.4570320448320301E+25</v>
      </c>
      <c r="AX510" s="93">
        <f t="shared" si="533"/>
        <v>3.5698461326198448E+27</v>
      </c>
      <c r="AY510" s="93">
        <f t="shared" si="500"/>
        <v>1.4622089759210947E+32</v>
      </c>
      <c r="AZ510" s="93">
        <f t="shared" si="501"/>
        <v>383385.59999999998</v>
      </c>
      <c r="BA510" s="94">
        <f t="shared" si="502"/>
        <v>245.00807276557768</v>
      </c>
      <c r="BB510" s="100">
        <f t="shared" si="540"/>
        <v>22.024131371396908</v>
      </c>
      <c r="BC510" s="94">
        <f t="shared" si="503"/>
        <v>402</v>
      </c>
      <c r="BD510" s="94">
        <f t="shared" si="504"/>
        <v>15.1</v>
      </c>
      <c r="BE510" s="94">
        <v>1</v>
      </c>
      <c r="BF510" s="94">
        <f>BF$3/BI$3</f>
        <v>0.66225165562913912</v>
      </c>
      <c r="BG510" s="93">
        <f>BG509*BE510</f>
        <v>3.256833865678848E+20</v>
      </c>
      <c r="BH510" s="93">
        <f>BC510*BG510*$G510*BF510</f>
        <v>1.0743110384358606E+24</v>
      </c>
      <c r="BI510" s="93">
        <f t="shared" si="534"/>
        <v>2.4087326456039181E+25</v>
      </c>
      <c r="BJ510" s="93">
        <f t="shared" si="505"/>
        <v>1.6663664555780022E+32</v>
      </c>
      <c r="BK510" s="93">
        <f t="shared" si="506"/>
        <v>383385.59999999998</v>
      </c>
      <c r="BL510" s="94">
        <f t="shared" si="507"/>
        <v>22.421184921555902</v>
      </c>
      <c r="BM510" s="100">
        <f t="shared" si="541"/>
        <v>2.296878509603081</v>
      </c>
      <c r="BN510" s="94">
        <f t="shared" si="508"/>
        <v>352</v>
      </c>
      <c r="BO510" s="94">
        <f t="shared" si="509"/>
        <v>17.600000000000001</v>
      </c>
      <c r="BP510" s="94">
        <v>1</v>
      </c>
      <c r="BQ510" s="94">
        <f>BQ$3/BT$3</f>
        <v>0.56818181818181823</v>
      </c>
      <c r="BR510" s="93">
        <f>BR509*BP510</f>
        <v>1.4549047012491264E+17</v>
      </c>
      <c r="BS510" s="93">
        <f>BN510*BR510*$G510*BQ510</f>
        <v>3.6053702420714357E+20</v>
      </c>
      <c r="BT510" s="93">
        <f t="shared" si="535"/>
        <v>2.7417279699547817E+22</v>
      </c>
      <c r="BU510" s="93">
        <f t="shared" si="510"/>
        <v>1.9422549416008503E+32</v>
      </c>
      <c r="BV510" s="93">
        <f t="shared" si="511"/>
        <v>383385.59999999998</v>
      </c>
      <c r="BW510" s="94">
        <f t="shared" si="512"/>
        <v>76.045670371416406</v>
      </c>
      <c r="BX510" s="100">
        <f t="shared" si="542"/>
        <v>9.080080044348227</v>
      </c>
      <c r="BY510" s="94">
        <f t="shared" si="513"/>
        <v>297</v>
      </c>
      <c r="BZ510" s="94">
        <f t="shared" si="514"/>
        <v>20.350000000000001</v>
      </c>
      <c r="CA510" s="94">
        <v>1</v>
      </c>
      <c r="CB510" s="94">
        <f>CB$3/CE$3</f>
        <v>0.49140049140049141</v>
      </c>
      <c r="CC510" s="93">
        <f>CC509*CA510</f>
        <v>67013042503680</v>
      </c>
      <c r="CD510" s="93">
        <f>BY510*CC510*$G510*CB510</f>
        <v>1.2118160459251411E+17</v>
      </c>
      <c r="CE510" s="93">
        <f t="shared" si="536"/>
        <v>1.5479116041309594E+19</v>
      </c>
      <c r="CF510" s="93">
        <f t="shared" si="515"/>
        <v>2.2457322762259834E+32</v>
      </c>
      <c r="CG510" s="93">
        <f t="shared" si="516"/>
        <v>383385.59999999998</v>
      </c>
      <c r="CH510" s="94">
        <f t="shared" si="517"/>
        <v>127.73486614044887</v>
      </c>
      <c r="CI510" s="100">
        <f t="shared" si="543"/>
        <v>17.635037489539584</v>
      </c>
      <c r="CJ510" s="94">
        <f t="shared" si="518"/>
        <v>247</v>
      </c>
      <c r="CK510" s="94">
        <f t="shared" si="519"/>
        <v>22.85</v>
      </c>
      <c r="CL510" s="94">
        <v>1</v>
      </c>
      <c r="CM510" s="94">
        <f>CM$3/CP$3</f>
        <v>0.43763676148796499</v>
      </c>
      <c r="CN510" s="93">
        <f>CN509*CL510</f>
        <v>399214233600</v>
      </c>
      <c r="CO510" s="93">
        <f>CJ510*CN510*$G510*CM510</f>
        <v>534690038459241.87</v>
      </c>
      <c r="CP510" s="93">
        <f t="shared" si="537"/>
        <v>1.697336655136302E+16</v>
      </c>
      <c r="CQ510" s="93">
        <f t="shared" si="520"/>
        <v>2.5216207622488314E+32</v>
      </c>
      <c r="CR510" s="93">
        <f t="shared" si="521"/>
        <v>383385.59999999998</v>
      </c>
      <c r="CS510" s="94">
        <f t="shared" si="522"/>
        <v>31.74431040509624</v>
      </c>
      <c r="CT510" s="100">
        <f t="shared" si="544"/>
        <v>4.9210141978049471</v>
      </c>
      <c r="CU510" s="94">
        <f t="shared" si="523"/>
        <v>184</v>
      </c>
      <c r="CV510" s="94">
        <f t="shared" si="524"/>
        <v>26</v>
      </c>
      <c r="CW510" s="94">
        <v>1</v>
      </c>
      <c r="CX510" s="94">
        <f>CX$3/DA$3</f>
        <v>0.38461538461538458</v>
      </c>
      <c r="CY510" s="93">
        <f>CY509*CW510</f>
        <v>181708800</v>
      </c>
      <c r="CZ510" s="93">
        <f>CU510*CY510*$G510*CX510</f>
        <v>159333010636.79999</v>
      </c>
      <c r="DA510" s="93">
        <f t="shared" si="538"/>
        <v>3110836517460.9028</v>
      </c>
      <c r="DB510" s="93">
        <f t="shared" si="525"/>
        <v>2.8692402546376196E+32</v>
      </c>
      <c r="DC510" s="93">
        <f t="shared" si="526"/>
        <v>383385.59999999998</v>
      </c>
      <c r="DD510" s="94">
        <f t="shared" si="527"/>
        <v>19.524118103511285</v>
      </c>
      <c r="DE510" s="100">
        <f t="shared" si="545"/>
        <v>3.44387429234256</v>
      </c>
    </row>
    <row r="511" spans="1:109">
      <c r="A511" s="84">
        <v>8192</v>
      </c>
      <c r="B511" s="84">
        <f t="shared" si="481"/>
        <v>16.833333333333332</v>
      </c>
      <c r="C511" s="112">
        <f t="shared" si="546"/>
        <v>14.74</v>
      </c>
      <c r="D511" s="116"/>
      <c r="E511" s="86">
        <f t="shared" si="528"/>
        <v>3.5249999999999999</v>
      </c>
      <c r="F511" s="86">
        <f t="shared" si="482"/>
        <v>3.5249999999999999</v>
      </c>
      <c r="G511" s="87">
        <f t="shared" si="483"/>
        <v>12.425625</v>
      </c>
      <c r="H511" s="88">
        <f t="shared" si="484"/>
        <v>2.5353012004565449E+30</v>
      </c>
      <c r="I511" s="84">
        <f t="shared" si="529"/>
        <v>101.00000000000004</v>
      </c>
      <c r="J511" s="89">
        <v>505</v>
      </c>
      <c r="K511" s="94">
        <f t="shared" si="485"/>
        <v>505</v>
      </c>
      <c r="L511" s="94">
        <f t="shared" si="486"/>
        <v>10</v>
      </c>
      <c r="M511" s="94">
        <v>1</v>
      </c>
      <c r="N511" s="94">
        <f>N$3/Q$3</f>
        <v>1</v>
      </c>
      <c r="O511" s="93">
        <f>O510*M511</f>
        <v>7.2288394986264098E+25</v>
      </c>
      <c r="P511" s="93">
        <f>K511*O511*$G511*N511</f>
        <v>4.5360538641535489E+29</v>
      </c>
      <c r="Q511" s="93">
        <f t="shared" si="547"/>
        <v>2.5353012004565448E+31</v>
      </c>
      <c r="R511" s="93">
        <f t="shared" si="548"/>
        <v>1.2676506002282725E+32</v>
      </c>
      <c r="S511" s="93">
        <f t="shared" si="487"/>
        <v>383658.66666666663</v>
      </c>
      <c r="T511" s="94">
        <f t="shared" si="549"/>
        <v>55.892219898267129</v>
      </c>
      <c r="U511" s="100">
        <f>T511/(($C511/N$3))</f>
        <v>3.7918738058525867</v>
      </c>
      <c r="V511" s="94">
        <f t="shared" si="488"/>
        <v>495</v>
      </c>
      <c r="W511" s="97">
        <f t="shared" si="489"/>
        <v>10.5</v>
      </c>
      <c r="X511" s="94">
        <v>1</v>
      </c>
      <c r="Y511" s="94">
        <f>Y$3/AB$3</f>
        <v>0.95238095238095244</v>
      </c>
      <c r="Z511" s="93">
        <f>Z510*X511</f>
        <v>6.4016326463783435E+24</v>
      </c>
      <c r="AA511" s="93">
        <f>V511*Z511*$G511*Y511</f>
        <v>3.7499449421494462E+28</v>
      </c>
      <c r="AB511" s="93">
        <f t="shared" si="530"/>
        <v>6.6551656511984228E+30</v>
      </c>
      <c r="AC511" s="93">
        <f t="shared" si="490"/>
        <v>1.3310331302396861E+32</v>
      </c>
      <c r="AD511" s="93">
        <f t="shared" si="491"/>
        <v>383658.66666666663</v>
      </c>
      <c r="AE511" s="94">
        <f t="shared" si="492"/>
        <v>177.47368971726078</v>
      </c>
      <c r="AF511" s="100">
        <f t="shared" si="531"/>
        <v>12.642291329926989</v>
      </c>
      <c r="AG511" s="94">
        <f t="shared" si="493"/>
        <v>470</v>
      </c>
      <c r="AH511" s="94">
        <f t="shared" si="494"/>
        <v>11.75</v>
      </c>
      <c r="AI511" s="94">
        <v>1</v>
      </c>
      <c r="AJ511" s="94">
        <f>AJ$3/AM$3</f>
        <v>0.85106382978723394</v>
      </c>
      <c r="AK511" s="93">
        <f>AK510*AI511</f>
        <v>5.2279999945423141E+23</v>
      </c>
      <c r="AL511" s="93">
        <f>AG511*AK511*$G511*AJ511</f>
        <v>2.5984466972873932E+27</v>
      </c>
      <c r="AM511" s="93">
        <f t="shared" si="532"/>
        <v>2.3273272738565877E+29</v>
      </c>
      <c r="AN511" s="93">
        <f t="shared" si="495"/>
        <v>1.4894894552682202E+32</v>
      </c>
      <c r="AO511" s="93">
        <f t="shared" si="496"/>
        <v>383658.66666666663</v>
      </c>
      <c r="AP511" s="94">
        <f t="shared" si="497"/>
        <v>89.56609640236853</v>
      </c>
      <c r="AQ511" s="100">
        <f t="shared" si="539"/>
        <v>7.1397668434723904</v>
      </c>
      <c r="AR511" s="94">
        <f t="shared" si="498"/>
        <v>440</v>
      </c>
      <c r="AS511" s="94">
        <f t="shared" si="499"/>
        <v>13.25</v>
      </c>
      <c r="AT511" s="94">
        <v>15</v>
      </c>
      <c r="AU511" s="94">
        <f>AU$3/AX$3</f>
        <v>0.75471698113207542</v>
      </c>
      <c r="AV511" s="93">
        <f>AV510*AT511</f>
        <v>5.3238571450122239E+22</v>
      </c>
      <c r="AW511" s="93">
        <f>AR511*AV511*$G511*AU511</f>
        <v>2.1967540432072985E+26</v>
      </c>
      <c r="AX511" s="93">
        <f t="shared" si="533"/>
        <v>4.1006763801329431E+27</v>
      </c>
      <c r="AY511" s="93">
        <f t="shared" si="500"/>
        <v>1.6796370453024609E+32</v>
      </c>
      <c r="AZ511" s="93">
        <f t="shared" si="501"/>
        <v>383658.66666666663</v>
      </c>
      <c r="BA511" s="94">
        <f t="shared" si="502"/>
        <v>18.666980005398717</v>
      </c>
      <c r="BB511" s="100">
        <f t="shared" si="540"/>
        <v>1.6780019339995453</v>
      </c>
      <c r="BC511" s="94">
        <f t="shared" si="503"/>
        <v>403</v>
      </c>
      <c r="BD511" s="94">
        <f t="shared" si="504"/>
        <v>15.1</v>
      </c>
      <c r="BE511" s="94">
        <v>1</v>
      </c>
      <c r="BF511" s="94">
        <f>BF$3/BI$3</f>
        <v>0.66225165562913912</v>
      </c>
      <c r="BG511" s="93">
        <f>BG510*BE511</f>
        <v>3.256833865678848E+20</v>
      </c>
      <c r="BH511" s="93">
        <f>BC511*BG511*$G511*BF511</f>
        <v>1.0800452390594023E+24</v>
      </c>
      <c r="BI511" s="93">
        <f t="shared" si="534"/>
        <v>2.7669072276328773E+25</v>
      </c>
      <c r="BJ511" s="93">
        <f t="shared" si="505"/>
        <v>1.9141524063446912E+32</v>
      </c>
      <c r="BK511" s="93">
        <f t="shared" si="506"/>
        <v>383658.66666666663</v>
      </c>
      <c r="BL511" s="94">
        <f t="shared" si="507"/>
        <v>25.618438261368958</v>
      </c>
      <c r="BM511" s="100">
        <f t="shared" si="541"/>
        <v>2.6244126034373898</v>
      </c>
      <c r="BN511" s="94">
        <f t="shared" si="508"/>
        <v>353</v>
      </c>
      <c r="BO511" s="94">
        <f t="shared" si="509"/>
        <v>17.600000000000001</v>
      </c>
      <c r="BP511" s="94">
        <v>1</v>
      </c>
      <c r="BQ511" s="94">
        <f>BQ$3/BT$3</f>
        <v>0.56818181818181823</v>
      </c>
      <c r="BR511" s="93">
        <f>BR510*BP511</f>
        <v>1.4549047012491264E+17</v>
      </c>
      <c r="BS511" s="93">
        <f>BN511*BR511*$G511*BQ511</f>
        <v>3.6258916935488143E+20</v>
      </c>
      <c r="BT511" s="93">
        <f t="shared" si="535"/>
        <v>3.1494184089364193E+22</v>
      </c>
      <c r="BU511" s="93">
        <f t="shared" si="510"/>
        <v>2.2310650564017594E+32</v>
      </c>
      <c r="BV511" s="93">
        <f t="shared" si="511"/>
        <v>383658.66666666663</v>
      </c>
      <c r="BW511" s="94">
        <f t="shared" si="512"/>
        <v>86.859141836471949</v>
      </c>
      <c r="BX511" s="100">
        <f t="shared" si="542"/>
        <v>10.371240816295158</v>
      </c>
      <c r="BY511" s="94">
        <f t="shared" si="513"/>
        <v>298</v>
      </c>
      <c r="BZ511" s="94">
        <f t="shared" si="514"/>
        <v>20.350000000000001</v>
      </c>
      <c r="CA511" s="94">
        <v>1</v>
      </c>
      <c r="CB511" s="94">
        <f>CB$3/CE$3</f>
        <v>0.49140049140049141</v>
      </c>
      <c r="CC511" s="93">
        <f>CC510*CA511</f>
        <v>67013042503680</v>
      </c>
      <c r="CD511" s="93">
        <f>BY511*CC511*$G511*CB511</f>
        <v>1.2193529386015581E+17</v>
      </c>
      <c r="CE511" s="93">
        <f t="shared" si="536"/>
        <v>1.7780835133460548E+19</v>
      </c>
      <c r="CF511" s="93">
        <f t="shared" si="515"/>
        <v>2.5796689714645347E+32</v>
      </c>
      <c r="CG511" s="93">
        <f t="shared" si="516"/>
        <v>383658.66666666663</v>
      </c>
      <c r="CH511" s="94">
        <f t="shared" si="517"/>
        <v>145.82189102568523</v>
      </c>
      <c r="CI511" s="100">
        <f t="shared" si="543"/>
        <v>20.132126746083411</v>
      </c>
      <c r="CJ511" s="94">
        <f t="shared" si="518"/>
        <v>248</v>
      </c>
      <c r="CK511" s="94">
        <f t="shared" si="519"/>
        <v>22.85</v>
      </c>
      <c r="CL511" s="94">
        <v>1</v>
      </c>
      <c r="CM511" s="94">
        <f>CM$3/CP$3</f>
        <v>0.43763676148796499</v>
      </c>
      <c r="CN511" s="93">
        <f>CN510*CL511</f>
        <v>399214233600</v>
      </c>
      <c r="CO511" s="93">
        <f>CJ511*CN511*$G511*CM511</f>
        <v>538381014276257.31</v>
      </c>
      <c r="CP511" s="93">
        <f t="shared" si="537"/>
        <v>1.9497278236312396E+16</v>
      </c>
      <c r="CQ511" s="93">
        <f t="shared" si="520"/>
        <v>2.8965816215216029E+32</v>
      </c>
      <c r="CR511" s="93">
        <f t="shared" si="521"/>
        <v>383658.66666666663</v>
      </c>
      <c r="CS511" s="94">
        <f t="shared" si="522"/>
        <v>36.214646726579844</v>
      </c>
      <c r="CT511" s="100">
        <f t="shared" si="544"/>
        <v>5.6140073114134976</v>
      </c>
      <c r="CU511" s="94">
        <f t="shared" si="523"/>
        <v>185</v>
      </c>
      <c r="CV511" s="94">
        <f t="shared" si="524"/>
        <v>26</v>
      </c>
      <c r="CW511" s="94">
        <v>1</v>
      </c>
      <c r="CX511" s="94">
        <f>CX$3/DA$3</f>
        <v>0.38461538461538458</v>
      </c>
      <c r="CY511" s="93">
        <f>CY510*CW511</f>
        <v>181708800</v>
      </c>
      <c r="CZ511" s="93">
        <f>CU511*CY511*$G511*CX511</f>
        <v>160654384800</v>
      </c>
      <c r="DA511" s="93">
        <f t="shared" si="538"/>
        <v>3573412790272.0454</v>
      </c>
      <c r="DB511" s="93">
        <f t="shared" si="525"/>
        <v>3.2958915605935089E+32</v>
      </c>
      <c r="DC511" s="93">
        <f t="shared" si="526"/>
        <v>383658.66666666663</v>
      </c>
      <c r="DD511" s="94">
        <f t="shared" si="527"/>
        <v>22.242858759943697</v>
      </c>
      <c r="DE511" s="100">
        <f t="shared" si="545"/>
        <v>3.9234350594201906</v>
      </c>
    </row>
    <row r="512" spans="1:109">
      <c r="A512" s="84">
        <v>8192</v>
      </c>
      <c r="B512" s="84">
        <f t="shared" si="481"/>
        <v>16.866666666666667</v>
      </c>
      <c r="C512" s="112">
        <f t="shared" si="546"/>
        <v>14.74</v>
      </c>
      <c r="D512" s="116"/>
      <c r="E512" s="86">
        <f t="shared" si="528"/>
        <v>3.5300000000000002</v>
      </c>
      <c r="F512" s="86">
        <f t="shared" si="482"/>
        <v>3.5300000000000002</v>
      </c>
      <c r="G512" s="87">
        <f t="shared" si="483"/>
        <v>12.460900000000002</v>
      </c>
      <c r="H512" s="88">
        <f t="shared" si="484"/>
        <v>2.9122963183864405E+30</v>
      </c>
      <c r="I512" s="84">
        <f t="shared" si="529"/>
        <v>101.20000000000005</v>
      </c>
      <c r="J512" s="89">
        <v>506</v>
      </c>
      <c r="K512" s="94">
        <f t="shared" si="485"/>
        <v>506</v>
      </c>
      <c r="L512" s="94">
        <f t="shared" si="486"/>
        <v>10</v>
      </c>
      <c r="M512" s="94">
        <v>1</v>
      </c>
      <c r="N512" s="94">
        <f>N$3/Q$3</f>
        <v>1</v>
      </c>
      <c r="O512" s="93">
        <f>O511*M512</f>
        <v>7.2288394986264098E+25</v>
      </c>
      <c r="P512" s="93">
        <f>K512*O512*$G512*N512</f>
        <v>4.5579390130867522E+29</v>
      </c>
      <c r="Q512" s="93">
        <f t="shared" si="547"/>
        <v>2.9122963183864406E+31</v>
      </c>
      <c r="R512" s="93">
        <f t="shared" si="548"/>
        <v>1.4561481591932203E+32</v>
      </c>
      <c r="S512" s="93">
        <f t="shared" si="487"/>
        <v>383931.73333333334</v>
      </c>
      <c r="T512" s="94">
        <f t="shared" si="549"/>
        <v>63.895026019976505</v>
      </c>
      <c r="U512" s="100">
        <f>T512/(($C512/N$3))</f>
        <v>4.3348050217080401</v>
      </c>
      <c r="V512" s="94">
        <f t="shared" si="488"/>
        <v>496</v>
      </c>
      <c r="W512" s="97">
        <f t="shared" si="489"/>
        <v>10.5</v>
      </c>
      <c r="X512" s="94">
        <v>1</v>
      </c>
      <c r="Y512" s="94">
        <f>Y$3/AB$3</f>
        <v>0.95238095238095244</v>
      </c>
      <c r="Z512" s="93">
        <f>Z511*X512</f>
        <v>6.4016326463783435E+24</v>
      </c>
      <c r="AA512" s="93">
        <f>V512*Z512*$G512*Y512</f>
        <v>3.7681877813957081E+28</v>
      </c>
      <c r="AB512" s="93">
        <f t="shared" si="530"/>
        <v>7.644777835764403E+30</v>
      </c>
      <c r="AC512" s="93">
        <f t="shared" si="490"/>
        <v>1.5289555671528814E+32</v>
      </c>
      <c r="AD512" s="93">
        <f t="shared" si="491"/>
        <v>383931.73333333334</v>
      </c>
      <c r="AE512" s="94">
        <f t="shared" si="492"/>
        <v>202.87677470608526</v>
      </c>
      <c r="AF512" s="100">
        <f t="shared" si="531"/>
        <v>14.451873367801189</v>
      </c>
      <c r="AG512" s="94">
        <f t="shared" si="493"/>
        <v>471</v>
      </c>
      <c r="AH512" s="94">
        <f t="shared" si="494"/>
        <v>11.75</v>
      </c>
      <c r="AI512" s="94">
        <v>1</v>
      </c>
      <c r="AJ512" s="94">
        <f>AJ$3/AM$3</f>
        <v>0.85106382978723394</v>
      </c>
      <c r="AK512" s="93">
        <f>AK511*AI512</f>
        <v>5.2279999945423141E+23</v>
      </c>
      <c r="AL512" s="93">
        <f>AG512*AK512*$G512*AJ512</f>
        <v>2.6113677103973096E+27</v>
      </c>
      <c r="AM512" s="93">
        <f t="shared" si="532"/>
        <v>2.673397011018797E+29</v>
      </c>
      <c r="AN512" s="93">
        <f t="shared" si="495"/>
        <v>1.7109740870520338E+32</v>
      </c>
      <c r="AO512" s="93">
        <f t="shared" si="496"/>
        <v>383931.73333333334</v>
      </c>
      <c r="AP512" s="94">
        <f t="shared" si="497"/>
        <v>102.37535680534435</v>
      </c>
      <c r="AQ512" s="100">
        <f t="shared" si="539"/>
        <v>8.1608578186078446</v>
      </c>
      <c r="AR512" s="94">
        <f t="shared" si="498"/>
        <v>441</v>
      </c>
      <c r="AS512" s="94">
        <f t="shared" si="499"/>
        <v>13.25</v>
      </c>
      <c r="AT512" s="94">
        <v>1</v>
      </c>
      <c r="AU512" s="94">
        <f>AU$3/AX$3</f>
        <v>0.75471698113207542</v>
      </c>
      <c r="AV512" s="93">
        <f>AV511*AT512</f>
        <v>5.3238571450122239E+22</v>
      </c>
      <c r="AW512" s="93">
        <f>AR512*AV512*$G512*AU512</f>
        <v>2.2079971857164321E+26</v>
      </c>
      <c r="AX512" s="93">
        <f t="shared" si="533"/>
        <v>4.7104402122339086E+27</v>
      </c>
      <c r="AY512" s="93">
        <f t="shared" si="500"/>
        <v>1.9293963109310168E+32</v>
      </c>
      <c r="AZ512" s="93">
        <f t="shared" si="501"/>
        <v>383931.73333333334</v>
      </c>
      <c r="BA512" s="94">
        <f t="shared" si="502"/>
        <v>21.33354264537029</v>
      </c>
      <c r="BB512" s="100">
        <f t="shared" si="540"/>
        <v>1.9177031211068951</v>
      </c>
      <c r="BC512" s="94">
        <f t="shared" si="503"/>
        <v>404</v>
      </c>
      <c r="BD512" s="94">
        <f t="shared" si="504"/>
        <v>15.1</v>
      </c>
      <c r="BE512" s="94">
        <v>1</v>
      </c>
      <c r="BF512" s="94">
        <f>BF$3/BI$3</f>
        <v>0.66225165562913912</v>
      </c>
      <c r="BG512" s="93">
        <f>BG511*BE512</f>
        <v>3.256833865678848E+20</v>
      </c>
      <c r="BH512" s="93">
        <f>BC512*BG512*$G512*BF512</f>
        <v>1.0857989914703561E+24</v>
      </c>
      <c r="BI512" s="93">
        <f t="shared" si="534"/>
        <v>3.1783417808112927E+25</v>
      </c>
      <c r="BJ512" s="93">
        <f t="shared" si="505"/>
        <v>2.1987837203817628E+32</v>
      </c>
      <c r="BK512" s="93">
        <f t="shared" si="506"/>
        <v>383931.73333333334</v>
      </c>
      <c r="BL512" s="94">
        <f t="shared" si="507"/>
        <v>29.27191686287421</v>
      </c>
      <c r="BM512" s="100">
        <f t="shared" si="541"/>
        <v>2.9986834778114018</v>
      </c>
      <c r="BN512" s="94">
        <f t="shared" si="508"/>
        <v>354</v>
      </c>
      <c r="BO512" s="94">
        <f t="shared" si="509"/>
        <v>17.600000000000001</v>
      </c>
      <c r="BP512" s="94">
        <v>1</v>
      </c>
      <c r="BQ512" s="94">
        <f>BQ$3/BT$3</f>
        <v>0.56818181818181823</v>
      </c>
      <c r="BR512" s="93">
        <f>BR511*BP512</f>
        <v>1.4549047012491264E+17</v>
      </c>
      <c r="BS512" s="93">
        <f>BN512*BR512*$G512*BQ512</f>
        <v>3.646486014258816E+20</v>
      </c>
      <c r="BT512" s="93">
        <f t="shared" si="535"/>
        <v>3.617731745542643E+22</v>
      </c>
      <c r="BU512" s="93">
        <f t="shared" si="510"/>
        <v>2.562820760180068E+32</v>
      </c>
      <c r="BV512" s="93">
        <f t="shared" si="511"/>
        <v>383931.73333333334</v>
      </c>
      <c r="BW512" s="94">
        <f t="shared" si="512"/>
        <v>99.211452653219141</v>
      </c>
      <c r="BX512" s="100">
        <f t="shared" si="542"/>
        <v>11.846143600384375</v>
      </c>
      <c r="BY512" s="94">
        <f t="shared" si="513"/>
        <v>299</v>
      </c>
      <c r="BZ512" s="94">
        <f t="shared" si="514"/>
        <v>20.350000000000001</v>
      </c>
      <c r="CA512" s="94">
        <v>1</v>
      </c>
      <c r="CB512" s="94">
        <f>CB$3/CE$3</f>
        <v>0.49140049140049141</v>
      </c>
      <c r="CC512" s="93">
        <f>CC511*CA512</f>
        <v>67013042503680</v>
      </c>
      <c r="CD512" s="93">
        <f>BY512*CC512*$G512*CB512</f>
        <v>1.2269179537046573E+17</v>
      </c>
      <c r="CE512" s="93">
        <f t="shared" si="536"/>
        <v>2.042481606827962E+19</v>
      </c>
      <c r="CF512" s="93">
        <f t="shared" si="515"/>
        <v>2.9632615039582037E+32</v>
      </c>
      <c r="CG512" s="93">
        <f t="shared" si="516"/>
        <v>383931.73333333334</v>
      </c>
      <c r="CH512" s="94">
        <f t="shared" si="517"/>
        <v>166.47255023538654</v>
      </c>
      <c r="CI512" s="100">
        <f t="shared" si="543"/>
        <v>22.983150592198889</v>
      </c>
      <c r="CJ512" s="94">
        <f t="shared" si="518"/>
        <v>249</v>
      </c>
      <c r="CK512" s="94">
        <f t="shared" si="519"/>
        <v>22.85</v>
      </c>
      <c r="CL512" s="94">
        <v>1</v>
      </c>
      <c r="CM512" s="94">
        <f>CM$3/CP$3</f>
        <v>0.43763676148796499</v>
      </c>
      <c r="CN512" s="93">
        <f>CN511*CL512</f>
        <v>399214233600</v>
      </c>
      <c r="CO512" s="93">
        <f>CJ512*CN512*$G512*CM512</f>
        <v>542086473620610.06</v>
      </c>
      <c r="CP512" s="93">
        <f t="shared" si="537"/>
        <v>2.2396491436971548E+16</v>
      </c>
      <c r="CQ512" s="93">
        <f t="shared" si="520"/>
        <v>3.3272985437565085E+32</v>
      </c>
      <c r="CR512" s="93">
        <f t="shared" si="521"/>
        <v>383931.73333333334</v>
      </c>
      <c r="CS512" s="94">
        <f t="shared" si="522"/>
        <v>41.31534824579699</v>
      </c>
      <c r="CT512" s="100">
        <f t="shared" si="544"/>
        <v>6.404719860355911</v>
      </c>
      <c r="CU512" s="94">
        <f t="shared" si="523"/>
        <v>186</v>
      </c>
      <c r="CV512" s="94">
        <f t="shared" si="524"/>
        <v>26</v>
      </c>
      <c r="CW512" s="94">
        <v>1</v>
      </c>
      <c r="CX512" s="94">
        <f>CX$3/DA$3</f>
        <v>0.38461538461538458</v>
      </c>
      <c r="CY512" s="93">
        <f>CY511*CW512</f>
        <v>181708800</v>
      </c>
      <c r="CZ512" s="93">
        <f>CU512*CY512*$G512*CX512</f>
        <v>161981332531.20001</v>
      </c>
      <c r="DA512" s="93">
        <f t="shared" si="538"/>
        <v>4104773393910.8613</v>
      </c>
      <c r="DB512" s="93">
        <f t="shared" si="525"/>
        <v>3.785985213902373E+32</v>
      </c>
      <c r="DC512" s="93">
        <f t="shared" si="526"/>
        <v>383931.73333333334</v>
      </c>
      <c r="DD512" s="94">
        <f t="shared" si="527"/>
        <v>25.341027449074854</v>
      </c>
      <c r="DE512" s="100">
        <f t="shared" si="545"/>
        <v>4.4699234306373556</v>
      </c>
    </row>
    <row r="513" spans="1:109">
      <c r="A513" s="84">
        <v>8192</v>
      </c>
      <c r="B513" s="84">
        <f t="shared" si="481"/>
        <v>16.899999999999999</v>
      </c>
      <c r="C513" s="112">
        <f t="shared" si="546"/>
        <v>14.74</v>
      </c>
      <c r="D513" s="116"/>
      <c r="E513" s="86">
        <f t="shared" si="528"/>
        <v>3.5350000000000001</v>
      </c>
      <c r="F513" s="86">
        <f t="shared" si="482"/>
        <v>3.5350000000000001</v>
      </c>
      <c r="G513" s="87">
        <f t="shared" si="483"/>
        <v>12.496225000000001</v>
      </c>
      <c r="H513" s="88">
        <f t="shared" si="484"/>
        <v>3.3453499901944257E+30</v>
      </c>
      <c r="I513" s="84">
        <f t="shared" si="529"/>
        <v>101.40000000000005</v>
      </c>
      <c r="J513" s="89">
        <v>507</v>
      </c>
      <c r="K513" s="94">
        <f t="shared" si="485"/>
        <v>507</v>
      </c>
      <c r="L513" s="94">
        <f t="shared" si="486"/>
        <v>10</v>
      </c>
      <c r="M513" s="94">
        <v>1</v>
      </c>
      <c r="N513" s="94">
        <f>N$3/Q$3</f>
        <v>1</v>
      </c>
      <c r="O513" s="93">
        <f>O512*M513</f>
        <v>7.2288394986264098E+25</v>
      </c>
      <c r="P513" s="93">
        <f>K513*O513*$G513*N513</f>
        <v>4.5798934865907469E+29</v>
      </c>
      <c r="Q513" s="93">
        <f t="shared" si="547"/>
        <v>3.3453499901944256E+31</v>
      </c>
      <c r="R513" s="93">
        <f t="shared" si="548"/>
        <v>1.6726749950972127E+32</v>
      </c>
      <c r="S513" s="93">
        <f t="shared" si="487"/>
        <v>384204.79999999999</v>
      </c>
      <c r="T513" s="94">
        <f t="shared" si="549"/>
        <v>73.04427493759664</v>
      </c>
      <c r="U513" s="100">
        <f>T513/(($C513/N$3))</f>
        <v>4.9555139035004503</v>
      </c>
      <c r="V513" s="94">
        <f t="shared" si="488"/>
        <v>497</v>
      </c>
      <c r="W513" s="97">
        <f t="shared" si="489"/>
        <v>10.5</v>
      </c>
      <c r="X513" s="94">
        <v>1</v>
      </c>
      <c r="Y513" s="94">
        <f>Y$3/AB$3</f>
        <v>0.95238095238095244</v>
      </c>
      <c r="Z513" s="93">
        <f>Z512*X513</f>
        <v>6.4016326463783435E+24</v>
      </c>
      <c r="AA513" s="93">
        <f>V513*Z513*$G513*Y513</f>
        <v>3.7864887840471566E+28</v>
      </c>
      <c r="AB513" s="93">
        <f t="shared" si="530"/>
        <v>8.7815437242603636E+30</v>
      </c>
      <c r="AC513" s="93">
        <f t="shared" si="490"/>
        <v>1.7563087448520737E+32</v>
      </c>
      <c r="AD513" s="93">
        <f t="shared" si="491"/>
        <v>384204.79999999999</v>
      </c>
      <c r="AE513" s="94">
        <f t="shared" si="492"/>
        <v>231.91785913265758</v>
      </c>
      <c r="AF513" s="100">
        <f t="shared" si="531"/>
        <v>16.520607333059054</v>
      </c>
      <c r="AG513" s="94">
        <f t="shared" si="493"/>
        <v>472</v>
      </c>
      <c r="AH513" s="94">
        <f t="shared" si="494"/>
        <v>11.75</v>
      </c>
      <c r="AI513" s="94">
        <v>1</v>
      </c>
      <c r="AJ513" s="94">
        <f>AJ$3/AM$3</f>
        <v>0.85106382978723394</v>
      </c>
      <c r="AK513" s="93">
        <f>AK512*AI513</f>
        <v>5.2279999945423141E+23</v>
      </c>
      <c r="AL513" s="93">
        <f>AG513*AK513*$G513*AJ513</f>
        <v>2.6243306142476066E+27</v>
      </c>
      <c r="AM513" s="93">
        <f t="shared" si="532"/>
        <v>3.0709267488112819E+29</v>
      </c>
      <c r="AN513" s="93">
        <f t="shared" si="495"/>
        <v>1.9653931192392253E+32</v>
      </c>
      <c r="AO513" s="93">
        <f t="shared" si="496"/>
        <v>384204.79999999999</v>
      </c>
      <c r="AP513" s="94">
        <f t="shared" si="497"/>
        <v>117.01752561735496</v>
      </c>
      <c r="AQ513" s="100">
        <f t="shared" si="539"/>
        <v>9.3280591994838602</v>
      </c>
      <c r="AR513" s="94">
        <f t="shared" si="498"/>
        <v>442</v>
      </c>
      <c r="AS513" s="94">
        <f t="shared" si="499"/>
        <v>13.25</v>
      </c>
      <c r="AT513" s="94">
        <v>1</v>
      </c>
      <c r="AU513" s="94">
        <f>AU$3/AX$3</f>
        <v>0.75471698113207542</v>
      </c>
      <c r="AV513" s="93">
        <f>AV512*AT513</f>
        <v>5.3238571450122239E+22</v>
      </c>
      <c r="AW513" s="93">
        <f>AR513*AV513*$G513*AU513</f>
        <v>2.2192775550455264E+26</v>
      </c>
      <c r="AX513" s="93">
        <f t="shared" si="533"/>
        <v>5.4108749231049736E+27</v>
      </c>
      <c r="AY513" s="93">
        <f t="shared" si="500"/>
        <v>2.2162943685038071E+32</v>
      </c>
      <c r="AZ513" s="93">
        <f t="shared" si="501"/>
        <v>384204.79999999999</v>
      </c>
      <c r="BA513" s="94">
        <f t="shared" si="502"/>
        <v>24.381244746982421</v>
      </c>
      <c r="BB513" s="100">
        <f t="shared" si="540"/>
        <v>2.1916654877714863</v>
      </c>
      <c r="BC513" s="94">
        <f t="shared" si="503"/>
        <v>405</v>
      </c>
      <c r="BD513" s="94">
        <f t="shared" si="504"/>
        <v>15.1</v>
      </c>
      <c r="BE513" s="94">
        <v>1</v>
      </c>
      <c r="BF513" s="94">
        <f>BF$3/BI$3</f>
        <v>0.66225165562913912</v>
      </c>
      <c r="BG513" s="93">
        <f>BG512*BE513</f>
        <v>3.256833865678848E+20</v>
      </c>
      <c r="BH513" s="93">
        <f>BC513*BG513*$G513*BF513</f>
        <v>1.0915723280213762E+24</v>
      </c>
      <c r="BI513" s="93">
        <f t="shared" si="534"/>
        <v>3.6509559752362779E+25</v>
      </c>
      <c r="BJ513" s="93">
        <f t="shared" si="505"/>
        <v>2.5257392425967912E+32</v>
      </c>
      <c r="BK513" s="93">
        <f t="shared" si="506"/>
        <v>384204.79999999999</v>
      </c>
      <c r="BL513" s="94">
        <f t="shared" si="507"/>
        <v>33.446761900369296</v>
      </c>
      <c r="BM513" s="100">
        <f t="shared" si="541"/>
        <v>3.4263643466457014</v>
      </c>
      <c r="BN513" s="94">
        <f t="shared" si="508"/>
        <v>355</v>
      </c>
      <c r="BO513" s="94">
        <f t="shared" si="509"/>
        <v>17.600000000000001</v>
      </c>
      <c r="BP513" s="94">
        <v>1</v>
      </c>
      <c r="BQ513" s="94">
        <f>BQ$3/BT$3</f>
        <v>0.56818181818181823</v>
      </c>
      <c r="BR513" s="93">
        <f>BR512*BP513</f>
        <v>1.4549047012491264E+17</v>
      </c>
      <c r="BS513" s="93">
        <f>BN513*BR513*$G513*BQ513</f>
        <v>3.6671533281989991E+20</v>
      </c>
      <c r="BT513" s="93">
        <f t="shared" si="535"/>
        <v>4.1556825049253871E+22</v>
      </c>
      <c r="BU513" s="93">
        <f t="shared" si="510"/>
        <v>2.9439079913710947E+32</v>
      </c>
      <c r="BV513" s="93">
        <f t="shared" si="511"/>
        <v>384204.79999999999</v>
      </c>
      <c r="BW513" s="94">
        <f t="shared" si="512"/>
        <v>113.32175486009234</v>
      </c>
      <c r="BX513" s="100">
        <f t="shared" si="542"/>
        <v>13.53095580419013</v>
      </c>
      <c r="BY513" s="94">
        <f t="shared" si="513"/>
        <v>300</v>
      </c>
      <c r="BZ513" s="94">
        <f t="shared" si="514"/>
        <v>20.350000000000001</v>
      </c>
      <c r="CA513" s="94">
        <v>14</v>
      </c>
      <c r="CB513" s="94">
        <f>CB$3/CE$3</f>
        <v>0.49140049140049141</v>
      </c>
      <c r="CC513" s="93">
        <f>CC512*CA513</f>
        <v>938182595051520</v>
      </c>
      <c r="CD513" s="93">
        <f>BY513*CC513*$G513*CB513</f>
        <v>1.7283155968817221E+18</v>
      </c>
      <c r="CE513" s="93">
        <f t="shared" si="536"/>
        <v>2.3461952618749805E+19</v>
      </c>
      <c r="CF513" s="93">
        <f t="shared" si="515"/>
        <v>3.4038936150228288E+32</v>
      </c>
      <c r="CG513" s="93">
        <f t="shared" si="516"/>
        <v>384204.79999999999</v>
      </c>
      <c r="CH513" s="94">
        <f t="shared" si="517"/>
        <v>13.575039570944421</v>
      </c>
      <c r="CI513" s="100">
        <f t="shared" si="543"/>
        <v>1.8741659109139686</v>
      </c>
      <c r="CJ513" s="94">
        <f t="shared" si="518"/>
        <v>250</v>
      </c>
      <c r="CK513" s="94">
        <f t="shared" si="519"/>
        <v>22.85</v>
      </c>
      <c r="CL513" s="94">
        <v>1</v>
      </c>
      <c r="CM513" s="94">
        <f>CM$3/CP$3</f>
        <v>0.43763676148796499</v>
      </c>
      <c r="CN513" s="93">
        <f>CN512*CL513</f>
        <v>399214233600</v>
      </c>
      <c r="CO513" s="93">
        <f>CJ513*CN513*$G513*CM513</f>
        <v>545806442698923.44</v>
      </c>
      <c r="CP513" s="93">
        <f t="shared" si="537"/>
        <v>2.5726812871354388E+16</v>
      </c>
      <c r="CQ513" s="93">
        <f t="shared" si="520"/>
        <v>3.8220623637971319E+32</v>
      </c>
      <c r="CR513" s="93">
        <f t="shared" si="521"/>
        <v>384204.79999999999</v>
      </c>
      <c r="CS513" s="94">
        <f t="shared" si="522"/>
        <v>47.13541442299492</v>
      </c>
      <c r="CT513" s="100">
        <f t="shared" si="544"/>
        <v>7.3069485723570828</v>
      </c>
      <c r="CU513" s="94">
        <f t="shared" si="523"/>
        <v>187</v>
      </c>
      <c r="CV513" s="94">
        <f t="shared" si="524"/>
        <v>26</v>
      </c>
      <c r="CW513" s="94">
        <v>1</v>
      </c>
      <c r="CX513" s="94">
        <f>CX$3/DA$3</f>
        <v>0.38461538461538458</v>
      </c>
      <c r="CY513" s="93">
        <f>CY512*CW513</f>
        <v>181708800</v>
      </c>
      <c r="CZ513" s="93">
        <f>CU513*CY513*$G513*CX513</f>
        <v>163313864313.60001</v>
      </c>
      <c r="DA513" s="93">
        <f t="shared" si="538"/>
        <v>4715146445221.0039</v>
      </c>
      <c r="DB513" s="93">
        <f t="shared" si="525"/>
        <v>4.3489549872527536E+32</v>
      </c>
      <c r="DC513" s="93">
        <f t="shared" si="526"/>
        <v>384204.79999999999</v>
      </c>
      <c r="DD513" s="94">
        <f t="shared" si="527"/>
        <v>28.871684991586772</v>
      </c>
      <c r="DE513" s="100">
        <f t="shared" si="545"/>
        <v>5.0926988451916966</v>
      </c>
    </row>
    <row r="514" spans="1:109">
      <c r="A514" s="84">
        <v>8192</v>
      </c>
      <c r="B514" s="84">
        <f t="shared" si="481"/>
        <v>16.933333333333334</v>
      </c>
      <c r="C514" s="112">
        <f t="shared" si="546"/>
        <v>14.74</v>
      </c>
      <c r="D514" s="116"/>
      <c r="E514" s="86">
        <f t="shared" si="528"/>
        <v>3.54</v>
      </c>
      <c r="F514" s="86">
        <f t="shared" si="482"/>
        <v>3.54</v>
      </c>
      <c r="G514" s="87">
        <f t="shared" si="483"/>
        <v>12.531600000000001</v>
      </c>
      <c r="H514" s="88">
        <f t="shared" si="484"/>
        <v>3.8427980306256846E+30</v>
      </c>
      <c r="I514" s="84">
        <f t="shared" si="529"/>
        <v>101.60000000000005</v>
      </c>
      <c r="J514" s="89">
        <v>508</v>
      </c>
      <c r="K514" s="94">
        <f t="shared" si="485"/>
        <v>508</v>
      </c>
      <c r="L514" s="94">
        <f t="shared" si="486"/>
        <v>10</v>
      </c>
      <c r="M514" s="94">
        <v>1</v>
      </c>
      <c r="N514" s="94">
        <f>N$3/Q$3</f>
        <v>1</v>
      </c>
      <c r="O514" s="93">
        <f>O513*M514</f>
        <v>7.2288394986264098E+25</v>
      </c>
      <c r="P514" s="93">
        <f>K514*O514*$G514*N514</f>
        <v>4.6019173930981255E+29</v>
      </c>
      <c r="Q514" s="93">
        <f t="shared" si="547"/>
        <v>3.8427980306256846E+31</v>
      </c>
      <c r="R514" s="93">
        <f t="shared" si="548"/>
        <v>1.9213990153128423E+32</v>
      </c>
      <c r="S514" s="93">
        <f t="shared" si="487"/>
        <v>384477.8666666667</v>
      </c>
      <c r="T514" s="94">
        <f t="shared" si="549"/>
        <v>83.504280984900888</v>
      </c>
      <c r="U514" s="100">
        <f>T514/(($C514/N$3))</f>
        <v>5.665147963697482</v>
      </c>
      <c r="V514" s="94">
        <f t="shared" si="488"/>
        <v>498</v>
      </c>
      <c r="W514" s="97">
        <f t="shared" si="489"/>
        <v>10.5</v>
      </c>
      <c r="X514" s="94">
        <v>1</v>
      </c>
      <c r="Y514" s="94">
        <f>Y$3/AB$3</f>
        <v>0.95238095238095244</v>
      </c>
      <c r="Z514" s="93">
        <f>Z513*X514</f>
        <v>6.4016326463783435E+24</v>
      </c>
      <c r="AA514" s="93">
        <f>V514*Z514*$G514*Y514</f>
        <v>3.8048480415556879E+28</v>
      </c>
      <c r="AB514" s="93">
        <f t="shared" si="530"/>
        <v>1.0087344830392416E+31</v>
      </c>
      <c r="AC514" s="93">
        <f t="shared" si="490"/>
        <v>2.0174689660784845E+32</v>
      </c>
      <c r="AD514" s="93">
        <f t="shared" si="491"/>
        <v>384477.8666666667</v>
      </c>
      <c r="AE514" s="94">
        <f t="shared" si="492"/>
        <v>265.11820499059945</v>
      </c>
      <c r="AF514" s="100">
        <f t="shared" si="531"/>
        <v>18.885625185897517</v>
      </c>
      <c r="AG514" s="94">
        <f t="shared" si="493"/>
        <v>473</v>
      </c>
      <c r="AH514" s="94">
        <f t="shared" si="494"/>
        <v>11.75</v>
      </c>
      <c r="AI514" s="94">
        <v>1</v>
      </c>
      <c r="AJ514" s="94">
        <f>AJ$3/AM$3</f>
        <v>0.85106382978723394</v>
      </c>
      <c r="AK514" s="93">
        <f>AK513*AI514</f>
        <v>5.2279999945423141E+23</v>
      </c>
      <c r="AL514" s="93">
        <f>AG514*AK514*$G514*AJ514</f>
        <v>2.6373354755787109E+27</v>
      </c>
      <c r="AM514" s="93">
        <f t="shared" si="532"/>
        <v>3.5275685046759144E+29</v>
      </c>
      <c r="AN514" s="93">
        <f t="shared" si="495"/>
        <v>2.2576438429925899E+32</v>
      </c>
      <c r="AO514" s="93">
        <f t="shared" si="496"/>
        <v>384477.8666666667</v>
      </c>
      <c r="AP514" s="94">
        <f t="shared" si="497"/>
        <v>133.75501665755507</v>
      </c>
      <c r="AQ514" s="100">
        <f t="shared" si="539"/>
        <v>10.662289319716908</v>
      </c>
      <c r="AR514" s="94">
        <f t="shared" si="498"/>
        <v>443</v>
      </c>
      <c r="AS514" s="94">
        <f t="shared" si="499"/>
        <v>13.25</v>
      </c>
      <c r="AT514" s="94">
        <v>1</v>
      </c>
      <c r="AU514" s="94">
        <f>AU$3/AX$3</f>
        <v>0.75471698113207542</v>
      </c>
      <c r="AV514" s="93">
        <f>AV513*AT514</f>
        <v>5.3238571450122239E+22</v>
      </c>
      <c r="AW514" s="93">
        <f>AR514*AV514*$G514*AU514</f>
        <v>2.2305952114646632E+26</v>
      </c>
      <c r="AX514" s="93">
        <f t="shared" si="533"/>
        <v>6.2154631232653922E+27</v>
      </c>
      <c r="AY514" s="93">
        <f t="shared" si="500"/>
        <v>2.5458536952895159E+32</v>
      </c>
      <c r="AZ514" s="93">
        <f t="shared" si="501"/>
        <v>384477.8666666667</v>
      </c>
      <c r="BA514" s="94">
        <f t="shared" si="502"/>
        <v>27.864594576907425</v>
      </c>
      <c r="BB514" s="100">
        <f t="shared" si="540"/>
        <v>2.5047888612213254</v>
      </c>
      <c r="BC514" s="94">
        <f t="shared" si="503"/>
        <v>406</v>
      </c>
      <c r="BD514" s="94">
        <f t="shared" si="504"/>
        <v>15.1</v>
      </c>
      <c r="BE514" s="94">
        <v>1</v>
      </c>
      <c r="BF514" s="94">
        <f>BF$3/BI$3</f>
        <v>0.66225165562913912</v>
      </c>
      <c r="BG514" s="93">
        <f>BG513*BE514</f>
        <v>3.256833865678848E+20</v>
      </c>
      <c r="BH514" s="93">
        <f>BC514*BG514*$G514*BF514</f>
        <v>1.0973652810651173E+24</v>
      </c>
      <c r="BI514" s="93">
        <f t="shared" si="534"/>
        <v>4.1938471229205098E+25</v>
      </c>
      <c r="BJ514" s="93">
        <f t="shared" si="505"/>
        <v>2.9013125131223918E+32</v>
      </c>
      <c r="BK514" s="93">
        <f t="shared" si="506"/>
        <v>384477.8666666667</v>
      </c>
      <c r="BL514" s="94">
        <f t="shared" si="507"/>
        <v>38.217421266051957</v>
      </c>
      <c r="BM514" s="100">
        <f t="shared" si="541"/>
        <v>3.9150818257624462</v>
      </c>
      <c r="BN514" s="94">
        <f t="shared" si="508"/>
        <v>356</v>
      </c>
      <c r="BO514" s="94">
        <f t="shared" si="509"/>
        <v>17.600000000000001</v>
      </c>
      <c r="BP514" s="94">
        <v>1</v>
      </c>
      <c r="BQ514" s="94">
        <f>BQ$3/BT$3</f>
        <v>0.56818181818181823</v>
      </c>
      <c r="BR514" s="93">
        <f>BR513*BP514</f>
        <v>1.4549047012491264E+17</v>
      </c>
      <c r="BS514" s="93">
        <f>BN514*BR514*$G514*BQ514</f>
        <v>3.6878937593669242E+20</v>
      </c>
      <c r="BT514" s="93">
        <f t="shared" si="535"/>
        <v>4.7736256572977496E+22</v>
      </c>
      <c r="BU514" s="93">
        <f t="shared" si="510"/>
        <v>3.3816622669506026E+32</v>
      </c>
      <c r="BV514" s="93">
        <f t="shared" si="511"/>
        <v>384477.8666666667</v>
      </c>
      <c r="BW514" s="94">
        <f t="shared" si="512"/>
        <v>129.44043317878024</v>
      </c>
      <c r="BX514" s="100">
        <f t="shared" si="542"/>
        <v>15.455574110899134</v>
      </c>
      <c r="BY514" s="94">
        <f t="shared" si="513"/>
        <v>301</v>
      </c>
      <c r="BZ514" s="94">
        <f t="shared" si="514"/>
        <v>20.350000000000001</v>
      </c>
      <c r="CA514" s="94">
        <v>1</v>
      </c>
      <c r="CB514" s="94">
        <f>CB$3/CE$3</f>
        <v>0.49140049140049141</v>
      </c>
      <c r="CC514" s="93">
        <f>CC513*CA514</f>
        <v>938182595051520</v>
      </c>
      <c r="CD514" s="93">
        <f>BY514*CC514*$G514*CB514</f>
        <v>1.7389855682812956E+18</v>
      </c>
      <c r="CE514" s="93">
        <f t="shared" si="536"/>
        <v>2.6950706378176279E+19</v>
      </c>
      <c r="CF514" s="93">
        <f t="shared" si="515"/>
        <v>3.9100469961616344E+32</v>
      </c>
      <c r="CG514" s="93">
        <f t="shared" si="516"/>
        <v>384477.8666666667</v>
      </c>
      <c r="CH514" s="94">
        <f t="shared" si="517"/>
        <v>15.497947119142955</v>
      </c>
      <c r="CI514" s="100">
        <f t="shared" si="543"/>
        <v>2.1396419530160049</v>
      </c>
      <c r="CJ514" s="94">
        <f t="shared" si="518"/>
        <v>251</v>
      </c>
      <c r="CK514" s="94">
        <f t="shared" si="519"/>
        <v>22.85</v>
      </c>
      <c r="CL514" s="94">
        <v>1</v>
      </c>
      <c r="CM514" s="94">
        <f>CM$3/CP$3</f>
        <v>0.43763676148796499</v>
      </c>
      <c r="CN514" s="93">
        <f>CN513*CL514</f>
        <v>399214233600</v>
      </c>
      <c r="CO514" s="93">
        <f>CJ514*CN514*$G514*CM514</f>
        <v>549540947717821.31</v>
      </c>
      <c r="CP514" s="93">
        <f t="shared" si="537"/>
        <v>2.9552347624641336E+16</v>
      </c>
      <c r="CQ514" s="93">
        <f t="shared" si="520"/>
        <v>4.3903967499898452E+32</v>
      </c>
      <c r="CR514" s="93">
        <f t="shared" si="521"/>
        <v>384477.8666666667</v>
      </c>
      <c r="CS514" s="94">
        <f t="shared" si="522"/>
        <v>53.776425118762752</v>
      </c>
      <c r="CT514" s="100">
        <f t="shared" si="544"/>
        <v>8.3364403932410376</v>
      </c>
      <c r="CU514" s="94">
        <f t="shared" si="523"/>
        <v>188</v>
      </c>
      <c r="CV514" s="94">
        <f t="shared" si="524"/>
        <v>26</v>
      </c>
      <c r="CW514" s="94">
        <v>1</v>
      </c>
      <c r="CX514" s="94">
        <f>CX$3/DA$3</f>
        <v>0.38461538461538458</v>
      </c>
      <c r="CY514" s="93">
        <f>CY513*CW514</f>
        <v>181708800</v>
      </c>
      <c r="CZ514" s="93">
        <f>CU514*CY514*$G514*CX514</f>
        <v>164651990630.39999</v>
      </c>
      <c r="DA514" s="93">
        <f t="shared" si="538"/>
        <v>5416280965195.4854</v>
      </c>
      <c r="DB514" s="93">
        <f t="shared" si="525"/>
        <v>4.9956374398133899E+32</v>
      </c>
      <c r="DC514" s="93">
        <f t="shared" si="526"/>
        <v>384477.8666666667</v>
      </c>
      <c r="DD514" s="94">
        <f t="shared" si="527"/>
        <v>32.895326345331583</v>
      </c>
      <c r="DE514" s="100">
        <f t="shared" si="545"/>
        <v>5.8024320554858964</v>
      </c>
    </row>
    <row r="515" spans="1:109">
      <c r="A515" s="84">
        <v>8192</v>
      </c>
      <c r="B515" s="84">
        <f t="shared" si="481"/>
        <v>16.966666666666665</v>
      </c>
      <c r="C515" s="112">
        <f t="shared" si="546"/>
        <v>14.74</v>
      </c>
      <c r="D515" s="116"/>
      <c r="E515" s="86">
        <f t="shared" si="528"/>
        <v>3.5449999999999999</v>
      </c>
      <c r="F515" s="86">
        <f t="shared" si="482"/>
        <v>3.5449999999999999</v>
      </c>
      <c r="G515" s="87">
        <f t="shared" si="483"/>
        <v>12.567024999999999</v>
      </c>
      <c r="H515" s="88">
        <f t="shared" si="484"/>
        <v>4.4142157763655696E+30</v>
      </c>
      <c r="I515" s="84">
        <f t="shared" si="529"/>
        <v>101.80000000000005</v>
      </c>
      <c r="J515" s="89">
        <v>509</v>
      </c>
      <c r="K515" s="94">
        <f t="shared" si="485"/>
        <v>509</v>
      </c>
      <c r="L515" s="94">
        <f t="shared" si="486"/>
        <v>10</v>
      </c>
      <c r="M515" s="94">
        <v>1</v>
      </c>
      <c r="N515" s="94">
        <f>N$3/Q$3</f>
        <v>1</v>
      </c>
      <c r="O515" s="93">
        <f>O514*M515</f>
        <v>7.2288394986264098E+25</v>
      </c>
      <c r="P515" s="93">
        <f>K515*O515*$G515*N515</f>
        <v>4.6240108410414808E+29</v>
      </c>
      <c r="Q515" s="93">
        <f t="shared" si="547"/>
        <v>4.4142157763655694E+31</v>
      </c>
      <c r="R515" s="93">
        <f t="shared" si="548"/>
        <v>2.2071078881827845E+32</v>
      </c>
      <c r="S515" s="93">
        <f t="shared" si="487"/>
        <v>384750.93333333335</v>
      </c>
      <c r="T515" s="94">
        <f t="shared" si="549"/>
        <v>95.462920138209313</v>
      </c>
      <c r="U515" s="100">
        <f>T515/(($C515/N$3))</f>
        <v>6.4764531979789224</v>
      </c>
      <c r="V515" s="94">
        <f t="shared" si="488"/>
        <v>499</v>
      </c>
      <c r="W515" s="97">
        <f t="shared" si="489"/>
        <v>10.5</v>
      </c>
      <c r="X515" s="94">
        <v>1</v>
      </c>
      <c r="Y515" s="94">
        <f>Y$3/AB$3</f>
        <v>0.95238095238095244</v>
      </c>
      <c r="Z515" s="93">
        <f>Z514*X515</f>
        <v>6.4016326463783435E+24</v>
      </c>
      <c r="AA515" s="93">
        <f>V515*Z515*$G515*Y515</f>
        <v>3.8232656453731946E+28</v>
      </c>
      <c r="AB515" s="93">
        <f t="shared" si="530"/>
        <v>1.1587316412959614E+31</v>
      </c>
      <c r="AC515" s="93">
        <f t="shared" si="490"/>
        <v>2.3174632825919242E+32</v>
      </c>
      <c r="AD515" s="93">
        <f t="shared" si="491"/>
        <v>384750.93333333335</v>
      </c>
      <c r="AE515" s="94">
        <f t="shared" si="492"/>
        <v>303.07379836350765</v>
      </c>
      <c r="AF515" s="100">
        <f t="shared" si="531"/>
        <v>21.589381837291928</v>
      </c>
      <c r="AG515" s="94">
        <f t="shared" si="493"/>
        <v>474</v>
      </c>
      <c r="AH515" s="94">
        <f t="shared" si="494"/>
        <v>11.75</v>
      </c>
      <c r="AI515" s="94">
        <v>1</v>
      </c>
      <c r="AJ515" s="94">
        <f>AJ$3/AM$3</f>
        <v>0.85106382978723394</v>
      </c>
      <c r="AK515" s="93">
        <f>AK514*AI515</f>
        <v>5.2279999945423141E+23</v>
      </c>
      <c r="AL515" s="93">
        <f>AG515*AK515*$G515*AJ515</f>
        <v>2.6503823611310481E+27</v>
      </c>
      <c r="AM515" s="93">
        <f t="shared" si="532"/>
        <v>4.0521121384605724E+29</v>
      </c>
      <c r="AN515" s="93">
        <f t="shared" si="495"/>
        <v>2.5933517686147723E+32</v>
      </c>
      <c r="AO515" s="93">
        <f t="shared" si="496"/>
        <v>384750.93333333335</v>
      </c>
      <c r="AP515" s="94">
        <f t="shared" si="497"/>
        <v>152.88783225720448</v>
      </c>
      <c r="AQ515" s="100">
        <f t="shared" si="539"/>
        <v>12.187462883461009</v>
      </c>
      <c r="AR515" s="94">
        <f t="shared" si="498"/>
        <v>444</v>
      </c>
      <c r="AS515" s="94">
        <f t="shared" si="499"/>
        <v>13.25</v>
      </c>
      <c r="AT515" s="94">
        <v>1</v>
      </c>
      <c r="AU515" s="94">
        <f>AU$3/AX$3</f>
        <v>0.75471698113207542</v>
      </c>
      <c r="AV515" s="93">
        <f>AV514*AT515</f>
        <v>5.3238571450122239E+22</v>
      </c>
      <c r="AW515" s="93">
        <f>AR515*AV515*$G515*AU515</f>
        <v>2.2419502152439227E+26</v>
      </c>
      <c r="AX515" s="93">
        <f t="shared" si="533"/>
        <v>7.1396922652396908E+27</v>
      </c>
      <c r="AY515" s="93">
        <f t="shared" si="500"/>
        <v>2.92441795184219E+32</v>
      </c>
      <c r="AZ515" s="93">
        <f t="shared" si="501"/>
        <v>384750.93333333335</v>
      </c>
      <c r="BA515" s="94">
        <f t="shared" si="502"/>
        <v>31.845900130582947</v>
      </c>
      <c r="BB515" s="100">
        <f t="shared" si="540"/>
        <v>2.8626741976270287</v>
      </c>
      <c r="BC515" s="94">
        <f t="shared" si="503"/>
        <v>407</v>
      </c>
      <c r="BD515" s="94">
        <f t="shared" si="504"/>
        <v>15.1</v>
      </c>
      <c r="BE515" s="94">
        <v>1</v>
      </c>
      <c r="BF515" s="94">
        <f>BF$3/BI$3</f>
        <v>0.66225165562913912</v>
      </c>
      <c r="BG515" s="93">
        <f>BG514*BE515</f>
        <v>3.256833865678848E+20</v>
      </c>
      <c r="BH515" s="93">
        <f>BC515*BG515*$G515*BF515</f>
        <v>1.1031778829542331E+24</v>
      </c>
      <c r="BI515" s="93">
        <f t="shared" si="534"/>
        <v>4.817465291207838E+25</v>
      </c>
      <c r="BJ515" s="93">
        <f t="shared" si="505"/>
        <v>3.3327329111560052E+32</v>
      </c>
      <c r="BK515" s="93">
        <f t="shared" si="506"/>
        <v>384750.93333333335</v>
      </c>
      <c r="BL515" s="94">
        <f t="shared" si="507"/>
        <v>43.668980004448635</v>
      </c>
      <c r="BM515" s="100">
        <f t="shared" si="541"/>
        <v>4.4735522256931777</v>
      </c>
      <c r="BN515" s="94">
        <f t="shared" si="508"/>
        <v>357</v>
      </c>
      <c r="BO515" s="94">
        <f t="shared" si="509"/>
        <v>17.600000000000001</v>
      </c>
      <c r="BP515" s="94">
        <v>1</v>
      </c>
      <c r="BQ515" s="94">
        <f>BQ$3/BT$3</f>
        <v>0.56818181818181823</v>
      </c>
      <c r="BR515" s="93">
        <f>BR514*BP515</f>
        <v>1.4549047012491264E+17</v>
      </c>
      <c r="BS515" s="93">
        <f>BN515*BR515*$G515*BQ515</f>
        <v>3.7087074317601492E+20</v>
      </c>
      <c r="BT515" s="93">
        <f t="shared" si="535"/>
        <v>5.4834559399095643E+22</v>
      </c>
      <c r="BU515" s="93">
        <f t="shared" si="510"/>
        <v>3.8845098832017013E+32</v>
      </c>
      <c r="BV515" s="93">
        <f t="shared" si="511"/>
        <v>384750.93333333335</v>
      </c>
      <c r="BW515" s="94">
        <f t="shared" si="512"/>
        <v>147.85355924684308</v>
      </c>
      <c r="BX515" s="100">
        <f t="shared" si="542"/>
        <v>17.654156327981262</v>
      </c>
      <c r="BY515" s="94">
        <f t="shared" si="513"/>
        <v>302</v>
      </c>
      <c r="BZ515" s="94">
        <f t="shared" si="514"/>
        <v>20.350000000000001</v>
      </c>
      <c r="CA515" s="94">
        <v>1</v>
      </c>
      <c r="CB515" s="94">
        <f>CB$3/CE$3</f>
        <v>0.49140049140049141</v>
      </c>
      <c r="CC515" s="93">
        <f>CC514*CA515</f>
        <v>938182595051520</v>
      </c>
      <c r="CD515" s="93">
        <f>BY515*CC515*$G515*CB515</f>
        <v>1.7496951185387482E+18</v>
      </c>
      <c r="CE515" s="93">
        <f t="shared" si="536"/>
        <v>3.0958232082619199E+19</v>
      </c>
      <c r="CF515" s="93">
        <f t="shared" si="515"/>
        <v>4.4914645524519668E+32</v>
      </c>
      <c r="CG515" s="93">
        <f t="shared" si="516"/>
        <v>384750.93333333335</v>
      </c>
      <c r="CH515" s="94">
        <f t="shared" si="517"/>
        <v>17.69350085886612</v>
      </c>
      <c r="CI515" s="100">
        <f t="shared" si="543"/>
        <v>2.4427594469330089</v>
      </c>
      <c r="CJ515" s="94">
        <f t="shared" si="518"/>
        <v>252</v>
      </c>
      <c r="CK515" s="94">
        <f t="shared" si="519"/>
        <v>22.85</v>
      </c>
      <c r="CL515" s="94">
        <v>1</v>
      </c>
      <c r="CM515" s="94">
        <f>CM$3/CP$3</f>
        <v>0.43763676148796499</v>
      </c>
      <c r="CN515" s="93">
        <f>CN514*CL515</f>
        <v>399214233600</v>
      </c>
      <c r="CO515" s="93">
        <f>CJ515*CN515*$G515*CM515</f>
        <v>553290014883927.37</v>
      </c>
      <c r="CP515" s="93">
        <f t="shared" si="537"/>
        <v>3.394673310272604E+16</v>
      </c>
      <c r="CQ515" s="93">
        <f t="shared" si="520"/>
        <v>5.0432415244976643E+32</v>
      </c>
      <c r="CR515" s="93">
        <f t="shared" si="521"/>
        <v>384750.93333333335</v>
      </c>
      <c r="CS515" s="94">
        <f t="shared" si="522"/>
        <v>61.35432086163275</v>
      </c>
      <c r="CT515" s="100">
        <f t="shared" si="544"/>
        <v>9.5111684646425267</v>
      </c>
      <c r="CU515" s="94">
        <f t="shared" si="523"/>
        <v>189</v>
      </c>
      <c r="CV515" s="94">
        <f t="shared" si="524"/>
        <v>26</v>
      </c>
      <c r="CW515" s="94">
        <v>1</v>
      </c>
      <c r="CX515" s="94">
        <f>CX$3/DA$3</f>
        <v>0.38461538461538458</v>
      </c>
      <c r="CY515" s="93">
        <f>CY514*CW515</f>
        <v>181708800</v>
      </c>
      <c r="CZ515" s="93">
        <f>CU515*CY515*$G515*CX515</f>
        <v>165995721964.79999</v>
      </c>
      <c r="DA515" s="93">
        <f t="shared" si="538"/>
        <v>6221673034921.8066</v>
      </c>
      <c r="DB515" s="93">
        <f t="shared" si="525"/>
        <v>5.73848050927524E+32</v>
      </c>
      <c r="DC515" s="93">
        <f t="shared" si="526"/>
        <v>384750.93333333335</v>
      </c>
      <c r="DD515" s="94">
        <f t="shared" si="527"/>
        <v>37.480923973698161</v>
      </c>
      <c r="DE515" s="100">
        <f t="shared" si="545"/>
        <v>6.6112891676808152</v>
      </c>
    </row>
    <row r="516" spans="1:109">
      <c r="A516" s="84">
        <v>8192</v>
      </c>
      <c r="B516" s="84">
        <f t="shared" si="481"/>
        <v>17</v>
      </c>
      <c r="C516" s="112">
        <f t="shared" si="546"/>
        <v>14.74</v>
      </c>
      <c r="D516" s="116"/>
      <c r="E516" s="86">
        <f t="shared" si="528"/>
        <v>3.5500000000000003</v>
      </c>
      <c r="F516" s="86">
        <f t="shared" si="482"/>
        <v>3.5500000000000003</v>
      </c>
      <c r="G516" s="87">
        <f t="shared" si="483"/>
        <v>12.602500000000003</v>
      </c>
      <c r="H516" s="88">
        <f t="shared" si="484"/>
        <v>5.0706024009130899E+30</v>
      </c>
      <c r="I516" s="84">
        <f t="shared" si="529"/>
        <v>102.00000000000006</v>
      </c>
      <c r="J516" s="89">
        <v>510</v>
      </c>
      <c r="K516" s="94">
        <f t="shared" si="485"/>
        <v>510</v>
      </c>
      <c r="L516" s="94">
        <f t="shared" si="486"/>
        <v>10</v>
      </c>
      <c r="M516" s="94">
        <v>1</v>
      </c>
      <c r="N516" s="94">
        <f>N$3/Q$3</f>
        <v>1</v>
      </c>
      <c r="O516" s="93">
        <f>O515*M516</f>
        <v>7.2288394986264098E+25</v>
      </c>
      <c r="P516" s="93">
        <f>K516*O516*$G516*N516</f>
        <v>4.6461739388534067E+29</v>
      </c>
      <c r="Q516" s="93">
        <f t="shared" si="547"/>
        <v>5.0706024009130896E+31</v>
      </c>
      <c r="R516" s="93">
        <f t="shared" si="548"/>
        <v>2.5353012004565449E+32</v>
      </c>
      <c r="S516" s="93">
        <f t="shared" si="487"/>
        <v>385024</v>
      </c>
      <c r="T516" s="94">
        <f t="shared" si="549"/>
        <v>109.13501017494029</v>
      </c>
      <c r="U516" s="100">
        <f>T516/(($C516/N$3))</f>
        <v>7.4040034039986624</v>
      </c>
      <c r="V516" s="94">
        <f t="shared" si="488"/>
        <v>500</v>
      </c>
      <c r="W516" s="97">
        <f t="shared" si="489"/>
        <v>10.5</v>
      </c>
      <c r="X516" s="94">
        <v>14</v>
      </c>
      <c r="Y516" s="94">
        <f>Y$3/AB$3</f>
        <v>0.95238095238095244</v>
      </c>
      <c r="Z516" s="93">
        <f>Z515*X516</f>
        <v>8.9622857049296813E+25</v>
      </c>
      <c r="AA516" s="93">
        <f>V516*Z516*$G516*Y516</f>
        <v>5.3784383617322067E+29</v>
      </c>
      <c r="AB516" s="93">
        <f t="shared" si="530"/>
        <v>1.3310331302396855E+31</v>
      </c>
      <c r="AC516" s="93">
        <f t="shared" si="490"/>
        <v>2.6620662604793722E+32</v>
      </c>
      <c r="AD516" s="93">
        <f t="shared" si="491"/>
        <v>385024</v>
      </c>
      <c r="AE516" s="94">
        <f t="shared" si="492"/>
        <v>24.747576168391866</v>
      </c>
      <c r="AF516" s="100">
        <f t="shared" si="531"/>
        <v>1.7628870404892443</v>
      </c>
      <c r="AG516" s="94">
        <f t="shared" si="493"/>
        <v>475</v>
      </c>
      <c r="AH516" s="94">
        <f t="shared" si="494"/>
        <v>11.75</v>
      </c>
      <c r="AI516" s="94">
        <v>1</v>
      </c>
      <c r="AJ516" s="94">
        <f>AJ$3/AM$3</f>
        <v>0.85106382978723394</v>
      </c>
      <c r="AK516" s="93">
        <f>AK515*AI516</f>
        <v>5.2279999945423141E+23</v>
      </c>
      <c r="AL516" s="93">
        <f>AG516*AK516*$G516*AJ516</f>
        <v>2.6634713376450445E+27</v>
      </c>
      <c r="AM516" s="93">
        <f t="shared" si="532"/>
        <v>4.6546545477131769E+29</v>
      </c>
      <c r="AN516" s="93">
        <f t="shared" si="495"/>
        <v>2.9789789105364403E+32</v>
      </c>
      <c r="AO516" s="93">
        <f t="shared" si="496"/>
        <v>385024</v>
      </c>
      <c r="AP516" s="94">
        <f t="shared" si="497"/>
        <v>174.75895016871752</v>
      </c>
      <c r="AQ516" s="100">
        <f t="shared" si="539"/>
        <v>13.930920383191527</v>
      </c>
      <c r="AR516" s="94">
        <f t="shared" si="498"/>
        <v>445</v>
      </c>
      <c r="AS516" s="94">
        <f t="shared" si="499"/>
        <v>13.25</v>
      </c>
      <c r="AT516" s="94">
        <v>1</v>
      </c>
      <c r="AU516" s="94">
        <f>AU$3/AX$3</f>
        <v>0.75471698113207542</v>
      </c>
      <c r="AV516" s="93">
        <f>AV515*AT516</f>
        <v>5.3238571450122239E+22</v>
      </c>
      <c r="AW516" s="93">
        <f>AR516*AV516*$G516*AU516</f>
        <v>2.2533426266533864E+26</v>
      </c>
      <c r="AX516" s="93">
        <f t="shared" si="533"/>
        <v>8.2013527602658862E+27</v>
      </c>
      <c r="AY516" s="93">
        <f t="shared" si="500"/>
        <v>3.3592740906049218E+32</v>
      </c>
      <c r="AZ516" s="93">
        <f t="shared" si="501"/>
        <v>385024</v>
      </c>
      <c r="BA516" s="94">
        <f t="shared" si="502"/>
        <v>36.396385810383173</v>
      </c>
      <c r="BB516" s="100">
        <f t="shared" si="540"/>
        <v>3.2717239619238603</v>
      </c>
      <c r="BC516" s="94">
        <f t="shared" si="503"/>
        <v>408</v>
      </c>
      <c r="BD516" s="94">
        <f t="shared" si="504"/>
        <v>15.1</v>
      </c>
      <c r="BE516" s="94">
        <v>1</v>
      </c>
      <c r="BF516" s="94">
        <f>BF$3/BI$3</f>
        <v>0.66225165562913912</v>
      </c>
      <c r="BG516" s="93">
        <f>BG515*BE516</f>
        <v>3.256833865678848E+20</v>
      </c>
      <c r="BH516" s="93">
        <f>BC516*BG516*$G516*BF516</f>
        <v>1.1090101660413787E+24</v>
      </c>
      <c r="BI516" s="93">
        <f t="shared" si="534"/>
        <v>5.5338144552657555E+25</v>
      </c>
      <c r="BJ516" s="93">
        <f t="shared" si="505"/>
        <v>3.8283048126893825E+32</v>
      </c>
      <c r="BK516" s="93">
        <f t="shared" si="506"/>
        <v>385024</v>
      </c>
      <c r="BL516" s="94">
        <f t="shared" si="507"/>
        <v>49.898681046529568</v>
      </c>
      <c r="BM516" s="100">
        <f t="shared" si="541"/>
        <v>5.1117373392306407</v>
      </c>
      <c r="BN516" s="94">
        <f t="shared" si="508"/>
        <v>358</v>
      </c>
      <c r="BO516" s="94">
        <f t="shared" si="509"/>
        <v>17.600000000000001</v>
      </c>
      <c r="BP516" s="94">
        <v>1</v>
      </c>
      <c r="BQ516" s="94">
        <f>BQ$3/BT$3</f>
        <v>0.56818181818181823</v>
      </c>
      <c r="BR516" s="93">
        <f>BR515*BP516</f>
        <v>1.4549047012491264E+17</v>
      </c>
      <c r="BS516" s="93">
        <f>BN516*BR516*$G516*BQ516</f>
        <v>3.7295944693762379E+20</v>
      </c>
      <c r="BT516" s="93">
        <f t="shared" si="535"/>
        <v>6.2988368178728386E+22</v>
      </c>
      <c r="BU516" s="93">
        <f t="shared" si="510"/>
        <v>4.4621301128035188E+32</v>
      </c>
      <c r="BV516" s="93">
        <f t="shared" si="511"/>
        <v>385024</v>
      </c>
      <c r="BW516" s="94">
        <f t="shared" si="512"/>
        <v>168.88798151093081</v>
      </c>
      <c r="BX516" s="100">
        <f t="shared" si="542"/>
        <v>20.16572913563353</v>
      </c>
      <c r="BY516" s="94">
        <f t="shared" si="513"/>
        <v>303</v>
      </c>
      <c r="BZ516" s="94">
        <f t="shared" si="514"/>
        <v>20.350000000000001</v>
      </c>
      <c r="CA516" s="94">
        <v>1</v>
      </c>
      <c r="CB516" s="94">
        <f>CB$3/CE$3</f>
        <v>0.49140049140049141</v>
      </c>
      <c r="CC516" s="93">
        <f>CC515*CA516</f>
        <v>938182595051520</v>
      </c>
      <c r="CD516" s="93">
        <f>BY516*CC516*$G516*CB516</f>
        <v>1.7604443168075899E+18</v>
      </c>
      <c r="CE516" s="93">
        <f t="shared" si="536"/>
        <v>3.5561670266921099E+19</v>
      </c>
      <c r="CF516" s="93">
        <f t="shared" si="515"/>
        <v>5.1593379429290695E+32</v>
      </c>
      <c r="CG516" s="93">
        <f t="shared" si="516"/>
        <v>385024</v>
      </c>
      <c r="CH516" s="94">
        <f t="shared" si="517"/>
        <v>20.200394824988866</v>
      </c>
      <c r="CI516" s="100">
        <f t="shared" si="543"/>
        <v>2.7888604795693586</v>
      </c>
      <c r="CJ516" s="94">
        <f t="shared" si="518"/>
        <v>253</v>
      </c>
      <c r="CK516" s="94">
        <f t="shared" si="519"/>
        <v>22.85</v>
      </c>
      <c r="CL516" s="94">
        <v>1</v>
      </c>
      <c r="CM516" s="94">
        <f>CM$3/CP$3</f>
        <v>0.43763676148796499</v>
      </c>
      <c r="CN516" s="93">
        <f>CN515*CL516</f>
        <v>399214233600</v>
      </c>
      <c r="CO516" s="93">
        <f>CJ516*CN516*$G516*CM516</f>
        <v>557053670403865.31</v>
      </c>
      <c r="CP516" s="93">
        <f t="shared" si="537"/>
        <v>3.8994556472624792E+16</v>
      </c>
      <c r="CQ516" s="93">
        <f t="shared" si="520"/>
        <v>5.7931632430432058E+32</v>
      </c>
      <c r="CR516" s="93">
        <f t="shared" si="521"/>
        <v>385024</v>
      </c>
      <c r="CS516" s="94">
        <f t="shared" si="522"/>
        <v>70.001435309372681</v>
      </c>
      <c r="CT516" s="100">
        <f t="shared" si="544"/>
        <v>10.851647196873582</v>
      </c>
      <c r="CU516" s="94">
        <f t="shared" si="523"/>
        <v>190</v>
      </c>
      <c r="CV516" s="94">
        <f t="shared" si="524"/>
        <v>26</v>
      </c>
      <c r="CW516" s="94">
        <v>1</v>
      </c>
      <c r="CX516" s="94">
        <f>CX$3/DA$3</f>
        <v>0.38461538461538458</v>
      </c>
      <c r="CY516" s="93">
        <f>CY515*CW516</f>
        <v>181708800</v>
      </c>
      <c r="CZ516" s="93">
        <f>CU516*CY516*$G516*CX516</f>
        <v>167345068800.00003</v>
      </c>
      <c r="DA516" s="93">
        <f t="shared" si="538"/>
        <v>7146825580544.0908</v>
      </c>
      <c r="DB516" s="93">
        <f t="shared" si="525"/>
        <v>6.5917831211870177E+32</v>
      </c>
      <c r="DC516" s="93">
        <f t="shared" si="526"/>
        <v>385024</v>
      </c>
      <c r="DD516" s="94">
        <f t="shared" si="527"/>
        <v>42.707117883978484</v>
      </c>
      <c r="DE516" s="100">
        <f t="shared" si="545"/>
        <v>7.5331415534833139</v>
      </c>
    </row>
    <row r="517" spans="1:109">
      <c r="A517" s="84">
        <v>8192</v>
      </c>
      <c r="B517" s="84">
        <f t="shared" si="481"/>
        <v>17.033333333333335</v>
      </c>
      <c r="C517" s="112">
        <f t="shared" si="546"/>
        <v>14.74</v>
      </c>
      <c r="D517" s="116"/>
      <c r="E517" s="86">
        <f t="shared" si="528"/>
        <v>3.5550000000000002</v>
      </c>
      <c r="F517" s="86">
        <f t="shared" si="482"/>
        <v>3.5550000000000002</v>
      </c>
      <c r="G517" s="87">
        <f t="shared" si="483"/>
        <v>12.638025000000001</v>
      </c>
      <c r="H517" s="88">
        <f t="shared" si="484"/>
        <v>5.8245926367728833E+30</v>
      </c>
      <c r="I517" s="84">
        <f t="shared" si="529"/>
        <v>102.20000000000005</v>
      </c>
      <c r="J517" s="89">
        <v>511</v>
      </c>
      <c r="K517" s="94">
        <f t="shared" si="485"/>
        <v>511</v>
      </c>
      <c r="L517" s="94">
        <f t="shared" si="486"/>
        <v>10</v>
      </c>
      <c r="M517" s="94">
        <v>1</v>
      </c>
      <c r="N517" s="94">
        <f>N$3/Q$3</f>
        <v>1</v>
      </c>
      <c r="O517" s="93">
        <f>O516*M517</f>
        <v>7.2288394986264098E+25</v>
      </c>
      <c r="P517" s="93">
        <f>K517*O517*$G517*N517</f>
        <v>4.6684067949664929E+29</v>
      </c>
      <c r="Q517" s="93">
        <f t="shared" si="547"/>
        <v>5.824592636772883E+31</v>
      </c>
      <c r="R517" s="93">
        <f t="shared" si="548"/>
        <v>2.9122963183864417E+32</v>
      </c>
      <c r="S517" s="93">
        <f t="shared" si="487"/>
        <v>385297.06666666665</v>
      </c>
      <c r="T517" s="94">
        <f t="shared" si="549"/>
        <v>124.76617596934777</v>
      </c>
      <c r="U517" s="100">
        <f>T517/(($C517/N$3))</f>
        <v>8.4644624131172161</v>
      </c>
      <c r="V517" s="94">
        <f t="shared" si="488"/>
        <v>501</v>
      </c>
      <c r="W517" s="97">
        <f t="shared" si="489"/>
        <v>10.5</v>
      </c>
      <c r="X517" s="94">
        <v>1</v>
      </c>
      <c r="Y517" s="94">
        <f>Y$3/AB$3</f>
        <v>0.95238095238095244</v>
      </c>
      <c r="Z517" s="93">
        <f>Z516*X517</f>
        <v>8.9622857049296813E+25</v>
      </c>
      <c r="AA517" s="93">
        <f>V517*Z517*$G517*Y517</f>
        <v>5.4043867608398116E+29</v>
      </c>
      <c r="AB517" s="93">
        <f t="shared" si="530"/>
        <v>1.5289555671528806E+31</v>
      </c>
      <c r="AC517" s="93">
        <f t="shared" si="490"/>
        <v>3.0579111343057638E+32</v>
      </c>
      <c r="AD517" s="93">
        <f t="shared" si="491"/>
        <v>385297.06666666665</v>
      </c>
      <c r="AE517" s="94">
        <f t="shared" si="492"/>
        <v>28.29100941168188</v>
      </c>
      <c r="AF517" s="100">
        <f t="shared" si="531"/>
        <v>2.0153025700316127</v>
      </c>
      <c r="AG517" s="94">
        <f t="shared" si="493"/>
        <v>476</v>
      </c>
      <c r="AH517" s="94">
        <f t="shared" si="494"/>
        <v>11.75</v>
      </c>
      <c r="AI517" s="94">
        <v>1</v>
      </c>
      <c r="AJ517" s="94">
        <f>AJ$3/AM$3</f>
        <v>0.85106382978723394</v>
      </c>
      <c r="AK517" s="93">
        <f>AK516*AI517</f>
        <v>5.2279999945423141E+23</v>
      </c>
      <c r="AL517" s="93">
        <f>AG517*AK517*$G517*AJ517</f>
        <v>2.6766024718611234E+27</v>
      </c>
      <c r="AM517" s="93">
        <f t="shared" si="532"/>
        <v>5.3467940220375955E+29</v>
      </c>
      <c r="AN517" s="93">
        <f t="shared" si="495"/>
        <v>3.4219481741040689E+32</v>
      </c>
      <c r="AO517" s="93">
        <f t="shared" si="496"/>
        <v>385297.06666666665</v>
      </c>
      <c r="AP517" s="94">
        <f t="shared" si="497"/>
        <v>199.76048286019127</v>
      </c>
      <c r="AQ517" s="100">
        <f t="shared" si="539"/>
        <v>15.923919088244556</v>
      </c>
      <c r="AR517" s="94">
        <f t="shared" si="498"/>
        <v>446</v>
      </c>
      <c r="AS517" s="94">
        <f t="shared" si="499"/>
        <v>13.25</v>
      </c>
      <c r="AT517" s="94">
        <v>1</v>
      </c>
      <c r="AU517" s="94">
        <f>AU$3/AX$3</f>
        <v>0.75471698113207542</v>
      </c>
      <c r="AV517" s="93">
        <f>AV516*AT517</f>
        <v>5.3238571450122239E+22</v>
      </c>
      <c r="AW517" s="93">
        <f>AR517*AV517*$G517*AU517</f>
        <v>2.2647725059631343E+26</v>
      </c>
      <c r="AX517" s="93">
        <f t="shared" si="533"/>
        <v>9.4208804244678172E+27</v>
      </c>
      <c r="AY517" s="93">
        <f t="shared" si="500"/>
        <v>3.858792621862035E+32</v>
      </c>
      <c r="AZ517" s="93">
        <f t="shared" si="501"/>
        <v>385297.06666666665</v>
      </c>
      <c r="BA517" s="94">
        <f t="shared" si="502"/>
        <v>41.597469059972639</v>
      </c>
      <c r="BB517" s="100">
        <f t="shared" si="540"/>
        <v>3.7392568863272553</v>
      </c>
      <c r="BC517" s="94">
        <f t="shared" si="503"/>
        <v>409</v>
      </c>
      <c r="BD517" s="94">
        <f t="shared" si="504"/>
        <v>15.1</v>
      </c>
      <c r="BE517" s="94">
        <v>1</v>
      </c>
      <c r="BF517" s="94">
        <f>BF$3/BI$3</f>
        <v>0.66225165562913912</v>
      </c>
      <c r="BG517" s="93">
        <f>BG516*BE517</f>
        <v>3.256833865678848E+20</v>
      </c>
      <c r="BH517" s="93">
        <f>BC517*BG517*$G517*BF517</f>
        <v>1.1148621626792075E+24</v>
      </c>
      <c r="BI517" s="93">
        <f t="shared" si="534"/>
        <v>6.356683561622588E+25</v>
      </c>
      <c r="BJ517" s="93">
        <f t="shared" si="505"/>
        <v>4.3975674407635271E+32</v>
      </c>
      <c r="BK517" s="93">
        <f t="shared" si="506"/>
        <v>385297.06666666665</v>
      </c>
      <c r="BL517" s="94">
        <f t="shared" si="507"/>
        <v>57.017663478204092</v>
      </c>
      <c r="BM517" s="100">
        <f t="shared" si="541"/>
        <v>5.8410225137101888</v>
      </c>
      <c r="BN517" s="94">
        <f t="shared" si="508"/>
        <v>359</v>
      </c>
      <c r="BO517" s="94">
        <f t="shared" si="509"/>
        <v>17.600000000000001</v>
      </c>
      <c r="BP517" s="94">
        <v>1</v>
      </c>
      <c r="BQ517" s="94">
        <f>BQ$3/BT$3</f>
        <v>0.56818181818181823</v>
      </c>
      <c r="BR517" s="93">
        <f>BR516*BP517</f>
        <v>1.4549047012491264E+17</v>
      </c>
      <c r="BS517" s="93">
        <f>BN517*BR517*$G517*BQ517</f>
        <v>3.7505549962127462E+20</v>
      </c>
      <c r="BT517" s="93">
        <f t="shared" si="535"/>
        <v>7.2354634910852901E+22</v>
      </c>
      <c r="BU517" s="93">
        <f t="shared" si="510"/>
        <v>5.1256415203601381E+32</v>
      </c>
      <c r="BV517" s="93">
        <f t="shared" si="511"/>
        <v>385297.06666666665</v>
      </c>
      <c r="BW517" s="94">
        <f t="shared" si="512"/>
        <v>192.91714155349146</v>
      </c>
      <c r="BX517" s="100">
        <f t="shared" si="542"/>
        <v>23.034882573551219</v>
      </c>
      <c r="BY517" s="94">
        <f t="shared" si="513"/>
        <v>304</v>
      </c>
      <c r="BZ517" s="94">
        <f t="shared" si="514"/>
        <v>20.350000000000001</v>
      </c>
      <c r="CA517" s="94">
        <v>1</v>
      </c>
      <c r="CB517" s="94">
        <f>CB$3/CE$3</f>
        <v>0.49140049140049141</v>
      </c>
      <c r="CC517" s="93">
        <f>CC516*CA517</f>
        <v>938182595051520</v>
      </c>
      <c r="CD517" s="93">
        <f>BY517*CC517*$G517*CB517</f>
        <v>1.7712332322413268E+18</v>
      </c>
      <c r="CE517" s="93">
        <f t="shared" si="536"/>
        <v>4.0849632136559247E+19</v>
      </c>
      <c r="CF517" s="93">
        <f t="shared" si="515"/>
        <v>5.9265230079164089E+32</v>
      </c>
      <c r="CG517" s="93">
        <f t="shared" si="516"/>
        <v>385297.06666666665</v>
      </c>
      <c r="CH517" s="94">
        <f t="shared" si="517"/>
        <v>23.062819392151948</v>
      </c>
      <c r="CI517" s="100">
        <f t="shared" si="543"/>
        <v>3.1840459608567988</v>
      </c>
      <c r="CJ517" s="94">
        <f t="shared" si="518"/>
        <v>254</v>
      </c>
      <c r="CK517" s="94">
        <f t="shared" si="519"/>
        <v>22.85</v>
      </c>
      <c r="CL517" s="94">
        <v>1</v>
      </c>
      <c r="CM517" s="94">
        <f>CM$3/CP$3</f>
        <v>0.43763676148796499</v>
      </c>
      <c r="CN517" s="93">
        <f>CN516*CL517</f>
        <v>399214233600</v>
      </c>
      <c r="CO517" s="93">
        <f>CJ517*CN517*$G517*CM517</f>
        <v>560831940484258.56</v>
      </c>
      <c r="CP517" s="93">
        <f t="shared" si="537"/>
        <v>4.4792982873943096E+16</v>
      </c>
      <c r="CQ517" s="93">
        <f t="shared" si="520"/>
        <v>6.6545970875130198E+32</v>
      </c>
      <c r="CR517" s="93">
        <f t="shared" si="521"/>
        <v>385297.06666666665</v>
      </c>
      <c r="CS517" s="94">
        <f t="shared" si="522"/>
        <v>79.868815665644746</v>
      </c>
      <c r="CT517" s="100">
        <f t="shared" si="544"/>
        <v>12.381291980732582</v>
      </c>
      <c r="CU517" s="94">
        <f t="shared" si="523"/>
        <v>191</v>
      </c>
      <c r="CV517" s="94">
        <f t="shared" si="524"/>
        <v>26</v>
      </c>
      <c r="CW517" s="94">
        <v>1</v>
      </c>
      <c r="CX517" s="94">
        <f>CX$3/DA$3</f>
        <v>0.38461538461538458</v>
      </c>
      <c r="CY517" s="93">
        <f>CY516*CW517</f>
        <v>181708800</v>
      </c>
      <c r="CZ517" s="93">
        <f>CU517*CY517*$G517*CX517</f>
        <v>168700041619.20001</v>
      </c>
      <c r="DA517" s="93">
        <f t="shared" si="538"/>
        <v>8209546787821.7275</v>
      </c>
      <c r="DB517" s="93">
        <f t="shared" si="525"/>
        <v>7.5719704278047489E+32</v>
      </c>
      <c r="DC517" s="93">
        <f t="shared" si="526"/>
        <v>385297.06666666665</v>
      </c>
      <c r="DD517" s="94">
        <f t="shared" si="527"/>
        <v>48.663572984485775</v>
      </c>
      <c r="DE517" s="100">
        <f t="shared" si="545"/>
        <v>8.5838052754181149</v>
      </c>
    </row>
    <row r="518" spans="1:109">
      <c r="A518" s="84">
        <v>8192</v>
      </c>
      <c r="B518" s="84">
        <f t="shared" si="481"/>
        <v>17.066666666666666</v>
      </c>
      <c r="C518" s="112">
        <f t="shared" si="546"/>
        <v>14.74</v>
      </c>
      <c r="D518" s="116"/>
      <c r="E518" s="86">
        <f t="shared" si="528"/>
        <v>3.56</v>
      </c>
      <c r="F518" s="86">
        <f t="shared" si="482"/>
        <v>3.56</v>
      </c>
      <c r="G518" s="87">
        <f t="shared" si="483"/>
        <v>12.6736</v>
      </c>
      <c r="H518" s="88">
        <f t="shared" si="484"/>
        <v>6.6906999803888537E+30</v>
      </c>
      <c r="I518" s="84">
        <f t="shared" si="529"/>
        <v>102.40000000000006</v>
      </c>
      <c r="J518" s="89">
        <v>512</v>
      </c>
      <c r="K518" s="94">
        <f t="shared" si="485"/>
        <v>512</v>
      </c>
      <c r="L518" s="94">
        <f t="shared" si="486"/>
        <v>10</v>
      </c>
      <c r="M518" s="94">
        <v>1</v>
      </c>
      <c r="N518" s="94">
        <f>N$3/Q$3</f>
        <v>1</v>
      </c>
      <c r="O518" s="93">
        <f>O517*M518</f>
        <v>7.2288394986264098E+25</v>
      </c>
      <c r="P518" s="93">
        <f>K518*O518*$G518*N518</f>
        <v>4.6907095178133337E+29</v>
      </c>
      <c r="Q518" s="93">
        <f t="shared" si="547"/>
        <v>6.690699980388854E+31</v>
      </c>
      <c r="R518" s="93">
        <f t="shared" si="548"/>
        <v>3.3453499901944269E+32</v>
      </c>
      <c r="S518" s="93">
        <f t="shared" si="487"/>
        <v>385570.1333333333</v>
      </c>
      <c r="T518" s="94">
        <f t="shared" si="549"/>
        <v>142.63726958534528</v>
      </c>
      <c r="U518" s="100">
        <f>T518/(($C518/N$3))</f>
        <v>9.6768839610139263</v>
      </c>
      <c r="V518" s="94">
        <f t="shared" si="488"/>
        <v>502</v>
      </c>
      <c r="W518" s="97">
        <f t="shared" si="489"/>
        <v>10.5</v>
      </c>
      <c r="X518" s="94">
        <v>1</v>
      </c>
      <c r="Y518" s="94">
        <f>Y$3/AB$3</f>
        <v>0.95238095238095244</v>
      </c>
      <c r="Z518" s="93">
        <f>Z517*X518</f>
        <v>8.9622857049296813E+25</v>
      </c>
      <c r="AA518" s="93">
        <f>V518*Z518*$G518*Y518</f>
        <v>5.4304172288779434E+29</v>
      </c>
      <c r="AB518" s="93">
        <f t="shared" si="530"/>
        <v>1.7563087448520729E+31</v>
      </c>
      <c r="AC518" s="93">
        <f t="shared" si="490"/>
        <v>3.5126174897041481E+32</v>
      </c>
      <c r="AD518" s="93">
        <f t="shared" si="491"/>
        <v>385570.1333333333</v>
      </c>
      <c r="AE518" s="94">
        <f t="shared" si="492"/>
        <v>32.342059013667523</v>
      </c>
      <c r="AF518" s="100">
        <f t="shared" si="531"/>
        <v>2.3038780165774018</v>
      </c>
      <c r="AG518" s="94">
        <f t="shared" si="493"/>
        <v>477</v>
      </c>
      <c r="AH518" s="94">
        <f t="shared" si="494"/>
        <v>11.75</v>
      </c>
      <c r="AI518" s="94">
        <v>1</v>
      </c>
      <c r="AJ518" s="94">
        <f>AJ$3/AM$3</f>
        <v>0.85106382978723394</v>
      </c>
      <c r="AK518" s="93">
        <f>AK517*AI518</f>
        <v>5.2279999945423141E+23</v>
      </c>
      <c r="AL518" s="93">
        <f>AG518*AK518*$G518*AJ518</f>
        <v>2.6897758305197116E+27</v>
      </c>
      <c r="AM518" s="93">
        <f t="shared" si="532"/>
        <v>6.1418534976225674E+29</v>
      </c>
      <c r="AN518" s="93">
        <f t="shared" si="495"/>
        <v>3.9307862384784519E+32</v>
      </c>
      <c r="AO518" s="93">
        <f t="shared" si="496"/>
        <v>385570.1333333333</v>
      </c>
      <c r="AP518" s="94">
        <f t="shared" si="497"/>
        <v>228.34071999360089</v>
      </c>
      <c r="AQ518" s="100">
        <f t="shared" si="539"/>
        <v>18.202194436396272</v>
      </c>
      <c r="AR518" s="94">
        <f t="shared" si="498"/>
        <v>447</v>
      </c>
      <c r="AS518" s="94">
        <f t="shared" si="499"/>
        <v>13.25</v>
      </c>
      <c r="AT518" s="94">
        <v>1</v>
      </c>
      <c r="AU518" s="94">
        <f>AU$3/AX$3</f>
        <v>0.75471698113207542</v>
      </c>
      <c r="AV518" s="93">
        <f>AV517*AT518</f>
        <v>5.3238571450122239E+22</v>
      </c>
      <c r="AW518" s="93">
        <f>AR518*AV518*$G518*AU518</f>
        <v>2.2762399134432476E+26</v>
      </c>
      <c r="AX518" s="93">
        <f t="shared" si="533"/>
        <v>1.0821749846209954E+28</v>
      </c>
      <c r="AY518" s="93">
        <f t="shared" si="500"/>
        <v>4.4325887370076164E+32</v>
      </c>
      <c r="AZ518" s="93">
        <f t="shared" si="501"/>
        <v>385570.1333333333</v>
      </c>
      <c r="BA518" s="94">
        <f t="shared" si="502"/>
        <v>47.542219878922999</v>
      </c>
      <c r="BB518" s="100">
        <f t="shared" si="540"/>
        <v>4.27363916822069</v>
      </c>
      <c r="BC518" s="94">
        <f t="shared" si="503"/>
        <v>410</v>
      </c>
      <c r="BD518" s="94">
        <f t="shared" si="504"/>
        <v>15.1</v>
      </c>
      <c r="BE518" s="94">
        <v>1</v>
      </c>
      <c r="BF518" s="94">
        <f>BF$3/BI$3</f>
        <v>0.66225165562913912</v>
      </c>
      <c r="BG518" s="93">
        <f>BG517*BE518</f>
        <v>3.256833865678848E+20</v>
      </c>
      <c r="BH518" s="93">
        <f>BC518*BG518*$G518*BF518</f>
        <v>1.1207339052203745E+24</v>
      </c>
      <c r="BI518" s="93">
        <f t="shared" si="534"/>
        <v>7.3019119504725593E+25</v>
      </c>
      <c r="BJ518" s="93">
        <f t="shared" si="505"/>
        <v>5.0514784851935839E+32</v>
      </c>
      <c r="BK518" s="93">
        <f t="shared" si="506"/>
        <v>385570.1333333333</v>
      </c>
      <c r="BL518" s="94">
        <f t="shared" si="507"/>
        <v>65.152949477661736</v>
      </c>
      <c r="BM518" s="100">
        <f t="shared" si="541"/>
        <v>6.6744201975080886</v>
      </c>
      <c r="BN518" s="94">
        <f t="shared" si="508"/>
        <v>360</v>
      </c>
      <c r="BO518" s="94">
        <f t="shared" si="509"/>
        <v>17.600000000000001</v>
      </c>
      <c r="BP518" s="94">
        <v>14</v>
      </c>
      <c r="BQ518" s="94">
        <f>BQ$3/BT$3</f>
        <v>0.56818181818181823</v>
      </c>
      <c r="BR518" s="93">
        <f>BR517*BP518</f>
        <v>2.036866581748777E+18</v>
      </c>
      <c r="BS518" s="93">
        <f>BN518*BR518*$G518*BQ518</f>
        <v>5.2802247907741301E+21</v>
      </c>
      <c r="BT518" s="93">
        <f t="shared" si="535"/>
        <v>8.3113650098507759E+22</v>
      </c>
      <c r="BU518" s="93">
        <f t="shared" si="510"/>
        <v>5.8878159827421923E+32</v>
      </c>
      <c r="BV518" s="93">
        <f t="shared" si="511"/>
        <v>385570.1333333333</v>
      </c>
      <c r="BW518" s="94">
        <f t="shared" si="512"/>
        <v>15.740551471166158</v>
      </c>
      <c r="BX518" s="100">
        <f t="shared" si="542"/>
        <v>1.8794688323780488</v>
      </c>
      <c r="BY518" s="94">
        <f t="shared" si="513"/>
        <v>305</v>
      </c>
      <c r="BZ518" s="94">
        <f t="shared" si="514"/>
        <v>20.350000000000001</v>
      </c>
      <c r="CA518" s="94">
        <v>1</v>
      </c>
      <c r="CB518" s="94">
        <f>CB$3/CE$3</f>
        <v>0.49140049140049141</v>
      </c>
      <c r="CC518" s="93">
        <f>CC517*CA518</f>
        <v>938182595051520</v>
      </c>
      <c r="CD518" s="93">
        <f>BY518*CC518*$G518*CB518</f>
        <v>1.7820619339934682E+18</v>
      </c>
      <c r="CE518" s="93">
        <f t="shared" si="536"/>
        <v>4.6923905237499634E+19</v>
      </c>
      <c r="CF518" s="93">
        <f t="shared" si="515"/>
        <v>6.8077872300456591E+32</v>
      </c>
      <c r="CG518" s="93">
        <f t="shared" si="516"/>
        <v>385570.1333333333</v>
      </c>
      <c r="CH518" s="94">
        <f t="shared" si="517"/>
        <v>26.331242670307567</v>
      </c>
      <c r="CI518" s="100">
        <f t="shared" si="543"/>
        <v>3.635283502990224</v>
      </c>
      <c r="CJ518" s="94">
        <f t="shared" si="518"/>
        <v>255</v>
      </c>
      <c r="CK518" s="94">
        <f t="shared" si="519"/>
        <v>22.85</v>
      </c>
      <c r="CL518" s="94">
        <v>1</v>
      </c>
      <c r="CM518" s="94">
        <f>CM$3/CP$3</f>
        <v>0.43763676148796499</v>
      </c>
      <c r="CN518" s="93">
        <f>CN517*CL518</f>
        <v>399214233600</v>
      </c>
      <c r="CO518" s="93">
        <f>CJ518*CN518*$G518*CM518</f>
        <v>564624851331730.75</v>
      </c>
      <c r="CP518" s="93">
        <f t="shared" si="537"/>
        <v>5.14536257427088E+16</v>
      </c>
      <c r="CQ518" s="93">
        <f t="shared" si="520"/>
        <v>7.6441247275942667E+32</v>
      </c>
      <c r="CR518" s="93">
        <f t="shared" si="521"/>
        <v>385570.1333333333</v>
      </c>
      <c r="CS518" s="94">
        <f t="shared" si="522"/>
        <v>91.12887188962668</v>
      </c>
      <c r="CT518" s="100">
        <f t="shared" si="544"/>
        <v>14.126829868914314</v>
      </c>
      <c r="CU518" s="94">
        <f t="shared" si="523"/>
        <v>192</v>
      </c>
      <c r="CV518" s="94">
        <f t="shared" si="524"/>
        <v>26</v>
      </c>
      <c r="CW518" s="94">
        <v>1</v>
      </c>
      <c r="CX518" s="94">
        <f>CX$3/DA$3</f>
        <v>0.38461538461538458</v>
      </c>
      <c r="CY518" s="93">
        <f>CY517*CW518</f>
        <v>181708800</v>
      </c>
      <c r="CZ518" s="93">
        <f>CU518*CY518*$G518*CX518</f>
        <v>170060650905.59998</v>
      </c>
      <c r="DA518" s="93">
        <f t="shared" si="538"/>
        <v>9430292890442.0117</v>
      </c>
      <c r="DB518" s="93">
        <f t="shared" si="525"/>
        <v>8.6979099745055101E+32</v>
      </c>
      <c r="DC518" s="93">
        <f t="shared" si="526"/>
        <v>385570.1333333333</v>
      </c>
      <c r="DD518" s="94">
        <f t="shared" si="527"/>
        <v>55.452527320248421</v>
      </c>
      <c r="DE518" s="100">
        <f t="shared" si="545"/>
        <v>9.7813141813192601</v>
      </c>
    </row>
    <row r="519" spans="1:109">
      <c r="A519" s="84">
        <v>8192</v>
      </c>
      <c r="B519" s="84">
        <f t="shared" ref="B519:B582" si="550">J519/30</f>
        <v>17.100000000000001</v>
      </c>
      <c r="C519" s="112">
        <f t="shared" si="546"/>
        <v>14.74</v>
      </c>
      <c r="D519" s="116"/>
      <c r="E519" s="86">
        <f t="shared" si="528"/>
        <v>3.5649999999999999</v>
      </c>
      <c r="F519" s="86">
        <f t="shared" ref="F519:F545" si="551">(100%+J519*0.5%)</f>
        <v>3.5649999999999999</v>
      </c>
      <c r="G519" s="87">
        <f t="shared" ref="G519:G582" si="552">E519*F519</f>
        <v>12.709225</v>
      </c>
      <c r="H519" s="88">
        <f t="shared" ref="H519:H545" si="553">POWER($I$1,J519)</f>
        <v>7.6855960612513715E+30</v>
      </c>
      <c r="I519" s="84">
        <f t="shared" si="529"/>
        <v>102.60000000000005</v>
      </c>
      <c r="J519" s="89">
        <v>513</v>
      </c>
      <c r="K519" s="94">
        <f t="shared" ref="K519:K582" si="554">$J519-L$3</f>
        <v>513</v>
      </c>
      <c r="L519" s="94">
        <f t="shared" ref="L519:L582" si="555">M$3</f>
        <v>10</v>
      </c>
      <c r="M519" s="94">
        <v>1</v>
      </c>
      <c r="N519" s="94">
        <f>N$3/Q$3</f>
        <v>1</v>
      </c>
      <c r="O519" s="93">
        <f>O518*M519</f>
        <v>7.2288394986264098E+25</v>
      </c>
      <c r="P519" s="93">
        <f>K519*O519*$G519*N519</f>
        <v>4.7130822158265207E+29</v>
      </c>
      <c r="Q519" s="93">
        <f t="shared" si="547"/>
        <v>7.6855960612513719E+31</v>
      </c>
      <c r="R519" s="93">
        <f t="shared" si="548"/>
        <v>3.842798030625686E+32</v>
      </c>
      <c r="S519" s="93">
        <f t="shared" ref="S519:S582" si="556">$A519*(30+$B519)</f>
        <v>385843.20000000001</v>
      </c>
      <c r="T519" s="94">
        <f t="shared" si="549"/>
        <v>163.06942483292897</v>
      </c>
      <c r="U519" s="100">
        <f>T519/(($C519/N$3))</f>
        <v>11.063054601962616</v>
      </c>
      <c r="V519" s="94">
        <f t="shared" ref="V519:V582" si="557">$J519-W$3</f>
        <v>503</v>
      </c>
      <c r="W519" s="97">
        <f t="shared" ref="W519:W582" si="558">X$3</f>
        <v>10.5</v>
      </c>
      <c r="X519" s="94">
        <v>1</v>
      </c>
      <c r="Y519" s="94">
        <f>Y$3/AB$3</f>
        <v>0.95238095238095244</v>
      </c>
      <c r="Z519" s="93">
        <f>Z518*X519</f>
        <v>8.9622857049296813E+25</v>
      </c>
      <c r="AA519" s="93">
        <f>V519*Z519*$G519*Y519</f>
        <v>5.4565298938792543E+29</v>
      </c>
      <c r="AB519" s="93">
        <f t="shared" si="530"/>
        <v>2.0174689660784844E+31</v>
      </c>
      <c r="AC519" s="93">
        <f t="shared" ref="AC519:AC582" si="559">$H519*W519*5</f>
        <v>4.0349379321569704E+32</v>
      </c>
      <c r="AD519" s="93">
        <f t="shared" ref="AD519:AD582" si="560">$A519*(30+$B519)</f>
        <v>385843.20000000001</v>
      </c>
      <c r="AE519" s="94">
        <f t="shared" ref="AE519:AE582" si="561">AB519/AA519</f>
        <v>36.97347957978819</v>
      </c>
      <c r="AF519" s="100">
        <f t="shared" si="531"/>
        <v>2.6337960351952239</v>
      </c>
      <c r="AG519" s="94">
        <f t="shared" ref="AG519:AG582" si="562">$J519-AH$3</f>
        <v>478</v>
      </c>
      <c r="AH519" s="94">
        <f t="shared" ref="AH519:AH582" si="563">AI$3</f>
        <v>11.75</v>
      </c>
      <c r="AI519" s="94">
        <v>1</v>
      </c>
      <c r="AJ519" s="94">
        <f>AJ$3/AM$3</f>
        <v>0.85106382978723394</v>
      </c>
      <c r="AK519" s="93">
        <f>AK518*AI519</f>
        <v>5.2279999945423141E+23</v>
      </c>
      <c r="AL519" s="93">
        <f>AG519*AK519*$G519*AJ519</f>
        <v>2.7029914803612342E+27</v>
      </c>
      <c r="AM519" s="93">
        <f t="shared" si="532"/>
        <v>7.0551370093518288E+29</v>
      </c>
      <c r="AN519" s="93">
        <f t="shared" ref="AN519:AN582" si="564">$H519*AH519*5</f>
        <v>4.5152876859851806E+32</v>
      </c>
      <c r="AO519" s="93">
        <f t="shared" ref="AO519:AO582" si="565">$A519*(30+$B519)</f>
        <v>385843.20000000001</v>
      </c>
      <c r="AP519" s="94">
        <f t="shared" ref="AP519:AP582" si="566">AM519/AL519</f>
        <v>261.01218078604387</v>
      </c>
      <c r="AQ519" s="100">
        <f t="shared" si="539"/>
        <v>20.80660192833118</v>
      </c>
      <c r="AR519" s="94">
        <f t="shared" ref="AR519:AR582" si="567">$J519-AS$3</f>
        <v>448</v>
      </c>
      <c r="AS519" s="94">
        <f t="shared" ref="AS519:AS582" si="568">AT$3</f>
        <v>13.25</v>
      </c>
      <c r="AT519" s="94">
        <v>1</v>
      </c>
      <c r="AU519" s="94">
        <f>AU$3/AX$3</f>
        <v>0.75471698113207542</v>
      </c>
      <c r="AV519" s="93">
        <f>AV518*AT519</f>
        <v>5.3238571450122239E+22</v>
      </c>
      <c r="AW519" s="93">
        <f>AR519*AV519*$G519*AU519</f>
        <v>2.2877449093638079E+26</v>
      </c>
      <c r="AX519" s="93">
        <f t="shared" si="533"/>
        <v>1.2430926246530791E+28</v>
      </c>
      <c r="AY519" s="93">
        <f t="shared" ref="AY519:AY582" si="569">$H519*AS519*5</f>
        <v>5.091707390579034E+32</v>
      </c>
      <c r="AZ519" s="93">
        <f t="shared" ref="AZ519:AZ582" si="570">$A519*(30+$B519)</f>
        <v>385843.20000000001</v>
      </c>
      <c r="BA519" s="94">
        <f t="shared" ref="BA519:BA582" si="571">AX519/AW519</f>
        <v>54.337029428633585</v>
      </c>
      <c r="BB519" s="100">
        <f t="shared" si="540"/>
        <v>4.8844344635644168</v>
      </c>
      <c r="BC519" s="94">
        <f t="shared" ref="BC519:BC582" si="572">$J519-BD$3</f>
        <v>411</v>
      </c>
      <c r="BD519" s="94">
        <f t="shared" ref="BD519:BD582" si="573">BE$3</f>
        <v>15.1</v>
      </c>
      <c r="BE519" s="94">
        <v>1</v>
      </c>
      <c r="BF519" s="94">
        <f>BF$3/BI$3</f>
        <v>0.66225165562913912</v>
      </c>
      <c r="BG519" s="93">
        <f>BG518*BE519</f>
        <v>3.256833865678848E+20</v>
      </c>
      <c r="BH519" s="93">
        <f>BC519*BG519*$G519*BF519</f>
        <v>1.1266254260175338E+24</v>
      </c>
      <c r="BI519" s="93">
        <f t="shared" si="534"/>
        <v>8.3876942458410213E+25</v>
      </c>
      <c r="BJ519" s="93">
        <f t="shared" ref="BJ519:BJ582" si="574">$H519*BD519*5</f>
        <v>5.802625026244785E+32</v>
      </c>
      <c r="BK519" s="93">
        <f t="shared" ref="BK519:BK582" si="575">$A519*(30+$B519)</f>
        <v>385843.20000000001</v>
      </c>
      <c r="BL519" s="94">
        <f t="shared" ref="BL519:BL582" si="576">BI519/BH519</f>
        <v>74.449715514502174</v>
      </c>
      <c r="BM519" s="100">
        <f t="shared" si="541"/>
        <v>7.6268026069808874</v>
      </c>
      <c r="BN519" s="94">
        <f t="shared" ref="BN519:BN582" si="577">$J519-BO$3</f>
        <v>361</v>
      </c>
      <c r="BO519" s="94">
        <f t="shared" ref="BO519:BO582" si="578">BP$3</f>
        <v>17.600000000000001</v>
      </c>
      <c r="BP519" s="94">
        <v>1</v>
      </c>
      <c r="BQ519" s="94">
        <f>BQ$3/BT$3</f>
        <v>0.56818181818181823</v>
      </c>
      <c r="BR519" s="93">
        <f>BR518*BP519</f>
        <v>2.036866581748777E+18</v>
      </c>
      <c r="BS519" s="93">
        <f>BN519*BR519*$G519*BQ519</f>
        <v>5.3097758189521721E+21</v>
      </c>
      <c r="BT519" s="93">
        <f t="shared" si="535"/>
        <v>9.5472513145955043E+22</v>
      </c>
      <c r="BU519" s="93">
        <f t="shared" ref="BU519:BU582" si="579">$H519*BO519*5</f>
        <v>6.7633245339012082E+32</v>
      </c>
      <c r="BV519" s="93">
        <f t="shared" ref="BV519:BV582" si="580">$A519*(30+$B519)</f>
        <v>385843.20000000001</v>
      </c>
      <c r="BW519" s="94">
        <f t="shared" ref="BW519:BW582" si="581">BT519/BS519</f>
        <v>17.980516767804996</v>
      </c>
      <c r="BX519" s="100">
        <f t="shared" si="542"/>
        <v>2.1469273752602982</v>
      </c>
      <c r="BY519" s="94">
        <f t="shared" ref="BY519:BY582" si="582">$J519-BZ$3</f>
        <v>306</v>
      </c>
      <c r="BZ519" s="94">
        <f t="shared" ref="BZ519:BZ582" si="583">CA$3</f>
        <v>20.350000000000001</v>
      </c>
      <c r="CA519" s="94">
        <v>1</v>
      </c>
      <c r="CB519" s="94">
        <f>CB$3/CE$3</f>
        <v>0.49140049140049141</v>
      </c>
      <c r="CC519" s="93">
        <f>CC518*CA519</f>
        <v>938182595051520</v>
      </c>
      <c r="CD519" s="93">
        <f>BY519*CC519*$G519*CB519</f>
        <v>1.7929304912175224E+18</v>
      </c>
      <c r="CE519" s="93">
        <f t="shared" si="536"/>
        <v>5.3901412756352582E+19</v>
      </c>
      <c r="CF519" s="93">
        <f t="shared" ref="CF519:CF582" si="584">$H519*BZ519*5</f>
        <v>7.8200939923232717E+32</v>
      </c>
      <c r="CG519" s="93">
        <f t="shared" ref="CG519:CG582" si="585">$A519*(30+$B519)</f>
        <v>385843.20000000001</v>
      </c>
      <c r="CH519" s="94">
        <f t="shared" ref="CH519:CH582" si="586">CE519/CD519</f>
        <v>30.063303078609497</v>
      </c>
      <c r="CI519" s="100">
        <f t="shared" si="543"/>
        <v>4.1505306489125049</v>
      </c>
      <c r="CJ519" s="94">
        <f t="shared" ref="CJ519:CJ582" si="587">$J519-CK$3</f>
        <v>256</v>
      </c>
      <c r="CK519" s="94">
        <f t="shared" ref="CK519:CK582" si="588">CL$3</f>
        <v>22.85</v>
      </c>
      <c r="CL519" s="94">
        <v>1</v>
      </c>
      <c r="CM519" s="94">
        <f>CM$3/CP$3</f>
        <v>0.43763676148796499</v>
      </c>
      <c r="CN519" s="93">
        <f>CN518*CL519</f>
        <v>399214233600</v>
      </c>
      <c r="CO519" s="93">
        <f>CJ519*CN519*$G519*CM519</f>
        <v>568432429152905.75</v>
      </c>
      <c r="CP519" s="93">
        <f t="shared" si="537"/>
        <v>5.9104695249282688E+16</v>
      </c>
      <c r="CQ519" s="93">
        <f t="shared" ref="CQ519:CQ582" si="589">$H519*CK519*5</f>
        <v>8.7807934999796919E+32</v>
      </c>
      <c r="CR519" s="93">
        <f t="shared" ref="CR519:CR582" si="590">$A519*(30+$B519)</f>
        <v>385843.20000000001</v>
      </c>
      <c r="CS519" s="94">
        <f t="shared" ref="CS519:CS582" si="591">CP519/CO519</f>
        <v>103.97840133322829</v>
      </c>
      <c r="CT519" s="100">
        <f t="shared" si="544"/>
        <v>16.118768456338309</v>
      </c>
      <c r="CU519" s="94">
        <f t="shared" ref="CU519:CU582" si="592">$J519-CV$3</f>
        <v>193</v>
      </c>
      <c r="CV519" s="94">
        <f t="shared" ref="CV519:CV582" si="593">CW$3</f>
        <v>26</v>
      </c>
      <c r="CW519" s="94">
        <v>1</v>
      </c>
      <c r="CX519" s="94">
        <f>CX$3/DA$3</f>
        <v>0.38461538461538458</v>
      </c>
      <c r="CY519" s="93">
        <f>CY518*CW519</f>
        <v>181708800</v>
      </c>
      <c r="CZ519" s="93">
        <f>CU519*CY519*$G519*CX519</f>
        <v>171426907142.39999</v>
      </c>
      <c r="DA519" s="93">
        <f t="shared" si="538"/>
        <v>10832561930390.975</v>
      </c>
      <c r="DB519" s="93">
        <f t="shared" ref="DB519:DB582" si="594">$H519*CV519*5</f>
        <v>9.9912748796267828E+32</v>
      </c>
      <c r="DC519" s="93">
        <f t="shared" ref="DC519:DC582" si="595">$A519*(30+$B519)</f>
        <v>385843.20000000001</v>
      </c>
      <c r="DD519" s="94">
        <f t="shared" ref="DD519:DD582" si="596">DA519/CZ519</f>
        <v>63.190558069117117</v>
      </c>
      <c r="DE519" s="100">
        <f t="shared" si="545"/>
        <v>11.146231409749287</v>
      </c>
    </row>
    <row r="520" spans="1:109">
      <c r="A520" s="84">
        <v>8192</v>
      </c>
      <c r="B520" s="84">
        <f t="shared" si="550"/>
        <v>17.133333333333333</v>
      </c>
      <c r="C520" s="112">
        <f t="shared" si="546"/>
        <v>14.74</v>
      </c>
      <c r="D520" s="116"/>
      <c r="E520" s="86">
        <f t="shared" ref="E520:E545" si="597">(100%+J520*0.5%)</f>
        <v>3.57</v>
      </c>
      <c r="F520" s="86">
        <f t="shared" si="551"/>
        <v>3.57</v>
      </c>
      <c r="G520" s="87">
        <f t="shared" si="552"/>
        <v>12.744899999999999</v>
      </c>
      <c r="H520" s="88">
        <f t="shared" si="553"/>
        <v>8.8284315527311425E+30</v>
      </c>
      <c r="I520" s="84">
        <f t="shared" ref="I520:I545" si="598">LOG(H520,2)</f>
        <v>102.80000000000007</v>
      </c>
      <c r="J520" s="89">
        <v>514</v>
      </c>
      <c r="K520" s="94">
        <f t="shared" si="554"/>
        <v>514</v>
      </c>
      <c r="L520" s="94">
        <f t="shared" si="555"/>
        <v>10</v>
      </c>
      <c r="M520" s="94">
        <v>1</v>
      </c>
      <c r="N520" s="94">
        <f>N$3/Q$3</f>
        <v>1</v>
      </c>
      <c r="O520" s="93">
        <f>O519*M520</f>
        <v>7.2288394986264098E+25</v>
      </c>
      <c r="P520" s="93">
        <f>K520*O520*$G520*N520</f>
        <v>4.7355249974386475E+29</v>
      </c>
      <c r="Q520" s="93">
        <f t="shared" si="547"/>
        <v>8.8284315527311423E+31</v>
      </c>
      <c r="R520" s="93">
        <f t="shared" si="548"/>
        <v>4.4142157763655712E+32</v>
      </c>
      <c r="S520" s="93">
        <f t="shared" si="556"/>
        <v>386116.26666666666</v>
      </c>
      <c r="T520" s="94">
        <f t="shared" si="549"/>
        <v>186.42983739936474</v>
      </c>
      <c r="U520" s="100">
        <f>T520/(($C520/N$3))</f>
        <v>12.647885847989468</v>
      </c>
      <c r="V520" s="94">
        <f t="shared" si="557"/>
        <v>504</v>
      </c>
      <c r="W520" s="97">
        <f t="shared" si="558"/>
        <v>10.5</v>
      </c>
      <c r="X520" s="94">
        <v>1</v>
      </c>
      <c r="Y520" s="94">
        <f>Y$3/AB$3</f>
        <v>0.95238095238095244</v>
      </c>
      <c r="Z520" s="93">
        <f>Z519*X520</f>
        <v>8.9622857049296813E+25</v>
      </c>
      <c r="AA520" s="93">
        <f>V520*Z520*$G520*Y520</f>
        <v>5.4827248838763981E+29</v>
      </c>
      <c r="AB520" s="93">
        <f t="shared" ref="AB520:AB583" si="599">W520*POWER($I$1,V520)</f>
        <v>2.3174632825919238E+31</v>
      </c>
      <c r="AC520" s="93">
        <f t="shared" si="559"/>
        <v>4.6349265651838506E+32</v>
      </c>
      <c r="AD520" s="93">
        <f t="shared" si="560"/>
        <v>386116.26666666666</v>
      </c>
      <c r="AE520" s="94">
        <f t="shared" si="561"/>
        <v>42.268458324566346</v>
      </c>
      <c r="AF520" s="100">
        <f t="shared" ref="AF520:AF583" si="600">AE520/(($C520/Y$3))</f>
        <v>3.0109824451014018</v>
      </c>
      <c r="AG520" s="94">
        <f t="shared" si="562"/>
        <v>479</v>
      </c>
      <c r="AH520" s="94">
        <f t="shared" si="563"/>
        <v>11.75</v>
      </c>
      <c r="AI520" s="94">
        <v>1</v>
      </c>
      <c r="AJ520" s="94">
        <f>AJ$3/AM$3</f>
        <v>0.85106382978723394</v>
      </c>
      <c r="AK520" s="93">
        <f>AK519*AI520</f>
        <v>5.2279999945423141E+23</v>
      </c>
      <c r="AL520" s="93">
        <f>AG520*AK520*$G520*AJ520</f>
        <v>2.7162494881261167E+27</v>
      </c>
      <c r="AM520" s="93">
        <f t="shared" ref="AM520:AM583" si="601">AH520*POWER($I$1,AG520)</f>
        <v>8.104224276921149E+29</v>
      </c>
      <c r="AN520" s="93">
        <f t="shared" si="564"/>
        <v>5.186703537229546E+32</v>
      </c>
      <c r="AO520" s="93">
        <f t="shared" si="565"/>
        <v>386116.26666666666</v>
      </c>
      <c r="AP520" s="94">
        <f t="shared" si="566"/>
        <v>298.3608211376814</v>
      </c>
      <c r="AQ520" s="100">
        <f t="shared" si="539"/>
        <v>23.783851074408119</v>
      </c>
      <c r="AR520" s="94">
        <f t="shared" si="567"/>
        <v>449</v>
      </c>
      <c r="AS520" s="94">
        <f t="shared" si="568"/>
        <v>13.25</v>
      </c>
      <c r="AT520" s="94">
        <v>1</v>
      </c>
      <c r="AU520" s="94">
        <f>AU$3/AX$3</f>
        <v>0.75471698113207542</v>
      </c>
      <c r="AV520" s="93">
        <f>AV519*AT520</f>
        <v>5.3238571450122239E+22</v>
      </c>
      <c r="AW520" s="93">
        <f>AR520*AV520*$G520*AU520</f>
        <v>2.2992875539948952E+26</v>
      </c>
      <c r="AX520" s="93">
        <f t="shared" ref="AX520:AX583" si="602">AS520*POWER($I$1,AR520)</f>
        <v>1.4279384530479388E+28</v>
      </c>
      <c r="AY520" s="93">
        <f t="shared" si="569"/>
        <v>5.8488359036843815E+32</v>
      </c>
      <c r="AZ520" s="93">
        <f t="shared" si="570"/>
        <v>386116.26666666666</v>
      </c>
      <c r="BA520" s="94">
        <f t="shared" si="571"/>
        <v>62.103517699078935</v>
      </c>
      <c r="BB520" s="100">
        <f t="shared" si="540"/>
        <v>5.5825753698290086</v>
      </c>
      <c r="BC520" s="94">
        <f t="shared" si="572"/>
        <v>412</v>
      </c>
      <c r="BD520" s="94">
        <f t="shared" si="573"/>
        <v>15.1</v>
      </c>
      <c r="BE520" s="94">
        <v>1</v>
      </c>
      <c r="BF520" s="94">
        <f>BF$3/BI$3</f>
        <v>0.66225165562913912</v>
      </c>
      <c r="BG520" s="93">
        <f>BG519*BE520</f>
        <v>3.256833865678848E+20</v>
      </c>
      <c r="BH520" s="93">
        <f>BC520*BG520*$G520*BF520</f>
        <v>1.1325367574233394E+24</v>
      </c>
      <c r="BI520" s="93">
        <f t="shared" ref="BI520:BI583" si="603">BD520*POWER($I$1,BC520)</f>
        <v>9.6349305824156793E+25</v>
      </c>
      <c r="BJ520" s="93">
        <f t="shared" si="574"/>
        <v>6.6654658223120133E+32</v>
      </c>
      <c r="BK520" s="93">
        <f t="shared" si="575"/>
        <v>386116.26666666666</v>
      </c>
      <c r="BL520" s="94">
        <f t="shared" si="576"/>
        <v>85.073888500858317</v>
      </c>
      <c r="BM520" s="100">
        <f t="shared" si="541"/>
        <v>8.7151676822453226</v>
      </c>
      <c r="BN520" s="94">
        <f t="shared" si="577"/>
        <v>362</v>
      </c>
      <c r="BO520" s="94">
        <f t="shared" si="578"/>
        <v>17.600000000000001</v>
      </c>
      <c r="BP520" s="94">
        <v>1</v>
      </c>
      <c r="BQ520" s="94">
        <f>BQ$3/BT$3</f>
        <v>0.56818181818181823</v>
      </c>
      <c r="BR520" s="93">
        <f>BR519*BP520</f>
        <v>2.036866581748777E+18</v>
      </c>
      <c r="BS520" s="93">
        <f>BN520*BR520*$G520*BQ520</f>
        <v>5.3394302528285542E+21</v>
      </c>
      <c r="BT520" s="93">
        <f t="shared" ref="BT520:BT583" si="604">BO520*POWER($I$1,BN520)</f>
        <v>1.0966911879819135E+23</v>
      </c>
      <c r="BU520" s="93">
        <f t="shared" si="579"/>
        <v>7.769019766403407E+32</v>
      </c>
      <c r="BV520" s="93">
        <f t="shared" si="580"/>
        <v>386116.26666666666</v>
      </c>
      <c r="BW520" s="94">
        <f t="shared" si="581"/>
        <v>20.539479608352281</v>
      </c>
      <c r="BX520" s="100">
        <f t="shared" si="542"/>
        <v>2.4524751771166904</v>
      </c>
      <c r="BY520" s="94">
        <f t="shared" si="582"/>
        <v>307</v>
      </c>
      <c r="BZ520" s="94">
        <f t="shared" si="583"/>
        <v>20.350000000000001</v>
      </c>
      <c r="CA520" s="94">
        <v>1</v>
      </c>
      <c r="CB520" s="94">
        <f>CB$3/CE$3</f>
        <v>0.49140049140049141</v>
      </c>
      <c r="CC520" s="93">
        <f>CC519*CA520</f>
        <v>938182595051520</v>
      </c>
      <c r="CD520" s="93">
        <f>BY520*CC520*$G520*CB520</f>
        <v>1.8038389730669975E+18</v>
      </c>
      <c r="CE520" s="93">
        <f t="shared" ref="CE520:CE583" si="605">BZ520*POWER($I$1,BY520)</f>
        <v>6.1916464165238415E+19</v>
      </c>
      <c r="CF520" s="93">
        <f t="shared" si="584"/>
        <v>8.9829291049039379E+32</v>
      </c>
      <c r="CG520" s="93">
        <f t="shared" si="585"/>
        <v>386116.26666666666</v>
      </c>
      <c r="CH520" s="94">
        <f t="shared" si="586"/>
        <v>34.324828928584601</v>
      </c>
      <c r="CI520" s="100">
        <f t="shared" si="543"/>
        <v>4.7388756356627999</v>
      </c>
      <c r="CJ520" s="94">
        <f t="shared" si="587"/>
        <v>257</v>
      </c>
      <c r="CK520" s="94">
        <f t="shared" si="588"/>
        <v>22.85</v>
      </c>
      <c r="CL520" s="94">
        <v>1</v>
      </c>
      <c r="CM520" s="94">
        <f>CM$3/CP$3</f>
        <v>0.43763676148796499</v>
      </c>
      <c r="CN520" s="93">
        <f>CN519*CL520</f>
        <v>399214233600</v>
      </c>
      <c r="CO520" s="93">
        <f>CJ520*CN520*$G520*CM520</f>
        <v>572254700154407.25</v>
      </c>
      <c r="CP520" s="93">
        <f t="shared" ref="CP520:CP583" si="606">CK520*POWER($I$1,CJ520)</f>
        <v>6.7893466205452096E+16</v>
      </c>
      <c r="CQ520" s="93">
        <f t="shared" si="589"/>
        <v>1.0086483048995332E+33</v>
      </c>
      <c r="CR520" s="93">
        <f t="shared" si="590"/>
        <v>386116.26666666666</v>
      </c>
      <c r="CS520" s="94">
        <f t="shared" si="591"/>
        <v>118.64204206122362</v>
      </c>
      <c r="CT520" s="100">
        <f t="shared" si="544"/>
        <v>18.391931215054001</v>
      </c>
      <c r="CU520" s="94">
        <f t="shared" si="592"/>
        <v>194</v>
      </c>
      <c r="CV520" s="94">
        <f t="shared" si="593"/>
        <v>26</v>
      </c>
      <c r="CW520" s="94">
        <v>1</v>
      </c>
      <c r="CX520" s="94">
        <f>CX$3/DA$3</f>
        <v>0.38461538461538458</v>
      </c>
      <c r="CY520" s="93">
        <f>CY519*CW520</f>
        <v>181708800</v>
      </c>
      <c r="CZ520" s="93">
        <f>CU520*CY520*$G520*CX520</f>
        <v>172798820812.79996</v>
      </c>
      <c r="DA520" s="93">
        <f t="shared" ref="DA520:DA583" si="607">CV520*POWER($I$1,CU520)</f>
        <v>12443346069843.621</v>
      </c>
      <c r="DB520" s="93">
        <f t="shared" si="594"/>
        <v>1.1476961018550486E+33</v>
      </c>
      <c r="DC520" s="93">
        <f t="shared" si="595"/>
        <v>386116.26666666666</v>
      </c>
      <c r="DD520" s="94">
        <f t="shared" si="596"/>
        <v>72.010595971161209</v>
      </c>
      <c r="DE520" s="100">
        <f t="shared" si="545"/>
        <v>12.702004716758422</v>
      </c>
    </row>
    <row r="521" spans="1:109">
      <c r="A521" s="84">
        <v>8192</v>
      </c>
      <c r="B521" s="84">
        <f t="shared" si="550"/>
        <v>17.166666666666668</v>
      </c>
      <c r="C521" s="112">
        <f t="shared" si="546"/>
        <v>14.74</v>
      </c>
      <c r="D521" s="116"/>
      <c r="E521" s="86">
        <f t="shared" si="597"/>
        <v>3.5750000000000002</v>
      </c>
      <c r="F521" s="86">
        <f t="shared" si="551"/>
        <v>3.5750000000000002</v>
      </c>
      <c r="G521" s="87">
        <f t="shared" si="552"/>
        <v>12.780625000000001</v>
      </c>
      <c r="H521" s="88">
        <f t="shared" si="553"/>
        <v>1.0141204801826184E+31</v>
      </c>
      <c r="I521" s="84">
        <f t="shared" si="598"/>
        <v>103.00000000000006</v>
      </c>
      <c r="J521" s="89">
        <v>515</v>
      </c>
      <c r="K521" s="94">
        <f t="shared" si="554"/>
        <v>515</v>
      </c>
      <c r="L521" s="94">
        <f t="shared" si="555"/>
        <v>10</v>
      </c>
      <c r="M521" s="94">
        <v>1</v>
      </c>
      <c r="N521" s="94">
        <f>N$3/Q$3</f>
        <v>1</v>
      </c>
      <c r="O521" s="93">
        <f>O520*M521</f>
        <v>7.2288394986264098E+25</v>
      </c>
      <c r="P521" s="93">
        <f>K521*O521*$G521*N521</f>
        <v>4.7580379710823065E+29</v>
      </c>
      <c r="Q521" s="93">
        <f t="shared" si="547"/>
        <v>1.0141204801826185E+32</v>
      </c>
      <c r="R521" s="93">
        <f t="shared" si="548"/>
        <v>5.070602400913092E+32</v>
      </c>
      <c r="S521" s="93">
        <f t="shared" si="556"/>
        <v>386389.33333333337</v>
      </c>
      <c r="T521" s="94">
        <f t="shared" si="549"/>
        <v>213.13837475574778</v>
      </c>
      <c r="U521" s="100">
        <f>T521/(($C521/N$3))</f>
        <v>14.459862602153851</v>
      </c>
      <c r="V521" s="94">
        <f t="shared" si="557"/>
        <v>505</v>
      </c>
      <c r="W521" s="97">
        <f t="shared" si="558"/>
        <v>10.5</v>
      </c>
      <c r="X521" s="94">
        <v>1</v>
      </c>
      <c r="Y521" s="94">
        <f>Y$3/AB$3</f>
        <v>0.95238095238095244</v>
      </c>
      <c r="Z521" s="93">
        <f>Z520*X521</f>
        <v>8.9622857049296813E+25</v>
      </c>
      <c r="AA521" s="93">
        <f>V521*Z521*$G521*Y521</f>
        <v>5.5090023269020284E+29</v>
      </c>
      <c r="AB521" s="93">
        <f t="shared" si="599"/>
        <v>2.6620662604793723E+31</v>
      </c>
      <c r="AC521" s="93">
        <f t="shared" si="559"/>
        <v>5.3241325209587465E+32</v>
      </c>
      <c r="AD521" s="93">
        <f t="shared" si="560"/>
        <v>386389.33333333337</v>
      </c>
      <c r="AE521" s="94">
        <f t="shared" si="561"/>
        <v>48.322111745710181</v>
      </c>
      <c r="AF521" s="100">
        <f t="shared" si="600"/>
        <v>3.4422128448436697</v>
      </c>
      <c r="AG521" s="94">
        <f t="shared" si="562"/>
        <v>480</v>
      </c>
      <c r="AH521" s="94">
        <f t="shared" si="563"/>
        <v>11.75</v>
      </c>
      <c r="AI521" s="94">
        <v>15</v>
      </c>
      <c r="AJ521" s="94">
        <f>AJ$3/AM$3</f>
        <v>0.85106382978723394</v>
      </c>
      <c r="AK521" s="93">
        <f>AK520*AI521</f>
        <v>7.8419999918134707E+24</v>
      </c>
      <c r="AL521" s="93">
        <f>AG521*AK521*$G521*AJ521</f>
        <v>4.0943248808321788E+28</v>
      </c>
      <c r="AM521" s="93">
        <f t="shared" si="601"/>
        <v>9.3093090954263594E+29</v>
      </c>
      <c r="AN521" s="93">
        <f t="shared" si="564"/>
        <v>5.9579578210728836E+32</v>
      </c>
      <c r="AO521" s="93">
        <f t="shared" si="565"/>
        <v>386389.33333333337</v>
      </c>
      <c r="AP521" s="94">
        <f t="shared" si="566"/>
        <v>22.737104080353841</v>
      </c>
      <c r="AQ521" s="100">
        <f t="shared" si="539"/>
        <v>1.8124896400553436</v>
      </c>
      <c r="AR521" s="94">
        <f t="shared" si="567"/>
        <v>450</v>
      </c>
      <c r="AS521" s="94">
        <f t="shared" si="568"/>
        <v>13.25</v>
      </c>
      <c r="AT521" s="94">
        <v>1</v>
      </c>
      <c r="AU521" s="94">
        <f>AU$3/AX$3</f>
        <v>0.75471698113207542</v>
      </c>
      <c r="AV521" s="93">
        <f>AV520*AT521</f>
        <v>5.3238571450122239E+22</v>
      </c>
      <c r="AW521" s="93">
        <f>AR521*AV521*$G521*AU521</f>
        <v>2.310867907606591E+26</v>
      </c>
      <c r="AX521" s="93">
        <f t="shared" si="602"/>
        <v>1.6402705520531783E+28</v>
      </c>
      <c r="AY521" s="93">
        <f t="shared" si="569"/>
        <v>6.7185481812098479E+32</v>
      </c>
      <c r="AZ521" s="93">
        <f t="shared" si="570"/>
        <v>386389.33333333337</v>
      </c>
      <c r="BA521" s="94">
        <f t="shared" si="571"/>
        <v>70.98071450358394</v>
      </c>
      <c r="BB521" s="100">
        <f t="shared" si="540"/>
        <v>6.3805594787821382</v>
      </c>
      <c r="BC521" s="94">
        <f t="shared" si="572"/>
        <v>413</v>
      </c>
      <c r="BD521" s="94">
        <f t="shared" si="573"/>
        <v>15.1</v>
      </c>
      <c r="BE521" s="94">
        <v>1</v>
      </c>
      <c r="BF521" s="94">
        <f>BF$3/BI$3</f>
        <v>0.66225165562913912</v>
      </c>
      <c r="BG521" s="93">
        <f>BG520*BE521</f>
        <v>3.256833865678848E+20</v>
      </c>
      <c r="BH521" s="93">
        <f>BC521*BG521*$G521*BF521</f>
        <v>1.138467931790446E+24</v>
      </c>
      <c r="BI521" s="93">
        <f t="shared" si="603"/>
        <v>1.1067628910531514E+26</v>
      </c>
      <c r="BJ521" s="93">
        <f t="shared" si="574"/>
        <v>7.6566096253787693E+32</v>
      </c>
      <c r="BK521" s="93">
        <f t="shared" si="575"/>
        <v>386389.33333333337</v>
      </c>
      <c r="BL521" s="94">
        <f t="shared" si="576"/>
        <v>97.215113412335413</v>
      </c>
      <c r="BM521" s="100">
        <f t="shared" si="541"/>
        <v>9.9589430971931119</v>
      </c>
      <c r="BN521" s="94">
        <f t="shared" si="577"/>
        <v>363</v>
      </c>
      <c r="BO521" s="94">
        <f t="shared" si="578"/>
        <v>17.600000000000001</v>
      </c>
      <c r="BP521" s="94">
        <v>1</v>
      </c>
      <c r="BQ521" s="94">
        <f>BQ$3/BT$3</f>
        <v>0.56818181818181823</v>
      </c>
      <c r="BR521" s="93">
        <f>BR520*BP521</f>
        <v>2.036866581748777E+18</v>
      </c>
      <c r="BS521" s="93">
        <f>BN521*BR521*$G521*BQ521</f>
        <v>5.3691882659998618E+21</v>
      </c>
      <c r="BT521" s="93">
        <f t="shared" si="604"/>
        <v>1.2597673635745682E+23</v>
      </c>
      <c r="BU521" s="93">
        <f t="shared" si="579"/>
        <v>8.924260225607042E+32</v>
      </c>
      <c r="BV521" s="93">
        <f t="shared" si="580"/>
        <v>386389.33333333337</v>
      </c>
      <c r="BW521" s="94">
        <f t="shared" si="581"/>
        <v>23.462901674578767</v>
      </c>
      <c r="BX521" s="100">
        <f t="shared" si="542"/>
        <v>2.8015404984571664</v>
      </c>
      <c r="BY521" s="94">
        <f t="shared" si="582"/>
        <v>308</v>
      </c>
      <c r="BZ521" s="94">
        <f t="shared" si="583"/>
        <v>20.350000000000001</v>
      </c>
      <c r="CA521" s="94">
        <v>1</v>
      </c>
      <c r="CB521" s="94">
        <f>CB$3/CE$3</f>
        <v>0.49140049140049141</v>
      </c>
      <c r="CC521" s="93">
        <f>CC520*CA521</f>
        <v>938182595051520</v>
      </c>
      <c r="CD521" s="93">
        <f>BY521*CC521*$G521*CB521</f>
        <v>1.814787448695402E+18</v>
      </c>
      <c r="CE521" s="93">
        <f t="shared" si="605"/>
        <v>7.1123340533842239E+19</v>
      </c>
      <c r="CF521" s="93">
        <f t="shared" si="584"/>
        <v>1.0318675885858143E+33</v>
      </c>
      <c r="CG521" s="93">
        <f t="shared" si="585"/>
        <v>386389.33333333337</v>
      </c>
      <c r="CH521" s="94">
        <f t="shared" si="586"/>
        <v>39.191003103405166</v>
      </c>
      <c r="CI521" s="100">
        <f t="shared" si="543"/>
        <v>5.4106981896492208</v>
      </c>
      <c r="CJ521" s="94">
        <f t="shared" si="587"/>
        <v>258</v>
      </c>
      <c r="CK521" s="94">
        <f t="shared" si="588"/>
        <v>22.85</v>
      </c>
      <c r="CL521" s="94">
        <v>1</v>
      </c>
      <c r="CM521" s="94">
        <f>CM$3/CP$3</f>
        <v>0.43763676148796499</v>
      </c>
      <c r="CN521" s="93">
        <f>CN520*CL521</f>
        <v>399214233600</v>
      </c>
      <c r="CO521" s="93">
        <f>CJ521*CN521*$G521*CM521</f>
        <v>576091690542858.62</v>
      </c>
      <c r="CP521" s="93">
        <f t="shared" si="606"/>
        <v>7.7989112945249616E+16</v>
      </c>
      <c r="CQ521" s="93">
        <f t="shared" si="589"/>
        <v>1.1586326486086416E+33</v>
      </c>
      <c r="CR521" s="93">
        <f t="shared" si="590"/>
        <v>386389.33333333337</v>
      </c>
      <c r="CS521" s="94">
        <f t="shared" si="591"/>
        <v>135.37621567108437</v>
      </c>
      <c r="CT521" s="100">
        <f t="shared" si="544"/>
        <v>20.986068711562268</v>
      </c>
      <c r="CU521" s="94">
        <f t="shared" si="592"/>
        <v>195</v>
      </c>
      <c r="CV521" s="94">
        <f t="shared" si="593"/>
        <v>26</v>
      </c>
      <c r="CW521" s="94">
        <v>1</v>
      </c>
      <c r="CX521" s="94">
        <f>CX$3/DA$3</f>
        <v>0.38461538461538458</v>
      </c>
      <c r="CY521" s="93">
        <f>CY520*CW521</f>
        <v>181708800</v>
      </c>
      <c r="CZ521" s="93">
        <f>CU521*CY521*$G521*CX521</f>
        <v>174176402399.99997</v>
      </c>
      <c r="DA521" s="93">
        <f t="shared" si="607"/>
        <v>14293651161088.187</v>
      </c>
      <c r="DB521" s="93">
        <f t="shared" si="594"/>
        <v>1.3183566242374041E+33</v>
      </c>
      <c r="DC521" s="93">
        <f t="shared" si="595"/>
        <v>386389.33333333337</v>
      </c>
      <c r="DD521" s="94">
        <f t="shared" si="596"/>
        <v>82.064223190593296</v>
      </c>
      <c r="DE521" s="100">
        <f t="shared" si="545"/>
        <v>14.475371797526632</v>
      </c>
    </row>
    <row r="522" spans="1:109">
      <c r="A522" s="84">
        <v>8192</v>
      </c>
      <c r="B522" s="84">
        <f t="shared" si="550"/>
        <v>17.2</v>
      </c>
      <c r="C522" s="112">
        <f t="shared" si="546"/>
        <v>14.74</v>
      </c>
      <c r="D522" s="116"/>
      <c r="E522" s="86">
        <f t="shared" si="597"/>
        <v>3.58</v>
      </c>
      <c r="F522" s="86">
        <f t="shared" si="551"/>
        <v>3.58</v>
      </c>
      <c r="G522" s="87">
        <f t="shared" si="552"/>
        <v>12.8164</v>
      </c>
      <c r="H522" s="88">
        <f t="shared" si="553"/>
        <v>1.1649185273545769E+31</v>
      </c>
      <c r="I522" s="84">
        <f t="shared" si="598"/>
        <v>103.20000000000005</v>
      </c>
      <c r="J522" s="89">
        <v>516</v>
      </c>
      <c r="K522" s="94">
        <f t="shared" si="554"/>
        <v>516</v>
      </c>
      <c r="L522" s="94">
        <f t="shared" si="555"/>
        <v>10</v>
      </c>
      <c r="M522" s="94">
        <v>1</v>
      </c>
      <c r="N522" s="94">
        <f>N$3/Q$3</f>
        <v>1</v>
      </c>
      <c r="O522" s="93">
        <f>O521*M522</f>
        <v>7.2288394986264098E+25</v>
      </c>
      <c r="P522" s="93">
        <f>K522*O522*$G522*N522</f>
        <v>4.780621245190089E+29</v>
      </c>
      <c r="Q522" s="93">
        <f t="shared" si="547"/>
        <v>1.164918527354577E+32</v>
      </c>
      <c r="R522" s="93">
        <f t="shared" si="548"/>
        <v>5.8245926367728848E+32</v>
      </c>
      <c r="S522" s="93">
        <f t="shared" si="556"/>
        <v>386662.40000000002</v>
      </c>
      <c r="T522" s="94">
        <f t="shared" si="549"/>
        <v>243.67513501025263</v>
      </c>
      <c r="U522" s="100">
        <f>T522/(($C522/N$3))</f>
        <v>16.531555970844817</v>
      </c>
      <c r="V522" s="94">
        <f t="shared" si="557"/>
        <v>506</v>
      </c>
      <c r="W522" s="97">
        <f t="shared" si="558"/>
        <v>10.5</v>
      </c>
      <c r="X522" s="94">
        <v>1</v>
      </c>
      <c r="Y522" s="94">
        <f>Y$3/AB$3</f>
        <v>0.95238095238095244</v>
      </c>
      <c r="Z522" s="93">
        <f>Z521*X522</f>
        <v>8.9622857049296813E+25</v>
      </c>
      <c r="AA522" s="93">
        <f>V522*Z522*$G522*Y522</f>
        <v>5.5353623509887953E+29</v>
      </c>
      <c r="AB522" s="93">
        <f t="shared" si="599"/>
        <v>3.0579111343057626E+31</v>
      </c>
      <c r="AC522" s="93">
        <f t="shared" si="559"/>
        <v>6.1158222686115284E+32</v>
      </c>
      <c r="AD522" s="93">
        <f t="shared" si="560"/>
        <v>386662.40000000002</v>
      </c>
      <c r="AE522" s="94">
        <f t="shared" si="561"/>
        <v>55.243197109933021</v>
      </c>
      <c r="AF522" s="100">
        <f t="shared" si="600"/>
        <v>3.9352345295406832</v>
      </c>
      <c r="AG522" s="94">
        <f t="shared" si="562"/>
        <v>481</v>
      </c>
      <c r="AH522" s="94">
        <f t="shared" si="563"/>
        <v>11.75</v>
      </c>
      <c r="AI522" s="94">
        <v>1</v>
      </c>
      <c r="AJ522" s="94">
        <f>AJ$3/AM$3</f>
        <v>0.85106382978723394</v>
      </c>
      <c r="AK522" s="93">
        <f>AK521*AI522</f>
        <v>7.8419999918134707E+24</v>
      </c>
      <c r="AL522" s="93">
        <f>AG522*AK522*$G522*AJ522</f>
        <v>4.1143392665814973E+28</v>
      </c>
      <c r="AM522" s="93">
        <f t="shared" si="601"/>
        <v>1.0693588044075197E+30</v>
      </c>
      <c r="AN522" s="93">
        <f t="shared" si="564"/>
        <v>6.8438963482081393E+32</v>
      </c>
      <c r="AO522" s="93">
        <f t="shared" si="565"/>
        <v>386662.40000000002</v>
      </c>
      <c r="AP522" s="94">
        <f t="shared" si="566"/>
        <v>25.99102152545683</v>
      </c>
      <c r="AQ522" s="100">
        <f t="shared" si="539"/>
        <v>2.0718758678705411</v>
      </c>
      <c r="AR522" s="94">
        <f t="shared" si="567"/>
        <v>451</v>
      </c>
      <c r="AS522" s="94">
        <f t="shared" si="568"/>
        <v>13.25</v>
      </c>
      <c r="AT522" s="94">
        <v>1</v>
      </c>
      <c r="AU522" s="94">
        <f>AU$3/AX$3</f>
        <v>0.75471698113207542</v>
      </c>
      <c r="AV522" s="93">
        <f>AV521*AT522</f>
        <v>5.3238571450122239E+22</v>
      </c>
      <c r="AW522" s="93">
        <f>AR522*AV522*$G522*AU522</f>
        <v>2.3224860304689759E+26</v>
      </c>
      <c r="AX522" s="93">
        <f t="shared" si="602"/>
        <v>1.8841760848935645E+28</v>
      </c>
      <c r="AY522" s="93">
        <f t="shared" si="569"/>
        <v>7.7175852437240713E+32</v>
      </c>
      <c r="AZ522" s="93">
        <f t="shared" si="570"/>
        <v>386662.40000000002</v>
      </c>
      <c r="BA522" s="94">
        <f t="shared" si="571"/>
        <v>81.127552983089245</v>
      </c>
      <c r="BB522" s="100">
        <f t="shared" si="540"/>
        <v>7.2926735212071403</v>
      </c>
      <c r="BC522" s="94">
        <f t="shared" si="572"/>
        <v>414</v>
      </c>
      <c r="BD522" s="94">
        <f t="shared" si="573"/>
        <v>15.1</v>
      </c>
      <c r="BE522" s="94">
        <v>1</v>
      </c>
      <c r="BF522" s="94">
        <f>BF$3/BI$3</f>
        <v>0.66225165562913912</v>
      </c>
      <c r="BG522" s="93">
        <f>BG521*BE522</f>
        <v>3.256833865678848E+20</v>
      </c>
      <c r="BH522" s="93">
        <f>BC522*BG522*$G522*BF522</f>
        <v>1.1444189814715077E+24</v>
      </c>
      <c r="BI522" s="93">
        <f t="shared" si="603"/>
        <v>1.2713367123245176E+26</v>
      </c>
      <c r="BJ522" s="93">
        <f t="shared" si="574"/>
        <v>8.7951348815270557E+32</v>
      </c>
      <c r="BK522" s="93">
        <f t="shared" si="575"/>
        <v>386662.40000000002</v>
      </c>
      <c r="BL522" s="94">
        <f t="shared" si="576"/>
        <v>111.09014555926166</v>
      </c>
      <c r="BM522" s="100">
        <f t="shared" si="541"/>
        <v>11.380333771674701</v>
      </c>
      <c r="BN522" s="94">
        <f t="shared" si="577"/>
        <v>364</v>
      </c>
      <c r="BO522" s="94">
        <f t="shared" si="578"/>
        <v>17.600000000000001</v>
      </c>
      <c r="BP522" s="94">
        <v>1</v>
      </c>
      <c r="BQ522" s="94">
        <f>BQ$3/BT$3</f>
        <v>0.56818181818181823</v>
      </c>
      <c r="BR522" s="93">
        <f>BR521*BP522</f>
        <v>2.036866581748777E+18</v>
      </c>
      <c r="BS522" s="93">
        <f>BN522*BR522*$G522*BQ522</f>
        <v>5.3990500320626763E+21</v>
      </c>
      <c r="BT522" s="93">
        <f t="shared" si="604"/>
        <v>1.4470926982170584E+23</v>
      </c>
      <c r="BU522" s="93">
        <f t="shared" si="579"/>
        <v>1.0251283040720278E+33</v>
      </c>
      <c r="BV522" s="93">
        <f t="shared" si="580"/>
        <v>386662.40000000002</v>
      </c>
      <c r="BW522" s="94">
        <f t="shared" si="581"/>
        <v>26.802728065555726</v>
      </c>
      <c r="BX522" s="100">
        <f t="shared" si="542"/>
        <v>3.2003257391708329</v>
      </c>
      <c r="BY522" s="94">
        <f t="shared" si="582"/>
        <v>309</v>
      </c>
      <c r="BZ522" s="94">
        <f t="shared" si="583"/>
        <v>20.350000000000001</v>
      </c>
      <c r="CA522" s="94">
        <v>1</v>
      </c>
      <c r="CB522" s="94">
        <f>CB$3/CE$3</f>
        <v>0.49140049140049141</v>
      </c>
      <c r="CC522" s="93">
        <f>CC521*CA522</f>
        <v>938182595051520</v>
      </c>
      <c r="CD522" s="93">
        <f>BY522*CC522*$G522*CB522</f>
        <v>1.8257759872562432E+18</v>
      </c>
      <c r="CE522" s="93">
        <f t="shared" si="605"/>
        <v>8.1699264273118511E+19</v>
      </c>
      <c r="CF522" s="93">
        <f t="shared" si="584"/>
        <v>1.1853046015832821E+33</v>
      </c>
      <c r="CG522" s="93">
        <f t="shared" si="585"/>
        <v>386662.40000000002</v>
      </c>
      <c r="CH522" s="94">
        <f t="shared" si="586"/>
        <v>44.747693497653728</v>
      </c>
      <c r="CI522" s="100">
        <f t="shared" si="543"/>
        <v>6.1778532067656267</v>
      </c>
      <c r="CJ522" s="94">
        <f t="shared" si="587"/>
        <v>259</v>
      </c>
      <c r="CK522" s="94">
        <f t="shared" si="588"/>
        <v>22.85</v>
      </c>
      <c r="CL522" s="94">
        <v>1</v>
      </c>
      <c r="CM522" s="94">
        <f>CM$3/CP$3</f>
        <v>0.43763676148796499</v>
      </c>
      <c r="CN522" s="93">
        <f>CN521*CL522</f>
        <v>399214233600</v>
      </c>
      <c r="CO522" s="93">
        <f>CJ522*CN522*$G522*CM522</f>
        <v>579943426524883.75</v>
      </c>
      <c r="CP522" s="93">
        <f t="shared" si="606"/>
        <v>8.9585965747886224E+16</v>
      </c>
      <c r="CQ522" s="93">
        <f t="shared" si="589"/>
        <v>1.3309194175026043E+33</v>
      </c>
      <c r="CR522" s="93">
        <f t="shared" si="590"/>
        <v>386662.40000000002</v>
      </c>
      <c r="CS522" s="94">
        <f t="shared" si="591"/>
        <v>154.4736290653384</v>
      </c>
      <c r="CT522" s="100">
        <f t="shared" si="544"/>
        <v>23.946556473154565</v>
      </c>
      <c r="CU522" s="94">
        <f t="shared" si="592"/>
        <v>196</v>
      </c>
      <c r="CV522" s="94">
        <f t="shared" si="593"/>
        <v>26</v>
      </c>
      <c r="CW522" s="94">
        <v>1</v>
      </c>
      <c r="CX522" s="94">
        <f>CX$3/DA$3</f>
        <v>0.38461538461538458</v>
      </c>
      <c r="CY522" s="93">
        <f>CY521*CW522</f>
        <v>181708800</v>
      </c>
      <c r="CZ522" s="93">
        <f>CU522*CY522*$G522*CX522</f>
        <v>175559662387.19998</v>
      </c>
      <c r="DA522" s="93">
        <f t="shared" si="607"/>
        <v>16419093575643.463</v>
      </c>
      <c r="DB522" s="93">
        <f t="shared" si="594"/>
        <v>1.5143940855609501E+33</v>
      </c>
      <c r="DC522" s="93">
        <f t="shared" si="595"/>
        <v>386662.40000000002</v>
      </c>
      <c r="DD522" s="94">
        <f t="shared" si="596"/>
        <v>93.52429454683535</v>
      </c>
      <c r="DE522" s="100">
        <f t="shared" si="545"/>
        <v>16.496822647338664</v>
      </c>
    </row>
    <row r="523" spans="1:109">
      <c r="A523" s="84">
        <v>8192</v>
      </c>
      <c r="B523" s="84">
        <f t="shared" si="550"/>
        <v>17.233333333333334</v>
      </c>
      <c r="C523" s="112">
        <f t="shared" si="546"/>
        <v>14.74</v>
      </c>
      <c r="D523" s="116"/>
      <c r="E523" s="86">
        <f t="shared" si="597"/>
        <v>3.585</v>
      </c>
      <c r="F523" s="86">
        <f t="shared" si="551"/>
        <v>3.585</v>
      </c>
      <c r="G523" s="87">
        <f t="shared" si="552"/>
        <v>12.852224999999999</v>
      </c>
      <c r="H523" s="88">
        <f t="shared" si="553"/>
        <v>1.338139996077771E+31</v>
      </c>
      <c r="I523" s="84">
        <f t="shared" si="598"/>
        <v>103.40000000000006</v>
      </c>
      <c r="J523" s="89">
        <v>517</v>
      </c>
      <c r="K523" s="94">
        <f t="shared" si="554"/>
        <v>517</v>
      </c>
      <c r="L523" s="94">
        <f t="shared" si="555"/>
        <v>10</v>
      </c>
      <c r="M523" s="94">
        <v>1</v>
      </c>
      <c r="N523" s="94">
        <f>N$3/Q$3</f>
        <v>1</v>
      </c>
      <c r="O523" s="93">
        <f>O522*M523</f>
        <v>7.2288394986264098E+25</v>
      </c>
      <c r="P523" s="93">
        <f>K523*O523*$G523*N523</f>
        <v>4.8032749281945875E+29</v>
      </c>
      <c r="Q523" s="93">
        <f t="shared" si="547"/>
        <v>1.338139996077771E+32</v>
      </c>
      <c r="R523" s="93">
        <f t="shared" si="548"/>
        <v>6.6906999803888552E+32</v>
      </c>
      <c r="S523" s="93">
        <f t="shared" si="556"/>
        <v>386935.46666666667</v>
      </c>
      <c r="T523" s="94">
        <f t="shared" si="549"/>
        <v>278.58909100186344</v>
      </c>
      <c r="U523" s="100">
        <f>T523/(($C523/N$3))</f>
        <v>18.900209701618959</v>
      </c>
      <c r="V523" s="94">
        <f t="shared" si="557"/>
        <v>507</v>
      </c>
      <c r="W523" s="97">
        <f t="shared" si="558"/>
        <v>10.5</v>
      </c>
      <c r="X523" s="94">
        <v>1</v>
      </c>
      <c r="Y523" s="94">
        <f>Y$3/AB$3</f>
        <v>0.95238095238095244</v>
      </c>
      <c r="Z523" s="93">
        <f>Z522*X523</f>
        <v>8.9622857049296813E+25</v>
      </c>
      <c r="AA523" s="93">
        <f>V523*Z523*$G523*Y523</f>
        <v>5.5618050841693539E+29</v>
      </c>
      <c r="AB523" s="93">
        <f t="shared" si="599"/>
        <v>3.5126174897041472E+31</v>
      </c>
      <c r="AC523" s="93">
        <f t="shared" si="559"/>
        <v>7.0252349794082977E+32</v>
      </c>
      <c r="AD523" s="93">
        <f t="shared" si="560"/>
        <v>386935.46666666667</v>
      </c>
      <c r="AE523" s="94">
        <f t="shared" si="561"/>
        <v>63.156069595142071</v>
      </c>
      <c r="AF523" s="100">
        <f t="shared" si="600"/>
        <v>4.4989059073880036</v>
      </c>
      <c r="AG523" s="94">
        <f t="shared" si="562"/>
        <v>482</v>
      </c>
      <c r="AH523" s="94">
        <f t="shared" si="563"/>
        <v>11.75</v>
      </c>
      <c r="AI523" s="94">
        <v>1</v>
      </c>
      <c r="AJ523" s="94">
        <f>AJ$3/AM$3</f>
        <v>0.85106382978723394</v>
      </c>
      <c r="AK523" s="93">
        <f>AK522*AI523</f>
        <v>7.8419999918134707E+24</v>
      </c>
      <c r="AL523" s="93">
        <f>AG523*AK523*$G523*AJ523</f>
        <v>4.1344174895477703E+28</v>
      </c>
      <c r="AM523" s="93">
        <f t="shared" si="601"/>
        <v>1.2283706995245139E+30</v>
      </c>
      <c r="AN523" s="93">
        <f t="shared" si="564"/>
        <v>7.8615724769569039E+32</v>
      </c>
      <c r="AO523" s="93">
        <f t="shared" si="565"/>
        <v>386935.46666666667</v>
      </c>
      <c r="AP523" s="94">
        <f t="shared" si="566"/>
        <v>29.710852922569153</v>
      </c>
      <c r="AQ523" s="100">
        <f t="shared" si="539"/>
        <v>2.3684024548180975</v>
      </c>
      <c r="AR523" s="94">
        <f t="shared" si="567"/>
        <v>452</v>
      </c>
      <c r="AS523" s="94">
        <f t="shared" si="568"/>
        <v>13.25</v>
      </c>
      <c r="AT523" s="94">
        <v>1</v>
      </c>
      <c r="AU523" s="94">
        <f>AU$3/AX$3</f>
        <v>0.75471698113207542</v>
      </c>
      <c r="AV523" s="93">
        <f>AV522*AT523</f>
        <v>5.3238571450122239E+22</v>
      </c>
      <c r="AW523" s="93">
        <f>AR523*AV523*$G523*AU523</f>
        <v>2.3341419828521307E+26</v>
      </c>
      <c r="AX523" s="93">
        <f t="shared" si="602"/>
        <v>2.1643499692419912E+28</v>
      </c>
      <c r="AY523" s="93">
        <f t="shared" si="569"/>
        <v>8.8651774740152327E+32</v>
      </c>
      <c r="AZ523" s="93">
        <f t="shared" si="570"/>
        <v>386935.46666666667</v>
      </c>
      <c r="BA523" s="94">
        <f t="shared" si="571"/>
        <v>92.725720420714609</v>
      </c>
      <c r="BB523" s="100">
        <f t="shared" si="540"/>
        <v>8.3352496307630162</v>
      </c>
      <c r="BC523" s="94">
        <f t="shared" si="572"/>
        <v>415</v>
      </c>
      <c r="BD523" s="94">
        <f t="shared" si="573"/>
        <v>15.1</v>
      </c>
      <c r="BE523" s="94">
        <v>1</v>
      </c>
      <c r="BF523" s="94">
        <f>BF$3/BI$3</f>
        <v>0.66225165562913912</v>
      </c>
      <c r="BG523" s="93">
        <f>BG522*BE523</f>
        <v>3.256833865678848E+20</v>
      </c>
      <c r="BH523" s="93">
        <f>BC523*BG523*$G523*BF523</f>
        <v>1.1503899388191786E+24</v>
      </c>
      <c r="BI523" s="93">
        <f t="shared" si="603"/>
        <v>1.4603823900945126E+26</v>
      </c>
      <c r="BJ523" s="93">
        <f t="shared" si="574"/>
        <v>1.0102956970387171E+33</v>
      </c>
      <c r="BK523" s="93">
        <f t="shared" si="575"/>
        <v>386935.46666666667</v>
      </c>
      <c r="BL523" s="94">
        <f t="shared" si="576"/>
        <v>126.94672830618865</v>
      </c>
      <c r="BM523" s="100">
        <f t="shared" si="541"/>
        <v>13.004719114134659</v>
      </c>
      <c r="BN523" s="94">
        <f t="shared" si="577"/>
        <v>365</v>
      </c>
      <c r="BO523" s="94">
        <f t="shared" si="578"/>
        <v>17.600000000000001</v>
      </c>
      <c r="BP523" s="94">
        <v>1</v>
      </c>
      <c r="BQ523" s="94">
        <f>BQ$3/BT$3</f>
        <v>0.56818181818181823</v>
      </c>
      <c r="BR523" s="93">
        <f>BR522*BP523</f>
        <v>2.036866581748777E+18</v>
      </c>
      <c r="BS523" s="93">
        <f>BN523*BR523*$G523*BQ523</f>
        <v>5.4290157246135811E+21</v>
      </c>
      <c r="BT523" s="93">
        <f t="shared" si="604"/>
        <v>1.6622730019701559E+23</v>
      </c>
      <c r="BU523" s="93">
        <f t="shared" si="579"/>
        <v>1.1775631965484386E+33</v>
      </c>
      <c r="BV523" s="93">
        <f t="shared" si="580"/>
        <v>386935.46666666667</v>
      </c>
      <c r="BW523" s="94">
        <f t="shared" si="581"/>
        <v>30.618312531936361</v>
      </c>
      <c r="BX523" s="100">
        <f t="shared" si="542"/>
        <v>3.6559179142610581</v>
      </c>
      <c r="BY523" s="94">
        <f t="shared" si="582"/>
        <v>310</v>
      </c>
      <c r="BZ523" s="94">
        <f t="shared" si="583"/>
        <v>20.350000000000001</v>
      </c>
      <c r="CA523" s="94">
        <v>1</v>
      </c>
      <c r="CB523" s="94">
        <f>CB$3/CE$3</f>
        <v>0.49140049140049141</v>
      </c>
      <c r="CC523" s="93">
        <f>CC522*CA523</f>
        <v>938182595051520</v>
      </c>
      <c r="CD523" s="93">
        <f>BY523*CC523*$G523*CB523</f>
        <v>1.8368046579030303E+18</v>
      </c>
      <c r="CE523" s="93">
        <f t="shared" si="605"/>
        <v>9.3847810474999267E+19</v>
      </c>
      <c r="CF523" s="93">
        <f t="shared" si="584"/>
        <v>1.3615574460091321E+33</v>
      </c>
      <c r="CG523" s="93">
        <f t="shared" si="585"/>
        <v>386935.46666666667</v>
      </c>
      <c r="CH523" s="94">
        <f t="shared" si="586"/>
        <v>51.092972827137579</v>
      </c>
      <c r="CI523" s="100">
        <f t="shared" si="543"/>
        <v>7.0538805768809345</v>
      </c>
      <c r="CJ523" s="94">
        <f t="shared" si="587"/>
        <v>260</v>
      </c>
      <c r="CK523" s="94">
        <f t="shared" si="588"/>
        <v>22.85</v>
      </c>
      <c r="CL523" s="94">
        <v>14</v>
      </c>
      <c r="CM523" s="94">
        <f>CM$3/CP$3</f>
        <v>0.43763676148796499</v>
      </c>
      <c r="CN523" s="93">
        <f>CN522*CL523</f>
        <v>5588999270400</v>
      </c>
      <c r="CO523" s="93">
        <f>CJ523*CN523*$G523*CM523</f>
        <v>8173339080299485</v>
      </c>
      <c r="CP523" s="93">
        <f t="shared" si="606"/>
        <v>1.0290725148541762E+17</v>
      </c>
      <c r="CQ523" s="93">
        <f t="shared" si="589"/>
        <v>1.5288249455188533E+33</v>
      </c>
      <c r="CR523" s="93">
        <f t="shared" si="590"/>
        <v>386935.46666666667</v>
      </c>
      <c r="CS523" s="94">
        <f t="shared" si="591"/>
        <v>12.590601035194899</v>
      </c>
      <c r="CT523" s="100">
        <f t="shared" si="544"/>
        <v>1.9517994142076218</v>
      </c>
      <c r="CU523" s="94">
        <f t="shared" si="592"/>
        <v>197</v>
      </c>
      <c r="CV523" s="94">
        <f t="shared" si="593"/>
        <v>26</v>
      </c>
      <c r="CW523" s="94">
        <v>1</v>
      </c>
      <c r="CX523" s="94">
        <f>CX$3/DA$3</f>
        <v>0.38461538461538458</v>
      </c>
      <c r="CY523" s="93">
        <f>CY522*CW523</f>
        <v>181708800</v>
      </c>
      <c r="CZ523" s="93">
        <f>CU523*CY523*$G523*CX523</f>
        <v>176948611257.59998</v>
      </c>
      <c r="DA523" s="93">
        <f t="shared" si="607"/>
        <v>18860585780884.027</v>
      </c>
      <c r="DB523" s="93">
        <f t="shared" si="594"/>
        <v>1.7395819949011026E+33</v>
      </c>
      <c r="DC523" s="93">
        <f t="shared" si="595"/>
        <v>386935.46666666667</v>
      </c>
      <c r="DD523" s="94">
        <f t="shared" si="596"/>
        <v>106.58792768611775</v>
      </c>
      <c r="DE523" s="100">
        <f t="shared" si="545"/>
        <v>18.801127000265001</v>
      </c>
    </row>
    <row r="524" spans="1:109">
      <c r="A524" s="84">
        <v>8192</v>
      </c>
      <c r="B524" s="84">
        <f t="shared" si="550"/>
        <v>17.266666666666666</v>
      </c>
      <c r="C524" s="112">
        <f t="shared" si="546"/>
        <v>14.74</v>
      </c>
      <c r="D524" s="116"/>
      <c r="E524" s="86">
        <f t="shared" si="597"/>
        <v>3.59</v>
      </c>
      <c r="F524" s="86">
        <f t="shared" si="551"/>
        <v>3.59</v>
      </c>
      <c r="G524" s="87">
        <f t="shared" si="552"/>
        <v>12.8881</v>
      </c>
      <c r="H524" s="88">
        <f t="shared" si="553"/>
        <v>1.5371192122502745E+31</v>
      </c>
      <c r="I524" s="84">
        <f t="shared" si="598"/>
        <v>103.60000000000005</v>
      </c>
      <c r="J524" s="89">
        <v>518</v>
      </c>
      <c r="K524" s="94">
        <f t="shared" si="554"/>
        <v>518</v>
      </c>
      <c r="L524" s="94">
        <f t="shared" si="555"/>
        <v>10</v>
      </c>
      <c r="M524" s="94">
        <v>1</v>
      </c>
      <c r="N524" s="94">
        <f>N$3/Q$3</f>
        <v>1</v>
      </c>
      <c r="O524" s="93">
        <f>O523*M524</f>
        <v>7.2288394986264098E+25</v>
      </c>
      <c r="P524" s="93">
        <f>K524*O524*$G524*N524</f>
        <v>4.8259991285283962E+29</v>
      </c>
      <c r="Q524" s="93">
        <f t="shared" si="547"/>
        <v>1.5371192122502746E+32</v>
      </c>
      <c r="R524" s="93">
        <f t="shared" si="548"/>
        <v>7.6855960612513734E+32</v>
      </c>
      <c r="S524" s="93">
        <f t="shared" si="556"/>
        <v>387208.53333333333</v>
      </c>
      <c r="T524" s="94">
        <f t="shared" si="549"/>
        <v>318.5079755120039</v>
      </c>
      <c r="U524" s="100">
        <f>T524/(($C524/N$3))</f>
        <v>21.608410821709899</v>
      </c>
      <c r="V524" s="94">
        <f t="shared" si="557"/>
        <v>508</v>
      </c>
      <c r="W524" s="97">
        <f t="shared" si="558"/>
        <v>10.5</v>
      </c>
      <c r="X524" s="94">
        <v>1</v>
      </c>
      <c r="Y524" s="94">
        <f>Y$3/AB$3</f>
        <v>0.95238095238095244</v>
      </c>
      <c r="Z524" s="93">
        <f>Z523*X524</f>
        <v>8.9622857049296813E+25</v>
      </c>
      <c r="AA524" s="93">
        <f>V524*Z524*$G524*Y524</f>
        <v>5.5883306544763565E+29</v>
      </c>
      <c r="AB524" s="93">
        <f t="shared" si="599"/>
        <v>4.0349379321569687E+31</v>
      </c>
      <c r="AC524" s="93">
        <f t="shared" si="559"/>
        <v>8.0698758643139409E+32</v>
      </c>
      <c r="AD524" s="93">
        <f t="shared" si="560"/>
        <v>387208.53333333333</v>
      </c>
      <c r="AE524" s="94">
        <f t="shared" si="561"/>
        <v>72.202920364508287</v>
      </c>
      <c r="AF524" s="100">
        <f t="shared" si="600"/>
        <v>5.1433559282722996</v>
      </c>
      <c r="AG524" s="94">
        <f t="shared" si="562"/>
        <v>483</v>
      </c>
      <c r="AH524" s="94">
        <f t="shared" si="563"/>
        <v>11.75</v>
      </c>
      <c r="AI524" s="94">
        <v>1</v>
      </c>
      <c r="AJ524" s="94">
        <f>AJ$3/AM$3</f>
        <v>0.85106382978723394</v>
      </c>
      <c r="AK524" s="93">
        <f>AK523*AI524</f>
        <v>7.8419999918134707E+24</v>
      </c>
      <c r="AL524" s="93">
        <f>AG524*AK524*$G524*AJ524</f>
        <v>4.1545596498416379E+28</v>
      </c>
      <c r="AM524" s="93">
        <f t="shared" si="601"/>
        <v>1.4110274018703663E+30</v>
      </c>
      <c r="AN524" s="93">
        <f t="shared" si="564"/>
        <v>9.0305753719703625E+32</v>
      </c>
      <c r="AO524" s="93">
        <f t="shared" si="565"/>
        <v>387208.53333333333</v>
      </c>
      <c r="AP524" s="94">
        <f t="shared" si="566"/>
        <v>33.963344392567606</v>
      </c>
      <c r="AQ524" s="100">
        <f t="shared" si="539"/>
        <v>2.707390071999114</v>
      </c>
      <c r="AR524" s="94">
        <f t="shared" si="567"/>
        <v>453</v>
      </c>
      <c r="AS524" s="94">
        <f t="shared" si="568"/>
        <v>13.25</v>
      </c>
      <c r="AT524" s="94">
        <v>1</v>
      </c>
      <c r="AU524" s="94">
        <f>AU$3/AX$3</f>
        <v>0.75471698113207542</v>
      </c>
      <c r="AV524" s="93">
        <f>AV523*AT524</f>
        <v>5.3238571450122239E+22</v>
      </c>
      <c r="AW524" s="93">
        <f>AR524*AV524*$G524*AU524</f>
        <v>2.345835825026137E+26</v>
      </c>
      <c r="AX524" s="93">
        <f t="shared" si="602"/>
        <v>2.4861852493061586E+28</v>
      </c>
      <c r="AY524" s="93">
        <f t="shared" si="569"/>
        <v>1.0183414781158069E+33</v>
      </c>
      <c r="AZ524" s="93">
        <f t="shared" si="570"/>
        <v>387208.53333333333</v>
      </c>
      <c r="BA524" s="94">
        <f t="shared" si="571"/>
        <v>105.98291759306976</v>
      </c>
      <c r="BB524" s="100">
        <f t="shared" si="540"/>
        <v>9.5269583318057958</v>
      </c>
      <c r="BC524" s="94">
        <f t="shared" si="572"/>
        <v>416</v>
      </c>
      <c r="BD524" s="94">
        <f t="shared" si="573"/>
        <v>15.1</v>
      </c>
      <c r="BE524" s="94">
        <v>1</v>
      </c>
      <c r="BF524" s="94">
        <f>BF$3/BI$3</f>
        <v>0.66225165562913912</v>
      </c>
      <c r="BG524" s="93">
        <f>BG523*BE524</f>
        <v>3.256833865678848E+20</v>
      </c>
      <c r="BH524" s="93">
        <f>BC524*BG524*$G524*BF524</f>
        <v>1.1563808361861135E+24</v>
      </c>
      <c r="BI524" s="93">
        <f t="shared" si="603"/>
        <v>1.6775388491682046E+26</v>
      </c>
      <c r="BJ524" s="93">
        <f t="shared" si="574"/>
        <v>1.1605250052489573E+33</v>
      </c>
      <c r="BK524" s="93">
        <f t="shared" si="575"/>
        <v>387208.53333333333</v>
      </c>
      <c r="BL524" s="94">
        <f t="shared" si="576"/>
        <v>145.06802574668518</v>
      </c>
      <c r="BM524" s="100">
        <f t="shared" si="541"/>
        <v>14.861107115162458</v>
      </c>
      <c r="BN524" s="94">
        <f t="shared" si="577"/>
        <v>366</v>
      </c>
      <c r="BO524" s="94">
        <f t="shared" si="578"/>
        <v>17.600000000000001</v>
      </c>
      <c r="BP524" s="94">
        <v>1</v>
      </c>
      <c r="BQ524" s="94">
        <f>BQ$3/BT$3</f>
        <v>0.56818181818181823</v>
      </c>
      <c r="BR524" s="93">
        <f>BR523*BP524</f>
        <v>2.036866581748777E+18</v>
      </c>
      <c r="BS524" s="93">
        <f>BN524*BR524*$G524*BQ524</f>
        <v>5.4590855172491628E+21</v>
      </c>
      <c r="BT524" s="93">
        <f t="shared" si="604"/>
        <v>1.9094502629191012E+23</v>
      </c>
      <c r="BU524" s="93">
        <f t="shared" si="579"/>
        <v>1.3526649067802416E+33</v>
      </c>
      <c r="BV524" s="93">
        <f t="shared" si="580"/>
        <v>387208.53333333333</v>
      </c>
      <c r="BW524" s="94">
        <f t="shared" si="581"/>
        <v>34.977474833207495</v>
      </c>
      <c r="BX524" s="100">
        <f t="shared" si="542"/>
        <v>4.1764149054576114</v>
      </c>
      <c r="BY524" s="94">
        <f t="shared" si="582"/>
        <v>311</v>
      </c>
      <c r="BZ524" s="94">
        <f t="shared" si="583"/>
        <v>20.350000000000001</v>
      </c>
      <c r="CA524" s="94">
        <v>1</v>
      </c>
      <c r="CB524" s="94">
        <f>CB$3/CE$3</f>
        <v>0.49140049140049141</v>
      </c>
      <c r="CC524" s="93">
        <f>CC523*CA524</f>
        <v>938182595051520</v>
      </c>
      <c r="CD524" s="93">
        <f>BY524*CC524*$G524*CB524</f>
        <v>1.8478735297892713E+18</v>
      </c>
      <c r="CE524" s="93">
        <f t="shared" si="605"/>
        <v>1.0780282551270523E+20</v>
      </c>
      <c r="CF524" s="93">
        <f t="shared" si="584"/>
        <v>1.5640187984646543E+33</v>
      </c>
      <c r="CG524" s="93">
        <f t="shared" si="585"/>
        <v>387208.53333333333</v>
      </c>
      <c r="CH524" s="94">
        <f t="shared" si="586"/>
        <v>58.33885478352996</v>
      </c>
      <c r="CI524" s="100">
        <f t="shared" si="543"/>
        <v>8.0542448768306283</v>
      </c>
      <c r="CJ524" s="94">
        <f t="shared" si="587"/>
        <v>261</v>
      </c>
      <c r="CK524" s="94">
        <f t="shared" si="588"/>
        <v>22.85</v>
      </c>
      <c r="CL524" s="94">
        <v>1</v>
      </c>
      <c r="CM524" s="94">
        <f>CM$3/CP$3</f>
        <v>0.43763676148796499</v>
      </c>
      <c r="CN524" s="93">
        <f>CN523*CL524</f>
        <v>5588999270400</v>
      </c>
      <c r="CO524" s="93">
        <f>CJ524*CN524*$G524*CM524</f>
        <v>8227677361346094</v>
      </c>
      <c r="CP524" s="93">
        <f t="shared" si="606"/>
        <v>1.1820939049856541E+17</v>
      </c>
      <c r="CQ524" s="93">
        <f t="shared" si="589"/>
        <v>1.7561586999959387E+33</v>
      </c>
      <c r="CR524" s="93">
        <f t="shared" si="590"/>
        <v>387208.53333333333</v>
      </c>
      <c r="CS524" s="94">
        <f t="shared" si="591"/>
        <v>14.367285602850339</v>
      </c>
      <c r="CT524" s="100">
        <f t="shared" si="544"/>
        <v>2.2272216826670981</v>
      </c>
      <c r="CU524" s="94">
        <f t="shared" si="592"/>
        <v>198</v>
      </c>
      <c r="CV524" s="94">
        <f t="shared" si="593"/>
        <v>26</v>
      </c>
      <c r="CW524" s="94">
        <v>1</v>
      </c>
      <c r="CX524" s="94">
        <f>CX$3/DA$3</f>
        <v>0.38461538461538458</v>
      </c>
      <c r="CY524" s="93">
        <f>CY523*CW524</f>
        <v>181708800</v>
      </c>
      <c r="CZ524" s="93">
        <f>CU524*CY524*$G524*CX524</f>
        <v>178343259494.39999</v>
      </c>
      <c r="DA524" s="93">
        <f t="shared" si="607"/>
        <v>21665123860781.957</v>
      </c>
      <c r="DB524" s="93">
        <f t="shared" si="594"/>
        <v>1.9982549759253568E+33</v>
      </c>
      <c r="DC524" s="93">
        <f t="shared" si="595"/>
        <v>387208.53333333333</v>
      </c>
      <c r="DD524" s="94">
        <f t="shared" si="596"/>
        <v>121.47991419581655</v>
      </c>
      <c r="DE524" s="100">
        <f t="shared" si="545"/>
        <v>21.427936018258006</v>
      </c>
    </row>
    <row r="525" spans="1:109">
      <c r="A525" s="84">
        <v>8192</v>
      </c>
      <c r="B525" s="84">
        <f t="shared" si="550"/>
        <v>17.3</v>
      </c>
      <c r="C525" s="112">
        <f t="shared" si="546"/>
        <v>14.74</v>
      </c>
      <c r="D525" s="116"/>
      <c r="E525" s="86">
        <f t="shared" si="597"/>
        <v>3.5950000000000002</v>
      </c>
      <c r="F525" s="86">
        <f t="shared" si="551"/>
        <v>3.5950000000000002</v>
      </c>
      <c r="G525" s="87">
        <f t="shared" si="552"/>
        <v>12.924025000000002</v>
      </c>
      <c r="H525" s="88">
        <f t="shared" si="553"/>
        <v>1.765686310546229E+31</v>
      </c>
      <c r="I525" s="84">
        <f t="shared" si="598"/>
        <v>103.80000000000004</v>
      </c>
      <c r="J525" s="89">
        <v>519</v>
      </c>
      <c r="K525" s="94">
        <f t="shared" si="554"/>
        <v>519</v>
      </c>
      <c r="L525" s="94">
        <f t="shared" si="555"/>
        <v>10</v>
      </c>
      <c r="M525" s="94">
        <v>1</v>
      </c>
      <c r="N525" s="94">
        <f>N$3/Q$3</f>
        <v>1</v>
      </c>
      <c r="O525" s="93">
        <f>O524*M525</f>
        <v>7.2288394986264098E+25</v>
      </c>
      <c r="P525" s="93">
        <f>K525*O525*$G525*N525</f>
        <v>4.8487939546241069E+29</v>
      </c>
      <c r="Q525" s="93">
        <f t="shared" si="547"/>
        <v>1.7656863105462288E+32</v>
      </c>
      <c r="R525" s="93">
        <f t="shared" si="548"/>
        <v>8.8284315527311438E+32</v>
      </c>
      <c r="S525" s="93">
        <f t="shared" si="556"/>
        <v>387481.59999999998</v>
      </c>
      <c r="T525" s="94">
        <f t="shared" si="549"/>
        <v>364.14958587018577</v>
      </c>
      <c r="U525" s="100">
        <f>T525/(($C525/N$3))</f>
        <v>24.704856571925763</v>
      </c>
      <c r="V525" s="94">
        <f t="shared" si="557"/>
        <v>509</v>
      </c>
      <c r="W525" s="97">
        <f t="shared" si="558"/>
        <v>10.5</v>
      </c>
      <c r="X525" s="94">
        <v>1</v>
      </c>
      <c r="Y525" s="94">
        <f>Y$3/AB$3</f>
        <v>0.95238095238095244</v>
      </c>
      <c r="Z525" s="93">
        <f>Z524*X525</f>
        <v>8.9622857049296813E+25</v>
      </c>
      <c r="AA525" s="93">
        <f>V525*Z525*$G525*Y525</f>
        <v>5.6149391899424581E+29</v>
      </c>
      <c r="AB525" s="93">
        <f t="shared" si="599"/>
        <v>4.6349265651838485E+31</v>
      </c>
      <c r="AC525" s="93">
        <f t="shared" si="559"/>
        <v>9.2698531303677027E+32</v>
      </c>
      <c r="AD525" s="93">
        <f t="shared" si="560"/>
        <v>387481.59999999998</v>
      </c>
      <c r="AE525" s="94">
        <f t="shared" si="561"/>
        <v>82.546335915551509</v>
      </c>
      <c r="AF525" s="100">
        <f t="shared" si="600"/>
        <v>5.8801663983262609</v>
      </c>
      <c r="AG525" s="94">
        <f t="shared" si="562"/>
        <v>484</v>
      </c>
      <c r="AH525" s="94">
        <f t="shared" si="563"/>
        <v>11.75</v>
      </c>
      <c r="AI525" s="94">
        <v>1</v>
      </c>
      <c r="AJ525" s="94">
        <f>AJ$3/AM$3</f>
        <v>0.85106382978723394</v>
      </c>
      <c r="AK525" s="93">
        <f>AK524*AI525</f>
        <v>7.8419999918134707E+24</v>
      </c>
      <c r="AL525" s="93">
        <f>AG525*AK525*$G525*AJ525</f>
        <v>4.1747658475737358E+28</v>
      </c>
      <c r="AM525" s="93">
        <f t="shared" si="601"/>
        <v>1.6208448553842298E+30</v>
      </c>
      <c r="AN525" s="93">
        <f t="shared" si="564"/>
        <v>1.0373407074459096E+33</v>
      </c>
      <c r="AO525" s="93">
        <f t="shared" si="565"/>
        <v>387481.59999999998</v>
      </c>
      <c r="AP525" s="94">
        <f t="shared" si="566"/>
        <v>38.824808733314285</v>
      </c>
      <c r="AQ525" s="100">
        <f t="shared" si="539"/>
        <v>3.0949219987547005</v>
      </c>
      <c r="AR525" s="94">
        <f t="shared" si="567"/>
        <v>454</v>
      </c>
      <c r="AS525" s="94">
        <f t="shared" si="568"/>
        <v>13.25</v>
      </c>
      <c r="AT525" s="94">
        <v>1</v>
      </c>
      <c r="AU525" s="94">
        <f>AU$3/AX$3</f>
        <v>0.75471698113207542</v>
      </c>
      <c r="AV525" s="93">
        <f>AV524*AT525</f>
        <v>5.3238571450122239E+22</v>
      </c>
      <c r="AW525" s="93">
        <f>AR525*AV525*$G525*AU525</f>
        <v>2.3575676172610749E+26</v>
      </c>
      <c r="AX525" s="93">
        <f t="shared" si="602"/>
        <v>2.8558769060958785E+28</v>
      </c>
      <c r="AY525" s="93">
        <f t="shared" si="569"/>
        <v>1.1697671807368767E+33</v>
      </c>
      <c r="AZ525" s="93">
        <f t="shared" si="570"/>
        <v>387481.59999999998</v>
      </c>
      <c r="BA525" s="94">
        <f t="shared" si="571"/>
        <v>121.1365852324405</v>
      </c>
      <c r="BB525" s="100">
        <f t="shared" si="540"/>
        <v>10.889143516484644</v>
      </c>
      <c r="BC525" s="94">
        <f t="shared" si="572"/>
        <v>417</v>
      </c>
      <c r="BD525" s="94">
        <f t="shared" si="573"/>
        <v>15.1</v>
      </c>
      <c r="BE525" s="94">
        <v>1</v>
      </c>
      <c r="BF525" s="94">
        <f>BF$3/BI$3</f>
        <v>0.66225165562913912</v>
      </c>
      <c r="BG525" s="93">
        <f>BG524*BE525</f>
        <v>3.256833865678848E+20</v>
      </c>
      <c r="BH525" s="93">
        <f>BC525*BG525*$G525*BF525</f>
        <v>1.1623917059249665E+24</v>
      </c>
      <c r="BI525" s="93">
        <f t="shared" si="603"/>
        <v>1.9269861164831366E+26</v>
      </c>
      <c r="BJ525" s="93">
        <f t="shared" si="574"/>
        <v>1.3330931644624029E+33</v>
      </c>
      <c r="BK525" s="93">
        <f t="shared" si="575"/>
        <v>387481.59999999998</v>
      </c>
      <c r="BL525" s="94">
        <f t="shared" si="576"/>
        <v>165.77768979775612</v>
      </c>
      <c r="BM525" s="100">
        <f t="shared" si="541"/>
        <v>16.982653432470268</v>
      </c>
      <c r="BN525" s="94">
        <f t="shared" si="577"/>
        <v>367</v>
      </c>
      <c r="BO525" s="94">
        <f t="shared" si="578"/>
        <v>17.600000000000001</v>
      </c>
      <c r="BP525" s="94">
        <v>1</v>
      </c>
      <c r="BQ525" s="94">
        <f>BQ$3/BT$3</f>
        <v>0.56818181818181823</v>
      </c>
      <c r="BR525" s="93">
        <f>BR524*BP525</f>
        <v>2.036866581748777E+18</v>
      </c>
      <c r="BS525" s="93">
        <f>BN525*BR525*$G525*BQ525</f>
        <v>5.4892595835660046E+21</v>
      </c>
      <c r="BT525" s="93">
        <f t="shared" si="604"/>
        <v>2.1933823759638274E+23</v>
      </c>
      <c r="BU525" s="93">
        <f t="shared" si="579"/>
        <v>1.5538039532806817E+33</v>
      </c>
      <c r="BV525" s="93">
        <f t="shared" si="580"/>
        <v>387481.59999999998</v>
      </c>
      <c r="BW525" s="94">
        <f t="shared" si="581"/>
        <v>39.957709096696313</v>
      </c>
      <c r="BX525" s="100">
        <f t="shared" si="542"/>
        <v>4.7710697428891118</v>
      </c>
      <c r="BY525" s="94">
        <f t="shared" si="582"/>
        <v>312</v>
      </c>
      <c r="BZ525" s="94">
        <f t="shared" si="583"/>
        <v>20.350000000000001</v>
      </c>
      <c r="CA525" s="94">
        <v>1</v>
      </c>
      <c r="CB525" s="94">
        <f>CB$3/CE$3</f>
        <v>0.49140049140049141</v>
      </c>
      <c r="CC525" s="93">
        <f>CC524*CA525</f>
        <v>938182595051520</v>
      </c>
      <c r="CD525" s="93">
        <f>BY525*CC525*$G525*CB525</f>
        <v>1.8589826720684744E+18</v>
      </c>
      <c r="CE525" s="93">
        <f t="shared" si="605"/>
        <v>1.2383292833047688E+20</v>
      </c>
      <c r="CF525" s="93">
        <f t="shared" si="584"/>
        <v>1.7965858209807879E+33</v>
      </c>
      <c r="CG525" s="93">
        <f t="shared" si="585"/>
        <v>387481.59999999998</v>
      </c>
      <c r="CH525" s="94">
        <f t="shared" si="586"/>
        <v>66.613277353838384</v>
      </c>
      <c r="CI525" s="100">
        <f t="shared" si="543"/>
        <v>9.1966091869105231</v>
      </c>
      <c r="CJ525" s="94">
        <f t="shared" si="587"/>
        <v>262</v>
      </c>
      <c r="CK525" s="94">
        <f t="shared" si="588"/>
        <v>22.85</v>
      </c>
      <c r="CL525" s="94">
        <v>1</v>
      </c>
      <c r="CM525" s="94">
        <f>CM$3/CP$3</f>
        <v>0.43763676148796499</v>
      </c>
      <c r="CN525" s="93">
        <f>CN524*CL525</f>
        <v>5588999270400</v>
      </c>
      <c r="CO525" s="93">
        <f>CJ525*CN525*$G525*CM525</f>
        <v>8282223181380928</v>
      </c>
      <c r="CP525" s="93">
        <f t="shared" si="606"/>
        <v>1.3578693241090422E+17</v>
      </c>
      <c r="CQ525" s="93">
        <f t="shared" si="589"/>
        <v>2.0172966097990666E+33</v>
      </c>
      <c r="CR525" s="93">
        <f t="shared" si="590"/>
        <v>387481.59999999998</v>
      </c>
      <c r="CS525" s="94">
        <f t="shared" si="591"/>
        <v>16.394985915878678</v>
      </c>
      <c r="CT525" s="100">
        <f t="shared" si="544"/>
        <v>2.5415565005280043</v>
      </c>
      <c r="CU525" s="94">
        <f t="shared" si="592"/>
        <v>199</v>
      </c>
      <c r="CV525" s="94">
        <f t="shared" si="593"/>
        <v>26</v>
      </c>
      <c r="CW525" s="94">
        <v>1</v>
      </c>
      <c r="CX525" s="94">
        <f>CX$3/DA$3</f>
        <v>0.38461538461538458</v>
      </c>
      <c r="CY525" s="93">
        <f>CY524*CW525</f>
        <v>181708800</v>
      </c>
      <c r="CZ525" s="93">
        <f>CU525*CY525*$G525*CX525</f>
        <v>179743617580.80002</v>
      </c>
      <c r="DA525" s="93">
        <f t="shared" si="607"/>
        <v>24886692139687.242</v>
      </c>
      <c r="DB525" s="93">
        <f t="shared" si="594"/>
        <v>2.2953922037100977E+33</v>
      </c>
      <c r="DC525" s="93">
        <f t="shared" si="595"/>
        <v>387481.59999999998</v>
      </c>
      <c r="DD525" s="94">
        <f t="shared" si="596"/>
        <v>138.45661100316926</v>
      </c>
      <c r="DE525" s="100">
        <f t="shared" si="545"/>
        <v>24.422468697981007</v>
      </c>
    </row>
    <row r="526" spans="1:109">
      <c r="A526" s="84">
        <v>8192</v>
      </c>
      <c r="B526" s="84">
        <f t="shared" si="550"/>
        <v>17.333333333333332</v>
      </c>
      <c r="C526" s="112">
        <f t="shared" si="546"/>
        <v>14.74</v>
      </c>
      <c r="D526" s="116"/>
      <c r="E526" s="86">
        <f t="shared" si="597"/>
        <v>3.6</v>
      </c>
      <c r="F526" s="86">
        <f t="shared" si="551"/>
        <v>3.6</v>
      </c>
      <c r="G526" s="87">
        <f t="shared" si="552"/>
        <v>12.96</v>
      </c>
      <c r="H526" s="88">
        <f t="shared" si="553"/>
        <v>2.0282409603652373E+31</v>
      </c>
      <c r="I526" s="84">
        <f t="shared" si="598"/>
        <v>104.00000000000006</v>
      </c>
      <c r="J526" s="89">
        <v>520</v>
      </c>
      <c r="K526" s="94">
        <f t="shared" si="554"/>
        <v>520</v>
      </c>
      <c r="L526" s="94">
        <f t="shared" si="555"/>
        <v>10</v>
      </c>
      <c r="M526" s="94">
        <v>15</v>
      </c>
      <c r="N526" s="94">
        <f>N$3/Q$3</f>
        <v>1</v>
      </c>
      <c r="O526" s="93">
        <f>O525*M526</f>
        <v>1.0843259247939615E+27</v>
      </c>
      <c r="P526" s="93">
        <f>K526*O526*$G526*N526</f>
        <v>7.3074892723714652E+30</v>
      </c>
      <c r="Q526" s="93">
        <f t="shared" si="547"/>
        <v>2.0282409603652373E+32</v>
      </c>
      <c r="R526" s="93">
        <f t="shared" si="548"/>
        <v>1.0141204801826187E+33</v>
      </c>
      <c r="S526" s="93">
        <f t="shared" si="556"/>
        <v>387754.66666666663</v>
      </c>
      <c r="T526" s="94">
        <f t="shared" si="549"/>
        <v>27.755647456558247</v>
      </c>
      <c r="U526" s="100">
        <f>T526/(($C526/N$3))</f>
        <v>1.8830154312454712</v>
      </c>
      <c r="V526" s="94">
        <f t="shared" si="557"/>
        <v>510</v>
      </c>
      <c r="W526" s="97">
        <f t="shared" si="558"/>
        <v>10.5</v>
      </c>
      <c r="X526" s="94">
        <v>1</v>
      </c>
      <c r="Y526" s="94">
        <f>Y$3/AB$3</f>
        <v>0.95238095238095244</v>
      </c>
      <c r="Z526" s="93">
        <f>Z525*X526</f>
        <v>8.9622857049296813E+25</v>
      </c>
      <c r="AA526" s="93">
        <f>V526*Z526*$G526*Y526</f>
        <v>5.6416308186003075E+29</v>
      </c>
      <c r="AB526" s="93">
        <f t="shared" si="599"/>
        <v>5.3241325209587445E+31</v>
      </c>
      <c r="AC526" s="93">
        <f t="shared" si="559"/>
        <v>1.0648265041917496E+33</v>
      </c>
      <c r="AD526" s="93">
        <f t="shared" si="560"/>
        <v>387754.66666666663</v>
      </c>
      <c r="AE526" s="94">
        <f t="shared" si="561"/>
        <v>94.372224843306313</v>
      </c>
      <c r="AF526" s="100">
        <f t="shared" si="600"/>
        <v>6.7225804671283331</v>
      </c>
      <c r="AG526" s="94">
        <f t="shared" si="562"/>
        <v>485</v>
      </c>
      <c r="AH526" s="94">
        <f t="shared" si="563"/>
        <v>11.75</v>
      </c>
      <c r="AI526" s="94">
        <v>1</v>
      </c>
      <c r="AJ526" s="94">
        <f>AJ$3/AM$3</f>
        <v>0.85106382978723394</v>
      </c>
      <c r="AK526" s="93">
        <f>AK525*AI526</f>
        <v>7.8419999918134707E+24</v>
      </c>
      <c r="AL526" s="93">
        <f>AG526*AK526*$G526*AJ526</f>
        <v>4.1950361828547024E+28</v>
      </c>
      <c r="AM526" s="93">
        <f t="shared" si="601"/>
        <v>1.8618618190852722E+30</v>
      </c>
      <c r="AN526" s="93">
        <f t="shared" si="564"/>
        <v>1.1915915642145769E+33</v>
      </c>
      <c r="AO526" s="93">
        <f t="shared" si="565"/>
        <v>387754.66666666663</v>
      </c>
      <c r="AP526" s="94">
        <f t="shared" si="566"/>
        <v>44.382497264142401</v>
      </c>
      <c r="AQ526" s="100">
        <f t="shared" si="539"/>
        <v>3.5379534793329257</v>
      </c>
      <c r="AR526" s="94">
        <f t="shared" si="567"/>
        <v>455</v>
      </c>
      <c r="AS526" s="94">
        <f t="shared" si="568"/>
        <v>13.25</v>
      </c>
      <c r="AT526" s="94">
        <v>1</v>
      </c>
      <c r="AU526" s="94">
        <f>AU$3/AX$3</f>
        <v>0.75471698113207542</v>
      </c>
      <c r="AV526" s="93">
        <f>AV525*AT526</f>
        <v>5.3238571450122239E+22</v>
      </c>
      <c r="AW526" s="93">
        <f>AR526*AV526*$G526*AU526</f>
        <v>2.3693374198270247E+26</v>
      </c>
      <c r="AX526" s="93">
        <f t="shared" si="602"/>
        <v>3.2805411041063576E+28</v>
      </c>
      <c r="AY526" s="93">
        <f t="shared" si="569"/>
        <v>1.3437096362419696E+33</v>
      </c>
      <c r="AZ526" s="93">
        <f t="shared" si="570"/>
        <v>387754.66666666663</v>
      </c>
      <c r="BA526" s="94">
        <f t="shared" si="571"/>
        <v>138.45816457606347</v>
      </c>
      <c r="BB526" s="100">
        <f t="shared" si="540"/>
        <v>12.44620543170177</v>
      </c>
      <c r="BC526" s="94">
        <f t="shared" si="572"/>
        <v>418</v>
      </c>
      <c r="BD526" s="94">
        <f t="shared" si="573"/>
        <v>15.1</v>
      </c>
      <c r="BE526" s="94">
        <v>1</v>
      </c>
      <c r="BF526" s="94">
        <f>BF$3/BI$3</f>
        <v>0.66225165562913912</v>
      </c>
      <c r="BG526" s="93">
        <f>BG525*BE526</f>
        <v>3.256833865678848E+20</v>
      </c>
      <c r="BH526" s="93">
        <f>BC526*BG526*$G526*BF526</f>
        <v>1.1684225803883916E+24</v>
      </c>
      <c r="BI526" s="93">
        <f t="shared" si="603"/>
        <v>2.2135257821063036E+26</v>
      </c>
      <c r="BJ526" s="93">
        <f t="shared" si="574"/>
        <v>1.5313219250757542E+33</v>
      </c>
      <c r="BK526" s="93">
        <f t="shared" si="575"/>
        <v>387754.66666666663</v>
      </c>
      <c r="BL526" s="94">
        <f t="shared" si="576"/>
        <v>189.44565256266381</v>
      </c>
      <c r="BM526" s="100">
        <f t="shared" si="541"/>
        <v>19.407254774058504</v>
      </c>
      <c r="BN526" s="94">
        <f t="shared" si="577"/>
        <v>368</v>
      </c>
      <c r="BO526" s="94">
        <f t="shared" si="578"/>
        <v>17.600000000000001</v>
      </c>
      <c r="BP526" s="94">
        <v>1</v>
      </c>
      <c r="BQ526" s="94">
        <f>BQ$3/BT$3</f>
        <v>0.56818181818181823</v>
      </c>
      <c r="BR526" s="93">
        <f>BR525*BP526</f>
        <v>2.036866581748777E+18</v>
      </c>
      <c r="BS526" s="93">
        <f>BN526*BR526*$G526*BQ526</f>
        <v>5.5195380971606869E+21</v>
      </c>
      <c r="BT526" s="93">
        <f t="shared" si="604"/>
        <v>2.5195347271491371E+23</v>
      </c>
      <c r="BU526" s="93">
        <f t="shared" si="579"/>
        <v>1.7848520451214093E+33</v>
      </c>
      <c r="BV526" s="93">
        <f t="shared" si="580"/>
        <v>387754.66666666663</v>
      </c>
      <c r="BW526" s="94">
        <f t="shared" si="581"/>
        <v>45.647564756283039</v>
      </c>
      <c r="BX526" s="100">
        <f t="shared" si="542"/>
        <v>5.4504554932875271</v>
      </c>
      <c r="BY526" s="94">
        <f t="shared" si="582"/>
        <v>313</v>
      </c>
      <c r="BZ526" s="94">
        <f t="shared" si="583"/>
        <v>20.350000000000001</v>
      </c>
      <c r="CA526" s="94">
        <v>1</v>
      </c>
      <c r="CB526" s="94">
        <f>CB$3/CE$3</f>
        <v>0.49140049140049141</v>
      </c>
      <c r="CC526" s="93">
        <f>CC525*CA526</f>
        <v>938182595051520</v>
      </c>
      <c r="CD526" s="93">
        <f>BY526*CC526*$G526*CB526</f>
        <v>1.8701321538941473E+18</v>
      </c>
      <c r="CE526" s="93">
        <f t="shared" si="605"/>
        <v>1.4224668106768454E+20</v>
      </c>
      <c r="CF526" s="93">
        <f t="shared" si="584"/>
        <v>2.0637351771716289E+33</v>
      </c>
      <c r="CG526" s="93">
        <f t="shared" si="585"/>
        <v>387754.66666666663</v>
      </c>
      <c r="CH526" s="94">
        <f t="shared" si="586"/>
        <v>76.062368518442113</v>
      </c>
      <c r="CI526" s="100">
        <f t="shared" si="543"/>
        <v>10.501147892471487</v>
      </c>
      <c r="CJ526" s="94">
        <f t="shared" si="587"/>
        <v>263</v>
      </c>
      <c r="CK526" s="94">
        <f t="shared" si="588"/>
        <v>22.85</v>
      </c>
      <c r="CL526" s="94">
        <v>1</v>
      </c>
      <c r="CM526" s="94">
        <f>CM$3/CP$3</f>
        <v>0.43763676148796499</v>
      </c>
      <c r="CN526" s="93">
        <f>CN525*CL526</f>
        <v>5588999270400</v>
      </c>
      <c r="CO526" s="93">
        <f>CJ526*CN526*$G526*CM526</f>
        <v>8336976907296714</v>
      </c>
      <c r="CP526" s="93">
        <f t="shared" si="606"/>
        <v>1.559782258904993E+17</v>
      </c>
      <c r="CQ526" s="93">
        <f t="shared" si="589"/>
        <v>2.3172652972172838E+33</v>
      </c>
      <c r="CR526" s="93">
        <f t="shared" si="590"/>
        <v>387754.66666666663</v>
      </c>
      <c r="CS526" s="94">
        <f t="shared" si="591"/>
        <v>18.709206901362958</v>
      </c>
      <c r="CT526" s="100">
        <f t="shared" si="544"/>
        <v>2.9003078541122362</v>
      </c>
      <c r="CU526" s="94">
        <f t="shared" si="592"/>
        <v>200</v>
      </c>
      <c r="CV526" s="94">
        <f t="shared" si="593"/>
        <v>26</v>
      </c>
      <c r="CW526" s="94">
        <v>14</v>
      </c>
      <c r="CX526" s="94">
        <f>CX$3/DA$3</f>
        <v>0.38461538461538458</v>
      </c>
      <c r="CY526" s="93">
        <f>CY525*CW526</f>
        <v>2543923200</v>
      </c>
      <c r="CZ526" s="93">
        <f>CU526*CY526*$G526*CX526</f>
        <v>2536095744000</v>
      </c>
      <c r="DA526" s="93">
        <f t="shared" si="607"/>
        <v>28587302322176.383</v>
      </c>
      <c r="DB526" s="93">
        <f t="shared" si="594"/>
        <v>2.6367132484748088E+33</v>
      </c>
      <c r="DC526" s="93">
        <f t="shared" si="595"/>
        <v>387754.66666666663</v>
      </c>
      <c r="DD526" s="94">
        <f t="shared" si="596"/>
        <v>11.272169984043151</v>
      </c>
      <c r="DE526" s="100">
        <f t="shared" si="545"/>
        <v>1.9883067814458746</v>
      </c>
    </row>
    <row r="527" spans="1:109">
      <c r="A527" s="84">
        <v>8192</v>
      </c>
      <c r="B527" s="84">
        <f t="shared" si="550"/>
        <v>17.366666666666667</v>
      </c>
      <c r="C527" s="112">
        <f t="shared" si="546"/>
        <v>14.74</v>
      </c>
      <c r="D527" s="116"/>
      <c r="E527" s="86">
        <f t="shared" si="597"/>
        <v>3.605</v>
      </c>
      <c r="F527" s="86">
        <f t="shared" si="551"/>
        <v>3.605</v>
      </c>
      <c r="G527" s="87">
        <f t="shared" si="552"/>
        <v>12.996024999999999</v>
      </c>
      <c r="H527" s="88">
        <f t="shared" si="553"/>
        <v>2.3298370547091547E+31</v>
      </c>
      <c r="I527" s="84">
        <f t="shared" si="598"/>
        <v>104.20000000000005</v>
      </c>
      <c r="J527" s="89">
        <v>521</v>
      </c>
      <c r="K527" s="94">
        <f t="shared" si="554"/>
        <v>521</v>
      </c>
      <c r="L527" s="94">
        <f t="shared" si="555"/>
        <v>10</v>
      </c>
      <c r="M527" s="94">
        <v>1</v>
      </c>
      <c r="N527" s="94">
        <f>N$3/Q$3</f>
        <v>1</v>
      </c>
      <c r="O527" s="93">
        <f>O526*M527</f>
        <v>1.0843259247939615E+27</v>
      </c>
      <c r="P527" s="93">
        <f>K527*O527*$G527*N527</f>
        <v>7.3418938767474003E+30</v>
      </c>
      <c r="Q527" s="93">
        <f t="shared" si="547"/>
        <v>2.3298370547091547E+32</v>
      </c>
      <c r="R527" s="93">
        <f t="shared" si="548"/>
        <v>1.1649185273545773E+33</v>
      </c>
      <c r="S527" s="93">
        <f t="shared" si="556"/>
        <v>388027.73333333334</v>
      </c>
      <c r="T527" s="94">
        <f t="shared" si="549"/>
        <v>31.733461336018618</v>
      </c>
      <c r="U527" s="100">
        <f>T527/(($C527/N$3))</f>
        <v>2.1528806876539091</v>
      </c>
      <c r="V527" s="94">
        <f t="shared" si="557"/>
        <v>511</v>
      </c>
      <c r="W527" s="97">
        <f t="shared" si="558"/>
        <v>10.5</v>
      </c>
      <c r="X527" s="94">
        <v>1</v>
      </c>
      <c r="Y527" s="94">
        <f>Y$3/AB$3</f>
        <v>0.95238095238095244</v>
      </c>
      <c r="Z527" s="93">
        <f>Z526*X527</f>
        <v>8.9622857049296813E+25</v>
      </c>
      <c r="AA527" s="93">
        <f>V527*Z527*$G527*Y527</f>
        <v>5.6684056684825597E+29</v>
      </c>
      <c r="AB527" s="93">
        <f t="shared" si="599"/>
        <v>6.1158222686115278E+31</v>
      </c>
      <c r="AC527" s="93">
        <f t="shared" si="559"/>
        <v>1.2231644537223061E+33</v>
      </c>
      <c r="AD527" s="93">
        <f t="shared" si="560"/>
        <v>388027.73333333334</v>
      </c>
      <c r="AE527" s="94">
        <f t="shared" si="561"/>
        <v>107.89316478558851</v>
      </c>
      <c r="AF527" s="100">
        <f t="shared" si="600"/>
        <v>7.6857410464632254</v>
      </c>
      <c r="AG527" s="94">
        <f t="shared" si="562"/>
        <v>486</v>
      </c>
      <c r="AH527" s="94">
        <f t="shared" si="563"/>
        <v>11.75</v>
      </c>
      <c r="AI527" s="94">
        <v>1</v>
      </c>
      <c r="AJ527" s="94">
        <f>AJ$3/AM$3</f>
        <v>0.85106382978723394</v>
      </c>
      <c r="AK527" s="93">
        <f>AK526*AI527</f>
        <v>7.8419999918134707E+24</v>
      </c>
      <c r="AL527" s="93">
        <f>AG527*AK527*$G527*AJ527</f>
        <v>4.2153707557951761E+28</v>
      </c>
      <c r="AM527" s="93">
        <f t="shared" si="601"/>
        <v>2.1387176088150393E+30</v>
      </c>
      <c r="AN527" s="93">
        <f t="shared" si="564"/>
        <v>1.3687792696416284E+33</v>
      </c>
      <c r="AO527" s="93">
        <f t="shared" si="565"/>
        <v>388027.73333333334</v>
      </c>
      <c r="AP527" s="94">
        <f t="shared" si="566"/>
        <v>50.736168482328367</v>
      </c>
      <c r="AQ527" s="100">
        <f t="shared" si="539"/>
        <v>4.0444367684352667</v>
      </c>
      <c r="AR527" s="94">
        <f t="shared" si="567"/>
        <v>456</v>
      </c>
      <c r="AS527" s="94">
        <f t="shared" si="568"/>
        <v>13.25</v>
      </c>
      <c r="AT527" s="94">
        <v>1</v>
      </c>
      <c r="AU527" s="94">
        <f>AU$3/AX$3</f>
        <v>0.75471698113207542</v>
      </c>
      <c r="AV527" s="93">
        <f>AV526*AT527</f>
        <v>5.3238571450122239E+22</v>
      </c>
      <c r="AW527" s="93">
        <f>AR527*AV527*$G527*AU527</f>
        <v>2.3811452929940692E+26</v>
      </c>
      <c r="AX527" s="93">
        <f t="shared" si="602"/>
        <v>3.76835216978713E+28</v>
      </c>
      <c r="AY527" s="93">
        <f t="shared" si="569"/>
        <v>1.5435170487448148E+33</v>
      </c>
      <c r="AZ527" s="93">
        <f t="shared" si="570"/>
        <v>388027.73333333334</v>
      </c>
      <c r="BA527" s="94">
        <f t="shared" si="571"/>
        <v>158.2579685865694</v>
      </c>
      <c r="BB527" s="100">
        <f t="shared" si="540"/>
        <v>14.226038560190261</v>
      </c>
      <c r="BC527" s="94">
        <f t="shared" si="572"/>
        <v>419</v>
      </c>
      <c r="BD527" s="94">
        <f t="shared" si="573"/>
        <v>15.1</v>
      </c>
      <c r="BE527" s="94">
        <v>1</v>
      </c>
      <c r="BF527" s="94">
        <f>BF$3/BI$3</f>
        <v>0.66225165562913912</v>
      </c>
      <c r="BG527" s="93">
        <f>BG526*BE527</f>
        <v>3.256833865678848E+20</v>
      </c>
      <c r="BH527" s="93">
        <f>BC527*BG527*$G527*BF527</f>
        <v>1.1744734919290431E+24</v>
      </c>
      <c r="BI527" s="93">
        <f t="shared" si="603"/>
        <v>2.5426734246490369E+26</v>
      </c>
      <c r="BJ527" s="93">
        <f t="shared" si="574"/>
        <v>1.7590269763054114E+33</v>
      </c>
      <c r="BK527" s="93">
        <f t="shared" si="575"/>
        <v>388027.73333333334</v>
      </c>
      <c r="BL527" s="94">
        <f t="shared" si="576"/>
        <v>216.49474782719531</v>
      </c>
      <c r="BM527" s="100">
        <f t="shared" si="541"/>
        <v>22.178227219746603</v>
      </c>
      <c r="BN527" s="94">
        <f t="shared" si="577"/>
        <v>369</v>
      </c>
      <c r="BO527" s="94">
        <f t="shared" si="578"/>
        <v>17.600000000000001</v>
      </c>
      <c r="BP527" s="94">
        <v>1</v>
      </c>
      <c r="BQ527" s="94">
        <f>BQ$3/BT$3</f>
        <v>0.56818181818181823</v>
      </c>
      <c r="BR527" s="93">
        <f>BR526*BP527</f>
        <v>2.036866581748777E+18</v>
      </c>
      <c r="BS527" s="93">
        <f>BN527*BR527*$G527*BQ527</f>
        <v>5.5499212316297952E+21</v>
      </c>
      <c r="BT527" s="93">
        <f t="shared" si="604"/>
        <v>2.8941853964341174E+23</v>
      </c>
      <c r="BU527" s="93">
        <f t="shared" si="579"/>
        <v>2.0502566081440561E+33</v>
      </c>
      <c r="BV527" s="93">
        <f t="shared" si="580"/>
        <v>388027.73333333334</v>
      </c>
      <c r="BW527" s="94">
        <f t="shared" si="581"/>
        <v>52.148224734069032</v>
      </c>
      <c r="BX527" s="100">
        <f t="shared" si="542"/>
        <v>6.2266536995903321</v>
      </c>
      <c r="BY527" s="94">
        <f t="shared" si="582"/>
        <v>314</v>
      </c>
      <c r="BZ527" s="94">
        <f t="shared" si="583"/>
        <v>20.350000000000001</v>
      </c>
      <c r="CA527" s="94">
        <v>1</v>
      </c>
      <c r="CB527" s="94">
        <f>CB$3/CE$3</f>
        <v>0.49140049140049141</v>
      </c>
      <c r="CC527" s="93">
        <f>CC526*CA527</f>
        <v>938182595051520</v>
      </c>
      <c r="CD527" s="93">
        <f>BY527*CC527*$G527*CB527</f>
        <v>1.8813220444197988E+18</v>
      </c>
      <c r="CE527" s="93">
        <f t="shared" si="605"/>
        <v>1.6339852854623709E+20</v>
      </c>
      <c r="CF527" s="93">
        <f t="shared" si="584"/>
        <v>2.370609203166565E+33</v>
      </c>
      <c r="CG527" s="93">
        <f t="shared" si="585"/>
        <v>388027.73333333334</v>
      </c>
      <c r="CH527" s="94">
        <f t="shared" si="586"/>
        <v>86.853034561995642</v>
      </c>
      <c r="CI527" s="100">
        <f t="shared" si="543"/>
        <v>11.990904025350146</v>
      </c>
      <c r="CJ527" s="94">
        <f t="shared" si="587"/>
        <v>264</v>
      </c>
      <c r="CK527" s="94">
        <f t="shared" si="588"/>
        <v>22.85</v>
      </c>
      <c r="CL527" s="94">
        <v>1</v>
      </c>
      <c r="CM527" s="94">
        <f>CM$3/CP$3</f>
        <v>0.43763676148796499</v>
      </c>
      <c r="CN527" s="93">
        <f>CN526*CL527</f>
        <v>5588999270400</v>
      </c>
      <c r="CO527" s="93">
        <f>CJ527*CN527*$G527*CM527</f>
        <v>8391938905986188</v>
      </c>
      <c r="CP527" s="93">
        <f t="shared" si="606"/>
        <v>1.7917193149577248E+17</v>
      </c>
      <c r="CQ527" s="93">
        <f t="shared" si="589"/>
        <v>2.6618388350052091E+33</v>
      </c>
      <c r="CR527" s="93">
        <f t="shared" si="590"/>
        <v>388027.73333333334</v>
      </c>
      <c r="CS527" s="94">
        <f t="shared" si="591"/>
        <v>21.350480920203612</v>
      </c>
      <c r="CT527" s="100">
        <f t="shared" si="544"/>
        <v>3.3097590843056484</v>
      </c>
      <c r="CU527" s="94">
        <f t="shared" si="592"/>
        <v>201</v>
      </c>
      <c r="CV527" s="94">
        <f t="shared" si="593"/>
        <v>26</v>
      </c>
      <c r="CW527" s="94">
        <v>1</v>
      </c>
      <c r="CX527" s="94">
        <f>CX$3/DA$3</f>
        <v>0.38461538461538458</v>
      </c>
      <c r="CY527" s="93">
        <f>CY526*CW527</f>
        <v>2543923200</v>
      </c>
      <c r="CZ527" s="93">
        <f>CU527*CY527*$G527*CX527</f>
        <v>2555861073292.7993</v>
      </c>
      <c r="DA527" s="93">
        <f t="shared" si="607"/>
        <v>32838187151286.93</v>
      </c>
      <c r="DB527" s="93">
        <f t="shared" si="594"/>
        <v>3.0287881711219013E+33</v>
      </c>
      <c r="DC527" s="93">
        <f t="shared" si="595"/>
        <v>388027.73333333334</v>
      </c>
      <c r="DD527" s="94">
        <f t="shared" si="596"/>
        <v>12.848189400600097</v>
      </c>
      <c r="DE527" s="100">
        <f t="shared" si="545"/>
        <v>2.2663020652347523</v>
      </c>
    </row>
    <row r="528" spans="1:109">
      <c r="A528" s="84">
        <v>8192</v>
      </c>
      <c r="B528" s="84">
        <f t="shared" si="550"/>
        <v>17.399999999999999</v>
      </c>
      <c r="C528" s="112">
        <f t="shared" si="546"/>
        <v>14.74</v>
      </c>
      <c r="D528" s="116"/>
      <c r="E528" s="86">
        <f t="shared" si="597"/>
        <v>3.61</v>
      </c>
      <c r="F528" s="86">
        <f t="shared" si="551"/>
        <v>3.61</v>
      </c>
      <c r="G528" s="87">
        <f t="shared" si="552"/>
        <v>13.0321</v>
      </c>
      <c r="H528" s="88">
        <f t="shared" si="553"/>
        <v>2.6762799921555433E+31</v>
      </c>
      <c r="I528" s="84">
        <f t="shared" si="598"/>
        <v>104.40000000000006</v>
      </c>
      <c r="J528" s="89">
        <v>522</v>
      </c>
      <c r="K528" s="94">
        <f t="shared" si="554"/>
        <v>522</v>
      </c>
      <c r="L528" s="94">
        <f t="shared" si="555"/>
        <v>10</v>
      </c>
      <c r="M528" s="94">
        <v>1</v>
      </c>
      <c r="N528" s="94">
        <f>N$3/Q$3</f>
        <v>1</v>
      </c>
      <c r="O528" s="93">
        <f>O527*M528</f>
        <v>1.0843259247939615E+27</v>
      </c>
      <c r="P528" s="93">
        <f>K528*O528*$G528*N528</f>
        <v>7.3764049077128543E+30</v>
      </c>
      <c r="Q528" s="93">
        <f t="shared" si="547"/>
        <v>2.6762799921555434E+32</v>
      </c>
      <c r="R528" s="93">
        <f t="shared" si="548"/>
        <v>1.3381399960777716E+33</v>
      </c>
      <c r="S528" s="93">
        <f t="shared" si="556"/>
        <v>388300.79999999999</v>
      </c>
      <c r="T528" s="94">
        <f t="shared" si="549"/>
        <v>36.281630762394755</v>
      </c>
      <c r="U528" s="100">
        <f>T528/(($C528/N$3))</f>
        <v>2.4614403502303088</v>
      </c>
      <c r="V528" s="94">
        <f t="shared" si="557"/>
        <v>512</v>
      </c>
      <c r="W528" s="97">
        <f t="shared" si="558"/>
        <v>10.5</v>
      </c>
      <c r="X528" s="94">
        <v>1</v>
      </c>
      <c r="Y528" s="94">
        <f>Y$3/AB$3</f>
        <v>0.95238095238095244</v>
      </c>
      <c r="Z528" s="93">
        <f>Z527*X528</f>
        <v>8.9622857049296813E+25</v>
      </c>
      <c r="AA528" s="93">
        <f>V528*Z528*$G528*Y528</f>
        <v>5.6952638676218685E+29</v>
      </c>
      <c r="AB528" s="93">
        <f t="shared" si="599"/>
        <v>7.0252349794082963E+31</v>
      </c>
      <c r="AC528" s="93">
        <f t="shared" si="559"/>
        <v>1.4050469958816601E+33</v>
      </c>
      <c r="AD528" s="93">
        <f t="shared" si="560"/>
        <v>388300.79999999999</v>
      </c>
      <c r="AE528" s="94">
        <f t="shared" si="561"/>
        <v>123.35222990013585</v>
      </c>
      <c r="AF528" s="100">
        <f t="shared" si="600"/>
        <v>8.7869634596433279</v>
      </c>
      <c r="AG528" s="94">
        <f t="shared" si="562"/>
        <v>487</v>
      </c>
      <c r="AH528" s="94">
        <f t="shared" si="563"/>
        <v>11.75</v>
      </c>
      <c r="AI528" s="94">
        <v>1</v>
      </c>
      <c r="AJ528" s="94">
        <f>AJ$3/AM$3</f>
        <v>0.85106382978723394</v>
      </c>
      <c r="AK528" s="93">
        <f>AK527*AI528</f>
        <v>7.8419999918134707E+24</v>
      </c>
      <c r="AL528" s="93">
        <f>AG528*AK528*$G528*AJ528</f>
        <v>4.2357696665057953E+28</v>
      </c>
      <c r="AM528" s="93">
        <f t="shared" si="601"/>
        <v>2.4567413990490286E+30</v>
      </c>
      <c r="AN528" s="93">
        <f t="shared" si="564"/>
        <v>1.5723144953913816E+33</v>
      </c>
      <c r="AO528" s="93">
        <f t="shared" si="565"/>
        <v>388300.79999999999</v>
      </c>
      <c r="AP528" s="94">
        <f t="shared" si="566"/>
        <v>57.999881780060605</v>
      </c>
      <c r="AQ528" s="100">
        <f t="shared" si="539"/>
        <v>4.6234641174743025</v>
      </c>
      <c r="AR528" s="94">
        <f t="shared" si="567"/>
        <v>457</v>
      </c>
      <c r="AS528" s="94">
        <f t="shared" si="568"/>
        <v>13.25</v>
      </c>
      <c r="AT528" s="94">
        <v>1</v>
      </c>
      <c r="AU528" s="94">
        <f>AU$3/AX$3</f>
        <v>0.75471698113207542</v>
      </c>
      <c r="AV528" s="93">
        <f>AV527*AT528</f>
        <v>5.3238571450122239E+22</v>
      </c>
      <c r="AW528" s="93">
        <f>AR528*AV528*$G528*AU528</f>
        <v>2.3929912970322872E+26</v>
      </c>
      <c r="AX528" s="93">
        <f t="shared" si="602"/>
        <v>4.3286999384839842E+28</v>
      </c>
      <c r="AY528" s="93">
        <f t="shared" si="569"/>
        <v>1.7730354948030474E+33</v>
      </c>
      <c r="AZ528" s="93">
        <f t="shared" si="570"/>
        <v>388300.79999999999</v>
      </c>
      <c r="BA528" s="94">
        <f t="shared" si="571"/>
        <v>180.89075141444528</v>
      </c>
      <c r="BB528" s="100">
        <f t="shared" si="540"/>
        <v>16.260532267580732</v>
      </c>
      <c r="BC528" s="94">
        <f t="shared" si="572"/>
        <v>420</v>
      </c>
      <c r="BD528" s="94">
        <f t="shared" si="573"/>
        <v>15.1</v>
      </c>
      <c r="BE528" s="94">
        <v>15</v>
      </c>
      <c r="BF528" s="94">
        <f>BF$3/BI$3</f>
        <v>0.66225165562913912</v>
      </c>
      <c r="BG528" s="93">
        <f>BG527*BE528</f>
        <v>4.885250798518272E+21</v>
      </c>
      <c r="BH528" s="93">
        <f>BC528*BG528*$G528*BF528</f>
        <v>1.7708167093493636E+25</v>
      </c>
      <c r="BI528" s="93">
        <f t="shared" si="603"/>
        <v>2.9207647801890258E+26</v>
      </c>
      <c r="BJ528" s="93">
        <f t="shared" si="574"/>
        <v>2.020591394077435E+33</v>
      </c>
      <c r="BK528" s="93">
        <f t="shared" si="575"/>
        <v>388300.79999999999</v>
      </c>
      <c r="BL528" s="94">
        <f t="shared" si="576"/>
        <v>16.493885362433574</v>
      </c>
      <c r="BM528" s="100">
        <f t="shared" si="541"/>
        <v>1.6896721097201286</v>
      </c>
      <c r="BN528" s="94">
        <f t="shared" si="577"/>
        <v>370</v>
      </c>
      <c r="BO528" s="94">
        <f t="shared" si="578"/>
        <v>17.600000000000001</v>
      </c>
      <c r="BP528" s="94">
        <v>1</v>
      </c>
      <c r="BQ528" s="94">
        <f>BQ$3/BT$3</f>
        <v>0.56818181818181823</v>
      </c>
      <c r="BR528" s="93">
        <f>BR527*BP528</f>
        <v>2.036866581748777E+18</v>
      </c>
      <c r="BS528" s="93">
        <f>BN528*BR528*$G528*BQ528</f>
        <v>5.5804091605699139E+21</v>
      </c>
      <c r="BT528" s="93">
        <f t="shared" si="604"/>
        <v>3.3245460039403124E+23</v>
      </c>
      <c r="BU528" s="93">
        <f t="shared" si="579"/>
        <v>2.3551263930968784E+33</v>
      </c>
      <c r="BV528" s="93">
        <f t="shared" si="580"/>
        <v>388300.79999999999</v>
      </c>
      <c r="BW528" s="94">
        <f t="shared" si="581"/>
        <v>59.575309054950807</v>
      </c>
      <c r="BX528" s="100">
        <f t="shared" si="542"/>
        <v>7.1134697379045742</v>
      </c>
      <c r="BY528" s="94">
        <f t="shared" si="582"/>
        <v>315</v>
      </c>
      <c r="BZ528" s="94">
        <f t="shared" si="583"/>
        <v>20.350000000000001</v>
      </c>
      <c r="CA528" s="94">
        <v>1</v>
      </c>
      <c r="CB528" s="94">
        <f>CB$3/CE$3</f>
        <v>0.49140049140049141</v>
      </c>
      <c r="CC528" s="93">
        <f>CC527*CA528</f>
        <v>938182595051520</v>
      </c>
      <c r="CD528" s="93">
        <f>BY528*CC528*$G528*CB528</f>
        <v>1.8925524127989376E+18</v>
      </c>
      <c r="CE528" s="93">
        <f t="shared" si="605"/>
        <v>1.8769562094999863E+20</v>
      </c>
      <c r="CF528" s="93">
        <f t="shared" si="584"/>
        <v>2.7231148920182654E+33</v>
      </c>
      <c r="CG528" s="93">
        <f t="shared" si="585"/>
        <v>388300.79999999999</v>
      </c>
      <c r="CH528" s="94">
        <f t="shared" si="586"/>
        <v>99.175916968350393</v>
      </c>
      <c r="CI528" s="100">
        <f t="shared" si="543"/>
        <v>13.692197491899122</v>
      </c>
      <c r="CJ528" s="94">
        <f t="shared" si="587"/>
        <v>265</v>
      </c>
      <c r="CK528" s="94">
        <f t="shared" si="588"/>
        <v>22.85</v>
      </c>
      <c r="CL528" s="94">
        <v>1</v>
      </c>
      <c r="CM528" s="94">
        <f>CM$3/CP$3</f>
        <v>0.43763676148796499</v>
      </c>
      <c r="CN528" s="93">
        <f>CN527*CL528</f>
        <v>5588999270400</v>
      </c>
      <c r="CO528" s="93">
        <f>CJ528*CN528*$G528*CM528</f>
        <v>8447109544342081</v>
      </c>
      <c r="CP528" s="93">
        <f t="shared" si="606"/>
        <v>2.0581450297083533E+17</v>
      </c>
      <c r="CQ528" s="93">
        <f t="shared" si="589"/>
        <v>3.0576498910377084E+33</v>
      </c>
      <c r="CR528" s="93">
        <f t="shared" si="590"/>
        <v>388300.79999999999</v>
      </c>
      <c r="CS528" s="94">
        <f t="shared" si="591"/>
        <v>24.36508037340311</v>
      </c>
      <c r="CT528" s="100">
        <f t="shared" si="544"/>
        <v>3.7770833550356926</v>
      </c>
      <c r="CU528" s="94">
        <f t="shared" si="592"/>
        <v>202</v>
      </c>
      <c r="CV528" s="94">
        <f t="shared" si="593"/>
        <v>26</v>
      </c>
      <c r="CW528" s="94">
        <v>1</v>
      </c>
      <c r="CX528" s="94">
        <f>CX$3/DA$3</f>
        <v>0.38461538461538458</v>
      </c>
      <c r="CY528" s="93">
        <f>CY527*CW528</f>
        <v>2543923200</v>
      </c>
      <c r="CZ528" s="93">
        <f>CU528*CY528*$G528*CX528</f>
        <v>2575706780774.3994</v>
      </c>
      <c r="DA528" s="93">
        <f t="shared" si="607"/>
        <v>37721171561768.078</v>
      </c>
      <c r="DB528" s="93">
        <f t="shared" si="594"/>
        <v>3.4791639898022063E+33</v>
      </c>
      <c r="DC528" s="93">
        <f t="shared" si="595"/>
        <v>388300.79999999999</v>
      </c>
      <c r="DD528" s="94">
        <f t="shared" si="596"/>
        <v>14.644978940664595</v>
      </c>
      <c r="DE528" s="100">
        <f t="shared" si="545"/>
        <v>2.5832391618539989</v>
      </c>
    </row>
    <row r="529" spans="1:109">
      <c r="A529" s="84">
        <v>8192</v>
      </c>
      <c r="B529" s="84">
        <f t="shared" si="550"/>
        <v>17.433333333333334</v>
      </c>
      <c r="C529" s="112">
        <f t="shared" si="546"/>
        <v>14.74</v>
      </c>
      <c r="D529" s="116"/>
      <c r="E529" s="86">
        <f t="shared" si="597"/>
        <v>3.6150000000000002</v>
      </c>
      <c r="F529" s="86">
        <f t="shared" si="551"/>
        <v>3.6150000000000002</v>
      </c>
      <c r="G529" s="87">
        <f t="shared" si="552"/>
        <v>13.068225000000002</v>
      </c>
      <c r="H529" s="88">
        <f t="shared" si="553"/>
        <v>3.0742384245005504E+31</v>
      </c>
      <c r="I529" s="84">
        <f t="shared" si="598"/>
        <v>104.60000000000005</v>
      </c>
      <c r="J529" s="89">
        <v>523</v>
      </c>
      <c r="K529" s="94">
        <f t="shared" si="554"/>
        <v>523</v>
      </c>
      <c r="L529" s="94">
        <f t="shared" si="555"/>
        <v>10</v>
      </c>
      <c r="M529" s="94">
        <v>1</v>
      </c>
      <c r="N529" s="94">
        <f>N$3/Q$3</f>
        <v>1</v>
      </c>
      <c r="O529" s="93">
        <f>O528*M529</f>
        <v>1.0843259247939615E+27</v>
      </c>
      <c r="P529" s="93">
        <f>K529*O529*$G529*N529</f>
        <v>7.4110225279167171E+30</v>
      </c>
      <c r="Q529" s="93">
        <f t="shared" si="547"/>
        <v>3.0742384245005502E+32</v>
      </c>
      <c r="R529" s="93">
        <f t="shared" si="548"/>
        <v>1.5371192122502752E+33</v>
      </c>
      <c r="S529" s="93">
        <f t="shared" si="556"/>
        <v>388573.8666666667</v>
      </c>
      <c r="T529" s="94">
        <f t="shared" si="549"/>
        <v>41.481973815625913</v>
      </c>
      <c r="U529" s="100">
        <f>T529/(($C529/N$3))</f>
        <v>2.8142451706666156</v>
      </c>
      <c r="V529" s="94">
        <f t="shared" si="557"/>
        <v>513</v>
      </c>
      <c r="W529" s="97">
        <f t="shared" si="558"/>
        <v>10.5</v>
      </c>
      <c r="X529" s="94">
        <v>1</v>
      </c>
      <c r="Y529" s="94">
        <f>Y$3/AB$3</f>
        <v>0.95238095238095244</v>
      </c>
      <c r="Z529" s="93">
        <f>Z528*X529</f>
        <v>8.9622857049296813E+25</v>
      </c>
      <c r="AA529" s="93">
        <f>V529*Z529*$G529*Y529</f>
        <v>5.7222055440508874E+29</v>
      </c>
      <c r="AB529" s="93">
        <f t="shared" si="599"/>
        <v>8.0698758643139402E+31</v>
      </c>
      <c r="AC529" s="93">
        <f t="shared" si="559"/>
        <v>1.613975172862789E+33</v>
      </c>
      <c r="AD529" s="93">
        <f t="shared" si="560"/>
        <v>388573.8666666667</v>
      </c>
      <c r="AE529" s="94">
        <f t="shared" si="561"/>
        <v>141.02736789495123</v>
      </c>
      <c r="AF529" s="100">
        <f t="shared" si="600"/>
        <v>10.046047238107109</v>
      </c>
      <c r="AG529" s="94">
        <f t="shared" si="562"/>
        <v>488</v>
      </c>
      <c r="AH529" s="94">
        <f t="shared" si="563"/>
        <v>11.75</v>
      </c>
      <c r="AI529" s="94">
        <v>1</v>
      </c>
      <c r="AJ529" s="94">
        <f>AJ$3/AM$3</f>
        <v>0.85106382978723394</v>
      </c>
      <c r="AK529" s="93">
        <f>AK528*AI529</f>
        <v>7.8419999918134707E+24</v>
      </c>
      <c r="AL529" s="93">
        <f>AG529*AK529*$G529*AJ529</f>
        <v>4.2562330150972001E+28</v>
      </c>
      <c r="AM529" s="93">
        <f t="shared" si="601"/>
        <v>2.8220548037407338E+30</v>
      </c>
      <c r="AN529" s="93">
        <f t="shared" si="564"/>
        <v>1.8061150743940731E+33</v>
      </c>
      <c r="AO529" s="93">
        <f t="shared" si="565"/>
        <v>388573.8666666667</v>
      </c>
      <c r="AP529" s="94">
        <f t="shared" si="566"/>
        <v>66.304048526729602</v>
      </c>
      <c r="AQ529" s="100">
        <f t="shared" ref="AQ529:AQ592" si="608">AP529/(($C529/AJ$3))</f>
        <v>5.2854312767236964</v>
      </c>
      <c r="AR529" s="94">
        <f t="shared" si="567"/>
        <v>458</v>
      </c>
      <c r="AS529" s="94">
        <f t="shared" si="568"/>
        <v>13.25</v>
      </c>
      <c r="AT529" s="94">
        <v>1</v>
      </c>
      <c r="AU529" s="94">
        <f>AU$3/AX$3</f>
        <v>0.75471698113207542</v>
      </c>
      <c r="AV529" s="93">
        <f>AV528*AT529</f>
        <v>5.3238571450122239E+22</v>
      </c>
      <c r="AW529" s="93">
        <f>AR529*AV529*$G529*AU529</f>
        <v>2.4048754922117618E+26</v>
      </c>
      <c r="AX529" s="93">
        <f t="shared" si="602"/>
        <v>4.9723704986123199E+28</v>
      </c>
      <c r="AY529" s="93">
        <f t="shared" si="569"/>
        <v>2.0366829562316145E+33</v>
      </c>
      <c r="AZ529" s="93">
        <f t="shared" si="570"/>
        <v>388573.8666666667</v>
      </c>
      <c r="BA529" s="94">
        <f t="shared" si="571"/>
        <v>206.76207623702112</v>
      </c>
      <c r="BB529" s="100">
        <f t="shared" ref="BB529:BB592" si="609">BA529/(($C529/AU$3))</f>
        <v>18.586143216692875</v>
      </c>
      <c r="BC529" s="94">
        <f t="shared" si="572"/>
        <v>421</v>
      </c>
      <c r="BD529" s="94">
        <f t="shared" si="573"/>
        <v>15.1</v>
      </c>
      <c r="BE529" s="94">
        <v>1</v>
      </c>
      <c r="BF529" s="94">
        <f>BF$3/BI$3</f>
        <v>0.66225165562913912</v>
      </c>
      <c r="BG529" s="93">
        <f>BG528*BE529</f>
        <v>4.885250798518272E+21</v>
      </c>
      <c r="BH529" s="93">
        <f>BC529*BG529*$G529*BF529</f>
        <v>1.7799533334789655E+25</v>
      </c>
      <c r="BI529" s="93">
        <f t="shared" si="603"/>
        <v>3.3550776983364099E+26</v>
      </c>
      <c r="BJ529" s="93">
        <f t="shared" si="574"/>
        <v>2.3210500104979157E+33</v>
      </c>
      <c r="BK529" s="93">
        <f t="shared" si="575"/>
        <v>388573.8666666667</v>
      </c>
      <c r="BL529" s="94">
        <f t="shared" si="576"/>
        <v>18.849245287677416</v>
      </c>
      <c r="BM529" s="100">
        <f t="shared" ref="BM529:BM592" si="610">BL529/(($C529/BF$3))</f>
        <v>1.9309606773672252</v>
      </c>
      <c r="BN529" s="94">
        <f t="shared" si="577"/>
        <v>371</v>
      </c>
      <c r="BO529" s="94">
        <f t="shared" si="578"/>
        <v>17.600000000000001</v>
      </c>
      <c r="BP529" s="94">
        <v>1</v>
      </c>
      <c r="BQ529" s="94">
        <f>BQ$3/BT$3</f>
        <v>0.56818181818181823</v>
      </c>
      <c r="BR529" s="93">
        <f>BR528*BP529</f>
        <v>2.036866581748777E+18</v>
      </c>
      <c r="BS529" s="93">
        <f>BN529*BR529*$G529*BQ529</f>
        <v>5.6110020575776263E+21</v>
      </c>
      <c r="BT529" s="93">
        <f t="shared" si="604"/>
        <v>3.8189005258382037E+23</v>
      </c>
      <c r="BU529" s="93">
        <f t="shared" si="579"/>
        <v>2.7053298135604844E+33</v>
      </c>
      <c r="BV529" s="93">
        <f t="shared" si="580"/>
        <v>388573.8666666667</v>
      </c>
      <c r="BW529" s="94">
        <f t="shared" si="581"/>
        <v>68.06093611533791</v>
      </c>
      <c r="BX529" s="100">
        <f t="shared" ref="BX529:BX592" si="611">BW529/(($C529/BQ$3))</f>
        <v>8.1266789391448242</v>
      </c>
      <c r="BY529" s="94">
        <f t="shared" si="582"/>
        <v>316</v>
      </c>
      <c r="BZ529" s="94">
        <f t="shared" si="583"/>
        <v>20.350000000000001</v>
      </c>
      <c r="CA529" s="94">
        <v>1</v>
      </c>
      <c r="CB529" s="94">
        <f>CB$3/CE$3</f>
        <v>0.49140049140049141</v>
      </c>
      <c r="CC529" s="93">
        <f>CC528*CA529</f>
        <v>938182595051520</v>
      </c>
      <c r="CD529" s="93">
        <f>BY529*CC529*$G529*CB529</f>
        <v>1.9038233281850714E+18</v>
      </c>
      <c r="CE529" s="93">
        <f t="shared" si="605"/>
        <v>2.1560565102541049E+20</v>
      </c>
      <c r="CF529" s="93">
        <f t="shared" si="584"/>
        <v>3.1280375969293104E+33</v>
      </c>
      <c r="CG529" s="93">
        <f t="shared" si="585"/>
        <v>388573.8666666667</v>
      </c>
      <c r="CH529" s="94">
        <f t="shared" si="586"/>
        <v>113.24877042606097</v>
      </c>
      <c r="CI529" s="100">
        <f t="shared" ref="CI529:CI592" si="612">CH529/(($C529/CB$3))</f>
        <v>15.635091439418867</v>
      </c>
      <c r="CJ529" s="94">
        <f t="shared" si="587"/>
        <v>266</v>
      </c>
      <c r="CK529" s="94">
        <f t="shared" si="588"/>
        <v>22.85</v>
      </c>
      <c r="CL529" s="94">
        <v>1</v>
      </c>
      <c r="CM529" s="94">
        <f>CM$3/CP$3</f>
        <v>0.43763676148796499</v>
      </c>
      <c r="CN529" s="93">
        <f>CN528*CL529</f>
        <v>5588999270400</v>
      </c>
      <c r="CO529" s="93">
        <f>CJ529*CN529*$G529*CM529</f>
        <v>8502489189257126</v>
      </c>
      <c r="CP529" s="93">
        <f t="shared" si="606"/>
        <v>2.3641878099713091E+17</v>
      </c>
      <c r="CQ529" s="93">
        <f t="shared" si="589"/>
        <v>3.5123173999918791E+33</v>
      </c>
      <c r="CR529" s="93">
        <f t="shared" si="590"/>
        <v>388573.8666666667</v>
      </c>
      <c r="CS529" s="94">
        <f t="shared" si="591"/>
        <v>27.805831414151687</v>
      </c>
      <c r="CT529" s="100">
        <f t="shared" ref="CT529:CT592" si="613">CS529/(($C529/CM$3))</f>
        <v>4.3104697952060116</v>
      </c>
      <c r="CU529" s="94">
        <f t="shared" si="592"/>
        <v>203</v>
      </c>
      <c r="CV529" s="94">
        <f t="shared" si="593"/>
        <v>26</v>
      </c>
      <c r="CW529" s="94">
        <v>1</v>
      </c>
      <c r="CX529" s="94">
        <f>CX$3/DA$3</f>
        <v>0.38461538461538458</v>
      </c>
      <c r="CY529" s="93">
        <f>CY528*CW529</f>
        <v>2543923200</v>
      </c>
      <c r="CZ529" s="93">
        <f>CU529*CY529*$G529*CX529</f>
        <v>2595633013209.6001</v>
      </c>
      <c r="DA529" s="93">
        <f t="shared" si="607"/>
        <v>43330247721563.922</v>
      </c>
      <c r="DB529" s="93">
        <f t="shared" si="594"/>
        <v>3.9965099518507154E+33</v>
      </c>
      <c r="DC529" s="93">
        <f t="shared" si="595"/>
        <v>388573.8666666667</v>
      </c>
      <c r="DD529" s="94">
        <f t="shared" si="596"/>
        <v>16.693518498589444</v>
      </c>
      <c r="DE529" s="100">
        <f t="shared" ref="DE529:DE592" si="614">DD529/(($C529/CX$3))</f>
        <v>2.9445826388285314</v>
      </c>
    </row>
    <row r="530" spans="1:109">
      <c r="A530" s="84">
        <v>8192</v>
      </c>
      <c r="B530" s="84">
        <f t="shared" si="550"/>
        <v>17.466666666666665</v>
      </c>
      <c r="C530" s="112">
        <f t="shared" si="546"/>
        <v>14.74</v>
      </c>
      <c r="D530" s="116"/>
      <c r="E530" s="86">
        <f t="shared" si="597"/>
        <v>3.62</v>
      </c>
      <c r="F530" s="86">
        <f t="shared" si="551"/>
        <v>3.62</v>
      </c>
      <c r="G530" s="87">
        <f t="shared" si="552"/>
        <v>13.1044</v>
      </c>
      <c r="H530" s="88">
        <f t="shared" si="553"/>
        <v>3.5313726210924593E+31</v>
      </c>
      <c r="I530" s="84">
        <f t="shared" si="598"/>
        <v>104.80000000000005</v>
      </c>
      <c r="J530" s="89">
        <v>524</v>
      </c>
      <c r="K530" s="94">
        <f t="shared" si="554"/>
        <v>524</v>
      </c>
      <c r="L530" s="94">
        <f t="shared" si="555"/>
        <v>10</v>
      </c>
      <c r="M530" s="94">
        <v>1</v>
      </c>
      <c r="N530" s="94">
        <f>N$3/Q$3</f>
        <v>1</v>
      </c>
      <c r="O530" s="93">
        <f>O529*M530</f>
        <v>1.0843259247939615E+27</v>
      </c>
      <c r="P530" s="93">
        <f>K530*O530*$G530*N530</f>
        <v>7.4457469000078741E+30</v>
      </c>
      <c r="Q530" s="93">
        <f t="shared" si="547"/>
        <v>3.5313726210924591E+32</v>
      </c>
      <c r="R530" s="93">
        <f t="shared" si="548"/>
        <v>1.7656863105462296E+33</v>
      </c>
      <c r="S530" s="93">
        <f t="shared" si="556"/>
        <v>388846.93333333335</v>
      </c>
      <c r="T530" s="94">
        <f t="shared" si="549"/>
        <v>47.428050785458801</v>
      </c>
      <c r="U530" s="100">
        <f>T530/(($C530/N$3))</f>
        <v>3.2176425227583989</v>
      </c>
      <c r="V530" s="94">
        <f t="shared" si="557"/>
        <v>514</v>
      </c>
      <c r="W530" s="97">
        <f t="shared" si="558"/>
        <v>10.5</v>
      </c>
      <c r="X530" s="94">
        <v>1</v>
      </c>
      <c r="Y530" s="94">
        <f>Y$3/AB$3</f>
        <v>0.95238095238095244</v>
      </c>
      <c r="Z530" s="93">
        <f>Z529*X530</f>
        <v>8.9622857049296813E+25</v>
      </c>
      <c r="AA530" s="93">
        <f>V530*Z530*$G530*Y530</f>
        <v>5.7492308258022652E+29</v>
      </c>
      <c r="AB530" s="93">
        <f t="shared" si="599"/>
        <v>9.2698531303677005E+31</v>
      </c>
      <c r="AC530" s="93">
        <f t="shared" si="559"/>
        <v>1.8539706260735411E+33</v>
      </c>
      <c r="AD530" s="93">
        <f t="shared" si="560"/>
        <v>388846.93333333335</v>
      </c>
      <c r="AE530" s="94">
        <f t="shared" si="561"/>
        <v>161.23640555124445</v>
      </c>
      <c r="AF530" s="100">
        <f t="shared" si="600"/>
        <v>11.485632688521484</v>
      </c>
      <c r="AG530" s="94">
        <f t="shared" si="562"/>
        <v>489</v>
      </c>
      <c r="AH530" s="94">
        <f t="shared" si="563"/>
        <v>11.75</v>
      </c>
      <c r="AI530" s="94">
        <v>1</v>
      </c>
      <c r="AJ530" s="94">
        <f>AJ$3/AM$3</f>
        <v>0.85106382978723394</v>
      </c>
      <c r="AK530" s="93">
        <f>AK529*AI530</f>
        <v>7.8419999918134707E+24</v>
      </c>
      <c r="AL530" s="93">
        <f>AG530*AK530*$G530*AJ530</f>
        <v>4.2767609016800246E+28</v>
      </c>
      <c r="AM530" s="93">
        <f t="shared" si="601"/>
        <v>3.2416897107684619E+30</v>
      </c>
      <c r="AN530" s="93">
        <f t="shared" si="564"/>
        <v>2.0746814148918198E+33</v>
      </c>
      <c r="AO530" s="93">
        <f t="shared" si="565"/>
        <v>388846.93333333335</v>
      </c>
      <c r="AP530" s="94">
        <f t="shared" si="566"/>
        <v>75.797777460391586</v>
      </c>
      <c r="AQ530" s="100">
        <f t="shared" si="608"/>
        <v>6.0422244583419351</v>
      </c>
      <c r="AR530" s="94">
        <f t="shared" si="567"/>
        <v>459</v>
      </c>
      <c r="AS530" s="94">
        <f t="shared" si="568"/>
        <v>13.25</v>
      </c>
      <c r="AT530" s="94">
        <v>1</v>
      </c>
      <c r="AU530" s="94">
        <f>AU$3/AX$3</f>
        <v>0.75471698113207542</v>
      </c>
      <c r="AV530" s="93">
        <f>AV529*AT530</f>
        <v>5.3238571450122239E+22</v>
      </c>
      <c r="AW530" s="93">
        <f>AR530*AV530*$G530*AU530</f>
        <v>2.4167979388025709E+26</v>
      </c>
      <c r="AX530" s="93">
        <f t="shared" si="602"/>
        <v>5.711753812191757E+28</v>
      </c>
      <c r="AY530" s="93">
        <f t="shared" si="569"/>
        <v>2.339534361473754E+33</v>
      </c>
      <c r="AZ530" s="93">
        <f t="shared" si="570"/>
        <v>388846.93333333335</v>
      </c>
      <c r="BA530" s="94">
        <f t="shared" si="571"/>
        <v>236.33559597546281</v>
      </c>
      <c r="BB530" s="100">
        <f t="shared" si="609"/>
        <v>21.244549841756324</v>
      </c>
      <c r="BC530" s="94">
        <f t="shared" si="572"/>
        <v>422</v>
      </c>
      <c r="BD530" s="94">
        <f t="shared" si="573"/>
        <v>15.1</v>
      </c>
      <c r="BE530" s="94">
        <v>1</v>
      </c>
      <c r="BF530" s="94">
        <f>BF$3/BI$3</f>
        <v>0.66225165562913912</v>
      </c>
      <c r="BG530" s="93">
        <f>BG529*BE530</f>
        <v>4.885250798518272E+21</v>
      </c>
      <c r="BH530" s="93">
        <f>BC530*BG530*$G530*BF530</f>
        <v>1.7891201588113512E+25</v>
      </c>
      <c r="BI530" s="93">
        <f t="shared" si="603"/>
        <v>3.8539722329662738E+26</v>
      </c>
      <c r="BJ530" s="93">
        <f t="shared" si="574"/>
        <v>2.6661863289248065E+33</v>
      </c>
      <c r="BK530" s="93">
        <f t="shared" si="575"/>
        <v>388846.93333333335</v>
      </c>
      <c r="BL530" s="94">
        <f t="shared" si="576"/>
        <v>21.54115928986436</v>
      </c>
      <c r="BM530" s="100">
        <f t="shared" si="610"/>
        <v>2.2067266301014374</v>
      </c>
      <c r="BN530" s="94">
        <f t="shared" si="577"/>
        <v>372</v>
      </c>
      <c r="BO530" s="94">
        <f t="shared" si="578"/>
        <v>17.600000000000001</v>
      </c>
      <c r="BP530" s="94">
        <v>1</v>
      </c>
      <c r="BQ530" s="94">
        <f>BQ$3/BT$3</f>
        <v>0.56818181818181823</v>
      </c>
      <c r="BR530" s="93">
        <f>BR529*BP530</f>
        <v>2.036866581748777E+18</v>
      </c>
      <c r="BS530" s="93">
        <f>BN530*BR530*$G530*BQ530</f>
        <v>5.641700096249515E+21</v>
      </c>
      <c r="BT530" s="93">
        <f t="shared" si="604"/>
        <v>4.3867647519276568E+23</v>
      </c>
      <c r="BU530" s="93">
        <f t="shared" si="579"/>
        <v>3.1076079065613645E+33</v>
      </c>
      <c r="BV530" s="93">
        <f t="shared" si="580"/>
        <v>388846.93333333335</v>
      </c>
      <c r="BW530" s="94">
        <f t="shared" si="581"/>
        <v>77.756078435361829</v>
      </c>
      <c r="BX530" s="100">
        <f t="shared" si="611"/>
        <v>9.2843078728790243</v>
      </c>
      <c r="BY530" s="94">
        <f t="shared" si="582"/>
        <v>317</v>
      </c>
      <c r="BZ530" s="94">
        <f t="shared" si="583"/>
        <v>20.350000000000001</v>
      </c>
      <c r="CA530" s="94">
        <v>1</v>
      </c>
      <c r="CB530" s="94">
        <f>CB$3/CE$3</f>
        <v>0.49140049140049141</v>
      </c>
      <c r="CC530" s="93">
        <f>CC529*CA530</f>
        <v>938182595051520</v>
      </c>
      <c r="CD530" s="93">
        <f>BY530*CC530*$G530*CB530</f>
        <v>1.9151348597317076E+18</v>
      </c>
      <c r="CE530" s="93">
        <f t="shared" si="605"/>
        <v>2.4766585666095379E+20</v>
      </c>
      <c r="CF530" s="93">
        <f t="shared" si="584"/>
        <v>3.5931716419615774E+33</v>
      </c>
      <c r="CG530" s="93">
        <f t="shared" si="585"/>
        <v>388846.93333333335</v>
      </c>
      <c r="CH530" s="94">
        <f t="shared" si="586"/>
        <v>129.32032196189539</v>
      </c>
      <c r="CI530" s="100">
        <f t="shared" si="612"/>
        <v>17.853925046978095</v>
      </c>
      <c r="CJ530" s="94">
        <f t="shared" si="587"/>
        <v>267</v>
      </c>
      <c r="CK530" s="94">
        <f t="shared" si="588"/>
        <v>22.85</v>
      </c>
      <c r="CL530" s="94">
        <v>1</v>
      </c>
      <c r="CM530" s="94">
        <f>CM$3/CP$3</f>
        <v>0.43763676148796499</v>
      </c>
      <c r="CN530" s="93">
        <f>CN529*CL530</f>
        <v>5588999270400</v>
      </c>
      <c r="CO530" s="93">
        <f>CJ530*CN530*$G530*CM530</f>
        <v>8558078207624045</v>
      </c>
      <c r="CP530" s="93">
        <f t="shared" si="606"/>
        <v>2.7157386482180858E+17</v>
      </c>
      <c r="CQ530" s="93">
        <f t="shared" si="589"/>
        <v>4.0345932195981349E+33</v>
      </c>
      <c r="CR530" s="93">
        <f t="shared" si="590"/>
        <v>388846.93333333335</v>
      </c>
      <c r="CS530" s="94">
        <f t="shared" si="591"/>
        <v>31.733043124082979</v>
      </c>
      <c r="CT530" s="100">
        <f t="shared" si="613"/>
        <v>4.9192675399273824</v>
      </c>
      <c r="CU530" s="94">
        <f t="shared" si="592"/>
        <v>204</v>
      </c>
      <c r="CV530" s="94">
        <f t="shared" si="593"/>
        <v>26</v>
      </c>
      <c r="CW530" s="94">
        <v>1</v>
      </c>
      <c r="CX530" s="94">
        <f>CX$3/DA$3</f>
        <v>0.38461538461538458</v>
      </c>
      <c r="CY530" s="93">
        <f>CY529*CW530</f>
        <v>2543923200</v>
      </c>
      <c r="CZ530" s="93">
        <f>CU530*CY530*$G530*CX530</f>
        <v>2615639917363.1997</v>
      </c>
      <c r="DA530" s="93">
        <f t="shared" si="607"/>
        <v>49773384279374.508</v>
      </c>
      <c r="DB530" s="93">
        <f t="shared" si="594"/>
        <v>4.5907844074201972E+33</v>
      </c>
      <c r="DC530" s="93">
        <f t="shared" si="595"/>
        <v>388846.93333333335</v>
      </c>
      <c r="DD530" s="94">
        <f t="shared" si="596"/>
        <v>19.029142332997637</v>
      </c>
      <c r="DE530" s="100">
        <f t="shared" si="614"/>
        <v>3.3565651333645761</v>
      </c>
    </row>
    <row r="531" spans="1:109">
      <c r="A531" s="84">
        <v>8192</v>
      </c>
      <c r="B531" s="84">
        <f t="shared" si="550"/>
        <v>17.5</v>
      </c>
      <c r="C531" s="112">
        <f t="shared" si="546"/>
        <v>14.74</v>
      </c>
      <c r="D531" s="116"/>
      <c r="E531" s="86">
        <f t="shared" si="597"/>
        <v>3.625</v>
      </c>
      <c r="F531" s="86">
        <f t="shared" si="551"/>
        <v>3.625</v>
      </c>
      <c r="G531" s="87">
        <f t="shared" si="552"/>
        <v>13.140625</v>
      </c>
      <c r="H531" s="88">
        <f t="shared" si="553"/>
        <v>4.0564819207304755E+31</v>
      </c>
      <c r="I531" s="84">
        <f t="shared" si="598"/>
        <v>105.00000000000006</v>
      </c>
      <c r="J531" s="89">
        <v>525</v>
      </c>
      <c r="K531" s="94">
        <f t="shared" si="554"/>
        <v>525</v>
      </c>
      <c r="L531" s="94">
        <f t="shared" si="555"/>
        <v>10</v>
      </c>
      <c r="M531" s="94">
        <v>1</v>
      </c>
      <c r="N531" s="94">
        <f>N$3/Q$3</f>
        <v>1</v>
      </c>
      <c r="O531" s="93">
        <f>O530*M531</f>
        <v>1.0843259247939615E+27</v>
      </c>
      <c r="P531" s="93">
        <f>K531*O531*$G531*N531</f>
        <v>7.4805781866352164E+30</v>
      </c>
      <c r="Q531" s="93">
        <f t="shared" si="547"/>
        <v>4.0564819207304753E+32</v>
      </c>
      <c r="R531" s="93">
        <f t="shared" si="548"/>
        <v>2.0282409603652377E+33</v>
      </c>
      <c r="S531" s="93">
        <f t="shared" si="556"/>
        <v>389120</v>
      </c>
      <c r="T531" s="94">
        <f t="shared" si="549"/>
        <v>54.226850111369416</v>
      </c>
      <c r="U531" s="100">
        <f>T531/(($C531/N$3))</f>
        <v>3.6788907809612899</v>
      </c>
      <c r="V531" s="94">
        <f t="shared" si="557"/>
        <v>515</v>
      </c>
      <c r="W531" s="97">
        <f t="shared" si="558"/>
        <v>10.5</v>
      </c>
      <c r="X531" s="94">
        <v>1</v>
      </c>
      <c r="Y531" s="94">
        <f>Y$3/AB$3</f>
        <v>0.95238095238095244</v>
      </c>
      <c r="Z531" s="93">
        <f>Z530*X531</f>
        <v>8.9622857049296813E+25</v>
      </c>
      <c r="AA531" s="93">
        <f>V531*Z531*$G531*Y531</f>
        <v>5.7763398409086591E+29</v>
      </c>
      <c r="AB531" s="93">
        <f t="shared" si="599"/>
        <v>1.0648265041917493E+32</v>
      </c>
      <c r="AC531" s="93">
        <f t="shared" si="559"/>
        <v>2.1296530083834998E+33</v>
      </c>
      <c r="AD531" s="93">
        <f t="shared" si="560"/>
        <v>389120</v>
      </c>
      <c r="AE531" s="94">
        <f t="shared" si="561"/>
        <v>184.34277302220579</v>
      </c>
      <c r="AF531" s="100">
        <f t="shared" si="600"/>
        <v>13.131608661690372</v>
      </c>
      <c r="AG531" s="94">
        <f t="shared" si="562"/>
        <v>490</v>
      </c>
      <c r="AH531" s="94">
        <f t="shared" si="563"/>
        <v>11.75</v>
      </c>
      <c r="AI531" s="94">
        <v>1</v>
      </c>
      <c r="AJ531" s="94">
        <f>AJ$3/AM$3</f>
        <v>0.85106382978723394</v>
      </c>
      <c r="AK531" s="93">
        <f>AK530*AI531</f>
        <v>7.8419999918134707E+24</v>
      </c>
      <c r="AL531" s="93">
        <f>AG531*AK531*$G531*AJ531</f>
        <v>4.2973534263649105E+28</v>
      </c>
      <c r="AM531" s="93">
        <f t="shared" si="601"/>
        <v>3.723723638170546E+30</v>
      </c>
      <c r="AN531" s="93">
        <f t="shared" si="564"/>
        <v>2.3831831284291546E+33</v>
      </c>
      <c r="AO531" s="93">
        <f t="shared" si="565"/>
        <v>389120</v>
      </c>
      <c r="AP531" s="94">
        <f t="shared" si="566"/>
        <v>86.651556637742218</v>
      </c>
      <c r="AQ531" s="100">
        <f t="shared" si="608"/>
        <v>6.9074341281782301</v>
      </c>
      <c r="AR531" s="94">
        <f t="shared" si="567"/>
        <v>460</v>
      </c>
      <c r="AS531" s="94">
        <f t="shared" si="568"/>
        <v>13.25</v>
      </c>
      <c r="AT531" s="94">
        <v>14</v>
      </c>
      <c r="AU531" s="94">
        <f>AU$3/AX$3</f>
        <v>0.75471698113207542</v>
      </c>
      <c r="AV531" s="93">
        <f>AV530*AT531</f>
        <v>7.4534000030171138E+23</v>
      </c>
      <c r="AW531" s="93">
        <f>AR531*AV531*$G531*AU531</f>
        <v>3.4002621759047174E+27</v>
      </c>
      <c r="AX531" s="93">
        <f t="shared" si="602"/>
        <v>6.5610822082127169E+28</v>
      </c>
      <c r="AY531" s="93">
        <f t="shared" si="569"/>
        <v>2.6874192724839397E+33</v>
      </c>
      <c r="AZ531" s="93">
        <f t="shared" si="570"/>
        <v>389120</v>
      </c>
      <c r="BA531" s="94">
        <f t="shared" si="571"/>
        <v>19.295812701463209</v>
      </c>
      <c r="BB531" s="100">
        <f t="shared" si="609"/>
        <v>1.7345286180080564</v>
      </c>
      <c r="BC531" s="94">
        <f t="shared" si="572"/>
        <v>423</v>
      </c>
      <c r="BD531" s="94">
        <f t="shared" si="573"/>
        <v>15.1</v>
      </c>
      <c r="BE531" s="94">
        <v>1</v>
      </c>
      <c r="BF531" s="94">
        <f>BF$3/BI$3</f>
        <v>0.66225165562913912</v>
      </c>
      <c r="BG531" s="93">
        <f>BG530*BE531</f>
        <v>4.885250798518272E+21</v>
      </c>
      <c r="BH531" s="93">
        <f>BC531*BG531*$G531*BF531</f>
        <v>1.7983172338755027E+25</v>
      </c>
      <c r="BI531" s="93">
        <f t="shared" si="603"/>
        <v>4.4270515642126092E+26</v>
      </c>
      <c r="BJ531" s="93">
        <f t="shared" si="574"/>
        <v>3.0626438501515089E+33</v>
      </c>
      <c r="BK531" s="93">
        <f t="shared" si="575"/>
        <v>389120</v>
      </c>
      <c r="BL531" s="94">
        <f t="shared" si="576"/>
        <v>24.617745305548763</v>
      </c>
      <c r="BM531" s="100">
        <f t="shared" si="610"/>
        <v>2.5218992816403416</v>
      </c>
      <c r="BN531" s="94">
        <f t="shared" si="577"/>
        <v>373</v>
      </c>
      <c r="BO531" s="94">
        <f t="shared" si="578"/>
        <v>17.600000000000001</v>
      </c>
      <c r="BP531" s="94">
        <v>1</v>
      </c>
      <c r="BQ531" s="94">
        <f>BQ$3/BT$3</f>
        <v>0.56818181818181823</v>
      </c>
      <c r="BR531" s="93">
        <f>BR530*BP531</f>
        <v>2.036866581748777E+18</v>
      </c>
      <c r="BS531" s="93">
        <f>BN531*BR531*$G531*BQ531</f>
        <v>5.6725034501821652E+21</v>
      </c>
      <c r="BT531" s="93">
        <f t="shared" si="604"/>
        <v>5.0390694542982756E+23</v>
      </c>
      <c r="BU531" s="93">
        <f t="shared" si="579"/>
        <v>3.5697040902428191E+33</v>
      </c>
      <c r="BV531" s="93">
        <f t="shared" si="580"/>
        <v>389120</v>
      </c>
      <c r="BW531" s="94">
        <f t="shared" si="581"/>
        <v>88.833254991435084</v>
      </c>
      <c r="BX531" s="100">
        <f t="shared" si="611"/>
        <v>10.606955819872846</v>
      </c>
      <c r="BY531" s="94">
        <f t="shared" si="582"/>
        <v>318</v>
      </c>
      <c r="BZ531" s="94">
        <f t="shared" si="583"/>
        <v>20.350000000000001</v>
      </c>
      <c r="CA531" s="94">
        <v>1</v>
      </c>
      <c r="CB531" s="94">
        <f>CB$3/CE$3</f>
        <v>0.49140049140049141</v>
      </c>
      <c r="CC531" s="93">
        <f>CC530*CA531</f>
        <v>938182595051520</v>
      </c>
      <c r="CD531" s="93">
        <f>BY531*CC531*$G531*CB531</f>
        <v>1.9264870765923558E+18</v>
      </c>
      <c r="CE531" s="93">
        <f t="shared" si="605"/>
        <v>2.8449336213536909E+20</v>
      </c>
      <c r="CF531" s="93">
        <f t="shared" si="584"/>
        <v>4.127470354343259E+33</v>
      </c>
      <c r="CG531" s="93">
        <f t="shared" si="585"/>
        <v>389120</v>
      </c>
      <c r="CH531" s="94">
        <f t="shared" si="586"/>
        <v>147.67467977962866</v>
      </c>
      <c r="CI531" s="100">
        <f t="shared" si="612"/>
        <v>20.387922208381571</v>
      </c>
      <c r="CJ531" s="94">
        <f t="shared" si="587"/>
        <v>268</v>
      </c>
      <c r="CK531" s="94">
        <f t="shared" si="588"/>
        <v>22.85</v>
      </c>
      <c r="CL531" s="94">
        <v>1</v>
      </c>
      <c r="CM531" s="94">
        <f>CM$3/CP$3</f>
        <v>0.43763676148796499</v>
      </c>
      <c r="CN531" s="93">
        <f>CN530*CL531</f>
        <v>5588999270400</v>
      </c>
      <c r="CO531" s="93">
        <f>CJ531*CN531*$G531*CM531</f>
        <v>8613876966335580</v>
      </c>
      <c r="CP531" s="93">
        <f t="shared" si="606"/>
        <v>3.1195645178099872E+17</v>
      </c>
      <c r="CQ531" s="93">
        <f t="shared" si="589"/>
        <v>4.6345305944345681E+33</v>
      </c>
      <c r="CR531" s="93">
        <f t="shared" si="590"/>
        <v>389120</v>
      </c>
      <c r="CS531" s="94">
        <f t="shared" si="591"/>
        <v>36.215568552949485</v>
      </c>
      <c r="CT531" s="100">
        <f t="shared" si="613"/>
        <v>5.6141502132625227</v>
      </c>
      <c r="CU531" s="94">
        <f t="shared" si="592"/>
        <v>205</v>
      </c>
      <c r="CV531" s="94">
        <f t="shared" si="593"/>
        <v>26</v>
      </c>
      <c r="CW531" s="94">
        <v>1</v>
      </c>
      <c r="CX531" s="94">
        <f>CX$3/DA$3</f>
        <v>0.38461538461538458</v>
      </c>
      <c r="CY531" s="93">
        <f>CY530*CW531</f>
        <v>2543923200</v>
      </c>
      <c r="CZ531" s="93">
        <f>CU531*CY531*$G531*CX531</f>
        <v>2635727640000</v>
      </c>
      <c r="DA531" s="93">
        <f t="shared" si="607"/>
        <v>57174604644352.789</v>
      </c>
      <c r="DB531" s="93">
        <f t="shared" si="594"/>
        <v>5.2734264969496176E+33</v>
      </c>
      <c r="DC531" s="93">
        <f t="shared" si="595"/>
        <v>389120</v>
      </c>
      <c r="DD531" s="94">
        <f t="shared" si="596"/>
        <v>21.692152017783137</v>
      </c>
      <c r="DE531" s="100">
        <f t="shared" si="614"/>
        <v>3.8262954712507566</v>
      </c>
    </row>
    <row r="532" spans="1:109">
      <c r="A532" s="84">
        <v>8192</v>
      </c>
      <c r="B532" s="84">
        <f t="shared" si="550"/>
        <v>17.533333333333335</v>
      </c>
      <c r="C532" s="112">
        <f t="shared" si="546"/>
        <v>14.74</v>
      </c>
      <c r="D532" s="116"/>
      <c r="E532" s="86">
        <f t="shared" si="597"/>
        <v>3.63</v>
      </c>
      <c r="F532" s="86">
        <f t="shared" si="551"/>
        <v>3.63</v>
      </c>
      <c r="G532" s="87">
        <f t="shared" si="552"/>
        <v>13.1769</v>
      </c>
      <c r="H532" s="88">
        <f t="shared" si="553"/>
        <v>4.6596741094183102E+31</v>
      </c>
      <c r="I532" s="84">
        <f t="shared" si="598"/>
        <v>105.20000000000006</v>
      </c>
      <c r="J532" s="89">
        <v>526</v>
      </c>
      <c r="K532" s="94">
        <f t="shared" si="554"/>
        <v>526</v>
      </c>
      <c r="L532" s="94">
        <f t="shared" si="555"/>
        <v>10</v>
      </c>
      <c r="M532" s="94">
        <v>1</v>
      </c>
      <c r="N532" s="94">
        <f>N$3/Q$3</f>
        <v>1</v>
      </c>
      <c r="O532" s="93">
        <f>O531*M532</f>
        <v>1.0843259247939615E+27</v>
      </c>
      <c r="P532" s="93">
        <f>K532*O532*$G532*N532</f>
        <v>7.5155165504476328E+30</v>
      </c>
      <c r="Q532" s="93">
        <f t="shared" si="547"/>
        <v>4.65967410941831E+32</v>
      </c>
      <c r="R532" s="93">
        <f t="shared" si="548"/>
        <v>2.3298370547091551E+33</v>
      </c>
      <c r="S532" s="93">
        <f t="shared" si="556"/>
        <v>389393.06666666665</v>
      </c>
      <c r="T532" s="94">
        <f t="shared" si="549"/>
        <v>62.000716492877316</v>
      </c>
      <c r="U532" s="100">
        <f>T532/(($C532/N$3))</f>
        <v>4.2062901284177281</v>
      </c>
      <c r="V532" s="94">
        <f t="shared" si="557"/>
        <v>516</v>
      </c>
      <c r="W532" s="97">
        <f t="shared" si="558"/>
        <v>10.5</v>
      </c>
      <c r="X532" s="94">
        <v>1</v>
      </c>
      <c r="Y532" s="94">
        <f>Y$3/AB$3</f>
        <v>0.95238095238095244</v>
      </c>
      <c r="Z532" s="93">
        <f>Z531*X532</f>
        <v>8.9622857049296813E+25</v>
      </c>
      <c r="AA532" s="93">
        <f>V532*Z532*$G532*Y532</f>
        <v>5.8035327174027213E+29</v>
      </c>
      <c r="AB532" s="93">
        <f t="shared" si="599"/>
        <v>1.2231644537223057E+32</v>
      </c>
      <c r="AC532" s="93">
        <f t="shared" si="559"/>
        <v>2.4463289074446131E+33</v>
      </c>
      <c r="AD532" s="93">
        <f t="shared" si="560"/>
        <v>389393.06666666665</v>
      </c>
      <c r="AE532" s="94">
        <f t="shared" si="561"/>
        <v>210.76205016549187</v>
      </c>
      <c r="AF532" s="100">
        <f t="shared" si="600"/>
        <v>15.013578878817263</v>
      </c>
      <c r="AG532" s="94">
        <f t="shared" si="562"/>
        <v>491</v>
      </c>
      <c r="AH532" s="94">
        <f t="shared" si="563"/>
        <v>11.75</v>
      </c>
      <c r="AI532" s="94">
        <v>1</v>
      </c>
      <c r="AJ532" s="94">
        <f>AJ$3/AM$3</f>
        <v>0.85106382978723394</v>
      </c>
      <c r="AK532" s="93">
        <f>AK531*AI532</f>
        <v>7.8419999918134707E+24</v>
      </c>
      <c r="AL532" s="93">
        <f>AG532*AK532*$G532*AJ532</f>
        <v>4.3180106892624946E+28</v>
      </c>
      <c r="AM532" s="93">
        <f t="shared" si="601"/>
        <v>4.2774352176300815E+30</v>
      </c>
      <c r="AN532" s="93">
        <f t="shared" si="564"/>
        <v>2.7375585392832569E+33</v>
      </c>
      <c r="AO532" s="93">
        <f t="shared" si="565"/>
        <v>389393.06666666665</v>
      </c>
      <c r="AP532" s="94">
        <f t="shared" si="566"/>
        <v>99.060320259666995</v>
      </c>
      <c r="AQ532" s="100">
        <f t="shared" si="608"/>
        <v>7.8965994779585298</v>
      </c>
      <c r="AR532" s="94">
        <f t="shared" si="567"/>
        <v>461</v>
      </c>
      <c r="AS532" s="94">
        <f t="shared" si="568"/>
        <v>13.25</v>
      </c>
      <c r="AT532" s="94">
        <v>1</v>
      </c>
      <c r="AU532" s="94">
        <f>AU$3/AX$3</f>
        <v>0.75471698113207542</v>
      </c>
      <c r="AV532" s="93">
        <f>AV531*AT532</f>
        <v>7.4534000030171138E+23</v>
      </c>
      <c r="AW532" s="93">
        <f>AR532*AV532*$G532*AU532</f>
        <v>3.4170609582179326E+27</v>
      </c>
      <c r="AX532" s="93">
        <f t="shared" si="602"/>
        <v>7.5367043395742626E+28</v>
      </c>
      <c r="AY532" s="93">
        <f t="shared" si="569"/>
        <v>3.0870340974896308E+33</v>
      </c>
      <c r="AZ532" s="93">
        <f t="shared" si="570"/>
        <v>389393.06666666665</v>
      </c>
      <c r="BA532" s="94">
        <f t="shared" si="571"/>
        <v>22.056101520368571</v>
      </c>
      <c r="BB532" s="100">
        <f t="shared" si="609"/>
        <v>1.9826549874144068</v>
      </c>
      <c r="BC532" s="94">
        <f t="shared" si="572"/>
        <v>424</v>
      </c>
      <c r="BD532" s="94">
        <f t="shared" si="573"/>
        <v>15.1</v>
      </c>
      <c r="BE532" s="94">
        <v>1</v>
      </c>
      <c r="BF532" s="94">
        <f>BF$3/BI$3</f>
        <v>0.66225165562913912</v>
      </c>
      <c r="BG532" s="93">
        <f>BG531*BE532</f>
        <v>4.885250798518272E+21</v>
      </c>
      <c r="BH532" s="93">
        <f>BC532*BG532*$G532*BF532</f>
        <v>1.8075446072004016E+25</v>
      </c>
      <c r="BI532" s="93">
        <f t="shared" si="603"/>
        <v>5.0853468492980745E+26</v>
      </c>
      <c r="BJ532" s="93">
        <f t="shared" si="574"/>
        <v>3.518053952610824E+33</v>
      </c>
      <c r="BK532" s="93">
        <f t="shared" si="575"/>
        <v>389393.06666666665</v>
      </c>
      <c r="BL532" s="94">
        <f t="shared" si="576"/>
        <v>28.13400471025977</v>
      </c>
      <c r="BM532" s="100">
        <f t="shared" si="610"/>
        <v>2.8821131012545629</v>
      </c>
      <c r="BN532" s="94">
        <f t="shared" si="577"/>
        <v>374</v>
      </c>
      <c r="BO532" s="94">
        <f t="shared" si="578"/>
        <v>17.600000000000001</v>
      </c>
      <c r="BP532" s="94">
        <v>1</v>
      </c>
      <c r="BQ532" s="94">
        <f>BQ$3/BT$3</f>
        <v>0.56818181818181823</v>
      </c>
      <c r="BR532" s="93">
        <f>BR531*BP532</f>
        <v>2.036866581748777E+18</v>
      </c>
      <c r="BS532" s="93">
        <f>BN532*BR532*$G532*BQ532</f>
        <v>5.7034122929721605E+21</v>
      </c>
      <c r="BT532" s="93">
        <f t="shared" si="604"/>
        <v>5.7883707928682361E+23</v>
      </c>
      <c r="BU532" s="93">
        <f t="shared" si="579"/>
        <v>4.1005132162881128E+33</v>
      </c>
      <c r="BV532" s="93">
        <f t="shared" si="580"/>
        <v>389393.06666666665</v>
      </c>
      <c r="BW532" s="94">
        <f t="shared" si="581"/>
        <v>101.48960824734279</v>
      </c>
      <c r="BX532" s="100">
        <f t="shared" si="611"/>
        <v>12.118162178787198</v>
      </c>
      <c r="BY532" s="94">
        <f t="shared" si="582"/>
        <v>319</v>
      </c>
      <c r="BZ532" s="94">
        <f t="shared" si="583"/>
        <v>20.350000000000001</v>
      </c>
      <c r="CA532" s="94">
        <v>1</v>
      </c>
      <c r="CB532" s="94">
        <f>CB$3/CE$3</f>
        <v>0.49140049140049141</v>
      </c>
      <c r="CC532" s="93">
        <f>CC531*CA532</f>
        <v>938182595051520</v>
      </c>
      <c r="CD532" s="93">
        <f>BY532*CC532*$G532*CB532</f>
        <v>1.9378800479205235E+18</v>
      </c>
      <c r="CE532" s="93">
        <f t="shared" si="605"/>
        <v>3.2679705709247431E+20</v>
      </c>
      <c r="CF532" s="93">
        <f t="shared" si="584"/>
        <v>4.7412184063331305E+33</v>
      </c>
      <c r="CG532" s="93">
        <f t="shared" si="585"/>
        <v>389393.06666666665</v>
      </c>
      <c r="CH532" s="94">
        <f t="shared" si="586"/>
        <v>168.63637016292606</v>
      </c>
      <c r="CI532" s="100">
        <f t="shared" si="612"/>
        <v>23.281886925478599</v>
      </c>
      <c r="CJ532" s="94">
        <f t="shared" si="587"/>
        <v>269</v>
      </c>
      <c r="CK532" s="94">
        <f t="shared" si="588"/>
        <v>22.85</v>
      </c>
      <c r="CL532" s="94">
        <v>1</v>
      </c>
      <c r="CM532" s="94">
        <f>CM$3/CP$3</f>
        <v>0.43763676148796499</v>
      </c>
      <c r="CN532" s="93">
        <f>CN531*CL532</f>
        <v>5588999270400</v>
      </c>
      <c r="CO532" s="93">
        <f>CJ532*CN532*$G532*CM532</f>
        <v>8669885832284455</v>
      </c>
      <c r="CP532" s="93">
        <f t="shared" si="606"/>
        <v>3.5834386299154509E+17</v>
      </c>
      <c r="CQ532" s="93">
        <f t="shared" si="589"/>
        <v>5.3236776700104193E+33</v>
      </c>
      <c r="CR532" s="93">
        <f t="shared" si="590"/>
        <v>389393.06666666665</v>
      </c>
      <c r="CS532" s="94">
        <f t="shared" si="591"/>
        <v>41.332016352183494</v>
      </c>
      <c r="CT532" s="100">
        <f t="shared" si="613"/>
        <v>6.4073037560881474</v>
      </c>
      <c r="CU532" s="94">
        <f t="shared" si="592"/>
        <v>206</v>
      </c>
      <c r="CV532" s="94">
        <f t="shared" si="593"/>
        <v>26</v>
      </c>
      <c r="CW532" s="94">
        <v>1</v>
      </c>
      <c r="CX532" s="94">
        <f>CX$3/DA$3</f>
        <v>0.38461538461538458</v>
      </c>
      <c r="CY532" s="93">
        <f>CY531*CW532</f>
        <v>2543923200</v>
      </c>
      <c r="CZ532" s="93">
        <f>CU532*CY532*$G532*CX532</f>
        <v>2655896327884.7998</v>
      </c>
      <c r="DA532" s="93">
        <f t="shared" si="607"/>
        <v>65676374302573.875</v>
      </c>
      <c r="DB532" s="93">
        <f t="shared" si="594"/>
        <v>6.0575763422438037E+33</v>
      </c>
      <c r="DC532" s="93">
        <f t="shared" si="595"/>
        <v>389393.06666666665</v>
      </c>
      <c r="DD532" s="94">
        <f t="shared" si="596"/>
        <v>24.728515798235104</v>
      </c>
      <c r="DE532" s="100">
        <f t="shared" si="614"/>
        <v>4.3618820268257306</v>
      </c>
    </row>
    <row r="533" spans="1:109">
      <c r="A533" s="84">
        <v>8192</v>
      </c>
      <c r="B533" s="84">
        <f t="shared" si="550"/>
        <v>17.566666666666666</v>
      </c>
      <c r="C533" s="112">
        <f t="shared" si="546"/>
        <v>14.74</v>
      </c>
      <c r="D533" s="116"/>
      <c r="E533" s="86">
        <f t="shared" si="597"/>
        <v>3.6350000000000002</v>
      </c>
      <c r="F533" s="86">
        <f t="shared" si="551"/>
        <v>3.6350000000000002</v>
      </c>
      <c r="G533" s="87">
        <f t="shared" si="552"/>
        <v>13.213225000000001</v>
      </c>
      <c r="H533" s="88">
        <f t="shared" si="553"/>
        <v>5.3525599843110875E+31</v>
      </c>
      <c r="I533" s="84">
        <f t="shared" si="598"/>
        <v>105.40000000000005</v>
      </c>
      <c r="J533" s="89">
        <v>527</v>
      </c>
      <c r="K533" s="94">
        <f t="shared" si="554"/>
        <v>527</v>
      </c>
      <c r="L533" s="94">
        <f t="shared" si="555"/>
        <v>10</v>
      </c>
      <c r="M533" s="94">
        <v>1</v>
      </c>
      <c r="N533" s="94">
        <f>N$3/Q$3</f>
        <v>1</v>
      </c>
      <c r="O533" s="93">
        <f>O532*M533</f>
        <v>1.0843259247939615E+27</v>
      </c>
      <c r="P533" s="93">
        <f>K533*O533*$G533*N533</f>
        <v>7.5505621540940108E+30</v>
      </c>
      <c r="Q533" s="93">
        <f t="shared" si="547"/>
        <v>5.3525599843110875E+32</v>
      </c>
      <c r="R533" s="93">
        <f t="shared" si="548"/>
        <v>2.6762799921555438E+33</v>
      </c>
      <c r="S533" s="93">
        <f t="shared" si="556"/>
        <v>389666.1333333333</v>
      </c>
      <c r="T533" s="94">
        <f t="shared" si="549"/>
        <v>70.889555970463221</v>
      </c>
      <c r="U533" s="100">
        <f>T533/(($C533/N$3))</f>
        <v>4.809332155390992</v>
      </c>
      <c r="V533" s="94">
        <f t="shared" si="557"/>
        <v>517</v>
      </c>
      <c r="W533" s="97">
        <f t="shared" si="558"/>
        <v>10.5</v>
      </c>
      <c r="X533" s="94">
        <v>1</v>
      </c>
      <c r="Y533" s="94">
        <f>Y$3/AB$3</f>
        <v>0.95238095238095244</v>
      </c>
      <c r="Z533" s="93">
        <f>Z532*X533</f>
        <v>8.9622857049296813E+25</v>
      </c>
      <c r="AA533" s="93">
        <f>V533*Z533*$G533*Y533</f>
        <v>5.8308095833171034E+29</v>
      </c>
      <c r="AB533" s="93">
        <f t="shared" si="599"/>
        <v>1.4050469958816596E+32</v>
      </c>
      <c r="AC533" s="93">
        <f t="shared" si="559"/>
        <v>2.8100939917633208E+33</v>
      </c>
      <c r="AD533" s="93">
        <f t="shared" si="560"/>
        <v>389666.1333333333</v>
      </c>
      <c r="AE533" s="94">
        <f t="shared" si="561"/>
        <v>240.96945300730246</v>
      </c>
      <c r="AF533" s="100">
        <f t="shared" si="600"/>
        <v>17.165395227792917</v>
      </c>
      <c r="AG533" s="94">
        <f t="shared" si="562"/>
        <v>492</v>
      </c>
      <c r="AH533" s="94">
        <f t="shared" si="563"/>
        <v>11.75</v>
      </c>
      <c r="AI533" s="94">
        <v>1</v>
      </c>
      <c r="AJ533" s="94">
        <f>AJ$3/AM$3</f>
        <v>0.85106382978723394</v>
      </c>
      <c r="AK533" s="93">
        <f>AK532*AI533</f>
        <v>7.8419999918134707E+24</v>
      </c>
      <c r="AL533" s="93">
        <f>AG533*AK533*$G533*AJ533</f>
        <v>4.338732790483416E+28</v>
      </c>
      <c r="AM533" s="93">
        <f t="shared" si="601"/>
        <v>4.9134827980980584E+30</v>
      </c>
      <c r="AN533" s="93">
        <f t="shared" si="564"/>
        <v>3.1446289907827639E+33</v>
      </c>
      <c r="AO533" s="93">
        <f t="shared" si="565"/>
        <v>389666.1333333333</v>
      </c>
      <c r="AP533" s="94">
        <f t="shared" si="566"/>
        <v>113.24695562896383</v>
      </c>
      <c r="AQ533" s="100">
        <f t="shared" si="608"/>
        <v>9.0274879826344989</v>
      </c>
      <c r="AR533" s="94">
        <f t="shared" si="567"/>
        <v>462</v>
      </c>
      <c r="AS533" s="94">
        <f t="shared" si="568"/>
        <v>13.25</v>
      </c>
      <c r="AT533" s="94">
        <v>1</v>
      </c>
      <c r="AU533" s="94">
        <f>AU$3/AX$3</f>
        <v>0.75471698113207542</v>
      </c>
      <c r="AV533" s="93">
        <f>AV532*AT533</f>
        <v>7.4534000030171138E+23</v>
      </c>
      <c r="AW533" s="93">
        <f>AR533*AV533*$G533*AU533</f>
        <v>3.4339135456413586E+27</v>
      </c>
      <c r="AX533" s="93">
        <f t="shared" si="602"/>
        <v>8.6573998769679701E+28</v>
      </c>
      <c r="AY533" s="93">
        <f t="shared" si="569"/>
        <v>3.5460709896060954E+33</v>
      </c>
      <c r="AZ533" s="93">
        <f t="shared" si="570"/>
        <v>389666.1333333333</v>
      </c>
      <c r="BA533" s="94">
        <f t="shared" si="571"/>
        <v>25.211467213426921</v>
      </c>
      <c r="BB533" s="100">
        <f t="shared" si="609"/>
        <v>2.2662953906235188</v>
      </c>
      <c r="BC533" s="94">
        <f t="shared" si="572"/>
        <v>425</v>
      </c>
      <c r="BD533" s="94">
        <f t="shared" si="573"/>
        <v>15.1</v>
      </c>
      <c r="BE533" s="94">
        <v>1</v>
      </c>
      <c r="BF533" s="94">
        <f>BF$3/BI$3</f>
        <v>0.66225165562913912</v>
      </c>
      <c r="BG533" s="93">
        <f>BG532*BE533</f>
        <v>4.885250798518272E+21</v>
      </c>
      <c r="BH533" s="93">
        <f>BC533*BG533*$G533*BF533</f>
        <v>1.8168023273150287E+25</v>
      </c>
      <c r="BI533" s="93">
        <f t="shared" si="603"/>
        <v>5.8415295603780543E+26</v>
      </c>
      <c r="BJ533" s="93">
        <f t="shared" si="574"/>
        <v>4.0411827881548706E+33</v>
      </c>
      <c r="BK533" s="93">
        <f t="shared" si="575"/>
        <v>389666.1333333333</v>
      </c>
      <c r="BL533" s="94">
        <f t="shared" si="576"/>
        <v>32.152807559482767</v>
      </c>
      <c r="BM533" s="100">
        <f t="shared" si="610"/>
        <v>3.293808644153255</v>
      </c>
      <c r="BN533" s="94">
        <f t="shared" si="577"/>
        <v>375</v>
      </c>
      <c r="BO533" s="94">
        <f t="shared" si="578"/>
        <v>17.600000000000001</v>
      </c>
      <c r="BP533" s="94">
        <v>1</v>
      </c>
      <c r="BQ533" s="94">
        <f>BQ$3/BT$3</f>
        <v>0.56818181818181823</v>
      </c>
      <c r="BR533" s="93">
        <f>BR532*BP533</f>
        <v>2.036866581748777E+18</v>
      </c>
      <c r="BS533" s="93">
        <f>BN533*BR533*$G533*BQ533</f>
        <v>5.7344267982160842E+21</v>
      </c>
      <c r="BT533" s="93">
        <f t="shared" si="604"/>
        <v>6.6490920078806288E+23</v>
      </c>
      <c r="BU533" s="93">
        <f t="shared" si="579"/>
        <v>4.7102527861937573E+33</v>
      </c>
      <c r="BV533" s="93">
        <f t="shared" si="580"/>
        <v>389666.1333333333</v>
      </c>
      <c r="BW533" s="94">
        <f t="shared" si="581"/>
        <v>115.95042088511944</v>
      </c>
      <c r="BX533" s="100">
        <f t="shared" si="611"/>
        <v>13.84482637434262</v>
      </c>
      <c r="BY533" s="94">
        <f t="shared" si="582"/>
        <v>320</v>
      </c>
      <c r="BZ533" s="94">
        <f t="shared" si="583"/>
        <v>20.350000000000001</v>
      </c>
      <c r="CA533" s="94">
        <v>14</v>
      </c>
      <c r="CB533" s="94">
        <f>CB$3/CE$3</f>
        <v>0.49140049140049141</v>
      </c>
      <c r="CC533" s="93">
        <f>CC532*CA533</f>
        <v>1.313455633072128E+16</v>
      </c>
      <c r="CD533" s="93">
        <f>BY533*CC533*$G533*CB533</f>
        <v>2.7290393800176075E+19</v>
      </c>
      <c r="CE533" s="93">
        <f t="shared" si="605"/>
        <v>3.753912418999974E+20</v>
      </c>
      <c r="CF533" s="93">
        <f t="shared" si="584"/>
        <v>5.4462297840365319E+33</v>
      </c>
      <c r="CG533" s="93">
        <f t="shared" si="585"/>
        <v>389666.1333333333</v>
      </c>
      <c r="CH533" s="94">
        <f t="shared" si="586"/>
        <v>13.755435141341765</v>
      </c>
      <c r="CI533" s="100">
        <f t="shared" si="612"/>
        <v>1.8990712695136021</v>
      </c>
      <c r="CJ533" s="94">
        <f t="shared" si="587"/>
        <v>270</v>
      </c>
      <c r="CK533" s="94">
        <f t="shared" si="588"/>
        <v>22.85</v>
      </c>
      <c r="CL533" s="94">
        <v>1</v>
      </c>
      <c r="CM533" s="94">
        <f>CM$3/CP$3</f>
        <v>0.43763676148796499</v>
      </c>
      <c r="CN533" s="93">
        <f>CN532*CL533</f>
        <v>5588999270400</v>
      </c>
      <c r="CO533" s="93">
        <f>CJ533*CN533*$G533*CM533</f>
        <v>8726105172363407</v>
      </c>
      <c r="CP533" s="93">
        <f t="shared" si="606"/>
        <v>4.1162900594167066E+17</v>
      </c>
      <c r="CQ533" s="93">
        <f t="shared" si="589"/>
        <v>6.115299782075418E+33</v>
      </c>
      <c r="CR533" s="93">
        <f t="shared" si="590"/>
        <v>389666.1333333333</v>
      </c>
      <c r="CS533" s="94">
        <f t="shared" si="591"/>
        <v>47.172134395692105</v>
      </c>
      <c r="CT533" s="100">
        <f t="shared" si="613"/>
        <v>7.3126409154787293</v>
      </c>
      <c r="CU533" s="94">
        <f t="shared" si="592"/>
        <v>207</v>
      </c>
      <c r="CV533" s="94">
        <f t="shared" si="593"/>
        <v>26</v>
      </c>
      <c r="CW533" s="94">
        <v>1</v>
      </c>
      <c r="CX533" s="94">
        <f>CX$3/DA$3</f>
        <v>0.38461538461538458</v>
      </c>
      <c r="CY533" s="93">
        <f>CY532*CW533</f>
        <v>2543923200</v>
      </c>
      <c r="CZ533" s="93">
        <f>CU533*CY533*$G533*CX533</f>
        <v>2676146127782.3999</v>
      </c>
      <c r="DA533" s="93">
        <f t="shared" si="607"/>
        <v>75442343123536.156</v>
      </c>
      <c r="DB533" s="93">
        <f t="shared" si="594"/>
        <v>6.9583279796044138E+33</v>
      </c>
      <c r="DC533" s="93">
        <f t="shared" si="595"/>
        <v>389666.1333333333</v>
      </c>
      <c r="DD533" s="94">
        <f t="shared" si="596"/>
        <v>28.190666548560927</v>
      </c>
      <c r="DE533" s="100">
        <f t="shared" si="614"/>
        <v>4.9725734753228226</v>
      </c>
    </row>
    <row r="534" spans="1:109">
      <c r="A534" s="84">
        <v>8192</v>
      </c>
      <c r="B534" s="84">
        <f t="shared" si="550"/>
        <v>17.600000000000001</v>
      </c>
      <c r="C534" s="112">
        <f t="shared" ref="C534:C597" si="615">IF(D534&gt;0,C533+D534,C533)</f>
        <v>14.74</v>
      </c>
      <c r="D534" s="116"/>
      <c r="E534" s="86">
        <f t="shared" si="597"/>
        <v>3.64</v>
      </c>
      <c r="F534" s="86">
        <f t="shared" si="551"/>
        <v>3.64</v>
      </c>
      <c r="G534" s="87">
        <f t="shared" si="552"/>
        <v>13.249600000000001</v>
      </c>
      <c r="H534" s="88">
        <f t="shared" si="553"/>
        <v>6.1484768490011026E+31</v>
      </c>
      <c r="I534" s="84">
        <f t="shared" si="598"/>
        <v>105.60000000000005</v>
      </c>
      <c r="J534" s="89">
        <v>528</v>
      </c>
      <c r="K534" s="94">
        <f t="shared" si="554"/>
        <v>528</v>
      </c>
      <c r="L534" s="94">
        <f t="shared" si="555"/>
        <v>10</v>
      </c>
      <c r="M534" s="94">
        <v>1</v>
      </c>
      <c r="N534" s="94">
        <f>N$3/Q$3</f>
        <v>1</v>
      </c>
      <c r="O534" s="93">
        <f>O533*M534</f>
        <v>1.0843259247939615E+27</v>
      </c>
      <c r="P534" s="93">
        <f>K534*O534*$G534*N534</f>
        <v>7.5857151602232393E+30</v>
      </c>
      <c r="Q534" s="93">
        <f t="shared" si="547"/>
        <v>6.1484768490011026E+32</v>
      </c>
      <c r="R534" s="93">
        <f t="shared" si="548"/>
        <v>3.0742384245005511E+33</v>
      </c>
      <c r="S534" s="93">
        <f t="shared" si="556"/>
        <v>389939.20000000001</v>
      </c>
      <c r="T534" s="94">
        <f t="shared" si="549"/>
        <v>81.053357780180079</v>
      </c>
      <c r="U534" s="100">
        <f>T534/(($C534/N$3))</f>
        <v>5.4988709484518372</v>
      </c>
      <c r="V534" s="94">
        <f t="shared" si="557"/>
        <v>518</v>
      </c>
      <c r="W534" s="97">
        <f t="shared" si="558"/>
        <v>10.5</v>
      </c>
      <c r="X534" s="94">
        <v>1</v>
      </c>
      <c r="Y534" s="94">
        <f>Y$3/AB$3</f>
        <v>0.95238095238095244</v>
      </c>
      <c r="Z534" s="93">
        <f>Z533*X534</f>
        <v>8.9622857049296813E+25</v>
      </c>
      <c r="AA534" s="93">
        <f>V534*Z534*$G534*Y534</f>
        <v>5.8581705666844584E+29</v>
      </c>
      <c r="AB534" s="93">
        <f t="shared" si="599"/>
        <v>1.6139751728627882E+32</v>
      </c>
      <c r="AC534" s="93">
        <f t="shared" si="559"/>
        <v>3.2279503457255787E+33</v>
      </c>
      <c r="AD534" s="93">
        <f t="shared" si="560"/>
        <v>389939.20000000001</v>
      </c>
      <c r="AE534" s="94">
        <f t="shared" si="561"/>
        <v>275.5083954095669</v>
      </c>
      <c r="AF534" s="100">
        <f t="shared" si="600"/>
        <v>19.62576765129208</v>
      </c>
      <c r="AG534" s="94">
        <f t="shared" si="562"/>
        <v>493</v>
      </c>
      <c r="AH534" s="94">
        <f t="shared" si="563"/>
        <v>11.75</v>
      </c>
      <c r="AI534" s="94">
        <v>1</v>
      </c>
      <c r="AJ534" s="94">
        <f>AJ$3/AM$3</f>
        <v>0.85106382978723394</v>
      </c>
      <c r="AK534" s="93">
        <f>AK533*AI534</f>
        <v>7.8419999918134707E+24</v>
      </c>
      <c r="AL534" s="93">
        <f>AG534*AK534*$G534*AJ534</f>
        <v>4.3595198301383106E+28</v>
      </c>
      <c r="AM534" s="93">
        <f t="shared" si="601"/>
        <v>5.6441096074814687E+30</v>
      </c>
      <c r="AN534" s="93">
        <f t="shared" si="564"/>
        <v>3.6122301487881479E+33</v>
      </c>
      <c r="AO534" s="93">
        <f t="shared" si="565"/>
        <v>389939.20000000001</v>
      </c>
      <c r="AP534" s="94">
        <f t="shared" si="566"/>
        <v>129.46631343347744</v>
      </c>
      <c r="AQ534" s="100">
        <f t="shared" si="608"/>
        <v>10.32041508034844</v>
      </c>
      <c r="AR534" s="94">
        <f t="shared" si="567"/>
        <v>463</v>
      </c>
      <c r="AS534" s="94">
        <f t="shared" si="568"/>
        <v>13.25</v>
      </c>
      <c r="AT534" s="94">
        <v>1</v>
      </c>
      <c r="AU534" s="94">
        <f>AU$3/AX$3</f>
        <v>0.75471698113207542</v>
      </c>
      <c r="AV534" s="93">
        <f>AV533*AT534</f>
        <v>7.4534000030171138E+23</v>
      </c>
      <c r="AW534" s="93">
        <f>AR534*AV534*$G534*AU534</f>
        <v>3.450820022553108E+27</v>
      </c>
      <c r="AX534" s="93">
        <f t="shared" si="602"/>
        <v>9.9447409972246416E+28</v>
      </c>
      <c r="AY534" s="93">
        <f t="shared" si="569"/>
        <v>4.0733659124632306E+33</v>
      </c>
      <c r="AZ534" s="93">
        <f t="shared" si="570"/>
        <v>389939.20000000001</v>
      </c>
      <c r="BA534" s="94">
        <f t="shared" si="571"/>
        <v>28.818486424183231</v>
      </c>
      <c r="BB534" s="100">
        <f t="shared" si="609"/>
        <v>2.5905355842634181</v>
      </c>
      <c r="BC534" s="94">
        <f t="shared" si="572"/>
        <v>426</v>
      </c>
      <c r="BD534" s="94">
        <f t="shared" si="573"/>
        <v>15.1</v>
      </c>
      <c r="BE534" s="94">
        <v>1</v>
      </c>
      <c r="BF534" s="94">
        <f>BF$3/BI$3</f>
        <v>0.66225165562913912</v>
      </c>
      <c r="BG534" s="93">
        <f>BG533*BE534</f>
        <v>4.885250798518272E+21</v>
      </c>
      <c r="BH534" s="93">
        <f>BC534*BG534*$G534*BF534</f>
        <v>1.8260904427483657E+25</v>
      </c>
      <c r="BI534" s="93">
        <f t="shared" si="603"/>
        <v>6.7101553966728239E+26</v>
      </c>
      <c r="BJ534" s="93">
        <f t="shared" si="574"/>
        <v>4.6421000209958326E+33</v>
      </c>
      <c r="BK534" s="93">
        <f t="shared" si="575"/>
        <v>389939.20000000001</v>
      </c>
      <c r="BL534" s="94">
        <f t="shared" si="576"/>
        <v>36.74601892430735</v>
      </c>
      <c r="BM534" s="100">
        <f t="shared" si="610"/>
        <v>3.764347935936506</v>
      </c>
      <c r="BN534" s="94">
        <f t="shared" si="577"/>
        <v>376</v>
      </c>
      <c r="BO534" s="94">
        <f t="shared" si="578"/>
        <v>17.600000000000001</v>
      </c>
      <c r="BP534" s="94">
        <v>1</v>
      </c>
      <c r="BQ534" s="94">
        <f>BQ$3/BT$3</f>
        <v>0.56818181818181823</v>
      </c>
      <c r="BR534" s="93">
        <f>BR533*BP534</f>
        <v>2.036866581748777E+18</v>
      </c>
      <c r="BS534" s="93">
        <f>BN534*BR534*$G534*BQ534</f>
        <v>5.7655471395105187E+21</v>
      </c>
      <c r="BT534" s="93">
        <f t="shared" si="604"/>
        <v>7.6378010516764088E+23</v>
      </c>
      <c r="BU534" s="93">
        <f t="shared" si="579"/>
        <v>5.41065962712097E+33</v>
      </c>
      <c r="BV534" s="93">
        <f t="shared" si="580"/>
        <v>389939.20000000001</v>
      </c>
      <c r="BW534" s="94">
        <f t="shared" si="581"/>
        <v>132.47313510517651</v>
      </c>
      <c r="BX534" s="100">
        <f t="shared" si="611"/>
        <v>15.81768777375242</v>
      </c>
      <c r="BY534" s="94">
        <f t="shared" si="582"/>
        <v>321</v>
      </c>
      <c r="BZ534" s="94">
        <f t="shared" si="583"/>
        <v>20.350000000000001</v>
      </c>
      <c r="CA534" s="94">
        <v>1</v>
      </c>
      <c r="CB534" s="94">
        <f>CB$3/CE$3</f>
        <v>0.49140049140049141</v>
      </c>
      <c r="CC534" s="93">
        <f>CC533*CA534</f>
        <v>1.313455633072128E+16</v>
      </c>
      <c r="CD534" s="93">
        <f>BY534*CC534*$G534*CB534</f>
        <v>2.745103942830832E+19</v>
      </c>
      <c r="CE534" s="93">
        <f t="shared" si="605"/>
        <v>4.3121130205082118E+20</v>
      </c>
      <c r="CF534" s="93">
        <f t="shared" si="584"/>
        <v>6.256075193858622E+33</v>
      </c>
      <c r="CG534" s="93">
        <f t="shared" si="585"/>
        <v>389939.20000000001</v>
      </c>
      <c r="CH534" s="94">
        <f t="shared" si="586"/>
        <v>15.708377935086254</v>
      </c>
      <c r="CI534" s="100">
        <f t="shared" si="612"/>
        <v>2.168693968649968</v>
      </c>
      <c r="CJ534" s="94">
        <f t="shared" si="587"/>
        <v>271</v>
      </c>
      <c r="CK534" s="94">
        <f t="shared" si="588"/>
        <v>22.85</v>
      </c>
      <c r="CL534" s="94">
        <v>1</v>
      </c>
      <c r="CM534" s="94">
        <f>CM$3/CP$3</f>
        <v>0.43763676148796499</v>
      </c>
      <c r="CN534" s="93">
        <f>CN533*CL534</f>
        <v>5588999270400</v>
      </c>
      <c r="CO534" s="93">
        <f>CJ534*CN534*$G534*CM534</f>
        <v>8782535353465161</v>
      </c>
      <c r="CP534" s="93">
        <f t="shared" si="606"/>
        <v>4.7283756199426202E+17</v>
      </c>
      <c r="CQ534" s="93">
        <f t="shared" si="589"/>
        <v>7.0246347999837605E+33</v>
      </c>
      <c r="CR534" s="93">
        <f t="shared" si="590"/>
        <v>389939.20000000001</v>
      </c>
      <c r="CS534" s="94">
        <f t="shared" si="591"/>
        <v>53.838389823014296</v>
      </c>
      <c r="CT534" s="100">
        <f t="shared" si="613"/>
        <v>8.3460461835541171</v>
      </c>
      <c r="CU534" s="94">
        <f t="shared" si="592"/>
        <v>208</v>
      </c>
      <c r="CV534" s="94">
        <f t="shared" si="593"/>
        <v>26</v>
      </c>
      <c r="CW534" s="94">
        <v>1</v>
      </c>
      <c r="CX534" s="94">
        <f>CX$3/DA$3</f>
        <v>0.38461538461538458</v>
      </c>
      <c r="CY534" s="93">
        <f>CY533*CW534</f>
        <v>2543923200</v>
      </c>
      <c r="CZ534" s="93">
        <f>CU534*CY534*$G534*CX534</f>
        <v>2696477186457.6001</v>
      </c>
      <c r="DA534" s="93">
        <f t="shared" si="607"/>
        <v>86660495443127.875</v>
      </c>
      <c r="DB534" s="93">
        <f t="shared" si="594"/>
        <v>7.9930199037014343E+33</v>
      </c>
      <c r="DC534" s="93">
        <f t="shared" si="595"/>
        <v>389939.20000000001</v>
      </c>
      <c r="DD534" s="94">
        <f t="shared" si="596"/>
        <v>32.138412250754094</v>
      </c>
      <c r="DE534" s="100">
        <f t="shared" si="614"/>
        <v>5.6689193929416986</v>
      </c>
    </row>
    <row r="535" spans="1:109">
      <c r="A535" s="84">
        <v>8192</v>
      </c>
      <c r="B535" s="84">
        <f t="shared" si="550"/>
        <v>17.633333333333333</v>
      </c>
      <c r="C535" s="112">
        <f t="shared" si="615"/>
        <v>14.74</v>
      </c>
      <c r="D535" s="116"/>
      <c r="E535" s="86">
        <f t="shared" si="597"/>
        <v>3.645</v>
      </c>
      <c r="F535" s="86">
        <f t="shared" si="551"/>
        <v>3.645</v>
      </c>
      <c r="G535" s="87">
        <f t="shared" si="552"/>
        <v>13.286025</v>
      </c>
      <c r="H535" s="88">
        <f t="shared" si="553"/>
        <v>7.0627452421849212E+31</v>
      </c>
      <c r="I535" s="84">
        <f t="shared" si="598"/>
        <v>105.80000000000005</v>
      </c>
      <c r="J535" s="89">
        <v>529</v>
      </c>
      <c r="K535" s="94">
        <f t="shared" si="554"/>
        <v>529</v>
      </c>
      <c r="L535" s="94">
        <f t="shared" si="555"/>
        <v>10</v>
      </c>
      <c r="M535" s="94">
        <v>1</v>
      </c>
      <c r="N535" s="94">
        <f>N$3/Q$3</f>
        <v>1</v>
      </c>
      <c r="O535" s="93">
        <f>O534*M535</f>
        <v>1.0843259247939615E+27</v>
      </c>
      <c r="P535" s="93">
        <f>K535*O535*$G535*N535</f>
        <v>7.6209757314842071E+30</v>
      </c>
      <c r="Q535" s="93">
        <f t="shared" si="547"/>
        <v>7.0627452421849211E+32</v>
      </c>
      <c r="R535" s="93">
        <f t="shared" si="548"/>
        <v>3.5313726210924604E+33</v>
      </c>
      <c r="S535" s="93">
        <f t="shared" si="556"/>
        <v>390212.26666666666</v>
      </c>
      <c r="T535" s="94">
        <f t="shared" si="549"/>
        <v>92.675078507426647</v>
      </c>
      <c r="U535" s="100">
        <f>T535/(($C535/N$3))</f>
        <v>6.2873187589841688</v>
      </c>
      <c r="V535" s="94">
        <f t="shared" si="557"/>
        <v>519</v>
      </c>
      <c r="W535" s="97">
        <f t="shared" si="558"/>
        <v>10.5</v>
      </c>
      <c r="X535" s="94">
        <v>1</v>
      </c>
      <c r="Y535" s="94">
        <f>Y$3/AB$3</f>
        <v>0.95238095238095244</v>
      </c>
      <c r="Z535" s="93">
        <f>Z534*X535</f>
        <v>8.9622857049296813E+25</v>
      </c>
      <c r="AA535" s="93">
        <f>V535*Z535*$G535*Y535</f>
        <v>5.8856157955374399E+29</v>
      </c>
      <c r="AB535" s="93">
        <f t="shared" si="599"/>
        <v>1.8539706260735405E+32</v>
      </c>
      <c r="AC535" s="93">
        <f t="shared" si="559"/>
        <v>3.7079412521470839E+33</v>
      </c>
      <c r="AD535" s="93">
        <f t="shared" si="560"/>
        <v>390212.26666666666</v>
      </c>
      <c r="AE535" s="94">
        <f t="shared" si="561"/>
        <v>315.00028042592385</v>
      </c>
      <c r="AF535" s="100">
        <f t="shared" si="600"/>
        <v>22.438961631426054</v>
      </c>
      <c r="AG535" s="94">
        <f t="shared" si="562"/>
        <v>494</v>
      </c>
      <c r="AH535" s="94">
        <f t="shared" si="563"/>
        <v>11.75</v>
      </c>
      <c r="AI535" s="94">
        <v>1</v>
      </c>
      <c r="AJ535" s="94">
        <f>AJ$3/AM$3</f>
        <v>0.85106382978723394</v>
      </c>
      <c r="AK535" s="93">
        <f>AK534*AI535</f>
        <v>7.8419999918134707E+24</v>
      </c>
      <c r="AL535" s="93">
        <f>AG535*AK535*$G535*AJ535</f>
        <v>4.3803719083378194E+28</v>
      </c>
      <c r="AM535" s="93">
        <f t="shared" si="601"/>
        <v>6.4833794215369249E+30</v>
      </c>
      <c r="AN535" s="93">
        <f t="shared" si="564"/>
        <v>4.1493628297836414E+33</v>
      </c>
      <c r="AO535" s="93">
        <f t="shared" si="565"/>
        <v>390212.26666666666</v>
      </c>
      <c r="AP535" s="94">
        <f t="shared" si="566"/>
        <v>148.00979362496903</v>
      </c>
      <c r="AQ535" s="100">
        <f t="shared" si="608"/>
        <v>11.798609736047396</v>
      </c>
      <c r="AR535" s="94">
        <f t="shared" si="567"/>
        <v>464</v>
      </c>
      <c r="AS535" s="94">
        <f t="shared" si="568"/>
        <v>13.25</v>
      </c>
      <c r="AT535" s="94">
        <v>1</v>
      </c>
      <c r="AU535" s="94">
        <f>AU$3/AX$3</f>
        <v>0.75471698113207542</v>
      </c>
      <c r="AV535" s="93">
        <f>AV534*AT535</f>
        <v>7.4534000030171138E+23</v>
      </c>
      <c r="AW535" s="93">
        <f>AR535*AV535*$G535*AU535</f>
        <v>3.4677804733312938E+27</v>
      </c>
      <c r="AX535" s="93">
        <f t="shared" si="602"/>
        <v>1.1423507624383521E+29</v>
      </c>
      <c r="AY535" s="93">
        <f t="shared" si="569"/>
        <v>4.6790687229475104E+33</v>
      </c>
      <c r="AZ535" s="93">
        <f t="shared" si="570"/>
        <v>390212.26666666666</v>
      </c>
      <c r="BA535" s="94">
        <f t="shared" si="571"/>
        <v>32.941841942519581</v>
      </c>
      <c r="BB535" s="100">
        <f t="shared" si="609"/>
        <v>2.961189998225132</v>
      </c>
      <c r="BC535" s="94">
        <f t="shared" si="572"/>
        <v>427</v>
      </c>
      <c r="BD535" s="94">
        <f t="shared" si="573"/>
        <v>15.1</v>
      </c>
      <c r="BE535" s="94">
        <v>1</v>
      </c>
      <c r="BF535" s="94">
        <f>BF$3/BI$3</f>
        <v>0.66225165562913912</v>
      </c>
      <c r="BG535" s="93">
        <f>BG534*BE535</f>
        <v>4.885250798518272E+21</v>
      </c>
      <c r="BH535" s="93">
        <f>BC535*BG535*$G535*BF535</f>
        <v>1.8354090020293942E+25</v>
      </c>
      <c r="BI535" s="93">
        <f t="shared" si="603"/>
        <v>7.7079444659325503E+26</v>
      </c>
      <c r="BJ535" s="93">
        <f t="shared" si="574"/>
        <v>5.3323726578496152E+33</v>
      </c>
      <c r="BK535" s="93">
        <f t="shared" si="575"/>
        <v>390212.26666666666</v>
      </c>
      <c r="BL535" s="94">
        <f t="shared" si="576"/>
        <v>41.995786538095594</v>
      </c>
      <c r="BM535" s="100">
        <f t="shared" si="610"/>
        <v>4.3021463821251258</v>
      </c>
      <c r="BN535" s="94">
        <f t="shared" si="577"/>
        <v>377</v>
      </c>
      <c r="BO535" s="94">
        <f t="shared" si="578"/>
        <v>17.600000000000001</v>
      </c>
      <c r="BP535" s="94">
        <v>1</v>
      </c>
      <c r="BQ535" s="94">
        <f>BQ$3/BT$3</f>
        <v>0.56818181818181823</v>
      </c>
      <c r="BR535" s="93">
        <f>BR534*BP535</f>
        <v>2.036866581748777E+18</v>
      </c>
      <c r="BS535" s="93">
        <f>BN535*BR535*$G535*BQ535</f>
        <v>5.7967734904520494E+21</v>
      </c>
      <c r="BT535" s="93">
        <f t="shared" si="604"/>
        <v>8.7735295038553203E+23</v>
      </c>
      <c r="BU535" s="93">
        <f t="shared" si="579"/>
        <v>6.2152158131227313E+33</v>
      </c>
      <c r="BV535" s="93">
        <f t="shared" si="580"/>
        <v>390212.26666666666</v>
      </c>
      <c r="BW535" s="94">
        <f t="shared" si="581"/>
        <v>151.35194635957967</v>
      </c>
      <c r="BX535" s="100">
        <f t="shared" si="611"/>
        <v>18.071874192188616</v>
      </c>
      <c r="BY535" s="94">
        <f t="shared" si="582"/>
        <v>322</v>
      </c>
      <c r="BZ535" s="94">
        <f t="shared" si="583"/>
        <v>20.350000000000001</v>
      </c>
      <c r="CA535" s="94">
        <v>1</v>
      </c>
      <c r="CB535" s="94">
        <f>CB$3/CE$3</f>
        <v>0.49140049140049141</v>
      </c>
      <c r="CC535" s="93">
        <f>CC534*CA535</f>
        <v>1.313455633072128E+16</v>
      </c>
      <c r="CD535" s="93">
        <f>BY535*CC535*$G535*CB535</f>
        <v>2.7612258523433181E+19</v>
      </c>
      <c r="CE535" s="93">
        <f t="shared" si="605"/>
        <v>4.9533171332190791E+20</v>
      </c>
      <c r="CF535" s="93">
        <f t="shared" si="584"/>
        <v>7.1863432839231572E+33</v>
      </c>
      <c r="CG535" s="93">
        <f t="shared" si="585"/>
        <v>390212.26666666666</v>
      </c>
      <c r="CH535" s="94">
        <f t="shared" si="586"/>
        <v>17.938833685101997</v>
      </c>
      <c r="CI535" s="100">
        <f t="shared" si="612"/>
        <v>2.476630023689455</v>
      </c>
      <c r="CJ535" s="94">
        <f t="shared" si="587"/>
        <v>272</v>
      </c>
      <c r="CK535" s="94">
        <f t="shared" si="588"/>
        <v>22.85</v>
      </c>
      <c r="CL535" s="94">
        <v>1</v>
      </c>
      <c r="CM535" s="94">
        <f>CM$3/CP$3</f>
        <v>0.43763676148796499</v>
      </c>
      <c r="CN535" s="93">
        <f>CN534*CL535</f>
        <v>5588999270400</v>
      </c>
      <c r="CO535" s="93">
        <f>CJ535*CN535*$G535*CM535</f>
        <v>8839176742482449</v>
      </c>
      <c r="CP535" s="93">
        <f t="shared" si="606"/>
        <v>5.4314772964361734E+17</v>
      </c>
      <c r="CQ535" s="93">
        <f t="shared" si="589"/>
        <v>8.0691864391962722E+33</v>
      </c>
      <c r="CR535" s="93">
        <f t="shared" si="590"/>
        <v>390212.26666666666</v>
      </c>
      <c r="CS535" s="94">
        <f t="shared" si="591"/>
        <v>61.447773414594764</v>
      </c>
      <c r="CT535" s="100">
        <f t="shared" si="613"/>
        <v>9.5256555123710349</v>
      </c>
      <c r="CU535" s="94">
        <f t="shared" si="592"/>
        <v>209</v>
      </c>
      <c r="CV535" s="94">
        <f t="shared" si="593"/>
        <v>26</v>
      </c>
      <c r="CW535" s="94">
        <v>1</v>
      </c>
      <c r="CX535" s="94">
        <f>CX$3/DA$3</f>
        <v>0.38461538461538458</v>
      </c>
      <c r="CY535" s="93">
        <f>CY534*CW535</f>
        <v>2543923200</v>
      </c>
      <c r="CZ535" s="93">
        <f>CU535*CY535*$G535*CX535</f>
        <v>2716889650675.2002</v>
      </c>
      <c r="DA535" s="93">
        <f t="shared" si="607"/>
        <v>99546768558749.047</v>
      </c>
      <c r="DB535" s="93">
        <f t="shared" si="594"/>
        <v>9.1815688148403978E+33</v>
      </c>
      <c r="DC535" s="93">
        <f t="shared" si="595"/>
        <v>390212.26666666666</v>
      </c>
      <c r="DD535" s="94">
        <f t="shared" si="596"/>
        <v>36.639974882310632</v>
      </c>
      <c r="DE535" s="100">
        <f t="shared" si="614"/>
        <v>6.4629535070561488</v>
      </c>
    </row>
    <row r="536" spans="1:109">
      <c r="A536" s="84">
        <v>8192</v>
      </c>
      <c r="B536" s="84">
        <f t="shared" si="550"/>
        <v>17.666666666666668</v>
      </c>
      <c r="C536" s="112">
        <f t="shared" si="615"/>
        <v>14.74</v>
      </c>
      <c r="D536" s="116"/>
      <c r="E536" s="86">
        <f t="shared" si="597"/>
        <v>3.65</v>
      </c>
      <c r="F536" s="86">
        <f t="shared" si="551"/>
        <v>3.65</v>
      </c>
      <c r="G536" s="87">
        <f t="shared" si="552"/>
        <v>13.3225</v>
      </c>
      <c r="H536" s="88">
        <f t="shared" si="553"/>
        <v>8.1129638414609546E+31</v>
      </c>
      <c r="I536" s="84">
        <f t="shared" si="598"/>
        <v>106.00000000000006</v>
      </c>
      <c r="J536" s="89">
        <v>530</v>
      </c>
      <c r="K536" s="94">
        <f t="shared" si="554"/>
        <v>530</v>
      </c>
      <c r="L536" s="94">
        <f t="shared" si="555"/>
        <v>10</v>
      </c>
      <c r="M536" s="94">
        <v>1</v>
      </c>
      <c r="N536" s="94">
        <f>N$3/Q$3</f>
        <v>1</v>
      </c>
      <c r="O536" s="93">
        <f>O535*M536</f>
        <v>1.0843259247939615E+27</v>
      </c>
      <c r="P536" s="93">
        <f>K536*O536*$G536*N536</f>
        <v>7.6563440305258029E+30</v>
      </c>
      <c r="Q536" s="93">
        <f t="shared" si="547"/>
        <v>8.112963841460955E+32</v>
      </c>
      <c r="R536" s="93">
        <f t="shared" si="548"/>
        <v>4.0564819207304776E+33</v>
      </c>
      <c r="S536" s="93">
        <f t="shared" si="556"/>
        <v>390485.33333333337</v>
      </c>
      <c r="T536" s="94">
        <f t="shared" si="549"/>
        <v>105.96394061074857</v>
      </c>
      <c r="U536" s="100">
        <f>T536/(($C536/N$3))</f>
        <v>7.1888697836328737</v>
      </c>
      <c r="V536" s="94">
        <f t="shared" si="557"/>
        <v>520</v>
      </c>
      <c r="W536" s="97">
        <f t="shared" si="558"/>
        <v>10.5</v>
      </c>
      <c r="X536" s="94">
        <v>14</v>
      </c>
      <c r="Y536" s="94">
        <f>Y$3/AB$3</f>
        <v>0.95238095238095244</v>
      </c>
      <c r="Z536" s="93">
        <f>Z535*X536</f>
        <v>1.2547199986901554E+27</v>
      </c>
      <c r="AA536" s="93">
        <f>V536*Z536*$G536*Y536</f>
        <v>8.2784035570721808E+30</v>
      </c>
      <c r="AB536" s="93">
        <f t="shared" si="599"/>
        <v>2.1296530083834993E+32</v>
      </c>
      <c r="AC536" s="93">
        <f t="shared" si="559"/>
        <v>4.2593060167670012E+33</v>
      </c>
      <c r="AD536" s="93">
        <f t="shared" si="560"/>
        <v>390485.33333333337</v>
      </c>
      <c r="AE536" s="94">
        <f t="shared" si="561"/>
        <v>25.725407002708295</v>
      </c>
      <c r="AF536" s="100">
        <f t="shared" si="600"/>
        <v>1.8325425612512694</v>
      </c>
      <c r="AG536" s="94">
        <f t="shared" si="562"/>
        <v>495</v>
      </c>
      <c r="AH536" s="94">
        <f t="shared" si="563"/>
        <v>11.75</v>
      </c>
      <c r="AI536" s="94">
        <v>1</v>
      </c>
      <c r="AJ536" s="94">
        <f>AJ$3/AM$3</f>
        <v>0.85106382978723394</v>
      </c>
      <c r="AK536" s="93">
        <f>AK535*AI536</f>
        <v>7.8419999918134707E+24</v>
      </c>
      <c r="AL536" s="93">
        <f>AG536*AK536*$G536*AJ536</f>
        <v>4.4012891251925789E+28</v>
      </c>
      <c r="AM536" s="93">
        <f t="shared" si="601"/>
        <v>7.4474472763410921E+30</v>
      </c>
      <c r="AN536" s="93">
        <f t="shared" si="564"/>
        <v>4.7663662568583109E+33</v>
      </c>
      <c r="AO536" s="93">
        <f t="shared" si="565"/>
        <v>390485.33333333337</v>
      </c>
      <c r="AP536" s="94">
        <f t="shared" si="566"/>
        <v>169.21058954551702</v>
      </c>
      <c r="AQ536" s="100">
        <f t="shared" si="608"/>
        <v>13.488632477339383</v>
      </c>
      <c r="AR536" s="94">
        <f t="shared" si="567"/>
        <v>465</v>
      </c>
      <c r="AS536" s="94">
        <f t="shared" si="568"/>
        <v>13.25</v>
      </c>
      <c r="AT536" s="94">
        <v>1</v>
      </c>
      <c r="AU536" s="94">
        <f>AU$3/AX$3</f>
        <v>0.75471698113207542</v>
      </c>
      <c r="AV536" s="93">
        <f>AV535*AT536</f>
        <v>7.4534000030171138E+23</v>
      </c>
      <c r="AW536" s="93">
        <f>AR536*AV536*$G536*AU536</f>
        <v>3.4847949823540303E+27</v>
      </c>
      <c r="AX536" s="93">
        <f t="shared" si="602"/>
        <v>1.3122164416425439E+29</v>
      </c>
      <c r="AY536" s="93">
        <f t="shared" si="569"/>
        <v>5.3748385449678817E+33</v>
      </c>
      <c r="AZ536" s="93">
        <f t="shared" si="570"/>
        <v>390485.33333333337</v>
      </c>
      <c r="BA536" s="94">
        <f t="shared" si="571"/>
        <v>37.6554847067681</v>
      </c>
      <c r="BB536" s="100">
        <f t="shared" si="609"/>
        <v>3.384906189719656</v>
      </c>
      <c r="BC536" s="94">
        <f t="shared" si="572"/>
        <v>428</v>
      </c>
      <c r="BD536" s="94">
        <f t="shared" si="573"/>
        <v>15.1</v>
      </c>
      <c r="BE536" s="94">
        <v>1</v>
      </c>
      <c r="BF536" s="94">
        <f>BF$3/BI$3</f>
        <v>0.66225165562913912</v>
      </c>
      <c r="BG536" s="93">
        <f>BG535*BE536</f>
        <v>4.885250798518272E+21</v>
      </c>
      <c r="BH536" s="93">
        <f>BC536*BG536*$G536*BF536</f>
        <v>1.8447580536870956E+25</v>
      </c>
      <c r="BI536" s="93">
        <f t="shared" si="603"/>
        <v>8.8541031284252212E+26</v>
      </c>
      <c r="BJ536" s="93">
        <f t="shared" si="574"/>
        <v>6.1252877003030201E+33</v>
      </c>
      <c r="BK536" s="93">
        <f t="shared" si="575"/>
        <v>390485.33333333337</v>
      </c>
      <c r="BL536" s="94">
        <f t="shared" si="576"/>
        <v>47.996012868617825</v>
      </c>
      <c r="BM536" s="100">
        <f t="shared" si="610"/>
        <v>4.9168235706657342</v>
      </c>
      <c r="BN536" s="94">
        <f t="shared" si="577"/>
        <v>378</v>
      </c>
      <c r="BO536" s="94">
        <f t="shared" si="578"/>
        <v>17.600000000000001</v>
      </c>
      <c r="BP536" s="94">
        <v>1</v>
      </c>
      <c r="BQ536" s="94">
        <f>BQ$3/BT$3</f>
        <v>0.56818181818181823</v>
      </c>
      <c r="BR536" s="93">
        <f>BR535*BP536</f>
        <v>2.036866581748777E+18</v>
      </c>
      <c r="BS536" s="93">
        <f>BN536*BR536*$G536*BQ536</f>
        <v>5.8281060246372588E+21</v>
      </c>
      <c r="BT536" s="93">
        <f t="shared" si="604"/>
        <v>1.0078138908596554E+24</v>
      </c>
      <c r="BU536" s="93">
        <f t="shared" si="579"/>
        <v>7.1394081804856405E+33</v>
      </c>
      <c r="BV536" s="93">
        <f t="shared" si="580"/>
        <v>390485.33333333337</v>
      </c>
      <c r="BW536" s="94">
        <f t="shared" si="581"/>
        <v>172.92305366431313</v>
      </c>
      <c r="BX536" s="100">
        <f t="shared" si="611"/>
        <v>20.647528795738882</v>
      </c>
      <c r="BY536" s="94">
        <f t="shared" si="582"/>
        <v>323</v>
      </c>
      <c r="BZ536" s="94">
        <f t="shared" si="583"/>
        <v>20.350000000000001</v>
      </c>
      <c r="CA536" s="94">
        <v>1</v>
      </c>
      <c r="CB536" s="94">
        <f>CB$3/CE$3</f>
        <v>0.49140049140049141</v>
      </c>
      <c r="CC536" s="93">
        <f>CC535*CA536</f>
        <v>1.313455633072128E+16</v>
      </c>
      <c r="CD536" s="93">
        <f>BY536*CC536*$G536*CB536</f>
        <v>2.7774052053699785E+19</v>
      </c>
      <c r="CE536" s="93">
        <f t="shared" si="605"/>
        <v>5.6898672427073851E+20</v>
      </c>
      <c r="CF536" s="93">
        <f t="shared" si="584"/>
        <v>8.2549407086865216E+33</v>
      </c>
      <c r="CG536" s="93">
        <f t="shared" si="585"/>
        <v>390485.33333333337</v>
      </c>
      <c r="CH536" s="94">
        <f t="shared" si="586"/>
        <v>20.486269816540641</v>
      </c>
      <c r="CI536" s="100">
        <f t="shared" si="612"/>
        <v>2.8283282955671782</v>
      </c>
      <c r="CJ536" s="94">
        <f t="shared" si="587"/>
        <v>273</v>
      </c>
      <c r="CK536" s="94">
        <f t="shared" si="588"/>
        <v>22.85</v>
      </c>
      <c r="CL536" s="94">
        <v>1</v>
      </c>
      <c r="CM536" s="94">
        <f>CM$3/CP$3</f>
        <v>0.43763676148796499</v>
      </c>
      <c r="CN536" s="93">
        <f>CN535*CL536</f>
        <v>5588999270400</v>
      </c>
      <c r="CO536" s="93">
        <f>CJ536*CN536*$G536*CM536</f>
        <v>8896029706308005</v>
      </c>
      <c r="CP536" s="93">
        <f t="shared" si="606"/>
        <v>6.2391290356199757E+17</v>
      </c>
      <c r="CQ536" s="93">
        <f t="shared" si="589"/>
        <v>9.2690611888691408E+33</v>
      </c>
      <c r="CR536" s="93">
        <f t="shared" si="590"/>
        <v>390485.33333333337</v>
      </c>
      <c r="CS536" s="94">
        <f t="shared" si="591"/>
        <v>70.133860178051435</v>
      </c>
      <c r="CT536" s="100">
        <f t="shared" si="613"/>
        <v>10.872175746733213</v>
      </c>
      <c r="CU536" s="94">
        <f t="shared" si="592"/>
        <v>210</v>
      </c>
      <c r="CV536" s="94">
        <f t="shared" si="593"/>
        <v>26</v>
      </c>
      <c r="CW536" s="94">
        <v>1</v>
      </c>
      <c r="CX536" s="94">
        <f>CX$3/DA$3</f>
        <v>0.38461538461538458</v>
      </c>
      <c r="CY536" s="93">
        <f>CY535*CW536</f>
        <v>2543923200</v>
      </c>
      <c r="CZ536" s="93">
        <f>CU536*CY536*$G536*CX536</f>
        <v>2737383667200</v>
      </c>
      <c r="DA536" s="93">
        <f t="shared" si="607"/>
        <v>114349209288705.59</v>
      </c>
      <c r="DB536" s="93">
        <f t="shared" si="594"/>
        <v>1.054685299389924E+34</v>
      </c>
      <c r="DC536" s="93">
        <f t="shared" si="595"/>
        <v>390485.33333333337</v>
      </c>
      <c r="DD536" s="94">
        <f t="shared" si="596"/>
        <v>41.773175846289199</v>
      </c>
      <c r="DE536" s="100">
        <f t="shared" si="614"/>
        <v>7.3684027951392066</v>
      </c>
    </row>
    <row r="537" spans="1:109">
      <c r="A537" s="84">
        <v>8192</v>
      </c>
      <c r="B537" s="84">
        <f t="shared" si="550"/>
        <v>17.7</v>
      </c>
      <c r="C537" s="112">
        <f t="shared" si="615"/>
        <v>14.74</v>
      </c>
      <c r="D537" s="116"/>
      <c r="E537" s="86">
        <f t="shared" si="597"/>
        <v>3.6550000000000002</v>
      </c>
      <c r="F537" s="86">
        <f t="shared" si="551"/>
        <v>3.6550000000000002</v>
      </c>
      <c r="G537" s="87">
        <f t="shared" si="552"/>
        <v>13.359025000000003</v>
      </c>
      <c r="H537" s="88">
        <f t="shared" si="553"/>
        <v>9.3193482188366258E+31</v>
      </c>
      <c r="I537" s="84">
        <f t="shared" si="598"/>
        <v>106.20000000000006</v>
      </c>
      <c r="J537" s="89">
        <v>531</v>
      </c>
      <c r="K537" s="94">
        <f t="shared" si="554"/>
        <v>531</v>
      </c>
      <c r="L537" s="94">
        <f t="shared" si="555"/>
        <v>10</v>
      </c>
      <c r="M537" s="94">
        <v>1</v>
      </c>
      <c r="N537" s="94">
        <f>N$3/Q$3</f>
        <v>1</v>
      </c>
      <c r="O537" s="93">
        <f>O536*M537</f>
        <v>1.0843259247939615E+27</v>
      </c>
      <c r="P537" s="93">
        <f>K537*O537*$G537*N537</f>
        <v>7.6918202199969177E+30</v>
      </c>
      <c r="Q537" s="93">
        <f t="shared" ref="Q537:Q600" si="616">L537*POWER($I$1,K537)</f>
        <v>9.3193482188366258E+32</v>
      </c>
      <c r="R537" s="93">
        <f t="shared" ref="R537:R600" si="617">$H537*L537*5</f>
        <v>4.6596741094183131E+33</v>
      </c>
      <c r="S537" s="93">
        <f t="shared" si="556"/>
        <v>390758.40000000002</v>
      </c>
      <c r="T537" s="94">
        <f t="shared" ref="T537:T600" si="618">Q537/P537</f>
        <v>121.15920487336039</v>
      </c>
      <c r="U537" s="100">
        <f>T537/(($C537/N$3))</f>
        <v>8.2197560972429038</v>
      </c>
      <c r="V537" s="94">
        <f t="shared" si="557"/>
        <v>521</v>
      </c>
      <c r="W537" s="97">
        <f t="shared" si="558"/>
        <v>10.5</v>
      </c>
      <c r="X537" s="94">
        <v>1</v>
      </c>
      <c r="Y537" s="94">
        <f>Y$3/AB$3</f>
        <v>0.95238095238095244</v>
      </c>
      <c r="Z537" s="93">
        <f>Z536*X537</f>
        <v>1.2547199986901554E+27</v>
      </c>
      <c r="AA537" s="93">
        <f>V537*Z537*$G537*Y537</f>
        <v>8.3170633025632524E+30</v>
      </c>
      <c r="AB537" s="93">
        <f t="shared" si="599"/>
        <v>2.4463289074446122E+32</v>
      </c>
      <c r="AC537" s="93">
        <f t="shared" si="559"/>
        <v>4.8926578148892285E+33</v>
      </c>
      <c r="AD537" s="93">
        <f t="shared" si="560"/>
        <v>390758.40000000002</v>
      </c>
      <c r="AE537" s="94">
        <f t="shared" si="561"/>
        <v>29.41337366869233</v>
      </c>
      <c r="AF537" s="100">
        <f t="shared" si="600"/>
        <v>2.0952538909177032</v>
      </c>
      <c r="AG537" s="94">
        <f t="shared" si="562"/>
        <v>496</v>
      </c>
      <c r="AH537" s="94">
        <f t="shared" si="563"/>
        <v>11.75</v>
      </c>
      <c r="AI537" s="94">
        <v>1</v>
      </c>
      <c r="AJ537" s="94">
        <f>AJ$3/AM$3</f>
        <v>0.85106382978723394</v>
      </c>
      <c r="AK537" s="93">
        <f>AK536*AI537</f>
        <v>7.8419999918134707E+24</v>
      </c>
      <c r="AL537" s="93">
        <f>AG537*AK537*$G537*AJ537</f>
        <v>4.4222715808132285E+28</v>
      </c>
      <c r="AM537" s="93">
        <f t="shared" si="601"/>
        <v>8.5548704352601652E+30</v>
      </c>
      <c r="AN537" s="93">
        <f t="shared" si="564"/>
        <v>5.4751170785665184E+33</v>
      </c>
      <c r="AO537" s="93">
        <f t="shared" si="565"/>
        <v>390758.40000000002</v>
      </c>
      <c r="AP537" s="94">
        <f t="shared" si="566"/>
        <v>193.44968482661523</v>
      </c>
      <c r="AQ537" s="100">
        <f t="shared" si="608"/>
        <v>15.420853437671161</v>
      </c>
      <c r="AR537" s="94">
        <f t="shared" si="567"/>
        <v>466</v>
      </c>
      <c r="AS537" s="94">
        <f t="shared" si="568"/>
        <v>13.25</v>
      </c>
      <c r="AT537" s="94">
        <v>1</v>
      </c>
      <c r="AU537" s="94">
        <f>AU$3/AX$3</f>
        <v>0.75471698113207542</v>
      </c>
      <c r="AV537" s="93">
        <f>AV536*AT537</f>
        <v>7.4534000030171138E+23</v>
      </c>
      <c r="AW537" s="93">
        <f>AR537*AV537*$G537*AU537</f>
        <v>3.5018636339994308E+27</v>
      </c>
      <c r="AX537" s="93">
        <f t="shared" si="602"/>
        <v>1.5073408679148529E+29</v>
      </c>
      <c r="AY537" s="93">
        <f t="shared" si="569"/>
        <v>6.1740681949792651E+33</v>
      </c>
      <c r="AZ537" s="93">
        <f t="shared" si="570"/>
        <v>390758.40000000002</v>
      </c>
      <c r="BA537" s="94">
        <f t="shared" si="571"/>
        <v>43.0439624570229</v>
      </c>
      <c r="BB537" s="100">
        <f t="shared" si="609"/>
        <v>3.869284277853144</v>
      </c>
      <c r="BC537" s="94">
        <f t="shared" si="572"/>
        <v>429</v>
      </c>
      <c r="BD537" s="94">
        <f t="shared" si="573"/>
        <v>15.1</v>
      </c>
      <c r="BE537" s="94">
        <v>1</v>
      </c>
      <c r="BF537" s="94">
        <f>BF$3/BI$3</f>
        <v>0.66225165562913912</v>
      </c>
      <c r="BG537" s="93">
        <f>BG536*BE537</f>
        <v>4.885250798518272E+21</v>
      </c>
      <c r="BH537" s="93">
        <f>BC537*BG537*$G537*BF537</f>
        <v>1.8541376462504519E+25</v>
      </c>
      <c r="BI537" s="93">
        <f t="shared" si="603"/>
        <v>1.0170693698596152E+27</v>
      </c>
      <c r="BJ537" s="93">
        <f t="shared" si="574"/>
        <v>7.0361079052216526E+33</v>
      </c>
      <c r="BK537" s="93">
        <f t="shared" si="575"/>
        <v>390758.40000000002</v>
      </c>
      <c r="BL537" s="94">
        <f t="shared" si="576"/>
        <v>54.854038043852555</v>
      </c>
      <c r="BM537" s="100">
        <f t="shared" si="610"/>
        <v>5.6193756747772969</v>
      </c>
      <c r="BN537" s="94">
        <f t="shared" si="577"/>
        <v>379</v>
      </c>
      <c r="BO537" s="94">
        <f t="shared" si="578"/>
        <v>17.600000000000001</v>
      </c>
      <c r="BP537" s="94">
        <v>1</v>
      </c>
      <c r="BQ537" s="94">
        <f>BQ$3/BT$3</f>
        <v>0.56818181818181823</v>
      </c>
      <c r="BR537" s="93">
        <f>BR536*BP537</f>
        <v>2.036866581748777E+18</v>
      </c>
      <c r="BS537" s="93">
        <f>BN537*BR537*$G537*BQ537</f>
        <v>5.8595449156627323E+21</v>
      </c>
      <c r="BT537" s="93">
        <f t="shared" si="604"/>
        <v>1.1576741585736476E+24</v>
      </c>
      <c r="BU537" s="93">
        <f t="shared" si="579"/>
        <v>8.2010264325762325E+33</v>
      </c>
      <c r="BV537" s="93">
        <f t="shared" si="580"/>
        <v>390758.40000000002</v>
      </c>
      <c r="BW537" s="94">
        <f t="shared" si="581"/>
        <v>197.57066039022098</v>
      </c>
      <c r="BX537" s="100">
        <f t="shared" si="611"/>
        <v>23.590526613757728</v>
      </c>
      <c r="BY537" s="94">
        <f t="shared" si="582"/>
        <v>324</v>
      </c>
      <c r="BZ537" s="94">
        <f t="shared" si="583"/>
        <v>20.350000000000001</v>
      </c>
      <c r="CA537" s="94">
        <v>1</v>
      </c>
      <c r="CB537" s="94">
        <f>CB$3/CE$3</f>
        <v>0.49140049140049141</v>
      </c>
      <c r="CC537" s="93">
        <f>CC536*CA537</f>
        <v>1.313455633072128E+16</v>
      </c>
      <c r="CD537" s="93">
        <f>BY537*CC537*$G537*CB537</f>
        <v>2.7936420987257246E+19</v>
      </c>
      <c r="CE537" s="93">
        <f t="shared" si="605"/>
        <v>6.5359411418494888E+20</v>
      </c>
      <c r="CF537" s="93">
        <f t="shared" si="584"/>
        <v>9.4824368126662669E+33</v>
      </c>
      <c r="CG537" s="93">
        <f t="shared" si="585"/>
        <v>390758.40000000002</v>
      </c>
      <c r="CH537" s="94">
        <f t="shared" si="586"/>
        <v>23.39577122220042</v>
      </c>
      <c r="CI537" s="100">
        <f t="shared" si="612"/>
        <v>3.230013191124685</v>
      </c>
      <c r="CJ537" s="94">
        <f t="shared" si="587"/>
        <v>274</v>
      </c>
      <c r="CK537" s="94">
        <f t="shared" si="588"/>
        <v>22.85</v>
      </c>
      <c r="CL537" s="94">
        <v>1</v>
      </c>
      <c r="CM537" s="94">
        <f>CM$3/CP$3</f>
        <v>0.43763676148796499</v>
      </c>
      <c r="CN537" s="93">
        <f>CN536*CL537</f>
        <v>5588999270400</v>
      </c>
      <c r="CO537" s="93">
        <f>CJ537*CN537*$G537*CM537</f>
        <v>8953094611834561</v>
      </c>
      <c r="CP537" s="93">
        <f t="shared" si="606"/>
        <v>7.1668772598309043E+17</v>
      </c>
      <c r="CQ537" s="93">
        <f t="shared" si="589"/>
        <v>1.0647355340020846E+34</v>
      </c>
      <c r="CR537" s="93">
        <f t="shared" si="590"/>
        <v>390758.40000000002</v>
      </c>
      <c r="CS537" s="94">
        <f t="shared" si="591"/>
        <v>80.0491625583565</v>
      </c>
      <c r="CT537" s="100">
        <f t="shared" si="613"/>
        <v>12.409249419663814</v>
      </c>
      <c r="CU537" s="94">
        <f t="shared" si="592"/>
        <v>211</v>
      </c>
      <c r="CV537" s="94">
        <f t="shared" si="593"/>
        <v>26</v>
      </c>
      <c r="CW537" s="94">
        <v>1</v>
      </c>
      <c r="CX537" s="94">
        <f>CX$3/DA$3</f>
        <v>0.38461538461538458</v>
      </c>
      <c r="CY537" s="93">
        <f>CY536*CW537</f>
        <v>2543923200</v>
      </c>
      <c r="CZ537" s="93">
        <f>CU537*CY537*$G537*CX537</f>
        <v>2757959382796.8003</v>
      </c>
      <c r="DA537" s="93">
        <f t="shared" si="607"/>
        <v>131352748605147.8</v>
      </c>
      <c r="DB537" s="93">
        <f t="shared" si="594"/>
        <v>1.2115152684487614E+34</v>
      </c>
      <c r="DC537" s="93">
        <f t="shared" si="595"/>
        <v>390758.40000000002</v>
      </c>
      <c r="DD537" s="94">
        <f t="shared" si="596"/>
        <v>47.626788641080417</v>
      </c>
      <c r="DE537" s="100">
        <f t="shared" si="614"/>
        <v>8.4009260832299244</v>
      </c>
    </row>
    <row r="538" spans="1:109">
      <c r="A538" s="84">
        <v>8192</v>
      </c>
      <c r="B538" s="84">
        <f t="shared" si="550"/>
        <v>17.733333333333334</v>
      </c>
      <c r="C538" s="112">
        <f t="shared" si="615"/>
        <v>14.74</v>
      </c>
      <c r="D538" s="116"/>
      <c r="E538" s="86">
        <f t="shared" si="597"/>
        <v>3.66</v>
      </c>
      <c r="F538" s="86">
        <f t="shared" si="551"/>
        <v>3.66</v>
      </c>
      <c r="G538" s="87">
        <f t="shared" si="552"/>
        <v>13.395600000000002</v>
      </c>
      <c r="H538" s="88">
        <f t="shared" si="553"/>
        <v>1.070511996862218E+32</v>
      </c>
      <c r="I538" s="84">
        <f t="shared" si="598"/>
        <v>106.40000000000005</v>
      </c>
      <c r="J538" s="89">
        <v>532</v>
      </c>
      <c r="K538" s="94">
        <f t="shared" si="554"/>
        <v>532</v>
      </c>
      <c r="L538" s="94">
        <f t="shared" si="555"/>
        <v>10</v>
      </c>
      <c r="M538" s="94">
        <v>1</v>
      </c>
      <c r="N538" s="94">
        <f>N$3/Q$3</f>
        <v>1</v>
      </c>
      <c r="O538" s="93">
        <f>O537*M538</f>
        <v>1.0843259247939615E+27</v>
      </c>
      <c r="P538" s="93">
        <f>K538*O538*$G538*N538</f>
        <v>7.7274044625464359E+30</v>
      </c>
      <c r="Q538" s="93">
        <f t="shared" si="616"/>
        <v>1.0705119968622181E+33</v>
      </c>
      <c r="R538" s="93">
        <f t="shared" si="617"/>
        <v>5.3525599843110899E+33</v>
      </c>
      <c r="S538" s="93">
        <f t="shared" si="556"/>
        <v>391031.46666666667</v>
      </c>
      <c r="T538" s="94">
        <f t="shared" si="618"/>
        <v>138.53448490380285</v>
      </c>
      <c r="U538" s="100">
        <f>T538/(($C538/N$3))</f>
        <v>9.3985403598238015</v>
      </c>
      <c r="V538" s="94">
        <f t="shared" si="557"/>
        <v>522</v>
      </c>
      <c r="W538" s="97">
        <f t="shared" si="558"/>
        <v>10.5</v>
      </c>
      <c r="X538" s="94">
        <v>1</v>
      </c>
      <c r="Y538" s="94">
        <f>Y$3/AB$3</f>
        <v>0.95238095238095244</v>
      </c>
      <c r="Z538" s="93">
        <f>Z537*X538</f>
        <v>1.2547199986901554E+27</v>
      </c>
      <c r="AA538" s="93">
        <f>V538*Z538*$G538*Y538</f>
        <v>8.3558415294713409E+30</v>
      </c>
      <c r="AB538" s="93">
        <f t="shared" si="599"/>
        <v>2.8100939917633203E+32</v>
      </c>
      <c r="AC538" s="93">
        <f t="shared" si="559"/>
        <v>5.6201879835266451E+33</v>
      </c>
      <c r="AD538" s="93">
        <f t="shared" si="560"/>
        <v>391031.46666666667</v>
      </c>
      <c r="AE538" s="94">
        <f t="shared" si="561"/>
        <v>33.630293033347051</v>
      </c>
      <c r="AF538" s="100">
        <f t="shared" si="600"/>
        <v>2.3956450261203801</v>
      </c>
      <c r="AG538" s="94">
        <f t="shared" si="562"/>
        <v>497</v>
      </c>
      <c r="AH538" s="94">
        <f t="shared" si="563"/>
        <v>11.75</v>
      </c>
      <c r="AI538" s="94">
        <v>1</v>
      </c>
      <c r="AJ538" s="94">
        <f>AJ$3/AM$3</f>
        <v>0.85106382978723394</v>
      </c>
      <c r="AK538" s="93">
        <f>AK537*AI538</f>
        <v>7.8419999918134707E+24</v>
      </c>
      <c r="AL538" s="93">
        <f>AG538*AK538*$G538*AJ538</f>
        <v>4.4433193753104048E+28</v>
      </c>
      <c r="AM538" s="93">
        <f t="shared" si="601"/>
        <v>9.8269655961961202E+30</v>
      </c>
      <c r="AN538" s="93">
        <f t="shared" si="564"/>
        <v>6.2892579815655312E+33</v>
      </c>
      <c r="AO538" s="93">
        <f t="shared" si="565"/>
        <v>391031.46666666667</v>
      </c>
      <c r="AP538" s="94">
        <f t="shared" si="566"/>
        <v>221.16271116589769</v>
      </c>
      <c r="AQ538" s="100">
        <f t="shared" si="608"/>
        <v>17.629999024418577</v>
      </c>
      <c r="AR538" s="94">
        <f t="shared" si="567"/>
        <v>467</v>
      </c>
      <c r="AS538" s="94">
        <f t="shared" si="568"/>
        <v>13.25</v>
      </c>
      <c r="AT538" s="94">
        <v>1</v>
      </c>
      <c r="AU538" s="94">
        <f>AU$3/AX$3</f>
        <v>0.75471698113207542</v>
      </c>
      <c r="AV538" s="93">
        <f>AV537*AT538</f>
        <v>7.4534000030171138E+23</v>
      </c>
      <c r="AW538" s="93">
        <f>AR538*AV538*$G538*AU538</f>
        <v>3.5189865126456074E+27</v>
      </c>
      <c r="AX538" s="93">
        <f t="shared" si="602"/>
        <v>1.7314799753935947E+29</v>
      </c>
      <c r="AY538" s="93">
        <f t="shared" si="569"/>
        <v>7.0921419792121943E+33</v>
      </c>
      <c r="AZ538" s="93">
        <f t="shared" si="570"/>
        <v>391031.46666666667</v>
      </c>
      <c r="BA538" s="94">
        <f t="shared" si="571"/>
        <v>49.203938951498046</v>
      </c>
      <c r="BB538" s="100">
        <f t="shared" si="609"/>
        <v>4.4230135081909712</v>
      </c>
      <c r="BC538" s="94">
        <f t="shared" si="572"/>
        <v>430</v>
      </c>
      <c r="BD538" s="94">
        <f t="shared" si="573"/>
        <v>15.1</v>
      </c>
      <c r="BE538" s="94">
        <v>1</v>
      </c>
      <c r="BF538" s="94">
        <f>BF$3/BI$3</f>
        <v>0.66225165562913912</v>
      </c>
      <c r="BG538" s="93">
        <f>BG537*BE538</f>
        <v>4.885250798518272E+21</v>
      </c>
      <c r="BH538" s="93">
        <f>BC538*BG538*$G538*BF538</f>
        <v>1.8635478282484433E+25</v>
      </c>
      <c r="BI538" s="93">
        <f t="shared" si="603"/>
        <v>1.168305912075611E+27</v>
      </c>
      <c r="BJ538" s="93">
        <f t="shared" si="574"/>
        <v>8.0823655763097458E+33</v>
      </c>
      <c r="BK538" s="93">
        <f t="shared" si="575"/>
        <v>391031.46666666667</v>
      </c>
      <c r="BL538" s="94">
        <f t="shared" si="576"/>
        <v>62.692563848694284</v>
      </c>
      <c r="BM538" s="100">
        <f t="shared" si="610"/>
        <v>6.4223725516640684</v>
      </c>
      <c r="BN538" s="94">
        <f t="shared" si="577"/>
        <v>380</v>
      </c>
      <c r="BO538" s="94">
        <f t="shared" si="578"/>
        <v>17.600000000000001</v>
      </c>
      <c r="BP538" s="94">
        <v>15</v>
      </c>
      <c r="BQ538" s="94">
        <f>BQ$3/BT$3</f>
        <v>0.56818181818181823</v>
      </c>
      <c r="BR538" s="93">
        <f>BR537*BP538</f>
        <v>3.0552998726231654E+19</v>
      </c>
      <c r="BS538" s="93">
        <f>BN538*BR538*$G538*BQ538</f>
        <v>8.8366355056875765E+22</v>
      </c>
      <c r="BT538" s="93">
        <f t="shared" si="604"/>
        <v>1.3298184015761258E+24</v>
      </c>
      <c r="BU538" s="93">
        <f t="shared" si="579"/>
        <v>9.4205055723875192E+33</v>
      </c>
      <c r="BV538" s="93">
        <f t="shared" si="580"/>
        <v>391031.46666666667</v>
      </c>
      <c r="BW538" s="94">
        <f t="shared" si="581"/>
        <v>15.048922191259409</v>
      </c>
      <c r="BX538" s="100">
        <f t="shared" si="611"/>
        <v>1.7968862317921683</v>
      </c>
      <c r="BY538" s="94">
        <f t="shared" si="582"/>
        <v>325</v>
      </c>
      <c r="BZ538" s="94">
        <f t="shared" si="583"/>
        <v>20.350000000000001</v>
      </c>
      <c r="CA538" s="94">
        <v>1</v>
      </c>
      <c r="CB538" s="94">
        <f>CB$3/CE$3</f>
        <v>0.49140049140049141</v>
      </c>
      <c r="CC538" s="93">
        <f>CC537*CA538</f>
        <v>1.313455633072128E+16</v>
      </c>
      <c r="CD538" s="93">
        <f>BY538*CC538*$G538*CB538</f>
        <v>2.8099366292254671E+19</v>
      </c>
      <c r="CE538" s="93">
        <f t="shared" si="605"/>
        <v>7.5078248379999519E+20</v>
      </c>
      <c r="CF538" s="93">
        <f t="shared" si="584"/>
        <v>1.0892459568073068E+34</v>
      </c>
      <c r="CG538" s="93">
        <f t="shared" si="585"/>
        <v>391031.46666666667</v>
      </c>
      <c r="CH538" s="94">
        <f t="shared" si="586"/>
        <v>26.718840417655304</v>
      </c>
      <c r="CI538" s="100">
        <f t="shared" si="612"/>
        <v>3.6887951322882326</v>
      </c>
      <c r="CJ538" s="94">
        <f t="shared" si="587"/>
        <v>275</v>
      </c>
      <c r="CK538" s="94">
        <f t="shared" si="588"/>
        <v>22.85</v>
      </c>
      <c r="CL538" s="94">
        <v>1</v>
      </c>
      <c r="CM538" s="94">
        <f>CM$3/CP$3</f>
        <v>0.43763676148796499</v>
      </c>
      <c r="CN538" s="93">
        <f>CN537*CL538</f>
        <v>5588999270400</v>
      </c>
      <c r="CO538" s="93">
        <f>CJ538*CN538*$G538*CM538</f>
        <v>9010371825954844</v>
      </c>
      <c r="CP538" s="93">
        <f t="shared" si="606"/>
        <v>8.2325801188334195E+17</v>
      </c>
      <c r="CQ538" s="93">
        <f t="shared" si="589"/>
        <v>1.2230599564150841E+34</v>
      </c>
      <c r="CR538" s="93">
        <f t="shared" si="590"/>
        <v>391031.46666666667</v>
      </c>
      <c r="CS538" s="94">
        <f t="shared" si="591"/>
        <v>91.367817864286636</v>
      </c>
      <c r="CT538" s="100">
        <f t="shared" si="613"/>
        <v>14.163871358201831</v>
      </c>
      <c r="CU538" s="94">
        <f t="shared" si="592"/>
        <v>212</v>
      </c>
      <c r="CV538" s="94">
        <f t="shared" si="593"/>
        <v>26</v>
      </c>
      <c r="CW538" s="94">
        <v>1</v>
      </c>
      <c r="CX538" s="94">
        <f>CX$3/DA$3</f>
        <v>0.38461538461538458</v>
      </c>
      <c r="CY538" s="93">
        <f>CY537*CW538</f>
        <v>2543923200</v>
      </c>
      <c r="CZ538" s="93">
        <f>CU538*CY538*$G538*CX538</f>
        <v>2778616944230.3999</v>
      </c>
      <c r="DA538" s="93">
        <f t="shared" si="607"/>
        <v>150884686247072.41</v>
      </c>
      <c r="DB538" s="93">
        <f t="shared" si="594"/>
        <v>1.3916655959208835E+34</v>
      </c>
      <c r="DC538" s="93">
        <f t="shared" si="595"/>
        <v>391031.46666666667</v>
      </c>
      <c r="DD538" s="94">
        <f t="shared" si="596"/>
        <v>54.302082394039132</v>
      </c>
      <c r="DE538" s="100">
        <f t="shared" si="614"/>
        <v>9.5783863110245413</v>
      </c>
    </row>
    <row r="539" spans="1:109">
      <c r="A539" s="84">
        <v>8192</v>
      </c>
      <c r="B539" s="84">
        <f t="shared" si="550"/>
        <v>17.766666666666666</v>
      </c>
      <c r="C539" s="112">
        <f t="shared" si="615"/>
        <v>14.74</v>
      </c>
      <c r="D539" s="116"/>
      <c r="E539" s="86">
        <f t="shared" si="597"/>
        <v>3.665</v>
      </c>
      <c r="F539" s="86">
        <f t="shared" si="551"/>
        <v>3.665</v>
      </c>
      <c r="G539" s="87">
        <f t="shared" si="552"/>
        <v>13.432225000000001</v>
      </c>
      <c r="H539" s="88">
        <f t="shared" si="553"/>
        <v>1.2296953698002209E+32</v>
      </c>
      <c r="I539" s="84">
        <f t="shared" si="598"/>
        <v>106.60000000000007</v>
      </c>
      <c r="J539" s="89">
        <v>533</v>
      </c>
      <c r="K539" s="94">
        <f t="shared" si="554"/>
        <v>533</v>
      </c>
      <c r="L539" s="94">
        <f t="shared" si="555"/>
        <v>10</v>
      </c>
      <c r="M539" s="94">
        <v>1</v>
      </c>
      <c r="N539" s="94">
        <f>N$3/Q$3</f>
        <v>1</v>
      </c>
      <c r="O539" s="93">
        <f>O538*M539</f>
        <v>1.0843259247939615E+27</v>
      </c>
      <c r="P539" s="93">
        <f>K539*O539*$G539*N539</f>
        <v>7.7630969208232496E+30</v>
      </c>
      <c r="Q539" s="93">
        <f t="shared" si="616"/>
        <v>1.2296953698002209E+33</v>
      </c>
      <c r="R539" s="93">
        <f t="shared" si="617"/>
        <v>6.1484768490011045E+33</v>
      </c>
      <c r="S539" s="93">
        <f t="shared" si="556"/>
        <v>391304.53333333333</v>
      </c>
      <c r="T539" s="94">
        <f t="shared" si="618"/>
        <v>158.40268160271995</v>
      </c>
      <c r="U539" s="100">
        <f>T539/(($C539/N$3))</f>
        <v>10.746450583630933</v>
      </c>
      <c r="V539" s="94">
        <f t="shared" si="557"/>
        <v>523</v>
      </c>
      <c r="W539" s="97">
        <f t="shared" si="558"/>
        <v>10.5</v>
      </c>
      <c r="X539" s="94">
        <v>1</v>
      </c>
      <c r="Y539" s="94">
        <f>Y$3/AB$3</f>
        <v>0.95238095238095244</v>
      </c>
      <c r="Z539" s="93">
        <f>Z538*X539</f>
        <v>1.2547199986901554E+27</v>
      </c>
      <c r="AA539" s="93">
        <f>V539*Z539*$G539*Y539</f>
        <v>8.3947384170421639E+30</v>
      </c>
      <c r="AB539" s="93">
        <f t="shared" si="599"/>
        <v>3.2279503457255779E+32</v>
      </c>
      <c r="AC539" s="93">
        <f t="shared" si="559"/>
        <v>6.4559006914511596E+33</v>
      </c>
      <c r="AD539" s="93">
        <f t="shared" si="560"/>
        <v>391304.53333333333</v>
      </c>
      <c r="AE539" s="94">
        <f t="shared" si="561"/>
        <v>38.452065869884805</v>
      </c>
      <c r="AF539" s="100">
        <f t="shared" si="600"/>
        <v>2.7391227383567873</v>
      </c>
      <c r="AG539" s="94">
        <f t="shared" si="562"/>
        <v>498</v>
      </c>
      <c r="AH539" s="94">
        <f t="shared" si="563"/>
        <v>11.75</v>
      </c>
      <c r="AI539" s="94">
        <v>1</v>
      </c>
      <c r="AJ539" s="94">
        <f>AJ$3/AM$3</f>
        <v>0.85106382978723394</v>
      </c>
      <c r="AK539" s="93">
        <f>AK538*AI539</f>
        <v>7.8419999918134707E+24</v>
      </c>
      <c r="AL539" s="93">
        <f>AG539*AK539*$G539*AJ539</f>
        <v>4.464432608794747E+28</v>
      </c>
      <c r="AM539" s="93">
        <f t="shared" si="601"/>
        <v>1.1288219214962942E+31</v>
      </c>
      <c r="AN539" s="93">
        <f t="shared" si="564"/>
        <v>7.224460297576297E+33</v>
      </c>
      <c r="AO539" s="93">
        <f t="shared" si="565"/>
        <v>391304.53333333333</v>
      </c>
      <c r="AP539" s="94">
        <f t="shared" si="566"/>
        <v>252.84779061790783</v>
      </c>
      <c r="AQ539" s="100">
        <f t="shared" si="608"/>
        <v>20.155777067574064</v>
      </c>
      <c r="AR539" s="94">
        <f t="shared" si="567"/>
        <v>468</v>
      </c>
      <c r="AS539" s="94">
        <f t="shared" si="568"/>
        <v>13.25</v>
      </c>
      <c r="AT539" s="94">
        <v>1</v>
      </c>
      <c r="AU539" s="94">
        <f>AU$3/AX$3</f>
        <v>0.75471698113207542</v>
      </c>
      <c r="AV539" s="93">
        <f>AV538*AT539</f>
        <v>7.4534000030171138E+23</v>
      </c>
      <c r="AW539" s="93">
        <f>AR539*AV539*$G539*AU539</f>
        <v>3.5361637026706736E+27</v>
      </c>
      <c r="AX539" s="93">
        <f t="shared" si="602"/>
        <v>1.988948199444929E+29</v>
      </c>
      <c r="AY539" s="93">
        <f t="shared" si="569"/>
        <v>8.1467318249264636E+33</v>
      </c>
      <c r="AZ539" s="93">
        <f t="shared" si="570"/>
        <v>391304.53333333333</v>
      </c>
      <c r="BA539" s="94">
        <f t="shared" si="571"/>
        <v>56.245931090316432</v>
      </c>
      <c r="BB539" s="100">
        <f t="shared" si="609"/>
        <v>5.0560284053371287</v>
      </c>
      <c r="BC539" s="94">
        <f t="shared" si="572"/>
        <v>431</v>
      </c>
      <c r="BD539" s="94">
        <f t="shared" si="573"/>
        <v>15.1</v>
      </c>
      <c r="BE539" s="94">
        <v>1</v>
      </c>
      <c r="BF539" s="94">
        <f>BF$3/BI$3</f>
        <v>0.66225165562913912</v>
      </c>
      <c r="BG539" s="93">
        <f>BG538*BE539</f>
        <v>4.885250798518272E+21</v>
      </c>
      <c r="BH539" s="93">
        <f>BC539*BG539*$G539*BF539</f>
        <v>1.872988648210052E+25</v>
      </c>
      <c r="BI539" s="93">
        <f t="shared" si="603"/>
        <v>1.3420310793345651E+27</v>
      </c>
      <c r="BJ539" s="93">
        <f t="shared" si="574"/>
        <v>9.2842000419916664E+33</v>
      </c>
      <c r="BK539" s="93">
        <f t="shared" si="575"/>
        <v>391304.53333333333</v>
      </c>
      <c r="BL539" s="94">
        <f t="shared" si="576"/>
        <v>71.651853342362543</v>
      </c>
      <c r="BM539" s="100">
        <f t="shared" si="610"/>
        <v>7.3401830764564071</v>
      </c>
      <c r="BN539" s="94">
        <f t="shared" si="577"/>
        <v>381</v>
      </c>
      <c r="BO539" s="94">
        <f t="shared" si="578"/>
        <v>17.600000000000001</v>
      </c>
      <c r="BP539" s="94">
        <v>1</v>
      </c>
      <c r="BQ539" s="94">
        <f>BQ$3/BT$3</f>
        <v>0.56818181818181823</v>
      </c>
      <c r="BR539" s="93">
        <f>BR538*BP539</f>
        <v>3.0552998726231654E+19</v>
      </c>
      <c r="BS539" s="93">
        <f>BN539*BR539*$G539*BQ539</f>
        <v>8.8841136939312016E+22</v>
      </c>
      <c r="BT539" s="93">
        <f t="shared" si="604"/>
        <v>1.5275602103352823E+24</v>
      </c>
      <c r="BU539" s="93">
        <f t="shared" si="579"/>
        <v>1.0821319254241945E+34</v>
      </c>
      <c r="BV539" s="93">
        <f t="shared" si="580"/>
        <v>391304.53333333333</v>
      </c>
      <c r="BW539" s="94">
        <f t="shared" si="581"/>
        <v>17.194289300673503</v>
      </c>
      <c r="BX539" s="100">
        <f t="shared" si="611"/>
        <v>2.0530494687371346</v>
      </c>
      <c r="BY539" s="94">
        <f t="shared" si="582"/>
        <v>326</v>
      </c>
      <c r="BZ539" s="94">
        <f t="shared" si="583"/>
        <v>20.350000000000001</v>
      </c>
      <c r="CA539" s="94">
        <v>1</v>
      </c>
      <c r="CB539" s="94">
        <f>CB$3/CE$3</f>
        <v>0.49140049140049141</v>
      </c>
      <c r="CC539" s="93">
        <f>CC538*CA539</f>
        <v>1.313455633072128E+16</v>
      </c>
      <c r="CD539" s="93">
        <f>BY539*CC539*$G539*CB539</f>
        <v>2.8262888936841171E+19</v>
      </c>
      <c r="CE539" s="93">
        <f t="shared" si="605"/>
        <v>8.6242260410164249E+20</v>
      </c>
      <c r="CF539" s="93">
        <f t="shared" si="584"/>
        <v>1.2512150387717249E+34</v>
      </c>
      <c r="CG539" s="93">
        <f t="shared" si="585"/>
        <v>391304.53333333333</v>
      </c>
      <c r="CH539" s="94">
        <f t="shared" si="586"/>
        <v>30.514311754502192</v>
      </c>
      <c r="CI539" s="100">
        <f t="shared" si="612"/>
        <v>4.2127967720767954</v>
      </c>
      <c r="CJ539" s="94">
        <f t="shared" si="587"/>
        <v>276</v>
      </c>
      <c r="CK539" s="94">
        <f t="shared" si="588"/>
        <v>22.85</v>
      </c>
      <c r="CL539" s="94">
        <v>1</v>
      </c>
      <c r="CM539" s="94">
        <f>CM$3/CP$3</f>
        <v>0.43763676148796499</v>
      </c>
      <c r="CN539" s="93">
        <f>CN538*CL539</f>
        <v>5588999270400</v>
      </c>
      <c r="CO539" s="93">
        <f>CJ539*CN539*$G539*CM539</f>
        <v>9067861715561586</v>
      </c>
      <c r="CP539" s="93">
        <f t="shared" si="606"/>
        <v>9.4567512398852429E+17</v>
      </c>
      <c r="CQ539" s="93">
        <f t="shared" si="589"/>
        <v>1.4049269599967526E+34</v>
      </c>
      <c r="CR539" s="93">
        <f t="shared" si="590"/>
        <v>391304.53333333333</v>
      </c>
      <c r="CS539" s="94">
        <f t="shared" si="591"/>
        <v>104.28865742026341</v>
      </c>
      <c r="CT539" s="100">
        <f t="shared" si="613"/>
        <v>16.166864464403115</v>
      </c>
      <c r="CU539" s="94">
        <f t="shared" si="592"/>
        <v>213</v>
      </c>
      <c r="CV539" s="94">
        <f t="shared" si="593"/>
        <v>26</v>
      </c>
      <c r="CW539" s="94">
        <v>1</v>
      </c>
      <c r="CX539" s="94">
        <f>CX$3/DA$3</f>
        <v>0.38461538461538458</v>
      </c>
      <c r="CY539" s="93">
        <f>CY538*CW539</f>
        <v>2543923200</v>
      </c>
      <c r="CZ539" s="93">
        <f>CU539*CY539*$G539*CX539</f>
        <v>2799356498265.6001</v>
      </c>
      <c r="DA539" s="93">
        <f t="shared" si="607"/>
        <v>173320990886255.81</v>
      </c>
      <c r="DB539" s="93">
        <f t="shared" si="594"/>
        <v>1.5986039807402871E+34</v>
      </c>
      <c r="DC539" s="93">
        <f t="shared" si="595"/>
        <v>391304.53333333333</v>
      </c>
      <c r="DD539" s="94">
        <f t="shared" si="596"/>
        <v>61.914583224266167</v>
      </c>
      <c r="DE539" s="100">
        <f t="shared" si="614"/>
        <v>10.921161220019812</v>
      </c>
    </row>
    <row r="540" spans="1:109">
      <c r="A540" s="84">
        <v>8192</v>
      </c>
      <c r="B540" s="84">
        <f t="shared" si="550"/>
        <v>17.8</v>
      </c>
      <c r="C540" s="112">
        <f t="shared" si="615"/>
        <v>14.74</v>
      </c>
      <c r="D540" s="116"/>
      <c r="E540" s="86">
        <f t="shared" si="597"/>
        <v>3.67</v>
      </c>
      <c r="F540" s="86">
        <f t="shared" si="551"/>
        <v>3.67</v>
      </c>
      <c r="G540" s="87">
        <f t="shared" si="552"/>
        <v>13.4689</v>
      </c>
      <c r="H540" s="88">
        <f t="shared" si="553"/>
        <v>1.4125490484369844E+32</v>
      </c>
      <c r="I540" s="84">
        <f t="shared" si="598"/>
        <v>106.80000000000005</v>
      </c>
      <c r="J540" s="89">
        <v>534</v>
      </c>
      <c r="K540" s="94">
        <f t="shared" si="554"/>
        <v>534</v>
      </c>
      <c r="L540" s="94">
        <f t="shared" si="555"/>
        <v>10</v>
      </c>
      <c r="M540" s="94">
        <v>1</v>
      </c>
      <c r="N540" s="94">
        <f>N$3/Q$3</f>
        <v>1</v>
      </c>
      <c r="O540" s="93">
        <f>O539*M540</f>
        <v>1.0843259247939615E+27</v>
      </c>
      <c r="P540" s="93">
        <f>K540*O540*$G540*N540</f>
        <v>7.7988977574762452E+30</v>
      </c>
      <c r="Q540" s="93">
        <f t="shared" si="616"/>
        <v>1.4125490484369845E+33</v>
      </c>
      <c r="R540" s="93">
        <f t="shared" si="617"/>
        <v>7.0627452421849219E+33</v>
      </c>
      <c r="S540" s="93">
        <f t="shared" si="556"/>
        <v>391577.59999999998</v>
      </c>
      <c r="T540" s="94">
        <f t="shared" si="618"/>
        <v>181.12162671742615</v>
      </c>
      <c r="U540" s="100">
        <f>T540/(($C540/N$3))</f>
        <v>12.287763006609644</v>
      </c>
      <c r="V540" s="94">
        <f t="shared" si="557"/>
        <v>524</v>
      </c>
      <c r="W540" s="97">
        <f t="shared" si="558"/>
        <v>10.5</v>
      </c>
      <c r="X540" s="94">
        <v>1</v>
      </c>
      <c r="Y540" s="94">
        <f>Y$3/AB$3</f>
        <v>0.95238095238095244</v>
      </c>
      <c r="Z540" s="93">
        <f>Z539*X540</f>
        <v>1.2547199986901554E+27</v>
      </c>
      <c r="AA540" s="93">
        <f>V540*Z540*$G540*Y540</f>
        <v>8.4337541445214319E+30</v>
      </c>
      <c r="AB540" s="93">
        <f t="shared" si="599"/>
        <v>3.7079412521470824E+32</v>
      </c>
      <c r="AC540" s="93">
        <f t="shared" si="559"/>
        <v>7.4158825042941679E+33</v>
      </c>
      <c r="AD540" s="93">
        <f t="shared" si="560"/>
        <v>391577.59999999998</v>
      </c>
      <c r="AE540" s="94">
        <f t="shared" si="561"/>
        <v>43.965489017198365</v>
      </c>
      <c r="AF540" s="100">
        <f t="shared" si="600"/>
        <v>3.1318699774802092</v>
      </c>
      <c r="AG540" s="94">
        <f t="shared" si="562"/>
        <v>499</v>
      </c>
      <c r="AH540" s="94">
        <f t="shared" si="563"/>
        <v>11.75</v>
      </c>
      <c r="AI540" s="94">
        <v>1</v>
      </c>
      <c r="AJ540" s="94">
        <f>AJ$3/AM$3</f>
        <v>0.85106382978723394</v>
      </c>
      <c r="AK540" s="93">
        <f>AK539*AI540</f>
        <v>7.8419999918134707E+24</v>
      </c>
      <c r="AL540" s="93">
        <f>AG540*AK540*$G540*AJ540</f>
        <v>4.4856113813768926E+28</v>
      </c>
      <c r="AM540" s="93">
        <f t="shared" si="601"/>
        <v>1.2966758843073854E+31</v>
      </c>
      <c r="AN540" s="93">
        <f t="shared" si="564"/>
        <v>8.298725659567284E+33</v>
      </c>
      <c r="AO540" s="93">
        <f t="shared" si="565"/>
        <v>391577.59999999998</v>
      </c>
      <c r="AP540" s="94">
        <f t="shared" si="566"/>
        <v>289.074503799159</v>
      </c>
      <c r="AQ540" s="100">
        <f t="shared" si="608"/>
        <v>23.043591720760642</v>
      </c>
      <c r="AR540" s="94">
        <f t="shared" si="567"/>
        <v>469</v>
      </c>
      <c r="AS540" s="94">
        <f t="shared" si="568"/>
        <v>13.25</v>
      </c>
      <c r="AT540" s="94">
        <v>1</v>
      </c>
      <c r="AU540" s="94">
        <f>AU$3/AX$3</f>
        <v>0.75471698113207542</v>
      </c>
      <c r="AV540" s="93">
        <f>AV539*AT540</f>
        <v>7.4534000030171138E+23</v>
      </c>
      <c r="AW540" s="93">
        <f>AR540*AV540*$G540*AU540</f>
        <v>3.5533952884527432E+27</v>
      </c>
      <c r="AX540" s="93">
        <f t="shared" si="602"/>
        <v>2.2847015248767046E+29</v>
      </c>
      <c r="AY540" s="93">
        <f t="shared" si="569"/>
        <v>9.3581374458950219E+33</v>
      </c>
      <c r="AZ540" s="93">
        <f t="shared" si="570"/>
        <v>391577.59999999998</v>
      </c>
      <c r="BA540" s="94">
        <f t="shared" si="571"/>
        <v>64.296295216610517</v>
      </c>
      <c r="BB540" s="100">
        <f t="shared" si="609"/>
        <v>5.7796873244239437</v>
      </c>
      <c r="BC540" s="94">
        <f t="shared" si="572"/>
        <v>432</v>
      </c>
      <c r="BD540" s="94">
        <f t="shared" si="573"/>
        <v>15.1</v>
      </c>
      <c r="BE540" s="94">
        <v>1</v>
      </c>
      <c r="BF540" s="94">
        <f>BF$3/BI$3</f>
        <v>0.66225165562913912</v>
      </c>
      <c r="BG540" s="93">
        <f>BG539*BE540</f>
        <v>4.885250798518272E+21</v>
      </c>
      <c r="BH540" s="93">
        <f>BC540*BG540*$G540*BF540</f>
        <v>1.882460154664259E+25</v>
      </c>
      <c r="BI540" s="93">
        <f t="shared" si="603"/>
        <v>1.5415888931865103E+27</v>
      </c>
      <c r="BJ540" s="93">
        <f t="shared" si="574"/>
        <v>1.0664745315699233E+34</v>
      </c>
      <c r="BK540" s="93">
        <f t="shared" si="575"/>
        <v>391577.59999999998</v>
      </c>
      <c r="BL540" s="94">
        <f t="shared" si="576"/>
        <v>81.892245600356745</v>
      </c>
      <c r="BM540" s="100">
        <f t="shared" si="610"/>
        <v>8.3892327582455017</v>
      </c>
      <c r="BN540" s="94">
        <f t="shared" si="577"/>
        <v>382</v>
      </c>
      <c r="BO540" s="94">
        <f t="shared" si="578"/>
        <v>17.600000000000001</v>
      </c>
      <c r="BP540" s="94">
        <v>1</v>
      </c>
      <c r="BQ540" s="94">
        <f>BQ$3/BT$3</f>
        <v>0.56818181818181823</v>
      </c>
      <c r="BR540" s="93">
        <f>BR539*BP540</f>
        <v>3.0552998726231654E+19</v>
      </c>
      <c r="BS540" s="93">
        <f>BN540*BR540*$G540*BQ540</f>
        <v>8.9317521986198438E+22</v>
      </c>
      <c r="BT540" s="93">
        <f t="shared" si="604"/>
        <v>1.7547059007710641E+24</v>
      </c>
      <c r="BU540" s="93">
        <f t="shared" si="579"/>
        <v>1.2430431626245463E+34</v>
      </c>
      <c r="BV540" s="93">
        <f t="shared" si="580"/>
        <v>391577.59999999998</v>
      </c>
      <c r="BW540" s="94">
        <f t="shared" si="581"/>
        <v>19.645707379143428</v>
      </c>
      <c r="BX540" s="100">
        <f t="shared" si="611"/>
        <v>2.3457561049723497</v>
      </c>
      <c r="BY540" s="94">
        <f t="shared" si="582"/>
        <v>327</v>
      </c>
      <c r="BZ540" s="94">
        <f t="shared" si="583"/>
        <v>20.350000000000001</v>
      </c>
      <c r="CA540" s="94">
        <v>1</v>
      </c>
      <c r="CB540" s="94">
        <f>CB$3/CE$3</f>
        <v>0.49140049140049141</v>
      </c>
      <c r="CC540" s="93">
        <f>CC539*CA540</f>
        <v>1.313455633072128E+16</v>
      </c>
      <c r="CD540" s="93">
        <f>BY540*CC540*$G540*CB540</f>
        <v>2.8426989889165877E+19</v>
      </c>
      <c r="CE540" s="93">
        <f t="shared" si="605"/>
        <v>9.9066342664381596E+20</v>
      </c>
      <c r="CF540" s="93">
        <f t="shared" si="584"/>
        <v>1.4372686567846317E+34</v>
      </c>
      <c r="CG540" s="93">
        <f t="shared" si="585"/>
        <v>391577.59999999998</v>
      </c>
      <c r="CH540" s="94">
        <f t="shared" si="586"/>
        <v>34.84939596159559</v>
      </c>
      <c r="CI540" s="100">
        <f t="shared" si="612"/>
        <v>4.8112972036531225</v>
      </c>
      <c r="CJ540" s="94">
        <f t="shared" si="587"/>
        <v>277</v>
      </c>
      <c r="CK540" s="94">
        <f t="shared" si="588"/>
        <v>22.85</v>
      </c>
      <c r="CL540" s="94">
        <v>1</v>
      </c>
      <c r="CM540" s="94">
        <f>CM$3/CP$3</f>
        <v>0.43763676148796499</v>
      </c>
      <c r="CN540" s="93">
        <f>CN539*CL540</f>
        <v>5588999270400</v>
      </c>
      <c r="CO540" s="93">
        <f>CJ540*CN540*$G540*CM540</f>
        <v>9125564647547520</v>
      </c>
      <c r="CP540" s="93">
        <f t="shared" si="606"/>
        <v>1.0862954592872348E+18</v>
      </c>
      <c r="CQ540" s="93">
        <f t="shared" si="589"/>
        <v>1.6138372878392549E+34</v>
      </c>
      <c r="CR540" s="93">
        <f t="shared" si="590"/>
        <v>391577.59999999998</v>
      </c>
      <c r="CS540" s="94">
        <f t="shared" si="591"/>
        <v>119.03871171184731</v>
      </c>
      <c r="CT540" s="100">
        <f t="shared" si="613"/>
        <v>18.453423084231421</v>
      </c>
      <c r="CU540" s="94">
        <f t="shared" si="592"/>
        <v>214</v>
      </c>
      <c r="CV540" s="94">
        <f t="shared" si="593"/>
        <v>26</v>
      </c>
      <c r="CW540" s="94">
        <v>1</v>
      </c>
      <c r="CX540" s="94">
        <f>CX$3/DA$3</f>
        <v>0.38461538461538458</v>
      </c>
      <c r="CY540" s="93">
        <f>CY539*CW540</f>
        <v>2543923200</v>
      </c>
      <c r="CZ540" s="93">
        <f>CU540*CY540*$G540*CX540</f>
        <v>2820178191667.1997</v>
      </c>
      <c r="DA540" s="93">
        <f t="shared" si="607"/>
        <v>199093537117498.16</v>
      </c>
      <c r="DB540" s="93">
        <f t="shared" si="594"/>
        <v>1.8363137629680798E+34</v>
      </c>
      <c r="DC540" s="93">
        <f t="shared" si="595"/>
        <v>391577.59999999998</v>
      </c>
      <c r="DD540" s="94">
        <f t="shared" si="596"/>
        <v>70.596084214026348</v>
      </c>
      <c r="DE540" s="100">
        <f t="shared" si="614"/>
        <v>12.452497893925949</v>
      </c>
    </row>
    <row r="541" spans="1:109">
      <c r="A541" s="84">
        <v>8192</v>
      </c>
      <c r="B541" s="84">
        <f t="shared" si="550"/>
        <v>17.833333333333332</v>
      </c>
      <c r="C541" s="112">
        <f t="shared" si="615"/>
        <v>14.74</v>
      </c>
      <c r="D541" s="116"/>
      <c r="E541" s="86">
        <f t="shared" si="597"/>
        <v>3.6750000000000003</v>
      </c>
      <c r="F541" s="86">
        <f t="shared" si="551"/>
        <v>3.6750000000000003</v>
      </c>
      <c r="G541" s="87">
        <f t="shared" si="552"/>
        <v>13.505625000000002</v>
      </c>
      <c r="H541" s="88">
        <f t="shared" si="553"/>
        <v>1.6225927682921916E+32</v>
      </c>
      <c r="I541" s="84">
        <f t="shared" si="598"/>
        <v>107.00000000000004</v>
      </c>
      <c r="J541" s="89">
        <v>535</v>
      </c>
      <c r="K541" s="94">
        <f t="shared" si="554"/>
        <v>535</v>
      </c>
      <c r="L541" s="94">
        <f t="shared" si="555"/>
        <v>10</v>
      </c>
      <c r="M541" s="94">
        <v>1</v>
      </c>
      <c r="N541" s="94">
        <f>N$3/Q$3</f>
        <v>1</v>
      </c>
      <c r="O541" s="93">
        <f>O540*M541</f>
        <v>1.0843259247939615E+27</v>
      </c>
      <c r="P541" s="93">
        <f>K541*O541*$G541*N541</f>
        <v>7.834807135154315E+30</v>
      </c>
      <c r="Q541" s="93">
        <f t="shared" si="616"/>
        <v>1.6225927682921916E+33</v>
      </c>
      <c r="R541" s="93">
        <f t="shared" si="617"/>
        <v>8.1129638414609576E+33</v>
      </c>
      <c r="S541" s="93">
        <f t="shared" si="556"/>
        <v>391850.66666666663</v>
      </c>
      <c r="T541" s="94">
        <f t="shared" si="618"/>
        <v>207.10053742251216</v>
      </c>
      <c r="U541" s="100">
        <f>T541/(($C541/N$3))</f>
        <v>14.050239987958763</v>
      </c>
      <c r="V541" s="94">
        <f t="shared" si="557"/>
        <v>525</v>
      </c>
      <c r="W541" s="97">
        <f t="shared" si="558"/>
        <v>10.5</v>
      </c>
      <c r="X541" s="94">
        <v>1</v>
      </c>
      <c r="Y541" s="94">
        <f>Y$3/AB$3</f>
        <v>0.95238095238095244</v>
      </c>
      <c r="Z541" s="93">
        <f>Z540*X541</f>
        <v>1.2547199986901554E+27</v>
      </c>
      <c r="AA541" s="93">
        <f>V541*Z541*$G541*Y541</f>
        <v>8.4728888911548679E+30</v>
      </c>
      <c r="AB541" s="93">
        <f t="shared" si="599"/>
        <v>4.2593060167669992E+32</v>
      </c>
      <c r="AC541" s="93">
        <f t="shared" si="559"/>
        <v>8.5186120335340059E+33</v>
      </c>
      <c r="AD541" s="93">
        <f t="shared" si="560"/>
        <v>391850.66666666663</v>
      </c>
      <c r="AE541" s="94">
        <f t="shared" si="561"/>
        <v>50.269820264177326</v>
      </c>
      <c r="AF541" s="100">
        <f t="shared" si="600"/>
        <v>3.5809573458199586</v>
      </c>
      <c r="AG541" s="94">
        <f t="shared" si="562"/>
        <v>500</v>
      </c>
      <c r="AH541" s="94">
        <f t="shared" si="563"/>
        <v>11.75</v>
      </c>
      <c r="AI541" s="94">
        <v>15</v>
      </c>
      <c r="AJ541" s="94">
        <f>AJ$3/AM$3</f>
        <v>0.85106382978723394</v>
      </c>
      <c r="AK541" s="93">
        <f>AK540*AI541</f>
        <v>1.1762999987720206E+26</v>
      </c>
      <c r="AL541" s="93">
        <f>AG541*AK541*$G541*AJ541</f>
        <v>6.7602836897512211E+29</v>
      </c>
      <c r="AM541" s="93">
        <f t="shared" si="601"/>
        <v>1.4894894552682195E+31</v>
      </c>
      <c r="AN541" s="93">
        <f t="shared" si="564"/>
        <v>9.5327325137166252E+33</v>
      </c>
      <c r="AO541" s="93">
        <f t="shared" si="565"/>
        <v>391850.66666666663</v>
      </c>
      <c r="AP541" s="94">
        <f t="shared" si="566"/>
        <v>22.03294304832691</v>
      </c>
      <c r="AQ541" s="100">
        <f t="shared" si="608"/>
        <v>1.7563574003924098</v>
      </c>
      <c r="AR541" s="94">
        <f t="shared" si="567"/>
        <v>470</v>
      </c>
      <c r="AS541" s="94">
        <f t="shared" si="568"/>
        <v>13.25</v>
      </c>
      <c r="AT541" s="94">
        <v>1</v>
      </c>
      <c r="AU541" s="94">
        <f>AU$3/AX$3</f>
        <v>0.75471698113207542</v>
      </c>
      <c r="AV541" s="93">
        <f>AV540*AT541</f>
        <v>7.4534000030171138E+23</v>
      </c>
      <c r="AW541" s="93">
        <f>AR541*AV541*$G541*AU541</f>
        <v>3.5706813543699295E+27</v>
      </c>
      <c r="AX541" s="93">
        <f t="shared" si="602"/>
        <v>2.6244328832850885E+29</v>
      </c>
      <c r="AY541" s="93">
        <f t="shared" si="569"/>
        <v>1.074967708993577E+34</v>
      </c>
      <c r="AZ541" s="93">
        <f t="shared" si="570"/>
        <v>391850.66666666663</v>
      </c>
      <c r="BA541" s="94">
        <f t="shared" si="571"/>
        <v>73.499498354094584</v>
      </c>
      <c r="BB541" s="100">
        <f t="shared" si="609"/>
        <v>6.6069766159549062</v>
      </c>
      <c r="BC541" s="94">
        <f t="shared" si="572"/>
        <v>433</v>
      </c>
      <c r="BD541" s="94">
        <f t="shared" si="573"/>
        <v>15.1</v>
      </c>
      <c r="BE541" s="94">
        <v>1</v>
      </c>
      <c r="BF541" s="94">
        <f>BF$3/BI$3</f>
        <v>0.66225165562913912</v>
      </c>
      <c r="BG541" s="93">
        <f>BG540*BE541</f>
        <v>4.885250798518272E+21</v>
      </c>
      <c r="BH541" s="93">
        <f>BC541*BG541*$G541*BF541</f>
        <v>1.8919623961400467E+25</v>
      </c>
      <c r="BI541" s="93">
        <f t="shared" si="603"/>
        <v>1.7708206256850448E+27</v>
      </c>
      <c r="BJ541" s="93">
        <f t="shared" si="574"/>
        <v>1.2250575400606047E+34</v>
      </c>
      <c r="BK541" s="93">
        <f t="shared" si="575"/>
        <v>391850.66666666663</v>
      </c>
      <c r="BL541" s="94">
        <f t="shared" si="576"/>
        <v>93.597030749545894</v>
      </c>
      <c r="BM541" s="100">
        <f t="shared" si="610"/>
        <v>9.5882982653876727</v>
      </c>
      <c r="BN541" s="94">
        <f t="shared" si="577"/>
        <v>383</v>
      </c>
      <c r="BO541" s="94">
        <f t="shared" si="578"/>
        <v>17.600000000000001</v>
      </c>
      <c r="BP541" s="94">
        <v>1</v>
      </c>
      <c r="BQ541" s="94">
        <f>BQ$3/BT$3</f>
        <v>0.56818181818181823</v>
      </c>
      <c r="BR541" s="93">
        <f>BR540*BP541</f>
        <v>3.0552998726231654E+19</v>
      </c>
      <c r="BS541" s="93">
        <f>BN541*BR541*$G541*BQ541</f>
        <v>8.9795512801483878E+22</v>
      </c>
      <c r="BT541" s="93">
        <f t="shared" si="604"/>
        <v>2.0156277817193118E+24</v>
      </c>
      <c r="BU541" s="93">
        <f t="shared" si="579"/>
        <v>1.4278816360971288E+34</v>
      </c>
      <c r="BV541" s="93">
        <f t="shared" si="580"/>
        <v>391850.66666666663</v>
      </c>
      <c r="BW541" s="94">
        <f t="shared" si="581"/>
        <v>22.446865314699817</v>
      </c>
      <c r="BX541" s="100">
        <f t="shared" si="611"/>
        <v>2.6802227241432619</v>
      </c>
      <c r="BY541" s="94">
        <f t="shared" si="582"/>
        <v>328</v>
      </c>
      <c r="BZ541" s="94">
        <f t="shared" si="583"/>
        <v>20.350000000000001</v>
      </c>
      <c r="CA541" s="94">
        <v>1</v>
      </c>
      <c r="CB541" s="94">
        <f>CB$3/CE$3</f>
        <v>0.49140049140049141</v>
      </c>
      <c r="CC541" s="93">
        <f>CC540*CA541</f>
        <v>1.313455633072128E+16</v>
      </c>
      <c r="CD541" s="93">
        <f>BY541*CC541*$G541*CB541</f>
        <v>2.8591670117377896E+19</v>
      </c>
      <c r="CE541" s="93">
        <f t="shared" si="605"/>
        <v>1.1379734485414774E+21</v>
      </c>
      <c r="CF541" s="93">
        <f t="shared" si="584"/>
        <v>1.6509881417373052E+34</v>
      </c>
      <c r="CG541" s="93">
        <f t="shared" si="585"/>
        <v>391850.66666666663</v>
      </c>
      <c r="CH541" s="94">
        <f t="shared" si="586"/>
        <v>39.800873606534161</v>
      </c>
      <c r="CI541" s="100">
        <f t="shared" si="612"/>
        <v>5.4948967292603133</v>
      </c>
      <c r="CJ541" s="94">
        <f t="shared" si="587"/>
        <v>278</v>
      </c>
      <c r="CK541" s="94">
        <f t="shared" si="588"/>
        <v>22.85</v>
      </c>
      <c r="CL541" s="94">
        <v>1</v>
      </c>
      <c r="CM541" s="94">
        <f>CM$3/CP$3</f>
        <v>0.43763676148796499</v>
      </c>
      <c r="CN541" s="93">
        <f>CN540*CL541</f>
        <v>5588999270400</v>
      </c>
      <c r="CO541" s="93">
        <f>CJ541*CN541*$G541*CM541</f>
        <v>9183480988805380</v>
      </c>
      <c r="CP541" s="93">
        <f t="shared" si="606"/>
        <v>1.2478258071239954E+18</v>
      </c>
      <c r="CQ541" s="93">
        <f t="shared" si="589"/>
        <v>1.8538122377738291E+34</v>
      </c>
      <c r="CR541" s="93">
        <f t="shared" si="590"/>
        <v>391850.66666666663</v>
      </c>
      <c r="CS541" s="94">
        <f t="shared" si="591"/>
        <v>135.87721351468895</v>
      </c>
      <c r="CT541" s="100">
        <f t="shared" si="613"/>
        <v>21.063733574020642</v>
      </c>
      <c r="CU541" s="94">
        <f t="shared" si="592"/>
        <v>215</v>
      </c>
      <c r="CV541" s="94">
        <f t="shared" si="593"/>
        <v>26</v>
      </c>
      <c r="CW541" s="94">
        <v>1</v>
      </c>
      <c r="CX541" s="94">
        <f>CX$3/DA$3</f>
        <v>0.38461538461538458</v>
      </c>
      <c r="CY541" s="93">
        <f>CY540*CW541</f>
        <v>2543923200</v>
      </c>
      <c r="CZ541" s="93">
        <f>CU541*CY541*$G541*CX541</f>
        <v>2841082171200</v>
      </c>
      <c r="DA541" s="93">
        <f t="shared" si="607"/>
        <v>228698418577411.31</v>
      </c>
      <c r="DB541" s="93">
        <f t="shared" si="594"/>
        <v>2.1093705987798494E+34</v>
      </c>
      <c r="DC541" s="93">
        <f t="shared" si="595"/>
        <v>391850.66666666663</v>
      </c>
      <c r="DD541" s="94">
        <f t="shared" si="596"/>
        <v>80.496939122607273</v>
      </c>
      <c r="DE541" s="100">
        <f t="shared" si="614"/>
        <v>14.198917348628148</v>
      </c>
    </row>
    <row r="542" spans="1:109">
      <c r="A542" s="84">
        <v>8192</v>
      </c>
      <c r="B542" s="84">
        <f t="shared" si="550"/>
        <v>17.866666666666667</v>
      </c>
      <c r="C542" s="112">
        <f t="shared" si="615"/>
        <v>14.74</v>
      </c>
      <c r="D542" s="116"/>
      <c r="E542" s="86">
        <f t="shared" si="597"/>
        <v>3.68</v>
      </c>
      <c r="F542" s="86">
        <f t="shared" si="551"/>
        <v>3.68</v>
      </c>
      <c r="G542" s="87">
        <f t="shared" si="552"/>
        <v>13.542400000000001</v>
      </c>
      <c r="H542" s="88">
        <f t="shared" si="553"/>
        <v>1.8638696437673255E+32</v>
      </c>
      <c r="I542" s="84">
        <f t="shared" si="598"/>
        <v>107.20000000000006</v>
      </c>
      <c r="J542" s="89">
        <v>536</v>
      </c>
      <c r="K542" s="94">
        <f t="shared" si="554"/>
        <v>536</v>
      </c>
      <c r="L542" s="94">
        <f t="shared" si="555"/>
        <v>10</v>
      </c>
      <c r="M542" s="94">
        <v>1</v>
      </c>
      <c r="N542" s="94">
        <f>N$3/Q$3</f>
        <v>1</v>
      </c>
      <c r="O542" s="93">
        <f>O541*M542</f>
        <v>1.0843259247939615E+27</v>
      </c>
      <c r="P542" s="93">
        <f>K542*O542*$G542*N542</f>
        <v>7.8708252165063433E+30</v>
      </c>
      <c r="Q542" s="93">
        <f t="shared" si="616"/>
        <v>1.8638696437673255E+33</v>
      </c>
      <c r="R542" s="93">
        <f t="shared" si="617"/>
        <v>9.3193482188366273E+33</v>
      </c>
      <c r="S542" s="93">
        <f t="shared" si="556"/>
        <v>392123.73333333334</v>
      </c>
      <c r="T542" s="94">
        <f t="shared" si="618"/>
        <v>236.80739852518911</v>
      </c>
      <c r="U542" s="100">
        <f>T542/(($C542/N$3))</f>
        <v>16.065630836172939</v>
      </c>
      <c r="V542" s="94">
        <f t="shared" si="557"/>
        <v>526</v>
      </c>
      <c r="W542" s="97">
        <f t="shared" si="558"/>
        <v>10.5</v>
      </c>
      <c r="X542" s="94">
        <v>1</v>
      </c>
      <c r="Y542" s="94">
        <f>Y$3/AB$3</f>
        <v>0.95238095238095244</v>
      </c>
      <c r="Z542" s="93">
        <f>Z541*X542</f>
        <v>1.2547199986901554E+27</v>
      </c>
      <c r="AA542" s="93">
        <f>V542*Z542*$G542*Y542</f>
        <v>8.5121428361881736E+30</v>
      </c>
      <c r="AB542" s="93">
        <f t="shared" si="599"/>
        <v>4.8926578148892259E+32</v>
      </c>
      <c r="AC542" s="93">
        <f t="shared" si="559"/>
        <v>9.7853156297784592E+33</v>
      </c>
      <c r="AD542" s="93">
        <f t="shared" si="560"/>
        <v>392123.73333333334</v>
      </c>
      <c r="AE542" s="94">
        <f t="shared" si="561"/>
        <v>57.478568076757149</v>
      </c>
      <c r="AF542" s="100">
        <f t="shared" si="600"/>
        <v>4.0944705889141799</v>
      </c>
      <c r="AG542" s="94">
        <f t="shared" si="562"/>
        <v>501</v>
      </c>
      <c r="AH542" s="94">
        <f t="shared" si="563"/>
        <v>11.75</v>
      </c>
      <c r="AI542" s="94">
        <v>1</v>
      </c>
      <c r="AJ542" s="94">
        <f>AJ$3/AM$3</f>
        <v>0.85106382978723394</v>
      </c>
      <c r="AK542" s="93">
        <f>AK541*AI542</f>
        <v>1.1762999987720206E+26</v>
      </c>
      <c r="AL542" s="93">
        <f>AG542*AK542*$G542*AJ542</f>
        <v>6.7922489164157246E+29</v>
      </c>
      <c r="AM542" s="93">
        <f t="shared" si="601"/>
        <v>1.710974087052033E+31</v>
      </c>
      <c r="AN542" s="93">
        <f t="shared" si="564"/>
        <v>1.0950234157133037E+34</v>
      </c>
      <c r="AO542" s="93">
        <f t="shared" si="565"/>
        <v>392123.73333333334</v>
      </c>
      <c r="AP542" s="94">
        <f t="shared" si="566"/>
        <v>25.190096948845561</v>
      </c>
      <c r="AQ542" s="100">
        <f t="shared" si="608"/>
        <v>2.0080301163428449</v>
      </c>
      <c r="AR542" s="94">
        <f t="shared" si="567"/>
        <v>471</v>
      </c>
      <c r="AS542" s="94">
        <f t="shared" si="568"/>
        <v>13.25</v>
      </c>
      <c r="AT542" s="94">
        <v>1</v>
      </c>
      <c r="AU542" s="94">
        <f>AU$3/AX$3</f>
        <v>0.75471698113207542</v>
      </c>
      <c r="AV542" s="93">
        <f>AV541*AT542</f>
        <v>7.4534000030171138E+23</v>
      </c>
      <c r="AW542" s="93">
        <f>AR542*AV542*$G542*AU542</f>
        <v>3.5880219848003446E+27</v>
      </c>
      <c r="AX542" s="93">
        <f t="shared" si="602"/>
        <v>3.0146817358297075E+29</v>
      </c>
      <c r="AY542" s="93">
        <f t="shared" si="569"/>
        <v>1.2348136389958533E+34</v>
      </c>
      <c r="AZ542" s="93">
        <f t="shared" si="570"/>
        <v>392123.73333333334</v>
      </c>
      <c r="BA542" s="94">
        <f t="shared" si="571"/>
        <v>84.020715274336851</v>
      </c>
      <c r="BB542" s="100">
        <f t="shared" si="609"/>
        <v>7.5527440799522605</v>
      </c>
      <c r="BC542" s="94">
        <f t="shared" si="572"/>
        <v>434</v>
      </c>
      <c r="BD542" s="94">
        <f t="shared" si="573"/>
        <v>15.1</v>
      </c>
      <c r="BE542" s="94">
        <v>1</v>
      </c>
      <c r="BF542" s="94">
        <f>BF$3/BI$3</f>
        <v>0.66225165562913912</v>
      </c>
      <c r="BG542" s="93">
        <f>BG541*BE542</f>
        <v>4.885250798518272E+21</v>
      </c>
      <c r="BH542" s="93">
        <f>BC542*BG542*$G542*BF542</f>
        <v>1.9014954211663956E+25</v>
      </c>
      <c r="BI542" s="93">
        <f t="shared" si="603"/>
        <v>2.0341387397192314E+27</v>
      </c>
      <c r="BJ542" s="93">
        <f t="shared" si="574"/>
        <v>1.4072215810443308E+34</v>
      </c>
      <c r="BK542" s="93">
        <f t="shared" si="575"/>
        <v>392123.73333333334</v>
      </c>
      <c r="BL542" s="94">
        <f t="shared" si="576"/>
        <v>106.97573694242561</v>
      </c>
      <c r="BM542" s="100">
        <f t="shared" si="610"/>
        <v>10.958844150818363</v>
      </c>
      <c r="BN542" s="94">
        <f t="shared" si="577"/>
        <v>384</v>
      </c>
      <c r="BO542" s="94">
        <f t="shared" si="578"/>
        <v>17.600000000000001</v>
      </c>
      <c r="BP542" s="94">
        <v>1</v>
      </c>
      <c r="BQ542" s="94">
        <f>BQ$3/BT$3</f>
        <v>0.56818181818181823</v>
      </c>
      <c r="BR542" s="93">
        <f>BR541*BP542</f>
        <v>3.0552998726231654E+19</v>
      </c>
      <c r="BS542" s="93">
        <f>BN542*BR542*$G542*BQ542</f>
        <v>9.0275111989117014E+22</v>
      </c>
      <c r="BT542" s="93">
        <f t="shared" si="604"/>
        <v>2.3153483171472963E+24</v>
      </c>
      <c r="BU542" s="93">
        <f t="shared" si="579"/>
        <v>1.6402052865152467E+34</v>
      </c>
      <c r="BV542" s="93">
        <f t="shared" si="580"/>
        <v>392123.73333333334</v>
      </c>
      <c r="BW542" s="94">
        <f t="shared" si="581"/>
        <v>25.647692549264516</v>
      </c>
      <c r="BX542" s="100">
        <f t="shared" si="611"/>
        <v>3.0624110506584494</v>
      </c>
      <c r="BY542" s="94">
        <f t="shared" si="582"/>
        <v>329</v>
      </c>
      <c r="BZ542" s="94">
        <f t="shared" si="583"/>
        <v>20.350000000000001</v>
      </c>
      <c r="CA542" s="94">
        <v>1</v>
      </c>
      <c r="CB542" s="94">
        <f>CB$3/CE$3</f>
        <v>0.49140049140049141</v>
      </c>
      <c r="CC542" s="93">
        <f>CC541*CA542</f>
        <v>1.313455633072128E+16</v>
      </c>
      <c r="CD542" s="93">
        <f>BY542*CC542*$G542*CB542</f>
        <v>2.8756930589626339E+19</v>
      </c>
      <c r="CE542" s="93">
        <f t="shared" si="605"/>
        <v>1.3071882283698983E+21</v>
      </c>
      <c r="CF542" s="93">
        <f t="shared" si="584"/>
        <v>1.8964873625332536E+34</v>
      </c>
      <c r="CG542" s="93">
        <f t="shared" si="585"/>
        <v>392123.73333333334</v>
      </c>
      <c r="CH542" s="94">
        <f t="shared" si="586"/>
        <v>45.456458723777985</v>
      </c>
      <c r="CI542" s="100">
        <f t="shared" si="612"/>
        <v>6.2757051223126323</v>
      </c>
      <c r="CJ542" s="94">
        <f t="shared" si="587"/>
        <v>279</v>
      </c>
      <c r="CK542" s="94">
        <f t="shared" si="588"/>
        <v>22.85</v>
      </c>
      <c r="CL542" s="94">
        <v>1</v>
      </c>
      <c r="CM542" s="94">
        <f>CM$3/CP$3</f>
        <v>0.43763676148796499</v>
      </c>
      <c r="CN542" s="93">
        <f>CN541*CL542</f>
        <v>5588999270400</v>
      </c>
      <c r="CO542" s="93">
        <f>CJ542*CN542*$G542*CM542</f>
        <v>9241611106227888</v>
      </c>
      <c r="CP542" s="93">
        <f t="shared" si="606"/>
        <v>1.4333754519661814E+18</v>
      </c>
      <c r="CQ542" s="93">
        <f t="shared" si="589"/>
        <v>2.1294710680041696E+34</v>
      </c>
      <c r="CR542" s="93">
        <f t="shared" si="590"/>
        <v>392123.73333333334</v>
      </c>
      <c r="CS542" s="94">
        <f t="shared" si="591"/>
        <v>155.10016981781834</v>
      </c>
      <c r="CT542" s="100">
        <f t="shared" si="613"/>
        <v>24.043683041636019</v>
      </c>
      <c r="CU542" s="94">
        <f t="shared" si="592"/>
        <v>216</v>
      </c>
      <c r="CV542" s="94">
        <f t="shared" si="593"/>
        <v>26</v>
      </c>
      <c r="CW542" s="94">
        <v>1</v>
      </c>
      <c r="CX542" s="94">
        <f>CX$3/DA$3</f>
        <v>0.38461538461538458</v>
      </c>
      <c r="CY542" s="93">
        <f>CY541*CW542</f>
        <v>2543923200</v>
      </c>
      <c r="CZ542" s="93">
        <f>CU542*CY542*$G542*CX542</f>
        <v>2862068583628.7998</v>
      </c>
      <c r="DA542" s="93">
        <f t="shared" si="607"/>
        <v>262705497210295.69</v>
      </c>
      <c r="DB542" s="93">
        <f t="shared" si="594"/>
        <v>2.4230305368975233E+34</v>
      </c>
      <c r="DC542" s="93">
        <f t="shared" si="595"/>
        <v>392123.73333333334</v>
      </c>
      <c r="DD542" s="94">
        <f t="shared" si="596"/>
        <v>91.788679947429117</v>
      </c>
      <c r="DE542" s="100">
        <f t="shared" si="614"/>
        <v>16.190676245815176</v>
      </c>
    </row>
    <row r="543" spans="1:109">
      <c r="A543" s="84">
        <v>8192</v>
      </c>
      <c r="B543" s="84">
        <f t="shared" si="550"/>
        <v>17.899999999999999</v>
      </c>
      <c r="C543" s="112">
        <f t="shared" si="615"/>
        <v>14.74</v>
      </c>
      <c r="D543" s="116"/>
      <c r="E543" s="86">
        <f t="shared" si="597"/>
        <v>3.6850000000000001</v>
      </c>
      <c r="F543" s="86">
        <f t="shared" si="551"/>
        <v>3.6850000000000001</v>
      </c>
      <c r="G543" s="87">
        <f t="shared" si="552"/>
        <v>13.579225000000001</v>
      </c>
      <c r="H543" s="88">
        <f t="shared" si="553"/>
        <v>2.1410239937244372E+32</v>
      </c>
      <c r="I543" s="84">
        <f t="shared" si="598"/>
        <v>107.40000000000005</v>
      </c>
      <c r="J543" s="89">
        <v>537</v>
      </c>
      <c r="K543" s="94">
        <f t="shared" si="554"/>
        <v>537</v>
      </c>
      <c r="L543" s="94">
        <f t="shared" si="555"/>
        <v>10</v>
      </c>
      <c r="M543" s="94">
        <v>1</v>
      </c>
      <c r="N543" s="94">
        <f>N$3/Q$3</f>
        <v>1</v>
      </c>
      <c r="O543" s="93">
        <f>O542*M543</f>
        <v>1.0843259247939615E+27</v>
      </c>
      <c r="P543" s="93">
        <f>K543*O543*$G543*N543</f>
        <v>7.9069521641812221E+30</v>
      </c>
      <c r="Q543" s="93">
        <f t="shared" si="616"/>
        <v>2.141023993724437E+33</v>
      </c>
      <c r="R543" s="93">
        <f t="shared" si="617"/>
        <v>1.0705119968622185E+34</v>
      </c>
      <c r="S543" s="93">
        <f t="shared" si="556"/>
        <v>392396.79999999999</v>
      </c>
      <c r="T543" s="94">
        <f t="shared" si="618"/>
        <v>270.77740566375911</v>
      </c>
      <c r="U543" s="100">
        <f>T543/(($C543/N$3))</f>
        <v>18.370244617622735</v>
      </c>
      <c r="V543" s="94">
        <f t="shared" si="557"/>
        <v>527</v>
      </c>
      <c r="W543" s="97">
        <f t="shared" si="558"/>
        <v>10.5</v>
      </c>
      <c r="X543" s="94">
        <v>1</v>
      </c>
      <c r="Y543" s="94">
        <f>Y$3/AB$3</f>
        <v>0.95238095238095244</v>
      </c>
      <c r="Z543" s="93">
        <f>Z542*X543</f>
        <v>1.2547199986901554E+27</v>
      </c>
      <c r="AA543" s="93">
        <f>V543*Z543*$G543*Y543</f>
        <v>8.5515161588670708E+30</v>
      </c>
      <c r="AB543" s="93">
        <f t="shared" si="599"/>
        <v>5.6201879835266421E+32</v>
      </c>
      <c r="AC543" s="93">
        <f t="shared" si="559"/>
        <v>1.1240375967053295E+34</v>
      </c>
      <c r="AD543" s="93">
        <f t="shared" si="560"/>
        <v>392396.79999999999</v>
      </c>
      <c r="AE543" s="94">
        <f t="shared" si="561"/>
        <v>65.721538486471388</v>
      </c>
      <c r="AF543" s="100">
        <f t="shared" si="600"/>
        <v>4.6816564050742846</v>
      </c>
      <c r="AG543" s="94">
        <f t="shared" si="562"/>
        <v>502</v>
      </c>
      <c r="AH543" s="94">
        <f t="shared" si="563"/>
        <v>11.75</v>
      </c>
      <c r="AI543" s="94">
        <v>1</v>
      </c>
      <c r="AJ543" s="94">
        <f>AJ$3/AM$3</f>
        <v>0.85106382978723394</v>
      </c>
      <c r="AK543" s="93">
        <f>AK542*AI543</f>
        <v>1.1762999987720206E+26</v>
      </c>
      <c r="AL543" s="93">
        <f>AG543*AK543*$G543*AJ543</f>
        <v>6.8243129022248035E+29</v>
      </c>
      <c r="AM543" s="93">
        <f t="shared" si="601"/>
        <v>1.9653931192392245E+31</v>
      </c>
      <c r="AN543" s="93">
        <f t="shared" si="564"/>
        <v>1.2578515963131069E+34</v>
      </c>
      <c r="AO543" s="93">
        <f t="shared" si="565"/>
        <v>392396.79999999999</v>
      </c>
      <c r="AP543" s="94">
        <f t="shared" si="566"/>
        <v>28.799868168390756</v>
      </c>
      <c r="AQ543" s="100">
        <f t="shared" si="608"/>
        <v>2.2957832495155457</v>
      </c>
      <c r="AR543" s="94">
        <f t="shared" si="567"/>
        <v>472</v>
      </c>
      <c r="AS543" s="94">
        <f t="shared" si="568"/>
        <v>13.25</v>
      </c>
      <c r="AT543" s="94">
        <v>1</v>
      </c>
      <c r="AU543" s="94">
        <f>AU$3/AX$3</f>
        <v>0.75471698113207542</v>
      </c>
      <c r="AV543" s="93">
        <f>AV542*AT543</f>
        <v>7.4534000030171138E+23</v>
      </c>
      <c r="AW543" s="93">
        <f>AR543*AV543*$G543*AU543</f>
        <v>3.6054172641221037E+27</v>
      </c>
      <c r="AX543" s="93">
        <f t="shared" si="602"/>
        <v>3.4629599507871902E+29</v>
      </c>
      <c r="AY543" s="93">
        <f t="shared" si="569"/>
        <v>1.4184283958424398E+34</v>
      </c>
      <c r="AZ543" s="93">
        <f t="shared" si="570"/>
        <v>392396.79999999999</v>
      </c>
      <c r="BA543" s="94">
        <f t="shared" si="571"/>
        <v>96.048798158467775</v>
      </c>
      <c r="BB543" s="100">
        <f t="shared" si="609"/>
        <v>8.6339659131594164</v>
      </c>
      <c r="BC543" s="94">
        <f t="shared" si="572"/>
        <v>435</v>
      </c>
      <c r="BD543" s="94">
        <f t="shared" si="573"/>
        <v>15.1</v>
      </c>
      <c r="BE543" s="94">
        <v>1</v>
      </c>
      <c r="BF543" s="94">
        <f>BF$3/BI$3</f>
        <v>0.66225165562913912</v>
      </c>
      <c r="BG543" s="93">
        <f>BG542*BE543</f>
        <v>4.885250798518272E+21</v>
      </c>
      <c r="BH543" s="93">
        <f>BC543*BG543*$G543*BF543</f>
        <v>1.9110592782722875E+25</v>
      </c>
      <c r="BI543" s="93">
        <f t="shared" si="603"/>
        <v>2.3366118241512231E+27</v>
      </c>
      <c r="BJ543" s="93">
        <f t="shared" si="574"/>
        <v>1.6164731152619501E+34</v>
      </c>
      <c r="BK543" s="93">
        <f t="shared" si="575"/>
        <v>392396.79999999999</v>
      </c>
      <c r="BL543" s="94">
        <f t="shared" si="576"/>
        <v>122.26788832336277</v>
      </c>
      <c r="BM543" s="100">
        <f t="shared" si="610"/>
        <v>12.525407826884518</v>
      </c>
      <c r="BN543" s="94">
        <f t="shared" si="577"/>
        <v>385</v>
      </c>
      <c r="BO543" s="94">
        <f t="shared" si="578"/>
        <v>17.600000000000001</v>
      </c>
      <c r="BP543" s="94">
        <v>1</v>
      </c>
      <c r="BQ543" s="94">
        <f>BQ$3/BT$3</f>
        <v>0.56818181818181823</v>
      </c>
      <c r="BR543" s="93">
        <f>BR542*BP543</f>
        <v>3.0552998726231654E+19</v>
      </c>
      <c r="BS543" s="93">
        <f>BN543*BR543*$G543*BQ543</f>
        <v>9.0756322153046609E+22</v>
      </c>
      <c r="BT543" s="93">
        <f t="shared" si="604"/>
        <v>2.6596368031522531E+24</v>
      </c>
      <c r="BU543" s="93">
        <f t="shared" si="579"/>
        <v>1.884101114477505E+34</v>
      </c>
      <c r="BV543" s="93">
        <f t="shared" si="580"/>
        <v>392396.79999999999</v>
      </c>
      <c r="BW543" s="94">
        <f t="shared" si="581"/>
        <v>29.305251028872497</v>
      </c>
      <c r="BX543" s="100">
        <f t="shared" si="611"/>
        <v>3.4991344512086564</v>
      </c>
      <c r="BY543" s="94">
        <f t="shared" si="582"/>
        <v>330</v>
      </c>
      <c r="BZ543" s="94">
        <f t="shared" si="583"/>
        <v>20.350000000000001</v>
      </c>
      <c r="CA543" s="94">
        <v>1</v>
      </c>
      <c r="CB543" s="94">
        <f>CB$3/CE$3</f>
        <v>0.49140049140049141</v>
      </c>
      <c r="CC543" s="93">
        <f>CC542*CA543</f>
        <v>1.313455633072128E+16</v>
      </c>
      <c r="CD543" s="93">
        <f>BY543*CC543*$G543*CB543</f>
        <v>2.8922772274060325E+19</v>
      </c>
      <c r="CE543" s="93">
        <f t="shared" si="605"/>
        <v>1.5015649675999906E+21</v>
      </c>
      <c r="CF543" s="93">
        <f t="shared" si="584"/>
        <v>2.1784919136146151E+34</v>
      </c>
      <c r="CG543" s="93">
        <f t="shared" si="585"/>
        <v>392396.79999999999</v>
      </c>
      <c r="CH543" s="94">
        <f t="shared" si="586"/>
        <v>51.916356889020769</v>
      </c>
      <c r="CI543" s="100">
        <f t="shared" si="612"/>
        <v>7.1675567346782403</v>
      </c>
      <c r="CJ543" s="94">
        <f t="shared" si="587"/>
        <v>280</v>
      </c>
      <c r="CK543" s="94">
        <f t="shared" si="588"/>
        <v>22.85</v>
      </c>
      <c r="CL543" s="94">
        <v>14</v>
      </c>
      <c r="CM543" s="94">
        <f>CM$3/CP$3</f>
        <v>0.43763676148796499</v>
      </c>
      <c r="CN543" s="93">
        <f>CN542*CL543</f>
        <v>78245989785600</v>
      </c>
      <c r="CO543" s="93">
        <f>CJ543*CN543*$G543*CM543</f>
        <v>1.3019937513390898E+17</v>
      </c>
      <c r="CP543" s="93">
        <f t="shared" si="606"/>
        <v>1.6465160237666842E+18</v>
      </c>
      <c r="CQ543" s="93">
        <f t="shared" si="589"/>
        <v>2.4461199128301695E+34</v>
      </c>
      <c r="CR543" s="93">
        <f t="shared" si="590"/>
        <v>392396.79999999999</v>
      </c>
      <c r="CS543" s="94">
        <f t="shared" si="591"/>
        <v>12.646113102104032</v>
      </c>
      <c r="CT543" s="100">
        <f t="shared" si="613"/>
        <v>1.9604049144035085</v>
      </c>
      <c r="CU543" s="94">
        <f t="shared" si="592"/>
        <v>217</v>
      </c>
      <c r="CV543" s="94">
        <f t="shared" si="593"/>
        <v>26</v>
      </c>
      <c r="CW543" s="94">
        <v>1</v>
      </c>
      <c r="CX543" s="94">
        <f>CX$3/DA$3</f>
        <v>0.38461538461538458</v>
      </c>
      <c r="CY543" s="93">
        <f>CY542*CW543</f>
        <v>2543923200</v>
      </c>
      <c r="CZ543" s="93">
        <f>CU543*CY543*$G543*CX543</f>
        <v>2883137575718.3999</v>
      </c>
      <c r="DA543" s="93">
        <f t="shared" si="607"/>
        <v>301769372494144.94</v>
      </c>
      <c r="DB543" s="93">
        <f t="shared" si="594"/>
        <v>2.7833311918417688E+34</v>
      </c>
      <c r="DC543" s="93">
        <f t="shared" si="595"/>
        <v>392396.79999999999</v>
      </c>
      <c r="DD543" s="94">
        <f t="shared" si="596"/>
        <v>104.66700411233487</v>
      </c>
      <c r="DE543" s="100">
        <f t="shared" si="614"/>
        <v>18.4622938054322</v>
      </c>
    </row>
    <row r="544" spans="1:109">
      <c r="A544" s="84">
        <v>8192</v>
      </c>
      <c r="B544" s="84">
        <f t="shared" si="550"/>
        <v>17.933333333333334</v>
      </c>
      <c r="C544" s="112">
        <f t="shared" si="615"/>
        <v>14.74</v>
      </c>
      <c r="D544" s="116"/>
      <c r="E544" s="86">
        <f t="shared" si="597"/>
        <v>3.69</v>
      </c>
      <c r="F544" s="86">
        <f t="shared" si="551"/>
        <v>3.69</v>
      </c>
      <c r="G544" s="87">
        <f t="shared" si="552"/>
        <v>13.616099999999999</v>
      </c>
      <c r="H544" s="88">
        <f t="shared" si="553"/>
        <v>2.4593907396004425E+32</v>
      </c>
      <c r="I544" s="84">
        <f t="shared" si="598"/>
        <v>107.60000000000007</v>
      </c>
      <c r="J544" s="89">
        <v>538</v>
      </c>
      <c r="K544" s="94">
        <f t="shared" si="554"/>
        <v>538</v>
      </c>
      <c r="L544" s="94">
        <f t="shared" si="555"/>
        <v>10</v>
      </c>
      <c r="M544" s="94">
        <v>1</v>
      </c>
      <c r="N544" s="94">
        <f>N$3/Q$3</f>
        <v>1</v>
      </c>
      <c r="O544" s="93">
        <f>O543*M544</f>
        <v>1.0843259247939615E+27</v>
      </c>
      <c r="P544" s="93">
        <f>K544*O544*$G544*N544</f>
        <v>7.9431881408278369E+30</v>
      </c>
      <c r="Q544" s="93">
        <f t="shared" si="616"/>
        <v>2.4593907396004425E+33</v>
      </c>
      <c r="R544" s="93">
        <f t="shared" si="617"/>
        <v>1.2296953698002211E+34</v>
      </c>
      <c r="S544" s="93">
        <f t="shared" si="556"/>
        <v>392669.8666666667</v>
      </c>
      <c r="T544" s="94">
        <f t="shared" si="618"/>
        <v>309.62262205010865</v>
      </c>
      <c r="U544" s="100">
        <f>T544/(($C544/N$3))</f>
        <v>21.005605295122702</v>
      </c>
      <c r="V544" s="94">
        <f t="shared" si="557"/>
        <v>528</v>
      </c>
      <c r="W544" s="97">
        <f t="shared" si="558"/>
        <v>10.5</v>
      </c>
      <c r="X544" s="94">
        <v>1</v>
      </c>
      <c r="Y544" s="94">
        <f>Y$3/AB$3</f>
        <v>0.95238095238095244</v>
      </c>
      <c r="Z544" s="93">
        <f>Z543*X544</f>
        <v>1.2547199986901554E+27</v>
      </c>
      <c r="AA544" s="93">
        <f>V544*Z544*$G544*Y544</f>
        <v>8.591009038437269E+30</v>
      </c>
      <c r="AB544" s="93">
        <f t="shared" si="599"/>
        <v>6.4559006914511579E+32</v>
      </c>
      <c r="AC544" s="93">
        <f t="shared" si="559"/>
        <v>1.2911801382902324E+34</v>
      </c>
      <c r="AD544" s="93">
        <f t="shared" si="560"/>
        <v>392669.8666666667</v>
      </c>
      <c r="AE544" s="94">
        <f t="shared" si="561"/>
        <v>75.147176106632358</v>
      </c>
      <c r="AF544" s="100">
        <f t="shared" si="600"/>
        <v>5.3530892070531868</v>
      </c>
      <c r="AG544" s="94">
        <f t="shared" si="562"/>
        <v>503</v>
      </c>
      <c r="AH544" s="94">
        <f t="shared" si="563"/>
        <v>11.75</v>
      </c>
      <c r="AI544" s="94">
        <v>1</v>
      </c>
      <c r="AJ544" s="94">
        <f>AJ$3/AM$3</f>
        <v>0.85106382978723394</v>
      </c>
      <c r="AK544" s="93">
        <f>AK543*AI544</f>
        <v>1.1762999987720206E+26</v>
      </c>
      <c r="AL544" s="93">
        <f>AG544*AK544*$G544*AJ544</f>
        <v>6.856475797344418E+29</v>
      </c>
      <c r="AM544" s="93">
        <f t="shared" si="601"/>
        <v>2.2576438429925897E+31</v>
      </c>
      <c r="AN544" s="93">
        <f t="shared" si="564"/>
        <v>1.4448920595152601E+34</v>
      </c>
      <c r="AO544" s="93">
        <f t="shared" si="565"/>
        <v>392669.8666666667</v>
      </c>
      <c r="AP544" s="94">
        <f t="shared" si="566"/>
        <v>32.927175851287885</v>
      </c>
      <c r="AQ544" s="100">
        <f t="shared" si="608"/>
        <v>2.6247918334642653</v>
      </c>
      <c r="AR544" s="94">
        <f t="shared" si="567"/>
        <v>473</v>
      </c>
      <c r="AS544" s="94">
        <f t="shared" si="568"/>
        <v>13.25</v>
      </c>
      <c r="AT544" s="94">
        <v>1</v>
      </c>
      <c r="AU544" s="94">
        <f>AU$3/AX$3</f>
        <v>0.75471698113207542</v>
      </c>
      <c r="AV544" s="93">
        <f>AV543*AT544</f>
        <v>7.4534000030171138E+23</v>
      </c>
      <c r="AW544" s="93">
        <f>AR544*AV544*$G544*AU544</f>
        <v>3.6228672767133176E+27</v>
      </c>
      <c r="AX544" s="93">
        <f t="shared" si="602"/>
        <v>3.9778963988898609E+29</v>
      </c>
      <c r="AY544" s="93">
        <f t="shared" si="569"/>
        <v>1.6293463649852932E+34</v>
      </c>
      <c r="AZ544" s="93">
        <f t="shared" si="570"/>
        <v>392669.8666666667</v>
      </c>
      <c r="BA544" s="94">
        <f t="shared" si="571"/>
        <v>109.79967233297675</v>
      </c>
      <c r="BB544" s="100">
        <f t="shared" si="609"/>
        <v>9.8700519566617508</v>
      </c>
      <c r="BC544" s="94">
        <f t="shared" si="572"/>
        <v>436</v>
      </c>
      <c r="BD544" s="94">
        <f t="shared" si="573"/>
        <v>15.1</v>
      </c>
      <c r="BE544" s="94">
        <v>1</v>
      </c>
      <c r="BF544" s="94">
        <f>BF$3/BI$3</f>
        <v>0.66225165562913912</v>
      </c>
      <c r="BG544" s="93">
        <f>BG543*BE544</f>
        <v>4.885250798518272E+21</v>
      </c>
      <c r="BH544" s="93">
        <f>BC544*BG544*$G544*BF544</f>
        <v>1.9206540159867036E+25</v>
      </c>
      <c r="BI544" s="93">
        <f t="shared" si="603"/>
        <v>2.6840621586691312E+27</v>
      </c>
      <c r="BJ544" s="93">
        <f t="shared" si="574"/>
        <v>1.856840008398334E+34</v>
      </c>
      <c r="BK544" s="93">
        <f t="shared" si="575"/>
        <v>392669.8666666667</v>
      </c>
      <c r="BL544" s="94">
        <f t="shared" si="576"/>
        <v>139.74730150918094</v>
      </c>
      <c r="BM544" s="100">
        <f t="shared" si="610"/>
        <v>14.316039706842824</v>
      </c>
      <c r="BN544" s="94">
        <f t="shared" si="577"/>
        <v>386</v>
      </c>
      <c r="BO544" s="94">
        <f t="shared" si="578"/>
        <v>17.600000000000001</v>
      </c>
      <c r="BP544" s="94">
        <v>1</v>
      </c>
      <c r="BQ544" s="94">
        <f>BQ$3/BT$3</f>
        <v>0.56818181818181823</v>
      </c>
      <c r="BR544" s="93">
        <f>BR543*BP544</f>
        <v>3.0552998726231654E+19</v>
      </c>
      <c r="BS544" s="93">
        <f>BN544*BR544*$G544*BQ544</f>
        <v>9.1239145897221442E+22</v>
      </c>
      <c r="BT544" s="93">
        <f t="shared" si="604"/>
        <v>3.0551204206705662E+24</v>
      </c>
      <c r="BU544" s="93">
        <f t="shared" si="579"/>
        <v>2.1642638508483898E+34</v>
      </c>
      <c r="BV544" s="93">
        <f t="shared" si="580"/>
        <v>392669.8666666667</v>
      </c>
      <c r="BW544" s="94">
        <f t="shared" si="581"/>
        <v>33.48475471386022</v>
      </c>
      <c r="BX544" s="100">
        <f t="shared" si="611"/>
        <v>3.9981796673265935</v>
      </c>
      <c r="BY544" s="94">
        <f t="shared" si="582"/>
        <v>331</v>
      </c>
      <c r="BZ544" s="94">
        <f t="shared" si="583"/>
        <v>20.350000000000001</v>
      </c>
      <c r="CA544" s="94">
        <v>1</v>
      </c>
      <c r="CB544" s="94">
        <f>CB$3/CE$3</f>
        <v>0.49140049140049141</v>
      </c>
      <c r="CC544" s="93">
        <f>CC543*CA544</f>
        <v>1.313455633072128E+16</v>
      </c>
      <c r="CD544" s="93">
        <f>BY544*CC544*$G544*CB544</f>
        <v>2.9089196138828976E+19</v>
      </c>
      <c r="CE544" s="93">
        <f t="shared" si="605"/>
        <v>1.7248452082032852E+21</v>
      </c>
      <c r="CF544" s="93">
        <f t="shared" si="584"/>
        <v>2.5024300775434502E+34</v>
      </c>
      <c r="CG544" s="93">
        <f t="shared" si="585"/>
        <v>392669.8666666667</v>
      </c>
      <c r="CH544" s="94">
        <f t="shared" si="586"/>
        <v>59.295045486008441</v>
      </c>
      <c r="CI544" s="100">
        <f t="shared" si="612"/>
        <v>8.1862562797847485</v>
      </c>
      <c r="CJ544" s="94">
        <f t="shared" si="587"/>
        <v>281</v>
      </c>
      <c r="CK544" s="94">
        <f t="shared" si="588"/>
        <v>22.85</v>
      </c>
      <c r="CL544" s="94">
        <v>1</v>
      </c>
      <c r="CM544" s="94">
        <f>CM$3/CP$3</f>
        <v>0.43763676148796499</v>
      </c>
      <c r="CN544" s="93">
        <f>CN543*CL544</f>
        <v>78245989785600</v>
      </c>
      <c r="CO544" s="93">
        <f>CJ544*CN544*$G544*CM544</f>
        <v>1.3101919791992909E+17</v>
      </c>
      <c r="CP544" s="93">
        <f t="shared" si="606"/>
        <v>1.8913502479770493E+18</v>
      </c>
      <c r="CQ544" s="93">
        <f t="shared" si="589"/>
        <v>2.8098539199935056E+34</v>
      </c>
      <c r="CR544" s="93">
        <f t="shared" si="590"/>
        <v>392669.8666666667</v>
      </c>
      <c r="CS544" s="94">
        <f t="shared" si="591"/>
        <v>14.435672619007535</v>
      </c>
      <c r="CT544" s="100">
        <f t="shared" si="613"/>
        <v>2.2378230620374642</v>
      </c>
      <c r="CU544" s="94">
        <f t="shared" si="592"/>
        <v>218</v>
      </c>
      <c r="CV544" s="94">
        <f t="shared" si="593"/>
        <v>26</v>
      </c>
      <c r="CW544" s="94">
        <v>1</v>
      </c>
      <c r="CX544" s="94">
        <f>CX$3/DA$3</f>
        <v>0.38461538461538458</v>
      </c>
      <c r="CY544" s="93">
        <f>CY543*CW544</f>
        <v>2543923200</v>
      </c>
      <c r="CZ544" s="93">
        <f>CU544*CY544*$G544*CX544</f>
        <v>2904289294233.5996</v>
      </c>
      <c r="DA544" s="93">
        <f t="shared" si="607"/>
        <v>346641981772511.75</v>
      </c>
      <c r="DB544" s="93">
        <f t="shared" si="594"/>
        <v>3.1972079614805751E+34</v>
      </c>
      <c r="DC544" s="93">
        <f t="shared" si="595"/>
        <v>392669.8666666667</v>
      </c>
      <c r="DD544" s="94">
        <f t="shared" si="596"/>
        <v>119.35518354206708</v>
      </c>
      <c r="DE544" s="100">
        <f t="shared" si="614"/>
        <v>21.05315313496434</v>
      </c>
    </row>
    <row r="545" spans="1:109">
      <c r="A545" s="84">
        <v>8192</v>
      </c>
      <c r="B545" s="84">
        <f t="shared" si="550"/>
        <v>17.966666666666665</v>
      </c>
      <c r="C545" s="112">
        <f t="shared" si="615"/>
        <v>14.74</v>
      </c>
      <c r="D545" s="116"/>
      <c r="E545" s="86">
        <f t="shared" si="597"/>
        <v>3.6949999999999998</v>
      </c>
      <c r="F545" s="86">
        <f t="shared" si="551"/>
        <v>3.6949999999999998</v>
      </c>
      <c r="G545" s="87">
        <f t="shared" si="552"/>
        <v>13.653025</v>
      </c>
      <c r="H545" s="88">
        <f t="shared" si="553"/>
        <v>2.8250980968739696E+32</v>
      </c>
      <c r="I545" s="84">
        <f t="shared" si="598"/>
        <v>107.80000000000005</v>
      </c>
      <c r="J545" s="89">
        <v>539</v>
      </c>
      <c r="K545" s="94">
        <f t="shared" si="554"/>
        <v>539</v>
      </c>
      <c r="L545" s="94">
        <f t="shared" si="555"/>
        <v>10</v>
      </c>
      <c r="M545" s="94">
        <v>1</v>
      </c>
      <c r="N545" s="94">
        <f>N$3/Q$3</f>
        <v>1</v>
      </c>
      <c r="O545" s="93">
        <f>O544*M545</f>
        <v>1.0843259247939615E+27</v>
      </c>
      <c r="P545" s="93">
        <f>K545*O545*$G545*N545</f>
        <v>7.979533309095081E+30</v>
      </c>
      <c r="Q545" s="93">
        <f t="shared" si="616"/>
        <v>2.8250980968739696E+33</v>
      </c>
      <c r="R545" s="93">
        <f t="shared" si="617"/>
        <v>1.4125490484369848E+34</v>
      </c>
      <c r="S545" s="93">
        <f t="shared" si="556"/>
        <v>392942.93333333335</v>
      </c>
      <c r="T545" s="94">
        <f t="shared" si="618"/>
        <v>354.0430232497331</v>
      </c>
      <c r="U545" s="100">
        <f>T545/(($C545/N$3))</f>
        <v>24.01920103458162</v>
      </c>
      <c r="V545" s="94">
        <f t="shared" si="557"/>
        <v>529</v>
      </c>
      <c r="W545" s="97">
        <f t="shared" si="558"/>
        <v>10.5</v>
      </c>
      <c r="X545" s="94">
        <v>1</v>
      </c>
      <c r="Y545" s="94">
        <f>Y$3/AB$3</f>
        <v>0.95238095238095244</v>
      </c>
      <c r="Z545" s="93">
        <f>Z544*X545</f>
        <v>1.2547199986901554E+27</v>
      </c>
      <c r="AA545" s="93">
        <f>V545*Z545*$G545*Y545</f>
        <v>8.6306216541444878E+30</v>
      </c>
      <c r="AB545" s="93">
        <f t="shared" si="599"/>
        <v>7.4158825042941676E+32</v>
      </c>
      <c r="AC545" s="93">
        <f t="shared" si="559"/>
        <v>1.483176500858834E+34</v>
      </c>
      <c r="AD545" s="93">
        <f t="shared" si="560"/>
        <v>392942.93333333335</v>
      </c>
      <c r="AE545" s="94">
        <f t="shared" si="561"/>
        <v>85.925241558155975</v>
      </c>
      <c r="AF545" s="100">
        <f t="shared" si="600"/>
        <v>6.1208618477655206</v>
      </c>
      <c r="AG545" s="94">
        <f t="shared" si="562"/>
        <v>504</v>
      </c>
      <c r="AH545" s="94">
        <f t="shared" si="563"/>
        <v>11.75</v>
      </c>
      <c r="AI545" s="94">
        <v>1</v>
      </c>
      <c r="AJ545" s="94">
        <f>AJ$3/AM$3</f>
        <v>0.85106382978723394</v>
      </c>
      <c r="AK545" s="93">
        <f>AK544*AI545</f>
        <v>1.1762999987720206E+26</v>
      </c>
      <c r="AL545" s="93">
        <f>AG545*AK545*$G545*AJ545</f>
        <v>6.8887377519405278E+29</v>
      </c>
      <c r="AM545" s="93">
        <f t="shared" si="601"/>
        <v>2.5933517686147717E+31</v>
      </c>
      <c r="AN545" s="93">
        <f t="shared" si="564"/>
        <v>1.659745131913457E+34</v>
      </c>
      <c r="AO545" s="93">
        <f t="shared" si="565"/>
        <v>392942.93333333335</v>
      </c>
      <c r="AP545" s="94">
        <f t="shared" si="566"/>
        <v>37.646254829257153</v>
      </c>
      <c r="AQ545" s="100">
        <f t="shared" si="608"/>
        <v>3.0009735023322359</v>
      </c>
      <c r="AR545" s="94">
        <f t="shared" si="567"/>
        <v>474</v>
      </c>
      <c r="AS545" s="94">
        <f t="shared" si="568"/>
        <v>13.25</v>
      </c>
      <c r="AT545" s="94">
        <v>1</v>
      </c>
      <c r="AU545" s="94">
        <f>AU$3/AX$3</f>
        <v>0.75471698113207542</v>
      </c>
      <c r="AV545" s="93">
        <f>AV544*AT545</f>
        <v>7.4534000030171138E+23</v>
      </c>
      <c r="AW545" s="93">
        <f>AR545*AV545*$G545*AU545</f>
        <v>3.6403721069521021E+27</v>
      </c>
      <c r="AX545" s="93">
        <f t="shared" si="602"/>
        <v>4.5694030497534119E+29</v>
      </c>
      <c r="AY545" s="93">
        <f t="shared" si="569"/>
        <v>1.8716274891790049E+34</v>
      </c>
      <c r="AZ545" s="93">
        <f t="shared" si="570"/>
        <v>392942.93333333335</v>
      </c>
      <c r="BA545" s="94">
        <f t="shared" si="571"/>
        <v>125.52021923877282</v>
      </c>
      <c r="BB545" s="100">
        <f t="shared" si="609"/>
        <v>11.28319474161289</v>
      </c>
      <c r="BC545" s="94">
        <f t="shared" si="572"/>
        <v>437</v>
      </c>
      <c r="BD545" s="94">
        <f t="shared" si="573"/>
        <v>15.1</v>
      </c>
      <c r="BE545" s="94">
        <v>1</v>
      </c>
      <c r="BF545" s="94">
        <f>BF$3/BI$3</f>
        <v>0.66225165562913912</v>
      </c>
      <c r="BG545" s="93">
        <f>BG544*BE545</f>
        <v>4.885250798518272E+21</v>
      </c>
      <c r="BH545" s="93">
        <f>BC545*BG545*$G545*BF545</f>
        <v>1.9302796828386259E+25</v>
      </c>
      <c r="BI545" s="93">
        <f t="shared" si="603"/>
        <v>3.0831777863730223E+27</v>
      </c>
      <c r="BJ545" s="93">
        <f t="shared" si="574"/>
        <v>2.132949063139847E+34</v>
      </c>
      <c r="BK545" s="93">
        <f t="shared" si="575"/>
        <v>392942.93333333335</v>
      </c>
      <c r="BL545" s="94">
        <f t="shared" si="576"/>
        <v>159.72699779127191</v>
      </c>
      <c r="BM545" s="100">
        <f t="shared" si="610"/>
        <v>16.362806422308047</v>
      </c>
      <c r="BN545" s="94">
        <f t="shared" si="577"/>
        <v>387</v>
      </c>
      <c r="BO545" s="94">
        <f t="shared" si="578"/>
        <v>17.600000000000001</v>
      </c>
      <c r="BP545" s="94">
        <v>1</v>
      </c>
      <c r="BQ545" s="94">
        <f>BQ$3/BT$3</f>
        <v>0.56818181818181823</v>
      </c>
      <c r="BR545" s="93">
        <f>BR544*BP545</f>
        <v>3.0552998726231654E+19</v>
      </c>
      <c r="BS545" s="93">
        <f>BN545*BR545*$G545*BQ545</f>
        <v>9.1723585825590259E+22</v>
      </c>
      <c r="BT545" s="93">
        <f t="shared" si="604"/>
        <v>3.5094118015421292E+24</v>
      </c>
      <c r="BU545" s="93">
        <f t="shared" si="579"/>
        <v>2.4860863252490935E+34</v>
      </c>
      <c r="BV545" s="93">
        <f t="shared" si="580"/>
        <v>392942.93333333335</v>
      </c>
      <c r="BW545" s="94">
        <f t="shared" si="581"/>
        <v>38.260734902091315</v>
      </c>
      <c r="BX545" s="100">
        <f t="shared" si="611"/>
        <v>4.5684459584586641</v>
      </c>
      <c r="BY545" s="94">
        <f t="shared" si="582"/>
        <v>332</v>
      </c>
      <c r="BZ545" s="94">
        <f t="shared" si="583"/>
        <v>20.350000000000001</v>
      </c>
      <c r="CA545" s="94">
        <v>1</v>
      </c>
      <c r="CB545" s="94">
        <f>CB$3/CE$3</f>
        <v>0.49140049140049141</v>
      </c>
      <c r="CC545" s="93">
        <f>CC544*CA545</f>
        <v>1.313455633072128E+16</v>
      </c>
      <c r="CD545" s="93">
        <f>BY545*CC545*$G545*CB545</f>
        <v>2.9256203152081396E+19</v>
      </c>
      <c r="CE545" s="93">
        <f t="shared" si="605"/>
        <v>1.9813268532876327E+21</v>
      </c>
      <c r="CF545" s="93">
        <f t="shared" si="584"/>
        <v>2.8745373135692643E+34</v>
      </c>
      <c r="CG545" s="93">
        <f t="shared" si="585"/>
        <v>392942.93333333335</v>
      </c>
      <c r="CH545" s="94">
        <f t="shared" si="586"/>
        <v>67.723307873826883</v>
      </c>
      <c r="CI545" s="100">
        <f t="shared" si="612"/>
        <v>9.349859669147742</v>
      </c>
      <c r="CJ545" s="94">
        <f t="shared" si="587"/>
        <v>282</v>
      </c>
      <c r="CK545" s="94">
        <f t="shared" si="588"/>
        <v>22.85</v>
      </c>
      <c r="CL545" s="94">
        <v>1</v>
      </c>
      <c r="CM545" s="94">
        <f>CM$3/CP$3</f>
        <v>0.43763676148796499</v>
      </c>
      <c r="CN545" s="93">
        <f>CN544*CL545</f>
        <v>78245989785600</v>
      </c>
      <c r="CO545" s="93">
        <f>CJ545*CN545*$G545*CM545</f>
        <v>1.318420289817491E+17</v>
      </c>
      <c r="CP545" s="93">
        <f t="shared" si="606"/>
        <v>2.1725909185744704E+18</v>
      </c>
      <c r="CQ545" s="93">
        <f t="shared" si="589"/>
        <v>3.2276745756785107E+34</v>
      </c>
      <c r="CR545" s="93">
        <f t="shared" si="590"/>
        <v>392942.93333333335</v>
      </c>
      <c r="CS545" s="94">
        <f t="shared" si="591"/>
        <v>16.478743048434293</v>
      </c>
      <c r="CT545" s="100">
        <f t="shared" si="613"/>
        <v>2.5545405607647464</v>
      </c>
      <c r="CU545" s="94">
        <f t="shared" si="592"/>
        <v>219</v>
      </c>
      <c r="CV545" s="94">
        <f t="shared" si="593"/>
        <v>26</v>
      </c>
      <c r="CW545" s="94">
        <v>1</v>
      </c>
      <c r="CX545" s="94">
        <f>CX$3/DA$3</f>
        <v>0.38461538461538458</v>
      </c>
      <c r="CY545" s="93">
        <f>CY544*CW545</f>
        <v>2543923200</v>
      </c>
      <c r="CZ545" s="93">
        <f>CU545*CY545*$G545*CX545</f>
        <v>2925523885939.1997</v>
      </c>
      <c r="DA545" s="93">
        <f t="shared" si="607"/>
        <v>398187074234996.44</v>
      </c>
      <c r="DB545" s="93">
        <f t="shared" si="594"/>
        <v>3.672627525936161E+34</v>
      </c>
      <c r="DC545" s="93">
        <f t="shared" si="595"/>
        <v>392942.93333333335</v>
      </c>
      <c r="DD545" s="94">
        <f t="shared" si="596"/>
        <v>136.10795527897866</v>
      </c>
      <c r="DE545" s="100">
        <f t="shared" si="614"/>
        <v>24.008187498327306</v>
      </c>
    </row>
    <row r="546" spans="1:109">
      <c r="A546" s="84">
        <v>8192</v>
      </c>
      <c r="B546" s="84">
        <f t="shared" si="550"/>
        <v>18</v>
      </c>
      <c r="C546" s="112">
        <f t="shared" si="615"/>
        <v>14.74</v>
      </c>
      <c r="D546" s="116"/>
      <c r="E546" s="86">
        <f t="shared" ref="E546:E609" si="619">(100%+J546*0.5%)</f>
        <v>3.7</v>
      </c>
      <c r="F546" s="86">
        <f t="shared" ref="F546:F609" si="620">(100%+J546*0.5%)</f>
        <v>3.7</v>
      </c>
      <c r="G546" s="87">
        <f t="shared" si="552"/>
        <v>13.690000000000001</v>
      </c>
      <c r="H546" s="88">
        <f t="shared" ref="H546:H609" si="621">POWER($I$1,J546)</f>
        <v>3.245185536584384E+32</v>
      </c>
      <c r="I546" s="84">
        <f t="shared" ref="I546:I609" si="622">LOG(H546,2)</f>
        <v>108.00000000000004</v>
      </c>
      <c r="J546" s="89">
        <v>540</v>
      </c>
      <c r="K546" s="94">
        <f t="shared" si="554"/>
        <v>540</v>
      </c>
      <c r="L546" s="94">
        <f t="shared" si="555"/>
        <v>10</v>
      </c>
      <c r="M546" s="94">
        <v>15</v>
      </c>
      <c r="N546" s="94">
        <f>N$3/Q$3</f>
        <v>1</v>
      </c>
      <c r="O546" s="93">
        <f>O545*M546</f>
        <v>1.6264888871909423E+28</v>
      </c>
      <c r="P546" s="93">
        <f>K546*O546*$G546*N546</f>
        <v>1.2023981747447763E+32</v>
      </c>
      <c r="Q546" s="93">
        <f t="shared" si="616"/>
        <v>3.2451855365843837E+33</v>
      </c>
      <c r="R546" s="93">
        <f t="shared" si="617"/>
        <v>1.6225927682921917E+34</v>
      </c>
      <c r="S546" s="93">
        <f t="shared" si="556"/>
        <v>393216</v>
      </c>
      <c r="T546" s="94">
        <f t="shared" si="618"/>
        <v>26.98927530618727</v>
      </c>
      <c r="U546" s="100">
        <f>T546/(($C546/N$3))</f>
        <v>1.8310227480452694</v>
      </c>
      <c r="V546" s="94">
        <f t="shared" si="557"/>
        <v>530</v>
      </c>
      <c r="W546" s="97">
        <f t="shared" si="558"/>
        <v>10.5</v>
      </c>
      <c r="X546" s="94">
        <v>1</v>
      </c>
      <c r="Y546" s="94">
        <f>Y$3/AB$3</f>
        <v>0.95238095238095244</v>
      </c>
      <c r="Z546" s="93">
        <f>Z545*X546</f>
        <v>1.2547199986901554E+27</v>
      </c>
      <c r="AA546" s="93">
        <f>V546*Z546*$G546*Y546</f>
        <v>8.6703541852344391E+30</v>
      </c>
      <c r="AB546" s="93">
        <f t="shared" si="599"/>
        <v>8.5186120335340028E+32</v>
      </c>
      <c r="AC546" s="93">
        <f t="shared" si="559"/>
        <v>1.7037224067068017E+34</v>
      </c>
      <c r="AD546" s="93">
        <f t="shared" si="560"/>
        <v>393216</v>
      </c>
      <c r="AE546" s="94">
        <f t="shared" si="561"/>
        <v>98.249873667688775</v>
      </c>
      <c r="AF546" s="100">
        <f t="shared" si="600"/>
        <v>6.9988037551610054</v>
      </c>
      <c r="AG546" s="94">
        <f t="shared" si="562"/>
        <v>505</v>
      </c>
      <c r="AH546" s="94">
        <f t="shared" si="563"/>
        <v>11.75</v>
      </c>
      <c r="AI546" s="94">
        <v>1</v>
      </c>
      <c r="AJ546" s="94">
        <f>AJ$3/AM$3</f>
        <v>0.85106382978723394</v>
      </c>
      <c r="AK546" s="93">
        <f>AK545*AI546</f>
        <v>1.1762999987720206E+26</v>
      </c>
      <c r="AL546" s="93">
        <f>AG546*AK546*$G546*AJ546</f>
        <v>6.9210989161790859E+29</v>
      </c>
      <c r="AM546" s="93">
        <f t="shared" si="601"/>
        <v>2.9789789105364404E+31</v>
      </c>
      <c r="AN546" s="93">
        <f t="shared" si="564"/>
        <v>1.9065465027433257E+34</v>
      </c>
      <c r="AO546" s="93">
        <f t="shared" si="565"/>
        <v>393216</v>
      </c>
      <c r="AP546" s="94">
        <f t="shared" si="566"/>
        <v>43.041992992942774</v>
      </c>
      <c r="AQ546" s="100">
        <f t="shared" si="608"/>
        <v>3.4310950995052756</v>
      </c>
      <c r="AR546" s="94">
        <f t="shared" si="567"/>
        <v>475</v>
      </c>
      <c r="AS546" s="94">
        <f t="shared" si="568"/>
        <v>13.25</v>
      </c>
      <c r="AT546" s="94">
        <v>1</v>
      </c>
      <c r="AU546" s="94">
        <f>AU$3/AX$3</f>
        <v>0.75471698113207542</v>
      </c>
      <c r="AV546" s="93">
        <f>AV545*AT546</f>
        <v>7.4534000030171138E+23</v>
      </c>
      <c r="AW546" s="93">
        <f>AR546*AV546*$G546*AU546</f>
        <v>3.6579318392165687E+27</v>
      </c>
      <c r="AX546" s="93">
        <f t="shared" si="602"/>
        <v>5.2488657665701777E+29</v>
      </c>
      <c r="AY546" s="93">
        <f t="shared" si="569"/>
        <v>2.1499354179871545E+34</v>
      </c>
      <c r="AZ546" s="93">
        <f t="shared" si="570"/>
        <v>393216</v>
      </c>
      <c r="BA546" s="94">
        <f t="shared" si="571"/>
        <v>143.49271657545003</v>
      </c>
      <c r="BB546" s="100">
        <f t="shared" si="609"/>
        <v>12.89876862024907</v>
      </c>
      <c r="BC546" s="94">
        <f t="shared" si="572"/>
        <v>438</v>
      </c>
      <c r="BD546" s="94">
        <f t="shared" si="573"/>
        <v>15.1</v>
      </c>
      <c r="BE546" s="94">
        <v>1</v>
      </c>
      <c r="BF546" s="94">
        <f>BF$3/BI$3</f>
        <v>0.66225165562913912</v>
      </c>
      <c r="BG546" s="93">
        <f>BG545*BE546</f>
        <v>4.885250798518272E+21</v>
      </c>
      <c r="BH546" s="93">
        <f>BC546*BG546*$G546*BF546</f>
        <v>1.9399363273570359E+25</v>
      </c>
      <c r="BI546" s="93">
        <f t="shared" si="603"/>
        <v>3.5416412513700901E+27</v>
      </c>
      <c r="BJ546" s="93">
        <f t="shared" si="574"/>
        <v>2.4501150801212099E+34</v>
      </c>
      <c r="BK546" s="93">
        <f t="shared" si="575"/>
        <v>393216</v>
      </c>
      <c r="BL546" s="94">
        <f t="shared" si="576"/>
        <v>182.56481934101481</v>
      </c>
      <c r="BM546" s="100">
        <f t="shared" si="610"/>
        <v>18.702366160443173</v>
      </c>
      <c r="BN546" s="94">
        <f t="shared" si="577"/>
        <v>388</v>
      </c>
      <c r="BO546" s="94">
        <f t="shared" si="578"/>
        <v>17.600000000000001</v>
      </c>
      <c r="BP546" s="94">
        <v>1</v>
      </c>
      <c r="BQ546" s="94">
        <f>BQ$3/BT$3</f>
        <v>0.56818181818181823</v>
      </c>
      <c r="BR546" s="93">
        <f>BR545*BP546</f>
        <v>3.0552998726231654E+19</v>
      </c>
      <c r="BS546" s="93">
        <f>BN546*BR546*$G546*BQ546</f>
        <v>9.2209644542101822E+22</v>
      </c>
      <c r="BT546" s="93">
        <f t="shared" si="604"/>
        <v>4.0312555634386253E+24</v>
      </c>
      <c r="BU546" s="93">
        <f t="shared" si="579"/>
        <v>2.855763272194258E+34</v>
      </c>
      <c r="BV546" s="93">
        <f t="shared" si="580"/>
        <v>393216</v>
      </c>
      <c r="BW546" s="94">
        <f t="shared" si="581"/>
        <v>43.7183722316379</v>
      </c>
      <c r="BX546" s="100">
        <f t="shared" si="611"/>
        <v>5.2201041470612415</v>
      </c>
      <c r="BY546" s="94">
        <f t="shared" si="582"/>
        <v>333</v>
      </c>
      <c r="BZ546" s="94">
        <f t="shared" si="583"/>
        <v>20.350000000000001</v>
      </c>
      <c r="CA546" s="94">
        <v>1</v>
      </c>
      <c r="CB546" s="94">
        <f>CB$3/CE$3</f>
        <v>0.49140049140049141</v>
      </c>
      <c r="CC546" s="93">
        <f>CC545*CA546</f>
        <v>1.313455633072128E+16</v>
      </c>
      <c r="CD546" s="93">
        <f>BY546*CC546*$G546*CB546</f>
        <v>2.9423794281966711E+19</v>
      </c>
      <c r="CE546" s="93">
        <f t="shared" si="605"/>
        <v>2.2759468970829553E+21</v>
      </c>
      <c r="CF546" s="93">
        <f t="shared" si="584"/>
        <v>3.3019762834746109E+34</v>
      </c>
      <c r="CG546" s="93">
        <f t="shared" si="585"/>
        <v>393216</v>
      </c>
      <c r="CH546" s="94">
        <f t="shared" si="586"/>
        <v>77.350557690577673</v>
      </c>
      <c r="CI546" s="100">
        <f t="shared" si="612"/>
        <v>10.67899490504244</v>
      </c>
      <c r="CJ546" s="94">
        <f t="shared" si="587"/>
        <v>283</v>
      </c>
      <c r="CK546" s="94">
        <f t="shared" si="588"/>
        <v>22.85</v>
      </c>
      <c r="CL546" s="94">
        <v>1</v>
      </c>
      <c r="CM546" s="94">
        <f>CM$3/CP$3</f>
        <v>0.43763676148796499</v>
      </c>
      <c r="CN546" s="93">
        <f>CN545*CL546</f>
        <v>78245989785600</v>
      </c>
      <c r="CO546" s="93">
        <f>CJ546*CN546*$G546*CM546</f>
        <v>1.3266787345586718E+17</v>
      </c>
      <c r="CP546" s="93">
        <f t="shared" si="606"/>
        <v>2.4956516142479918E+18</v>
      </c>
      <c r="CQ546" s="93">
        <f t="shared" si="589"/>
        <v>3.7076244755476586E+34</v>
      </c>
      <c r="CR546" s="93">
        <f t="shared" si="590"/>
        <v>393216</v>
      </c>
      <c r="CS546" s="94">
        <f t="shared" si="591"/>
        <v>18.81127321361781</v>
      </c>
      <c r="CT546" s="100">
        <f t="shared" si="613"/>
        <v>2.916130209845095</v>
      </c>
      <c r="CU546" s="94">
        <f t="shared" si="592"/>
        <v>220</v>
      </c>
      <c r="CV546" s="94">
        <f t="shared" si="593"/>
        <v>26</v>
      </c>
      <c r="CW546" s="94">
        <v>14</v>
      </c>
      <c r="CX546" s="94">
        <f>CX$3/DA$3</f>
        <v>0.38461538461538458</v>
      </c>
      <c r="CY546" s="93">
        <f>CY545*CW546</f>
        <v>35614924800</v>
      </c>
      <c r="CZ546" s="93">
        <f>CU546*CY546*$G546*CX546</f>
        <v>41255780966400</v>
      </c>
      <c r="DA546" s="93">
        <f t="shared" si="607"/>
        <v>457396837154822.69</v>
      </c>
      <c r="DB546" s="93">
        <f t="shared" si="594"/>
        <v>4.2187411975596987E+34</v>
      </c>
      <c r="DC546" s="93">
        <f t="shared" si="595"/>
        <v>393216</v>
      </c>
      <c r="DD546" s="94">
        <f t="shared" si="596"/>
        <v>11.086854410230194</v>
      </c>
      <c r="DE546" s="100">
        <f t="shared" si="614"/>
        <v>1.9556188240568861</v>
      </c>
    </row>
    <row r="547" spans="1:109">
      <c r="A547" s="84">
        <v>8192</v>
      </c>
      <c r="B547" s="84">
        <f t="shared" si="550"/>
        <v>18.033333333333335</v>
      </c>
      <c r="C547" s="112">
        <f t="shared" si="615"/>
        <v>14.74</v>
      </c>
      <c r="D547" s="116"/>
      <c r="E547" s="86">
        <f t="shared" si="619"/>
        <v>3.7050000000000001</v>
      </c>
      <c r="F547" s="86">
        <f t="shared" si="620"/>
        <v>3.7050000000000001</v>
      </c>
      <c r="G547" s="87">
        <f t="shared" si="552"/>
        <v>13.727025000000001</v>
      </c>
      <c r="H547" s="88">
        <f t="shared" si="621"/>
        <v>3.7277392875346525E+32</v>
      </c>
      <c r="I547" s="84">
        <f t="shared" si="622"/>
        <v>108.20000000000006</v>
      </c>
      <c r="J547" s="89">
        <v>541</v>
      </c>
      <c r="K547" s="94">
        <f t="shared" si="554"/>
        <v>541</v>
      </c>
      <c r="L547" s="94">
        <f t="shared" si="555"/>
        <v>10</v>
      </c>
      <c r="M547" s="94">
        <v>1</v>
      </c>
      <c r="N547" s="94">
        <f>N$3/Q$3</f>
        <v>1</v>
      </c>
      <c r="O547" s="93">
        <f>O546*M547</f>
        <v>1.6264888871909423E+28</v>
      </c>
      <c r="P547" s="93">
        <f>K547*O547*$G547*N547</f>
        <v>1.2078827806630504E+32</v>
      </c>
      <c r="Q547" s="93">
        <f t="shared" si="616"/>
        <v>3.7277392875346526E+33</v>
      </c>
      <c r="R547" s="93">
        <f t="shared" si="617"/>
        <v>1.8638696437673264E+34</v>
      </c>
      <c r="S547" s="93">
        <f t="shared" si="556"/>
        <v>393489.06666666665</v>
      </c>
      <c r="T547" s="94">
        <f t="shared" si="618"/>
        <v>30.861763634782193</v>
      </c>
      <c r="U547" s="100">
        <f>T547/(($C547/N$3))</f>
        <v>2.0937424446935</v>
      </c>
      <c r="V547" s="94">
        <f t="shared" si="557"/>
        <v>531</v>
      </c>
      <c r="W547" s="97">
        <f t="shared" si="558"/>
        <v>10.5</v>
      </c>
      <c r="X547" s="94">
        <v>1</v>
      </c>
      <c r="Y547" s="94">
        <f>Y$3/AB$3</f>
        <v>0.95238095238095244</v>
      </c>
      <c r="Z547" s="93">
        <f>Z546*X547</f>
        <v>1.2547199986901554E+27</v>
      </c>
      <c r="AA547" s="93">
        <f>V547*Z547*$G547*Y547</f>
        <v>8.7102068109528356E+30</v>
      </c>
      <c r="AB547" s="93">
        <f t="shared" si="599"/>
        <v>9.7853156297784575E+32</v>
      </c>
      <c r="AC547" s="93">
        <f t="shared" si="559"/>
        <v>1.9570631259556928E+34</v>
      </c>
      <c r="AD547" s="93">
        <f t="shared" si="560"/>
        <v>393489.06666666665</v>
      </c>
      <c r="AE547" s="94">
        <f t="shared" si="561"/>
        <v>112.3430917561418</v>
      </c>
      <c r="AF547" s="100">
        <f t="shared" si="600"/>
        <v>8.0027304168214997</v>
      </c>
      <c r="AG547" s="94">
        <f t="shared" si="562"/>
        <v>506</v>
      </c>
      <c r="AH547" s="94">
        <f t="shared" si="563"/>
        <v>11.75</v>
      </c>
      <c r="AI547" s="94">
        <v>1</v>
      </c>
      <c r="AJ547" s="94">
        <f>AJ$3/AM$3</f>
        <v>0.85106382978723394</v>
      </c>
      <c r="AK547" s="93">
        <f>AK546*AI547</f>
        <v>1.1762999987720206E+26</v>
      </c>
      <c r="AL547" s="93">
        <f>AG547*AK547*$G547*AJ547</f>
        <v>6.9535594402260494E+29</v>
      </c>
      <c r="AM547" s="93">
        <f t="shared" si="601"/>
        <v>3.4219481741040674E+31</v>
      </c>
      <c r="AN547" s="93">
        <f t="shared" si="564"/>
        <v>2.1900468314266083E+34</v>
      </c>
      <c r="AO547" s="93">
        <f t="shared" si="565"/>
        <v>393489.06666666665</v>
      </c>
      <c r="AP547" s="94">
        <f t="shared" si="566"/>
        <v>49.211460742080391</v>
      </c>
      <c r="AQ547" s="100">
        <f t="shared" si="608"/>
        <v>3.9228945978252687</v>
      </c>
      <c r="AR547" s="94">
        <f t="shared" si="567"/>
        <v>476</v>
      </c>
      <c r="AS547" s="94">
        <f t="shared" si="568"/>
        <v>13.25</v>
      </c>
      <c r="AT547" s="94">
        <v>1</v>
      </c>
      <c r="AU547" s="94">
        <f>AU$3/AX$3</f>
        <v>0.75471698113207542</v>
      </c>
      <c r="AV547" s="93">
        <f>AV546*AT547</f>
        <v>7.4534000030171138E+23</v>
      </c>
      <c r="AW547" s="93">
        <f>AR547*AV547*$G547*AU547</f>
        <v>3.6755465578848318E+27</v>
      </c>
      <c r="AX547" s="93">
        <f t="shared" si="602"/>
        <v>6.0293634716594157E+29</v>
      </c>
      <c r="AY547" s="93">
        <f t="shared" si="569"/>
        <v>2.4696272779917074E+34</v>
      </c>
      <c r="AZ547" s="93">
        <f t="shared" si="570"/>
        <v>393489.06666666665</v>
      </c>
      <c r="BA547" s="94">
        <f t="shared" si="571"/>
        <v>164.03991560724879</v>
      </c>
      <c r="BB547" s="100">
        <f t="shared" si="609"/>
        <v>14.745786172293395</v>
      </c>
      <c r="BC547" s="94">
        <f t="shared" si="572"/>
        <v>439</v>
      </c>
      <c r="BD547" s="94">
        <f t="shared" si="573"/>
        <v>15.1</v>
      </c>
      <c r="BE547" s="94">
        <v>1</v>
      </c>
      <c r="BF547" s="94">
        <f>BF$3/BI$3</f>
        <v>0.66225165562913912</v>
      </c>
      <c r="BG547" s="93">
        <f>BG546*BE547</f>
        <v>4.885250798518272E+21</v>
      </c>
      <c r="BH547" s="93">
        <f>BC547*BG547*$G547*BF547</f>
        <v>1.9496239980709141E+25</v>
      </c>
      <c r="BI547" s="93">
        <f t="shared" si="603"/>
        <v>4.0682774794384645E+27</v>
      </c>
      <c r="BJ547" s="93">
        <f t="shared" si="574"/>
        <v>2.8144431620886624E+34</v>
      </c>
      <c r="BK547" s="93">
        <f t="shared" si="575"/>
        <v>393489.06666666665</v>
      </c>
      <c r="BL547" s="94">
        <f t="shared" si="576"/>
        <v>208.6698503641669</v>
      </c>
      <c r="BM547" s="100">
        <f t="shared" si="610"/>
        <v>21.376626462000818</v>
      </c>
      <c r="BN547" s="94">
        <f t="shared" si="577"/>
        <v>389</v>
      </c>
      <c r="BO547" s="94">
        <f t="shared" si="578"/>
        <v>17.600000000000001</v>
      </c>
      <c r="BP547" s="94">
        <v>1</v>
      </c>
      <c r="BQ547" s="94">
        <f>BQ$3/BT$3</f>
        <v>0.56818181818181823</v>
      </c>
      <c r="BR547" s="93">
        <f>BR546*BP547</f>
        <v>3.0552998726231654E+19</v>
      </c>
      <c r="BS547" s="93">
        <f>BN547*BR547*$G547*BQ547</f>
        <v>9.2697324650704876E+22</v>
      </c>
      <c r="BT547" s="93">
        <f t="shared" si="604"/>
        <v>4.6306966342945943E+24</v>
      </c>
      <c r="BU547" s="93">
        <f t="shared" si="579"/>
        <v>3.2804105730304944E+34</v>
      </c>
      <c r="BV547" s="93">
        <f t="shared" si="580"/>
        <v>393489.06666666665</v>
      </c>
      <c r="BW547" s="94">
        <f t="shared" si="581"/>
        <v>49.955019217044708</v>
      </c>
      <c r="BX547" s="100">
        <f t="shared" si="611"/>
        <v>5.9647784139754876</v>
      </c>
      <c r="BY547" s="94">
        <f t="shared" si="582"/>
        <v>334</v>
      </c>
      <c r="BZ547" s="94">
        <f t="shared" si="583"/>
        <v>20.350000000000001</v>
      </c>
      <c r="CA547" s="94">
        <v>1</v>
      </c>
      <c r="CB547" s="94">
        <f>CB$3/CE$3</f>
        <v>0.49140049140049141</v>
      </c>
      <c r="CC547" s="93">
        <f>CC546*CA547</f>
        <v>1.313455633072128E+16</v>
      </c>
      <c r="CD547" s="93">
        <f>BY547*CC547*$G547*CB547</f>
        <v>2.9591970496634028E+19</v>
      </c>
      <c r="CE547" s="93">
        <f t="shared" si="605"/>
        <v>2.6143764567397971E+21</v>
      </c>
      <c r="CF547" s="93">
        <f t="shared" si="584"/>
        <v>3.792974725066509E+34</v>
      </c>
      <c r="CG547" s="93">
        <f t="shared" si="585"/>
        <v>393489.06666666665</v>
      </c>
      <c r="CH547" s="94">
        <f t="shared" si="586"/>
        <v>88.347494704253378</v>
      </c>
      <c r="CI547" s="100">
        <f t="shared" si="612"/>
        <v>12.197228746482743</v>
      </c>
      <c r="CJ547" s="94">
        <f t="shared" si="587"/>
        <v>284</v>
      </c>
      <c r="CK547" s="94">
        <f t="shared" si="588"/>
        <v>22.85</v>
      </c>
      <c r="CL547" s="94">
        <v>1</v>
      </c>
      <c r="CM547" s="94">
        <f>CM$3/CP$3</f>
        <v>0.43763676148796499</v>
      </c>
      <c r="CN547" s="93">
        <f>CN546*CL547</f>
        <v>78245989785600</v>
      </c>
      <c r="CO547" s="93">
        <f>CJ547*CN547*$G547*CM547</f>
        <v>1.3349673647878158E+17</v>
      </c>
      <c r="CP547" s="93">
        <f t="shared" si="606"/>
        <v>2.8667509039323638E+18</v>
      </c>
      <c r="CQ547" s="93">
        <f t="shared" si="589"/>
        <v>4.258942136008341E+34</v>
      </c>
      <c r="CR547" s="93">
        <f t="shared" si="590"/>
        <v>393489.06666666665</v>
      </c>
      <c r="CS547" s="94">
        <f t="shared" si="591"/>
        <v>21.474314500474808</v>
      </c>
      <c r="CT547" s="100">
        <f t="shared" si="613"/>
        <v>3.3289558096054912</v>
      </c>
      <c r="CU547" s="94">
        <f t="shared" si="592"/>
        <v>221</v>
      </c>
      <c r="CV547" s="94">
        <f t="shared" si="593"/>
        <v>26</v>
      </c>
      <c r="CW547" s="94">
        <v>1</v>
      </c>
      <c r="CX547" s="94">
        <f>CX$3/DA$3</f>
        <v>0.38461538461538458</v>
      </c>
      <c r="CY547" s="93">
        <f>CY546*CW547</f>
        <v>35614924800</v>
      </c>
      <c r="CZ547" s="93">
        <f>CU547*CY547*$G547*CX547</f>
        <v>41555391863731.195</v>
      </c>
      <c r="DA547" s="93">
        <f t="shared" si="607"/>
        <v>525410994420591.62</v>
      </c>
      <c r="DB547" s="93">
        <f t="shared" si="594"/>
        <v>4.8460610737950485E+34</v>
      </c>
      <c r="DC547" s="93">
        <f t="shared" si="595"/>
        <v>393489.06666666665</v>
      </c>
      <c r="DD547" s="94">
        <f t="shared" si="596"/>
        <v>12.643629884264453</v>
      </c>
      <c r="DE547" s="100">
        <f t="shared" si="614"/>
        <v>2.2302196539408126</v>
      </c>
    </row>
    <row r="548" spans="1:109">
      <c r="A548" s="84">
        <v>8192</v>
      </c>
      <c r="B548" s="84">
        <f t="shared" si="550"/>
        <v>18.066666666666666</v>
      </c>
      <c r="C548" s="112">
        <f t="shared" si="615"/>
        <v>14.74</v>
      </c>
      <c r="D548" s="116"/>
      <c r="E548" s="86">
        <f t="shared" si="619"/>
        <v>3.71</v>
      </c>
      <c r="F548" s="86">
        <f t="shared" si="620"/>
        <v>3.71</v>
      </c>
      <c r="G548" s="87">
        <f t="shared" si="552"/>
        <v>13.764099999999999</v>
      </c>
      <c r="H548" s="88">
        <f t="shared" si="621"/>
        <v>4.2820479874488743E+32</v>
      </c>
      <c r="I548" s="84">
        <f t="shared" si="622"/>
        <v>108.40000000000005</v>
      </c>
      <c r="J548" s="89">
        <v>542</v>
      </c>
      <c r="K548" s="94">
        <f t="shared" si="554"/>
        <v>542</v>
      </c>
      <c r="L548" s="94">
        <f t="shared" si="555"/>
        <v>10</v>
      </c>
      <c r="M548" s="94">
        <v>1</v>
      </c>
      <c r="N548" s="94">
        <f>N$3/Q$3</f>
        <v>1</v>
      </c>
      <c r="O548" s="93">
        <f>O547*M548</f>
        <v>1.6264888871909423E+28</v>
      </c>
      <c r="P548" s="93">
        <f>K548*O548*$G548*N548</f>
        <v>1.2133838385164188E+32</v>
      </c>
      <c r="Q548" s="93">
        <f t="shared" si="616"/>
        <v>4.282047987448874E+33</v>
      </c>
      <c r="R548" s="93">
        <f t="shared" si="617"/>
        <v>2.1410239937244369E+34</v>
      </c>
      <c r="S548" s="93">
        <f t="shared" si="556"/>
        <v>393762.1333333333</v>
      </c>
      <c r="T548" s="94">
        <f t="shared" si="618"/>
        <v>35.290135334952637</v>
      </c>
      <c r="U548" s="100">
        <f>T548/(($C548/N$3))</f>
        <v>2.3941747174323362</v>
      </c>
      <c r="V548" s="94">
        <f t="shared" si="557"/>
        <v>532</v>
      </c>
      <c r="W548" s="97">
        <f t="shared" si="558"/>
        <v>10.5</v>
      </c>
      <c r="X548" s="94">
        <v>1</v>
      </c>
      <c r="Y548" s="94">
        <f>Y$3/AB$3</f>
        <v>0.95238095238095244</v>
      </c>
      <c r="Z548" s="93">
        <f>Z547*X548</f>
        <v>1.2547199986901554E+27</v>
      </c>
      <c r="AA548" s="93">
        <f>V548*Z548*$G548*Y548</f>
        <v>8.7501797105453903E+30</v>
      </c>
      <c r="AB548" s="93">
        <f t="shared" si="599"/>
        <v>1.124037596705329E+33</v>
      </c>
      <c r="AC548" s="93">
        <f t="shared" si="559"/>
        <v>2.248075193410659E+34</v>
      </c>
      <c r="AD548" s="93">
        <f t="shared" si="560"/>
        <v>393762.1333333333</v>
      </c>
      <c r="AE548" s="94">
        <f t="shared" si="561"/>
        <v>128.45880129189584</v>
      </c>
      <c r="AF548" s="100">
        <f t="shared" si="600"/>
        <v>9.1507287216072335</v>
      </c>
      <c r="AG548" s="94">
        <f t="shared" si="562"/>
        <v>507</v>
      </c>
      <c r="AH548" s="94">
        <f t="shared" si="563"/>
        <v>11.75</v>
      </c>
      <c r="AI548" s="94">
        <v>1</v>
      </c>
      <c r="AJ548" s="94">
        <f>AJ$3/AM$3</f>
        <v>0.85106382978723394</v>
      </c>
      <c r="AK548" s="93">
        <f>AK547*AI548</f>
        <v>1.1762999987720206E+26</v>
      </c>
      <c r="AL548" s="93">
        <f>AG548*AK548*$G548*AJ548</f>
        <v>6.986119474247377E+29</v>
      </c>
      <c r="AM548" s="93">
        <f t="shared" si="601"/>
        <v>3.9307862384784503E+31</v>
      </c>
      <c r="AN548" s="93">
        <f t="shared" si="564"/>
        <v>2.5157031926262139E+34</v>
      </c>
      <c r="AO548" s="93">
        <f t="shared" si="565"/>
        <v>393762.1333333333</v>
      </c>
      <c r="AP548" s="94">
        <f t="shared" si="566"/>
        <v>56.265660113147703</v>
      </c>
      <c r="AQ548" s="100">
        <f t="shared" si="608"/>
        <v>4.4852205314076361</v>
      </c>
      <c r="AR548" s="94">
        <f t="shared" si="567"/>
        <v>477</v>
      </c>
      <c r="AS548" s="94">
        <f t="shared" si="568"/>
        <v>13.25</v>
      </c>
      <c r="AT548" s="94">
        <v>1</v>
      </c>
      <c r="AU548" s="94">
        <f>AU$3/AX$3</f>
        <v>0.75471698113207542</v>
      </c>
      <c r="AV548" s="93">
        <f>AV547*AT548</f>
        <v>7.4534000030171138E+23</v>
      </c>
      <c r="AW548" s="93">
        <f>AR548*AV548*$G548*AU548</f>
        <v>3.693216347335002E+27</v>
      </c>
      <c r="AX548" s="93">
        <f t="shared" si="602"/>
        <v>6.9259199015743845E+29</v>
      </c>
      <c r="AY548" s="93">
        <f t="shared" si="569"/>
        <v>2.8368567916848796E+34</v>
      </c>
      <c r="AZ548" s="93">
        <f t="shared" si="570"/>
        <v>393762.1333333333</v>
      </c>
      <c r="BA548" s="94">
        <f t="shared" si="571"/>
        <v>187.53084710491109</v>
      </c>
      <c r="BB548" s="100">
        <f t="shared" si="609"/>
        <v>16.857420109498452</v>
      </c>
      <c r="BC548" s="94">
        <f t="shared" si="572"/>
        <v>440</v>
      </c>
      <c r="BD548" s="94">
        <f t="shared" si="573"/>
        <v>15.1</v>
      </c>
      <c r="BE548" s="94">
        <v>14</v>
      </c>
      <c r="BF548" s="94">
        <f>BF$3/BI$3</f>
        <v>0.66225165562913912</v>
      </c>
      <c r="BG548" s="93">
        <f>BG547*BE548</f>
        <v>6.8393511179255808E+22</v>
      </c>
      <c r="BH548" s="93">
        <f>BC548*BG548*$G548*BF548</f>
        <v>2.7430798409129384E+26</v>
      </c>
      <c r="BI548" s="93">
        <f t="shared" si="603"/>
        <v>4.6732236483024484E+27</v>
      </c>
      <c r="BJ548" s="93">
        <f t="shared" si="574"/>
        <v>3.2329462305239002E+34</v>
      </c>
      <c r="BK548" s="93">
        <f t="shared" si="575"/>
        <v>393762.1333333333</v>
      </c>
      <c r="BL548" s="94">
        <f t="shared" si="576"/>
        <v>17.036411330802274</v>
      </c>
      <c r="BM548" s="100">
        <f t="shared" si="610"/>
        <v>1.7452497360591204</v>
      </c>
      <c r="BN548" s="94">
        <f t="shared" si="577"/>
        <v>390</v>
      </c>
      <c r="BO548" s="94">
        <f t="shared" si="578"/>
        <v>17.600000000000001</v>
      </c>
      <c r="BP548" s="94">
        <v>1</v>
      </c>
      <c r="BQ548" s="94">
        <f>BQ$3/BT$3</f>
        <v>0.56818181818181823</v>
      </c>
      <c r="BR548" s="93">
        <f>BR547*BP548</f>
        <v>3.0552998726231654E+19</v>
      </c>
      <c r="BS548" s="93">
        <f>BN548*BR548*$G548*BQ548</f>
        <v>9.3186628755348185E+22</v>
      </c>
      <c r="BT548" s="93">
        <f t="shared" si="604"/>
        <v>5.3192736063045073E+24</v>
      </c>
      <c r="BU548" s="93">
        <f t="shared" si="579"/>
        <v>3.76820222895501E+34</v>
      </c>
      <c r="BV548" s="93">
        <f t="shared" si="580"/>
        <v>393762.1333333333</v>
      </c>
      <c r="BW548" s="94">
        <f t="shared" si="581"/>
        <v>57.081940589027077</v>
      </c>
      <c r="BX548" s="100">
        <f t="shared" si="611"/>
        <v>6.8157541001823372</v>
      </c>
      <c r="BY548" s="94">
        <f t="shared" si="582"/>
        <v>335</v>
      </c>
      <c r="BZ548" s="94">
        <f t="shared" si="583"/>
        <v>20.350000000000001</v>
      </c>
      <c r="CA548" s="94">
        <v>1</v>
      </c>
      <c r="CB548" s="94">
        <f>CB$3/CE$3</f>
        <v>0.49140049140049141</v>
      </c>
      <c r="CC548" s="93">
        <f>CC547*CA548</f>
        <v>1.313455633072128E+16</v>
      </c>
      <c r="CD548" s="93">
        <f>BY548*CC548*$G548*CB548</f>
        <v>2.9760732764232462E+19</v>
      </c>
      <c r="CE548" s="93">
        <f t="shared" si="605"/>
        <v>3.0031299351999818E+21</v>
      </c>
      <c r="CF548" s="93">
        <f t="shared" si="584"/>
        <v>4.3569838272292301E+34</v>
      </c>
      <c r="CG548" s="93">
        <f t="shared" si="585"/>
        <v>393762.1333333333</v>
      </c>
      <c r="CH548" s="94">
        <f t="shared" si="586"/>
        <v>100.90913953601483</v>
      </c>
      <c r="CI548" s="100">
        <f t="shared" si="612"/>
        <v>13.931485682211004</v>
      </c>
      <c r="CJ548" s="94">
        <f t="shared" si="587"/>
        <v>285</v>
      </c>
      <c r="CK548" s="94">
        <f t="shared" si="588"/>
        <v>22.85</v>
      </c>
      <c r="CL548" s="94">
        <v>1</v>
      </c>
      <c r="CM548" s="94">
        <f>CM$3/CP$3</f>
        <v>0.43763676148796499</v>
      </c>
      <c r="CN548" s="93">
        <f>CN547*CL548</f>
        <v>78245989785600</v>
      </c>
      <c r="CO548" s="93">
        <f>CJ548*CN548*$G548*CM548</f>
        <v>1.3432862318699054E+17</v>
      </c>
      <c r="CP548" s="93">
        <f t="shared" si="606"/>
        <v>3.2930320475333699E+18</v>
      </c>
      <c r="CQ548" s="93">
        <f t="shared" si="589"/>
        <v>4.892239825660339E+34</v>
      </c>
      <c r="CR548" s="93">
        <f t="shared" si="590"/>
        <v>393762.1333333333</v>
      </c>
      <c r="CS548" s="94">
        <f t="shared" si="591"/>
        <v>24.514745773500145</v>
      </c>
      <c r="CT548" s="100">
        <f t="shared" si="613"/>
        <v>3.8002845381579267</v>
      </c>
      <c r="CU548" s="94">
        <f t="shared" si="592"/>
        <v>222</v>
      </c>
      <c r="CV548" s="94">
        <f t="shared" si="593"/>
        <v>26</v>
      </c>
      <c r="CW548" s="94">
        <v>1</v>
      </c>
      <c r="CX548" s="94">
        <f>CX$3/DA$3</f>
        <v>0.38461538461538458</v>
      </c>
      <c r="CY548" s="93">
        <f>CY547*CW548</f>
        <v>35614924800</v>
      </c>
      <c r="CZ548" s="93">
        <f>CU548*CY548*$G548*CX548</f>
        <v>41856169149849.594</v>
      </c>
      <c r="DA548" s="93">
        <f t="shared" si="607"/>
        <v>603538744988289.87</v>
      </c>
      <c r="DB548" s="93">
        <f t="shared" si="594"/>
        <v>5.5666623836835375E+34</v>
      </c>
      <c r="DC548" s="93">
        <f t="shared" si="595"/>
        <v>393762.1333333333</v>
      </c>
      <c r="DD548" s="94">
        <f t="shared" si="596"/>
        <v>14.419349817408186</v>
      </c>
      <c r="DE548" s="100">
        <f t="shared" si="614"/>
        <v>2.5434402662999513</v>
      </c>
    </row>
    <row r="549" spans="1:109">
      <c r="A549" s="84">
        <v>8192</v>
      </c>
      <c r="B549" s="84">
        <f t="shared" si="550"/>
        <v>18.100000000000001</v>
      </c>
      <c r="C549" s="112">
        <f t="shared" si="615"/>
        <v>14.74</v>
      </c>
      <c r="D549" s="116"/>
      <c r="E549" s="86">
        <f t="shared" si="619"/>
        <v>3.7149999999999999</v>
      </c>
      <c r="F549" s="86">
        <f t="shared" si="620"/>
        <v>3.7149999999999999</v>
      </c>
      <c r="G549" s="87">
        <f t="shared" si="552"/>
        <v>13.801224999999999</v>
      </c>
      <c r="H549" s="88">
        <f t="shared" si="621"/>
        <v>4.9187814792008871E+32</v>
      </c>
      <c r="I549" s="84">
        <f t="shared" si="622"/>
        <v>108.60000000000005</v>
      </c>
      <c r="J549" s="89">
        <v>543</v>
      </c>
      <c r="K549" s="94">
        <f t="shared" si="554"/>
        <v>543</v>
      </c>
      <c r="L549" s="94">
        <f t="shared" si="555"/>
        <v>10</v>
      </c>
      <c r="M549" s="94">
        <v>1</v>
      </c>
      <c r="N549" s="94">
        <f>N$3/Q$3</f>
        <v>1</v>
      </c>
      <c r="O549" s="93">
        <f>O548*M549</f>
        <v>1.6264888871909423E+28</v>
      </c>
      <c r="P549" s="93">
        <f>K549*O549*$G549*N549</f>
        <v>1.2189013727022143E+32</v>
      </c>
      <c r="Q549" s="93">
        <f t="shared" si="616"/>
        <v>4.9187814792008873E+33</v>
      </c>
      <c r="R549" s="93">
        <f t="shared" si="617"/>
        <v>2.4593907396004436E+34</v>
      </c>
      <c r="S549" s="93">
        <f t="shared" si="556"/>
        <v>394035.20000000001</v>
      </c>
      <c r="T549" s="94">
        <f t="shared" si="618"/>
        <v>40.354220524801875</v>
      </c>
      <c r="U549" s="100">
        <f>T549/(($C549/N$3))</f>
        <v>2.737735449443818</v>
      </c>
      <c r="V549" s="94">
        <f t="shared" si="557"/>
        <v>533</v>
      </c>
      <c r="W549" s="97">
        <f t="shared" si="558"/>
        <v>10.5</v>
      </c>
      <c r="X549" s="94">
        <v>1</v>
      </c>
      <c r="Y549" s="94">
        <f>Y$3/AB$3</f>
        <v>0.95238095238095244</v>
      </c>
      <c r="Z549" s="93">
        <f>Z548*X549</f>
        <v>1.2547199986901554E+27</v>
      </c>
      <c r="AA549" s="93">
        <f>V549*Z549*$G549*Y549</f>
        <v>8.7902730632578228E+30</v>
      </c>
      <c r="AB549" s="93">
        <f t="shared" si="599"/>
        <v>1.2911801382902319E+33</v>
      </c>
      <c r="AC549" s="93">
        <f t="shared" si="559"/>
        <v>2.5823602765804657E+34</v>
      </c>
      <c r="AD549" s="93">
        <f t="shared" si="560"/>
        <v>394035.20000000001</v>
      </c>
      <c r="AE549" s="94">
        <f t="shared" si="561"/>
        <v>146.8873752838457</v>
      </c>
      <c r="AF549" s="100">
        <f t="shared" si="600"/>
        <v>10.463483313978154</v>
      </c>
      <c r="AG549" s="94">
        <f t="shared" si="562"/>
        <v>508</v>
      </c>
      <c r="AH549" s="94">
        <f t="shared" si="563"/>
        <v>11.75</v>
      </c>
      <c r="AI549" s="94">
        <v>1</v>
      </c>
      <c r="AJ549" s="94">
        <f>AJ$3/AM$3</f>
        <v>0.85106382978723394</v>
      </c>
      <c r="AK549" s="93">
        <f>AK548*AI549</f>
        <v>1.1762999987720206E+26</v>
      </c>
      <c r="AL549" s="93">
        <f>AG549*AK549*$G549*AJ549</f>
        <v>7.018779168409027E+29</v>
      </c>
      <c r="AM549" s="93">
        <f t="shared" si="601"/>
        <v>4.5152876859851795E+31</v>
      </c>
      <c r="AN549" s="93">
        <f t="shared" si="564"/>
        <v>2.8897841190305211E+34</v>
      </c>
      <c r="AO549" s="93">
        <f t="shared" si="565"/>
        <v>394035.20000000001</v>
      </c>
      <c r="AP549" s="94">
        <f t="shared" si="566"/>
        <v>64.331525150529515</v>
      </c>
      <c r="AQ549" s="100">
        <f t="shared" si="608"/>
        <v>5.1281914553508949</v>
      </c>
      <c r="AR549" s="94">
        <f t="shared" si="567"/>
        <v>478</v>
      </c>
      <c r="AS549" s="94">
        <f t="shared" si="568"/>
        <v>13.25</v>
      </c>
      <c r="AT549" s="94">
        <v>1</v>
      </c>
      <c r="AU549" s="94">
        <f>AU$3/AX$3</f>
        <v>0.75471698113207542</v>
      </c>
      <c r="AV549" s="93">
        <f>AV548*AT549</f>
        <v>7.4534000030171138E+23</v>
      </c>
      <c r="AW549" s="93">
        <f>AR549*AV549*$G549*AU549</f>
        <v>3.7109412919451959E+27</v>
      </c>
      <c r="AX549" s="93">
        <f t="shared" si="602"/>
        <v>7.9557927977797217E+29</v>
      </c>
      <c r="AY549" s="93">
        <f t="shared" si="569"/>
        <v>3.2586927299705877E+34</v>
      </c>
      <c r="AZ549" s="93">
        <f t="shared" si="570"/>
        <v>394035.20000000001</v>
      </c>
      <c r="BA549" s="94">
        <f t="shared" si="571"/>
        <v>214.38746053590802</v>
      </c>
      <c r="BB549" s="100">
        <f t="shared" si="609"/>
        <v>19.271600082094853</v>
      </c>
      <c r="BC549" s="94">
        <f t="shared" si="572"/>
        <v>441</v>
      </c>
      <c r="BD549" s="94">
        <f t="shared" si="573"/>
        <v>15.1</v>
      </c>
      <c r="BE549" s="94">
        <v>1</v>
      </c>
      <c r="BF549" s="94">
        <f>BF$3/BI$3</f>
        <v>0.66225165562913912</v>
      </c>
      <c r="BG549" s="93">
        <f>BG548*BE549</f>
        <v>6.8393511179255808E+22</v>
      </c>
      <c r="BH549" s="93">
        <f>BC549*BG549*$G549*BF549</f>
        <v>2.7567296570814028E+26</v>
      </c>
      <c r="BI549" s="93">
        <f t="shared" si="603"/>
        <v>5.3681243173382658E+27</v>
      </c>
      <c r="BJ549" s="93">
        <f t="shared" si="574"/>
        <v>3.7136800167966698E+34</v>
      </c>
      <c r="BK549" s="93">
        <f t="shared" si="575"/>
        <v>394035.20000000001</v>
      </c>
      <c r="BL549" s="94">
        <f t="shared" si="576"/>
        <v>19.472799240755407</v>
      </c>
      <c r="BM549" s="100">
        <f t="shared" si="610"/>
        <v>1.9948389995617819</v>
      </c>
      <c r="BN549" s="94">
        <f t="shared" si="577"/>
        <v>391</v>
      </c>
      <c r="BO549" s="94">
        <f t="shared" si="578"/>
        <v>17.600000000000001</v>
      </c>
      <c r="BP549" s="94">
        <v>1</v>
      </c>
      <c r="BQ549" s="94">
        <f>BQ$3/BT$3</f>
        <v>0.56818181818181823</v>
      </c>
      <c r="BR549" s="93">
        <f>BR548*BP549</f>
        <v>3.0552998726231654E+19</v>
      </c>
      <c r="BS549" s="93">
        <f>BN549*BR549*$G549*BQ549</f>
        <v>9.3677559459980495E+22</v>
      </c>
      <c r="BT549" s="93">
        <f t="shared" si="604"/>
        <v>6.1102408413411345E+24</v>
      </c>
      <c r="BU549" s="93">
        <f t="shared" si="579"/>
        <v>4.3285277016967815E+34</v>
      </c>
      <c r="BV549" s="93">
        <f t="shared" si="580"/>
        <v>394035.20000000001</v>
      </c>
      <c r="BW549" s="94">
        <f t="shared" si="581"/>
        <v>65.22630261254254</v>
      </c>
      <c r="BX549" s="100">
        <f t="shared" si="611"/>
        <v>7.7882152373185125</v>
      </c>
      <c r="BY549" s="94">
        <f t="shared" si="582"/>
        <v>336</v>
      </c>
      <c r="BZ549" s="94">
        <f t="shared" si="583"/>
        <v>20.350000000000001</v>
      </c>
      <c r="CA549" s="94">
        <v>1</v>
      </c>
      <c r="CB549" s="94">
        <f>CB$3/CE$3</f>
        <v>0.49140049140049141</v>
      </c>
      <c r="CC549" s="93">
        <f>CC548*CA549</f>
        <v>1.313455633072128E+16</v>
      </c>
      <c r="CD549" s="93">
        <f>BY549*CC549*$G549*CB549</f>
        <v>2.9930082052911133E+19</v>
      </c>
      <c r="CE549" s="93">
        <f t="shared" si="605"/>
        <v>3.4496904164065726E+21</v>
      </c>
      <c r="CF549" s="93">
        <f t="shared" si="584"/>
        <v>5.0048601550869031E+34</v>
      </c>
      <c r="CG549" s="93">
        <f t="shared" si="585"/>
        <v>394035.20000000001</v>
      </c>
      <c r="CH549" s="94">
        <f t="shared" si="586"/>
        <v>115.25830134070883</v>
      </c>
      <c r="CI549" s="100">
        <f t="shared" si="612"/>
        <v>15.912526677635174</v>
      </c>
      <c r="CJ549" s="94">
        <f t="shared" si="587"/>
        <v>286</v>
      </c>
      <c r="CK549" s="94">
        <f t="shared" si="588"/>
        <v>22.85</v>
      </c>
      <c r="CL549" s="94">
        <v>1</v>
      </c>
      <c r="CM549" s="94">
        <f>CM$3/CP$3</f>
        <v>0.43763676148796499</v>
      </c>
      <c r="CN549" s="93">
        <f>CN548*CL549</f>
        <v>78245989785600</v>
      </c>
      <c r="CO549" s="93">
        <f>CJ549*CN549*$G549*CM549</f>
        <v>1.351635387169923E+17</v>
      </c>
      <c r="CP549" s="93">
        <f t="shared" si="606"/>
        <v>3.7827004959540987E+18</v>
      </c>
      <c r="CQ549" s="93">
        <f t="shared" si="589"/>
        <v>5.6197078399870139E+34</v>
      </c>
      <c r="CR549" s="93">
        <f t="shared" si="590"/>
        <v>394035.20000000001</v>
      </c>
      <c r="CS549" s="94">
        <f t="shared" si="591"/>
        <v>27.986101369204167</v>
      </c>
      <c r="CT549" s="100">
        <f t="shared" si="613"/>
        <v>4.3384153072341602</v>
      </c>
      <c r="CU549" s="94">
        <f t="shared" si="592"/>
        <v>223</v>
      </c>
      <c r="CV549" s="94">
        <f t="shared" si="593"/>
        <v>26</v>
      </c>
      <c r="CW549" s="94">
        <v>1</v>
      </c>
      <c r="CX549" s="94">
        <f>CX$3/DA$3</f>
        <v>0.38461538461538458</v>
      </c>
      <c r="CY549" s="93">
        <f>CY548*CW549</f>
        <v>35614924800</v>
      </c>
      <c r="CZ549" s="93">
        <f>CU549*CY549*$G549*CX549</f>
        <v>42158114879462.391</v>
      </c>
      <c r="DA549" s="93">
        <f t="shared" si="607"/>
        <v>693283963545023.75</v>
      </c>
      <c r="DB549" s="93">
        <f t="shared" si="594"/>
        <v>6.394415922961153E+34</v>
      </c>
      <c r="DC549" s="93">
        <f t="shared" si="595"/>
        <v>394035.20000000001</v>
      </c>
      <c r="DD549" s="94">
        <f t="shared" si="596"/>
        <v>16.444852089028338</v>
      </c>
      <c r="DE549" s="100">
        <f t="shared" si="614"/>
        <v>2.9007201785260297</v>
      </c>
    </row>
    <row r="550" spans="1:109">
      <c r="A550" s="84">
        <v>8192</v>
      </c>
      <c r="B550" s="84">
        <f t="shared" si="550"/>
        <v>18.133333333333333</v>
      </c>
      <c r="C550" s="112">
        <f t="shared" si="615"/>
        <v>14.74</v>
      </c>
      <c r="D550" s="116"/>
      <c r="E550" s="86">
        <f t="shared" si="619"/>
        <v>3.72</v>
      </c>
      <c r="F550" s="86">
        <f t="shared" si="620"/>
        <v>3.72</v>
      </c>
      <c r="G550" s="87">
        <f t="shared" si="552"/>
        <v>13.838400000000002</v>
      </c>
      <c r="H550" s="88">
        <f t="shared" si="621"/>
        <v>5.650196193747942E+32</v>
      </c>
      <c r="I550" s="84">
        <f t="shared" si="622"/>
        <v>108.80000000000005</v>
      </c>
      <c r="J550" s="89">
        <v>544</v>
      </c>
      <c r="K550" s="94">
        <f t="shared" si="554"/>
        <v>544</v>
      </c>
      <c r="L550" s="94">
        <f t="shared" si="555"/>
        <v>10</v>
      </c>
      <c r="M550" s="94">
        <v>1</v>
      </c>
      <c r="N550" s="94">
        <f>N$3/Q$3</f>
        <v>1</v>
      </c>
      <c r="O550" s="93">
        <f>O549*M550</f>
        <v>1.6264888871909423E+28</v>
      </c>
      <c r="P550" s="93">
        <f>K550*O550*$G550*N550</f>
        <v>1.2244354076177707E+32</v>
      </c>
      <c r="Q550" s="93">
        <f t="shared" si="616"/>
        <v>5.6501961937479426E+33</v>
      </c>
      <c r="R550" s="93">
        <f t="shared" si="617"/>
        <v>2.8250980968739715E+34</v>
      </c>
      <c r="S550" s="93">
        <f t="shared" si="556"/>
        <v>394308.26666666666</v>
      </c>
      <c r="T550" s="94">
        <f t="shared" si="618"/>
        <v>46.145318557397943</v>
      </c>
      <c r="U550" s="100">
        <f>T550/(($C550/N$3))</f>
        <v>3.1306186266891411</v>
      </c>
      <c r="V550" s="94">
        <f t="shared" si="557"/>
        <v>534</v>
      </c>
      <c r="W550" s="97">
        <f t="shared" si="558"/>
        <v>10.5</v>
      </c>
      <c r="X550" s="94">
        <v>1</v>
      </c>
      <c r="Y550" s="94">
        <f>Y$3/AB$3</f>
        <v>0.95238095238095244</v>
      </c>
      <c r="Z550" s="93">
        <f>Z549*X550</f>
        <v>1.2547199986901554E+27</v>
      </c>
      <c r="AA550" s="93">
        <f>V550*Z550*$G550*Y550</f>
        <v>8.8304870483358437E+30</v>
      </c>
      <c r="AB550" s="93">
        <f t="shared" si="599"/>
        <v>1.4831765008588335E+33</v>
      </c>
      <c r="AC550" s="93">
        <f t="shared" si="559"/>
        <v>2.9663530017176695E+34</v>
      </c>
      <c r="AD550" s="93">
        <f t="shared" si="560"/>
        <v>394308.26666666666</v>
      </c>
      <c r="AE550" s="94">
        <f t="shared" si="561"/>
        <v>167.96089419986711</v>
      </c>
      <c r="AF550" s="100">
        <f t="shared" si="600"/>
        <v>11.96464985819949</v>
      </c>
      <c r="AG550" s="94">
        <f t="shared" si="562"/>
        <v>509</v>
      </c>
      <c r="AH550" s="94">
        <f t="shared" si="563"/>
        <v>11.75</v>
      </c>
      <c r="AI550" s="94">
        <v>1</v>
      </c>
      <c r="AJ550" s="94">
        <f>AJ$3/AM$3</f>
        <v>0.85106382978723394</v>
      </c>
      <c r="AK550" s="93">
        <f>AK549*AI550</f>
        <v>1.1762999987720206E+26</v>
      </c>
      <c r="AL550" s="93">
        <f>AG550*AK550*$G550*AJ550</f>
        <v>7.0515386728769567E+29</v>
      </c>
      <c r="AM550" s="93">
        <f t="shared" si="601"/>
        <v>5.1867035372295444E+31</v>
      </c>
      <c r="AN550" s="93">
        <f t="shared" si="564"/>
        <v>3.3194902638269159E+34</v>
      </c>
      <c r="AO550" s="93">
        <f t="shared" si="565"/>
        <v>394308.26666666666</v>
      </c>
      <c r="AP550" s="94">
        <f t="shared" si="566"/>
        <v>73.554209624910442</v>
      </c>
      <c r="AQ550" s="100">
        <f t="shared" si="608"/>
        <v>5.8633783113480176</v>
      </c>
      <c r="AR550" s="94">
        <f t="shared" si="567"/>
        <v>479</v>
      </c>
      <c r="AS550" s="94">
        <f t="shared" si="568"/>
        <v>13.25</v>
      </c>
      <c r="AT550" s="94">
        <v>1</v>
      </c>
      <c r="AU550" s="94">
        <f>AU$3/AX$3</f>
        <v>0.75471698113207542</v>
      </c>
      <c r="AV550" s="93">
        <f>AV549*AT550</f>
        <v>7.4534000030171138E+23</v>
      </c>
      <c r="AW550" s="93">
        <f>AR550*AV550*$G550*AU550</f>
        <v>3.7287214760935263E+27</v>
      </c>
      <c r="AX550" s="93">
        <f t="shared" si="602"/>
        <v>9.1388060995068267E+29</v>
      </c>
      <c r="AY550" s="93">
        <f t="shared" si="569"/>
        <v>3.7432549783580115E+34</v>
      </c>
      <c r="AZ550" s="93">
        <f t="shared" si="570"/>
        <v>394308.26666666666</v>
      </c>
      <c r="BA550" s="94">
        <f t="shared" si="571"/>
        <v>245.09221614163818</v>
      </c>
      <c r="BB550" s="100">
        <f t="shared" si="609"/>
        <v>22.031695141633012</v>
      </c>
      <c r="BC550" s="94">
        <f t="shared" si="572"/>
        <v>442</v>
      </c>
      <c r="BD550" s="94">
        <f t="shared" si="573"/>
        <v>15.1</v>
      </c>
      <c r="BE550" s="94">
        <v>1</v>
      </c>
      <c r="BF550" s="94">
        <f>BF$3/BI$3</f>
        <v>0.66225165562913912</v>
      </c>
      <c r="BG550" s="93">
        <f>BG549*BE550</f>
        <v>6.8393511179255808E+22</v>
      </c>
      <c r="BH550" s="93">
        <f>BC550*BG550*$G550*BF550</f>
        <v>2.7704231137452456E+26</v>
      </c>
      <c r="BI550" s="93">
        <f t="shared" si="603"/>
        <v>6.1663555727460458E+27</v>
      </c>
      <c r="BJ550" s="93">
        <f t="shared" si="574"/>
        <v>4.2658981262796959E+34</v>
      </c>
      <c r="BK550" s="93">
        <f t="shared" si="575"/>
        <v>394308.26666666666</v>
      </c>
      <c r="BL550" s="94">
        <f t="shared" si="576"/>
        <v>22.257811603405045</v>
      </c>
      <c r="BM550" s="100">
        <f t="shared" si="610"/>
        <v>2.2801421656134071</v>
      </c>
      <c r="BN550" s="94">
        <f t="shared" si="577"/>
        <v>392</v>
      </c>
      <c r="BO550" s="94">
        <f t="shared" si="578"/>
        <v>17.600000000000001</v>
      </c>
      <c r="BP550" s="94">
        <v>1</v>
      </c>
      <c r="BQ550" s="94">
        <f>BQ$3/BT$3</f>
        <v>0.56818181818181823</v>
      </c>
      <c r="BR550" s="93">
        <f>BR549*BP550</f>
        <v>3.0552998726231654E+19</v>
      </c>
      <c r="BS550" s="93">
        <f>BN550*BR550*$G550*BQ550</f>
        <v>9.4170119368550566E+22</v>
      </c>
      <c r="BT550" s="93">
        <f t="shared" si="604"/>
        <v>7.0188236030842605E+24</v>
      </c>
      <c r="BU550" s="93">
        <f t="shared" si="579"/>
        <v>4.9721726504981897E+34</v>
      </c>
      <c r="BV550" s="93">
        <f t="shared" si="580"/>
        <v>394308.26666666666</v>
      </c>
      <c r="BW550" s="94">
        <f t="shared" si="581"/>
        <v>74.533447022774993</v>
      </c>
      <c r="BX550" s="100">
        <f t="shared" si="611"/>
        <v>8.8995160624208953</v>
      </c>
      <c r="BY550" s="94">
        <f t="shared" si="582"/>
        <v>337</v>
      </c>
      <c r="BZ550" s="94">
        <f t="shared" si="583"/>
        <v>20.350000000000001</v>
      </c>
      <c r="CA550" s="94">
        <v>1</v>
      </c>
      <c r="CB550" s="94">
        <f>CB$3/CE$3</f>
        <v>0.49140049140049141</v>
      </c>
      <c r="CC550" s="93">
        <f>CC549*CA550</f>
        <v>1.313455633072128E+16</v>
      </c>
      <c r="CD550" s="93">
        <f>BY550*CC550*$G550*CB550</f>
        <v>3.0100019330819158E+19</v>
      </c>
      <c r="CE550" s="93">
        <f t="shared" si="605"/>
        <v>3.9626537065752664E+21</v>
      </c>
      <c r="CF550" s="93">
        <f t="shared" si="584"/>
        <v>5.7490746271385322E+34</v>
      </c>
      <c r="CG550" s="93">
        <f t="shared" si="585"/>
        <v>394308.26666666666</v>
      </c>
      <c r="CH550" s="94">
        <f t="shared" si="586"/>
        <v>131.64954025520967</v>
      </c>
      <c r="CI550" s="100">
        <f t="shared" si="612"/>
        <v>18.175496229264024</v>
      </c>
      <c r="CJ550" s="94">
        <f t="shared" si="587"/>
        <v>287</v>
      </c>
      <c r="CK550" s="94">
        <f t="shared" si="588"/>
        <v>22.85</v>
      </c>
      <c r="CL550" s="94">
        <v>1</v>
      </c>
      <c r="CM550" s="94">
        <f>CM$3/CP$3</f>
        <v>0.43763676148796499</v>
      </c>
      <c r="CN550" s="93">
        <f>CN549*CL550</f>
        <v>78245989785600</v>
      </c>
      <c r="CO550" s="93">
        <f>CJ550*CN550*$G550*CM550</f>
        <v>1.3600148820528514E+17</v>
      </c>
      <c r="CP550" s="93">
        <f t="shared" si="606"/>
        <v>4.3451818371489434E+18</v>
      </c>
      <c r="CQ550" s="93">
        <f t="shared" si="589"/>
        <v>6.4553491513570233E+34</v>
      </c>
      <c r="CR550" s="93">
        <f t="shared" si="590"/>
        <v>394308.26666666666</v>
      </c>
      <c r="CS550" s="94">
        <f t="shared" si="591"/>
        <v>31.949516836096546</v>
      </c>
      <c r="CT550" s="100">
        <f t="shared" si="613"/>
        <v>4.9528253711316559</v>
      </c>
      <c r="CU550" s="94">
        <f t="shared" si="592"/>
        <v>224</v>
      </c>
      <c r="CV550" s="94">
        <f t="shared" si="593"/>
        <v>26</v>
      </c>
      <c r="CW550" s="94">
        <v>1</v>
      </c>
      <c r="CX550" s="94">
        <f>CX$3/DA$3</f>
        <v>0.38461538461538458</v>
      </c>
      <c r="CY550" s="93">
        <f>CY549*CW550</f>
        <v>35614924800</v>
      </c>
      <c r="CZ550" s="93">
        <f>CU550*CY550*$G550*CX550</f>
        <v>42461231107276.797</v>
      </c>
      <c r="DA550" s="93">
        <f t="shared" si="607"/>
        <v>796374148469993.25</v>
      </c>
      <c r="DB550" s="93">
        <f t="shared" si="594"/>
        <v>7.3452550518723247E+34</v>
      </c>
      <c r="DC550" s="93">
        <f t="shared" si="595"/>
        <v>394308.26666666666</v>
      </c>
      <c r="DD550" s="94">
        <f t="shared" si="596"/>
        <v>18.7553240380144</v>
      </c>
      <c r="DE550" s="100">
        <f t="shared" si="614"/>
        <v>3.3082661125398531</v>
      </c>
    </row>
    <row r="551" spans="1:109">
      <c r="A551" s="84">
        <v>8192</v>
      </c>
      <c r="B551" s="84">
        <f t="shared" si="550"/>
        <v>18.166666666666668</v>
      </c>
      <c r="C551" s="112">
        <f t="shared" si="615"/>
        <v>14.74</v>
      </c>
      <c r="D551" s="116"/>
      <c r="E551" s="86">
        <f t="shared" si="619"/>
        <v>3.7250000000000001</v>
      </c>
      <c r="F551" s="86">
        <f t="shared" si="620"/>
        <v>3.7250000000000001</v>
      </c>
      <c r="G551" s="87">
        <f t="shared" si="552"/>
        <v>13.875625000000001</v>
      </c>
      <c r="H551" s="88">
        <f t="shared" si="621"/>
        <v>6.4903710731687709E+32</v>
      </c>
      <c r="I551" s="84">
        <f t="shared" si="622"/>
        <v>109.00000000000006</v>
      </c>
      <c r="J551" s="89">
        <v>545</v>
      </c>
      <c r="K551" s="94">
        <f t="shared" si="554"/>
        <v>545</v>
      </c>
      <c r="L551" s="94">
        <f t="shared" si="555"/>
        <v>10</v>
      </c>
      <c r="M551" s="94">
        <v>1</v>
      </c>
      <c r="N551" s="94">
        <f>N$3/Q$3</f>
        <v>1</v>
      </c>
      <c r="O551" s="93">
        <f>O550*M551</f>
        <v>1.6264888871909423E+28</v>
      </c>
      <c r="P551" s="93">
        <f>K551*O551*$G551*N551</f>
        <v>1.2299859676604208E+32</v>
      </c>
      <c r="Q551" s="93">
        <f t="shared" si="616"/>
        <v>6.4903710731687709E+33</v>
      </c>
      <c r="R551" s="93">
        <f t="shared" si="617"/>
        <v>3.2451855365843853E+34</v>
      </c>
      <c r="S551" s="93">
        <f t="shared" si="556"/>
        <v>394581.33333333337</v>
      </c>
      <c r="T551" s="94">
        <f t="shared" si="618"/>
        <v>52.767846494332176</v>
      </c>
      <c r="U551" s="100">
        <f>T551/(($C551/N$3))</f>
        <v>3.5799081746494013</v>
      </c>
      <c r="V551" s="94">
        <f t="shared" si="557"/>
        <v>535</v>
      </c>
      <c r="W551" s="97">
        <f t="shared" si="558"/>
        <v>10.5</v>
      </c>
      <c r="X551" s="94">
        <v>1</v>
      </c>
      <c r="Y551" s="94">
        <f>Y$3/AB$3</f>
        <v>0.95238095238095244</v>
      </c>
      <c r="Z551" s="93">
        <f>Z550*X551</f>
        <v>1.2547199986901554E+27</v>
      </c>
      <c r="AA551" s="93">
        <f>V551*Z551*$G551*Y551</f>
        <v>8.8708218450251647E+30</v>
      </c>
      <c r="AB551" s="93">
        <f t="shared" si="599"/>
        <v>1.7037224067068011E+33</v>
      </c>
      <c r="AC551" s="93">
        <f t="shared" si="559"/>
        <v>3.4074448134136047E+34</v>
      </c>
      <c r="AD551" s="93">
        <f t="shared" si="560"/>
        <v>394581.33333333337</v>
      </c>
      <c r="AE551" s="94">
        <f t="shared" si="561"/>
        <v>192.05913910471145</v>
      </c>
      <c r="AF551" s="100">
        <f t="shared" si="600"/>
        <v>13.68128195793399</v>
      </c>
      <c r="AG551" s="94">
        <f t="shared" si="562"/>
        <v>510</v>
      </c>
      <c r="AH551" s="94">
        <f t="shared" si="563"/>
        <v>11.75</v>
      </c>
      <c r="AI551" s="94">
        <v>1</v>
      </c>
      <c r="AJ551" s="94">
        <f>AJ$3/AM$3</f>
        <v>0.85106382978723394</v>
      </c>
      <c r="AK551" s="93">
        <f>AK550*AI551</f>
        <v>1.1762999987720206E+26</v>
      </c>
      <c r="AL551" s="93">
        <f>AG551*AK551*$G551*AJ551</f>
        <v>7.0843981378171218E+29</v>
      </c>
      <c r="AM551" s="93">
        <f t="shared" si="601"/>
        <v>5.9579578210728808E+31</v>
      </c>
      <c r="AN551" s="93">
        <f t="shared" si="564"/>
        <v>3.8130930054866529E+34</v>
      </c>
      <c r="AO551" s="93">
        <f t="shared" si="565"/>
        <v>394581.33333333337</v>
      </c>
      <c r="AP551" s="94">
        <f t="shared" si="566"/>
        <v>84.09970339285131</v>
      </c>
      <c r="AQ551" s="100">
        <f t="shared" si="608"/>
        <v>6.704012990949817</v>
      </c>
      <c r="AR551" s="94">
        <f t="shared" si="567"/>
        <v>480</v>
      </c>
      <c r="AS551" s="94">
        <f t="shared" si="568"/>
        <v>13.25</v>
      </c>
      <c r="AT551" s="94">
        <v>14</v>
      </c>
      <c r="AU551" s="94">
        <f>AU$3/AX$3</f>
        <v>0.75471698113207542</v>
      </c>
      <c r="AV551" s="93">
        <f>AV550*AT551</f>
        <v>1.043476000422396E+25</v>
      </c>
      <c r="AW551" s="93">
        <f>AR551*AV551*$G551*AU551</f>
        <v>5.245179777821347E+28</v>
      </c>
      <c r="AX551" s="93">
        <f t="shared" si="602"/>
        <v>1.0497731533140363E+30</v>
      </c>
      <c r="AY551" s="93">
        <f t="shared" si="569"/>
        <v>4.2998708359743109E+34</v>
      </c>
      <c r="AZ551" s="93">
        <f t="shared" si="570"/>
        <v>394581.33333333337</v>
      </c>
      <c r="BA551" s="94">
        <f t="shared" si="571"/>
        <v>20.014054766108952</v>
      </c>
      <c r="BB551" s="100">
        <f t="shared" si="609"/>
        <v>1.7990924399656962</v>
      </c>
      <c r="BC551" s="94">
        <f t="shared" si="572"/>
        <v>443</v>
      </c>
      <c r="BD551" s="94">
        <f t="shared" si="573"/>
        <v>15.1</v>
      </c>
      <c r="BE551" s="94">
        <v>1</v>
      </c>
      <c r="BF551" s="94">
        <f>BF$3/BI$3</f>
        <v>0.66225165562913912</v>
      </c>
      <c r="BG551" s="93">
        <f>BG550*BE551</f>
        <v>6.8393511179255808E+22</v>
      </c>
      <c r="BH551" s="93">
        <f>BC551*BG551*$G551*BF551</f>
        <v>2.7841602788450401E+26</v>
      </c>
      <c r="BI551" s="93">
        <f t="shared" si="603"/>
        <v>7.0832825027401836E+27</v>
      </c>
      <c r="BJ551" s="93">
        <f t="shared" si="574"/>
        <v>4.9002301602424225E+34</v>
      </c>
      <c r="BK551" s="93">
        <f t="shared" si="575"/>
        <v>394581.33333333337</v>
      </c>
      <c r="BL551" s="94">
        <f t="shared" si="576"/>
        <v>25.441360386330054</v>
      </c>
      <c r="BM551" s="100">
        <f t="shared" si="610"/>
        <v>2.6062723326566068</v>
      </c>
      <c r="BN551" s="94">
        <f t="shared" si="577"/>
        <v>393</v>
      </c>
      <c r="BO551" s="94">
        <f t="shared" si="578"/>
        <v>17.600000000000001</v>
      </c>
      <c r="BP551" s="94">
        <v>1</v>
      </c>
      <c r="BQ551" s="94">
        <f>BQ$3/BT$3</f>
        <v>0.56818181818181823</v>
      </c>
      <c r="BR551" s="93">
        <f>BR550*BP551</f>
        <v>3.0552998726231654E+19</v>
      </c>
      <c r="BS551" s="93">
        <f>BN551*BR551*$G551*BQ551</f>
        <v>9.4664311085007146E+22</v>
      </c>
      <c r="BT551" s="93">
        <f t="shared" si="604"/>
        <v>8.0625111268772528E+24</v>
      </c>
      <c r="BU551" s="93">
        <f t="shared" si="579"/>
        <v>5.7115265443885188E+34</v>
      </c>
      <c r="BV551" s="93">
        <f t="shared" si="580"/>
        <v>394581.33333333337</v>
      </c>
      <c r="BW551" s="94">
        <f t="shared" si="581"/>
        <v>85.169490322886702</v>
      </c>
      <c r="BX551" s="100">
        <f t="shared" si="611"/>
        <v>10.169491381837219</v>
      </c>
      <c r="BY551" s="94">
        <f t="shared" si="582"/>
        <v>338</v>
      </c>
      <c r="BZ551" s="94">
        <f t="shared" si="583"/>
        <v>20.350000000000001</v>
      </c>
      <c r="CA551" s="94">
        <v>1</v>
      </c>
      <c r="CB551" s="94">
        <f>CB$3/CE$3</f>
        <v>0.49140049140049141</v>
      </c>
      <c r="CC551" s="93">
        <f>CC550*CA551</f>
        <v>1.313455633072128E+16</v>
      </c>
      <c r="CD551" s="93">
        <f>BY551*CC551*$G551*CB551</f>
        <v>3.0270545566105649E+19</v>
      </c>
      <c r="CE551" s="93">
        <f t="shared" si="605"/>
        <v>4.5518937941659128E+21</v>
      </c>
      <c r="CF551" s="93">
        <f t="shared" si="584"/>
        <v>6.6039525669492255E+34</v>
      </c>
      <c r="CG551" s="93">
        <f t="shared" si="585"/>
        <v>394581.33333333337</v>
      </c>
      <c r="CH551" s="94">
        <f t="shared" si="586"/>
        <v>150.37369525518997</v>
      </c>
      <c r="CI551" s="100">
        <f t="shared" si="612"/>
        <v>20.760547479261302</v>
      </c>
      <c r="CJ551" s="94">
        <f t="shared" si="587"/>
        <v>288</v>
      </c>
      <c r="CK551" s="94">
        <f t="shared" si="588"/>
        <v>22.85</v>
      </c>
      <c r="CL551" s="94">
        <v>1</v>
      </c>
      <c r="CM551" s="94">
        <f>CM$3/CP$3</f>
        <v>0.43763676148796499</v>
      </c>
      <c r="CN551" s="93">
        <f>CN550*CL551</f>
        <v>78245989785600</v>
      </c>
      <c r="CO551" s="93">
        <f>CJ551*CN551*$G551*CM551</f>
        <v>1.3684247678836718E+17</v>
      </c>
      <c r="CP551" s="93">
        <f t="shared" si="606"/>
        <v>4.9913032284959857E+18</v>
      </c>
      <c r="CQ551" s="93">
        <f t="shared" si="589"/>
        <v>7.415248951095321E+34</v>
      </c>
      <c r="CR551" s="93">
        <f t="shared" si="590"/>
        <v>394581.33333333337</v>
      </c>
      <c r="CS551" s="94">
        <f t="shared" si="591"/>
        <v>36.474809179427908</v>
      </c>
      <c r="CT551" s="100">
        <f t="shared" si="613"/>
        <v>5.6543377866345166</v>
      </c>
      <c r="CU551" s="94">
        <f t="shared" si="592"/>
        <v>225</v>
      </c>
      <c r="CV551" s="94">
        <f t="shared" si="593"/>
        <v>26</v>
      </c>
      <c r="CW551" s="94">
        <v>1</v>
      </c>
      <c r="CX551" s="94">
        <f>CX$3/DA$3</f>
        <v>0.38461538461538458</v>
      </c>
      <c r="CY551" s="93">
        <f>CY550*CW551</f>
        <v>35614924800</v>
      </c>
      <c r="CZ551" s="93">
        <f>CU551*CY551*$G551*CX551</f>
        <v>42765519888000</v>
      </c>
      <c r="DA551" s="93">
        <f t="shared" si="607"/>
        <v>914793674309646</v>
      </c>
      <c r="DB551" s="93">
        <f t="shared" si="594"/>
        <v>8.4374823951194011E+34</v>
      </c>
      <c r="DC551" s="93">
        <f t="shared" si="595"/>
        <v>394581.33333333337</v>
      </c>
      <c r="DD551" s="94">
        <f t="shared" si="596"/>
        <v>21.390916717613365</v>
      </c>
      <c r="DE551" s="100">
        <f t="shared" si="614"/>
        <v>3.7731603436767127</v>
      </c>
    </row>
    <row r="552" spans="1:109">
      <c r="A552" s="84">
        <v>8192</v>
      </c>
      <c r="B552" s="84">
        <f t="shared" si="550"/>
        <v>18.2</v>
      </c>
      <c r="C552" s="112">
        <f t="shared" si="615"/>
        <v>14.74</v>
      </c>
      <c r="D552" s="116"/>
      <c r="E552" s="86">
        <f t="shared" si="619"/>
        <v>3.73</v>
      </c>
      <c r="F552" s="86">
        <f t="shared" si="620"/>
        <v>3.73</v>
      </c>
      <c r="G552" s="87">
        <f t="shared" si="552"/>
        <v>13.9129</v>
      </c>
      <c r="H552" s="88">
        <f t="shared" si="621"/>
        <v>7.4554785750693079E+32</v>
      </c>
      <c r="I552" s="84">
        <f t="shared" si="622"/>
        <v>109.20000000000006</v>
      </c>
      <c r="J552" s="89">
        <v>546</v>
      </c>
      <c r="K552" s="94">
        <f t="shared" si="554"/>
        <v>546</v>
      </c>
      <c r="L552" s="94">
        <f t="shared" si="555"/>
        <v>10</v>
      </c>
      <c r="M552" s="94">
        <v>1</v>
      </c>
      <c r="N552" s="94">
        <f>N$3/Q$3</f>
        <v>1</v>
      </c>
      <c r="O552" s="93">
        <f>O551*M552</f>
        <v>1.6264888871909423E+28</v>
      </c>
      <c r="P552" s="93">
        <f>K552*O552*$G552*N552</f>
        <v>1.235553077227498E+32</v>
      </c>
      <c r="Q552" s="93">
        <f t="shared" si="616"/>
        <v>7.4554785750693076E+33</v>
      </c>
      <c r="R552" s="93">
        <f t="shared" si="617"/>
        <v>3.7277392875346537E+34</v>
      </c>
      <c r="S552" s="93">
        <f t="shared" si="556"/>
        <v>394854.40000000002</v>
      </c>
      <c r="T552" s="94">
        <f t="shared" si="618"/>
        <v>60.341224610106792</v>
      </c>
      <c r="U552" s="100">
        <f>T552/(($C552/N$3))</f>
        <v>4.0937058758552771</v>
      </c>
      <c r="V552" s="94">
        <f t="shared" si="557"/>
        <v>536</v>
      </c>
      <c r="W552" s="97">
        <f t="shared" si="558"/>
        <v>10.5</v>
      </c>
      <c r="X552" s="94">
        <v>1</v>
      </c>
      <c r="Y552" s="94">
        <f>Y$3/AB$3</f>
        <v>0.95238095238095244</v>
      </c>
      <c r="Z552" s="93">
        <f>Z551*X552</f>
        <v>1.2547199986901554E+27</v>
      </c>
      <c r="AA552" s="93">
        <f>V552*Z552*$G552*Y552</f>
        <v>8.9112776325715021E+30</v>
      </c>
      <c r="AB552" s="93">
        <f t="shared" si="599"/>
        <v>1.9570631259556918E+33</v>
      </c>
      <c r="AC552" s="93">
        <f t="shared" si="559"/>
        <v>3.9141262519113865E+34</v>
      </c>
      <c r="AD552" s="93">
        <f t="shared" si="560"/>
        <v>394854.40000000002</v>
      </c>
      <c r="AE552" s="94">
        <f t="shared" si="561"/>
        <v>219.61644633340276</v>
      </c>
      <c r="AF552" s="100">
        <f t="shared" si="600"/>
        <v>15.644319447087714</v>
      </c>
      <c r="AG552" s="94">
        <f t="shared" si="562"/>
        <v>511</v>
      </c>
      <c r="AH552" s="94">
        <f t="shared" si="563"/>
        <v>11.75</v>
      </c>
      <c r="AI552" s="94">
        <v>1</v>
      </c>
      <c r="AJ552" s="94">
        <f>AJ$3/AM$3</f>
        <v>0.85106382978723394</v>
      </c>
      <c r="AK552" s="93">
        <f>AK551*AI552</f>
        <v>1.1762999987720206E+26</v>
      </c>
      <c r="AL552" s="93">
        <f>AG552*AK552*$G552*AJ552</f>
        <v>7.1173577133954808E+29</v>
      </c>
      <c r="AM552" s="93">
        <f t="shared" si="601"/>
        <v>6.8438963482081375E+31</v>
      </c>
      <c r="AN552" s="93">
        <f t="shared" si="564"/>
        <v>4.3800936628532184E+34</v>
      </c>
      <c r="AO552" s="93">
        <f t="shared" si="565"/>
        <v>394854.40000000002</v>
      </c>
      <c r="AP552" s="94">
        <f t="shared" si="566"/>
        <v>96.157824628195016</v>
      </c>
      <c r="AQ552" s="100">
        <f t="shared" si="608"/>
        <v>7.6652268614741619</v>
      </c>
      <c r="AR552" s="94">
        <f t="shared" si="567"/>
        <v>481</v>
      </c>
      <c r="AS552" s="94">
        <f t="shared" si="568"/>
        <v>13.25</v>
      </c>
      <c r="AT552" s="94">
        <v>1</v>
      </c>
      <c r="AU552" s="94">
        <f>AU$3/AX$3</f>
        <v>0.75471698113207542</v>
      </c>
      <c r="AV552" s="93">
        <f>AV551*AT552</f>
        <v>1.043476000422396E+25</v>
      </c>
      <c r="AW552" s="93">
        <f>AR552*AV552*$G552*AU552</f>
        <v>5.2702270607238635E+28</v>
      </c>
      <c r="AX552" s="93">
        <f t="shared" si="602"/>
        <v>1.2058726943318838E+30</v>
      </c>
      <c r="AY552" s="93">
        <f t="shared" si="569"/>
        <v>4.9392545559834167E+34</v>
      </c>
      <c r="AZ552" s="93">
        <f t="shared" si="570"/>
        <v>394854.40000000002</v>
      </c>
      <c r="BA552" s="94">
        <f t="shared" si="571"/>
        <v>22.88084897363526</v>
      </c>
      <c r="BB552" s="100">
        <f t="shared" si="609"/>
        <v>2.0567927333830882</v>
      </c>
      <c r="BC552" s="94">
        <f t="shared" si="572"/>
        <v>444</v>
      </c>
      <c r="BD552" s="94">
        <f t="shared" si="573"/>
        <v>15.1</v>
      </c>
      <c r="BE552" s="94">
        <v>1</v>
      </c>
      <c r="BF552" s="94">
        <f>BF$3/BI$3</f>
        <v>0.66225165562913912</v>
      </c>
      <c r="BG552" s="93">
        <f>BG551*BE552</f>
        <v>6.8393511179255808E+22</v>
      </c>
      <c r="BH552" s="93">
        <f>BC552*BG552*$G552*BF552</f>
        <v>2.7979412203213609E+26</v>
      </c>
      <c r="BI552" s="93">
        <f t="shared" si="603"/>
        <v>8.1365549588769302E+27</v>
      </c>
      <c r="BJ552" s="93">
        <f t="shared" si="574"/>
        <v>5.6288863241773276E+34</v>
      </c>
      <c r="BK552" s="93">
        <f t="shared" si="575"/>
        <v>394854.40000000002</v>
      </c>
      <c r="BL552" s="94">
        <f t="shared" si="576"/>
        <v>29.080507123528481</v>
      </c>
      <c r="BM552" s="100">
        <f t="shared" si="610"/>
        <v>2.9790750174035283</v>
      </c>
      <c r="BN552" s="94">
        <f t="shared" si="577"/>
        <v>394</v>
      </c>
      <c r="BO552" s="94">
        <f t="shared" si="578"/>
        <v>17.600000000000001</v>
      </c>
      <c r="BP552" s="94">
        <v>1</v>
      </c>
      <c r="BQ552" s="94">
        <f>BQ$3/BT$3</f>
        <v>0.56818181818181823</v>
      </c>
      <c r="BR552" s="93">
        <f>BR551*BP552</f>
        <v>3.0552998726231654E+19</v>
      </c>
      <c r="BS552" s="93">
        <f>BN552*BR552*$G552*BQ552</f>
        <v>9.5160137213299013E+22</v>
      </c>
      <c r="BT552" s="93">
        <f t="shared" si="604"/>
        <v>9.2613932685891918E+24</v>
      </c>
      <c r="BU552" s="93">
        <f t="shared" si="579"/>
        <v>6.5608211460609915E+34</v>
      </c>
      <c r="BV552" s="93">
        <f t="shared" si="580"/>
        <v>394854.40000000002</v>
      </c>
      <c r="BW552" s="94">
        <f t="shared" si="581"/>
        <v>97.324295023135747</v>
      </c>
      <c r="BX552" s="100">
        <f t="shared" si="611"/>
        <v>11.620811346046059</v>
      </c>
      <c r="BY552" s="94">
        <f t="shared" si="582"/>
        <v>339</v>
      </c>
      <c r="BZ552" s="94">
        <f t="shared" si="583"/>
        <v>20.350000000000001</v>
      </c>
      <c r="CA552" s="94">
        <v>1</v>
      </c>
      <c r="CB552" s="94">
        <f>CB$3/CE$3</f>
        <v>0.49140049140049141</v>
      </c>
      <c r="CC552" s="93">
        <f>CC551*CA552</f>
        <v>1.313455633072128E+16</v>
      </c>
      <c r="CD552" s="93">
        <f>BY552*CC552*$G552*CB552</f>
        <v>3.0441661726919717E+19</v>
      </c>
      <c r="CE552" s="93">
        <f t="shared" si="605"/>
        <v>5.2287529134795962E+21</v>
      </c>
      <c r="CF552" s="93">
        <f t="shared" si="584"/>
        <v>7.5859494501330218E+34</v>
      </c>
      <c r="CG552" s="93">
        <f t="shared" si="585"/>
        <v>394854.40000000002</v>
      </c>
      <c r="CH552" s="94">
        <f t="shared" si="586"/>
        <v>171.76305815315538</v>
      </c>
      <c r="CI552" s="100">
        <f t="shared" si="612"/>
        <v>23.713556536069962</v>
      </c>
      <c r="CJ552" s="94">
        <f t="shared" si="587"/>
        <v>289</v>
      </c>
      <c r="CK552" s="94">
        <f t="shared" si="588"/>
        <v>22.85</v>
      </c>
      <c r="CL552" s="94">
        <v>1</v>
      </c>
      <c r="CM552" s="94">
        <f>CM$3/CP$3</f>
        <v>0.43763676148796499</v>
      </c>
      <c r="CN552" s="93">
        <f>CN551*CL552</f>
        <v>78245989785600</v>
      </c>
      <c r="CO552" s="93">
        <f>CJ552*CN552*$G552*CM552</f>
        <v>1.3768650960273674E+17</v>
      </c>
      <c r="CP552" s="93">
        <f t="shared" si="606"/>
        <v>5.7335018078647296E+18</v>
      </c>
      <c r="CQ552" s="93">
        <f t="shared" si="589"/>
        <v>8.5178842720166838E+34</v>
      </c>
      <c r="CR552" s="93">
        <f t="shared" si="590"/>
        <v>394854.40000000002</v>
      </c>
      <c r="CS552" s="94">
        <f t="shared" si="591"/>
        <v>41.641710755886336</v>
      </c>
      <c r="CT552" s="100">
        <f t="shared" si="613"/>
        <v>6.4553126918046324</v>
      </c>
      <c r="CU552" s="94">
        <f t="shared" si="592"/>
        <v>226</v>
      </c>
      <c r="CV552" s="94">
        <f t="shared" si="593"/>
        <v>26</v>
      </c>
      <c r="CW552" s="94">
        <v>1</v>
      </c>
      <c r="CX552" s="94">
        <f>CX$3/DA$3</f>
        <v>0.38461538461538458</v>
      </c>
      <c r="CY552" s="93">
        <f>CY551*CW552</f>
        <v>35614924800</v>
      </c>
      <c r="CZ552" s="93">
        <f>CU552*CY552*$G552*CX552</f>
        <v>43070983276339.195</v>
      </c>
      <c r="DA552" s="93">
        <f t="shared" si="607"/>
        <v>1050821988841183.6</v>
      </c>
      <c r="DB552" s="93">
        <f t="shared" si="594"/>
        <v>9.6921221475901007E+34</v>
      </c>
      <c r="DC552" s="93">
        <f t="shared" si="595"/>
        <v>394854.40000000002</v>
      </c>
      <c r="DD552" s="94">
        <f t="shared" si="596"/>
        <v>24.397446004406564</v>
      </c>
      <c r="DE552" s="100">
        <f t="shared" si="614"/>
        <v>4.3034843698410494</v>
      </c>
    </row>
    <row r="553" spans="1:109">
      <c r="A553" s="84">
        <v>8192</v>
      </c>
      <c r="B553" s="84">
        <f t="shared" si="550"/>
        <v>18.233333333333334</v>
      </c>
      <c r="C553" s="112">
        <f t="shared" si="615"/>
        <v>14.74</v>
      </c>
      <c r="D553" s="116"/>
      <c r="E553" s="86">
        <f t="shared" si="619"/>
        <v>3.7349999999999999</v>
      </c>
      <c r="F553" s="86">
        <f t="shared" si="620"/>
        <v>3.7349999999999999</v>
      </c>
      <c r="G553" s="87">
        <f t="shared" si="552"/>
        <v>13.950225</v>
      </c>
      <c r="H553" s="88">
        <f t="shared" si="621"/>
        <v>8.5640959748977544E+32</v>
      </c>
      <c r="I553" s="84">
        <f t="shared" si="622"/>
        <v>109.40000000000006</v>
      </c>
      <c r="J553" s="89">
        <v>547</v>
      </c>
      <c r="K553" s="94">
        <f t="shared" si="554"/>
        <v>547</v>
      </c>
      <c r="L553" s="94">
        <f t="shared" si="555"/>
        <v>10</v>
      </c>
      <c r="M553" s="94">
        <v>1</v>
      </c>
      <c r="N553" s="94">
        <f>N$3/Q$3</f>
        <v>1</v>
      </c>
      <c r="O553" s="93">
        <f>O552*M553</f>
        <v>1.6264888871909423E+28</v>
      </c>
      <c r="P553" s="93">
        <f>K553*O553*$G553*N553</f>
        <v>1.2411367607163353E+32</v>
      </c>
      <c r="Q553" s="93">
        <f t="shared" si="616"/>
        <v>8.564095974897755E+33</v>
      </c>
      <c r="R553" s="93">
        <f t="shared" si="617"/>
        <v>4.2820479874488775E+34</v>
      </c>
      <c r="S553" s="93">
        <f t="shared" si="556"/>
        <v>395127.46666666667</v>
      </c>
      <c r="T553" s="94">
        <f t="shared" si="618"/>
        <v>69.00203302297561</v>
      </c>
      <c r="U553" s="100">
        <f>T553/(($C553/N$3))</f>
        <v>4.681277681341629</v>
      </c>
      <c r="V553" s="94">
        <f t="shared" si="557"/>
        <v>537</v>
      </c>
      <c r="W553" s="97">
        <f t="shared" si="558"/>
        <v>10.5</v>
      </c>
      <c r="X553" s="94">
        <v>1</v>
      </c>
      <c r="Y553" s="94">
        <f>Y$3/AB$3</f>
        <v>0.95238095238095244</v>
      </c>
      <c r="Z553" s="93">
        <f>Z552*X553</f>
        <v>1.2547199986901554E+27</v>
      </c>
      <c r="AA553" s="93">
        <f>V553*Z553*$G553*Y553</f>
        <v>8.9518545902205711E+30</v>
      </c>
      <c r="AB553" s="93">
        <f t="shared" si="599"/>
        <v>2.2480751934106591E+33</v>
      </c>
      <c r="AC553" s="93">
        <f t="shared" si="559"/>
        <v>4.4961503868213216E+34</v>
      </c>
      <c r="AD553" s="93">
        <f t="shared" si="560"/>
        <v>395127.46666666667</v>
      </c>
      <c r="AE553" s="94">
        <f t="shared" si="561"/>
        <v>251.12954759861299</v>
      </c>
      <c r="AF553" s="100">
        <f t="shared" si="600"/>
        <v>17.889146877784508</v>
      </c>
      <c r="AG553" s="94">
        <f t="shared" si="562"/>
        <v>512</v>
      </c>
      <c r="AH553" s="94">
        <f t="shared" si="563"/>
        <v>11.75</v>
      </c>
      <c r="AI553" s="94">
        <v>1</v>
      </c>
      <c r="AJ553" s="94">
        <f>AJ$3/AM$3</f>
        <v>0.85106382978723394</v>
      </c>
      <c r="AK553" s="93">
        <f>AK552*AI553</f>
        <v>1.1762999987720206E+26</v>
      </c>
      <c r="AL553" s="93">
        <f>AG553*AK553*$G553*AJ553</f>
        <v>7.1504175497779881E+29</v>
      </c>
      <c r="AM553" s="93">
        <f t="shared" si="601"/>
        <v>7.8615724769569033E+31</v>
      </c>
      <c r="AN553" s="93">
        <f t="shared" si="564"/>
        <v>5.0314063852524305E+34</v>
      </c>
      <c r="AO553" s="93">
        <f t="shared" si="565"/>
        <v>395127.46666666667</v>
      </c>
      <c r="AP553" s="94">
        <f t="shared" si="566"/>
        <v>109.9456419464762</v>
      </c>
      <c r="AQ553" s="100">
        <f t="shared" si="608"/>
        <v>8.7643235608622483</v>
      </c>
      <c r="AR553" s="94">
        <f t="shared" si="567"/>
        <v>482</v>
      </c>
      <c r="AS553" s="94">
        <f t="shared" si="568"/>
        <v>13.25</v>
      </c>
      <c r="AT553" s="94">
        <v>1</v>
      </c>
      <c r="AU553" s="94">
        <f>AU$3/AX$3</f>
        <v>0.75471698113207542</v>
      </c>
      <c r="AV553" s="93">
        <f>AV552*AT553</f>
        <v>1.043476000422396E+25</v>
      </c>
      <c r="AW553" s="93">
        <f>AR553*AV553*$G553*AU553</f>
        <v>5.2953520333678453E+28</v>
      </c>
      <c r="AX553" s="93">
        <f t="shared" si="602"/>
        <v>1.3851839803148772E+30</v>
      </c>
      <c r="AY553" s="93">
        <f t="shared" si="569"/>
        <v>5.6737135833697619E+34</v>
      </c>
      <c r="AZ553" s="93">
        <f t="shared" si="570"/>
        <v>395127.46666666667</v>
      </c>
      <c r="BA553" s="94">
        <f t="shared" si="571"/>
        <v>26.158487133364385</v>
      </c>
      <c r="BB553" s="100">
        <f t="shared" si="609"/>
        <v>2.3514243861402857</v>
      </c>
      <c r="BC553" s="94">
        <f t="shared" si="572"/>
        <v>445</v>
      </c>
      <c r="BD553" s="94">
        <f t="shared" si="573"/>
        <v>15.1</v>
      </c>
      <c r="BE553" s="94">
        <v>1</v>
      </c>
      <c r="BF553" s="94">
        <f>BF$3/BI$3</f>
        <v>0.66225165562913912</v>
      </c>
      <c r="BG553" s="93">
        <f>BG552*BE553</f>
        <v>6.8393511179255808E+22</v>
      </c>
      <c r="BH553" s="93">
        <f>BC553*BG553*$G553*BF553</f>
        <v>2.8117660061147824E+26</v>
      </c>
      <c r="BI553" s="93">
        <f t="shared" si="603"/>
        <v>9.3464472966048968E+27</v>
      </c>
      <c r="BJ553" s="93">
        <f t="shared" si="574"/>
        <v>6.465892461047805E+34</v>
      </c>
      <c r="BK553" s="93">
        <f t="shared" si="575"/>
        <v>395127.46666666667</v>
      </c>
      <c r="BL553" s="94">
        <f t="shared" si="576"/>
        <v>33.240487566458455</v>
      </c>
      <c r="BM553" s="100">
        <f t="shared" si="610"/>
        <v>3.4052331224798014</v>
      </c>
      <c r="BN553" s="94">
        <f t="shared" si="577"/>
        <v>395</v>
      </c>
      <c r="BO553" s="94">
        <f t="shared" si="578"/>
        <v>17.600000000000001</v>
      </c>
      <c r="BP553" s="94">
        <v>1</v>
      </c>
      <c r="BQ553" s="94">
        <f>BQ$3/BT$3</f>
        <v>0.56818181818181823</v>
      </c>
      <c r="BR553" s="93">
        <f>BR552*BP553</f>
        <v>3.0552998726231654E+19</v>
      </c>
      <c r="BS553" s="93">
        <f>BN553*BR553*$G553*BQ553</f>
        <v>9.5657600357374863E+22</v>
      </c>
      <c r="BT553" s="93">
        <f t="shared" si="604"/>
        <v>1.0638547212609019E+25</v>
      </c>
      <c r="BU553" s="93">
        <f t="shared" si="579"/>
        <v>7.5364044579100246E+34</v>
      </c>
      <c r="BV553" s="93">
        <f t="shared" si="580"/>
        <v>395127.46666666667</v>
      </c>
      <c r="BW553" s="94">
        <f t="shared" si="581"/>
        <v>111.21486607298972</v>
      </c>
      <c r="BX553" s="100">
        <f t="shared" si="611"/>
        <v>13.279386993789817</v>
      </c>
      <c r="BY553" s="94">
        <f t="shared" si="582"/>
        <v>340</v>
      </c>
      <c r="BZ553" s="94">
        <f t="shared" si="583"/>
        <v>20.350000000000001</v>
      </c>
      <c r="CA553" s="94">
        <v>15</v>
      </c>
      <c r="CB553" s="94">
        <f>CB$3/CE$3</f>
        <v>0.49140049140049141</v>
      </c>
      <c r="CC553" s="93">
        <f>CC552*CA553</f>
        <v>1.970183449608192E+17</v>
      </c>
      <c r="CD553" s="93">
        <f>BY553*CC553*$G553*CB553</f>
        <v>4.5920053172115721E+20</v>
      </c>
      <c r="CE553" s="93">
        <f t="shared" si="605"/>
        <v>6.0062598703999667E+21</v>
      </c>
      <c r="CF553" s="93">
        <f t="shared" si="584"/>
        <v>8.7139676544584658E+34</v>
      </c>
      <c r="CG553" s="93">
        <f t="shared" si="585"/>
        <v>395127.46666666667</v>
      </c>
      <c r="CH553" s="94">
        <f t="shared" si="586"/>
        <v>13.0798190670371</v>
      </c>
      <c r="CI553" s="100">
        <f t="shared" si="612"/>
        <v>1.80579591597154</v>
      </c>
      <c r="CJ553" s="94">
        <f t="shared" si="587"/>
        <v>290</v>
      </c>
      <c r="CK553" s="94">
        <f t="shared" si="588"/>
        <v>22.85</v>
      </c>
      <c r="CL553" s="94">
        <v>1</v>
      </c>
      <c r="CM553" s="94">
        <f>CM$3/CP$3</f>
        <v>0.43763676148796499</v>
      </c>
      <c r="CN553" s="93">
        <f>CN552*CL553</f>
        <v>78245989785600</v>
      </c>
      <c r="CO553" s="93">
        <f>CJ553*CN553*$G553*CM553</f>
        <v>1.3853359178489202E+17</v>
      </c>
      <c r="CP553" s="93">
        <f t="shared" si="606"/>
        <v>6.5860640950667407E+18</v>
      </c>
      <c r="CQ553" s="93">
        <f t="shared" si="589"/>
        <v>9.7844796513206854E+34</v>
      </c>
      <c r="CR553" s="93">
        <f t="shared" si="590"/>
        <v>395127.46666666667</v>
      </c>
      <c r="CS553" s="94">
        <f t="shared" si="591"/>
        <v>47.541278690682105</v>
      </c>
      <c r="CT553" s="100">
        <f t="shared" si="613"/>
        <v>7.3698657943153743</v>
      </c>
      <c r="CU553" s="94">
        <f t="shared" si="592"/>
        <v>227</v>
      </c>
      <c r="CV553" s="94">
        <f t="shared" si="593"/>
        <v>26</v>
      </c>
      <c r="CW553" s="94">
        <v>1</v>
      </c>
      <c r="CX553" s="94">
        <f>CX$3/DA$3</f>
        <v>0.38461538461538458</v>
      </c>
      <c r="CY553" s="93">
        <f>CY552*CW553</f>
        <v>35614924800</v>
      </c>
      <c r="CZ553" s="93">
        <f>CU553*CY553*$G553*CX553</f>
        <v>43377623327001.594</v>
      </c>
      <c r="DA553" s="93">
        <f t="shared" si="607"/>
        <v>1207077489976580.5</v>
      </c>
      <c r="DB553" s="93">
        <f t="shared" si="594"/>
        <v>1.1133324767367081E+35</v>
      </c>
      <c r="DC553" s="93">
        <f t="shared" si="595"/>
        <v>395127.46666666667</v>
      </c>
      <c r="DD553" s="94">
        <f t="shared" si="596"/>
        <v>27.827192856488335</v>
      </c>
      <c r="DE553" s="100">
        <f t="shared" si="614"/>
        <v>4.9084600696655132</v>
      </c>
    </row>
    <row r="554" spans="1:109">
      <c r="A554" s="84">
        <v>8192</v>
      </c>
      <c r="B554" s="84">
        <f t="shared" si="550"/>
        <v>18.266666666666666</v>
      </c>
      <c r="C554" s="112">
        <f t="shared" si="615"/>
        <v>14.74</v>
      </c>
      <c r="D554" s="116"/>
      <c r="E554" s="86">
        <f t="shared" si="619"/>
        <v>3.74</v>
      </c>
      <c r="F554" s="86">
        <f t="shared" si="620"/>
        <v>3.74</v>
      </c>
      <c r="G554" s="87">
        <f t="shared" si="552"/>
        <v>13.987600000000002</v>
      </c>
      <c r="H554" s="88">
        <f t="shared" si="621"/>
        <v>9.8375629584017785E+32</v>
      </c>
      <c r="I554" s="84">
        <f t="shared" si="622"/>
        <v>109.60000000000005</v>
      </c>
      <c r="J554" s="89">
        <v>548</v>
      </c>
      <c r="K554" s="94">
        <f t="shared" si="554"/>
        <v>548</v>
      </c>
      <c r="L554" s="94">
        <f t="shared" si="555"/>
        <v>10</v>
      </c>
      <c r="M554" s="94">
        <v>1</v>
      </c>
      <c r="N554" s="94">
        <f>N$3/Q$3</f>
        <v>1</v>
      </c>
      <c r="O554" s="93">
        <f>O553*M554</f>
        <v>1.6264888871909423E+28</v>
      </c>
      <c r="P554" s="93">
        <f>K554*O554*$G554*N554</f>
        <v>1.2467370425242673E+32</v>
      </c>
      <c r="Q554" s="93">
        <f t="shared" si="616"/>
        <v>9.8375629584017791E+33</v>
      </c>
      <c r="R554" s="93">
        <f t="shared" si="617"/>
        <v>4.91878147920089E+34</v>
      </c>
      <c r="S554" s="93">
        <f t="shared" si="556"/>
        <v>395400.53333333333</v>
      </c>
      <c r="T554" s="94">
        <f t="shared" si="618"/>
        <v>78.906478454218984</v>
      </c>
      <c r="U554" s="100">
        <f>T554/(($C554/N$3))</f>
        <v>5.3532210620229979</v>
      </c>
      <c r="V554" s="94">
        <f t="shared" si="557"/>
        <v>538</v>
      </c>
      <c r="W554" s="97">
        <f t="shared" si="558"/>
        <v>10.5</v>
      </c>
      <c r="X554" s="94">
        <v>1</v>
      </c>
      <c r="Y554" s="94">
        <f>Y$3/AB$3</f>
        <v>0.95238095238095244</v>
      </c>
      <c r="Z554" s="93">
        <f>Z553*X554</f>
        <v>1.2547199986901554E+27</v>
      </c>
      <c r="AA554" s="93">
        <f>V554*Z554*$G554*Y554</f>
        <v>8.9925528972180857E+30</v>
      </c>
      <c r="AB554" s="93">
        <f t="shared" si="599"/>
        <v>2.5823602765804646E+33</v>
      </c>
      <c r="AC554" s="93">
        <f t="shared" si="559"/>
        <v>5.1647205531609342E+34</v>
      </c>
      <c r="AD554" s="93">
        <f t="shared" si="560"/>
        <v>395400.53333333333</v>
      </c>
      <c r="AE554" s="94">
        <f t="shared" si="561"/>
        <v>287.16653725543694</v>
      </c>
      <c r="AF554" s="100">
        <f t="shared" si="600"/>
        <v>20.456232301099647</v>
      </c>
      <c r="AG554" s="94">
        <f t="shared" si="562"/>
        <v>513</v>
      </c>
      <c r="AH554" s="94">
        <f t="shared" si="563"/>
        <v>11.75</v>
      </c>
      <c r="AI554" s="94">
        <v>1</v>
      </c>
      <c r="AJ554" s="94">
        <f>AJ$3/AM$3</f>
        <v>0.85106382978723394</v>
      </c>
      <c r="AK554" s="93">
        <f>AK553*AI554</f>
        <v>1.1762999987720206E+26</v>
      </c>
      <c r="AL554" s="93">
        <f>AG554*AK554*$G554*AJ554</f>
        <v>7.1835777971306077E+29</v>
      </c>
      <c r="AM554" s="93">
        <f t="shared" si="601"/>
        <v>9.0305753719703607E+31</v>
      </c>
      <c r="AN554" s="93">
        <f t="shared" si="564"/>
        <v>5.7795682380610449E+34</v>
      </c>
      <c r="AO554" s="93">
        <f t="shared" si="565"/>
        <v>395400.53333333333</v>
      </c>
      <c r="AP554" s="94">
        <f t="shared" si="566"/>
        <v>125.71138821072577</v>
      </c>
      <c r="AQ554" s="100">
        <f t="shared" si="608"/>
        <v>10.021090986947272</v>
      </c>
      <c r="AR554" s="94">
        <f t="shared" si="567"/>
        <v>483</v>
      </c>
      <c r="AS554" s="94">
        <f t="shared" si="568"/>
        <v>13.25</v>
      </c>
      <c r="AT554" s="94">
        <v>1</v>
      </c>
      <c r="AU554" s="94">
        <f>AU$3/AX$3</f>
        <v>0.75471698113207542</v>
      </c>
      <c r="AV554" s="93">
        <f>AV553*AT554</f>
        <v>1.043476000422396E+25</v>
      </c>
      <c r="AW554" s="93">
        <f>AR554*AV554*$G554*AU554</f>
        <v>5.3205548138826508E+28</v>
      </c>
      <c r="AX554" s="93">
        <f t="shared" si="602"/>
        <v>1.5911585595559449E+30</v>
      </c>
      <c r="AY554" s="93">
        <f t="shared" si="569"/>
        <v>6.5173854599411783E+34</v>
      </c>
      <c r="AZ554" s="93">
        <f t="shared" si="570"/>
        <v>395400.53333333333</v>
      </c>
      <c r="BA554" s="94">
        <f t="shared" si="571"/>
        <v>29.905876646627462</v>
      </c>
      <c r="BB554" s="100">
        <f t="shared" si="609"/>
        <v>2.6882826700665796</v>
      </c>
      <c r="BC554" s="94">
        <f t="shared" si="572"/>
        <v>446</v>
      </c>
      <c r="BD554" s="94">
        <f t="shared" si="573"/>
        <v>15.1</v>
      </c>
      <c r="BE554" s="94">
        <v>1</v>
      </c>
      <c r="BF554" s="94">
        <f>BF$3/BI$3</f>
        <v>0.66225165562913912</v>
      </c>
      <c r="BG554" s="93">
        <f>BG553*BE554</f>
        <v>6.8393511179255808E+22</v>
      </c>
      <c r="BH554" s="93">
        <f>BC554*BG554*$G554*BF554</f>
        <v>2.8256347041658784E+26</v>
      </c>
      <c r="BI554" s="93">
        <f t="shared" si="603"/>
        <v>1.0736248634676532E+28</v>
      </c>
      <c r="BJ554" s="93">
        <f t="shared" si="574"/>
        <v>7.4273600335933424E+34</v>
      </c>
      <c r="BK554" s="93">
        <f t="shared" si="575"/>
        <v>395400.53333333333</v>
      </c>
      <c r="BL554" s="94">
        <f t="shared" si="576"/>
        <v>37.99588325712417</v>
      </c>
      <c r="BM554" s="100">
        <f t="shared" si="610"/>
        <v>3.8923869551056649</v>
      </c>
      <c r="BN554" s="94">
        <f t="shared" si="577"/>
        <v>396</v>
      </c>
      <c r="BO554" s="94">
        <f t="shared" si="578"/>
        <v>17.600000000000001</v>
      </c>
      <c r="BP554" s="94">
        <v>1</v>
      </c>
      <c r="BQ554" s="94">
        <f>BQ$3/BT$3</f>
        <v>0.56818181818181823</v>
      </c>
      <c r="BR554" s="93">
        <f>BR553*BP554</f>
        <v>3.0552998726231654E+19</v>
      </c>
      <c r="BS554" s="93">
        <f>BN554*BR554*$G554*BQ554</f>
        <v>9.6156703121183542E+22</v>
      </c>
      <c r="BT554" s="93">
        <f t="shared" si="604"/>
        <v>1.2220481682682271E+25</v>
      </c>
      <c r="BU554" s="93">
        <f t="shared" si="579"/>
        <v>8.6570554033935649E+34</v>
      </c>
      <c r="BV554" s="93">
        <f t="shared" si="580"/>
        <v>395400.53333333333</v>
      </c>
      <c r="BW554" s="94">
        <f t="shared" si="581"/>
        <v>127.08923336609355</v>
      </c>
      <c r="BX554" s="100">
        <f t="shared" si="611"/>
        <v>15.17483383475744</v>
      </c>
      <c r="BY554" s="94">
        <f t="shared" si="582"/>
        <v>341</v>
      </c>
      <c r="BZ554" s="94">
        <f t="shared" si="583"/>
        <v>20.350000000000001</v>
      </c>
      <c r="CA554" s="94">
        <v>1</v>
      </c>
      <c r="CB554" s="94">
        <f>CB$3/CE$3</f>
        <v>0.49140049140049141</v>
      </c>
      <c r="CC554" s="93">
        <f>CC553*CA554</f>
        <v>1.970183449608192E+17</v>
      </c>
      <c r="CD554" s="93">
        <f>BY554*CC554*$G554*CB554</f>
        <v>4.6178501546590601E+20</v>
      </c>
      <c r="CE554" s="93">
        <f t="shared" si="605"/>
        <v>6.8993808328131462E+21</v>
      </c>
      <c r="CF554" s="93">
        <f t="shared" si="584"/>
        <v>1.000972031017381E+35</v>
      </c>
      <c r="CG554" s="93">
        <f t="shared" si="585"/>
        <v>395400.53333333333</v>
      </c>
      <c r="CH554" s="94">
        <f t="shared" si="586"/>
        <v>14.940677158725462</v>
      </c>
      <c r="CI554" s="100">
        <f t="shared" si="612"/>
        <v>2.0627054286300077</v>
      </c>
      <c r="CJ554" s="94">
        <f t="shared" si="587"/>
        <v>291</v>
      </c>
      <c r="CK554" s="94">
        <f t="shared" si="588"/>
        <v>22.85</v>
      </c>
      <c r="CL554" s="94">
        <v>1</v>
      </c>
      <c r="CM554" s="94">
        <f>CM$3/CP$3</f>
        <v>0.43763676148796499</v>
      </c>
      <c r="CN554" s="93">
        <f>CN553*CL554</f>
        <v>78245989785600</v>
      </c>
      <c r="CO554" s="93">
        <f>CJ554*CN554*$G554*CM554</f>
        <v>1.3938372847133131E+17</v>
      </c>
      <c r="CP554" s="93">
        <f t="shared" si="606"/>
        <v>7.5654009919082035E+18</v>
      </c>
      <c r="CQ554" s="93">
        <f t="shared" si="589"/>
        <v>1.1239415679974033E+35</v>
      </c>
      <c r="CR554" s="93">
        <f t="shared" si="590"/>
        <v>395400.53333333333</v>
      </c>
      <c r="CS554" s="94">
        <f t="shared" si="591"/>
        <v>54.277504805478557</v>
      </c>
      <c r="CT554" s="100">
        <f t="shared" si="613"/>
        <v>8.4141179430473887</v>
      </c>
      <c r="CU554" s="94">
        <f t="shared" si="592"/>
        <v>228</v>
      </c>
      <c r="CV554" s="94">
        <f t="shared" si="593"/>
        <v>26</v>
      </c>
      <c r="CW554" s="94">
        <v>1</v>
      </c>
      <c r="CX554" s="94">
        <f>CX$3/DA$3</f>
        <v>0.38461538461538458</v>
      </c>
      <c r="CY554" s="93">
        <f>CY553*CW554</f>
        <v>35614924800</v>
      </c>
      <c r="CZ554" s="93">
        <f>CU554*CY554*$G554*CX554</f>
        <v>43685442094694.398</v>
      </c>
      <c r="DA554" s="93">
        <f t="shared" si="607"/>
        <v>1386567927090047.7</v>
      </c>
      <c r="DB554" s="93">
        <f t="shared" si="594"/>
        <v>1.2788831845922313E+35</v>
      </c>
      <c r="DC554" s="93">
        <f t="shared" si="595"/>
        <v>395400.53333333333</v>
      </c>
      <c r="DD554" s="94">
        <f t="shared" si="596"/>
        <v>31.739816758279908</v>
      </c>
      <c r="DE554" s="100">
        <f t="shared" si="614"/>
        <v>5.5986108257481515</v>
      </c>
    </row>
    <row r="555" spans="1:109">
      <c r="A555" s="84">
        <v>8192</v>
      </c>
      <c r="B555" s="84">
        <f t="shared" si="550"/>
        <v>18.3</v>
      </c>
      <c r="C555" s="112">
        <f t="shared" si="615"/>
        <v>14.74</v>
      </c>
      <c r="D555" s="116"/>
      <c r="E555" s="86">
        <f t="shared" si="619"/>
        <v>3.7450000000000001</v>
      </c>
      <c r="F555" s="86">
        <f t="shared" si="620"/>
        <v>3.7450000000000001</v>
      </c>
      <c r="G555" s="87">
        <f t="shared" si="552"/>
        <v>14.025025000000001</v>
      </c>
      <c r="H555" s="88">
        <f t="shared" si="621"/>
        <v>1.1300392387495887E+33</v>
      </c>
      <c r="I555" s="84">
        <f t="shared" si="622"/>
        <v>109.80000000000007</v>
      </c>
      <c r="J555" s="89">
        <v>549</v>
      </c>
      <c r="K555" s="94">
        <f t="shared" si="554"/>
        <v>549</v>
      </c>
      <c r="L555" s="94">
        <f t="shared" si="555"/>
        <v>10</v>
      </c>
      <c r="M555" s="94">
        <v>1</v>
      </c>
      <c r="N555" s="94">
        <f>N$3/Q$3</f>
        <v>1</v>
      </c>
      <c r="O555" s="93">
        <f>O554*M555</f>
        <v>1.6264888871909423E+28</v>
      </c>
      <c r="P555" s="93">
        <f>K555*O555*$G555*N555</f>
        <v>1.2523539470486257E+32</v>
      </c>
      <c r="Q555" s="93">
        <f t="shared" si="616"/>
        <v>1.1300392387495888E+34</v>
      </c>
      <c r="R555" s="93">
        <f t="shared" si="617"/>
        <v>5.650196193747944E+34</v>
      </c>
      <c r="S555" s="93">
        <f t="shared" si="556"/>
        <v>395673.59999999998</v>
      </c>
      <c r="T555" s="94">
        <f t="shared" si="618"/>
        <v>90.233215730481675</v>
      </c>
      <c r="U555" s="100">
        <f>T555/(($C555/N$3))</f>
        <v>6.1216564267626641</v>
      </c>
      <c r="V555" s="94">
        <f t="shared" si="557"/>
        <v>539</v>
      </c>
      <c r="W555" s="97">
        <f t="shared" si="558"/>
        <v>10.5</v>
      </c>
      <c r="X555" s="94">
        <v>1</v>
      </c>
      <c r="Y555" s="94">
        <f>Y$3/AB$3</f>
        <v>0.95238095238095244</v>
      </c>
      <c r="Z555" s="93">
        <f>Z554*X555</f>
        <v>1.2547199986901554E+27</v>
      </c>
      <c r="AA555" s="93">
        <f>V555*Z555*$G555*Y555</f>
        <v>9.0333727328097575E+30</v>
      </c>
      <c r="AB555" s="93">
        <f t="shared" si="599"/>
        <v>2.9663530017176682E+33</v>
      </c>
      <c r="AC555" s="93">
        <f t="shared" si="559"/>
        <v>5.9327060034353408E+34</v>
      </c>
      <c r="AD555" s="93">
        <f t="shared" si="560"/>
        <v>395673.59999999998</v>
      </c>
      <c r="AE555" s="94">
        <f t="shared" si="561"/>
        <v>328.37712883734935</v>
      </c>
      <c r="AF555" s="100">
        <f t="shared" si="600"/>
        <v>23.391857888684996</v>
      </c>
      <c r="AG555" s="94">
        <f t="shared" si="562"/>
        <v>514</v>
      </c>
      <c r="AH555" s="94">
        <f t="shared" si="563"/>
        <v>11.75</v>
      </c>
      <c r="AI555" s="94">
        <v>1</v>
      </c>
      <c r="AJ555" s="94">
        <f>AJ$3/AM$3</f>
        <v>0.85106382978723394</v>
      </c>
      <c r="AK555" s="93">
        <f>AK554*AI555</f>
        <v>1.1762999987720206E+26</v>
      </c>
      <c r="AL555" s="93">
        <f>AG555*AK555*$G555*AJ555</f>
        <v>7.2168386056192885E+29</v>
      </c>
      <c r="AM555" s="93">
        <f t="shared" si="601"/>
        <v>1.0373407074459092E+32</v>
      </c>
      <c r="AN555" s="93">
        <f t="shared" si="564"/>
        <v>6.6389805276538346E+34</v>
      </c>
      <c r="AO555" s="93">
        <f t="shared" si="565"/>
        <v>395673.59999999998</v>
      </c>
      <c r="AP555" s="94">
        <f t="shared" si="566"/>
        <v>143.73893669150348</v>
      </c>
      <c r="AQ555" s="100">
        <f t="shared" si="608"/>
        <v>11.458158114824736</v>
      </c>
      <c r="AR555" s="94">
        <f t="shared" si="567"/>
        <v>484</v>
      </c>
      <c r="AS555" s="94">
        <f t="shared" si="568"/>
        <v>13.25</v>
      </c>
      <c r="AT555" s="94">
        <v>1</v>
      </c>
      <c r="AU555" s="94">
        <f>AU$3/AX$3</f>
        <v>0.75471698113207542</v>
      </c>
      <c r="AV555" s="93">
        <f>AV554*AT555</f>
        <v>1.043476000422396E+25</v>
      </c>
      <c r="AW555" s="93">
        <f>AR555*AV555*$G555*AU555</f>
        <v>5.3458355203976393E+28</v>
      </c>
      <c r="AX555" s="93">
        <f t="shared" si="602"/>
        <v>1.8277612199013656E+30</v>
      </c>
      <c r="AY555" s="93">
        <f t="shared" si="569"/>
        <v>7.4865099567160249E+34</v>
      </c>
      <c r="AZ555" s="93">
        <f t="shared" si="570"/>
        <v>395673.59999999998</v>
      </c>
      <c r="BA555" s="94">
        <f t="shared" si="571"/>
        <v>34.190375160764603</v>
      </c>
      <c r="BB555" s="100">
        <f t="shared" si="609"/>
        <v>3.0734224618733443</v>
      </c>
      <c r="BC555" s="94">
        <f t="shared" si="572"/>
        <v>447</v>
      </c>
      <c r="BD555" s="94">
        <f t="shared" si="573"/>
        <v>15.1</v>
      </c>
      <c r="BE555" s="94">
        <v>1</v>
      </c>
      <c r="BF555" s="94">
        <f>BF$3/BI$3</f>
        <v>0.66225165562913912</v>
      </c>
      <c r="BG555" s="93">
        <f>BG554*BE555</f>
        <v>6.8393511179255808E+22</v>
      </c>
      <c r="BH555" s="93">
        <f>BC555*BG555*$G555*BF555</f>
        <v>2.8395473824152219E+26</v>
      </c>
      <c r="BI555" s="93">
        <f t="shared" si="603"/>
        <v>1.2332711145492098E+28</v>
      </c>
      <c r="BJ555" s="93">
        <f t="shared" si="574"/>
        <v>8.5317962525593954E+34</v>
      </c>
      <c r="BK555" s="93">
        <f t="shared" si="575"/>
        <v>395673.59999999998</v>
      </c>
      <c r="BL555" s="94">
        <f t="shared" si="576"/>
        <v>43.431961100090241</v>
      </c>
      <c r="BM555" s="100">
        <f t="shared" si="610"/>
        <v>4.4492714559793942</v>
      </c>
      <c r="BN555" s="94">
        <f t="shared" si="577"/>
        <v>397</v>
      </c>
      <c r="BO555" s="94">
        <f t="shared" si="578"/>
        <v>17.600000000000001</v>
      </c>
      <c r="BP555" s="94">
        <v>1</v>
      </c>
      <c r="BQ555" s="94">
        <f>BQ$3/BT$3</f>
        <v>0.56818181818181823</v>
      </c>
      <c r="BR555" s="93">
        <f>BR554*BP555</f>
        <v>3.0552998726231654E+19</v>
      </c>
      <c r="BS555" s="93">
        <f>BN555*BR555*$G555*BQ555</f>
        <v>9.6657448108673745E+22</v>
      </c>
      <c r="BT555" s="93">
        <f t="shared" si="604"/>
        <v>1.4037647206168523E+25</v>
      </c>
      <c r="BU555" s="93">
        <f t="shared" si="579"/>
        <v>9.9443453009963812E+34</v>
      </c>
      <c r="BV555" s="93">
        <f t="shared" si="580"/>
        <v>395673.59999999998</v>
      </c>
      <c r="BW555" s="94">
        <f t="shared" si="581"/>
        <v>145.23088991947873</v>
      </c>
      <c r="BX555" s="100">
        <f t="shared" si="611"/>
        <v>17.341001781430297</v>
      </c>
      <c r="BY555" s="94">
        <f t="shared" si="582"/>
        <v>342</v>
      </c>
      <c r="BZ555" s="94">
        <f t="shared" si="583"/>
        <v>20.350000000000001</v>
      </c>
      <c r="CA555" s="94">
        <v>1</v>
      </c>
      <c r="CB555" s="94">
        <f>CB$3/CE$3</f>
        <v>0.49140049140049141</v>
      </c>
      <c r="CC555" s="93">
        <f>CC554*CA555</f>
        <v>1.970183449608192E+17</v>
      </c>
      <c r="CD555" s="93">
        <f>BY555*CC555*$G555*CB555</f>
        <v>4.6437839166027851E+20</v>
      </c>
      <c r="CE555" s="93">
        <f t="shared" si="605"/>
        <v>7.925307413150536E+21</v>
      </c>
      <c r="CF555" s="93">
        <f t="shared" si="584"/>
        <v>1.1498149254277066E+35</v>
      </c>
      <c r="CG555" s="93">
        <f t="shared" si="585"/>
        <v>395673.59999999998</v>
      </c>
      <c r="CH555" s="94">
        <f t="shared" si="586"/>
        <v>17.066486200650758</v>
      </c>
      <c r="CI555" s="100">
        <f t="shared" si="612"/>
        <v>2.3561939903883511</v>
      </c>
      <c r="CJ555" s="94">
        <f t="shared" si="587"/>
        <v>292</v>
      </c>
      <c r="CK555" s="94">
        <f t="shared" si="588"/>
        <v>22.85</v>
      </c>
      <c r="CL555" s="94">
        <v>1</v>
      </c>
      <c r="CM555" s="94">
        <f>CM$3/CP$3</f>
        <v>0.43763676148796499</v>
      </c>
      <c r="CN555" s="93">
        <f>CN554*CL555</f>
        <v>78245989785600</v>
      </c>
      <c r="CO555" s="93">
        <f>CJ555*CN555*$G555*CM555</f>
        <v>1.4023692479855278E+17</v>
      </c>
      <c r="CP555" s="93">
        <f t="shared" si="606"/>
        <v>8.6903636742978888E+18</v>
      </c>
      <c r="CQ555" s="93">
        <f t="shared" si="589"/>
        <v>1.2910698302714052E+35</v>
      </c>
      <c r="CR555" s="93">
        <f t="shared" si="590"/>
        <v>395673.59999999998</v>
      </c>
      <c r="CS555" s="94">
        <f t="shared" si="591"/>
        <v>61.969154605902851</v>
      </c>
      <c r="CT555" s="100">
        <f t="shared" si="613"/>
        <v>9.6064802085812779</v>
      </c>
      <c r="CU555" s="94">
        <f t="shared" si="592"/>
        <v>229</v>
      </c>
      <c r="CV555" s="94">
        <f t="shared" si="593"/>
        <v>26</v>
      </c>
      <c r="CW555" s="94">
        <v>1</v>
      </c>
      <c r="CX555" s="94">
        <f>CX$3/DA$3</f>
        <v>0.38461538461538458</v>
      </c>
      <c r="CY555" s="93">
        <f>CY554*CW555</f>
        <v>35614924800</v>
      </c>
      <c r="CZ555" s="93">
        <f>CU555*CY555*$G555*CX555</f>
        <v>43994441634124.797</v>
      </c>
      <c r="DA555" s="93">
        <f t="shared" si="607"/>
        <v>1592748296939987</v>
      </c>
      <c r="DB555" s="93">
        <f t="shared" si="594"/>
        <v>1.4690510103744651E+35</v>
      </c>
      <c r="DC555" s="93">
        <f t="shared" si="595"/>
        <v>395673.59999999998</v>
      </c>
      <c r="DD555" s="94">
        <f t="shared" si="596"/>
        <v>36.203398378956884</v>
      </c>
      <c r="DE555" s="100">
        <f t="shared" si="614"/>
        <v>6.3859454399788262</v>
      </c>
    </row>
    <row r="556" spans="1:109">
      <c r="A556" s="84">
        <v>8192</v>
      </c>
      <c r="B556" s="84">
        <f t="shared" si="550"/>
        <v>18.333333333333332</v>
      </c>
      <c r="C556" s="112">
        <f t="shared" si="615"/>
        <v>14.74</v>
      </c>
      <c r="D556" s="116"/>
      <c r="E556" s="86">
        <f t="shared" si="619"/>
        <v>3.75</v>
      </c>
      <c r="F556" s="86">
        <f t="shared" si="620"/>
        <v>3.75</v>
      </c>
      <c r="G556" s="87">
        <f t="shared" si="552"/>
        <v>14.0625</v>
      </c>
      <c r="H556" s="88">
        <f t="shared" si="621"/>
        <v>1.2980742146337545E+33</v>
      </c>
      <c r="I556" s="84">
        <f t="shared" si="622"/>
        <v>110.00000000000006</v>
      </c>
      <c r="J556" s="89">
        <v>550</v>
      </c>
      <c r="K556" s="94">
        <f t="shared" si="554"/>
        <v>550</v>
      </c>
      <c r="L556" s="94">
        <f t="shared" si="555"/>
        <v>10</v>
      </c>
      <c r="M556" s="94">
        <v>1</v>
      </c>
      <c r="N556" s="94">
        <f>N$3/Q$3</f>
        <v>1</v>
      </c>
      <c r="O556" s="93">
        <f>O555*M556</f>
        <v>1.6264888871909423E+28</v>
      </c>
      <c r="P556" s="93">
        <f>K556*O556*$G556*N556</f>
        <v>1.2579874986867445E+32</v>
      </c>
      <c r="Q556" s="93">
        <f t="shared" si="616"/>
        <v>1.2980742146337544E+34</v>
      </c>
      <c r="R556" s="93">
        <f t="shared" si="617"/>
        <v>6.4903710731687725E+34</v>
      </c>
      <c r="S556" s="93">
        <f t="shared" si="556"/>
        <v>395946.66666666663</v>
      </c>
      <c r="T556" s="94">
        <f t="shared" si="618"/>
        <v>103.18657506444681</v>
      </c>
      <c r="U556" s="100">
        <f>T556/(($C556/N$3))</f>
        <v>7.000446069501141</v>
      </c>
      <c r="V556" s="94">
        <f t="shared" si="557"/>
        <v>540</v>
      </c>
      <c r="W556" s="97">
        <f t="shared" si="558"/>
        <v>10.5</v>
      </c>
      <c r="X556" s="94">
        <v>14</v>
      </c>
      <c r="Y556" s="94">
        <f>Y$3/AB$3</f>
        <v>0.95238095238095244</v>
      </c>
      <c r="Z556" s="93">
        <f>Z555*X556</f>
        <v>1.7566079981662174E+28</v>
      </c>
      <c r="AA556" s="93">
        <f>V556*Z556*$G556*Y556</f>
        <v>1.2704039986737822E+32</v>
      </c>
      <c r="AB556" s="93">
        <f t="shared" si="599"/>
        <v>3.4074448134136034E+33</v>
      </c>
      <c r="AC556" s="93">
        <f t="shared" si="559"/>
        <v>6.8148896268272112E+34</v>
      </c>
      <c r="AD556" s="93">
        <f t="shared" si="560"/>
        <v>395946.66666666663</v>
      </c>
      <c r="AE556" s="94">
        <f t="shared" si="561"/>
        <v>26.821741878731103</v>
      </c>
      <c r="AF556" s="100">
        <f t="shared" si="600"/>
        <v>1.910639686069719</v>
      </c>
      <c r="AG556" s="94">
        <f t="shared" si="562"/>
        <v>515</v>
      </c>
      <c r="AH556" s="94">
        <f t="shared" si="563"/>
        <v>11.75</v>
      </c>
      <c r="AI556" s="94">
        <v>1</v>
      </c>
      <c r="AJ556" s="94">
        <f>AJ$3/AM$3</f>
        <v>0.85106382978723394</v>
      </c>
      <c r="AK556" s="93">
        <f>AK555*AI556</f>
        <v>1.1762999987720206E+26</v>
      </c>
      <c r="AL556" s="93">
        <f>AG556*AK556*$G556*AJ556</f>
        <v>7.2502001254099946E+29</v>
      </c>
      <c r="AM556" s="93">
        <f t="shared" si="601"/>
        <v>1.1915915642145767E+32</v>
      </c>
      <c r="AN556" s="93">
        <f t="shared" si="564"/>
        <v>7.6261860109733066E+34</v>
      </c>
      <c r="AO556" s="93">
        <f t="shared" si="565"/>
        <v>395946.66666666663</v>
      </c>
      <c r="AP556" s="94">
        <f t="shared" si="566"/>
        <v>164.35292041641304</v>
      </c>
      <c r="AQ556" s="100">
        <f t="shared" si="608"/>
        <v>13.101403086111624</v>
      </c>
      <c r="AR556" s="94">
        <f t="shared" si="567"/>
        <v>485</v>
      </c>
      <c r="AS556" s="94">
        <f t="shared" si="568"/>
        <v>13.25</v>
      </c>
      <c r="AT556" s="94">
        <v>1</v>
      </c>
      <c r="AU556" s="94">
        <f>AU$3/AX$3</f>
        <v>0.75471698113207542</v>
      </c>
      <c r="AV556" s="93">
        <f>AV555*AT556</f>
        <v>1.043476000422396E+25</v>
      </c>
      <c r="AW556" s="93">
        <f>AR556*AV556*$G556*AU556</f>
        <v>5.3711942710421675E+28</v>
      </c>
      <c r="AX556" s="93">
        <f t="shared" si="602"/>
        <v>2.0995463066280731E+30</v>
      </c>
      <c r="AY556" s="93">
        <f t="shared" si="569"/>
        <v>8.5997416719486237E+34</v>
      </c>
      <c r="AZ556" s="93">
        <f t="shared" si="570"/>
        <v>395946.66666666663</v>
      </c>
      <c r="BA556" s="94">
        <f t="shared" si="571"/>
        <v>39.089003314354152</v>
      </c>
      <c r="BB556" s="100">
        <f t="shared" si="609"/>
        <v>3.5137672585833957</v>
      </c>
      <c r="BC556" s="94">
        <f t="shared" si="572"/>
        <v>448</v>
      </c>
      <c r="BD556" s="94">
        <f t="shared" si="573"/>
        <v>15.1</v>
      </c>
      <c r="BE556" s="94">
        <v>1</v>
      </c>
      <c r="BF556" s="94">
        <f>BF$3/BI$3</f>
        <v>0.66225165562913912</v>
      </c>
      <c r="BG556" s="93">
        <f>BG555*BE556</f>
        <v>6.8393511179255808E+22</v>
      </c>
      <c r="BH556" s="93">
        <f>BC556*BG556*$G556*BF556</f>
        <v>2.8535041088033881E+26</v>
      </c>
      <c r="BI556" s="93">
        <f t="shared" si="603"/>
        <v>1.4166565005480374E+28</v>
      </c>
      <c r="BJ556" s="93">
        <f t="shared" si="574"/>
        <v>9.800460320484845E+34</v>
      </c>
      <c r="BK556" s="93">
        <f t="shared" si="575"/>
        <v>395946.66666666663</v>
      </c>
      <c r="BL556" s="94">
        <f t="shared" si="576"/>
        <v>49.646205035327945</v>
      </c>
      <c r="BM556" s="100">
        <f t="shared" si="610"/>
        <v>5.085873107418263</v>
      </c>
      <c r="BN556" s="94">
        <f t="shared" si="577"/>
        <v>398</v>
      </c>
      <c r="BO556" s="94">
        <f t="shared" si="578"/>
        <v>17.600000000000001</v>
      </c>
      <c r="BP556" s="94">
        <v>1</v>
      </c>
      <c r="BQ556" s="94">
        <f>BQ$3/BT$3</f>
        <v>0.56818181818181823</v>
      </c>
      <c r="BR556" s="93">
        <f>BR555*BP556</f>
        <v>3.0552998726231654E+19</v>
      </c>
      <c r="BS556" s="93">
        <f>BN556*BR556*$G556*BQ556</f>
        <v>9.7159837923794202E+22</v>
      </c>
      <c r="BT556" s="93">
        <f t="shared" si="604"/>
        <v>1.6125022253754508E+25</v>
      </c>
      <c r="BU556" s="93">
        <f t="shared" si="579"/>
        <v>1.1423053088777041E+35</v>
      </c>
      <c r="BV556" s="93">
        <f t="shared" si="580"/>
        <v>395946.66666666663</v>
      </c>
      <c r="BW556" s="94">
        <f t="shared" si="581"/>
        <v>165.96386530000098</v>
      </c>
      <c r="BX556" s="100">
        <f t="shared" si="611"/>
        <v>19.816580931343399</v>
      </c>
      <c r="BY556" s="94">
        <f t="shared" si="582"/>
        <v>343</v>
      </c>
      <c r="BZ556" s="94">
        <f t="shared" si="583"/>
        <v>20.350000000000001</v>
      </c>
      <c r="CA556" s="94">
        <v>1</v>
      </c>
      <c r="CB556" s="94">
        <f>CB$3/CE$3</f>
        <v>0.49140049140049141</v>
      </c>
      <c r="CC556" s="93">
        <f>CC555*CA556</f>
        <v>1.970183449608192E+17</v>
      </c>
      <c r="CD556" s="93">
        <f>BY556*CC556*$G556*CB556</f>
        <v>4.6698067482651171E+20</v>
      </c>
      <c r="CE556" s="93">
        <f t="shared" si="605"/>
        <v>9.1037875883318287E+21</v>
      </c>
      <c r="CF556" s="93">
        <f t="shared" si="584"/>
        <v>1.3207905133898453E+35</v>
      </c>
      <c r="CG556" s="93">
        <f t="shared" si="585"/>
        <v>395946.66666666663</v>
      </c>
      <c r="CH556" s="94">
        <f t="shared" si="586"/>
        <v>19.494998570795211</v>
      </c>
      <c r="CI556" s="100">
        <f t="shared" si="612"/>
        <v>2.6914736832814286</v>
      </c>
      <c r="CJ556" s="94">
        <f t="shared" si="587"/>
        <v>293</v>
      </c>
      <c r="CK556" s="94">
        <f t="shared" si="588"/>
        <v>22.85</v>
      </c>
      <c r="CL556" s="94">
        <v>1</v>
      </c>
      <c r="CM556" s="94">
        <f>CM$3/CP$3</f>
        <v>0.43763676148796499</v>
      </c>
      <c r="CN556" s="93">
        <f>CN555*CL556</f>
        <v>78245989785600</v>
      </c>
      <c r="CO556" s="93">
        <f>CJ556*CN556*$G556*CM556</f>
        <v>1.410931859030547E+17</v>
      </c>
      <c r="CP556" s="93">
        <f t="shared" si="606"/>
        <v>9.9826064569919734E+18</v>
      </c>
      <c r="CQ556" s="93">
        <f t="shared" si="589"/>
        <v>1.4830497902190647E+35</v>
      </c>
      <c r="CR556" s="93">
        <f t="shared" si="590"/>
        <v>395946.66666666663</v>
      </c>
      <c r="CS556" s="94">
        <f t="shared" si="591"/>
        <v>70.751867945281461</v>
      </c>
      <c r="CT556" s="100">
        <f t="shared" si="613"/>
        <v>10.967979528830947</v>
      </c>
      <c r="CU556" s="94">
        <f t="shared" si="592"/>
        <v>230</v>
      </c>
      <c r="CV556" s="94">
        <f t="shared" si="593"/>
        <v>26</v>
      </c>
      <c r="CW556" s="94">
        <v>1</v>
      </c>
      <c r="CX556" s="94">
        <f>CX$3/DA$3</f>
        <v>0.38461538461538458</v>
      </c>
      <c r="CY556" s="93">
        <f>CY555*CW556</f>
        <v>35614924800</v>
      </c>
      <c r="CZ556" s="93">
        <f>CU556*CY556*$G556*CX556</f>
        <v>44304623999999.992</v>
      </c>
      <c r="DA556" s="93">
        <f t="shared" si="607"/>
        <v>1829587348619292</v>
      </c>
      <c r="DB556" s="93">
        <f t="shared" si="594"/>
        <v>1.687496479023881E+35</v>
      </c>
      <c r="DC556" s="93">
        <f t="shared" si="595"/>
        <v>395946.66666666663</v>
      </c>
      <c r="DD556" s="94">
        <f t="shared" si="596"/>
        <v>41.295629743281253</v>
      </c>
      <c r="DE556" s="100">
        <f t="shared" si="614"/>
        <v>7.2841680686927583</v>
      </c>
    </row>
    <row r="557" spans="1:109">
      <c r="A557" s="84">
        <v>8192</v>
      </c>
      <c r="B557" s="84">
        <f t="shared" si="550"/>
        <v>18.366666666666667</v>
      </c>
      <c r="C557" s="112">
        <f t="shared" si="615"/>
        <v>14.74</v>
      </c>
      <c r="D557" s="116"/>
      <c r="E557" s="86">
        <f t="shared" si="619"/>
        <v>3.7549999999999999</v>
      </c>
      <c r="F557" s="86">
        <f t="shared" si="620"/>
        <v>3.7549999999999999</v>
      </c>
      <c r="G557" s="87">
        <f t="shared" si="552"/>
        <v>14.100024999999999</v>
      </c>
      <c r="H557" s="88">
        <f t="shared" si="621"/>
        <v>1.4910957150138622E+33</v>
      </c>
      <c r="I557" s="84">
        <f t="shared" si="622"/>
        <v>110.20000000000006</v>
      </c>
      <c r="J557" s="89">
        <v>551</v>
      </c>
      <c r="K557" s="94">
        <f t="shared" si="554"/>
        <v>551</v>
      </c>
      <c r="L557" s="94">
        <f t="shared" si="555"/>
        <v>10</v>
      </c>
      <c r="M557" s="94">
        <v>1</v>
      </c>
      <c r="N557" s="94">
        <f>N$3/Q$3</f>
        <v>1</v>
      </c>
      <c r="O557" s="93">
        <f>O556*M557</f>
        <v>1.6264888871909423E+28</v>
      </c>
      <c r="P557" s="93">
        <f>K557*O557*$G557*N557</f>
        <v>1.263637721835957E+32</v>
      </c>
      <c r="Q557" s="93">
        <f t="shared" si="616"/>
        <v>1.4910957150138622E+34</v>
      </c>
      <c r="R557" s="93">
        <f t="shared" si="617"/>
        <v>7.4554785750693111E+34</v>
      </c>
      <c r="S557" s="93">
        <f t="shared" si="556"/>
        <v>396219.73333333334</v>
      </c>
      <c r="T557" s="94">
        <f t="shared" si="618"/>
        <v>118.0002534941287</v>
      </c>
      <c r="U557" s="100">
        <f>T557/(($C557/N$3))</f>
        <v>8.0054446061145654</v>
      </c>
      <c r="V557" s="94">
        <f t="shared" si="557"/>
        <v>541</v>
      </c>
      <c r="W557" s="97">
        <f t="shared" si="558"/>
        <v>10.5</v>
      </c>
      <c r="X557" s="94">
        <v>1</v>
      </c>
      <c r="Y557" s="94">
        <f>Y$3/AB$3</f>
        <v>0.95238095238095244</v>
      </c>
      <c r="Z557" s="93">
        <f>Z556*X557</f>
        <v>1.7566079981662174E+28</v>
      </c>
      <c r="AA557" s="93">
        <f>V557*Z557*$G557*Y557</f>
        <v>1.2761528789461809E+32</v>
      </c>
      <c r="AB557" s="93">
        <f t="shared" si="599"/>
        <v>3.9141262519113853E+33</v>
      </c>
      <c r="AC557" s="93">
        <f t="shared" si="559"/>
        <v>7.8282525038227766E+34</v>
      </c>
      <c r="AD557" s="93">
        <f t="shared" si="560"/>
        <v>396219.73333333334</v>
      </c>
      <c r="AE557" s="94">
        <f t="shared" si="561"/>
        <v>30.671295864987471</v>
      </c>
      <c r="AF557" s="100">
        <f t="shared" si="600"/>
        <v>2.184861645741984</v>
      </c>
      <c r="AG557" s="94">
        <f t="shared" si="562"/>
        <v>516</v>
      </c>
      <c r="AH557" s="94">
        <f t="shared" si="563"/>
        <v>11.75</v>
      </c>
      <c r="AI557" s="94">
        <v>1</v>
      </c>
      <c r="AJ557" s="94">
        <f>AJ$3/AM$3</f>
        <v>0.85106382978723394</v>
      </c>
      <c r="AK557" s="93">
        <f>AK556*AI557</f>
        <v>1.1762999987720206E+26</v>
      </c>
      <c r="AL557" s="93">
        <f>AG557*AK557*$G557*AJ557</f>
        <v>7.2836625066686774E+29</v>
      </c>
      <c r="AM557" s="93">
        <f t="shared" si="601"/>
        <v>1.3687792696416279E+32</v>
      </c>
      <c r="AN557" s="93">
        <f t="shared" si="564"/>
        <v>8.7601873257064405E+34</v>
      </c>
      <c r="AO557" s="93">
        <f t="shared" si="565"/>
        <v>396219.73333333334</v>
      </c>
      <c r="AP557" s="94">
        <f t="shared" si="566"/>
        <v>187.92458716866952</v>
      </c>
      <c r="AQ557" s="100">
        <f t="shared" si="608"/>
        <v>14.980419940514702</v>
      </c>
      <c r="AR557" s="94">
        <f t="shared" si="567"/>
        <v>486</v>
      </c>
      <c r="AS557" s="94">
        <f t="shared" si="568"/>
        <v>13.25</v>
      </c>
      <c r="AT557" s="94">
        <v>1</v>
      </c>
      <c r="AU557" s="94">
        <f>AU$3/AX$3</f>
        <v>0.75471698113207542</v>
      </c>
      <c r="AV557" s="93">
        <f>AV556*AT557</f>
        <v>1.043476000422396E+25</v>
      </c>
      <c r="AW557" s="93">
        <f>AR557*AV557*$G557*AU557</f>
        <v>5.3966311839455955E+28</v>
      </c>
      <c r="AX557" s="93">
        <f t="shared" si="602"/>
        <v>2.4117453886637677E+30</v>
      </c>
      <c r="AY557" s="93">
        <f t="shared" si="569"/>
        <v>9.8785091119668371E+34</v>
      </c>
      <c r="AZ557" s="93">
        <f t="shared" si="570"/>
        <v>396219.73333333334</v>
      </c>
      <c r="BA557" s="94">
        <f t="shared" si="571"/>
        <v>44.689831608994403</v>
      </c>
      <c r="BB557" s="100">
        <f t="shared" si="609"/>
        <v>4.0172338454489545</v>
      </c>
      <c r="BC557" s="94">
        <f t="shared" si="572"/>
        <v>449</v>
      </c>
      <c r="BD557" s="94">
        <f t="shared" si="573"/>
        <v>15.1</v>
      </c>
      <c r="BE557" s="94">
        <v>1</v>
      </c>
      <c r="BF557" s="94">
        <f>BF$3/BI$3</f>
        <v>0.66225165562913912</v>
      </c>
      <c r="BG557" s="93">
        <f>BG556*BE557</f>
        <v>6.8393511179255808E+22</v>
      </c>
      <c r="BH557" s="93">
        <f>BC557*BG557*$G557*BF557</f>
        <v>2.8675049512709507E+26</v>
      </c>
      <c r="BI557" s="93">
        <f t="shared" si="603"/>
        <v>1.6273109917753869E+28</v>
      </c>
      <c r="BJ557" s="93">
        <f t="shared" si="574"/>
        <v>1.1257772648354659E+35</v>
      </c>
      <c r="BK557" s="93">
        <f t="shared" si="575"/>
        <v>396219.73333333334</v>
      </c>
      <c r="BL557" s="94">
        <f t="shared" si="576"/>
        <v>56.750067373174772</v>
      </c>
      <c r="BM557" s="100">
        <f t="shared" si="610"/>
        <v>5.813609344199044</v>
      </c>
      <c r="BN557" s="94">
        <f t="shared" si="577"/>
        <v>399</v>
      </c>
      <c r="BO557" s="94">
        <f t="shared" si="578"/>
        <v>17.600000000000001</v>
      </c>
      <c r="BP557" s="94">
        <v>1</v>
      </c>
      <c r="BQ557" s="94">
        <f>BQ$3/BT$3</f>
        <v>0.56818181818181823</v>
      </c>
      <c r="BR557" s="93">
        <f>BR556*BP557</f>
        <v>3.0552998726231654E+19</v>
      </c>
      <c r="BS557" s="93">
        <f>BN557*BR557*$G557*BQ557</f>
        <v>9.7663875170493725E+22</v>
      </c>
      <c r="BT557" s="93">
        <f t="shared" si="604"/>
        <v>1.8522786537178386E+25</v>
      </c>
      <c r="BU557" s="93">
        <f t="shared" si="579"/>
        <v>1.3121642292121987E+35</v>
      </c>
      <c r="BV557" s="93">
        <f t="shared" si="580"/>
        <v>396219.73333333334</v>
      </c>
      <c r="BW557" s="94">
        <f t="shared" si="581"/>
        <v>189.65852527193701</v>
      </c>
      <c r="BX557" s="100">
        <f t="shared" si="611"/>
        <v>22.645794062320835</v>
      </c>
      <c r="BY557" s="94">
        <f t="shared" si="582"/>
        <v>344</v>
      </c>
      <c r="BZ557" s="94">
        <f t="shared" si="583"/>
        <v>20.350000000000001</v>
      </c>
      <c r="CA557" s="94">
        <v>1</v>
      </c>
      <c r="CB557" s="94">
        <f>CB$3/CE$3</f>
        <v>0.49140049140049141</v>
      </c>
      <c r="CC557" s="93">
        <f>CC556*CA557</f>
        <v>1.970183449608192E+17</v>
      </c>
      <c r="CD557" s="93">
        <f>BY557*CC557*$G557*CB557</f>
        <v>4.6959187948684227E+20</v>
      </c>
      <c r="CE557" s="93">
        <f t="shared" si="605"/>
        <v>1.0457505826959197E+22</v>
      </c>
      <c r="CF557" s="93">
        <f t="shared" si="584"/>
        <v>1.5171898900266047E+35</v>
      </c>
      <c r="CG557" s="93">
        <f t="shared" si="585"/>
        <v>396219.73333333334</v>
      </c>
      <c r="CH557" s="94">
        <f t="shared" si="586"/>
        <v>22.269349798780347</v>
      </c>
      <c r="CI557" s="100">
        <f t="shared" si="612"/>
        <v>3.0744997856525105</v>
      </c>
      <c r="CJ557" s="94">
        <f t="shared" si="587"/>
        <v>294</v>
      </c>
      <c r="CK557" s="94">
        <f t="shared" si="588"/>
        <v>22.85</v>
      </c>
      <c r="CL557" s="94">
        <v>1</v>
      </c>
      <c r="CM557" s="94">
        <f>CM$3/CP$3</f>
        <v>0.43763676148796499</v>
      </c>
      <c r="CN557" s="93">
        <f>CN556*CL557</f>
        <v>78245989785600</v>
      </c>
      <c r="CO557" s="93">
        <f>CJ557*CN557*$G557*CM557</f>
        <v>1.419525169213353E+17</v>
      </c>
      <c r="CP557" s="93">
        <f t="shared" si="606"/>
        <v>1.1467003615729461E+19</v>
      </c>
      <c r="CQ557" s="93">
        <f t="shared" si="589"/>
        <v>1.7035768544033375E+35</v>
      </c>
      <c r="CR557" s="93">
        <f t="shared" si="590"/>
        <v>396219.73333333334</v>
      </c>
      <c r="CS557" s="94">
        <f t="shared" si="591"/>
        <v>80.780558629221346</v>
      </c>
      <c r="CT557" s="100">
        <f t="shared" si="613"/>
        <v>12.522630696592319</v>
      </c>
      <c r="CU557" s="94">
        <f t="shared" si="592"/>
        <v>231</v>
      </c>
      <c r="CV557" s="94">
        <f t="shared" si="593"/>
        <v>26</v>
      </c>
      <c r="CW557" s="94">
        <v>1</v>
      </c>
      <c r="CX557" s="94">
        <f>CX$3/DA$3</f>
        <v>0.38461538461538458</v>
      </c>
      <c r="CY557" s="93">
        <f>CY556*CW557</f>
        <v>35614924800</v>
      </c>
      <c r="CZ557" s="93">
        <f>CU557*CY557*$G557*CX557</f>
        <v>44615991247027.187</v>
      </c>
      <c r="DA557" s="93">
        <f t="shared" si="607"/>
        <v>2101643977682368</v>
      </c>
      <c r="DB557" s="93">
        <f t="shared" si="594"/>
        <v>1.9384244295180209E+35</v>
      </c>
      <c r="DC557" s="93">
        <f t="shared" si="595"/>
        <v>396219.73333333334</v>
      </c>
      <c r="DD557" s="94">
        <f t="shared" si="596"/>
        <v>47.105172807796862</v>
      </c>
      <c r="DE557" s="100">
        <f t="shared" si="614"/>
        <v>8.3089178629763794</v>
      </c>
    </row>
    <row r="558" spans="1:109">
      <c r="A558" s="84">
        <v>8192</v>
      </c>
      <c r="B558" s="84">
        <f t="shared" si="550"/>
        <v>18.399999999999999</v>
      </c>
      <c r="C558" s="112">
        <f t="shared" si="615"/>
        <v>14.74</v>
      </c>
      <c r="D558" s="116"/>
      <c r="E558" s="86">
        <f t="shared" si="619"/>
        <v>3.7600000000000002</v>
      </c>
      <c r="F558" s="86">
        <f t="shared" si="620"/>
        <v>3.7600000000000002</v>
      </c>
      <c r="G558" s="87">
        <f t="shared" si="552"/>
        <v>14.137600000000003</v>
      </c>
      <c r="H558" s="88">
        <f t="shared" si="621"/>
        <v>1.7128191949795512E+33</v>
      </c>
      <c r="I558" s="84">
        <f t="shared" si="622"/>
        <v>110.40000000000006</v>
      </c>
      <c r="J558" s="89">
        <v>552</v>
      </c>
      <c r="K558" s="94">
        <f t="shared" si="554"/>
        <v>552</v>
      </c>
      <c r="L558" s="94">
        <f t="shared" si="555"/>
        <v>10</v>
      </c>
      <c r="M558" s="94">
        <v>1</v>
      </c>
      <c r="N558" s="94">
        <f>N$3/Q$3</f>
        <v>1</v>
      </c>
      <c r="O558" s="93">
        <f>O557*M558</f>
        <v>1.6264888871909423E+28</v>
      </c>
      <c r="P558" s="93">
        <f>K558*O558*$G558*N558</f>
        <v>1.2693046408935972E+32</v>
      </c>
      <c r="Q558" s="93">
        <f t="shared" si="616"/>
        <v>1.7128191949795512E+34</v>
      </c>
      <c r="R558" s="93">
        <f t="shared" si="617"/>
        <v>8.5640959748977568E+34</v>
      </c>
      <c r="S558" s="93">
        <f t="shared" si="556"/>
        <v>396492.79999999999</v>
      </c>
      <c r="T558" s="94">
        <f t="shared" si="618"/>
        <v>134.94153726356168</v>
      </c>
      <c r="U558" s="100">
        <f>T558/(($C558/N$3))</f>
        <v>9.1547854317206028</v>
      </c>
      <c r="V558" s="94">
        <f t="shared" si="557"/>
        <v>542</v>
      </c>
      <c r="W558" s="97">
        <f t="shared" si="558"/>
        <v>10.5</v>
      </c>
      <c r="X558" s="94">
        <v>1</v>
      </c>
      <c r="Y558" s="94">
        <f>Y$3/AB$3</f>
        <v>0.95238095238095244</v>
      </c>
      <c r="Z558" s="93">
        <f>Z557*X558</f>
        <v>1.7566079981662174E+28</v>
      </c>
      <c r="AA558" s="93">
        <f>V558*Z558*$G558*Y558</f>
        <v>1.2819188485049617E+32</v>
      </c>
      <c r="AB558" s="93">
        <f t="shared" si="599"/>
        <v>4.4961503868213183E+33</v>
      </c>
      <c r="AC558" s="93">
        <f t="shared" si="559"/>
        <v>8.9923007736426432E+34</v>
      </c>
      <c r="AD558" s="93">
        <f t="shared" si="560"/>
        <v>396492.79999999999</v>
      </c>
      <c r="AE558" s="94">
        <f t="shared" si="561"/>
        <v>35.073596055358379</v>
      </c>
      <c r="AF558" s="100">
        <f t="shared" si="600"/>
        <v>2.4984583350153526</v>
      </c>
      <c r="AG558" s="94">
        <f t="shared" si="562"/>
        <v>517</v>
      </c>
      <c r="AH558" s="94">
        <f t="shared" si="563"/>
        <v>11.75</v>
      </c>
      <c r="AI558" s="94">
        <v>1</v>
      </c>
      <c r="AJ558" s="94">
        <f>AJ$3/AM$3</f>
        <v>0.85106382978723394</v>
      </c>
      <c r="AK558" s="93">
        <f>AK557*AI558</f>
        <v>1.1762999987720206E+26</v>
      </c>
      <c r="AL558" s="93">
        <f>AG558*AK558*$G558*AJ558</f>
        <v>7.3172258995613012E+29</v>
      </c>
      <c r="AM558" s="93">
        <f t="shared" si="601"/>
        <v>1.5723144953913808E+32</v>
      </c>
      <c r="AN558" s="93">
        <f t="shared" si="564"/>
        <v>1.0062812770504863E+35</v>
      </c>
      <c r="AO558" s="93">
        <f t="shared" si="565"/>
        <v>396492.79999999999</v>
      </c>
      <c r="AP558" s="94">
        <f t="shared" si="566"/>
        <v>214.87849589086048</v>
      </c>
      <c r="AQ558" s="100">
        <f t="shared" si="608"/>
        <v>17.129052420065204</v>
      </c>
      <c r="AR558" s="94">
        <f t="shared" si="567"/>
        <v>487</v>
      </c>
      <c r="AS558" s="94">
        <f t="shared" si="568"/>
        <v>13.25</v>
      </c>
      <c r="AT558" s="94">
        <v>1</v>
      </c>
      <c r="AU558" s="94">
        <f>AU$3/AX$3</f>
        <v>0.75471698113207542</v>
      </c>
      <c r="AV558" s="93">
        <f>AV557*AT558</f>
        <v>1.043476000422396E+25</v>
      </c>
      <c r="AW558" s="93">
        <f>AR558*AV558*$G558*AU558</f>
        <v>5.4221463772372844E+28</v>
      </c>
      <c r="AX558" s="93">
        <f t="shared" si="602"/>
        <v>2.7703679606297555E+30</v>
      </c>
      <c r="AY558" s="93">
        <f t="shared" si="569"/>
        <v>1.1347427166739527E+35</v>
      </c>
      <c r="AZ558" s="93">
        <f t="shared" si="570"/>
        <v>396492.79999999999</v>
      </c>
      <c r="BA558" s="94">
        <f t="shared" si="571"/>
        <v>51.093566419749173</v>
      </c>
      <c r="BB558" s="100">
        <f t="shared" si="609"/>
        <v>4.5928748647332194</v>
      </c>
      <c r="BC558" s="94">
        <f t="shared" si="572"/>
        <v>450</v>
      </c>
      <c r="BD558" s="94">
        <f t="shared" si="573"/>
        <v>15.1</v>
      </c>
      <c r="BE558" s="94">
        <v>1</v>
      </c>
      <c r="BF558" s="94">
        <f>BF$3/BI$3</f>
        <v>0.66225165562913912</v>
      </c>
      <c r="BG558" s="93">
        <f>BG557*BE558</f>
        <v>6.8393511179255808E+22</v>
      </c>
      <c r="BH558" s="93">
        <f>BC558*BG558*$G558*BF558</f>
        <v>2.8815499777584849E+26</v>
      </c>
      <c r="BI558" s="93">
        <f t="shared" si="603"/>
        <v>1.8692894593209807E+28</v>
      </c>
      <c r="BJ558" s="93">
        <f t="shared" si="574"/>
        <v>1.293178492209561E+35</v>
      </c>
      <c r="BK558" s="93">
        <f t="shared" si="575"/>
        <v>396492.79999999999</v>
      </c>
      <c r="BL558" s="94">
        <f t="shared" si="576"/>
        <v>64.870971308818781</v>
      </c>
      <c r="BM558" s="100">
        <f t="shared" si="610"/>
        <v>6.6455336958152218</v>
      </c>
      <c r="BN558" s="94">
        <f t="shared" si="577"/>
        <v>400</v>
      </c>
      <c r="BO558" s="94">
        <f t="shared" si="578"/>
        <v>17.600000000000001</v>
      </c>
      <c r="BP558" s="94">
        <v>15</v>
      </c>
      <c r="BQ558" s="94">
        <f>BQ$3/BT$3</f>
        <v>0.56818181818181823</v>
      </c>
      <c r="BR558" s="93">
        <f>BR557*BP558</f>
        <v>4.5829498089347482E+20</v>
      </c>
      <c r="BS558" s="93">
        <f>BN558*BR558*$G558*BQ558</f>
        <v>1.4725434367908164E+24</v>
      </c>
      <c r="BT558" s="93">
        <f t="shared" si="604"/>
        <v>2.1277094425218046E+25</v>
      </c>
      <c r="BU558" s="93">
        <f t="shared" si="579"/>
        <v>1.5072808915820051E+35</v>
      </c>
      <c r="BV558" s="93">
        <f t="shared" si="580"/>
        <v>396492.79999999999</v>
      </c>
      <c r="BW558" s="94">
        <f t="shared" si="581"/>
        <v>14.449213444995705</v>
      </c>
      <c r="BX558" s="100">
        <f t="shared" si="611"/>
        <v>1.7252792173129199</v>
      </c>
      <c r="BY558" s="94">
        <f t="shared" si="582"/>
        <v>345</v>
      </c>
      <c r="BZ558" s="94">
        <f t="shared" si="583"/>
        <v>20.350000000000001</v>
      </c>
      <c r="CA558" s="94">
        <v>1</v>
      </c>
      <c r="CB558" s="94">
        <f>CB$3/CE$3</f>
        <v>0.49140049140049141</v>
      </c>
      <c r="CC558" s="93">
        <f>CC557*CA558</f>
        <v>1.970183449608192E+17</v>
      </c>
      <c r="CD558" s="93">
        <f>BY558*CC558*$G558*CB558</f>
        <v>4.7221202016350713E+20</v>
      </c>
      <c r="CE558" s="93">
        <f t="shared" si="605"/>
        <v>1.2012519740799938E+22</v>
      </c>
      <c r="CF558" s="93">
        <f t="shared" si="584"/>
        <v>1.7427935308916932E+35</v>
      </c>
      <c r="CG558" s="93">
        <f t="shared" si="585"/>
        <v>396492.79999999999</v>
      </c>
      <c r="CH558" s="94">
        <f t="shared" si="586"/>
        <v>25.438826687724951</v>
      </c>
      <c r="CI558" s="100">
        <f t="shared" si="612"/>
        <v>3.5120768188276985</v>
      </c>
      <c r="CJ558" s="94">
        <f t="shared" si="587"/>
        <v>295</v>
      </c>
      <c r="CK558" s="94">
        <f t="shared" si="588"/>
        <v>22.85</v>
      </c>
      <c r="CL558" s="94">
        <v>1</v>
      </c>
      <c r="CM558" s="94">
        <f>CM$3/CP$3</f>
        <v>0.43763676148796499</v>
      </c>
      <c r="CN558" s="93">
        <f>CN557*CL558</f>
        <v>78245989785600</v>
      </c>
      <c r="CO558" s="93">
        <f>CJ558*CN558*$G558*CM558</f>
        <v>1.4281492298989285E+17</v>
      </c>
      <c r="CP558" s="93">
        <f t="shared" si="606"/>
        <v>1.3172128190133488E+19</v>
      </c>
      <c r="CQ558" s="93">
        <f t="shared" si="589"/>
        <v>1.9568959302641374E+35</v>
      </c>
      <c r="CR558" s="93">
        <f t="shared" si="590"/>
        <v>396492.79999999999</v>
      </c>
      <c r="CS558" s="94">
        <f t="shared" si="591"/>
        <v>92.232155536474934</v>
      </c>
      <c r="CT558" s="100">
        <f t="shared" si="613"/>
        <v>14.297861289066841</v>
      </c>
      <c r="CU558" s="94">
        <f t="shared" si="592"/>
        <v>232</v>
      </c>
      <c r="CV558" s="94">
        <f t="shared" si="593"/>
        <v>26</v>
      </c>
      <c r="CW558" s="94">
        <v>1</v>
      </c>
      <c r="CX558" s="94">
        <f>CX$3/DA$3</f>
        <v>0.38461538461538458</v>
      </c>
      <c r="CY558" s="93">
        <f>CY557*CW558</f>
        <v>35614924800</v>
      </c>
      <c r="CZ558" s="93">
        <f>CU558*CY558*$G558*CX558</f>
        <v>44928545429913.602</v>
      </c>
      <c r="DA558" s="93">
        <f t="shared" si="607"/>
        <v>2414154979953161.5</v>
      </c>
      <c r="DB558" s="93">
        <f t="shared" si="594"/>
        <v>2.2266649534734165E+35</v>
      </c>
      <c r="DC558" s="93">
        <f t="shared" si="595"/>
        <v>396492.79999999999</v>
      </c>
      <c r="DD558" s="94">
        <f t="shared" si="596"/>
        <v>53.73321029765205</v>
      </c>
      <c r="DE558" s="100">
        <f t="shared" si="614"/>
        <v>9.4780425219739026</v>
      </c>
    </row>
    <row r="559" spans="1:109">
      <c r="A559" s="84">
        <v>8192</v>
      </c>
      <c r="B559" s="84">
        <f t="shared" si="550"/>
        <v>18.433333333333334</v>
      </c>
      <c r="C559" s="112">
        <f t="shared" si="615"/>
        <v>14.74</v>
      </c>
      <c r="D559" s="116"/>
      <c r="E559" s="86">
        <f t="shared" si="619"/>
        <v>3.7650000000000001</v>
      </c>
      <c r="F559" s="86">
        <f t="shared" si="620"/>
        <v>3.7650000000000001</v>
      </c>
      <c r="G559" s="87">
        <f t="shared" si="552"/>
        <v>14.175225000000001</v>
      </c>
      <c r="H559" s="88">
        <f t="shared" si="621"/>
        <v>1.9675125916803563E+33</v>
      </c>
      <c r="I559" s="84">
        <f t="shared" si="622"/>
        <v>110.60000000000005</v>
      </c>
      <c r="J559" s="89">
        <v>553</v>
      </c>
      <c r="K559" s="94">
        <f t="shared" si="554"/>
        <v>553</v>
      </c>
      <c r="L559" s="94">
        <f t="shared" si="555"/>
        <v>10</v>
      </c>
      <c r="M559" s="94">
        <v>1</v>
      </c>
      <c r="N559" s="94">
        <f>N$3/Q$3</f>
        <v>1</v>
      </c>
      <c r="O559" s="93">
        <f>O558*M559</f>
        <v>1.6264888871909423E+28</v>
      </c>
      <c r="P559" s="93">
        <f>K559*O559*$G559*N559</f>
        <v>1.2749882802569968E+32</v>
      </c>
      <c r="Q559" s="93">
        <f t="shared" si="616"/>
        <v>1.9675125916803563E+34</v>
      </c>
      <c r="R559" s="93">
        <f t="shared" si="617"/>
        <v>9.8375629584017819E+34</v>
      </c>
      <c r="S559" s="93">
        <f t="shared" si="556"/>
        <v>396765.8666666667</v>
      </c>
      <c r="T559" s="94">
        <f t="shared" si="618"/>
        <v>154.31613153995178</v>
      </c>
      <c r="U559" s="100">
        <f>T559/(($C559/N$3))</f>
        <v>10.469208381272169</v>
      </c>
      <c r="V559" s="94">
        <f t="shared" si="557"/>
        <v>543</v>
      </c>
      <c r="W559" s="97">
        <f t="shared" si="558"/>
        <v>10.5</v>
      </c>
      <c r="X559" s="94">
        <v>1</v>
      </c>
      <c r="Y559" s="94">
        <f>Y$3/AB$3</f>
        <v>0.95238095238095244</v>
      </c>
      <c r="Z559" s="93">
        <f>Z558*X559</f>
        <v>1.7566079981662174E+28</v>
      </c>
      <c r="AA559" s="93">
        <f>V559*Z559*$G559*Y559</f>
        <v>1.2877019324445245E+32</v>
      </c>
      <c r="AB559" s="93">
        <f t="shared" si="599"/>
        <v>5.1647205531609315E+33</v>
      </c>
      <c r="AC559" s="93">
        <f t="shared" si="559"/>
        <v>1.032944110632187E+35</v>
      </c>
      <c r="AD559" s="93">
        <f t="shared" si="560"/>
        <v>396765.8666666667</v>
      </c>
      <c r="AE559" s="94">
        <f t="shared" si="561"/>
        <v>40.108043818466761</v>
      </c>
      <c r="AF559" s="100">
        <f t="shared" si="600"/>
        <v>2.8570858893751763</v>
      </c>
      <c r="AG559" s="94">
        <f t="shared" si="562"/>
        <v>518</v>
      </c>
      <c r="AH559" s="94">
        <f t="shared" si="563"/>
        <v>11.75</v>
      </c>
      <c r="AI559" s="94">
        <v>1</v>
      </c>
      <c r="AJ559" s="94">
        <f>AJ$3/AM$3</f>
        <v>0.85106382978723394</v>
      </c>
      <c r="AK559" s="93">
        <f>AK558*AI559</f>
        <v>1.1762999987720206E+26</v>
      </c>
      <c r="AL559" s="93">
        <f>AG559*AK559*$G559*AJ559</f>
        <v>7.350890454253816E+29</v>
      </c>
      <c r="AM559" s="93">
        <f t="shared" si="601"/>
        <v>1.8061150743940725E+32</v>
      </c>
      <c r="AN559" s="93">
        <f t="shared" si="564"/>
        <v>1.1559136476122094E+35</v>
      </c>
      <c r="AO559" s="93">
        <f t="shared" si="565"/>
        <v>396765.8666666667</v>
      </c>
      <c r="AP559" s="94">
        <f t="shared" si="566"/>
        <v>245.7001754595471</v>
      </c>
      <c r="AQ559" s="100">
        <f t="shared" si="608"/>
        <v>19.586004488803791</v>
      </c>
      <c r="AR559" s="94">
        <f t="shared" si="567"/>
        <v>488</v>
      </c>
      <c r="AS559" s="94">
        <f t="shared" si="568"/>
        <v>13.25</v>
      </c>
      <c r="AT559" s="94">
        <v>1</v>
      </c>
      <c r="AU559" s="94">
        <f>AU$3/AX$3</f>
        <v>0.75471698113207542</v>
      </c>
      <c r="AV559" s="93">
        <f>AV558*AT559</f>
        <v>1.043476000422396E+25</v>
      </c>
      <c r="AW559" s="93">
        <f>AR559*AV559*$G559*AU559</f>
        <v>5.4477399690465873E+28</v>
      </c>
      <c r="AX559" s="93">
        <f t="shared" si="602"/>
        <v>3.1823171191118915E+30</v>
      </c>
      <c r="AY559" s="93">
        <f t="shared" si="569"/>
        <v>1.303477091988236E+35</v>
      </c>
      <c r="AZ559" s="93">
        <f t="shared" si="570"/>
        <v>396765.8666666667</v>
      </c>
      <c r="BA559" s="94">
        <f t="shared" si="571"/>
        <v>58.415363750719386</v>
      </c>
      <c r="BB559" s="100">
        <f t="shared" si="609"/>
        <v>5.2510418568319661</v>
      </c>
      <c r="BC559" s="94">
        <f t="shared" si="572"/>
        <v>451</v>
      </c>
      <c r="BD559" s="94">
        <f t="shared" si="573"/>
        <v>15.1</v>
      </c>
      <c r="BE559" s="94">
        <v>1</v>
      </c>
      <c r="BF559" s="94">
        <f>BF$3/BI$3</f>
        <v>0.66225165562913912</v>
      </c>
      <c r="BG559" s="93">
        <f>BG558*BE559</f>
        <v>6.8393511179255808E+22</v>
      </c>
      <c r="BH559" s="93">
        <f>BC559*BG559*$G559*BF559</f>
        <v>2.8956392562065621E+26</v>
      </c>
      <c r="BI559" s="93">
        <f t="shared" si="603"/>
        <v>2.1472497269353076E+28</v>
      </c>
      <c r="BJ559" s="93">
        <f t="shared" si="574"/>
        <v>1.485472006718669E+35</v>
      </c>
      <c r="BK559" s="93">
        <f t="shared" si="575"/>
        <v>396765.8666666667</v>
      </c>
      <c r="BL559" s="94">
        <f t="shared" si="576"/>
        <v>74.154600657967194</v>
      </c>
      <c r="BM559" s="100">
        <f t="shared" si="610"/>
        <v>7.5965703523426367</v>
      </c>
      <c r="BN559" s="94">
        <f t="shared" si="577"/>
        <v>401</v>
      </c>
      <c r="BO559" s="94">
        <f t="shared" si="578"/>
        <v>17.600000000000001</v>
      </c>
      <c r="BP559" s="94">
        <v>1</v>
      </c>
      <c r="BQ559" s="94">
        <f>BQ$3/BT$3</f>
        <v>0.56818181818181823</v>
      </c>
      <c r="BR559" s="93">
        <f>BR558*BP559</f>
        <v>4.5829498089347482E+20</v>
      </c>
      <c r="BS559" s="93">
        <f>BN559*BR559*$G559*BQ559</f>
        <v>1.4801535356163742E+24</v>
      </c>
      <c r="BT559" s="93">
        <f t="shared" si="604"/>
        <v>2.4440963365364555E+25</v>
      </c>
      <c r="BU559" s="93">
        <f t="shared" si="579"/>
        <v>1.7314110806787137E+35</v>
      </c>
      <c r="BV559" s="93">
        <f t="shared" si="580"/>
        <v>396765.8666666667</v>
      </c>
      <c r="BW559" s="94">
        <f t="shared" si="581"/>
        <v>16.512451429700302</v>
      </c>
      <c r="BX559" s="100">
        <f t="shared" si="611"/>
        <v>1.9716359916060062</v>
      </c>
      <c r="BY559" s="94">
        <f t="shared" si="582"/>
        <v>346</v>
      </c>
      <c r="BZ559" s="94">
        <f t="shared" si="583"/>
        <v>20.350000000000001</v>
      </c>
      <c r="CA559" s="94">
        <v>1</v>
      </c>
      <c r="CB559" s="94">
        <f>CB$3/CE$3</f>
        <v>0.49140049140049141</v>
      </c>
      <c r="CC559" s="93">
        <f>CC558*CA559</f>
        <v>1.970183449608192E+17</v>
      </c>
      <c r="CD559" s="93">
        <f>BY559*CC559*$G559*CB559</f>
        <v>4.7484111137874254E+20</v>
      </c>
      <c r="CE559" s="93">
        <f t="shared" si="605"/>
        <v>1.3798761665626299E+22</v>
      </c>
      <c r="CF559" s="93">
        <f t="shared" si="584"/>
        <v>2.0019440620347627E+35</v>
      </c>
      <c r="CG559" s="93">
        <f t="shared" si="585"/>
        <v>396765.8666666667</v>
      </c>
      <c r="CH559" s="94">
        <f t="shared" si="586"/>
        <v>29.059745112550157</v>
      </c>
      <c r="CI559" s="100">
        <f t="shared" si="612"/>
        <v>4.0119797356878948</v>
      </c>
      <c r="CJ559" s="94">
        <f t="shared" si="587"/>
        <v>296</v>
      </c>
      <c r="CK559" s="94">
        <f t="shared" si="588"/>
        <v>22.85</v>
      </c>
      <c r="CL559" s="94">
        <v>1</v>
      </c>
      <c r="CM559" s="94">
        <f>CM$3/CP$3</f>
        <v>0.43763676148796499</v>
      </c>
      <c r="CN559" s="93">
        <f>CN558*CL559</f>
        <v>78245989785600</v>
      </c>
      <c r="CO559" s="93">
        <f>CJ559*CN559*$G559*CM559</f>
        <v>1.4368040924522549E+17</v>
      </c>
      <c r="CP559" s="93">
        <f t="shared" si="606"/>
        <v>1.5130801983816409E+19</v>
      </c>
      <c r="CQ559" s="93">
        <f t="shared" si="589"/>
        <v>2.247883135994807E+35</v>
      </c>
      <c r="CR559" s="93">
        <f t="shared" si="590"/>
        <v>396765.8666666667</v>
      </c>
      <c r="CS559" s="94">
        <f t="shared" si="591"/>
        <v>105.3087338997763</v>
      </c>
      <c r="CT559" s="100">
        <f t="shared" si="613"/>
        <v>16.32499708012136</v>
      </c>
      <c r="CU559" s="94">
        <f t="shared" si="592"/>
        <v>233</v>
      </c>
      <c r="CV559" s="94">
        <f t="shared" si="593"/>
        <v>26</v>
      </c>
      <c r="CW559" s="94">
        <v>1</v>
      </c>
      <c r="CX559" s="94">
        <f>CX$3/DA$3</f>
        <v>0.38461538461538458</v>
      </c>
      <c r="CY559" s="93">
        <f>CY558*CW559</f>
        <v>35614924800</v>
      </c>
      <c r="CZ559" s="93">
        <f>CU559*CY559*$G559*CX559</f>
        <v>45242288603366.398</v>
      </c>
      <c r="DA559" s="93">
        <f t="shared" si="607"/>
        <v>2773135854180097</v>
      </c>
      <c r="DB559" s="93">
        <f t="shared" si="594"/>
        <v>2.5577663691844634E+35</v>
      </c>
      <c r="DC559" s="93">
        <f t="shared" si="595"/>
        <v>396765.8666666667</v>
      </c>
      <c r="DD559" s="94">
        <f t="shared" si="596"/>
        <v>61.295216042049489</v>
      </c>
      <c r="DE559" s="100">
        <f t="shared" si="614"/>
        <v>10.811910563726503</v>
      </c>
    </row>
    <row r="560" spans="1:109">
      <c r="A560" s="84">
        <v>8192</v>
      </c>
      <c r="B560" s="84">
        <f t="shared" si="550"/>
        <v>18.466666666666665</v>
      </c>
      <c r="C560" s="112">
        <f t="shared" si="615"/>
        <v>14.74</v>
      </c>
      <c r="D560" s="116"/>
      <c r="E560" s="86">
        <f t="shared" si="619"/>
        <v>3.77</v>
      </c>
      <c r="F560" s="86">
        <f t="shared" si="620"/>
        <v>3.77</v>
      </c>
      <c r="G560" s="87">
        <f t="shared" si="552"/>
        <v>14.212899999999999</v>
      </c>
      <c r="H560" s="88">
        <f t="shared" si="621"/>
        <v>2.2600784774991785E+33</v>
      </c>
      <c r="I560" s="84">
        <f t="shared" si="622"/>
        <v>110.80000000000007</v>
      </c>
      <c r="J560" s="89">
        <v>554</v>
      </c>
      <c r="K560" s="94">
        <f t="shared" si="554"/>
        <v>554</v>
      </c>
      <c r="L560" s="94">
        <f t="shared" si="555"/>
        <v>10</v>
      </c>
      <c r="M560" s="94">
        <v>1</v>
      </c>
      <c r="N560" s="94">
        <f>N$3/Q$3</f>
        <v>1</v>
      </c>
      <c r="O560" s="93">
        <f>O559*M560</f>
        <v>1.6264888871909423E+28</v>
      </c>
      <c r="P560" s="93">
        <f>K560*O560*$G560*N560</f>
        <v>1.2806886643234903E+32</v>
      </c>
      <c r="Q560" s="93">
        <f t="shared" si="616"/>
        <v>2.2600784774991784E+34</v>
      </c>
      <c r="R560" s="93">
        <f t="shared" si="617"/>
        <v>1.1300392387495892E+35</v>
      </c>
      <c r="S560" s="93">
        <f t="shared" si="556"/>
        <v>397038.93333333335</v>
      </c>
      <c r="T560" s="94">
        <f t="shared" si="618"/>
        <v>176.47368485868813</v>
      </c>
      <c r="U560" s="100">
        <f>T560/(($C560/N$3))</f>
        <v>11.972434522299059</v>
      </c>
      <c r="V560" s="94">
        <f t="shared" si="557"/>
        <v>544</v>
      </c>
      <c r="W560" s="97">
        <f t="shared" si="558"/>
        <v>10.5</v>
      </c>
      <c r="X560" s="94">
        <v>1</v>
      </c>
      <c r="Y560" s="94">
        <f>Y$3/AB$3</f>
        <v>0.95238095238095244</v>
      </c>
      <c r="Z560" s="93">
        <f>Z559*X560</f>
        <v>1.7566079981662174E+28</v>
      </c>
      <c r="AA560" s="93">
        <f>V560*Z560*$G560*Y560</f>
        <v>1.2935021558592695E+32</v>
      </c>
      <c r="AB560" s="93">
        <f t="shared" si="599"/>
        <v>5.9327060034353387E+33</v>
      </c>
      <c r="AC560" s="93">
        <f t="shared" si="559"/>
        <v>1.1865412006870687E+35</v>
      </c>
      <c r="AD560" s="93">
        <f t="shared" si="560"/>
        <v>397038.93333333335</v>
      </c>
      <c r="AE560" s="94">
        <f t="shared" si="561"/>
        <v>45.865451221411071</v>
      </c>
      <c r="AF560" s="100">
        <f t="shared" si="600"/>
        <v>3.2672132823935973</v>
      </c>
      <c r="AG560" s="94">
        <f t="shared" si="562"/>
        <v>519</v>
      </c>
      <c r="AH560" s="94">
        <f t="shared" si="563"/>
        <v>11.75</v>
      </c>
      <c r="AI560" s="94">
        <v>1</v>
      </c>
      <c r="AJ560" s="94">
        <f>AJ$3/AM$3</f>
        <v>0.85106382978723394</v>
      </c>
      <c r="AK560" s="93">
        <f>AK559*AI560</f>
        <v>1.1762999987720206E+26</v>
      </c>
      <c r="AL560" s="93">
        <f>AG560*AK560*$G560*AJ560</f>
        <v>7.3846563209121818E+29</v>
      </c>
      <c r="AM560" s="93">
        <f t="shared" si="601"/>
        <v>2.0746814148918192E+32</v>
      </c>
      <c r="AN560" s="93">
        <f t="shared" si="564"/>
        <v>1.3277961055307673E+35</v>
      </c>
      <c r="AO560" s="93">
        <f t="shared" si="565"/>
        <v>397038.93333333335</v>
      </c>
      <c r="AP560" s="94">
        <f t="shared" si="566"/>
        <v>280.94488419408884</v>
      </c>
      <c r="AQ560" s="100">
        <f t="shared" si="608"/>
        <v>22.395538597561359</v>
      </c>
      <c r="AR560" s="94">
        <f t="shared" si="567"/>
        <v>489</v>
      </c>
      <c r="AS560" s="94">
        <f t="shared" si="568"/>
        <v>13.25</v>
      </c>
      <c r="AT560" s="94">
        <v>1</v>
      </c>
      <c r="AU560" s="94">
        <f>AU$3/AX$3</f>
        <v>0.75471698113207542</v>
      </c>
      <c r="AV560" s="93">
        <f>AV559*AT560</f>
        <v>1.043476000422396E+25</v>
      </c>
      <c r="AW560" s="93">
        <f>AR560*AV560*$G560*AU560</f>
        <v>5.4734120775028661E+28</v>
      </c>
      <c r="AX560" s="93">
        <f t="shared" si="602"/>
        <v>3.6555224398027335E+30</v>
      </c>
      <c r="AY560" s="93">
        <f t="shared" si="569"/>
        <v>1.4973019913432059E+35</v>
      </c>
      <c r="AZ560" s="93">
        <f t="shared" si="570"/>
        <v>397038.93333333335</v>
      </c>
      <c r="BA560" s="94">
        <f t="shared" si="571"/>
        <v>66.786903453293291</v>
      </c>
      <c r="BB560" s="100">
        <f t="shared" si="609"/>
        <v>6.0035717147634742</v>
      </c>
      <c r="BC560" s="94">
        <f t="shared" si="572"/>
        <v>452</v>
      </c>
      <c r="BD560" s="94">
        <f t="shared" si="573"/>
        <v>15.1</v>
      </c>
      <c r="BE560" s="94">
        <v>1</v>
      </c>
      <c r="BF560" s="94">
        <f>BF$3/BI$3</f>
        <v>0.66225165562913912</v>
      </c>
      <c r="BG560" s="93">
        <f>BG559*BE560</f>
        <v>6.8393511179255808E+22</v>
      </c>
      <c r="BH560" s="93">
        <f>BC560*BG560*$G560*BF560</f>
        <v>2.9097728545557584E+26</v>
      </c>
      <c r="BI560" s="93">
        <f t="shared" si="603"/>
        <v>2.4665422290984205E+28</v>
      </c>
      <c r="BJ560" s="93">
        <f t="shared" si="574"/>
        <v>1.7063592505118798E+35</v>
      </c>
      <c r="BK560" s="93">
        <f t="shared" si="575"/>
        <v>397038.93333333335</v>
      </c>
      <c r="BL560" s="94">
        <f t="shared" si="576"/>
        <v>84.76751802934092</v>
      </c>
      <c r="BM560" s="100">
        <f t="shared" si="610"/>
        <v>8.6837823761400816</v>
      </c>
      <c r="BN560" s="94">
        <f t="shared" si="577"/>
        <v>402</v>
      </c>
      <c r="BO560" s="94">
        <f t="shared" si="578"/>
        <v>17.600000000000001</v>
      </c>
      <c r="BP560" s="94">
        <v>1</v>
      </c>
      <c r="BQ560" s="94">
        <f>BQ$3/BT$3</f>
        <v>0.56818181818181823</v>
      </c>
      <c r="BR560" s="93">
        <f>BR559*BP560</f>
        <v>4.5829498089347482E+20</v>
      </c>
      <c r="BS560" s="93">
        <f>BN560*BR560*$G560*BQ560</f>
        <v>1.4877884630933121E+24</v>
      </c>
      <c r="BT560" s="93">
        <f t="shared" si="604"/>
        <v>2.8075294412337059E+25</v>
      </c>
      <c r="BU560" s="93">
        <f t="shared" si="579"/>
        <v>1.9888690601992773E+35</v>
      </c>
      <c r="BV560" s="93">
        <f t="shared" si="580"/>
        <v>397038.93333333335</v>
      </c>
      <c r="BW560" s="94">
        <f t="shared" si="581"/>
        <v>18.87048804906361</v>
      </c>
      <c r="BX560" s="100">
        <f t="shared" si="611"/>
        <v>2.2531926028732667</v>
      </c>
      <c r="BY560" s="94">
        <f t="shared" si="582"/>
        <v>347</v>
      </c>
      <c r="BZ560" s="94">
        <f t="shared" si="583"/>
        <v>20.350000000000001</v>
      </c>
      <c r="CA560" s="94">
        <v>1</v>
      </c>
      <c r="CB560" s="94">
        <f>CB$3/CE$3</f>
        <v>0.49140049140049141</v>
      </c>
      <c r="CC560" s="93">
        <f>CC559*CA560</f>
        <v>1.970183449608192E+17</v>
      </c>
      <c r="CD560" s="93">
        <f>BY560*CC560*$G560*CB560</f>
        <v>4.7747916765478552E+20</v>
      </c>
      <c r="CE560" s="93">
        <f t="shared" si="605"/>
        <v>1.5850614826301074E+22</v>
      </c>
      <c r="CF560" s="93">
        <f t="shared" si="584"/>
        <v>2.2996298508554144E+35</v>
      </c>
      <c r="CG560" s="93">
        <f t="shared" si="585"/>
        <v>397038.93333333335</v>
      </c>
      <c r="CH560" s="94">
        <f t="shared" si="586"/>
        <v>33.196453164970272</v>
      </c>
      <c r="CI560" s="100">
        <f t="shared" si="612"/>
        <v>4.5830924145667913</v>
      </c>
      <c r="CJ560" s="94">
        <f t="shared" si="587"/>
        <v>297</v>
      </c>
      <c r="CK560" s="94">
        <f t="shared" si="588"/>
        <v>22.85</v>
      </c>
      <c r="CL560" s="94">
        <v>1</v>
      </c>
      <c r="CM560" s="94">
        <f>CM$3/CP$3</f>
        <v>0.43763676148796499</v>
      </c>
      <c r="CN560" s="93">
        <f>CN559*CL560</f>
        <v>78245989785600</v>
      </c>
      <c r="CO560" s="93">
        <f>CJ560*CN560*$G560*CM560</f>
        <v>1.4454898082383149E+17</v>
      </c>
      <c r="CP560" s="93">
        <f t="shared" si="606"/>
        <v>1.7380727348595784E+19</v>
      </c>
      <c r="CQ560" s="93">
        <f t="shared" si="589"/>
        <v>2.5821396605428119E+35</v>
      </c>
      <c r="CR560" s="93">
        <f t="shared" si="590"/>
        <v>397038.93333333335</v>
      </c>
      <c r="CS560" s="94">
        <f t="shared" si="591"/>
        <v>120.24109232412007</v>
      </c>
      <c r="CT560" s="100">
        <f t="shared" si="613"/>
        <v>18.639816550923637</v>
      </c>
      <c r="CU560" s="94">
        <f t="shared" si="592"/>
        <v>234</v>
      </c>
      <c r="CV560" s="94">
        <f t="shared" si="593"/>
        <v>26</v>
      </c>
      <c r="CW560" s="94">
        <v>1</v>
      </c>
      <c r="CX560" s="94">
        <f>CX$3/DA$3</f>
        <v>0.38461538461538458</v>
      </c>
      <c r="CY560" s="93">
        <f>CY559*CW560</f>
        <v>35614924800</v>
      </c>
      <c r="CZ560" s="93">
        <f>CU560*CY560*$G560*CX560</f>
        <v>45557222822092.797</v>
      </c>
      <c r="DA560" s="93">
        <f t="shared" si="607"/>
        <v>3185496593879975</v>
      </c>
      <c r="DB560" s="93">
        <f t="shared" si="594"/>
        <v>2.9381020207489325E+35</v>
      </c>
      <c r="DC560" s="93">
        <f t="shared" si="595"/>
        <v>397038.93333333335</v>
      </c>
      <c r="DD560" s="94">
        <f t="shared" si="596"/>
        <v>69.922975909215893</v>
      </c>
      <c r="DE560" s="100">
        <f t="shared" si="614"/>
        <v>12.333767799454634</v>
      </c>
    </row>
    <row r="561" spans="1:109">
      <c r="A561" s="84">
        <v>8192</v>
      </c>
      <c r="B561" s="84">
        <f t="shared" si="550"/>
        <v>18.5</v>
      </c>
      <c r="C561" s="112">
        <f t="shared" si="615"/>
        <v>14.74</v>
      </c>
      <c r="D561" s="116"/>
      <c r="E561" s="86">
        <f t="shared" si="619"/>
        <v>3.7749999999999999</v>
      </c>
      <c r="F561" s="86">
        <f t="shared" si="620"/>
        <v>3.7749999999999999</v>
      </c>
      <c r="G561" s="87">
        <f t="shared" si="552"/>
        <v>14.250624999999999</v>
      </c>
      <c r="H561" s="88">
        <f t="shared" si="621"/>
        <v>2.5961484292675101E+33</v>
      </c>
      <c r="I561" s="84">
        <f t="shared" si="622"/>
        <v>111.00000000000006</v>
      </c>
      <c r="J561" s="89">
        <v>555</v>
      </c>
      <c r="K561" s="94">
        <f t="shared" si="554"/>
        <v>555</v>
      </c>
      <c r="L561" s="94">
        <f t="shared" si="555"/>
        <v>10</v>
      </c>
      <c r="M561" s="94">
        <v>1</v>
      </c>
      <c r="N561" s="94">
        <f>N$3/Q$3</f>
        <v>1</v>
      </c>
      <c r="O561" s="93">
        <f>O560*M561</f>
        <v>1.6264888871909423E+28</v>
      </c>
      <c r="P561" s="93">
        <f>K561*O561*$G561*N561</f>
        <v>1.286405817490411E+32</v>
      </c>
      <c r="Q561" s="93">
        <f t="shared" si="616"/>
        <v>2.5961484292675102E+34</v>
      </c>
      <c r="R561" s="93">
        <f t="shared" si="617"/>
        <v>1.2980742146337551E+35</v>
      </c>
      <c r="S561" s="93">
        <f t="shared" si="556"/>
        <v>397312</v>
      </c>
      <c r="T561" s="94">
        <f t="shared" si="618"/>
        <v>201.81410826734404</v>
      </c>
      <c r="U561" s="100">
        <f>T561/(($C561/N$3))</f>
        <v>13.691594862099324</v>
      </c>
      <c r="V561" s="94">
        <f t="shared" si="557"/>
        <v>545</v>
      </c>
      <c r="W561" s="97">
        <f t="shared" si="558"/>
        <v>10.5</v>
      </c>
      <c r="X561" s="94">
        <v>1</v>
      </c>
      <c r="Y561" s="94">
        <f>Y$3/AB$3</f>
        <v>0.95238095238095244</v>
      </c>
      <c r="Z561" s="93">
        <f>Z560*X561</f>
        <v>1.7566079981662174E+28</v>
      </c>
      <c r="AA561" s="93">
        <f>V561*Z561*$G561*Y561</f>
        <v>1.2993195438435963E+32</v>
      </c>
      <c r="AB561" s="93">
        <f t="shared" si="599"/>
        <v>6.8148896268272091E+33</v>
      </c>
      <c r="AC561" s="93">
        <f t="shared" si="559"/>
        <v>1.3629779253654428E+35</v>
      </c>
      <c r="AD561" s="93">
        <f t="shared" si="560"/>
        <v>397312</v>
      </c>
      <c r="AE561" s="94">
        <f t="shared" si="561"/>
        <v>52.449681520741763</v>
      </c>
      <c r="AF561" s="100">
        <f t="shared" si="600"/>
        <v>3.7362391856702071</v>
      </c>
      <c r="AG561" s="94">
        <f t="shared" si="562"/>
        <v>520</v>
      </c>
      <c r="AH561" s="94">
        <f t="shared" si="563"/>
        <v>11.75</v>
      </c>
      <c r="AI561" s="94">
        <v>14</v>
      </c>
      <c r="AJ561" s="94">
        <f>AJ$3/AM$3</f>
        <v>0.85106382978723394</v>
      </c>
      <c r="AK561" s="93">
        <f>AK560*AI561</f>
        <v>1.6468199982808287E+27</v>
      </c>
      <c r="AL561" s="93">
        <f>AG561*AK561*$G561*AJ561</f>
        <v>1.0385933109583301E+31</v>
      </c>
      <c r="AM561" s="93">
        <f t="shared" si="601"/>
        <v>2.3831831284291538E+32</v>
      </c>
      <c r="AN561" s="93">
        <f t="shared" si="564"/>
        <v>1.5252372021946621E+35</v>
      </c>
      <c r="AO561" s="93">
        <f t="shared" si="565"/>
        <v>397312</v>
      </c>
      <c r="AP561" s="94">
        <f t="shared" si="566"/>
        <v>22.946259168857392</v>
      </c>
      <c r="AQ561" s="100">
        <f t="shared" si="608"/>
        <v>1.8291624507060678</v>
      </c>
      <c r="AR561" s="94">
        <f t="shared" si="567"/>
        <v>490</v>
      </c>
      <c r="AS561" s="94">
        <f t="shared" si="568"/>
        <v>13.25</v>
      </c>
      <c r="AT561" s="94">
        <v>1</v>
      </c>
      <c r="AU561" s="94">
        <f>AU$3/AX$3</f>
        <v>0.75471698113207542</v>
      </c>
      <c r="AV561" s="93">
        <f>AV560*AT561</f>
        <v>1.043476000422396E+25</v>
      </c>
      <c r="AW561" s="93">
        <f>AR561*AV561*$G561*AU561</f>
        <v>5.4991628207354793E+28</v>
      </c>
      <c r="AX561" s="93">
        <f t="shared" si="602"/>
        <v>4.1990926132561478E+30</v>
      </c>
      <c r="AY561" s="93">
        <f t="shared" si="569"/>
        <v>1.7199483343897255E+35</v>
      </c>
      <c r="AZ561" s="93">
        <f t="shared" si="570"/>
        <v>397312</v>
      </c>
      <c r="BA561" s="94">
        <f t="shared" si="571"/>
        <v>76.358761326774911</v>
      </c>
      <c r="BB561" s="100">
        <f t="shared" si="609"/>
        <v>6.8639999157379075</v>
      </c>
      <c r="BC561" s="94">
        <f t="shared" si="572"/>
        <v>453</v>
      </c>
      <c r="BD561" s="94">
        <f t="shared" si="573"/>
        <v>15.1</v>
      </c>
      <c r="BE561" s="94">
        <v>1</v>
      </c>
      <c r="BF561" s="94">
        <f>BF$3/BI$3</f>
        <v>0.66225165562913912</v>
      </c>
      <c r="BG561" s="93">
        <f>BG560*BE561</f>
        <v>6.8393511179255808E+22</v>
      </c>
      <c r="BH561" s="93">
        <f>BC561*BG561*$G561*BF561</f>
        <v>2.9239508407466472E+26</v>
      </c>
      <c r="BI561" s="93">
        <f t="shared" si="603"/>
        <v>2.8333130010960747E+28</v>
      </c>
      <c r="BJ561" s="93">
        <f t="shared" si="574"/>
        <v>1.9600920640969701E+35</v>
      </c>
      <c r="BK561" s="93">
        <f t="shared" si="575"/>
        <v>397312</v>
      </c>
      <c r="BL561" s="94">
        <f t="shared" si="576"/>
        <v>96.900158566707375</v>
      </c>
      <c r="BM561" s="100">
        <f t="shared" si="610"/>
        <v>9.9266783877698881</v>
      </c>
      <c r="BN561" s="94">
        <f t="shared" si="577"/>
        <v>403</v>
      </c>
      <c r="BO561" s="94">
        <f t="shared" si="578"/>
        <v>17.600000000000001</v>
      </c>
      <c r="BP561" s="94">
        <v>1</v>
      </c>
      <c r="BQ561" s="94">
        <f>BQ$3/BT$3</f>
        <v>0.56818181818181823</v>
      </c>
      <c r="BR561" s="93">
        <f>BR560*BP561</f>
        <v>4.5829498089347482E+20</v>
      </c>
      <c r="BS561" s="93">
        <f>BN561*BR561*$G561*BQ561</f>
        <v>1.4954482582808607E+24</v>
      </c>
      <c r="BT561" s="93">
        <f t="shared" si="604"/>
        <v>3.2250044507509037E+25</v>
      </c>
      <c r="BU561" s="93">
        <f t="shared" si="579"/>
        <v>2.284610617755409E+35</v>
      </c>
      <c r="BV561" s="93">
        <f t="shared" si="580"/>
        <v>397312</v>
      </c>
      <c r="BW561" s="94">
        <f t="shared" si="581"/>
        <v>21.565469971246671</v>
      </c>
      <c r="BX561" s="100">
        <f t="shared" si="611"/>
        <v>2.5749814891040801</v>
      </c>
      <c r="BY561" s="94">
        <f t="shared" si="582"/>
        <v>348</v>
      </c>
      <c r="BZ561" s="94">
        <f t="shared" si="583"/>
        <v>20.350000000000001</v>
      </c>
      <c r="CA561" s="94">
        <v>1</v>
      </c>
      <c r="CB561" s="94">
        <f>CB$3/CE$3</f>
        <v>0.49140049140049141</v>
      </c>
      <c r="CC561" s="93">
        <f>CC560*CA561</f>
        <v>1.970183449608192E+17</v>
      </c>
      <c r="CD561" s="93">
        <f>BY561*CC561*$G561*CB561</f>
        <v>4.8012620351387291E+20</v>
      </c>
      <c r="CE561" s="93">
        <f t="shared" si="605"/>
        <v>1.8207575176663662E+22</v>
      </c>
      <c r="CF561" s="93">
        <f t="shared" si="584"/>
        <v>2.6415810267796917E+35</v>
      </c>
      <c r="CG561" s="93">
        <f t="shared" si="585"/>
        <v>397312</v>
      </c>
      <c r="CH561" s="94">
        <f t="shared" si="586"/>
        <v>37.922477555711176</v>
      </c>
      <c r="CI561" s="100">
        <f t="shared" si="612"/>
        <v>5.2355659311989315</v>
      </c>
      <c r="CJ561" s="94">
        <f t="shared" si="587"/>
        <v>298</v>
      </c>
      <c r="CK561" s="94">
        <f t="shared" si="588"/>
        <v>22.85</v>
      </c>
      <c r="CL561" s="94">
        <v>1</v>
      </c>
      <c r="CM561" s="94">
        <f>CM$3/CP$3</f>
        <v>0.43763676148796499</v>
      </c>
      <c r="CN561" s="93">
        <f>CN560*CL561</f>
        <v>78245989785600</v>
      </c>
      <c r="CO561" s="93">
        <f>CJ561*CN561*$G561*CM561</f>
        <v>1.4542064286220918E+17</v>
      </c>
      <c r="CP561" s="93">
        <f t="shared" si="606"/>
        <v>1.9965212913983955E+19</v>
      </c>
      <c r="CQ561" s="93">
        <f t="shared" si="589"/>
        <v>2.9660995804381302E+35</v>
      </c>
      <c r="CR561" s="93">
        <f t="shared" si="590"/>
        <v>397312</v>
      </c>
      <c r="CS561" s="94">
        <f t="shared" si="591"/>
        <v>137.2928390428149</v>
      </c>
      <c r="CT561" s="100">
        <f t="shared" si="613"/>
        <v>21.283184342797291</v>
      </c>
      <c r="CU561" s="94">
        <f t="shared" si="592"/>
        <v>235</v>
      </c>
      <c r="CV561" s="94">
        <f t="shared" si="593"/>
        <v>26</v>
      </c>
      <c r="CW561" s="94">
        <v>1</v>
      </c>
      <c r="CX561" s="94">
        <f>CX$3/DA$3</f>
        <v>0.38461538461538458</v>
      </c>
      <c r="CY561" s="93">
        <f>CY560*CW561</f>
        <v>35614924800</v>
      </c>
      <c r="CZ561" s="93">
        <f>CU561*CY561*$G561*CX561</f>
        <v>45873350140799.992</v>
      </c>
      <c r="DA561" s="93">
        <f t="shared" si="607"/>
        <v>3659174697238585.5</v>
      </c>
      <c r="DB561" s="93">
        <f t="shared" si="594"/>
        <v>3.3749929580477627E+35</v>
      </c>
      <c r="DC561" s="93">
        <f t="shared" si="595"/>
        <v>397312</v>
      </c>
      <c r="DD561" s="94">
        <f t="shared" si="596"/>
        <v>79.766894853055362</v>
      </c>
      <c r="DE561" s="100">
        <f t="shared" si="614"/>
        <v>14.070144275301487</v>
      </c>
    </row>
    <row r="562" spans="1:109">
      <c r="A562" s="84">
        <v>8192</v>
      </c>
      <c r="B562" s="84">
        <f t="shared" si="550"/>
        <v>18.533333333333335</v>
      </c>
      <c r="C562" s="112">
        <f t="shared" si="615"/>
        <v>14.74</v>
      </c>
      <c r="D562" s="116"/>
      <c r="E562" s="86">
        <f t="shared" si="619"/>
        <v>3.7800000000000002</v>
      </c>
      <c r="F562" s="86">
        <f t="shared" si="620"/>
        <v>3.7800000000000002</v>
      </c>
      <c r="G562" s="87">
        <f t="shared" si="552"/>
        <v>14.288400000000001</v>
      </c>
      <c r="H562" s="88">
        <f t="shared" si="621"/>
        <v>2.9821914300277249E+33</v>
      </c>
      <c r="I562" s="84">
        <f t="shared" si="622"/>
        <v>111.20000000000005</v>
      </c>
      <c r="J562" s="89">
        <v>556</v>
      </c>
      <c r="K562" s="94">
        <f t="shared" si="554"/>
        <v>556</v>
      </c>
      <c r="L562" s="94">
        <f t="shared" si="555"/>
        <v>10</v>
      </c>
      <c r="M562" s="94">
        <v>1</v>
      </c>
      <c r="N562" s="94">
        <f>N$3/Q$3</f>
        <v>1</v>
      </c>
      <c r="O562" s="93">
        <f>O561*M562</f>
        <v>1.6264888871909423E+28</v>
      </c>
      <c r="P562" s="93">
        <f>K562*O562*$G562*N562</f>
        <v>1.2921397641550918E+32</v>
      </c>
      <c r="Q562" s="93">
        <f t="shared" si="616"/>
        <v>2.9821914300277249E+34</v>
      </c>
      <c r="R562" s="93">
        <f t="shared" si="617"/>
        <v>1.4910957150138624E+35</v>
      </c>
      <c r="S562" s="93">
        <f t="shared" si="556"/>
        <v>397585.06666666665</v>
      </c>
      <c r="T562" s="94">
        <f t="shared" si="618"/>
        <v>230.79480353100419</v>
      </c>
      <c r="U562" s="100">
        <f>T562/(($C562/N$3))</f>
        <v>15.65772072801928</v>
      </c>
      <c r="V562" s="94">
        <f t="shared" si="557"/>
        <v>546</v>
      </c>
      <c r="W562" s="97">
        <f t="shared" si="558"/>
        <v>10.5</v>
      </c>
      <c r="X562" s="94">
        <v>1</v>
      </c>
      <c r="Y562" s="94">
        <f>Y$3/AB$3</f>
        <v>0.95238095238095244</v>
      </c>
      <c r="Z562" s="93">
        <f>Z561*X562</f>
        <v>1.7566079981662174E+28</v>
      </c>
      <c r="AA562" s="93">
        <f>V562*Z562*$G562*Y562</f>
        <v>1.3051541214919055E+32</v>
      </c>
      <c r="AB562" s="93">
        <f t="shared" si="599"/>
        <v>7.8282525038227729E+33</v>
      </c>
      <c r="AC562" s="93">
        <f t="shared" si="559"/>
        <v>1.5656505007645555E+35</v>
      </c>
      <c r="AD562" s="93">
        <f t="shared" si="560"/>
        <v>397585.06666666665</v>
      </c>
      <c r="AE562" s="94">
        <f t="shared" si="561"/>
        <v>59.979525597133268</v>
      </c>
      <c r="AF562" s="100">
        <f t="shared" si="600"/>
        <v>4.2726256361594253</v>
      </c>
      <c r="AG562" s="94">
        <f t="shared" si="562"/>
        <v>521</v>
      </c>
      <c r="AH562" s="94">
        <f t="shared" si="563"/>
        <v>11.75</v>
      </c>
      <c r="AI562" s="94">
        <v>1</v>
      </c>
      <c r="AJ562" s="94">
        <f>AJ$3/AM$3</f>
        <v>0.85106382978723394</v>
      </c>
      <c r="AK562" s="93">
        <f>AK561*AI562</f>
        <v>1.6468199982808287E+27</v>
      </c>
      <c r="AL562" s="93">
        <f>AG562*AK562*$G562*AJ562</f>
        <v>1.0433489627106423E+31</v>
      </c>
      <c r="AM562" s="93">
        <f t="shared" si="601"/>
        <v>2.7375585392832568E+32</v>
      </c>
      <c r="AN562" s="93">
        <f t="shared" si="564"/>
        <v>1.7520374651412881E+35</v>
      </c>
      <c r="AO562" s="93">
        <f t="shared" si="565"/>
        <v>397585.06666666665</v>
      </c>
      <c r="AP562" s="94">
        <f t="shared" si="566"/>
        <v>26.238187194541535</v>
      </c>
      <c r="AQ562" s="100">
        <f t="shared" si="608"/>
        <v>2.0915786942731551</v>
      </c>
      <c r="AR562" s="94">
        <f t="shared" si="567"/>
        <v>491</v>
      </c>
      <c r="AS562" s="94">
        <f t="shared" si="568"/>
        <v>13.25</v>
      </c>
      <c r="AT562" s="94">
        <v>1</v>
      </c>
      <c r="AU562" s="94">
        <f>AU$3/AX$3</f>
        <v>0.75471698113207542</v>
      </c>
      <c r="AV562" s="93">
        <f>AV561*AT562</f>
        <v>1.043476000422396E+25</v>
      </c>
      <c r="AW562" s="93">
        <f>AR562*AV562*$G562*AU562</f>
        <v>5.5249923168737835E+28</v>
      </c>
      <c r="AX562" s="93">
        <f t="shared" si="602"/>
        <v>4.8234907773275382E+30</v>
      </c>
      <c r="AY562" s="93">
        <f t="shared" si="569"/>
        <v>1.9757018223933678E+35</v>
      </c>
      <c r="AZ562" s="93">
        <f t="shared" si="570"/>
        <v>397585.06666666665</v>
      </c>
      <c r="BA562" s="94">
        <f t="shared" si="571"/>
        <v>87.303121899304699</v>
      </c>
      <c r="BB562" s="100">
        <f t="shared" si="609"/>
        <v>7.8478043769727766</v>
      </c>
      <c r="BC562" s="94">
        <f t="shared" si="572"/>
        <v>454</v>
      </c>
      <c r="BD562" s="94">
        <f t="shared" si="573"/>
        <v>15.1</v>
      </c>
      <c r="BE562" s="94">
        <v>1</v>
      </c>
      <c r="BF562" s="94">
        <f>BF$3/BI$3</f>
        <v>0.66225165562913912</v>
      </c>
      <c r="BG562" s="93">
        <f>BG561*BE562</f>
        <v>6.8393511179255808E+22</v>
      </c>
      <c r="BH562" s="93">
        <f>BC562*BG562*$G562*BF562</f>
        <v>2.9381732827198023E+26</v>
      </c>
      <c r="BI562" s="93">
        <f t="shared" si="603"/>
        <v>3.2546219835507743E+28</v>
      </c>
      <c r="BJ562" s="93">
        <f t="shared" si="574"/>
        <v>2.2515545296709325E+35</v>
      </c>
      <c r="BK562" s="93">
        <f t="shared" si="575"/>
        <v>397585.06666666665</v>
      </c>
      <c r="BL562" s="94">
        <f t="shared" si="576"/>
        <v>110.77025316008735</v>
      </c>
      <c r="BM562" s="100">
        <f t="shared" si="610"/>
        <v>11.347563247743006</v>
      </c>
      <c r="BN562" s="94">
        <f t="shared" si="577"/>
        <v>404</v>
      </c>
      <c r="BO562" s="94">
        <f t="shared" si="578"/>
        <v>17.600000000000001</v>
      </c>
      <c r="BP562" s="94">
        <v>1</v>
      </c>
      <c r="BQ562" s="94">
        <f>BQ$3/BT$3</f>
        <v>0.56818181818181823</v>
      </c>
      <c r="BR562" s="93">
        <f>BR561*BP562</f>
        <v>4.5829498089347482E+20</v>
      </c>
      <c r="BS562" s="93">
        <f>BN562*BR562*$G562*BQ562</f>
        <v>1.5031329602382522E+24</v>
      </c>
      <c r="BT562" s="93">
        <f t="shared" si="604"/>
        <v>3.7045573074356793E+25</v>
      </c>
      <c r="BU562" s="93">
        <f t="shared" si="579"/>
        <v>2.6243284584243981E+35</v>
      </c>
      <c r="BV562" s="93">
        <f t="shared" si="580"/>
        <v>397585.06666666665</v>
      </c>
      <c r="BW562" s="94">
        <f t="shared" si="581"/>
        <v>24.645572982768556</v>
      </c>
      <c r="BX562" s="100">
        <f t="shared" si="611"/>
        <v>2.9427549830171409</v>
      </c>
      <c r="BY562" s="94">
        <f t="shared" si="582"/>
        <v>349</v>
      </c>
      <c r="BZ562" s="94">
        <f t="shared" si="583"/>
        <v>20.350000000000001</v>
      </c>
      <c r="CA562" s="94">
        <v>1</v>
      </c>
      <c r="CB562" s="94">
        <f>CB$3/CE$3</f>
        <v>0.49140049140049141</v>
      </c>
      <c r="CC562" s="93">
        <f>CC561*CA562</f>
        <v>1.970183449608192E+17</v>
      </c>
      <c r="CD562" s="93">
        <f>BY562*CC562*$G562*CB562</f>
        <v>4.8278223347824132E+20</v>
      </c>
      <c r="CE562" s="93">
        <f t="shared" si="605"/>
        <v>2.0915011653918398E+22</v>
      </c>
      <c r="CF562" s="93">
        <f t="shared" si="584"/>
        <v>3.0343797800532102E+35</v>
      </c>
      <c r="CG562" s="93">
        <f t="shared" si="585"/>
        <v>397585.06666666665</v>
      </c>
      <c r="CH562" s="94">
        <f t="shared" si="586"/>
        <v>43.321833745278084</v>
      </c>
      <c r="CI562" s="100">
        <f t="shared" si="612"/>
        <v>5.9809994349824223</v>
      </c>
      <c r="CJ562" s="94">
        <f t="shared" si="587"/>
        <v>299</v>
      </c>
      <c r="CK562" s="94">
        <f t="shared" si="588"/>
        <v>22.85</v>
      </c>
      <c r="CL562" s="94">
        <v>1</v>
      </c>
      <c r="CM562" s="94">
        <f>CM$3/CP$3</f>
        <v>0.43763676148796499</v>
      </c>
      <c r="CN562" s="93">
        <f>CN561*CL562</f>
        <v>78245989785600</v>
      </c>
      <c r="CO562" s="93">
        <f>CJ562*CN562*$G562*CM562</f>
        <v>1.462954004968567E+17</v>
      </c>
      <c r="CP562" s="93">
        <f t="shared" si="606"/>
        <v>2.2934007231458935E+19</v>
      </c>
      <c r="CQ562" s="93">
        <f t="shared" si="589"/>
        <v>3.4071537088066757E+35</v>
      </c>
      <c r="CR562" s="93">
        <f t="shared" si="590"/>
        <v>397585.06666666665</v>
      </c>
      <c r="CS562" s="94">
        <f t="shared" si="591"/>
        <v>156.76505996476419</v>
      </c>
      <c r="CT562" s="100">
        <f t="shared" si="613"/>
        <v>24.301774899558087</v>
      </c>
      <c r="CU562" s="94">
        <f t="shared" si="592"/>
        <v>236</v>
      </c>
      <c r="CV562" s="94">
        <f t="shared" si="593"/>
        <v>26</v>
      </c>
      <c r="CW562" s="94">
        <v>1</v>
      </c>
      <c r="CX562" s="94">
        <f>CX$3/DA$3</f>
        <v>0.38461538461538458</v>
      </c>
      <c r="CY562" s="93">
        <f>CY561*CW562</f>
        <v>35614924800</v>
      </c>
      <c r="CZ562" s="93">
        <f>CU562*CY562*$G562*CX562</f>
        <v>46190672614195.203</v>
      </c>
      <c r="DA562" s="93">
        <f t="shared" si="607"/>
        <v>4203287955364737.5</v>
      </c>
      <c r="DB562" s="93">
        <f t="shared" si="594"/>
        <v>3.8768488590360417E+35</v>
      </c>
      <c r="DC562" s="93">
        <f t="shared" si="595"/>
        <v>397585.06666666665</v>
      </c>
      <c r="DD562" s="94">
        <f t="shared" si="596"/>
        <v>90.998630621217529</v>
      </c>
      <c r="DE562" s="100">
        <f t="shared" si="614"/>
        <v>16.051318834136062</v>
      </c>
    </row>
    <row r="563" spans="1:109">
      <c r="A563" s="84">
        <v>8192</v>
      </c>
      <c r="B563" s="84">
        <f t="shared" si="550"/>
        <v>18.566666666666666</v>
      </c>
      <c r="C563" s="112">
        <f t="shared" si="615"/>
        <v>14.74</v>
      </c>
      <c r="D563" s="116"/>
      <c r="E563" s="86">
        <f t="shared" si="619"/>
        <v>3.7850000000000001</v>
      </c>
      <c r="F563" s="86">
        <f t="shared" si="620"/>
        <v>3.7850000000000001</v>
      </c>
      <c r="G563" s="87">
        <f t="shared" si="552"/>
        <v>14.326225000000001</v>
      </c>
      <c r="H563" s="88">
        <f t="shared" si="621"/>
        <v>3.4256383899591029E+33</v>
      </c>
      <c r="I563" s="84">
        <f t="shared" si="622"/>
        <v>111.40000000000006</v>
      </c>
      <c r="J563" s="89">
        <v>557</v>
      </c>
      <c r="K563" s="94">
        <f t="shared" si="554"/>
        <v>557</v>
      </c>
      <c r="L563" s="94">
        <f t="shared" si="555"/>
        <v>10</v>
      </c>
      <c r="M563" s="94">
        <v>1</v>
      </c>
      <c r="N563" s="94">
        <f>N$3/Q$3</f>
        <v>1</v>
      </c>
      <c r="O563" s="93">
        <f>O562*M563</f>
        <v>1.6264888871909423E+28</v>
      </c>
      <c r="P563" s="93">
        <f>K563*O563*$G563*N563</f>
        <v>1.2978905287148663E+32</v>
      </c>
      <c r="Q563" s="93">
        <f t="shared" si="616"/>
        <v>3.4256383899591029E+34</v>
      </c>
      <c r="R563" s="93">
        <f t="shared" si="617"/>
        <v>1.7128191949795514E+35</v>
      </c>
      <c r="S563" s="93">
        <f t="shared" si="556"/>
        <v>397858.1333333333</v>
      </c>
      <c r="T563" s="94">
        <f t="shared" si="618"/>
        <v>263.93893122489084</v>
      </c>
      <c r="U563" s="100">
        <f>T563/(($C563/N$3))</f>
        <v>17.906304696396937</v>
      </c>
      <c r="V563" s="94">
        <f t="shared" si="557"/>
        <v>547</v>
      </c>
      <c r="W563" s="97">
        <f t="shared" si="558"/>
        <v>10.5</v>
      </c>
      <c r="X563" s="94">
        <v>1</v>
      </c>
      <c r="Y563" s="94">
        <f>Y$3/AB$3</f>
        <v>0.95238095238095244</v>
      </c>
      <c r="Z563" s="93">
        <f>Z562*X563</f>
        <v>1.7566079981662174E+28</v>
      </c>
      <c r="AA563" s="93">
        <f>V563*Z563*$G563*Y563</f>
        <v>1.3110059138985967E+32</v>
      </c>
      <c r="AB563" s="93">
        <f t="shared" si="599"/>
        <v>8.9923007736426423E+33</v>
      </c>
      <c r="AC563" s="93">
        <f t="shared" si="559"/>
        <v>1.798460154728529E+35</v>
      </c>
      <c r="AD563" s="93">
        <f t="shared" si="560"/>
        <v>397858.1333333333</v>
      </c>
      <c r="AE563" s="94">
        <f t="shared" si="561"/>
        <v>68.590848281544638</v>
      </c>
      <c r="AF563" s="100">
        <f t="shared" si="600"/>
        <v>4.8860509291466672</v>
      </c>
      <c r="AG563" s="94">
        <f t="shared" si="562"/>
        <v>522</v>
      </c>
      <c r="AH563" s="94">
        <f t="shared" si="563"/>
        <v>11.75</v>
      </c>
      <c r="AI563" s="94">
        <v>1</v>
      </c>
      <c r="AJ563" s="94">
        <f>AJ$3/AM$3</f>
        <v>0.85106382978723394</v>
      </c>
      <c r="AK563" s="93">
        <f>AK562*AI563</f>
        <v>1.6468199982808287E+27</v>
      </c>
      <c r="AL563" s="93">
        <f>AG563*AK563*$G563*AJ563</f>
        <v>1.0481188612078756E+31</v>
      </c>
      <c r="AM563" s="93">
        <f t="shared" si="601"/>
        <v>3.1446289907827635E+32</v>
      </c>
      <c r="AN563" s="93">
        <f t="shared" si="564"/>
        <v>2.0125625541009729E+35</v>
      </c>
      <c r="AO563" s="93">
        <f t="shared" si="565"/>
        <v>397858.1333333333</v>
      </c>
      <c r="AP563" s="94">
        <f t="shared" si="566"/>
        <v>30.002599010181182</v>
      </c>
      <c r="AQ563" s="100">
        <f t="shared" si="608"/>
        <v>2.3916590120056238</v>
      </c>
      <c r="AR563" s="94">
        <f t="shared" si="567"/>
        <v>492</v>
      </c>
      <c r="AS563" s="94">
        <f t="shared" si="568"/>
        <v>13.25</v>
      </c>
      <c r="AT563" s="94">
        <v>1</v>
      </c>
      <c r="AU563" s="94">
        <f>AU$3/AX$3</f>
        <v>0.75471698113207542</v>
      </c>
      <c r="AV563" s="93">
        <f>AV562*AT563</f>
        <v>1.043476000422396E+25</v>
      </c>
      <c r="AW563" s="93">
        <f>AR563*AV563*$G563*AU563</f>
        <v>5.550900684047139E+28</v>
      </c>
      <c r="AX563" s="93">
        <f t="shared" si="602"/>
        <v>5.5407359212595133E+30</v>
      </c>
      <c r="AY563" s="93">
        <f t="shared" si="569"/>
        <v>2.2694854333479059E+35</v>
      </c>
      <c r="AZ563" s="93">
        <f t="shared" si="570"/>
        <v>397858.1333333333</v>
      </c>
      <c r="BA563" s="94">
        <f t="shared" si="571"/>
        <v>99.816880838512603</v>
      </c>
      <c r="BB563" s="100">
        <f t="shared" si="609"/>
        <v>8.9726843358907189</v>
      </c>
      <c r="BC563" s="94">
        <f t="shared" si="572"/>
        <v>455</v>
      </c>
      <c r="BD563" s="94">
        <f t="shared" si="573"/>
        <v>15.1</v>
      </c>
      <c r="BE563" s="94">
        <v>1</v>
      </c>
      <c r="BF563" s="94">
        <f>BF$3/BI$3</f>
        <v>0.66225165562913912</v>
      </c>
      <c r="BG563" s="93">
        <f>BG562*BE563</f>
        <v>6.8393511179255808E+22</v>
      </c>
      <c r="BH563" s="93">
        <f>BC563*BG563*$G563*BF563</f>
        <v>2.9524402484157982E+26</v>
      </c>
      <c r="BI563" s="93">
        <f t="shared" si="603"/>
        <v>3.7385789186419623E+28</v>
      </c>
      <c r="BJ563" s="93">
        <f t="shared" si="574"/>
        <v>2.5863569844191224E+35</v>
      </c>
      <c r="BK563" s="93">
        <f t="shared" si="575"/>
        <v>397858.1333333333</v>
      </c>
      <c r="BL563" s="94">
        <f t="shared" si="576"/>
        <v>126.6267427646668</v>
      </c>
      <c r="BM563" s="100">
        <f t="shared" si="610"/>
        <v>12.971939048483506</v>
      </c>
      <c r="BN563" s="94">
        <f t="shared" si="577"/>
        <v>405</v>
      </c>
      <c r="BO563" s="94">
        <f t="shared" si="578"/>
        <v>17.600000000000001</v>
      </c>
      <c r="BP563" s="94">
        <v>1</v>
      </c>
      <c r="BQ563" s="94">
        <f>BQ$3/BT$3</f>
        <v>0.56818181818181823</v>
      </c>
      <c r="BR563" s="93">
        <f>BR562*BP563</f>
        <v>4.5829498089347482E+20</v>
      </c>
      <c r="BS563" s="93">
        <f>BN563*BR563*$G563*BQ563</f>
        <v>1.5108426080247168E+24</v>
      </c>
      <c r="BT563" s="93">
        <f t="shared" si="604"/>
        <v>4.2554188850436093E+25</v>
      </c>
      <c r="BU563" s="93">
        <f t="shared" si="579"/>
        <v>3.0145617831640106E+35</v>
      </c>
      <c r="BV563" s="93">
        <f t="shared" si="580"/>
        <v>397858.1333333333</v>
      </c>
      <c r="BW563" s="94">
        <f t="shared" si="581"/>
        <v>28.165864944775187</v>
      </c>
      <c r="BX563" s="100">
        <f t="shared" si="611"/>
        <v>3.3630883516149477</v>
      </c>
      <c r="BY563" s="94">
        <f t="shared" si="582"/>
        <v>350</v>
      </c>
      <c r="BZ563" s="94">
        <f t="shared" si="583"/>
        <v>20.350000000000001</v>
      </c>
      <c r="CA563" s="94">
        <v>1</v>
      </c>
      <c r="CB563" s="94">
        <f>CB$3/CE$3</f>
        <v>0.49140049140049141</v>
      </c>
      <c r="CC563" s="93">
        <f>CC562*CA563</f>
        <v>1.970183449608192E+17</v>
      </c>
      <c r="CD563" s="93">
        <f>BY563*CC563*$G563*CB563</f>
        <v>4.8544727207012742E+20</v>
      </c>
      <c r="CE563" s="93">
        <f t="shared" si="605"/>
        <v>2.4025039481599875E+22</v>
      </c>
      <c r="CF563" s="93">
        <f t="shared" si="584"/>
        <v>3.4855870617833878E+35</v>
      </c>
      <c r="CG563" s="93">
        <f t="shared" si="585"/>
        <v>397858.1333333333</v>
      </c>
      <c r="CH563" s="94">
        <f t="shared" si="586"/>
        <v>49.4905232017232</v>
      </c>
      <c r="CI563" s="100">
        <f t="shared" si="612"/>
        <v>6.8326468599393975</v>
      </c>
      <c r="CJ563" s="94">
        <f t="shared" si="587"/>
        <v>300</v>
      </c>
      <c r="CK563" s="94">
        <f t="shared" si="588"/>
        <v>22.85</v>
      </c>
      <c r="CL563" s="94">
        <v>14</v>
      </c>
      <c r="CM563" s="94">
        <f>CM$3/CP$3</f>
        <v>0.43763676148796499</v>
      </c>
      <c r="CN563" s="93">
        <f>CN562*CL563</f>
        <v>1095443856998400</v>
      </c>
      <c r="CO563" s="93">
        <f>CJ563*CN563*$G563*CM563</f>
        <v>2.0604256240998121E+18</v>
      </c>
      <c r="CP563" s="93">
        <f t="shared" si="606"/>
        <v>2.6344256380266983E+19</v>
      </c>
      <c r="CQ563" s="93">
        <f t="shared" si="589"/>
        <v>3.9137918605282756E+35</v>
      </c>
      <c r="CR563" s="93">
        <f t="shared" si="590"/>
        <v>397858.1333333333</v>
      </c>
      <c r="CS563" s="94">
        <f t="shared" si="591"/>
        <v>12.785832243654335</v>
      </c>
      <c r="CT563" s="100">
        <f t="shared" si="613"/>
        <v>1.9820642250169713</v>
      </c>
      <c r="CU563" s="94">
        <f t="shared" si="592"/>
        <v>237</v>
      </c>
      <c r="CV563" s="94">
        <f t="shared" si="593"/>
        <v>26</v>
      </c>
      <c r="CW563" s="94">
        <v>1</v>
      </c>
      <c r="CX563" s="94">
        <f>CX$3/DA$3</f>
        <v>0.38461538461538458</v>
      </c>
      <c r="CY563" s="93">
        <f>CY562*CW563</f>
        <v>35614924800</v>
      </c>
      <c r="CZ563" s="93">
        <f>CU563*CY563*$G563*CX563</f>
        <v>46509192296985.594</v>
      </c>
      <c r="DA563" s="93">
        <f t="shared" si="607"/>
        <v>4828309959906324</v>
      </c>
      <c r="DB563" s="93">
        <f t="shared" si="594"/>
        <v>4.453329906946833E+35</v>
      </c>
      <c r="DC563" s="93">
        <f t="shared" si="595"/>
        <v>397858.1333333333</v>
      </c>
      <c r="DD563" s="94">
        <f t="shared" si="596"/>
        <v>103.81410042718076</v>
      </c>
      <c r="DE563" s="100">
        <f t="shared" si="614"/>
        <v>18.311849464767299</v>
      </c>
    </row>
    <row r="564" spans="1:109">
      <c r="A564" s="84">
        <v>8192</v>
      </c>
      <c r="B564" s="84">
        <f t="shared" si="550"/>
        <v>18.600000000000001</v>
      </c>
      <c r="C564" s="112">
        <f t="shared" si="615"/>
        <v>14.74</v>
      </c>
      <c r="D564" s="116"/>
      <c r="E564" s="86">
        <f t="shared" si="619"/>
        <v>3.79</v>
      </c>
      <c r="F564" s="86">
        <f t="shared" si="620"/>
        <v>3.79</v>
      </c>
      <c r="G564" s="87">
        <f t="shared" si="552"/>
        <v>14.364100000000001</v>
      </c>
      <c r="H564" s="88">
        <f t="shared" si="621"/>
        <v>3.9350251833607137E+33</v>
      </c>
      <c r="I564" s="84">
        <f t="shared" si="622"/>
        <v>111.60000000000005</v>
      </c>
      <c r="J564" s="89">
        <v>558</v>
      </c>
      <c r="K564" s="94">
        <f t="shared" si="554"/>
        <v>558</v>
      </c>
      <c r="L564" s="94">
        <f t="shared" si="555"/>
        <v>10</v>
      </c>
      <c r="M564" s="94">
        <v>1</v>
      </c>
      <c r="N564" s="94">
        <f>N$3/Q$3</f>
        <v>1</v>
      </c>
      <c r="O564" s="93">
        <f>O563*M564</f>
        <v>1.6264888871909423E+28</v>
      </c>
      <c r="P564" s="93">
        <f>K564*O564*$G564*N564</f>
        <v>1.3036581355670675E+32</v>
      </c>
      <c r="Q564" s="93">
        <f t="shared" si="616"/>
        <v>3.9350251833607135E+34</v>
      </c>
      <c r="R564" s="93">
        <f t="shared" si="617"/>
        <v>1.9675125916803567E+35</v>
      </c>
      <c r="S564" s="93">
        <f t="shared" si="556"/>
        <v>398131.20000000001</v>
      </c>
      <c r="T564" s="94">
        <f t="shared" si="618"/>
        <v>301.84486837487111</v>
      </c>
      <c r="U564" s="100">
        <f>T564/(($C564/N$3))</f>
        <v>20.47794222353264</v>
      </c>
      <c r="V564" s="94">
        <f t="shared" si="557"/>
        <v>548</v>
      </c>
      <c r="W564" s="97">
        <f t="shared" si="558"/>
        <v>10.5</v>
      </c>
      <c r="X564" s="94">
        <v>1</v>
      </c>
      <c r="Y564" s="94">
        <f>Y$3/AB$3</f>
        <v>0.95238095238095244</v>
      </c>
      <c r="Z564" s="93">
        <f>Z563*X564</f>
        <v>1.7566079981662174E+28</v>
      </c>
      <c r="AA564" s="93">
        <f>V564*Z564*$G564*Y564</f>
        <v>1.3168749461580698E+32</v>
      </c>
      <c r="AB564" s="93">
        <f t="shared" si="599"/>
        <v>1.0329441106321868E+34</v>
      </c>
      <c r="AC564" s="93">
        <f t="shared" si="559"/>
        <v>2.0658882212643748E+35</v>
      </c>
      <c r="AD564" s="93">
        <f t="shared" si="560"/>
        <v>398131.20000000001</v>
      </c>
      <c r="AE564" s="94">
        <f t="shared" si="561"/>
        <v>78.439043406950674</v>
      </c>
      <c r="AF564" s="100">
        <f t="shared" si="600"/>
        <v>5.5875845032088334</v>
      </c>
      <c r="AG564" s="94">
        <f t="shared" si="562"/>
        <v>523</v>
      </c>
      <c r="AH564" s="94">
        <f t="shared" si="563"/>
        <v>11.75</v>
      </c>
      <c r="AI564" s="94">
        <v>1</v>
      </c>
      <c r="AJ564" s="94">
        <f>AJ$3/AM$3</f>
        <v>0.85106382978723394</v>
      </c>
      <c r="AK564" s="93">
        <f>AK563*AI564</f>
        <v>1.6468199982808287E+27</v>
      </c>
      <c r="AL564" s="93">
        <f>AG564*AK564*$G564*AJ564</f>
        <v>1.052903027473264E+31</v>
      </c>
      <c r="AM564" s="93">
        <f t="shared" si="601"/>
        <v>3.6122301487881465E+32</v>
      </c>
      <c r="AN564" s="93">
        <f t="shared" si="564"/>
        <v>2.3118272952244195E+35</v>
      </c>
      <c r="AO564" s="93">
        <f t="shared" si="565"/>
        <v>398131.20000000001</v>
      </c>
      <c r="AP564" s="94">
        <f t="shared" si="566"/>
        <v>34.307339370622813</v>
      </c>
      <c r="AQ564" s="100">
        <f t="shared" si="608"/>
        <v>2.7348116526785486</v>
      </c>
      <c r="AR564" s="94">
        <f t="shared" si="567"/>
        <v>493</v>
      </c>
      <c r="AS564" s="94">
        <f t="shared" si="568"/>
        <v>13.25</v>
      </c>
      <c r="AT564" s="94">
        <v>1</v>
      </c>
      <c r="AU564" s="94">
        <f>AU$3/AX$3</f>
        <v>0.75471698113207542</v>
      </c>
      <c r="AV564" s="93">
        <f>AV563*AT564</f>
        <v>1.043476000422396E+25</v>
      </c>
      <c r="AW564" s="93">
        <f>AR564*AV564*$G564*AU564</f>
        <v>5.576888040384904E+28</v>
      </c>
      <c r="AX564" s="93">
        <f t="shared" si="602"/>
        <v>6.3646342382237842E+30</v>
      </c>
      <c r="AY564" s="93">
        <f t="shared" si="569"/>
        <v>2.6069541839764731E+35</v>
      </c>
      <c r="AZ564" s="93">
        <f t="shared" si="570"/>
        <v>398131.20000000001</v>
      </c>
      <c r="BA564" s="94">
        <f t="shared" si="571"/>
        <v>114.12519297741741</v>
      </c>
      <c r="BB564" s="100">
        <f t="shared" si="609"/>
        <v>10.258879287318729</v>
      </c>
      <c r="BC564" s="94">
        <f t="shared" si="572"/>
        <v>456</v>
      </c>
      <c r="BD564" s="94">
        <f t="shared" si="573"/>
        <v>15.1</v>
      </c>
      <c r="BE564" s="94">
        <v>1</v>
      </c>
      <c r="BF564" s="94">
        <f>BF$3/BI$3</f>
        <v>0.66225165562913912</v>
      </c>
      <c r="BG564" s="93">
        <f>BG563*BE564</f>
        <v>6.8393511179255808E+22</v>
      </c>
      <c r="BH564" s="93">
        <f>BC564*BG564*$G564*BF564</f>
        <v>2.9667518057752086E+26</v>
      </c>
      <c r="BI564" s="93">
        <f t="shared" si="603"/>
        <v>4.2944994538706161E+28</v>
      </c>
      <c r="BJ564" s="93">
        <f t="shared" si="574"/>
        <v>2.9709440134373388E+35</v>
      </c>
      <c r="BK564" s="93">
        <f t="shared" si="575"/>
        <v>398131.20000000001</v>
      </c>
      <c r="BL564" s="94">
        <f t="shared" si="576"/>
        <v>144.75425431648026</v>
      </c>
      <c r="BM564" s="100">
        <f t="shared" si="610"/>
        <v>14.828963637577015</v>
      </c>
      <c r="BN564" s="94">
        <f t="shared" si="577"/>
        <v>406</v>
      </c>
      <c r="BO564" s="94">
        <f t="shared" si="578"/>
        <v>17.600000000000001</v>
      </c>
      <c r="BP564" s="94">
        <v>1</v>
      </c>
      <c r="BQ564" s="94">
        <f>BQ$3/BT$3</f>
        <v>0.56818181818181823</v>
      </c>
      <c r="BR564" s="93">
        <f>BR563*BP564</f>
        <v>4.5829498089347482E+20</v>
      </c>
      <c r="BS564" s="93">
        <f>BN564*BR564*$G564*BQ564</f>
        <v>1.5185772406994868E+24</v>
      </c>
      <c r="BT564" s="93">
        <f t="shared" si="604"/>
        <v>4.8881926730729119E+25</v>
      </c>
      <c r="BU564" s="93">
        <f t="shared" si="579"/>
        <v>3.4628221613574282E+35</v>
      </c>
      <c r="BV564" s="93">
        <f t="shared" si="580"/>
        <v>398131.20000000001</v>
      </c>
      <c r="BW564" s="94">
        <f t="shared" si="581"/>
        <v>32.189292332745048</v>
      </c>
      <c r="BX564" s="100">
        <f t="shared" si="611"/>
        <v>3.843497591969558</v>
      </c>
      <c r="BY564" s="94">
        <f t="shared" si="582"/>
        <v>351</v>
      </c>
      <c r="BZ564" s="94">
        <f t="shared" si="583"/>
        <v>20.350000000000001</v>
      </c>
      <c r="CA564" s="94">
        <v>1</v>
      </c>
      <c r="CB564" s="94">
        <f>CB$3/CE$3</f>
        <v>0.49140049140049141</v>
      </c>
      <c r="CC564" s="93">
        <f>CC563*CA564</f>
        <v>1.970183449608192E+17</v>
      </c>
      <c r="CD564" s="93">
        <f>BY564*CC564*$G564*CB564</f>
        <v>4.88121333811768E+20</v>
      </c>
      <c r="CE564" s="93">
        <f t="shared" si="605"/>
        <v>2.7597523331252606E+22</v>
      </c>
      <c r="CF564" s="93">
        <f t="shared" si="584"/>
        <v>4.0038881240695262E+35</v>
      </c>
      <c r="CG564" s="93">
        <f t="shared" si="585"/>
        <v>398131.20000000001</v>
      </c>
      <c r="CH564" s="94">
        <f t="shared" si="586"/>
        <v>56.538244529781018</v>
      </c>
      <c r="CI564" s="100">
        <f t="shared" si="612"/>
        <v>7.8056531626936483</v>
      </c>
      <c r="CJ564" s="94">
        <f t="shared" si="587"/>
        <v>301</v>
      </c>
      <c r="CK564" s="94">
        <f t="shared" si="588"/>
        <v>22.85</v>
      </c>
      <c r="CL564" s="94">
        <v>1</v>
      </c>
      <c r="CM564" s="94">
        <f>CM$3/CP$3</f>
        <v>0.43763676148796499</v>
      </c>
      <c r="CN564" s="93">
        <f>CN563*CL564</f>
        <v>1095443856998400</v>
      </c>
      <c r="CO564" s="93">
        <f>CJ564*CN564*$G564*CM564</f>
        <v>2.0727591234133594E+18</v>
      </c>
      <c r="CP564" s="93">
        <f t="shared" si="606"/>
        <v>3.0261603967632826E+19</v>
      </c>
      <c r="CQ564" s="93">
        <f t="shared" si="589"/>
        <v>4.4957662719896163E+35</v>
      </c>
      <c r="CR564" s="93">
        <f t="shared" si="590"/>
        <v>398131.20000000001</v>
      </c>
      <c r="CS564" s="94">
        <f t="shared" si="591"/>
        <v>14.599672304323958</v>
      </c>
      <c r="CT564" s="100">
        <f t="shared" si="613"/>
        <v>2.2632463511112788</v>
      </c>
      <c r="CU564" s="94">
        <f t="shared" si="592"/>
        <v>238</v>
      </c>
      <c r="CV564" s="94">
        <f t="shared" si="593"/>
        <v>26</v>
      </c>
      <c r="CW564" s="94">
        <v>1</v>
      </c>
      <c r="CX564" s="94">
        <f>CX$3/DA$3</f>
        <v>0.38461538461538458</v>
      </c>
      <c r="CY564" s="93">
        <f>CY563*CW564</f>
        <v>35614924800</v>
      </c>
      <c r="CZ564" s="93">
        <f>CU564*CY564*$G564*CX564</f>
        <v>46828911243878.398</v>
      </c>
      <c r="DA564" s="93">
        <f t="shared" si="607"/>
        <v>5546271708360195</v>
      </c>
      <c r="DB564" s="93">
        <f t="shared" si="594"/>
        <v>5.1155327383689275E+35</v>
      </c>
      <c r="DC564" s="93">
        <f t="shared" si="595"/>
        <v>398131.20000000001</v>
      </c>
      <c r="DD564" s="94">
        <f t="shared" si="596"/>
        <v>118.4369134587817</v>
      </c>
      <c r="DE564" s="100">
        <f t="shared" si="614"/>
        <v>20.891178764778317</v>
      </c>
    </row>
    <row r="565" spans="1:109">
      <c r="A565" s="84">
        <v>8192</v>
      </c>
      <c r="B565" s="84">
        <f t="shared" si="550"/>
        <v>18.633333333333333</v>
      </c>
      <c r="C565" s="112">
        <f t="shared" si="615"/>
        <v>14.74</v>
      </c>
      <c r="D565" s="116"/>
      <c r="E565" s="86">
        <f t="shared" si="619"/>
        <v>3.7949999999999999</v>
      </c>
      <c r="F565" s="86">
        <f t="shared" si="620"/>
        <v>3.7949999999999999</v>
      </c>
      <c r="G565" s="87">
        <f t="shared" si="552"/>
        <v>14.402025</v>
      </c>
      <c r="H565" s="88">
        <f t="shared" si="621"/>
        <v>4.5201569549983577E+33</v>
      </c>
      <c r="I565" s="84">
        <f t="shared" si="622"/>
        <v>111.80000000000007</v>
      </c>
      <c r="J565" s="89">
        <v>559</v>
      </c>
      <c r="K565" s="94">
        <f t="shared" si="554"/>
        <v>559</v>
      </c>
      <c r="L565" s="94">
        <f t="shared" si="555"/>
        <v>10</v>
      </c>
      <c r="M565" s="94">
        <v>1</v>
      </c>
      <c r="N565" s="94">
        <f>N$3/Q$3</f>
        <v>1</v>
      </c>
      <c r="O565" s="93">
        <f>O564*M565</f>
        <v>1.6264888871909423E+28</v>
      </c>
      <c r="P565" s="93">
        <f>K565*O565*$G565*N565</f>
        <v>1.3094426091090287E+32</v>
      </c>
      <c r="Q565" s="93">
        <f t="shared" si="616"/>
        <v>4.5201569549983578E+34</v>
      </c>
      <c r="R565" s="93">
        <f t="shared" si="617"/>
        <v>2.2600784774991787E+35</v>
      </c>
      <c r="S565" s="93">
        <f t="shared" si="556"/>
        <v>398404.26666666666</v>
      </c>
      <c r="T565" s="94">
        <f t="shared" si="618"/>
        <v>345.19702685358345</v>
      </c>
      <c r="U565" s="100">
        <f>T565/(($C565/N$3))</f>
        <v>23.419065593865906</v>
      </c>
      <c r="V565" s="94">
        <f t="shared" si="557"/>
        <v>549</v>
      </c>
      <c r="W565" s="97">
        <f t="shared" si="558"/>
        <v>10.5</v>
      </c>
      <c r="X565" s="94">
        <v>1</v>
      </c>
      <c r="Y565" s="94">
        <f>Y$3/AB$3</f>
        <v>0.95238095238095244</v>
      </c>
      <c r="Z565" s="93">
        <f>Z564*X565</f>
        <v>1.7566079981662174E+28</v>
      </c>
      <c r="AA565" s="93">
        <f>V565*Z565*$G565*Y565</f>
        <v>1.3227612433647247E+32</v>
      </c>
      <c r="AB565" s="93">
        <f t="shared" si="599"/>
        <v>1.1865412006870682E+34</v>
      </c>
      <c r="AC565" s="93">
        <f t="shared" si="559"/>
        <v>2.3730824013741378E+35</v>
      </c>
      <c r="AD565" s="93">
        <f t="shared" si="560"/>
        <v>398404.26666666666</v>
      </c>
      <c r="AE565" s="94">
        <f t="shared" si="561"/>
        <v>89.701842009586571</v>
      </c>
      <c r="AF565" s="100">
        <f t="shared" si="600"/>
        <v>6.389886981686967</v>
      </c>
      <c r="AG565" s="94">
        <f t="shared" si="562"/>
        <v>524</v>
      </c>
      <c r="AH565" s="94">
        <f t="shared" si="563"/>
        <v>11.75</v>
      </c>
      <c r="AI565" s="94">
        <v>1</v>
      </c>
      <c r="AJ565" s="94">
        <f>AJ$3/AM$3</f>
        <v>0.85106382978723394</v>
      </c>
      <c r="AK565" s="93">
        <f>AK564*AI565</f>
        <v>1.6468199982808287E+27</v>
      </c>
      <c r="AL565" s="93">
        <f>AG565*AK565*$G565*AJ565</f>
        <v>1.0577014825300421E+31</v>
      </c>
      <c r="AM565" s="93">
        <f t="shared" si="601"/>
        <v>4.1493628297836398E+32</v>
      </c>
      <c r="AN565" s="93">
        <f t="shared" si="564"/>
        <v>2.6555922110615349E+35</v>
      </c>
      <c r="AO565" s="93">
        <f t="shared" si="565"/>
        <v>398404.26666666666</v>
      </c>
      <c r="AP565" s="94">
        <f t="shared" si="566"/>
        <v>39.229999185198125</v>
      </c>
      <c r="AQ565" s="100">
        <f t="shared" si="608"/>
        <v>3.1272217803668791</v>
      </c>
      <c r="AR565" s="94">
        <f t="shared" si="567"/>
        <v>494</v>
      </c>
      <c r="AS565" s="94">
        <f t="shared" si="568"/>
        <v>13.25</v>
      </c>
      <c r="AT565" s="94">
        <v>1</v>
      </c>
      <c r="AU565" s="94">
        <f>AU$3/AX$3</f>
        <v>0.75471698113207542</v>
      </c>
      <c r="AV565" s="93">
        <f>AV564*AT565</f>
        <v>1.043476000422396E+25</v>
      </c>
      <c r="AW565" s="93">
        <f>AR565*AV565*$G565*AU565</f>
        <v>5.6029545040164352E+28</v>
      </c>
      <c r="AX565" s="93">
        <f t="shared" si="602"/>
        <v>7.3110448796054681E+30</v>
      </c>
      <c r="AY565" s="93">
        <f t="shared" si="569"/>
        <v>2.9946039826864118E+35</v>
      </c>
      <c r="AZ565" s="93">
        <f t="shared" si="570"/>
        <v>398404.26666666666</v>
      </c>
      <c r="BA565" s="94">
        <f t="shared" si="571"/>
        <v>130.48552998894783</v>
      </c>
      <c r="BB565" s="100">
        <f t="shared" si="609"/>
        <v>11.729533733741919</v>
      </c>
      <c r="BC565" s="94">
        <f t="shared" si="572"/>
        <v>457</v>
      </c>
      <c r="BD565" s="94">
        <f t="shared" si="573"/>
        <v>15.1</v>
      </c>
      <c r="BE565" s="94">
        <v>1</v>
      </c>
      <c r="BF565" s="94">
        <f>BF$3/BI$3</f>
        <v>0.66225165562913912</v>
      </c>
      <c r="BG565" s="93">
        <f>BG564*BE565</f>
        <v>6.8393511179255808E+22</v>
      </c>
      <c r="BH565" s="93">
        <f>BC565*BG565*$G565*BF565</f>
        <v>2.9811080227386077E+26</v>
      </c>
      <c r="BI565" s="93">
        <f t="shared" si="603"/>
        <v>4.9330844581968428E+28</v>
      </c>
      <c r="BJ565" s="93">
        <f t="shared" si="574"/>
        <v>3.4127185010237596E+35</v>
      </c>
      <c r="BK565" s="93">
        <f t="shared" si="575"/>
        <v>398404.26666666666</v>
      </c>
      <c r="BL565" s="94">
        <f t="shared" si="576"/>
        <v>165.47821885585492</v>
      </c>
      <c r="BM565" s="100">
        <f t="shared" si="610"/>
        <v>16.951974930280933</v>
      </c>
      <c r="BN565" s="94">
        <f t="shared" si="577"/>
        <v>407</v>
      </c>
      <c r="BO565" s="94">
        <f t="shared" si="578"/>
        <v>17.600000000000001</v>
      </c>
      <c r="BP565" s="94">
        <v>1</v>
      </c>
      <c r="BQ565" s="94">
        <f>BQ$3/BT$3</f>
        <v>0.56818181818181823</v>
      </c>
      <c r="BR565" s="93">
        <f>BR564*BP565</f>
        <v>4.5829498089347482E+20</v>
      </c>
      <c r="BS565" s="93">
        <f>BN565*BR565*$G565*BQ565</f>
        <v>1.5263368973217927E+24</v>
      </c>
      <c r="BT565" s="93">
        <f t="shared" si="604"/>
        <v>5.6150588824674144E+25</v>
      </c>
      <c r="BU565" s="93">
        <f t="shared" si="579"/>
        <v>3.9777381203985554E+35</v>
      </c>
      <c r="BV565" s="93">
        <f t="shared" si="580"/>
        <v>398404.26666666666</v>
      </c>
      <c r="BW565" s="94">
        <f t="shared" si="581"/>
        <v>36.787808067275002</v>
      </c>
      <c r="BX565" s="100">
        <f t="shared" si="611"/>
        <v>4.3925740975850749</v>
      </c>
      <c r="BY565" s="94">
        <f t="shared" si="582"/>
        <v>352</v>
      </c>
      <c r="BZ565" s="94">
        <f t="shared" si="583"/>
        <v>20.350000000000001</v>
      </c>
      <c r="CA565" s="94">
        <v>1</v>
      </c>
      <c r="CB565" s="94">
        <f>CB$3/CE$3</f>
        <v>0.49140049140049141</v>
      </c>
      <c r="CC565" s="93">
        <f>CC564*CA565</f>
        <v>1.970183449608192E+17</v>
      </c>
      <c r="CD565" s="93">
        <f>BY565*CC565*$G565*CB565</f>
        <v>4.9080443322539973E+20</v>
      </c>
      <c r="CE565" s="93">
        <f t="shared" si="605"/>
        <v>3.1701229652602165E+22</v>
      </c>
      <c r="CF565" s="93">
        <f t="shared" si="584"/>
        <v>4.5992597017108287E+35</v>
      </c>
      <c r="CG565" s="93">
        <f t="shared" si="585"/>
        <v>398404.26666666666</v>
      </c>
      <c r="CH565" s="94">
        <f t="shared" si="586"/>
        <v>64.590349040395722</v>
      </c>
      <c r="CI565" s="100">
        <f t="shared" si="612"/>
        <v>8.9173243078158269</v>
      </c>
      <c r="CJ565" s="94">
        <f t="shared" si="587"/>
        <v>302</v>
      </c>
      <c r="CK565" s="94">
        <f t="shared" si="588"/>
        <v>22.85</v>
      </c>
      <c r="CL565" s="94">
        <v>1</v>
      </c>
      <c r="CM565" s="94">
        <f>CM$3/CP$3</f>
        <v>0.43763676148796499</v>
      </c>
      <c r="CN565" s="93">
        <f>CN564*CL565</f>
        <v>1095443856998400</v>
      </c>
      <c r="CO565" s="93">
        <f>CJ565*CN565*$G565*CM565</f>
        <v>2.0851361768076101E+18</v>
      </c>
      <c r="CP565" s="93">
        <f t="shared" si="606"/>
        <v>3.476145469719158E+19</v>
      </c>
      <c r="CQ565" s="93">
        <f t="shared" si="589"/>
        <v>5.1642793210856238E+35</v>
      </c>
      <c r="CR565" s="93">
        <f t="shared" si="590"/>
        <v>398404.26666666666</v>
      </c>
      <c r="CS565" s="94">
        <f t="shared" si="591"/>
        <v>16.67107169490107</v>
      </c>
      <c r="CT565" s="100">
        <f t="shared" si="613"/>
        <v>2.5843554153900237</v>
      </c>
      <c r="CU565" s="94">
        <f t="shared" si="592"/>
        <v>239</v>
      </c>
      <c r="CV565" s="94">
        <f t="shared" si="593"/>
        <v>26</v>
      </c>
      <c r="CW565" s="94">
        <v>1</v>
      </c>
      <c r="CX565" s="94">
        <f>CX$3/DA$3</f>
        <v>0.38461538461538458</v>
      </c>
      <c r="CY565" s="93">
        <f>CY564*CW565</f>
        <v>35614924800</v>
      </c>
      <c r="CZ565" s="93">
        <f>CU565*CY565*$G565*CX565</f>
        <v>47149831509580.797</v>
      </c>
      <c r="DA565" s="93">
        <f t="shared" si="607"/>
        <v>6370993187759951</v>
      </c>
      <c r="DB565" s="93">
        <f t="shared" si="594"/>
        <v>5.8762040414978649E+35</v>
      </c>
      <c r="DC565" s="93">
        <f t="shared" si="595"/>
        <v>398404.26666666666</v>
      </c>
      <c r="DD565" s="94">
        <f t="shared" si="596"/>
        <v>135.12228959854016</v>
      </c>
      <c r="DE565" s="100">
        <f t="shared" si="614"/>
        <v>23.834325166635306</v>
      </c>
    </row>
    <row r="566" spans="1:109">
      <c r="A566" s="84">
        <v>8192</v>
      </c>
      <c r="B566" s="84">
        <f t="shared" si="550"/>
        <v>18.666666666666668</v>
      </c>
      <c r="C566" s="112">
        <f t="shared" si="615"/>
        <v>14.74</v>
      </c>
      <c r="D566" s="116"/>
      <c r="E566" s="86">
        <f t="shared" si="619"/>
        <v>3.8000000000000003</v>
      </c>
      <c r="F566" s="86">
        <f t="shared" si="620"/>
        <v>3.8000000000000003</v>
      </c>
      <c r="G566" s="87">
        <f t="shared" si="552"/>
        <v>14.440000000000001</v>
      </c>
      <c r="H566" s="88">
        <f t="shared" si="621"/>
        <v>5.1922968585350213E+33</v>
      </c>
      <c r="I566" s="84">
        <f t="shared" si="622"/>
        <v>112.00000000000006</v>
      </c>
      <c r="J566" s="89">
        <v>560</v>
      </c>
      <c r="K566" s="94">
        <f t="shared" si="554"/>
        <v>560</v>
      </c>
      <c r="L566" s="94">
        <f t="shared" si="555"/>
        <v>10</v>
      </c>
      <c r="M566" s="94">
        <v>15</v>
      </c>
      <c r="N566" s="94">
        <f>N$3/Q$3</f>
        <v>1</v>
      </c>
      <c r="O566" s="93">
        <f>O565*M566</f>
        <v>2.4397333307864136E+29</v>
      </c>
      <c r="P566" s="93">
        <f>K566*O566*$G566*N566</f>
        <v>1.9728659606071256E+33</v>
      </c>
      <c r="Q566" s="93">
        <f t="shared" si="616"/>
        <v>5.1922968585350213E+34</v>
      </c>
      <c r="R566" s="93">
        <f t="shared" si="617"/>
        <v>2.5961484292675105E+35</v>
      </c>
      <c r="S566" s="93">
        <f t="shared" si="556"/>
        <v>398677.33333333337</v>
      </c>
      <c r="T566" s="94">
        <f t="shared" si="618"/>
        <v>26.318548559361606</v>
      </c>
      <c r="U566" s="100">
        <f>T566/(($C566/N$3))</f>
        <v>1.7855188981927819</v>
      </c>
      <c r="V566" s="94">
        <f t="shared" si="557"/>
        <v>550</v>
      </c>
      <c r="W566" s="97">
        <f t="shared" si="558"/>
        <v>10.5</v>
      </c>
      <c r="X566" s="94">
        <v>1</v>
      </c>
      <c r="Y566" s="94">
        <f>Y$3/AB$3</f>
        <v>0.95238095238095244</v>
      </c>
      <c r="Z566" s="93">
        <f>Z565*X566</f>
        <v>1.7566079981662174E+28</v>
      </c>
      <c r="AA566" s="93">
        <f>V566*Z566*$G566*Y566</f>
        <v>1.328664830612962E+32</v>
      </c>
      <c r="AB566" s="93">
        <f t="shared" si="599"/>
        <v>1.3629779253654423E+34</v>
      </c>
      <c r="AC566" s="93">
        <f t="shared" si="559"/>
        <v>2.725955850730886E+35</v>
      </c>
      <c r="AD566" s="93">
        <f t="shared" si="560"/>
        <v>398677.33333333337</v>
      </c>
      <c r="AE566" s="94">
        <f t="shared" si="561"/>
        <v>102.58252449842074</v>
      </c>
      <c r="AF566" s="100">
        <f t="shared" si="600"/>
        <v>7.30743899072875</v>
      </c>
      <c r="AG566" s="94">
        <f t="shared" si="562"/>
        <v>525</v>
      </c>
      <c r="AH566" s="94">
        <f t="shared" si="563"/>
        <v>11.75</v>
      </c>
      <c r="AI566" s="94">
        <v>1</v>
      </c>
      <c r="AJ566" s="94">
        <f>AJ$3/AM$3</f>
        <v>0.85106382978723394</v>
      </c>
      <c r="AK566" s="93">
        <f>AK565*AI566</f>
        <v>1.6468199982808287E+27</v>
      </c>
      <c r="AL566" s="93">
        <f>AG566*AK566*$G566*AJ566</f>
        <v>1.0625142474014435E+31</v>
      </c>
      <c r="AM566" s="93">
        <f t="shared" si="601"/>
        <v>4.766366256858309E+32</v>
      </c>
      <c r="AN566" s="93">
        <f t="shared" si="564"/>
        <v>3.0504744043893252E+35</v>
      </c>
      <c r="AO566" s="93">
        <f t="shared" si="565"/>
        <v>398677.33333333337</v>
      </c>
      <c r="AP566" s="94">
        <f t="shared" si="566"/>
        <v>44.859316178726594</v>
      </c>
      <c r="AQ566" s="100">
        <f t="shared" si="608"/>
        <v>3.5759631282227784</v>
      </c>
      <c r="AR566" s="94">
        <f t="shared" si="567"/>
        <v>495</v>
      </c>
      <c r="AS566" s="94">
        <f t="shared" si="568"/>
        <v>13.25</v>
      </c>
      <c r="AT566" s="94">
        <v>1</v>
      </c>
      <c r="AU566" s="94">
        <f>AU$3/AX$3</f>
        <v>0.75471698113207542</v>
      </c>
      <c r="AV566" s="93">
        <f>AV565*AT566</f>
        <v>1.043476000422396E+25</v>
      </c>
      <c r="AW566" s="93">
        <f>AR566*AV566*$G566*AU566</f>
        <v>5.6291001930710955E+28</v>
      </c>
      <c r="AX566" s="93">
        <f t="shared" si="602"/>
        <v>8.3981852265122956E+30</v>
      </c>
      <c r="AY566" s="93">
        <f t="shared" si="569"/>
        <v>3.4398966687794517E+35</v>
      </c>
      <c r="AZ566" s="93">
        <f t="shared" si="570"/>
        <v>398677.33333333337</v>
      </c>
      <c r="BA566" s="94">
        <f t="shared" si="571"/>
        <v>149.19232094766565</v>
      </c>
      <c r="BB566" s="100">
        <f t="shared" si="609"/>
        <v>13.411114332134124</v>
      </c>
      <c r="BC566" s="94">
        <f t="shared" si="572"/>
        <v>458</v>
      </c>
      <c r="BD566" s="94">
        <f t="shared" si="573"/>
        <v>15.1</v>
      </c>
      <c r="BE566" s="94">
        <v>1</v>
      </c>
      <c r="BF566" s="94">
        <f>BF$3/BI$3</f>
        <v>0.66225165562913912</v>
      </c>
      <c r="BG566" s="93">
        <f>BG565*BE566</f>
        <v>6.8393511179255808E+22</v>
      </c>
      <c r="BH566" s="93">
        <f>BC566*BG566*$G566*BF566</f>
        <v>2.9955089672465691E+26</v>
      </c>
      <c r="BI566" s="93">
        <f t="shared" si="603"/>
        <v>5.666626002192153E+28</v>
      </c>
      <c r="BJ566" s="93">
        <f t="shared" si="574"/>
        <v>3.920184128193941E+35</v>
      </c>
      <c r="BK566" s="93">
        <f t="shared" si="575"/>
        <v>398677.33333333337</v>
      </c>
      <c r="BL566" s="94">
        <f t="shared" si="576"/>
        <v>189.17072404563149</v>
      </c>
      <c r="BM566" s="100">
        <f t="shared" si="610"/>
        <v>19.379090455149495</v>
      </c>
      <c r="BN566" s="94">
        <f t="shared" si="577"/>
        <v>408</v>
      </c>
      <c r="BO566" s="94">
        <f t="shared" si="578"/>
        <v>17.600000000000001</v>
      </c>
      <c r="BP566" s="94">
        <v>1</v>
      </c>
      <c r="BQ566" s="94">
        <f>BQ$3/BT$3</f>
        <v>0.56818181818181823</v>
      </c>
      <c r="BR566" s="93">
        <f>BR565*BP566</f>
        <v>4.5829498089347482E+20</v>
      </c>
      <c r="BS566" s="93">
        <f>BN566*BR566*$G566*BQ566</f>
        <v>1.5341216169508666E+24</v>
      </c>
      <c r="BT566" s="93">
        <f t="shared" si="604"/>
        <v>6.4500089015018082E+25</v>
      </c>
      <c r="BU566" s="93">
        <f t="shared" si="579"/>
        <v>4.5692212355108195E+35</v>
      </c>
      <c r="BV566" s="93">
        <f t="shared" si="580"/>
        <v>398677.33333333337</v>
      </c>
      <c r="BW566" s="94">
        <f t="shared" si="581"/>
        <v>42.043660882124072</v>
      </c>
      <c r="BX566" s="100">
        <f t="shared" si="611"/>
        <v>5.0201386127909338</v>
      </c>
      <c r="BY566" s="94">
        <f t="shared" si="582"/>
        <v>353</v>
      </c>
      <c r="BZ566" s="94">
        <f t="shared" si="583"/>
        <v>20.350000000000001</v>
      </c>
      <c r="CA566" s="94">
        <v>1</v>
      </c>
      <c r="CB566" s="94">
        <f>CB$3/CE$3</f>
        <v>0.49140049140049141</v>
      </c>
      <c r="CC566" s="93">
        <f>CC565*CA566</f>
        <v>1.970183449608192E+17</v>
      </c>
      <c r="CD566" s="93">
        <f>BY566*CC566*$G566*CB566</f>
        <v>4.9349658483325947E+20</v>
      </c>
      <c r="CE566" s="93">
        <f t="shared" si="605"/>
        <v>3.6415150353327344E+22</v>
      </c>
      <c r="CF566" s="93">
        <f t="shared" si="584"/>
        <v>5.2831620535593849E+35</v>
      </c>
      <c r="CG566" s="93">
        <f t="shared" si="585"/>
        <v>398677.33333333337</v>
      </c>
      <c r="CH566" s="94">
        <f t="shared" si="586"/>
        <v>73.790075701600131</v>
      </c>
      <c r="CI566" s="100">
        <f t="shared" si="612"/>
        <v>10.187435824474646</v>
      </c>
      <c r="CJ566" s="94">
        <f t="shared" si="587"/>
        <v>303</v>
      </c>
      <c r="CK566" s="94">
        <f t="shared" si="588"/>
        <v>22.85</v>
      </c>
      <c r="CL566" s="94">
        <v>1</v>
      </c>
      <c r="CM566" s="94">
        <f>CM$3/CP$3</f>
        <v>0.43763676148796499</v>
      </c>
      <c r="CN566" s="93">
        <f>CN565*CL566</f>
        <v>1095443856998400</v>
      </c>
      <c r="CO566" s="93">
        <f>CJ566*CN566*$G566*CM566</f>
        <v>2.0975568561935404E+18</v>
      </c>
      <c r="CP566" s="93">
        <f t="shared" si="606"/>
        <v>3.9930425827967918E+19</v>
      </c>
      <c r="CQ566" s="93">
        <f t="shared" si="589"/>
        <v>5.9321991608762619E+35</v>
      </c>
      <c r="CR566" s="93">
        <f t="shared" si="590"/>
        <v>398677.33333333337</v>
      </c>
      <c r="CS566" s="94">
        <f t="shared" si="591"/>
        <v>19.036635746041281</v>
      </c>
      <c r="CT566" s="100">
        <f t="shared" si="613"/>
        <v>2.9510659891251243</v>
      </c>
      <c r="CU566" s="94">
        <f t="shared" si="592"/>
        <v>240</v>
      </c>
      <c r="CV566" s="94">
        <f t="shared" si="593"/>
        <v>26</v>
      </c>
      <c r="CW566" s="94">
        <v>14</v>
      </c>
      <c r="CX566" s="94">
        <f>CX$3/DA$3</f>
        <v>0.38461538461538458</v>
      </c>
      <c r="CY566" s="93">
        <f>CY565*CW566</f>
        <v>498608947200</v>
      </c>
      <c r="CZ566" s="93">
        <f>CU566*CY566*$G566*CX566</f>
        <v>664607372083200</v>
      </c>
      <c r="DA566" s="93">
        <f t="shared" si="607"/>
        <v>7318349394477175</v>
      </c>
      <c r="DB566" s="93">
        <f t="shared" si="594"/>
        <v>6.7499859160955283E+35</v>
      </c>
      <c r="DC566" s="93">
        <f t="shared" si="595"/>
        <v>398677.33333333337</v>
      </c>
      <c r="DD566" s="94">
        <f t="shared" si="596"/>
        <v>11.0115380928411</v>
      </c>
      <c r="DE566" s="100">
        <f t="shared" si="614"/>
        <v>1.9423337205825548</v>
      </c>
    </row>
    <row r="567" spans="1:109">
      <c r="A567" s="84">
        <v>8192</v>
      </c>
      <c r="B567" s="84">
        <f t="shared" si="550"/>
        <v>18.7</v>
      </c>
      <c r="C567" s="112">
        <f t="shared" si="615"/>
        <v>14.74</v>
      </c>
      <c r="D567" s="116"/>
      <c r="E567" s="86">
        <f t="shared" si="619"/>
        <v>3.8050000000000002</v>
      </c>
      <c r="F567" s="86">
        <f t="shared" si="620"/>
        <v>3.8050000000000002</v>
      </c>
      <c r="G567" s="87">
        <f t="shared" si="552"/>
        <v>14.478025000000001</v>
      </c>
      <c r="H567" s="88">
        <f t="shared" si="621"/>
        <v>5.9643828600554521E+33</v>
      </c>
      <c r="I567" s="84">
        <f t="shared" si="622"/>
        <v>112.20000000000005</v>
      </c>
      <c r="J567" s="89">
        <v>561</v>
      </c>
      <c r="K567" s="94">
        <f t="shared" si="554"/>
        <v>561</v>
      </c>
      <c r="L567" s="94">
        <f t="shared" si="555"/>
        <v>10</v>
      </c>
      <c r="M567" s="94">
        <v>1</v>
      </c>
      <c r="N567" s="94">
        <f>N$3/Q$3</f>
        <v>1</v>
      </c>
      <c r="O567" s="93">
        <f>O566*M567</f>
        <v>2.4397333307864136E+29</v>
      </c>
      <c r="P567" s="93">
        <f>K567*O567*$G567*N567</f>
        <v>1.9815933807773478E+33</v>
      </c>
      <c r="Q567" s="93">
        <f t="shared" si="616"/>
        <v>5.9643828600554525E+34</v>
      </c>
      <c r="R567" s="93">
        <f t="shared" si="617"/>
        <v>2.9821914300277263E+35</v>
      </c>
      <c r="S567" s="93">
        <f t="shared" si="556"/>
        <v>398950.40000000002</v>
      </c>
      <c r="T567" s="94">
        <f t="shared" si="618"/>
        <v>30.098924016973246</v>
      </c>
      <c r="U567" s="100">
        <f>T567/(($C567/N$3))</f>
        <v>2.0419894177051048</v>
      </c>
      <c r="V567" s="94">
        <f t="shared" si="557"/>
        <v>551</v>
      </c>
      <c r="W567" s="97">
        <f t="shared" si="558"/>
        <v>10.5</v>
      </c>
      <c r="X567" s="94">
        <v>1</v>
      </c>
      <c r="Y567" s="94">
        <f>Y$3/AB$3</f>
        <v>0.95238095238095244</v>
      </c>
      <c r="Z567" s="93">
        <f>Z566*X567</f>
        <v>1.7566079981662174E+28</v>
      </c>
      <c r="AA567" s="93">
        <f>V567*Z567*$G567*Y567</f>
        <v>1.3345857329971809E+32</v>
      </c>
      <c r="AB567" s="93">
        <f t="shared" si="599"/>
        <v>1.5656505007645553E+34</v>
      </c>
      <c r="AC567" s="93">
        <f t="shared" si="559"/>
        <v>3.1313010015291125E+35</v>
      </c>
      <c r="AD567" s="93">
        <f t="shared" si="560"/>
        <v>398950.40000000002</v>
      </c>
      <c r="AE567" s="94">
        <f t="shared" si="561"/>
        <v>117.31359492720296</v>
      </c>
      <c r="AF567" s="100">
        <f t="shared" si="600"/>
        <v>8.3568028950856927</v>
      </c>
      <c r="AG567" s="94">
        <f t="shared" si="562"/>
        <v>526</v>
      </c>
      <c r="AH567" s="94">
        <f t="shared" si="563"/>
        <v>11.75</v>
      </c>
      <c r="AI567" s="94">
        <v>1</v>
      </c>
      <c r="AJ567" s="94">
        <f>AJ$3/AM$3</f>
        <v>0.85106382978723394</v>
      </c>
      <c r="AK567" s="93">
        <f>AK566*AI567</f>
        <v>1.6468199982808287E+27</v>
      </c>
      <c r="AL567" s="93">
        <f>AG567*AK567*$G567*AJ567</f>
        <v>1.0673413431107022E+31</v>
      </c>
      <c r="AM567" s="93">
        <f t="shared" si="601"/>
        <v>5.4751170785665144E+32</v>
      </c>
      <c r="AN567" s="93">
        <f t="shared" si="564"/>
        <v>3.5040749302825777E+35</v>
      </c>
      <c r="AO567" s="93">
        <f t="shared" si="565"/>
        <v>398950.40000000002</v>
      </c>
      <c r="AP567" s="94">
        <f t="shared" si="566"/>
        <v>51.296776929952088</v>
      </c>
      <c r="AQ567" s="100">
        <f t="shared" si="608"/>
        <v>4.0891257050674161</v>
      </c>
      <c r="AR567" s="94">
        <f t="shared" si="567"/>
        <v>496</v>
      </c>
      <c r="AS567" s="94">
        <f t="shared" si="568"/>
        <v>13.25</v>
      </c>
      <c r="AT567" s="94">
        <v>1</v>
      </c>
      <c r="AU567" s="94">
        <f>AU$3/AX$3</f>
        <v>0.75471698113207542</v>
      </c>
      <c r="AV567" s="93">
        <f>AV566*AT567</f>
        <v>1.043476000422396E+25</v>
      </c>
      <c r="AW567" s="93">
        <f>AR567*AV567*$G567*AU567</f>
        <v>5.6553252256782398E+28</v>
      </c>
      <c r="AX567" s="93">
        <f t="shared" si="602"/>
        <v>9.6469815546550808E+30</v>
      </c>
      <c r="AY567" s="93">
        <f t="shared" si="569"/>
        <v>3.9514036447867371E+35</v>
      </c>
      <c r="AZ567" s="93">
        <f t="shared" si="570"/>
        <v>398950.40000000002</v>
      </c>
      <c r="BA567" s="94">
        <f t="shared" si="571"/>
        <v>170.58225954632209</v>
      </c>
      <c r="BB567" s="100">
        <f t="shared" si="609"/>
        <v>15.333886967359346</v>
      </c>
      <c r="BC567" s="94">
        <f t="shared" si="572"/>
        <v>459</v>
      </c>
      <c r="BD567" s="94">
        <f t="shared" si="573"/>
        <v>15.1</v>
      </c>
      <c r="BE567" s="94">
        <v>1</v>
      </c>
      <c r="BF567" s="94">
        <f>BF$3/BI$3</f>
        <v>0.66225165562913912</v>
      </c>
      <c r="BG567" s="93">
        <f>BG566*BE567</f>
        <v>6.8393511179255808E+22</v>
      </c>
      <c r="BH567" s="93">
        <f>BC567*BG567*$G567*BF567</f>
        <v>3.009954707239667E+26</v>
      </c>
      <c r="BI567" s="93">
        <f t="shared" si="603"/>
        <v>6.5092439671015494E+28</v>
      </c>
      <c r="BJ567" s="93">
        <f t="shared" si="574"/>
        <v>4.5031090593418665E+35</v>
      </c>
      <c r="BK567" s="93">
        <f t="shared" si="575"/>
        <v>398950.40000000002</v>
      </c>
      <c r="BL567" s="94">
        <f t="shared" si="576"/>
        <v>216.25720651029226</v>
      </c>
      <c r="BM567" s="100">
        <f t="shared" si="610"/>
        <v>22.153892932872544</v>
      </c>
      <c r="BN567" s="94">
        <f t="shared" si="577"/>
        <v>409</v>
      </c>
      <c r="BO567" s="94">
        <f t="shared" si="578"/>
        <v>17.600000000000001</v>
      </c>
      <c r="BP567" s="94">
        <v>1</v>
      </c>
      <c r="BQ567" s="94">
        <f>BQ$3/BT$3</f>
        <v>0.56818181818181823</v>
      </c>
      <c r="BR567" s="93">
        <f>BR566*BP567</f>
        <v>4.5829498089347482E+20</v>
      </c>
      <c r="BS567" s="93">
        <f>BN567*BR567*$G567*BQ567</f>
        <v>1.5419314386459391E+24</v>
      </c>
      <c r="BT567" s="93">
        <f t="shared" si="604"/>
        <v>7.4091146148713611E+25</v>
      </c>
      <c r="BU567" s="93">
        <f t="shared" si="579"/>
        <v>5.2486569168487984E+35</v>
      </c>
      <c r="BV567" s="93">
        <f t="shared" si="580"/>
        <v>398950.40000000002</v>
      </c>
      <c r="BW567" s="94">
        <f t="shared" si="581"/>
        <v>48.050869378328137</v>
      </c>
      <c r="BX567" s="100">
        <f t="shared" si="611"/>
        <v>5.73741723920336</v>
      </c>
      <c r="BY567" s="94">
        <f t="shared" si="582"/>
        <v>354</v>
      </c>
      <c r="BZ567" s="94">
        <f t="shared" si="583"/>
        <v>20.350000000000001</v>
      </c>
      <c r="CA567" s="94">
        <v>1</v>
      </c>
      <c r="CB567" s="94">
        <f>CB$3/CE$3</f>
        <v>0.49140049140049141</v>
      </c>
      <c r="CC567" s="93">
        <f>CC566*CA567</f>
        <v>1.970183449608192E+17</v>
      </c>
      <c r="CD567" s="93">
        <f>BY567*CC567*$G567*CB567</f>
        <v>4.9619780315758382E+20</v>
      </c>
      <c r="CE567" s="93">
        <f t="shared" si="605"/>
        <v>4.1830023307836812E+22</v>
      </c>
      <c r="CF567" s="93">
        <f t="shared" si="584"/>
        <v>6.0687595601064233E+35</v>
      </c>
      <c r="CG567" s="93">
        <f t="shared" si="585"/>
        <v>398950.40000000002</v>
      </c>
      <c r="CH567" s="94">
        <f t="shared" si="586"/>
        <v>84.301105409272282</v>
      </c>
      <c r="CI567" s="100">
        <f t="shared" si="612"/>
        <v>11.638585448295053</v>
      </c>
      <c r="CJ567" s="94">
        <f t="shared" si="587"/>
        <v>304</v>
      </c>
      <c r="CK567" s="94">
        <f t="shared" si="588"/>
        <v>22.85</v>
      </c>
      <c r="CL567" s="94">
        <v>1</v>
      </c>
      <c r="CM567" s="94">
        <f>CM$3/CP$3</f>
        <v>0.43763676148796499</v>
      </c>
      <c r="CN567" s="93">
        <f>CN566*CL567</f>
        <v>1095443856998400</v>
      </c>
      <c r="CO567" s="93">
        <f>CJ567*CN567*$G567*CM567</f>
        <v>2.1100212334821251E+18</v>
      </c>
      <c r="CP567" s="93">
        <f t="shared" si="606"/>
        <v>4.5868014462917878E+19</v>
      </c>
      <c r="CQ567" s="93">
        <f t="shared" si="589"/>
        <v>6.8143074176133544E+35</v>
      </c>
      <c r="CR567" s="93">
        <f t="shared" si="590"/>
        <v>398950.40000000002</v>
      </c>
      <c r="CS567" s="94">
        <f t="shared" si="591"/>
        <v>21.738176723095258</v>
      </c>
      <c r="CT567" s="100">
        <f t="shared" si="613"/>
        <v>3.3698598244418365</v>
      </c>
      <c r="CU567" s="94">
        <f t="shared" si="592"/>
        <v>241</v>
      </c>
      <c r="CV567" s="94">
        <f t="shared" si="593"/>
        <v>26</v>
      </c>
      <c r="CW567" s="94">
        <v>1</v>
      </c>
      <c r="CX567" s="94">
        <f>CX$3/DA$3</f>
        <v>0.38461538461538458</v>
      </c>
      <c r="CY567" s="93">
        <f>CY566*CW567</f>
        <v>498608947200</v>
      </c>
      <c r="CZ567" s="93">
        <f>CU567*CY567*$G567*CX567</f>
        <v>669133979027404.75</v>
      </c>
      <c r="DA567" s="93">
        <f t="shared" si="607"/>
        <v>8406575910729477</v>
      </c>
      <c r="DB567" s="93">
        <f t="shared" si="594"/>
        <v>7.7536977180720879E+35</v>
      </c>
      <c r="DC567" s="93">
        <f t="shared" si="595"/>
        <v>398950.40000000002</v>
      </c>
      <c r="DD567" s="94">
        <f t="shared" si="596"/>
        <v>12.563367239171665</v>
      </c>
      <c r="DE567" s="100">
        <f t="shared" si="614"/>
        <v>2.2160620638973083</v>
      </c>
    </row>
    <row r="568" spans="1:109">
      <c r="A568" s="84">
        <v>8192</v>
      </c>
      <c r="B568" s="84">
        <f t="shared" si="550"/>
        <v>18.733333333333334</v>
      </c>
      <c r="C568" s="112">
        <f t="shared" si="615"/>
        <v>14.74</v>
      </c>
      <c r="D568" s="116"/>
      <c r="E568" s="86">
        <f t="shared" si="619"/>
        <v>3.81</v>
      </c>
      <c r="F568" s="86">
        <f t="shared" si="620"/>
        <v>3.81</v>
      </c>
      <c r="G568" s="87">
        <f t="shared" si="552"/>
        <v>14.5161</v>
      </c>
      <c r="H568" s="88">
        <f t="shared" si="621"/>
        <v>6.8512767799182093E+33</v>
      </c>
      <c r="I568" s="84">
        <f t="shared" si="622"/>
        <v>112.40000000000006</v>
      </c>
      <c r="J568" s="89">
        <v>562</v>
      </c>
      <c r="K568" s="94">
        <f t="shared" si="554"/>
        <v>562</v>
      </c>
      <c r="L568" s="94">
        <f t="shared" si="555"/>
        <v>10</v>
      </c>
      <c r="M568" s="94">
        <v>1</v>
      </c>
      <c r="N568" s="94">
        <f>N$3/Q$3</f>
        <v>1</v>
      </c>
      <c r="O568" s="93">
        <f>O567*M568</f>
        <v>2.4397333307864136E+29</v>
      </c>
      <c r="P568" s="93">
        <f>K568*O568*$G568*N568</f>
        <v>1.9903462107702106E+33</v>
      </c>
      <c r="Q568" s="93">
        <f t="shared" si="616"/>
        <v>6.8512767799182095E+34</v>
      </c>
      <c r="R568" s="93">
        <f t="shared" si="617"/>
        <v>3.4256383899591049E+35</v>
      </c>
      <c r="S568" s="93">
        <f t="shared" si="556"/>
        <v>399223.46666666667</v>
      </c>
      <c r="T568" s="94">
        <f t="shared" si="618"/>
        <v>34.422537862229248</v>
      </c>
      <c r="U568" s="100">
        <f>T568/(($C568/N$3))</f>
        <v>2.3353146446559871</v>
      </c>
      <c r="V568" s="94">
        <f t="shared" si="557"/>
        <v>552</v>
      </c>
      <c r="W568" s="97">
        <f t="shared" si="558"/>
        <v>10.5</v>
      </c>
      <c r="X568" s="94">
        <v>1</v>
      </c>
      <c r="Y568" s="94">
        <f>Y$3/AB$3</f>
        <v>0.95238095238095244</v>
      </c>
      <c r="Z568" s="93">
        <f>Z567*X568</f>
        <v>1.7566079981662174E+28</v>
      </c>
      <c r="AA568" s="93">
        <f>V568*Z568*$G568*Y568</f>
        <v>1.3405239756117818E+32</v>
      </c>
      <c r="AB568" s="93">
        <f t="shared" si="599"/>
        <v>1.7984601547285287E+34</v>
      </c>
      <c r="AC568" s="93">
        <f t="shared" si="559"/>
        <v>3.5969203094570595E+35</v>
      </c>
      <c r="AD568" s="93">
        <f t="shared" si="560"/>
        <v>399223.46666666667</v>
      </c>
      <c r="AE568" s="94">
        <f t="shared" si="561"/>
        <v>134.16098387257537</v>
      </c>
      <c r="AF568" s="100">
        <f t="shared" si="600"/>
        <v>9.5569221890233482</v>
      </c>
      <c r="AG568" s="94">
        <f t="shared" si="562"/>
        <v>527</v>
      </c>
      <c r="AH568" s="94">
        <f t="shared" si="563"/>
        <v>11.75</v>
      </c>
      <c r="AI568" s="94">
        <v>1</v>
      </c>
      <c r="AJ568" s="94">
        <f>AJ$3/AM$3</f>
        <v>0.85106382978723394</v>
      </c>
      <c r="AK568" s="93">
        <f>AK567*AI568</f>
        <v>1.6468199982808287E+27</v>
      </c>
      <c r="AL568" s="93">
        <f>AG568*AK568*$G568*AJ568</f>
        <v>1.0721827906810523E+31</v>
      </c>
      <c r="AM568" s="93">
        <f t="shared" si="601"/>
        <v>6.2892579815655277E+32</v>
      </c>
      <c r="AN568" s="93">
        <f t="shared" si="564"/>
        <v>4.0251251082019481E+35</v>
      </c>
      <c r="AO568" s="93">
        <f t="shared" si="565"/>
        <v>399223.46666666667</v>
      </c>
      <c r="AP568" s="94">
        <f t="shared" si="566"/>
        <v>58.658449251648413</v>
      </c>
      <c r="AQ568" s="100">
        <f t="shared" si="608"/>
        <v>4.6759618636829643</v>
      </c>
      <c r="AR568" s="94">
        <f t="shared" si="567"/>
        <v>497</v>
      </c>
      <c r="AS568" s="94">
        <f t="shared" si="568"/>
        <v>13.25</v>
      </c>
      <c r="AT568" s="94">
        <v>1</v>
      </c>
      <c r="AU568" s="94">
        <f>AU$3/AX$3</f>
        <v>0.75471698113207542</v>
      </c>
      <c r="AV568" s="93">
        <f>AV567*AT568</f>
        <v>1.043476000422396E+25</v>
      </c>
      <c r="AW568" s="93">
        <f>AR568*AV568*$G568*AU568</f>
        <v>5.6816297199672273E+28</v>
      </c>
      <c r="AX568" s="93">
        <f t="shared" si="602"/>
        <v>1.1081471842519029E+31</v>
      </c>
      <c r="AY568" s="93">
        <f t="shared" si="569"/>
        <v>4.5389708666958139E+35</v>
      </c>
      <c r="AZ568" s="93">
        <f t="shared" si="570"/>
        <v>399223.46666666667</v>
      </c>
      <c r="BA568" s="94">
        <f t="shared" si="571"/>
        <v>195.04037377822905</v>
      </c>
      <c r="BB568" s="100">
        <f t="shared" si="609"/>
        <v>17.532462364732257</v>
      </c>
      <c r="BC568" s="94">
        <f t="shared" si="572"/>
        <v>460</v>
      </c>
      <c r="BD568" s="94">
        <f t="shared" si="573"/>
        <v>15.1</v>
      </c>
      <c r="BE568" s="94">
        <v>14</v>
      </c>
      <c r="BF568" s="94">
        <f>BF$3/BI$3</f>
        <v>0.66225165562913912</v>
      </c>
      <c r="BG568" s="93">
        <f>BG567*BE568</f>
        <v>9.5750915650958138E+23</v>
      </c>
      <c r="BH568" s="93">
        <f>BC568*BG568*$G568*BF568</f>
        <v>4.2342234349218662E+27</v>
      </c>
      <c r="BI568" s="93">
        <f t="shared" si="603"/>
        <v>7.4771578372839254E+28</v>
      </c>
      <c r="BJ568" s="93">
        <f t="shared" si="574"/>
        <v>5.1727139688382477E+35</v>
      </c>
      <c r="BK568" s="93">
        <f t="shared" si="575"/>
        <v>399223.46666666667</v>
      </c>
      <c r="BL568" s="94">
        <f t="shared" si="576"/>
        <v>17.658864611668516</v>
      </c>
      <c r="BM568" s="100">
        <f t="shared" si="610"/>
        <v>1.8090153028235727</v>
      </c>
      <c r="BN568" s="94">
        <f t="shared" si="577"/>
        <v>410</v>
      </c>
      <c r="BO568" s="94">
        <f t="shared" si="578"/>
        <v>17.600000000000001</v>
      </c>
      <c r="BP568" s="94">
        <v>1</v>
      </c>
      <c r="BQ568" s="94">
        <f>BQ$3/BT$3</f>
        <v>0.56818181818181823</v>
      </c>
      <c r="BR568" s="93">
        <f>BR567*BP568</f>
        <v>4.5829498089347482E+20</v>
      </c>
      <c r="BS568" s="93">
        <f>BN568*BR568*$G568*BQ568</f>
        <v>1.5497664014662419E+24</v>
      </c>
      <c r="BT568" s="93">
        <f t="shared" si="604"/>
        <v>8.510837770087222E+25</v>
      </c>
      <c r="BU568" s="93">
        <f t="shared" si="579"/>
        <v>6.0291235663280248E+35</v>
      </c>
      <c r="BV568" s="93">
        <f t="shared" si="580"/>
        <v>399223.46666666667</v>
      </c>
      <c r="BW568" s="94">
        <f t="shared" si="581"/>
        <v>54.916907232180762</v>
      </c>
      <c r="BX568" s="100">
        <f t="shared" si="611"/>
        <v>6.5572426545887481</v>
      </c>
      <c r="BY568" s="94">
        <f t="shared" si="582"/>
        <v>355</v>
      </c>
      <c r="BZ568" s="94">
        <f t="shared" si="583"/>
        <v>20.350000000000001</v>
      </c>
      <c r="CA568" s="94">
        <v>1</v>
      </c>
      <c r="CB568" s="94">
        <f>CB$3/CE$3</f>
        <v>0.49140049140049141</v>
      </c>
      <c r="CC568" s="93">
        <f>CC567*CA568</f>
        <v>1.970183449608192E+17</v>
      </c>
      <c r="CD568" s="93">
        <f>BY568*CC568*$G568*CB568</f>
        <v>4.9890810272060958E+20</v>
      </c>
      <c r="CE568" s="93">
        <f t="shared" si="605"/>
        <v>4.8050078963199784E+22</v>
      </c>
      <c r="CF568" s="93">
        <f t="shared" si="584"/>
        <v>6.9711741235667785E+35</v>
      </c>
      <c r="CG568" s="93">
        <f t="shared" si="585"/>
        <v>399223.46666666667</v>
      </c>
      <c r="CH568" s="94">
        <f t="shared" si="586"/>
        <v>96.310480229077399</v>
      </c>
      <c r="CI568" s="100">
        <f t="shared" si="612"/>
        <v>13.296596151029343</v>
      </c>
      <c r="CJ568" s="94">
        <f t="shared" si="587"/>
        <v>305</v>
      </c>
      <c r="CK568" s="94">
        <f t="shared" si="588"/>
        <v>22.85</v>
      </c>
      <c r="CL568" s="94">
        <v>1</v>
      </c>
      <c r="CM568" s="94">
        <f>CM$3/CP$3</f>
        <v>0.43763676148796499</v>
      </c>
      <c r="CN568" s="93">
        <f>CN567*CL568</f>
        <v>1095443856998400</v>
      </c>
      <c r="CO568" s="93">
        <f>CJ568*CN568*$G568*CM568</f>
        <v>2.1225293805843392E+18</v>
      </c>
      <c r="CP568" s="93">
        <f t="shared" si="606"/>
        <v>5.2688512760533983E+19</v>
      </c>
      <c r="CQ568" s="93">
        <f t="shared" si="589"/>
        <v>7.8275837210565542E+35</v>
      </c>
      <c r="CR568" s="93">
        <f t="shared" si="590"/>
        <v>399223.46666666667</v>
      </c>
      <c r="CS568" s="94">
        <f t="shared" si="591"/>
        <v>24.823455092069757</v>
      </c>
      <c r="CT568" s="100">
        <f t="shared" si="613"/>
        <v>3.8481407656295388</v>
      </c>
      <c r="CU568" s="94">
        <f t="shared" si="592"/>
        <v>242</v>
      </c>
      <c r="CV568" s="94">
        <f t="shared" si="593"/>
        <v>26</v>
      </c>
      <c r="CW568" s="94">
        <v>1</v>
      </c>
      <c r="CX568" s="94">
        <f>CX$3/DA$3</f>
        <v>0.38461538461538458</v>
      </c>
      <c r="CY568" s="93">
        <f>CY567*CW568</f>
        <v>498608947200</v>
      </c>
      <c r="CZ568" s="93">
        <f>CU568*CY568*$G568*CX568</f>
        <v>673677490732646.25</v>
      </c>
      <c r="DA568" s="93">
        <f t="shared" si="607"/>
        <v>9656619919812654</v>
      </c>
      <c r="DB568" s="93">
        <f t="shared" si="594"/>
        <v>8.9066598138936718E+35</v>
      </c>
      <c r="DC568" s="93">
        <f t="shared" si="595"/>
        <v>399223.46666666667</v>
      </c>
      <c r="DD568" s="94">
        <f t="shared" si="596"/>
        <v>14.334188172608773</v>
      </c>
      <c r="DE568" s="100">
        <f t="shared" si="614"/>
        <v>2.5284185379092814</v>
      </c>
    </row>
    <row r="569" spans="1:109">
      <c r="A569" s="84">
        <v>8192</v>
      </c>
      <c r="B569" s="84">
        <f t="shared" si="550"/>
        <v>18.766666666666666</v>
      </c>
      <c r="C569" s="112">
        <f t="shared" si="615"/>
        <v>14.74</v>
      </c>
      <c r="D569" s="116"/>
      <c r="E569" s="86">
        <f t="shared" si="619"/>
        <v>3.8149999999999999</v>
      </c>
      <c r="F569" s="86">
        <f t="shared" si="620"/>
        <v>3.8149999999999999</v>
      </c>
      <c r="G569" s="87">
        <f t="shared" si="552"/>
        <v>14.554224999999999</v>
      </c>
      <c r="H569" s="88">
        <f t="shared" si="621"/>
        <v>7.8700503667214297E+33</v>
      </c>
      <c r="I569" s="84">
        <f t="shared" si="622"/>
        <v>112.60000000000005</v>
      </c>
      <c r="J569" s="89">
        <v>563</v>
      </c>
      <c r="K569" s="94">
        <f t="shared" si="554"/>
        <v>563</v>
      </c>
      <c r="L569" s="94">
        <f t="shared" si="555"/>
        <v>10</v>
      </c>
      <c r="M569" s="94">
        <v>1</v>
      </c>
      <c r="N569" s="94">
        <f>N$3/Q$3</f>
        <v>1</v>
      </c>
      <c r="O569" s="93">
        <f>O568*M569</f>
        <v>2.4397333307864136E+29</v>
      </c>
      <c r="P569" s="93">
        <f>K569*O569*$G569*N569</f>
        <v>1.9991244871817129E+33</v>
      </c>
      <c r="Q569" s="93">
        <f t="shared" si="616"/>
        <v>7.8700503667214297E+34</v>
      </c>
      <c r="R569" s="93">
        <f t="shared" si="617"/>
        <v>3.935025183360715E+35</v>
      </c>
      <c r="S569" s="93">
        <f t="shared" si="556"/>
        <v>399496.53333333333</v>
      </c>
      <c r="T569" s="94">
        <f t="shared" si="618"/>
        <v>39.367485202566435</v>
      </c>
      <c r="U569" s="100">
        <f>T569/(($C569/N$3))</f>
        <v>2.670792754583883</v>
      </c>
      <c r="V569" s="94">
        <f t="shared" si="557"/>
        <v>553</v>
      </c>
      <c r="W569" s="97">
        <f t="shared" si="558"/>
        <v>10.5</v>
      </c>
      <c r="X569" s="94">
        <v>1</v>
      </c>
      <c r="Y569" s="94">
        <f>Y$3/AB$3</f>
        <v>0.95238095238095244</v>
      </c>
      <c r="Z569" s="93">
        <f>Z568*X569</f>
        <v>1.7566079981662174E+28</v>
      </c>
      <c r="AA569" s="93">
        <f>V569*Z569*$G569*Y569</f>
        <v>1.3464795835511643E+32</v>
      </c>
      <c r="AB569" s="93">
        <f t="shared" si="599"/>
        <v>2.0658882212643742E+34</v>
      </c>
      <c r="AC569" s="93">
        <f t="shared" si="559"/>
        <v>4.131776442528751E+35</v>
      </c>
      <c r="AD569" s="93">
        <f t="shared" si="560"/>
        <v>399496.53333333333</v>
      </c>
      <c r="AE569" s="94">
        <f t="shared" si="561"/>
        <v>153.4288559961573</v>
      </c>
      <c r="AF569" s="100">
        <f t="shared" si="600"/>
        <v>10.929463961734408</v>
      </c>
      <c r="AG569" s="94">
        <f t="shared" si="562"/>
        <v>528</v>
      </c>
      <c r="AH569" s="94">
        <f t="shared" si="563"/>
        <v>11.75</v>
      </c>
      <c r="AI569" s="94">
        <v>1</v>
      </c>
      <c r="AJ569" s="94">
        <f>AJ$3/AM$3</f>
        <v>0.85106382978723394</v>
      </c>
      <c r="AK569" s="93">
        <f>AK568*AI569</f>
        <v>1.6468199982808287E+27</v>
      </c>
      <c r="AL569" s="93">
        <f>AG569*AK569*$G569*AJ569</f>
        <v>1.0770386111357278E+31</v>
      </c>
      <c r="AM569" s="93">
        <f t="shared" si="601"/>
        <v>7.2244602975762958E+32</v>
      </c>
      <c r="AN569" s="93">
        <f t="shared" si="564"/>
        <v>4.6236545904488404E+35</v>
      </c>
      <c r="AO569" s="93">
        <f t="shared" si="565"/>
        <v>399496.53333333333</v>
      </c>
      <c r="AP569" s="94">
        <f t="shared" si="566"/>
        <v>67.077078044195332</v>
      </c>
      <c r="AQ569" s="100">
        <f t="shared" si="608"/>
        <v>5.3470533719083804</v>
      </c>
      <c r="AR569" s="94">
        <f t="shared" si="567"/>
        <v>498</v>
      </c>
      <c r="AS569" s="94">
        <f t="shared" si="568"/>
        <v>13.25</v>
      </c>
      <c r="AT569" s="94">
        <v>1</v>
      </c>
      <c r="AU569" s="94">
        <f>AU$3/AX$3</f>
        <v>0.75471698113207542</v>
      </c>
      <c r="AV569" s="93">
        <f>AV568*AT569</f>
        <v>1.043476000422396E+25</v>
      </c>
      <c r="AW569" s="93">
        <f>AR569*AV569*$G569*AU569</f>
        <v>5.7080137940674174E+28</v>
      </c>
      <c r="AX569" s="93">
        <f t="shared" si="602"/>
        <v>1.2729268476447573E+31</v>
      </c>
      <c r="AY569" s="93">
        <f t="shared" si="569"/>
        <v>5.213908367952947E+35</v>
      </c>
      <c r="AZ569" s="93">
        <f t="shared" si="570"/>
        <v>399496.53333333333</v>
      </c>
      <c r="BA569" s="94">
        <f t="shared" si="571"/>
        <v>223.00696767197104</v>
      </c>
      <c r="BB569" s="100">
        <f t="shared" si="609"/>
        <v>20.046420092629688</v>
      </c>
      <c r="BC569" s="94">
        <f t="shared" si="572"/>
        <v>461</v>
      </c>
      <c r="BD569" s="94">
        <f t="shared" si="573"/>
        <v>15.1</v>
      </c>
      <c r="BE569" s="94">
        <v>1</v>
      </c>
      <c r="BF569" s="94">
        <f>BF$3/BI$3</f>
        <v>0.66225165562913912</v>
      </c>
      <c r="BG569" s="93">
        <f>BG568*BE569</f>
        <v>9.5750915650958138E+23</v>
      </c>
      <c r="BH569" s="93">
        <f>BC569*BG569*$G569*BF569</f>
        <v>4.254573183620997E+27</v>
      </c>
      <c r="BI569" s="93">
        <f t="shared" si="603"/>
        <v>8.5889989077412358E+28</v>
      </c>
      <c r="BJ569" s="93">
        <f t="shared" si="574"/>
        <v>5.9418880268746798E+35</v>
      </c>
      <c r="BK569" s="93">
        <f t="shared" si="575"/>
        <v>399496.53333333333</v>
      </c>
      <c r="BL569" s="94">
        <f t="shared" si="576"/>
        <v>20.187686371941265</v>
      </c>
      <c r="BM569" s="100">
        <f t="shared" si="610"/>
        <v>2.0680737056737661</v>
      </c>
      <c r="BN569" s="94">
        <f t="shared" si="577"/>
        <v>411</v>
      </c>
      <c r="BO569" s="94">
        <f t="shared" si="578"/>
        <v>17.600000000000001</v>
      </c>
      <c r="BP569" s="94">
        <v>1</v>
      </c>
      <c r="BQ569" s="94">
        <f>BQ$3/BT$3</f>
        <v>0.56818181818181823</v>
      </c>
      <c r="BR569" s="93">
        <f>BR568*BP569</f>
        <v>4.5829498089347482E+20</v>
      </c>
      <c r="BS569" s="93">
        <f>BN569*BR569*$G569*BQ569</f>
        <v>1.5576265444710063E+24</v>
      </c>
      <c r="BT569" s="93">
        <f t="shared" si="604"/>
        <v>9.7763853461458256E+25</v>
      </c>
      <c r="BU569" s="93">
        <f t="shared" si="579"/>
        <v>6.9256443227148593E+35</v>
      </c>
      <c r="BV569" s="93">
        <f t="shared" si="580"/>
        <v>399496.53333333333</v>
      </c>
      <c r="BW569" s="94">
        <f t="shared" si="581"/>
        <v>62.764629819954919</v>
      </c>
      <c r="BX569" s="100">
        <f t="shared" si="611"/>
        <v>7.4942841576065575</v>
      </c>
      <c r="BY569" s="94">
        <f t="shared" si="582"/>
        <v>356</v>
      </c>
      <c r="BZ569" s="94">
        <f t="shared" si="583"/>
        <v>20.350000000000001</v>
      </c>
      <c r="CA569" s="94">
        <v>1</v>
      </c>
      <c r="CB569" s="94">
        <f>CB$3/CE$3</f>
        <v>0.49140049140049141</v>
      </c>
      <c r="CC569" s="93">
        <f>CC568*CA569</f>
        <v>1.970183449608192E+17</v>
      </c>
      <c r="CD569" s="93">
        <f>BY569*CC569*$G569*CB569</f>
        <v>5.0162749804457335E+20</v>
      </c>
      <c r="CE569" s="93">
        <f t="shared" si="605"/>
        <v>5.5195046662505228E+22</v>
      </c>
      <c r="CF569" s="93">
        <f t="shared" si="584"/>
        <v>8.0077762481390553E+35</v>
      </c>
      <c r="CG569" s="93">
        <f t="shared" si="585"/>
        <v>399496.53333333333</v>
      </c>
      <c r="CH569" s="94">
        <f t="shared" si="586"/>
        <v>110.03193979130852</v>
      </c>
      <c r="CI569" s="100">
        <f t="shared" si="612"/>
        <v>15.190976762232893</v>
      </c>
      <c r="CJ569" s="94">
        <f t="shared" si="587"/>
        <v>306</v>
      </c>
      <c r="CK569" s="94">
        <f t="shared" si="588"/>
        <v>22.85</v>
      </c>
      <c r="CL569" s="94">
        <v>1</v>
      </c>
      <c r="CM569" s="94">
        <f>CM$3/CP$3</f>
        <v>0.43763676148796499</v>
      </c>
      <c r="CN569" s="93">
        <f>CN568*CL569</f>
        <v>1095443856998400</v>
      </c>
      <c r="CO569" s="93">
        <f>CJ569*CN569*$G569*CM569</f>
        <v>2.1350813694111583E+18</v>
      </c>
      <c r="CP569" s="93">
        <f t="shared" si="606"/>
        <v>6.0523207935265677E+19</v>
      </c>
      <c r="CQ569" s="93">
        <f t="shared" si="589"/>
        <v>8.9915325439792341E+35</v>
      </c>
      <c r="CR569" s="93">
        <f t="shared" si="590"/>
        <v>399496.53333333333</v>
      </c>
      <c r="CS569" s="94">
        <f t="shared" si="591"/>
        <v>28.347026395512781</v>
      </c>
      <c r="CT569" s="100">
        <f t="shared" si="613"/>
        <v>4.3943660321402112</v>
      </c>
      <c r="CU569" s="94">
        <f t="shared" si="592"/>
        <v>243</v>
      </c>
      <c r="CV569" s="94">
        <f t="shared" si="593"/>
        <v>26</v>
      </c>
      <c r="CW569" s="94">
        <v>1</v>
      </c>
      <c r="CX569" s="94">
        <f>CX$3/DA$3</f>
        <v>0.38461538461538458</v>
      </c>
      <c r="CY569" s="93">
        <f>CY568*CW569</f>
        <v>498608947200</v>
      </c>
      <c r="CZ569" s="93">
        <f>CU569*CY569*$G569*CX569</f>
        <v>678237935964825.5</v>
      </c>
      <c r="DA569" s="93">
        <f t="shared" si="607"/>
        <v>1.1092543416720396E+16</v>
      </c>
      <c r="DB569" s="93">
        <f t="shared" si="594"/>
        <v>1.023106547673786E+36</v>
      </c>
      <c r="DC569" s="93">
        <f t="shared" si="595"/>
        <v>399496.53333333333</v>
      </c>
      <c r="DD569" s="94">
        <f t="shared" si="596"/>
        <v>16.354943934153034</v>
      </c>
      <c r="DE569" s="100">
        <f t="shared" si="614"/>
        <v>2.8848612095520956</v>
      </c>
    </row>
    <row r="570" spans="1:109">
      <c r="A570" s="84">
        <v>8192</v>
      </c>
      <c r="B570" s="84">
        <f t="shared" si="550"/>
        <v>18.8</v>
      </c>
      <c r="C570" s="112">
        <f t="shared" si="615"/>
        <v>14.74</v>
      </c>
      <c r="D570" s="116"/>
      <c r="E570" s="86">
        <f t="shared" si="619"/>
        <v>3.82</v>
      </c>
      <c r="F570" s="86">
        <f t="shared" si="620"/>
        <v>3.82</v>
      </c>
      <c r="G570" s="87">
        <f t="shared" si="552"/>
        <v>14.5924</v>
      </c>
      <c r="H570" s="88">
        <f t="shared" si="621"/>
        <v>9.0403139099967199E+33</v>
      </c>
      <c r="I570" s="84">
        <f t="shared" si="622"/>
        <v>112.80000000000005</v>
      </c>
      <c r="J570" s="89">
        <v>564</v>
      </c>
      <c r="K570" s="94">
        <f t="shared" si="554"/>
        <v>564</v>
      </c>
      <c r="L570" s="94">
        <f t="shared" si="555"/>
        <v>10</v>
      </c>
      <c r="M570" s="94">
        <v>1</v>
      </c>
      <c r="N570" s="94">
        <f>N$3/Q$3</f>
        <v>1</v>
      </c>
      <c r="O570" s="93">
        <f>O569*M570</f>
        <v>2.4397333307864136E+29</v>
      </c>
      <c r="P570" s="93">
        <f>K570*O570*$G570*N570</f>
        <v>2.007928246607856E+33</v>
      </c>
      <c r="Q570" s="93">
        <f t="shared" si="616"/>
        <v>9.0403139099967192E+34</v>
      </c>
      <c r="R570" s="93">
        <f t="shared" si="617"/>
        <v>4.5201569549983596E+35</v>
      </c>
      <c r="S570" s="93">
        <f t="shared" si="556"/>
        <v>399769.59999999998</v>
      </c>
      <c r="T570" s="94">
        <f t="shared" si="618"/>
        <v>45.023092459948209</v>
      </c>
      <c r="U570" s="100">
        <f>T570/(($C570/N$3))</f>
        <v>3.0544838846640574</v>
      </c>
      <c r="V570" s="94">
        <f t="shared" si="557"/>
        <v>554</v>
      </c>
      <c r="W570" s="97">
        <f t="shared" si="558"/>
        <v>10.5</v>
      </c>
      <c r="X570" s="94">
        <v>1</v>
      </c>
      <c r="Y570" s="94">
        <f>Y$3/AB$3</f>
        <v>0.95238095238095244</v>
      </c>
      <c r="Z570" s="93">
        <f>Z569*X570</f>
        <v>1.7566079981662174E+28</v>
      </c>
      <c r="AA570" s="93">
        <f>V570*Z570*$G570*Y570</f>
        <v>1.352452581909729E+32</v>
      </c>
      <c r="AB570" s="93">
        <f t="shared" si="599"/>
        <v>2.3730824013741373E+34</v>
      </c>
      <c r="AC570" s="93">
        <f t="shared" si="559"/>
        <v>4.7461648027482785E+35</v>
      </c>
      <c r="AD570" s="93">
        <f t="shared" si="560"/>
        <v>399769.59999999998</v>
      </c>
      <c r="AE570" s="94">
        <f t="shared" si="561"/>
        <v>175.46510932185359</v>
      </c>
      <c r="AF570" s="100">
        <f t="shared" si="600"/>
        <v>12.499210636902733</v>
      </c>
      <c r="AG570" s="94">
        <f t="shared" si="562"/>
        <v>529</v>
      </c>
      <c r="AH570" s="94">
        <f t="shared" si="563"/>
        <v>11.75</v>
      </c>
      <c r="AI570" s="94">
        <v>1</v>
      </c>
      <c r="AJ570" s="94">
        <f>AJ$3/AM$3</f>
        <v>0.85106382978723394</v>
      </c>
      <c r="AK570" s="93">
        <f>AK569*AI570</f>
        <v>1.6468199982808287E+27</v>
      </c>
      <c r="AL570" s="93">
        <f>AG570*AK570*$G570*AJ570</f>
        <v>1.0819088254979629E+31</v>
      </c>
      <c r="AM570" s="93">
        <f t="shared" si="601"/>
        <v>8.2987256595672826E+32</v>
      </c>
      <c r="AN570" s="93">
        <f t="shared" si="564"/>
        <v>5.3111844221230728E+35</v>
      </c>
      <c r="AO570" s="93">
        <f t="shared" si="565"/>
        <v>399769.59999999998</v>
      </c>
      <c r="AP570" s="94">
        <f t="shared" si="566"/>
        <v>76.704482521876869</v>
      </c>
      <c r="AQ570" s="100">
        <f t="shared" si="608"/>
        <v>6.114502507680144</v>
      </c>
      <c r="AR570" s="94">
        <f t="shared" si="567"/>
        <v>499</v>
      </c>
      <c r="AS570" s="94">
        <f t="shared" si="568"/>
        <v>13.25</v>
      </c>
      <c r="AT570" s="94">
        <v>1</v>
      </c>
      <c r="AU570" s="94">
        <f>AU$3/AX$3</f>
        <v>0.75471698113207542</v>
      </c>
      <c r="AV570" s="93">
        <f>AV569*AT570</f>
        <v>1.043476000422396E+25</v>
      </c>
      <c r="AW570" s="93">
        <f>AR570*AV570*$G570*AU570</f>
        <v>5.7344775661081666E+28</v>
      </c>
      <c r="AX570" s="93">
        <f t="shared" si="602"/>
        <v>1.4622089759210941E+31</v>
      </c>
      <c r="AY570" s="93">
        <f t="shared" si="569"/>
        <v>5.9892079653728273E+35</v>
      </c>
      <c r="AZ570" s="93">
        <f t="shared" si="570"/>
        <v>399769.59999999998</v>
      </c>
      <c r="BA570" s="94">
        <f t="shared" si="571"/>
        <v>254.98556042193314</v>
      </c>
      <c r="BB570" s="100">
        <f t="shared" si="609"/>
        <v>22.921022222460067</v>
      </c>
      <c r="BC570" s="94">
        <f t="shared" si="572"/>
        <v>462</v>
      </c>
      <c r="BD570" s="94">
        <f t="shared" si="573"/>
        <v>15.1</v>
      </c>
      <c r="BE570" s="94">
        <v>1</v>
      </c>
      <c r="BF570" s="94">
        <f>BF$3/BI$3</f>
        <v>0.66225165562913912</v>
      </c>
      <c r="BG570" s="93">
        <f>BG569*BE570</f>
        <v>9.5750915650958138E+23</v>
      </c>
      <c r="BH570" s="93">
        <f>BC570*BG570*$G570*BF570</f>
        <v>4.2749859313497299E+27</v>
      </c>
      <c r="BI570" s="93">
        <f t="shared" si="603"/>
        <v>9.8661689163936856E+28</v>
      </c>
      <c r="BJ570" s="93">
        <f t="shared" si="574"/>
        <v>6.8254370020475237E+35</v>
      </c>
      <c r="BK570" s="93">
        <f t="shared" si="575"/>
        <v>399769.59999999998</v>
      </c>
      <c r="BL570" s="94">
        <f t="shared" si="576"/>
        <v>23.078833649585057</v>
      </c>
      <c r="BM570" s="100">
        <f t="shared" si="610"/>
        <v>2.3642495801135301</v>
      </c>
      <c r="BN570" s="94">
        <f t="shared" si="577"/>
        <v>412</v>
      </c>
      <c r="BO570" s="94">
        <f t="shared" si="578"/>
        <v>17.600000000000001</v>
      </c>
      <c r="BP570" s="94">
        <v>1</v>
      </c>
      <c r="BQ570" s="94">
        <f>BQ$3/BT$3</f>
        <v>0.56818181818181823</v>
      </c>
      <c r="BR570" s="93">
        <f>BR569*BP570</f>
        <v>4.5829498089347482E+20</v>
      </c>
      <c r="BS570" s="93">
        <f>BN570*BR570*$G570*BQ570</f>
        <v>1.5655119067194637E+24</v>
      </c>
      <c r="BT570" s="93">
        <f t="shared" si="604"/>
        <v>1.1230117764934832E+26</v>
      </c>
      <c r="BU570" s="93">
        <f t="shared" si="579"/>
        <v>7.9554762407971138E+35</v>
      </c>
      <c r="BV570" s="93">
        <f t="shared" si="580"/>
        <v>399769.59999999998</v>
      </c>
      <c r="BW570" s="94">
        <f t="shared" si="581"/>
        <v>71.734476861741584</v>
      </c>
      <c r="BX570" s="100">
        <f t="shared" si="611"/>
        <v>8.5653106700586967</v>
      </c>
      <c r="BY570" s="94">
        <f t="shared" si="582"/>
        <v>357</v>
      </c>
      <c r="BZ570" s="94">
        <f t="shared" si="583"/>
        <v>20.350000000000001</v>
      </c>
      <c r="CA570" s="94">
        <v>1</v>
      </c>
      <c r="CB570" s="94">
        <f>CB$3/CE$3</f>
        <v>0.49140049140049141</v>
      </c>
      <c r="CC570" s="93">
        <f>CC569*CA570</f>
        <v>1.970183449608192E+17</v>
      </c>
      <c r="CD570" s="93">
        <f>BY570*CC570*$G570*CB570</f>
        <v>5.0435600365171206E+20</v>
      </c>
      <c r="CE570" s="93">
        <f t="shared" si="605"/>
        <v>6.3402459305204339E+22</v>
      </c>
      <c r="CF570" s="93">
        <f t="shared" si="584"/>
        <v>9.1985194034216634E+35</v>
      </c>
      <c r="CG570" s="93">
        <f t="shared" si="585"/>
        <v>399769.59999999998</v>
      </c>
      <c r="CH570" s="94">
        <f t="shared" si="586"/>
        <v>125.70973448545985</v>
      </c>
      <c r="CI570" s="100">
        <f t="shared" si="612"/>
        <v>17.355448417768709</v>
      </c>
      <c r="CJ570" s="94">
        <f t="shared" si="587"/>
        <v>307</v>
      </c>
      <c r="CK570" s="94">
        <f t="shared" si="588"/>
        <v>22.85</v>
      </c>
      <c r="CL570" s="94">
        <v>1</v>
      </c>
      <c r="CM570" s="94">
        <f>CM$3/CP$3</f>
        <v>0.43763676148796499</v>
      </c>
      <c r="CN570" s="93">
        <f>CN569*CL570</f>
        <v>1095443856998400</v>
      </c>
      <c r="CO570" s="93">
        <f>CJ570*CN570*$G570*CM570</f>
        <v>2.147677271873558E+18</v>
      </c>
      <c r="CP570" s="93">
        <f t="shared" si="606"/>
        <v>6.9522909394383184E+19</v>
      </c>
      <c r="CQ570" s="93">
        <f t="shared" si="589"/>
        <v>1.0328558642171252E+36</v>
      </c>
      <c r="CR570" s="93">
        <f t="shared" si="590"/>
        <v>399769.59999999998</v>
      </c>
      <c r="CS570" s="94">
        <f t="shared" si="591"/>
        <v>32.371208796065453</v>
      </c>
      <c r="CT570" s="100">
        <f t="shared" si="613"/>
        <v>5.0181962075311786</v>
      </c>
      <c r="CU570" s="94">
        <f t="shared" si="592"/>
        <v>244</v>
      </c>
      <c r="CV570" s="94">
        <f t="shared" si="593"/>
        <v>26</v>
      </c>
      <c r="CW570" s="94">
        <v>1</v>
      </c>
      <c r="CX570" s="94">
        <f>CX$3/DA$3</f>
        <v>0.38461538461538458</v>
      </c>
      <c r="CY570" s="93">
        <f>CY569*CW570</f>
        <v>498608947200</v>
      </c>
      <c r="CZ570" s="93">
        <f>CU570*CY570*$G570*CX570</f>
        <v>682815343489843.12</v>
      </c>
      <c r="DA570" s="93">
        <f t="shared" si="607"/>
        <v>1.274198637551991E+16</v>
      </c>
      <c r="DB570" s="93">
        <f t="shared" si="594"/>
        <v>1.1752408082995736E+36</v>
      </c>
      <c r="DC570" s="93">
        <f t="shared" si="595"/>
        <v>399769.59999999998</v>
      </c>
      <c r="DD570" s="94">
        <f t="shared" si="596"/>
        <v>18.660954966823248</v>
      </c>
      <c r="DE570" s="100">
        <f t="shared" si="614"/>
        <v>3.2916202790868683</v>
      </c>
    </row>
    <row r="571" spans="1:109">
      <c r="A571" s="84">
        <v>8192</v>
      </c>
      <c r="B571" s="84">
        <f t="shared" si="550"/>
        <v>18.833333333333332</v>
      </c>
      <c r="C571" s="112">
        <f t="shared" si="615"/>
        <v>14.74</v>
      </c>
      <c r="D571" s="116"/>
      <c r="E571" s="86">
        <f t="shared" si="619"/>
        <v>3.8250000000000002</v>
      </c>
      <c r="F571" s="86">
        <f t="shared" si="620"/>
        <v>3.8250000000000002</v>
      </c>
      <c r="G571" s="87">
        <f t="shared" si="552"/>
        <v>14.630625000000002</v>
      </c>
      <c r="H571" s="88">
        <f t="shared" si="621"/>
        <v>1.0384593717070045E+34</v>
      </c>
      <c r="I571" s="84">
        <f t="shared" si="622"/>
        <v>113.00000000000006</v>
      </c>
      <c r="J571" s="89">
        <v>565</v>
      </c>
      <c r="K571" s="94">
        <f t="shared" si="554"/>
        <v>565</v>
      </c>
      <c r="L571" s="94">
        <f t="shared" si="555"/>
        <v>10</v>
      </c>
      <c r="M571" s="94">
        <v>1</v>
      </c>
      <c r="N571" s="94">
        <f>N$3/Q$3</f>
        <v>1</v>
      </c>
      <c r="O571" s="93">
        <f>O570*M571</f>
        <v>2.4397333307864136E+29</v>
      </c>
      <c r="P571" s="93">
        <f>K571*O571*$G571*N571</f>
        <v>2.0167575256446391E+33</v>
      </c>
      <c r="Q571" s="93">
        <f t="shared" si="616"/>
        <v>1.0384593717070044E+35</v>
      </c>
      <c r="R571" s="93">
        <f t="shared" si="617"/>
        <v>5.1922968585350224E+35</v>
      </c>
      <c r="S571" s="93">
        <f t="shared" si="556"/>
        <v>400042.66666666663</v>
      </c>
      <c r="T571" s="94">
        <f t="shared" si="618"/>
        <v>51.491533240966582</v>
      </c>
      <c r="U571" s="100">
        <f>T571/(($C571/N$3))</f>
        <v>3.4933197585459013</v>
      </c>
      <c r="V571" s="94">
        <f t="shared" si="557"/>
        <v>555</v>
      </c>
      <c r="W571" s="97">
        <f t="shared" si="558"/>
        <v>10.5</v>
      </c>
      <c r="X571" s="94">
        <v>1</v>
      </c>
      <c r="Y571" s="94">
        <f>Y$3/AB$3</f>
        <v>0.95238095238095244</v>
      </c>
      <c r="Z571" s="93">
        <f>Z570*X571</f>
        <v>1.7566079981662174E+28</v>
      </c>
      <c r="AA571" s="93">
        <f>V571*Z571*$G571*Y571</f>
        <v>1.3584429957818757E+32</v>
      </c>
      <c r="AB571" s="93">
        <f t="shared" si="599"/>
        <v>2.7259558507308855E+34</v>
      </c>
      <c r="AC571" s="93">
        <f t="shared" si="559"/>
        <v>5.4519117014617741E+35</v>
      </c>
      <c r="AD571" s="93">
        <f t="shared" si="560"/>
        <v>400042.66666666663</v>
      </c>
      <c r="AE571" s="94">
        <f t="shared" si="561"/>
        <v>200.66766579056295</v>
      </c>
      <c r="AF571" s="100">
        <f t="shared" si="600"/>
        <v>14.294508078703602</v>
      </c>
      <c r="AG571" s="94">
        <f t="shared" si="562"/>
        <v>530</v>
      </c>
      <c r="AH571" s="94">
        <f t="shared" si="563"/>
        <v>11.75</v>
      </c>
      <c r="AI571" s="94">
        <v>1</v>
      </c>
      <c r="AJ571" s="94">
        <f>AJ$3/AM$3</f>
        <v>0.85106382978723394</v>
      </c>
      <c r="AK571" s="93">
        <f>AK570*AI571</f>
        <v>1.6468199982808287E+27</v>
      </c>
      <c r="AL571" s="93">
        <f>AG571*AK571*$G571*AJ571</f>
        <v>1.0867934547909914E+31</v>
      </c>
      <c r="AM571" s="93">
        <f t="shared" si="601"/>
        <v>9.5327325137166223E+32</v>
      </c>
      <c r="AN571" s="93">
        <f t="shared" si="564"/>
        <v>6.1009488087786512E+35</v>
      </c>
      <c r="AO571" s="93">
        <f t="shared" si="565"/>
        <v>400042.66666666663</v>
      </c>
      <c r="AP571" s="94">
        <f t="shared" si="566"/>
        <v>87.714298164870044</v>
      </c>
      <c r="AQ571" s="100">
        <f t="shared" si="608"/>
        <v>6.9921506339024635</v>
      </c>
      <c r="AR571" s="94">
        <f t="shared" si="567"/>
        <v>500</v>
      </c>
      <c r="AS571" s="94">
        <f t="shared" si="568"/>
        <v>13.25</v>
      </c>
      <c r="AT571" s="94">
        <v>14</v>
      </c>
      <c r="AU571" s="94">
        <f>AU$3/AX$3</f>
        <v>0.75471698113207542</v>
      </c>
      <c r="AV571" s="93">
        <f>AV570*AT571</f>
        <v>1.4608664005913544E+26</v>
      </c>
      <c r="AW571" s="93">
        <f>AR571*AV571*$G571*AU571</f>
        <v>8.0654296159063725E+29</v>
      </c>
      <c r="AX571" s="93">
        <f t="shared" si="602"/>
        <v>1.6796370453024603E+31</v>
      </c>
      <c r="AY571" s="93">
        <f t="shared" si="569"/>
        <v>6.8797933375589049E+35</v>
      </c>
      <c r="AZ571" s="93">
        <f t="shared" si="570"/>
        <v>400042.66666666663</v>
      </c>
      <c r="BA571" s="94">
        <f t="shared" si="571"/>
        <v>20.825140448686525</v>
      </c>
      <c r="BB571" s="100">
        <f t="shared" si="609"/>
        <v>1.8720021095325403</v>
      </c>
      <c r="BC571" s="94">
        <f t="shared" si="572"/>
        <v>463</v>
      </c>
      <c r="BD571" s="94">
        <f t="shared" si="573"/>
        <v>15.1</v>
      </c>
      <c r="BE571" s="94">
        <v>1</v>
      </c>
      <c r="BF571" s="94">
        <f>BF$3/BI$3</f>
        <v>0.66225165562913912</v>
      </c>
      <c r="BG571" s="93">
        <f>BG570*BE571</f>
        <v>9.5750915650958138E+23</v>
      </c>
      <c r="BH571" s="93">
        <f>BC571*BG571*$G571*BF571</f>
        <v>4.2954617732248698E+27</v>
      </c>
      <c r="BI571" s="93">
        <f t="shared" si="603"/>
        <v>1.1333252004384308E+29</v>
      </c>
      <c r="BJ571" s="93">
        <f t="shared" si="574"/>
        <v>7.8403682563878834E+35</v>
      </c>
      <c r="BK571" s="93">
        <f t="shared" si="575"/>
        <v>400042.66666666663</v>
      </c>
      <c r="BL571" s="94">
        <f t="shared" si="576"/>
        <v>26.384245984979938</v>
      </c>
      <c r="BM571" s="100">
        <f t="shared" si="610"/>
        <v>2.7028637338751498</v>
      </c>
      <c r="BN571" s="94">
        <f t="shared" si="577"/>
        <v>413</v>
      </c>
      <c r="BO571" s="94">
        <f t="shared" si="578"/>
        <v>17.600000000000001</v>
      </c>
      <c r="BP571" s="94">
        <v>1</v>
      </c>
      <c r="BQ571" s="94">
        <f>BQ$3/BT$3</f>
        <v>0.56818181818181823</v>
      </c>
      <c r="BR571" s="93">
        <f>BR570*BP571</f>
        <v>4.5829498089347482E+20</v>
      </c>
      <c r="BS571" s="93">
        <f>BN571*BR571*$G571*BQ571</f>
        <v>1.5734225272708455E+24</v>
      </c>
      <c r="BT571" s="93">
        <f t="shared" si="604"/>
        <v>1.2900017803003622E+26</v>
      </c>
      <c r="BU571" s="93">
        <f t="shared" si="579"/>
        <v>9.1384424710216405E+35</v>
      </c>
      <c r="BV571" s="93">
        <f t="shared" si="580"/>
        <v>400042.66666666663</v>
      </c>
      <c r="BW571" s="94">
        <f t="shared" si="581"/>
        <v>81.986990648844582</v>
      </c>
      <c r="BX571" s="100">
        <f t="shared" si="611"/>
        <v>9.7894914207575621</v>
      </c>
      <c r="BY571" s="94">
        <f t="shared" si="582"/>
        <v>358</v>
      </c>
      <c r="BZ571" s="94">
        <f t="shared" si="583"/>
        <v>20.350000000000001</v>
      </c>
      <c r="CA571" s="94">
        <v>1</v>
      </c>
      <c r="CB571" s="94">
        <f>CB$3/CE$3</f>
        <v>0.49140049140049141</v>
      </c>
      <c r="CC571" s="93">
        <f>CC570*CA571</f>
        <v>1.970183449608192E+17</v>
      </c>
      <c r="CD571" s="93">
        <f>BY571*CC571*$G571*CB571</f>
        <v>5.070936340642625E+20</v>
      </c>
      <c r="CE571" s="93">
        <f t="shared" si="605"/>
        <v>7.2830300706654688E+22</v>
      </c>
      <c r="CF571" s="93">
        <f t="shared" si="584"/>
        <v>1.0566324107118771E+36</v>
      </c>
      <c r="CG571" s="93">
        <f t="shared" si="585"/>
        <v>400042.66666666663</v>
      </c>
      <c r="CH571" s="94">
        <f t="shared" si="586"/>
        <v>143.62298363506002</v>
      </c>
      <c r="CI571" s="100">
        <f t="shared" si="612"/>
        <v>19.82854624812396</v>
      </c>
      <c r="CJ571" s="94">
        <f t="shared" si="587"/>
        <v>308</v>
      </c>
      <c r="CK571" s="94">
        <f t="shared" si="588"/>
        <v>22.85</v>
      </c>
      <c r="CL571" s="94">
        <v>1</v>
      </c>
      <c r="CM571" s="94">
        <f>CM$3/CP$3</f>
        <v>0.43763676148796499</v>
      </c>
      <c r="CN571" s="93">
        <f>CN570*CL571</f>
        <v>1095443856998400</v>
      </c>
      <c r="CO571" s="93">
        <f>CJ571*CN571*$G571*CM571</f>
        <v>2.1603171598825137E+18</v>
      </c>
      <c r="CP571" s="93">
        <f t="shared" si="606"/>
        <v>7.9860851655935885E+19</v>
      </c>
      <c r="CQ571" s="93">
        <f t="shared" si="589"/>
        <v>1.1864398321752527E+36</v>
      </c>
      <c r="CR571" s="93">
        <f t="shared" si="590"/>
        <v>400042.66666666663</v>
      </c>
      <c r="CS571" s="94">
        <f t="shared" si="591"/>
        <v>36.96718849387792</v>
      </c>
      <c r="CT571" s="100">
        <f t="shared" si="613"/>
        <v>5.730666601662894</v>
      </c>
      <c r="CU571" s="94">
        <f t="shared" si="592"/>
        <v>245</v>
      </c>
      <c r="CV571" s="94">
        <f t="shared" si="593"/>
        <v>26</v>
      </c>
      <c r="CW571" s="94">
        <v>1</v>
      </c>
      <c r="CX571" s="94">
        <f>CX$3/DA$3</f>
        <v>0.38461538461538458</v>
      </c>
      <c r="CY571" s="93">
        <f>CY570*CW571</f>
        <v>498608947200</v>
      </c>
      <c r="CZ571" s="93">
        <f>CU571*CY571*$G571*CX571</f>
        <v>687409742073600</v>
      </c>
      <c r="DA571" s="93">
        <f t="shared" si="607"/>
        <v>1.463669878895435E+16</v>
      </c>
      <c r="DB571" s="93">
        <f t="shared" si="594"/>
        <v>1.3499971832191059E+36</v>
      </c>
      <c r="DC571" s="93">
        <f t="shared" si="595"/>
        <v>400042.66666666663</v>
      </c>
      <c r="DD571" s="94">
        <f t="shared" si="596"/>
        <v>21.292539068186816</v>
      </c>
      <c r="DE571" s="100">
        <f t="shared" si="614"/>
        <v>3.755807434008529</v>
      </c>
    </row>
    <row r="572" spans="1:109">
      <c r="A572" s="84">
        <v>8192</v>
      </c>
      <c r="B572" s="84">
        <f t="shared" si="550"/>
        <v>18.866666666666667</v>
      </c>
      <c r="C572" s="112">
        <f t="shared" si="615"/>
        <v>14.74</v>
      </c>
      <c r="D572" s="116"/>
      <c r="E572" s="86">
        <f t="shared" si="619"/>
        <v>3.83</v>
      </c>
      <c r="F572" s="86">
        <f t="shared" si="620"/>
        <v>3.83</v>
      </c>
      <c r="G572" s="87">
        <f t="shared" si="552"/>
        <v>14.668900000000001</v>
      </c>
      <c r="H572" s="88">
        <f t="shared" si="621"/>
        <v>1.1928765720110906E+34</v>
      </c>
      <c r="I572" s="84">
        <f t="shared" si="622"/>
        <v>113.20000000000006</v>
      </c>
      <c r="J572" s="89">
        <v>566</v>
      </c>
      <c r="K572" s="94">
        <f t="shared" si="554"/>
        <v>566</v>
      </c>
      <c r="L572" s="94">
        <f t="shared" si="555"/>
        <v>10</v>
      </c>
      <c r="M572" s="94">
        <v>1</v>
      </c>
      <c r="N572" s="94">
        <f>N$3/Q$3</f>
        <v>1</v>
      </c>
      <c r="O572" s="93">
        <f>O571*M572</f>
        <v>2.4397333307864136E+29</v>
      </c>
      <c r="P572" s="93">
        <f>K572*O572*$G572*N572</f>
        <v>2.025612360888062E+33</v>
      </c>
      <c r="Q572" s="93">
        <f t="shared" si="616"/>
        <v>1.1928765720110907E+35</v>
      </c>
      <c r="R572" s="93">
        <f t="shared" si="617"/>
        <v>5.9643828600554533E+35</v>
      </c>
      <c r="S572" s="93">
        <f t="shared" si="556"/>
        <v>400315.73333333334</v>
      </c>
      <c r="T572" s="94">
        <f t="shared" si="618"/>
        <v>58.889676773502401</v>
      </c>
      <c r="U572" s="100">
        <f>T572/(($C572/N$3))</f>
        <v>3.9952290891114246</v>
      </c>
      <c r="V572" s="94">
        <f t="shared" si="557"/>
        <v>556</v>
      </c>
      <c r="W572" s="97">
        <f t="shared" si="558"/>
        <v>10.5</v>
      </c>
      <c r="X572" s="94">
        <v>1</v>
      </c>
      <c r="Y572" s="94">
        <f>Y$3/AB$3</f>
        <v>0.95238095238095244</v>
      </c>
      <c r="Z572" s="93">
        <f>Z571*X572</f>
        <v>1.7566079981662174E+28</v>
      </c>
      <c r="AA572" s="93">
        <f>V572*Z572*$G572*Y572</f>
        <v>1.3644508502620036E+32</v>
      </c>
      <c r="AB572" s="93">
        <f t="shared" si="599"/>
        <v>3.131301001529111E+34</v>
      </c>
      <c r="AC572" s="93">
        <f t="shared" si="559"/>
        <v>6.2626020030582257E+35</v>
      </c>
      <c r="AD572" s="93">
        <f t="shared" si="560"/>
        <v>400315.73333333334</v>
      </c>
      <c r="AE572" s="94">
        <f t="shared" si="561"/>
        <v>229.49166699026458</v>
      </c>
      <c r="AF572" s="100">
        <f t="shared" si="600"/>
        <v>16.34777817773255</v>
      </c>
      <c r="AG572" s="94">
        <f t="shared" si="562"/>
        <v>531</v>
      </c>
      <c r="AH572" s="94">
        <f t="shared" si="563"/>
        <v>11.75</v>
      </c>
      <c r="AI572" s="94">
        <v>1</v>
      </c>
      <c r="AJ572" s="94">
        <f>AJ$3/AM$3</f>
        <v>0.85106382978723394</v>
      </c>
      <c r="AK572" s="93">
        <f>AK571*AI572</f>
        <v>1.6468199982808287E+27</v>
      </c>
      <c r="AL572" s="93">
        <f>AG572*AK572*$G572*AJ572</f>
        <v>1.0916925200380471E+31</v>
      </c>
      <c r="AM572" s="93">
        <f t="shared" si="601"/>
        <v>1.0950234157133036E+33</v>
      </c>
      <c r="AN572" s="93">
        <f t="shared" si="564"/>
        <v>7.0081498605651583E+35</v>
      </c>
      <c r="AO572" s="93">
        <f t="shared" si="565"/>
        <v>400315.73333333334</v>
      </c>
      <c r="AP572" s="94">
        <f t="shared" si="566"/>
        <v>100.30511298869578</v>
      </c>
      <c r="AQ572" s="100">
        <f t="shared" si="608"/>
        <v>7.995828206358043</v>
      </c>
      <c r="AR572" s="94">
        <f t="shared" si="567"/>
        <v>501</v>
      </c>
      <c r="AS572" s="94">
        <f t="shared" si="568"/>
        <v>13.25</v>
      </c>
      <c r="AT572" s="94">
        <v>1</v>
      </c>
      <c r="AU572" s="94">
        <f>AU$3/AX$3</f>
        <v>0.75471698113207542</v>
      </c>
      <c r="AV572" s="93">
        <f>AV571*AT572</f>
        <v>1.4608664005913544E+26</v>
      </c>
      <c r="AW572" s="93">
        <f>AR572*AV572*$G572*AU572</f>
        <v>8.1027025471402973E+29</v>
      </c>
      <c r="AX572" s="93">
        <f t="shared" si="602"/>
        <v>1.9293963109310162E+31</v>
      </c>
      <c r="AY572" s="93">
        <f t="shared" si="569"/>
        <v>7.9028072895734756E+35</v>
      </c>
      <c r="AZ572" s="93">
        <f t="shared" si="570"/>
        <v>400315.73333333334</v>
      </c>
      <c r="BA572" s="94">
        <f t="shared" si="571"/>
        <v>23.81176280020253</v>
      </c>
      <c r="BB572" s="100">
        <f t="shared" si="609"/>
        <v>2.1404739287834702</v>
      </c>
      <c r="BC572" s="94">
        <f t="shared" si="572"/>
        <v>464</v>
      </c>
      <c r="BD572" s="94">
        <f t="shared" si="573"/>
        <v>15.1</v>
      </c>
      <c r="BE572" s="94">
        <v>1</v>
      </c>
      <c r="BF572" s="94">
        <f>BF$3/BI$3</f>
        <v>0.66225165562913912</v>
      </c>
      <c r="BG572" s="93">
        <f>BG571*BE572</f>
        <v>9.5750915650958138E+23</v>
      </c>
      <c r="BH572" s="93">
        <f>BC572*BG572*$G572*BF572</f>
        <v>4.3160008043632165E+27</v>
      </c>
      <c r="BI572" s="93">
        <f t="shared" si="603"/>
        <v>1.3018487934203106E+29</v>
      </c>
      <c r="BJ572" s="93">
        <f t="shared" si="574"/>
        <v>9.0062181186837345E+35</v>
      </c>
      <c r="BK572" s="93">
        <f t="shared" si="575"/>
        <v>400315.73333333334</v>
      </c>
      <c r="BL572" s="94">
        <f t="shared" si="576"/>
        <v>30.1633121130149</v>
      </c>
      <c r="BM572" s="100">
        <f t="shared" si="610"/>
        <v>3.0900000875612279</v>
      </c>
      <c r="BN572" s="94">
        <f t="shared" si="577"/>
        <v>414</v>
      </c>
      <c r="BO572" s="94">
        <f t="shared" si="578"/>
        <v>17.600000000000001</v>
      </c>
      <c r="BP572" s="94">
        <v>1</v>
      </c>
      <c r="BQ572" s="94">
        <f>BQ$3/BT$3</f>
        <v>0.56818181818181823</v>
      </c>
      <c r="BR572" s="93">
        <f>BR571*BP572</f>
        <v>4.5829498089347482E+20</v>
      </c>
      <c r="BS572" s="93">
        <f>BN572*BR572*$G572*BQ572</f>
        <v>1.5813584451843826E+24</v>
      </c>
      <c r="BT572" s="93">
        <f t="shared" si="604"/>
        <v>1.4818229229742722E+26</v>
      </c>
      <c r="BU572" s="93">
        <f t="shared" si="579"/>
        <v>1.0497313833697598E+36</v>
      </c>
      <c r="BV572" s="93">
        <f t="shared" si="580"/>
        <v>400315.73333333334</v>
      </c>
      <c r="BW572" s="94">
        <f t="shared" si="581"/>
        <v>93.705695093151078</v>
      </c>
      <c r="BX572" s="100">
        <f t="shared" si="611"/>
        <v>11.188739712615055</v>
      </c>
      <c r="BY572" s="94">
        <f t="shared" si="582"/>
        <v>359</v>
      </c>
      <c r="BZ572" s="94">
        <f t="shared" si="583"/>
        <v>20.350000000000001</v>
      </c>
      <c r="CA572" s="94">
        <v>1</v>
      </c>
      <c r="CB572" s="94">
        <f>CB$3/CE$3</f>
        <v>0.49140049140049141</v>
      </c>
      <c r="CC572" s="93">
        <f>CC571*CA572</f>
        <v>1.970183449608192E+17</v>
      </c>
      <c r="CD572" s="93">
        <f>BY572*CC572*$G572*CB572</f>
        <v>5.0984040380446107E+20</v>
      </c>
      <c r="CE572" s="93">
        <f t="shared" si="605"/>
        <v>8.3660046615673657E+22</v>
      </c>
      <c r="CF572" s="93">
        <f t="shared" si="584"/>
        <v>1.2137519120212848E+36</v>
      </c>
      <c r="CG572" s="93">
        <f t="shared" si="585"/>
        <v>400315.73333333334</v>
      </c>
      <c r="CH572" s="94">
        <f t="shared" si="586"/>
        <v>164.09065658860527</v>
      </c>
      <c r="CI572" s="100">
        <f t="shared" si="612"/>
        <v>22.654307066337296</v>
      </c>
      <c r="CJ572" s="94">
        <f t="shared" si="587"/>
        <v>309</v>
      </c>
      <c r="CK572" s="94">
        <f t="shared" si="588"/>
        <v>22.85</v>
      </c>
      <c r="CL572" s="94">
        <v>1</v>
      </c>
      <c r="CM572" s="94">
        <f>CM$3/CP$3</f>
        <v>0.43763676148796499</v>
      </c>
      <c r="CN572" s="93">
        <f>CN571*CL572</f>
        <v>1095443856998400</v>
      </c>
      <c r="CO572" s="93">
        <f>CJ572*CN572*$G572*CM572</f>
        <v>2.1730011053489992E+18</v>
      </c>
      <c r="CP572" s="93">
        <f t="shared" si="606"/>
        <v>9.1736028925835788E+19</v>
      </c>
      <c r="CQ572" s="93">
        <f t="shared" si="589"/>
        <v>1.3628614835226712E+36</v>
      </c>
      <c r="CR572" s="93">
        <f t="shared" si="590"/>
        <v>400315.73333333334</v>
      </c>
      <c r="CS572" s="94">
        <f t="shared" si="591"/>
        <v>42.216282679295894</v>
      </c>
      <c r="CT572" s="100">
        <f t="shared" si="613"/>
        <v>6.5443830340699547</v>
      </c>
      <c r="CU572" s="94">
        <f t="shared" si="592"/>
        <v>246</v>
      </c>
      <c r="CV572" s="94">
        <f t="shared" si="593"/>
        <v>26</v>
      </c>
      <c r="CW572" s="94">
        <v>1</v>
      </c>
      <c r="CX572" s="94">
        <f>CX$3/DA$3</f>
        <v>0.38461538461538458</v>
      </c>
      <c r="CY572" s="93">
        <f>CY571*CW572</f>
        <v>498608947200</v>
      </c>
      <c r="CZ572" s="93">
        <f>CU572*CY572*$G572*CX572</f>
        <v>692021160481996.75</v>
      </c>
      <c r="DA572" s="93">
        <f t="shared" si="607"/>
        <v>1.6813151821458958E+16</v>
      </c>
      <c r="DB572" s="93">
        <f t="shared" si="594"/>
        <v>1.5507395436144179E+36</v>
      </c>
      <c r="DC572" s="93">
        <f t="shared" si="595"/>
        <v>400315.73333333334</v>
      </c>
      <c r="DD572" s="94">
        <f t="shared" si="596"/>
        <v>24.295719237470284</v>
      </c>
      <c r="DE572" s="100">
        <f t="shared" si="614"/>
        <v>4.2855407067450972</v>
      </c>
    </row>
    <row r="573" spans="1:109">
      <c r="A573" s="84">
        <v>8192</v>
      </c>
      <c r="B573" s="84">
        <f t="shared" si="550"/>
        <v>18.899999999999999</v>
      </c>
      <c r="C573" s="112">
        <f t="shared" si="615"/>
        <v>14.74</v>
      </c>
      <c r="D573" s="116"/>
      <c r="E573" s="86">
        <f t="shared" si="619"/>
        <v>3.835</v>
      </c>
      <c r="F573" s="86">
        <f t="shared" si="620"/>
        <v>3.835</v>
      </c>
      <c r="G573" s="87">
        <f t="shared" si="552"/>
        <v>14.707224999999999</v>
      </c>
      <c r="H573" s="88">
        <f t="shared" si="621"/>
        <v>1.3702553559836423E+34</v>
      </c>
      <c r="I573" s="84">
        <f t="shared" si="622"/>
        <v>113.40000000000006</v>
      </c>
      <c r="J573" s="89">
        <v>567</v>
      </c>
      <c r="K573" s="94">
        <f t="shared" si="554"/>
        <v>567</v>
      </c>
      <c r="L573" s="94">
        <f t="shared" si="555"/>
        <v>10</v>
      </c>
      <c r="M573" s="94">
        <v>1</v>
      </c>
      <c r="N573" s="94">
        <f>N$3/Q$3</f>
        <v>1</v>
      </c>
      <c r="O573" s="93">
        <f>O572*M573</f>
        <v>2.4397333307864136E+29</v>
      </c>
      <c r="P573" s="93">
        <f>K573*O573*$G573*N573</f>
        <v>2.0344927889341242E+33</v>
      </c>
      <c r="Q573" s="93">
        <f t="shared" si="616"/>
        <v>1.3702553559836423E+35</v>
      </c>
      <c r="R573" s="93">
        <f t="shared" si="617"/>
        <v>6.8512767799182114E+35</v>
      </c>
      <c r="S573" s="93">
        <f t="shared" si="556"/>
        <v>400588.79999999999</v>
      </c>
      <c r="T573" s="94">
        <f t="shared" si="618"/>
        <v>67.351202394849594</v>
      </c>
      <c r="U573" s="100">
        <f>T573/(($C573/N$3))</f>
        <v>4.569281030858181</v>
      </c>
      <c r="V573" s="94">
        <f t="shared" si="557"/>
        <v>557</v>
      </c>
      <c r="W573" s="97">
        <f t="shared" si="558"/>
        <v>10.5</v>
      </c>
      <c r="X573" s="94">
        <v>1</v>
      </c>
      <c r="Y573" s="94">
        <f>Y$3/AB$3</f>
        <v>0.95238095238095244</v>
      </c>
      <c r="Z573" s="93">
        <f>Z572*X573</f>
        <v>1.7566079981662174E+28</v>
      </c>
      <c r="AA573" s="93">
        <f>V573*Z573*$G573*Y573</f>
        <v>1.3704761704445136E+32</v>
      </c>
      <c r="AB573" s="93">
        <f t="shared" si="599"/>
        <v>3.5969203094570578E+34</v>
      </c>
      <c r="AC573" s="93">
        <f t="shared" si="559"/>
        <v>7.1938406189141219E+35</v>
      </c>
      <c r="AD573" s="93">
        <f t="shared" si="560"/>
        <v>400588.79999999999</v>
      </c>
      <c r="AE573" s="94">
        <f t="shared" si="561"/>
        <v>262.45770536020319</v>
      </c>
      <c r="AF573" s="100">
        <f t="shared" si="600"/>
        <v>18.696105198657623</v>
      </c>
      <c r="AG573" s="94">
        <f t="shared" si="562"/>
        <v>532</v>
      </c>
      <c r="AH573" s="94">
        <f t="shared" si="563"/>
        <v>11.75</v>
      </c>
      <c r="AI573" s="94">
        <v>1</v>
      </c>
      <c r="AJ573" s="94">
        <f>AJ$3/AM$3</f>
        <v>0.85106382978723394</v>
      </c>
      <c r="AK573" s="93">
        <f>AK572*AI573</f>
        <v>1.6468199982808287E+27</v>
      </c>
      <c r="AL573" s="93">
        <f>AG573*AK573*$G573*AJ573</f>
        <v>1.0966060422623644E+31</v>
      </c>
      <c r="AM573" s="93">
        <f t="shared" si="601"/>
        <v>1.2578515963131063E+33</v>
      </c>
      <c r="AN573" s="93">
        <f t="shared" si="564"/>
        <v>8.0502502164038991E+35</v>
      </c>
      <c r="AO573" s="93">
        <f t="shared" si="565"/>
        <v>400588.79999999999</v>
      </c>
      <c r="AP573" s="94">
        <f t="shared" si="566"/>
        <v>114.70405485985491</v>
      </c>
      <c r="AQ573" s="100">
        <f t="shared" si="608"/>
        <v>9.1436407367930475</v>
      </c>
      <c r="AR573" s="94">
        <f t="shared" si="567"/>
        <v>502</v>
      </c>
      <c r="AS573" s="94">
        <f t="shared" si="568"/>
        <v>13.25</v>
      </c>
      <c r="AT573" s="94">
        <v>1</v>
      </c>
      <c r="AU573" s="94">
        <f>AU$3/AX$3</f>
        <v>0.75471698113207542</v>
      </c>
      <c r="AV573" s="93">
        <f>AV572*AT573</f>
        <v>1.4608664005913544E+26</v>
      </c>
      <c r="AW573" s="93">
        <f>AR573*AV573*$G573*AU573</f>
        <v>8.1400875516343122E+29</v>
      </c>
      <c r="AX573" s="93">
        <f t="shared" si="602"/>
        <v>2.2162943685038062E+31</v>
      </c>
      <c r="AY573" s="93">
        <f t="shared" si="569"/>
        <v>9.0779417333916308E+35</v>
      </c>
      <c r="AZ573" s="93">
        <f t="shared" si="570"/>
        <v>400588.79999999999</v>
      </c>
      <c r="BA573" s="94">
        <f t="shared" si="571"/>
        <v>27.226910698998974</v>
      </c>
      <c r="BB573" s="100">
        <f t="shared" si="609"/>
        <v>2.4474665316264343</v>
      </c>
      <c r="BC573" s="94">
        <f t="shared" si="572"/>
        <v>465</v>
      </c>
      <c r="BD573" s="94">
        <f t="shared" si="573"/>
        <v>15.1</v>
      </c>
      <c r="BE573" s="94">
        <v>1</v>
      </c>
      <c r="BF573" s="94">
        <f>BF$3/BI$3</f>
        <v>0.66225165562913912</v>
      </c>
      <c r="BG573" s="93">
        <f>BG572*BE573</f>
        <v>9.5750915650958138E+23</v>
      </c>
      <c r="BH573" s="93">
        <f>BC573*BG573*$G573*BF573</f>
        <v>4.3366031198815781E+27</v>
      </c>
      <c r="BI573" s="93">
        <f t="shared" si="603"/>
        <v>1.4954315674567858E+29</v>
      </c>
      <c r="BJ573" s="93">
        <f t="shared" si="574"/>
        <v>1.0345427937676498E+36</v>
      </c>
      <c r="BK573" s="93">
        <f t="shared" si="575"/>
        <v>400588.79999999999</v>
      </c>
      <c r="BL573" s="94">
        <f t="shared" si="576"/>
        <v>34.483938836847543</v>
      </c>
      <c r="BM573" s="100">
        <f t="shared" si="610"/>
        <v>3.5326151725671502</v>
      </c>
      <c r="BN573" s="94">
        <f t="shared" si="577"/>
        <v>415</v>
      </c>
      <c r="BO573" s="94">
        <f t="shared" si="578"/>
        <v>17.600000000000001</v>
      </c>
      <c r="BP573" s="94">
        <v>1</v>
      </c>
      <c r="BQ573" s="94">
        <f>BQ$3/BT$3</f>
        <v>0.56818181818181823</v>
      </c>
      <c r="BR573" s="93">
        <f>BR572*BP573</f>
        <v>4.5829498089347482E+20</v>
      </c>
      <c r="BS573" s="93">
        <f>BN573*BR573*$G573*BQ573</f>
        <v>1.5893196995193068E+24</v>
      </c>
      <c r="BT573" s="93">
        <f t="shared" si="604"/>
        <v>1.7021675540174454E+26</v>
      </c>
      <c r="BU573" s="93">
        <f t="shared" si="579"/>
        <v>1.2058247132656054E+36</v>
      </c>
      <c r="BV573" s="93">
        <f t="shared" si="580"/>
        <v>400588.79999999999</v>
      </c>
      <c r="BW573" s="94">
        <f t="shared" si="581"/>
        <v>107.10038732498374</v>
      </c>
      <c r="BX573" s="100">
        <f t="shared" si="611"/>
        <v>12.78810594925179</v>
      </c>
      <c r="BY573" s="94">
        <f t="shared" si="582"/>
        <v>360</v>
      </c>
      <c r="BZ573" s="94">
        <f t="shared" si="583"/>
        <v>20.350000000000001</v>
      </c>
      <c r="CA573" s="94">
        <v>15</v>
      </c>
      <c r="CB573" s="94">
        <f>CB$3/CE$3</f>
        <v>0.49140049140049141</v>
      </c>
      <c r="CC573" s="93">
        <f>CC572*CA573</f>
        <v>2.955275174412288E+18</v>
      </c>
      <c r="CD573" s="93">
        <f>BY573*CC573*$G573*CB573</f>
        <v>7.6889449109181694E+21</v>
      </c>
      <c r="CE573" s="93">
        <f t="shared" si="605"/>
        <v>9.6100157926399585E+22</v>
      </c>
      <c r="CF573" s="93">
        <f t="shared" si="584"/>
        <v>1.3942348247133563E+36</v>
      </c>
      <c r="CG573" s="93">
        <f t="shared" si="585"/>
        <v>400588.79999999999</v>
      </c>
      <c r="CH573" s="94">
        <f t="shared" si="586"/>
        <v>12.498484387622419</v>
      </c>
      <c r="CI573" s="100">
        <f t="shared" si="612"/>
        <v>1.7255370236642893</v>
      </c>
      <c r="CJ573" s="94">
        <f t="shared" si="587"/>
        <v>310</v>
      </c>
      <c r="CK573" s="94">
        <f t="shared" si="588"/>
        <v>22.85</v>
      </c>
      <c r="CL573" s="94">
        <v>1</v>
      </c>
      <c r="CM573" s="94">
        <f>CM$3/CP$3</f>
        <v>0.43763676148796499</v>
      </c>
      <c r="CN573" s="93">
        <f>CN572*CL573</f>
        <v>1095443856998400</v>
      </c>
      <c r="CO573" s="93">
        <f>CJ573*CN573*$G573*CM573</f>
        <v>2.1857291801839916E+18</v>
      </c>
      <c r="CP573" s="93">
        <f t="shared" si="606"/>
        <v>1.0537702552106797E+20</v>
      </c>
      <c r="CQ573" s="93">
        <f t="shared" si="589"/>
        <v>1.5655167442113114E+36</v>
      </c>
      <c r="CR573" s="93">
        <f t="shared" si="590"/>
        <v>400588.79999999999</v>
      </c>
      <c r="CS573" s="94">
        <f t="shared" si="591"/>
        <v>48.211382488015957</v>
      </c>
      <c r="CT573" s="100">
        <f t="shared" si="613"/>
        <v>7.4737455213783219</v>
      </c>
      <c r="CU573" s="94">
        <f t="shared" si="592"/>
        <v>247</v>
      </c>
      <c r="CV573" s="94">
        <f t="shared" si="593"/>
        <v>26</v>
      </c>
      <c r="CW573" s="94">
        <v>1</v>
      </c>
      <c r="CX573" s="94">
        <f>CX$3/DA$3</f>
        <v>0.38461538461538458</v>
      </c>
      <c r="CY573" s="93">
        <f>CY572*CW573</f>
        <v>498608947200</v>
      </c>
      <c r="CZ573" s="93">
        <f>CU573*CY573*$G573*CX573</f>
        <v>696649627480934.25</v>
      </c>
      <c r="DA573" s="93">
        <f t="shared" si="607"/>
        <v>1.9313239839625316E+16</v>
      </c>
      <c r="DB573" s="93">
        <f t="shared" si="594"/>
        <v>1.7813319627787353E+36</v>
      </c>
      <c r="DC573" s="93">
        <f t="shared" si="595"/>
        <v>400588.79999999999</v>
      </c>
      <c r="DD573" s="94">
        <f t="shared" si="596"/>
        <v>27.723031891169533</v>
      </c>
      <c r="DE573" s="100">
        <f t="shared" si="614"/>
        <v>4.8900870364342461</v>
      </c>
    </row>
    <row r="574" spans="1:109">
      <c r="A574" s="84">
        <v>8192</v>
      </c>
      <c r="B574" s="84">
        <f t="shared" si="550"/>
        <v>18.933333333333334</v>
      </c>
      <c r="C574" s="112">
        <f t="shared" si="615"/>
        <v>14.74</v>
      </c>
      <c r="D574" s="116"/>
      <c r="E574" s="86">
        <f t="shared" si="619"/>
        <v>3.84</v>
      </c>
      <c r="F574" s="86">
        <f t="shared" si="620"/>
        <v>3.84</v>
      </c>
      <c r="G574" s="87">
        <f t="shared" si="552"/>
        <v>14.7456</v>
      </c>
      <c r="H574" s="88">
        <f t="shared" si="621"/>
        <v>1.5740100733442866E+34</v>
      </c>
      <c r="I574" s="84">
        <f t="shared" si="622"/>
        <v>113.60000000000007</v>
      </c>
      <c r="J574" s="89">
        <v>568</v>
      </c>
      <c r="K574" s="94">
        <f t="shared" si="554"/>
        <v>568</v>
      </c>
      <c r="L574" s="94">
        <f t="shared" si="555"/>
        <v>10</v>
      </c>
      <c r="M574" s="94">
        <v>1</v>
      </c>
      <c r="N574" s="94">
        <f>N$3/Q$3</f>
        <v>1</v>
      </c>
      <c r="O574" s="93">
        <f>O573*M574</f>
        <v>2.4397333307864136E+29</v>
      </c>
      <c r="P574" s="93">
        <f>K574*O574*$G574*N574</f>
        <v>2.043398846378827E+33</v>
      </c>
      <c r="Q574" s="93">
        <f t="shared" si="616"/>
        <v>1.5740100733442867E+35</v>
      </c>
      <c r="R574" s="93">
        <f t="shared" si="617"/>
        <v>7.8700503667214329E+35</v>
      </c>
      <c r="S574" s="93">
        <f t="shared" si="556"/>
        <v>400861.8666666667</v>
      </c>
      <c r="T574" s="94">
        <f t="shared" si="618"/>
        <v>77.029018399106988</v>
      </c>
      <c r="U574" s="100">
        <f>T574/(($C574/N$3))</f>
        <v>5.2258492808078012</v>
      </c>
      <c r="V574" s="94">
        <f t="shared" si="557"/>
        <v>558</v>
      </c>
      <c r="W574" s="97">
        <f t="shared" si="558"/>
        <v>10.5</v>
      </c>
      <c r="X574" s="94">
        <v>1</v>
      </c>
      <c r="Y574" s="94">
        <f>Y$3/AB$3</f>
        <v>0.95238095238095244</v>
      </c>
      <c r="Z574" s="93">
        <f>Z573*X574</f>
        <v>1.7566079981662174E+28</v>
      </c>
      <c r="AA574" s="93">
        <f>V574*Z574*$G574*Y574</f>
        <v>1.3765189814238053E+32</v>
      </c>
      <c r="AB574" s="93">
        <f t="shared" si="599"/>
        <v>4.1317764425287493E+34</v>
      </c>
      <c r="AC574" s="93">
        <f t="shared" si="559"/>
        <v>8.263552885057505E+35</v>
      </c>
      <c r="AD574" s="93">
        <f t="shared" si="560"/>
        <v>400861.8666666667</v>
      </c>
      <c r="AE574" s="94">
        <f t="shared" si="561"/>
        <v>300.16123993110779</v>
      </c>
      <c r="AF574" s="100">
        <f t="shared" si="600"/>
        <v>21.381906507982578</v>
      </c>
      <c r="AG574" s="94">
        <f t="shared" si="562"/>
        <v>533</v>
      </c>
      <c r="AH574" s="94">
        <f t="shared" si="563"/>
        <v>11.75</v>
      </c>
      <c r="AI574" s="94">
        <v>1</v>
      </c>
      <c r="AJ574" s="94">
        <f>AJ$3/AM$3</f>
        <v>0.85106382978723394</v>
      </c>
      <c r="AK574" s="93">
        <f>AK573*AI574</f>
        <v>1.6468199982808287E+27</v>
      </c>
      <c r="AL574" s="93">
        <f>AG574*AK574*$G574*AJ574</f>
        <v>1.1015340424871774E+31</v>
      </c>
      <c r="AM574" s="93">
        <f t="shared" si="601"/>
        <v>1.4448920595152594E+33</v>
      </c>
      <c r="AN574" s="93">
        <f t="shared" si="564"/>
        <v>9.2473091808976837E+35</v>
      </c>
      <c r="AO574" s="93">
        <f t="shared" si="565"/>
        <v>400861.8666666667</v>
      </c>
      <c r="AP574" s="94">
        <f t="shared" si="566"/>
        <v>131.17089475081556</v>
      </c>
      <c r="AQ574" s="100">
        <f t="shared" si="608"/>
        <v>10.456295884138962</v>
      </c>
      <c r="AR574" s="94">
        <f t="shared" si="567"/>
        <v>503</v>
      </c>
      <c r="AS574" s="94">
        <f t="shared" si="568"/>
        <v>13.25</v>
      </c>
      <c r="AT574" s="94">
        <v>1</v>
      </c>
      <c r="AU574" s="94">
        <f>AU$3/AX$3</f>
        <v>0.75471698113207542</v>
      </c>
      <c r="AV574" s="93">
        <f>AV573*AT574</f>
        <v>1.4608664005913544E+26</v>
      </c>
      <c r="AW574" s="93">
        <f>AR574*AV574*$G574*AU574</f>
        <v>8.1775847947695212E+29</v>
      </c>
      <c r="AX574" s="93">
        <f t="shared" si="602"/>
        <v>2.5458536952895159E+31</v>
      </c>
      <c r="AY574" s="93">
        <f t="shared" si="569"/>
        <v>1.04278167359059E+36</v>
      </c>
      <c r="AZ574" s="93">
        <f t="shared" si="570"/>
        <v>400861.8666666667</v>
      </c>
      <c r="BA574" s="94">
        <f t="shared" si="571"/>
        <v>31.132097791488189</v>
      </c>
      <c r="BB574" s="100">
        <f t="shared" si="609"/>
        <v>2.7985094690449017</v>
      </c>
      <c r="BC574" s="94">
        <f t="shared" si="572"/>
        <v>466</v>
      </c>
      <c r="BD574" s="94">
        <f t="shared" si="573"/>
        <v>15.1</v>
      </c>
      <c r="BE574" s="94">
        <v>1</v>
      </c>
      <c r="BF574" s="94">
        <f>BF$3/BI$3</f>
        <v>0.66225165562913912</v>
      </c>
      <c r="BG574" s="93">
        <f>BG573*BE574</f>
        <v>9.5750915650958138E+23</v>
      </c>
      <c r="BH574" s="93">
        <f>BC574*BG574*$G574*BF574</f>
        <v>4.3572688148967554E+27</v>
      </c>
      <c r="BI574" s="93">
        <f t="shared" si="603"/>
        <v>1.7177997815482475E+29</v>
      </c>
      <c r="BJ574" s="93">
        <f t="shared" si="574"/>
        <v>1.1883776053749364E+36</v>
      </c>
      <c r="BK574" s="93">
        <f t="shared" si="575"/>
        <v>400861.8666666667</v>
      </c>
      <c r="BL574" s="94">
        <f t="shared" si="576"/>
        <v>39.423773343416052</v>
      </c>
      <c r="BM574" s="100">
        <f t="shared" si="610"/>
        <v>4.0386633479347518</v>
      </c>
      <c r="BN574" s="94">
        <f t="shared" si="577"/>
        <v>416</v>
      </c>
      <c r="BO574" s="94">
        <f t="shared" si="578"/>
        <v>17.600000000000001</v>
      </c>
      <c r="BP574" s="94">
        <v>1</v>
      </c>
      <c r="BQ574" s="94">
        <f>BQ$3/BT$3</f>
        <v>0.56818181818181823</v>
      </c>
      <c r="BR574" s="93">
        <f>BR573*BP574</f>
        <v>4.5829498089347482E+20</v>
      </c>
      <c r="BS574" s="93">
        <f>BN574*BR574*$G574*BQ574</f>
        <v>1.597306329334849E+24</v>
      </c>
      <c r="BT574" s="93">
        <f t="shared" si="604"/>
        <v>1.9552770692291661E+26</v>
      </c>
      <c r="BU574" s="93">
        <f t="shared" si="579"/>
        <v>1.3851288645429724E+36</v>
      </c>
      <c r="BV574" s="93">
        <f t="shared" si="580"/>
        <v>400861.8666666667</v>
      </c>
      <c r="BW574" s="94">
        <f t="shared" si="581"/>
        <v>122.41090098499663</v>
      </c>
      <c r="BX574" s="100">
        <f t="shared" si="611"/>
        <v>14.61622698328318</v>
      </c>
      <c r="BY574" s="94">
        <f t="shared" si="582"/>
        <v>361</v>
      </c>
      <c r="BZ574" s="94">
        <f t="shared" si="583"/>
        <v>20.350000000000001</v>
      </c>
      <c r="CA574" s="94">
        <v>1</v>
      </c>
      <c r="CB574" s="94">
        <f>CB$3/CE$3</f>
        <v>0.49140049140049141</v>
      </c>
      <c r="CC574" s="93">
        <f>CC573*CA574</f>
        <v>2.955275174412288E+18</v>
      </c>
      <c r="CD574" s="93">
        <f>BY574*CC574*$G574*CB574</f>
        <v>7.7304212903512496E+21</v>
      </c>
      <c r="CE574" s="93">
        <f t="shared" si="605"/>
        <v>1.1039009332501051E+23</v>
      </c>
      <c r="CF574" s="93">
        <f t="shared" si="584"/>
        <v>1.6015552496278117E+36</v>
      </c>
      <c r="CG574" s="93">
        <f t="shared" si="585"/>
        <v>400861.8666666667</v>
      </c>
      <c r="CH574" s="94">
        <f t="shared" si="586"/>
        <v>14.279958255676732</v>
      </c>
      <c r="CI574" s="100">
        <f t="shared" si="612"/>
        <v>1.9714867741046236</v>
      </c>
      <c r="CJ574" s="94">
        <f t="shared" si="587"/>
        <v>311</v>
      </c>
      <c r="CK574" s="94">
        <f t="shared" si="588"/>
        <v>22.85</v>
      </c>
      <c r="CL574" s="94">
        <v>1</v>
      </c>
      <c r="CM574" s="94">
        <f>CM$3/CP$3</f>
        <v>0.43763676148796499</v>
      </c>
      <c r="CN574" s="93">
        <f>CN573*CL574</f>
        <v>1095443856998400</v>
      </c>
      <c r="CO574" s="93">
        <f>CJ574*CN574*$G574*CM574</f>
        <v>2.1985014562984653E+18</v>
      </c>
      <c r="CP574" s="93">
        <f t="shared" si="606"/>
        <v>1.2104641587053142E+20</v>
      </c>
      <c r="CQ574" s="93">
        <f t="shared" si="589"/>
        <v>1.7983065087958474E+36</v>
      </c>
      <c r="CR574" s="93">
        <f t="shared" si="590"/>
        <v>400861.8666666667</v>
      </c>
      <c r="CS574" s="94">
        <f t="shared" si="591"/>
        <v>55.058601632374057</v>
      </c>
      <c r="CT574" s="100">
        <f t="shared" si="613"/>
        <v>8.5352038487092763</v>
      </c>
      <c r="CU574" s="94">
        <f t="shared" si="592"/>
        <v>248</v>
      </c>
      <c r="CV574" s="94">
        <f t="shared" si="593"/>
        <v>26</v>
      </c>
      <c r="CW574" s="94">
        <v>1</v>
      </c>
      <c r="CX574" s="94">
        <f>CX$3/DA$3</f>
        <v>0.38461538461538458</v>
      </c>
      <c r="CY574" s="93">
        <f>CY573*CW574</f>
        <v>498608947200</v>
      </c>
      <c r="CZ574" s="93">
        <f>CU574*CY574*$G574*CX574</f>
        <v>701295171836313.5</v>
      </c>
      <c r="DA574" s="93">
        <f t="shared" si="607"/>
        <v>2.2185086833440796E+16</v>
      </c>
      <c r="DB574" s="93">
        <f t="shared" si="594"/>
        <v>2.0462130953475725E+36</v>
      </c>
      <c r="DC574" s="93">
        <f t="shared" si="595"/>
        <v>400861.8666666667</v>
      </c>
      <c r="DD574" s="94">
        <f t="shared" si="596"/>
        <v>31.63444969305867</v>
      </c>
      <c r="DE574" s="100">
        <f t="shared" si="614"/>
        <v>5.5800250476222892</v>
      </c>
    </row>
    <row r="575" spans="1:109">
      <c r="A575" s="84">
        <v>8192</v>
      </c>
      <c r="B575" s="84">
        <f t="shared" si="550"/>
        <v>18.966666666666665</v>
      </c>
      <c r="C575" s="112">
        <f t="shared" si="615"/>
        <v>14.74</v>
      </c>
      <c r="D575" s="116"/>
      <c r="E575" s="86">
        <f t="shared" si="619"/>
        <v>3.8450000000000002</v>
      </c>
      <c r="F575" s="86">
        <f t="shared" si="620"/>
        <v>3.8450000000000002</v>
      </c>
      <c r="G575" s="87">
        <f t="shared" si="552"/>
        <v>14.784025000000002</v>
      </c>
      <c r="H575" s="88">
        <f t="shared" si="621"/>
        <v>1.8080627819993449E+34</v>
      </c>
      <c r="I575" s="84">
        <f t="shared" si="622"/>
        <v>113.80000000000005</v>
      </c>
      <c r="J575" s="89">
        <v>569</v>
      </c>
      <c r="K575" s="94">
        <f t="shared" si="554"/>
        <v>569</v>
      </c>
      <c r="L575" s="94">
        <f t="shared" si="555"/>
        <v>10</v>
      </c>
      <c r="M575" s="94">
        <v>1</v>
      </c>
      <c r="N575" s="94">
        <f>N$3/Q$3</f>
        <v>1</v>
      </c>
      <c r="O575" s="93">
        <f>O574*M575</f>
        <v>2.4397333307864136E+29</v>
      </c>
      <c r="P575" s="93">
        <f>K575*O575*$G575*N575</f>
        <v>2.0523305698181697E+33</v>
      </c>
      <c r="Q575" s="93">
        <f t="shared" si="616"/>
        <v>1.808062781999345E+35</v>
      </c>
      <c r="R575" s="93">
        <f t="shared" si="617"/>
        <v>9.0403139099967251E+35</v>
      </c>
      <c r="S575" s="93">
        <f t="shared" si="556"/>
        <v>401134.93333333335</v>
      </c>
      <c r="T575" s="94">
        <f t="shared" si="618"/>
        <v>88.098029069436606</v>
      </c>
      <c r="U575" s="100">
        <f>T575/(($C575/N$3))</f>
        <v>5.9767998011829446</v>
      </c>
      <c r="V575" s="94">
        <f t="shared" si="557"/>
        <v>559</v>
      </c>
      <c r="W575" s="97">
        <f t="shared" si="558"/>
        <v>10.5</v>
      </c>
      <c r="X575" s="94">
        <v>1</v>
      </c>
      <c r="Y575" s="94">
        <f>Y$3/AB$3</f>
        <v>0.95238095238095244</v>
      </c>
      <c r="Z575" s="93">
        <f>Z574*X575</f>
        <v>1.7566079981662174E+28</v>
      </c>
      <c r="AA575" s="93">
        <f>V575*Z575*$G575*Y575</f>
        <v>1.382579308294279E+32</v>
      </c>
      <c r="AB575" s="93">
        <f t="shared" si="599"/>
        <v>4.7461648027482756E+34</v>
      </c>
      <c r="AC575" s="93">
        <f t="shared" si="559"/>
        <v>9.49232960549656E+35</v>
      </c>
      <c r="AD575" s="93">
        <f t="shared" si="560"/>
        <v>401134.93333333335</v>
      </c>
      <c r="AE575" s="94">
        <f t="shared" si="561"/>
        <v>343.28336712949454</v>
      </c>
      <c r="AF575" s="100">
        <f t="shared" si="600"/>
        <v>24.453699829441607</v>
      </c>
      <c r="AG575" s="94">
        <f t="shared" si="562"/>
        <v>534</v>
      </c>
      <c r="AH575" s="94">
        <f t="shared" si="563"/>
        <v>11.75</v>
      </c>
      <c r="AI575" s="94">
        <v>1</v>
      </c>
      <c r="AJ575" s="94">
        <f>AJ$3/AM$3</f>
        <v>0.85106382978723394</v>
      </c>
      <c r="AK575" s="93">
        <f>AK574*AI575</f>
        <v>1.6468199982808287E+27</v>
      </c>
      <c r="AL575" s="93">
        <f>AG575*AK575*$G575*AJ575</f>
        <v>1.1064765417357202E+31</v>
      </c>
      <c r="AM575" s="93">
        <f t="shared" si="601"/>
        <v>1.6597451319134568E+33</v>
      </c>
      <c r="AN575" s="93">
        <f t="shared" si="564"/>
        <v>1.0622368844246152E+36</v>
      </c>
      <c r="AO575" s="93">
        <f t="shared" si="565"/>
        <v>401134.93333333335</v>
      </c>
      <c r="AP575" s="94">
        <f t="shared" si="566"/>
        <v>150.00274016743535</v>
      </c>
      <c r="AQ575" s="100">
        <f t="shared" si="608"/>
        <v>11.957477591366116</v>
      </c>
      <c r="AR575" s="94">
        <f t="shared" si="567"/>
        <v>504</v>
      </c>
      <c r="AS575" s="94">
        <f t="shared" si="568"/>
        <v>13.25</v>
      </c>
      <c r="AT575" s="94">
        <v>1</v>
      </c>
      <c r="AU575" s="94">
        <f>AU$3/AX$3</f>
        <v>0.75471698113207542</v>
      </c>
      <c r="AV575" s="93">
        <f>AV574*AT575</f>
        <v>1.4608664005913544E+26</v>
      </c>
      <c r="AW575" s="93">
        <f>AR575*AV575*$G575*AU575</f>
        <v>8.2151944419270266E+29</v>
      </c>
      <c r="AX575" s="93">
        <f t="shared" si="602"/>
        <v>2.9244179518421895E+31</v>
      </c>
      <c r="AY575" s="93">
        <f t="shared" si="569"/>
        <v>1.1978415930745661E+36</v>
      </c>
      <c r="AZ575" s="93">
        <f t="shared" si="570"/>
        <v>401134.93333333335</v>
      </c>
      <c r="BA575" s="94">
        <f t="shared" si="571"/>
        <v>35.597671759503882</v>
      </c>
      <c r="BB575" s="100">
        <f t="shared" si="609"/>
        <v>3.1999263962919025</v>
      </c>
      <c r="BC575" s="94">
        <f t="shared" si="572"/>
        <v>467</v>
      </c>
      <c r="BD575" s="94">
        <f t="shared" si="573"/>
        <v>15.1</v>
      </c>
      <c r="BE575" s="94">
        <v>1</v>
      </c>
      <c r="BF575" s="94">
        <f>BF$3/BI$3</f>
        <v>0.66225165562913912</v>
      </c>
      <c r="BG575" s="93">
        <f>BG574*BE575</f>
        <v>9.5750915650958138E+23</v>
      </c>
      <c r="BH575" s="93">
        <f>BC575*BG575*$G575*BF575</f>
        <v>4.3779979845255544E+27</v>
      </c>
      <c r="BI575" s="93">
        <f t="shared" si="603"/>
        <v>1.9732337832787378E+29</v>
      </c>
      <c r="BJ575" s="93">
        <f t="shared" si="574"/>
        <v>1.3650874004095053E+36</v>
      </c>
      <c r="BK575" s="93">
        <f t="shared" si="575"/>
        <v>401134.93333333335</v>
      </c>
      <c r="BL575" s="94">
        <f t="shared" si="576"/>
        <v>45.071600997837784</v>
      </c>
      <c r="BM575" s="100">
        <f t="shared" si="610"/>
        <v>4.6172399936726629</v>
      </c>
      <c r="BN575" s="94">
        <f t="shared" si="577"/>
        <v>417</v>
      </c>
      <c r="BO575" s="94">
        <f t="shared" si="578"/>
        <v>17.600000000000001</v>
      </c>
      <c r="BP575" s="94">
        <v>1</v>
      </c>
      <c r="BQ575" s="94">
        <f>BQ$3/BT$3</f>
        <v>0.56818181818181823</v>
      </c>
      <c r="BR575" s="93">
        <f>BR574*BP575</f>
        <v>4.5829498089347482E+20</v>
      </c>
      <c r="BS575" s="93">
        <f>BN575*BR575*$G575*BQ575</f>
        <v>1.6053183736902412E+24</v>
      </c>
      <c r="BT575" s="93">
        <f t="shared" si="604"/>
        <v>2.2460235529869675E+26</v>
      </c>
      <c r="BU575" s="93">
        <f t="shared" si="579"/>
        <v>1.5910952481594236E+36</v>
      </c>
      <c r="BV575" s="93">
        <f t="shared" si="580"/>
        <v>401134.93333333335</v>
      </c>
      <c r="BW575" s="94">
        <f t="shared" si="581"/>
        <v>139.9114088393506</v>
      </c>
      <c r="BX575" s="100">
        <f t="shared" si="611"/>
        <v>16.705839861414997</v>
      </c>
      <c r="BY575" s="94">
        <f t="shared" si="582"/>
        <v>362</v>
      </c>
      <c r="BZ575" s="94">
        <f t="shared" si="583"/>
        <v>20.350000000000001</v>
      </c>
      <c r="CA575" s="94">
        <v>1</v>
      </c>
      <c r="CB575" s="94">
        <f>CB$3/CE$3</f>
        <v>0.49140049140049141</v>
      </c>
      <c r="CC575" s="93">
        <f>CC574*CA575</f>
        <v>2.955275174412288E+18</v>
      </c>
      <c r="CD575" s="93">
        <f>BY575*CC575*$G575*CB575</f>
        <v>7.7720354131997087E+21</v>
      </c>
      <c r="CE575" s="93">
        <f t="shared" si="605"/>
        <v>1.2680491861040874E+23</v>
      </c>
      <c r="CF575" s="93">
        <f t="shared" si="584"/>
        <v>1.8397038806843336E+36</v>
      </c>
      <c r="CG575" s="93">
        <f t="shared" si="585"/>
        <v>401134.93333333335</v>
      </c>
      <c r="CH575" s="94">
        <f t="shared" si="586"/>
        <v>16.315535360923398</v>
      </c>
      <c r="CI575" s="100">
        <f t="shared" si="612"/>
        <v>2.2525179416200216</v>
      </c>
      <c r="CJ575" s="94">
        <f t="shared" si="587"/>
        <v>312</v>
      </c>
      <c r="CK575" s="94">
        <f t="shared" si="588"/>
        <v>22.85</v>
      </c>
      <c r="CL575" s="94">
        <v>1</v>
      </c>
      <c r="CM575" s="94">
        <f>CM$3/CP$3</f>
        <v>0.43763676148796499</v>
      </c>
      <c r="CN575" s="93">
        <f>CN574*CL575</f>
        <v>1095443856998400</v>
      </c>
      <c r="CO575" s="93">
        <f>CJ575*CN575*$G575*CM575</f>
        <v>2.2113180056033966E+18</v>
      </c>
      <c r="CP575" s="93">
        <f t="shared" si="606"/>
        <v>1.3904581878876642E+20</v>
      </c>
      <c r="CQ575" s="93">
        <f t="shared" si="589"/>
        <v>2.0657117284342516E+36</v>
      </c>
      <c r="CR575" s="93">
        <f t="shared" si="590"/>
        <v>401134.93333333335</v>
      </c>
      <c r="CS575" s="94">
        <f t="shared" si="591"/>
        <v>62.879160046827074</v>
      </c>
      <c r="CT575" s="100">
        <f t="shared" si="613"/>
        <v>9.7475495730664772</v>
      </c>
      <c r="CU575" s="94">
        <f t="shared" si="592"/>
        <v>249</v>
      </c>
      <c r="CV575" s="94">
        <f t="shared" si="593"/>
        <v>26</v>
      </c>
      <c r="CW575" s="94">
        <v>1</v>
      </c>
      <c r="CX575" s="94">
        <f>CX$3/DA$3</f>
        <v>0.38461538461538458</v>
      </c>
      <c r="CY575" s="93">
        <f>CY574*CW575</f>
        <v>498608947200</v>
      </c>
      <c r="CZ575" s="93">
        <f>CU575*CY575*$G575*CX575</f>
        <v>705957822314035.25</v>
      </c>
      <c r="DA575" s="93">
        <f t="shared" si="607"/>
        <v>2.5483972751039832E+16</v>
      </c>
      <c r="DB575" s="93">
        <f t="shared" si="594"/>
        <v>2.3504816165991483E+36</v>
      </c>
      <c r="DC575" s="93">
        <f t="shared" si="595"/>
        <v>401134.93333333335</v>
      </c>
      <c r="DD575" s="94">
        <f t="shared" si="596"/>
        <v>36.098435268422669</v>
      </c>
      <c r="DE575" s="100">
        <f t="shared" si="614"/>
        <v>6.3674309157326281</v>
      </c>
    </row>
    <row r="576" spans="1:109">
      <c r="A576" s="84">
        <v>8192</v>
      </c>
      <c r="B576" s="84">
        <f t="shared" si="550"/>
        <v>19</v>
      </c>
      <c r="C576" s="112">
        <f t="shared" si="615"/>
        <v>14.74</v>
      </c>
      <c r="D576" s="116"/>
      <c r="E576" s="86">
        <f t="shared" si="619"/>
        <v>3.85</v>
      </c>
      <c r="F576" s="86">
        <f t="shared" si="620"/>
        <v>3.85</v>
      </c>
      <c r="G576" s="87">
        <f t="shared" si="552"/>
        <v>14.822500000000002</v>
      </c>
      <c r="H576" s="88">
        <f t="shared" si="621"/>
        <v>2.0769187434140099E+34</v>
      </c>
      <c r="I576" s="84">
        <f t="shared" si="622"/>
        <v>114.00000000000007</v>
      </c>
      <c r="J576" s="89">
        <v>570</v>
      </c>
      <c r="K576" s="94">
        <f t="shared" si="554"/>
        <v>570</v>
      </c>
      <c r="L576" s="94">
        <f t="shared" si="555"/>
        <v>10</v>
      </c>
      <c r="M576" s="94">
        <v>1</v>
      </c>
      <c r="N576" s="94">
        <f>N$3/Q$3</f>
        <v>1</v>
      </c>
      <c r="O576" s="93">
        <f>O575*M576</f>
        <v>2.4397333307864136E+29</v>
      </c>
      <c r="P576" s="93">
        <f>K576*O576*$G576*N576</f>
        <v>2.0612879958481523E+33</v>
      </c>
      <c r="Q576" s="93">
        <f t="shared" si="616"/>
        <v>2.07691874341401E+35</v>
      </c>
      <c r="R576" s="93">
        <f t="shared" si="617"/>
        <v>1.0384593717070051E+36</v>
      </c>
      <c r="S576" s="93">
        <f t="shared" si="556"/>
        <v>401408</v>
      </c>
      <c r="T576" s="94">
        <f t="shared" si="618"/>
        <v>100.7583000336363</v>
      </c>
      <c r="U576" s="100">
        <f>T576/(($C576/N$3))</f>
        <v>6.8357055653755969</v>
      </c>
      <c r="V576" s="94">
        <f t="shared" si="557"/>
        <v>560</v>
      </c>
      <c r="W576" s="97">
        <f t="shared" si="558"/>
        <v>10.5</v>
      </c>
      <c r="X576" s="94">
        <v>14</v>
      </c>
      <c r="Y576" s="94">
        <f>Y$3/AB$3</f>
        <v>0.95238095238095244</v>
      </c>
      <c r="Z576" s="93">
        <f>Z575*X576</f>
        <v>2.4592511974327043E+29</v>
      </c>
      <c r="AA576" s="93">
        <f>V576*Z576*$G576*Y576</f>
        <v>1.9441200466104676E+33</v>
      </c>
      <c r="AB576" s="93">
        <f t="shared" si="599"/>
        <v>5.4519117014617719E+34</v>
      </c>
      <c r="AC576" s="93">
        <f t="shared" si="559"/>
        <v>1.0903823402923551E+36</v>
      </c>
      <c r="AD576" s="93">
        <f t="shared" si="560"/>
        <v>401408</v>
      </c>
      <c r="AE576" s="94">
        <f t="shared" si="561"/>
        <v>28.043081552330399</v>
      </c>
      <c r="AF576" s="100">
        <f t="shared" si="600"/>
        <v>1.9976414945689904</v>
      </c>
      <c r="AG576" s="94">
        <f t="shared" si="562"/>
        <v>535</v>
      </c>
      <c r="AH576" s="94">
        <f t="shared" si="563"/>
        <v>11.75</v>
      </c>
      <c r="AI576" s="94">
        <v>1</v>
      </c>
      <c r="AJ576" s="94">
        <f>AJ$3/AM$3</f>
        <v>0.85106382978723394</v>
      </c>
      <c r="AK576" s="93">
        <f>AK575*AI576</f>
        <v>1.6468199982808287E+27</v>
      </c>
      <c r="AL576" s="93">
        <f>AG576*AK576*$G576*AJ576</f>
        <v>1.1114335610312262E+31</v>
      </c>
      <c r="AM576" s="93">
        <f t="shared" si="601"/>
        <v>1.906546502743325E+33</v>
      </c>
      <c r="AN576" s="93">
        <f t="shared" si="564"/>
        <v>1.2201897617557308E+36</v>
      </c>
      <c r="AO576" s="93">
        <f t="shared" si="565"/>
        <v>401408</v>
      </c>
      <c r="AP576" s="94">
        <f t="shared" si="566"/>
        <v>171.53940366659126</v>
      </c>
      <c r="AQ576" s="100">
        <f t="shared" si="608"/>
        <v>13.674274037194351</v>
      </c>
      <c r="AR576" s="94">
        <f t="shared" si="567"/>
        <v>505</v>
      </c>
      <c r="AS576" s="94">
        <f t="shared" si="568"/>
        <v>13.25</v>
      </c>
      <c r="AT576" s="94">
        <v>1</v>
      </c>
      <c r="AU576" s="94">
        <f>AU$3/AX$3</f>
        <v>0.75471698113207542</v>
      </c>
      <c r="AV576" s="93">
        <f>AV575*AT576</f>
        <v>1.4608664005913544E+26</v>
      </c>
      <c r="AW576" s="93">
        <f>AR576*AV576*$G576*AU576</f>
        <v>8.2529166584879269E+29</v>
      </c>
      <c r="AX576" s="93">
        <f t="shared" si="602"/>
        <v>3.3592740906049219E+31</v>
      </c>
      <c r="AY576" s="93">
        <f t="shared" si="569"/>
        <v>1.3759586675117816E+36</v>
      </c>
      <c r="AZ576" s="93">
        <f t="shared" si="570"/>
        <v>401408</v>
      </c>
      <c r="BA576" s="94">
        <f t="shared" si="571"/>
        <v>40.70408353330442</v>
      </c>
      <c r="BB576" s="100">
        <f t="shared" si="609"/>
        <v>3.6589491642895764</v>
      </c>
      <c r="BC576" s="94">
        <f t="shared" si="572"/>
        <v>468</v>
      </c>
      <c r="BD576" s="94">
        <f t="shared" si="573"/>
        <v>15.1</v>
      </c>
      <c r="BE576" s="94">
        <v>1</v>
      </c>
      <c r="BF576" s="94">
        <f>BF$3/BI$3</f>
        <v>0.66225165562913912</v>
      </c>
      <c r="BG576" s="93">
        <f>BG575*BE576</f>
        <v>9.5750915650958138E+23</v>
      </c>
      <c r="BH576" s="93">
        <f>BC576*BG576*$G576*BF576</f>
        <v>4.398790723884776E+27</v>
      </c>
      <c r="BI576" s="93">
        <f t="shared" si="603"/>
        <v>2.2666504008768626E+29</v>
      </c>
      <c r="BJ576" s="93">
        <f t="shared" si="574"/>
        <v>1.5680736512775776E+36</v>
      </c>
      <c r="BK576" s="93">
        <f t="shared" si="575"/>
        <v>401408</v>
      </c>
      <c r="BL576" s="94">
        <f t="shared" si="576"/>
        <v>51.528943820156975</v>
      </c>
      <c r="BM576" s="100">
        <f t="shared" si="610"/>
        <v>5.2787452624448461</v>
      </c>
      <c r="BN576" s="94">
        <f t="shared" si="577"/>
        <v>418</v>
      </c>
      <c r="BO576" s="94">
        <f t="shared" si="578"/>
        <v>17.600000000000001</v>
      </c>
      <c r="BP576" s="94">
        <v>1</v>
      </c>
      <c r="BQ576" s="94">
        <f>BQ$3/BT$3</f>
        <v>0.56818181818181823</v>
      </c>
      <c r="BR576" s="93">
        <f>BR575*BP576</f>
        <v>4.5829498089347482E+20</v>
      </c>
      <c r="BS576" s="93">
        <f>BN576*BR576*$G576*BQ576</f>
        <v>1.613355871644714E+24</v>
      </c>
      <c r="BT576" s="93">
        <f t="shared" si="604"/>
        <v>2.580003560600725E+26</v>
      </c>
      <c r="BU576" s="93">
        <f t="shared" si="579"/>
        <v>1.827688494204329E+36</v>
      </c>
      <c r="BV576" s="93">
        <f t="shared" si="580"/>
        <v>401408</v>
      </c>
      <c r="BW576" s="94">
        <f t="shared" si="581"/>
        <v>159.91534204853235</v>
      </c>
      <c r="BX576" s="100">
        <f t="shared" si="611"/>
        <v>19.094369199824758</v>
      </c>
      <c r="BY576" s="94">
        <f t="shared" si="582"/>
        <v>363</v>
      </c>
      <c r="BZ576" s="94">
        <f t="shared" si="583"/>
        <v>20.350000000000001</v>
      </c>
      <c r="CA576" s="94">
        <v>1</v>
      </c>
      <c r="CB576" s="94">
        <f>CB$3/CE$3</f>
        <v>0.49140049140049141</v>
      </c>
      <c r="CC576" s="93">
        <f>CC575*CA576</f>
        <v>2.955275174412288E+18</v>
      </c>
      <c r="CD576" s="93">
        <f>BY576*CC576*$G576*CB576</f>
        <v>7.813787497297096E+21</v>
      </c>
      <c r="CE576" s="93">
        <f t="shared" si="605"/>
        <v>1.4566060141330944E+23</v>
      </c>
      <c r="CF576" s="93">
        <f t="shared" si="584"/>
        <v>2.1132648214237551E+36</v>
      </c>
      <c r="CG576" s="93">
        <f t="shared" si="585"/>
        <v>401408</v>
      </c>
      <c r="CH576" s="94">
        <f t="shared" si="586"/>
        <v>18.641484870646352</v>
      </c>
      <c r="CI576" s="100">
        <f t="shared" si="612"/>
        <v>2.5736378366190857</v>
      </c>
      <c r="CJ576" s="94">
        <f t="shared" si="587"/>
        <v>313</v>
      </c>
      <c r="CK576" s="94">
        <f t="shared" si="588"/>
        <v>22.85</v>
      </c>
      <c r="CL576" s="94">
        <v>1</v>
      </c>
      <c r="CM576" s="94">
        <f>CM$3/CP$3</f>
        <v>0.43763676148796499</v>
      </c>
      <c r="CN576" s="93">
        <f>CN575*CL576</f>
        <v>1095443856998400</v>
      </c>
      <c r="CO576" s="93">
        <f>CJ576*CN576*$G576*CM576</f>
        <v>2.2241789000097595E+18</v>
      </c>
      <c r="CP576" s="93">
        <f t="shared" si="606"/>
        <v>1.5972170331187184E+20</v>
      </c>
      <c r="CQ576" s="93">
        <f t="shared" si="589"/>
        <v>2.3728796643505065E+36</v>
      </c>
      <c r="CR576" s="93">
        <f t="shared" si="590"/>
        <v>401408</v>
      </c>
      <c r="CS576" s="94">
        <f t="shared" si="591"/>
        <v>71.811536073456594</v>
      </c>
      <c r="CT576" s="100">
        <f t="shared" si="613"/>
        <v>11.132249655892018</v>
      </c>
      <c r="CU576" s="94">
        <f t="shared" si="592"/>
        <v>250</v>
      </c>
      <c r="CV576" s="94">
        <f t="shared" si="593"/>
        <v>26</v>
      </c>
      <c r="CW576" s="94">
        <v>1</v>
      </c>
      <c r="CX576" s="94">
        <f>CX$3/DA$3</f>
        <v>0.38461538461538458</v>
      </c>
      <c r="CY576" s="93">
        <f>CY575*CW576</f>
        <v>498608947200</v>
      </c>
      <c r="CZ576" s="93">
        <f>CU576*CY576*$G576*CX576</f>
        <v>710637607680000</v>
      </c>
      <c r="DA576" s="93">
        <f t="shared" si="607"/>
        <v>2.9273397577908712E+16</v>
      </c>
      <c r="DB576" s="93">
        <f t="shared" si="594"/>
        <v>2.6999943664382131E+36</v>
      </c>
      <c r="DC576" s="93">
        <f t="shared" si="595"/>
        <v>401408</v>
      </c>
      <c r="DD576" s="94">
        <f t="shared" si="596"/>
        <v>41.193144384064908</v>
      </c>
      <c r="DE576" s="100">
        <f t="shared" si="614"/>
        <v>7.2660905969178264</v>
      </c>
    </row>
    <row r="577" spans="1:109">
      <c r="A577" s="84">
        <v>8192</v>
      </c>
      <c r="B577" s="84">
        <f t="shared" si="550"/>
        <v>19.033333333333335</v>
      </c>
      <c r="C577" s="112">
        <f t="shared" si="615"/>
        <v>14.74</v>
      </c>
      <c r="D577" s="116"/>
      <c r="E577" s="86">
        <f t="shared" si="619"/>
        <v>3.855</v>
      </c>
      <c r="F577" s="86">
        <f t="shared" si="620"/>
        <v>3.855</v>
      </c>
      <c r="G577" s="87">
        <f t="shared" si="552"/>
        <v>14.861025</v>
      </c>
      <c r="H577" s="88">
        <f t="shared" si="621"/>
        <v>2.3857531440221822E+34</v>
      </c>
      <c r="I577" s="84">
        <f t="shared" si="622"/>
        <v>114.20000000000006</v>
      </c>
      <c r="J577" s="89">
        <v>571</v>
      </c>
      <c r="K577" s="94">
        <f t="shared" si="554"/>
        <v>571</v>
      </c>
      <c r="L577" s="94">
        <f t="shared" si="555"/>
        <v>10</v>
      </c>
      <c r="M577" s="94">
        <v>1</v>
      </c>
      <c r="N577" s="94">
        <f>N$3/Q$3</f>
        <v>1</v>
      </c>
      <c r="O577" s="93">
        <f>O576*M577</f>
        <v>2.4397333307864136E+29</v>
      </c>
      <c r="P577" s="93">
        <f>K577*O577*$G577*N577</f>
        <v>2.070271161064774E+33</v>
      </c>
      <c r="Q577" s="93">
        <f t="shared" si="616"/>
        <v>2.3857531440221821E+35</v>
      </c>
      <c r="R577" s="93">
        <f t="shared" si="617"/>
        <v>1.1928765720110911E+36</v>
      </c>
      <c r="S577" s="93">
        <f t="shared" si="556"/>
        <v>401681.06666666665</v>
      </c>
      <c r="T577" s="94">
        <f t="shared" si="618"/>
        <v>115.23867930397826</v>
      </c>
      <c r="U577" s="100">
        <f>T577/(($C577/N$3))</f>
        <v>7.8180922187230841</v>
      </c>
      <c r="V577" s="94">
        <f t="shared" si="557"/>
        <v>561</v>
      </c>
      <c r="W577" s="97">
        <f t="shared" si="558"/>
        <v>10.5</v>
      </c>
      <c r="X577" s="94">
        <v>1</v>
      </c>
      <c r="Y577" s="94">
        <f>Y$3/AB$3</f>
        <v>0.95238095238095244</v>
      </c>
      <c r="Z577" s="93">
        <f>Z576*X577</f>
        <v>2.4592511974327043E+29</v>
      </c>
      <c r="AA577" s="93">
        <f>V577*Z577*$G577*Y577</f>
        <v>1.9526536541209186E+33</v>
      </c>
      <c r="AB577" s="93">
        <f t="shared" si="599"/>
        <v>6.2626020030582248E+34</v>
      </c>
      <c r="AC577" s="93">
        <f t="shared" si="559"/>
        <v>1.2525204006116457E+36</v>
      </c>
      <c r="AD577" s="93">
        <f t="shared" si="560"/>
        <v>401681.06666666665</v>
      </c>
      <c r="AE577" s="94">
        <f t="shared" si="561"/>
        <v>32.072262225518109</v>
      </c>
      <c r="AF577" s="100">
        <f t="shared" si="600"/>
        <v>2.2846591137580745</v>
      </c>
      <c r="AG577" s="94">
        <f t="shared" si="562"/>
        <v>536</v>
      </c>
      <c r="AH577" s="94">
        <f t="shared" si="563"/>
        <v>11.75</v>
      </c>
      <c r="AI577" s="94">
        <v>1</v>
      </c>
      <c r="AJ577" s="94">
        <f>AJ$3/AM$3</f>
        <v>0.85106382978723394</v>
      </c>
      <c r="AK577" s="93">
        <f>AK576*AI577</f>
        <v>1.6468199982808287E+27</v>
      </c>
      <c r="AL577" s="93">
        <f>AG577*AK577*$G577*AJ577</f>
        <v>1.1164051213969296E+31</v>
      </c>
      <c r="AM577" s="93">
        <f t="shared" si="601"/>
        <v>2.1900468314266075E+33</v>
      </c>
      <c r="AN577" s="93">
        <f t="shared" si="564"/>
        <v>1.4016299721130322E+36</v>
      </c>
      <c r="AO577" s="93">
        <f t="shared" si="565"/>
        <v>401681.06666666665</v>
      </c>
      <c r="AP577" s="94">
        <f t="shared" si="566"/>
        <v>196.16954360494665</v>
      </c>
      <c r="AQ577" s="100">
        <f t="shared" si="608"/>
        <v>15.637667146255925</v>
      </c>
      <c r="AR577" s="94">
        <f t="shared" si="567"/>
        <v>506</v>
      </c>
      <c r="AS577" s="94">
        <f t="shared" si="568"/>
        <v>13.25</v>
      </c>
      <c r="AT577" s="94">
        <v>1</v>
      </c>
      <c r="AU577" s="94">
        <f>AU$3/AX$3</f>
        <v>0.75471698113207542</v>
      </c>
      <c r="AV577" s="93">
        <f>AV576*AT577</f>
        <v>1.4608664005913544E+26</v>
      </c>
      <c r="AW577" s="93">
        <f>AR577*AV577*$G577*AU577</f>
        <v>8.2907516098333243E+29</v>
      </c>
      <c r="AX577" s="93">
        <f t="shared" si="602"/>
        <v>3.8587926218620337E+31</v>
      </c>
      <c r="AY577" s="93">
        <f t="shared" si="569"/>
        <v>1.5805614579146957E+36</v>
      </c>
      <c r="AZ577" s="93">
        <f t="shared" si="570"/>
        <v>401681.06666666665</v>
      </c>
      <c r="BA577" s="94">
        <f t="shared" si="571"/>
        <v>46.543338933050123</v>
      </c>
      <c r="BB577" s="100">
        <f t="shared" si="609"/>
        <v>4.1838483097891057</v>
      </c>
      <c r="BC577" s="94">
        <f t="shared" si="572"/>
        <v>469</v>
      </c>
      <c r="BD577" s="94">
        <f t="shared" si="573"/>
        <v>15.1</v>
      </c>
      <c r="BE577" s="94">
        <v>1</v>
      </c>
      <c r="BF577" s="94">
        <f>BF$3/BI$3</f>
        <v>0.66225165562913912</v>
      </c>
      <c r="BG577" s="93">
        <f>BG576*BE577</f>
        <v>9.5750915650958138E+23</v>
      </c>
      <c r="BH577" s="93">
        <f>BC577*BG577*$G577*BF577</f>
        <v>4.4196471280912251E+27</v>
      </c>
      <c r="BI577" s="93">
        <f t="shared" si="603"/>
        <v>2.6036975868406219E+29</v>
      </c>
      <c r="BJ577" s="93">
        <f t="shared" si="574"/>
        <v>1.8012436237367472E+36</v>
      </c>
      <c r="BK577" s="93">
        <f t="shared" si="575"/>
        <v>401681.06666666665</v>
      </c>
      <c r="BL577" s="94">
        <f t="shared" si="576"/>
        <v>58.911888469365593</v>
      </c>
      <c r="BM577" s="100">
        <f t="shared" si="610"/>
        <v>6.0350713425198137</v>
      </c>
      <c r="BN577" s="94">
        <f t="shared" si="577"/>
        <v>419</v>
      </c>
      <c r="BO577" s="94">
        <f t="shared" si="578"/>
        <v>17.600000000000001</v>
      </c>
      <c r="BP577" s="94">
        <v>1</v>
      </c>
      <c r="BQ577" s="94">
        <f>BQ$3/BT$3</f>
        <v>0.56818181818181823</v>
      </c>
      <c r="BR577" s="93">
        <f>BR576*BP577</f>
        <v>4.5829498089347482E+20</v>
      </c>
      <c r="BS577" s="93">
        <f>BN577*BR577*$G577*BQ577</f>
        <v>1.6214188622574986E+24</v>
      </c>
      <c r="BT577" s="93">
        <f t="shared" si="604"/>
        <v>2.9636458459485469E+26</v>
      </c>
      <c r="BU577" s="93">
        <f t="shared" si="579"/>
        <v>2.0994627667395205E+36</v>
      </c>
      <c r="BV577" s="93">
        <f t="shared" si="580"/>
        <v>401681.06666666665</v>
      </c>
      <c r="BW577" s="94">
        <f t="shared" si="581"/>
        <v>182.78101451356426</v>
      </c>
      <c r="BX577" s="100">
        <f t="shared" si="611"/>
        <v>21.82459874788827</v>
      </c>
      <c r="BY577" s="94">
        <f t="shared" si="582"/>
        <v>364</v>
      </c>
      <c r="BZ577" s="94">
        <f t="shared" si="583"/>
        <v>20.350000000000001</v>
      </c>
      <c r="CA577" s="94">
        <v>1</v>
      </c>
      <c r="CB577" s="94">
        <f>CB$3/CE$3</f>
        <v>0.49140049140049141</v>
      </c>
      <c r="CC577" s="93">
        <f>CC576*CA577</f>
        <v>2.955275174412288E+18</v>
      </c>
      <c r="CD577" s="93">
        <f>BY577*CC577*$G577*CB577</f>
        <v>7.8556777604769613E+21</v>
      </c>
      <c r="CE577" s="93">
        <f t="shared" si="605"/>
        <v>1.6732009323134738E+23</v>
      </c>
      <c r="CF577" s="93">
        <f t="shared" si="584"/>
        <v>2.4275038240425705E+36</v>
      </c>
      <c r="CG577" s="93">
        <f t="shared" si="585"/>
        <v>401681.06666666665</v>
      </c>
      <c r="CH577" s="94">
        <f t="shared" si="586"/>
        <v>21.299256198256845</v>
      </c>
      <c r="CI577" s="100">
        <f t="shared" si="612"/>
        <v>2.9405689527444152</v>
      </c>
      <c r="CJ577" s="94">
        <f t="shared" si="587"/>
        <v>314</v>
      </c>
      <c r="CK577" s="94">
        <f t="shared" si="588"/>
        <v>22.85</v>
      </c>
      <c r="CL577" s="94">
        <v>1</v>
      </c>
      <c r="CM577" s="94">
        <f>CM$3/CP$3</f>
        <v>0.43763676148796499</v>
      </c>
      <c r="CN577" s="93">
        <f>CN576*CL577</f>
        <v>1095443856998400</v>
      </c>
      <c r="CO577" s="93">
        <f>CJ577*CN577*$G577*CM577</f>
        <v>2.2370842114285289E+18</v>
      </c>
      <c r="CP577" s="93">
        <f t="shared" si="606"/>
        <v>1.8347205785167164E+20</v>
      </c>
      <c r="CQ577" s="93">
        <f t="shared" si="589"/>
        <v>2.7257229670453435E+36</v>
      </c>
      <c r="CR577" s="93">
        <f t="shared" si="590"/>
        <v>401681.06666666665</v>
      </c>
      <c r="CS577" s="94">
        <f t="shared" si="591"/>
        <v>82.013925499260651</v>
      </c>
      <c r="CT577" s="100">
        <f t="shared" si="613"/>
        <v>12.713827663894884</v>
      </c>
      <c r="CU577" s="94">
        <f t="shared" si="592"/>
        <v>251</v>
      </c>
      <c r="CV577" s="94">
        <f t="shared" si="593"/>
        <v>26</v>
      </c>
      <c r="CW577" s="94">
        <v>1</v>
      </c>
      <c r="CX577" s="94">
        <f>CX$3/DA$3</f>
        <v>0.38461538461538458</v>
      </c>
      <c r="CY577" s="93">
        <f>CY576*CW577</f>
        <v>498608947200</v>
      </c>
      <c r="CZ577" s="93">
        <f>CU577*CY577*$G577*CX577</f>
        <v>715334556700108.62</v>
      </c>
      <c r="DA577" s="93">
        <f t="shared" si="607"/>
        <v>3.3626303642917928E+16</v>
      </c>
      <c r="DB577" s="93">
        <f t="shared" si="594"/>
        <v>3.1014790872288369E+36</v>
      </c>
      <c r="DC577" s="93">
        <f t="shared" si="595"/>
        <v>401681.06666666665</v>
      </c>
      <c r="DD577" s="94">
        <f t="shared" si="596"/>
        <v>47.007799816128781</v>
      </c>
      <c r="DE577" s="100">
        <f t="shared" si="614"/>
        <v>8.2917421656672197</v>
      </c>
    </row>
    <row r="578" spans="1:109">
      <c r="A578" s="84">
        <v>8192</v>
      </c>
      <c r="B578" s="84">
        <f t="shared" si="550"/>
        <v>19.066666666666666</v>
      </c>
      <c r="C578" s="112">
        <f t="shared" si="615"/>
        <v>14.74</v>
      </c>
      <c r="D578" s="116"/>
      <c r="E578" s="86">
        <f t="shared" si="619"/>
        <v>3.86</v>
      </c>
      <c r="F578" s="86">
        <f t="shared" si="620"/>
        <v>3.86</v>
      </c>
      <c r="G578" s="87">
        <f t="shared" si="552"/>
        <v>14.8996</v>
      </c>
      <c r="H578" s="88">
        <f t="shared" si="621"/>
        <v>2.7405107119672856E+34</v>
      </c>
      <c r="I578" s="84">
        <f t="shared" si="622"/>
        <v>114.40000000000005</v>
      </c>
      <c r="J578" s="89">
        <v>572</v>
      </c>
      <c r="K578" s="94">
        <f t="shared" si="554"/>
        <v>572</v>
      </c>
      <c r="L578" s="94">
        <f t="shared" si="555"/>
        <v>10</v>
      </c>
      <c r="M578" s="94">
        <v>1</v>
      </c>
      <c r="N578" s="94">
        <f>N$3/Q$3</f>
        <v>1</v>
      </c>
      <c r="O578" s="93">
        <f>O577*M578</f>
        <v>2.4397333307864136E+29</v>
      </c>
      <c r="P578" s="93">
        <f>K578*O578*$G578*N578</f>
        <v>2.0792801020640361E+33</v>
      </c>
      <c r="Q578" s="93">
        <f t="shared" si="616"/>
        <v>2.7405107119672857E+35</v>
      </c>
      <c r="R578" s="93">
        <f t="shared" si="617"/>
        <v>1.3702553559836429E+36</v>
      </c>
      <c r="S578" s="93">
        <f t="shared" si="556"/>
        <v>401954.1333333333</v>
      </c>
      <c r="T578" s="94">
        <f t="shared" si="618"/>
        <v>131.80093962553994</v>
      </c>
      <c r="U578" s="100">
        <f>T578/(($C578/N$3))</f>
        <v>8.9417191062103072</v>
      </c>
      <c r="V578" s="94">
        <f t="shared" si="557"/>
        <v>562</v>
      </c>
      <c r="W578" s="97">
        <f t="shared" si="558"/>
        <v>10.5</v>
      </c>
      <c r="X578" s="94">
        <v>1</v>
      </c>
      <c r="Y578" s="94">
        <f>Y$3/AB$3</f>
        <v>0.95238095238095244</v>
      </c>
      <c r="Z578" s="93">
        <f>Z577*X578</f>
        <v>2.4592511974327043E+29</v>
      </c>
      <c r="AA578" s="93">
        <f>V578*Z578*$G578*Y578</f>
        <v>1.9612118892755045E+33</v>
      </c>
      <c r="AB578" s="93">
        <f t="shared" si="599"/>
        <v>7.1938406189141194E+34</v>
      </c>
      <c r="AC578" s="93">
        <f t="shared" si="559"/>
        <v>1.438768123782825E+36</v>
      </c>
      <c r="AD578" s="93">
        <f t="shared" si="560"/>
        <v>401954.1333333333</v>
      </c>
      <c r="AE578" s="94">
        <f t="shared" si="561"/>
        <v>36.680588457841807</v>
      </c>
      <c r="AF578" s="100">
        <f t="shared" si="600"/>
        <v>2.6129320136183107</v>
      </c>
      <c r="AG578" s="94">
        <f t="shared" si="562"/>
        <v>537</v>
      </c>
      <c r="AH578" s="94">
        <f t="shared" si="563"/>
        <v>11.75</v>
      </c>
      <c r="AI578" s="94">
        <v>1</v>
      </c>
      <c r="AJ578" s="94">
        <f>AJ$3/AM$3</f>
        <v>0.85106382978723394</v>
      </c>
      <c r="AK578" s="93">
        <f>AK577*AI578</f>
        <v>1.6468199982808287E+27</v>
      </c>
      <c r="AL578" s="93">
        <f>AG578*AK578*$G578*AJ578</f>
        <v>1.1213912438560648E+31</v>
      </c>
      <c r="AM578" s="93">
        <f t="shared" si="601"/>
        <v>2.5157031926262137E+33</v>
      </c>
      <c r="AN578" s="93">
        <f t="shared" si="564"/>
        <v>1.6100500432807801E+36</v>
      </c>
      <c r="AO578" s="93">
        <f t="shared" si="565"/>
        <v>401954.1333333333</v>
      </c>
      <c r="AP578" s="94">
        <f t="shared" si="566"/>
        <v>224.33768824300847</v>
      </c>
      <c r="AQ578" s="100">
        <f t="shared" si="608"/>
        <v>17.883092515979307</v>
      </c>
      <c r="AR578" s="94">
        <f t="shared" si="567"/>
        <v>507</v>
      </c>
      <c r="AS578" s="94">
        <f t="shared" si="568"/>
        <v>13.25</v>
      </c>
      <c r="AT578" s="94">
        <v>1</v>
      </c>
      <c r="AU578" s="94">
        <f>AU$3/AX$3</f>
        <v>0.75471698113207542</v>
      </c>
      <c r="AV578" s="93">
        <f>AV577*AT578</f>
        <v>1.4608664005913544E+26</v>
      </c>
      <c r="AW578" s="93">
        <f>AR578*AV578*$G578*AU578</f>
        <v>8.3286994613443229E+29</v>
      </c>
      <c r="AX578" s="93">
        <f t="shared" si="602"/>
        <v>4.4325887370076142E+31</v>
      </c>
      <c r="AY578" s="93">
        <f t="shared" si="569"/>
        <v>1.8155883466783265E+36</v>
      </c>
      <c r="AZ578" s="93">
        <f t="shared" si="570"/>
        <v>401954.1333333333</v>
      </c>
      <c r="BA578" s="94">
        <f t="shared" si="571"/>
        <v>53.220658970592233</v>
      </c>
      <c r="BB578" s="100">
        <f t="shared" si="609"/>
        <v>4.7840823023090033</v>
      </c>
      <c r="BC578" s="94">
        <f t="shared" si="572"/>
        <v>470</v>
      </c>
      <c r="BD578" s="94">
        <f t="shared" si="573"/>
        <v>15.1</v>
      </c>
      <c r="BE578" s="94">
        <v>1</v>
      </c>
      <c r="BF578" s="94">
        <f>BF$3/BI$3</f>
        <v>0.66225165562913912</v>
      </c>
      <c r="BG578" s="93">
        <f>BG577*BE578</f>
        <v>9.5750915650958138E+23</v>
      </c>
      <c r="BH578" s="93">
        <f>BC578*BG578*$G578*BF578</f>
        <v>4.4405672922617052E+27</v>
      </c>
      <c r="BI578" s="93">
        <f t="shared" si="603"/>
        <v>2.9908631349135723E+29</v>
      </c>
      <c r="BJ578" s="93">
        <f t="shared" si="574"/>
        <v>2.0690855875353005E+36</v>
      </c>
      <c r="BK578" s="93">
        <f t="shared" si="575"/>
        <v>401954.1333333333</v>
      </c>
      <c r="BL578" s="94">
        <f t="shared" si="576"/>
        <v>67.353176701669625</v>
      </c>
      <c r="BM578" s="100">
        <f t="shared" si="610"/>
        <v>6.8998166091941071</v>
      </c>
      <c r="BN578" s="94">
        <f t="shared" si="577"/>
        <v>420</v>
      </c>
      <c r="BO578" s="94">
        <f t="shared" si="578"/>
        <v>17.600000000000001</v>
      </c>
      <c r="BP578" s="94">
        <v>15</v>
      </c>
      <c r="BQ578" s="94">
        <f>BQ$3/BT$3</f>
        <v>0.56818181818181823</v>
      </c>
      <c r="BR578" s="93">
        <f>BR577*BP578</f>
        <v>6.8744247134021222E+21</v>
      </c>
      <c r="BS578" s="93">
        <f>BN578*BR578*$G578*BQ578</f>
        <v>2.4442610768817407E+25</v>
      </c>
      <c r="BT578" s="93">
        <f t="shared" si="604"/>
        <v>3.4043351080348916E+26</v>
      </c>
      <c r="BU578" s="93">
        <f t="shared" si="579"/>
        <v>2.4116494265312114E+36</v>
      </c>
      <c r="BV578" s="93">
        <f t="shared" si="580"/>
        <v>401954.1333333333</v>
      </c>
      <c r="BW578" s="94">
        <f t="shared" si="581"/>
        <v>13.927870227258877</v>
      </c>
      <c r="BX578" s="100">
        <f t="shared" si="611"/>
        <v>1.6630292808667315</v>
      </c>
      <c r="BY578" s="94">
        <f t="shared" si="582"/>
        <v>365</v>
      </c>
      <c r="BZ578" s="94">
        <f t="shared" si="583"/>
        <v>20.350000000000001</v>
      </c>
      <c r="CA578" s="94">
        <v>1</v>
      </c>
      <c r="CB578" s="94">
        <f>CB$3/CE$3</f>
        <v>0.49140049140049141</v>
      </c>
      <c r="CC578" s="93">
        <f>CC577*CA578</f>
        <v>2.955275174412288E+18</v>
      </c>
      <c r="CD578" s="93">
        <f>BY578*CC578*$G578*CB578</f>
        <v>7.897706420572856E+21</v>
      </c>
      <c r="CE578" s="93">
        <f t="shared" si="605"/>
        <v>1.9220031585279927E+23</v>
      </c>
      <c r="CF578" s="93">
        <f t="shared" si="584"/>
        <v>2.7884696494267132E+36</v>
      </c>
      <c r="CG578" s="93">
        <f t="shared" si="585"/>
        <v>401954.1333333333</v>
      </c>
      <c r="CH578" s="94">
        <f t="shared" si="586"/>
        <v>24.336219355043855</v>
      </c>
      <c r="CI578" s="100">
        <f t="shared" si="612"/>
        <v>3.3598511796142638</v>
      </c>
      <c r="CJ578" s="94">
        <f t="shared" si="587"/>
        <v>315</v>
      </c>
      <c r="CK578" s="94">
        <f t="shared" si="588"/>
        <v>22.85</v>
      </c>
      <c r="CL578" s="94">
        <v>1</v>
      </c>
      <c r="CM578" s="94">
        <f>CM$3/CP$3</f>
        <v>0.43763676148796499</v>
      </c>
      <c r="CN578" s="93">
        <f>CN577*CL578</f>
        <v>1095443856998400</v>
      </c>
      <c r="CO578" s="93">
        <f>CJ578*CN578*$G578*CM578</f>
        <v>2.2500340117706819E+18</v>
      </c>
      <c r="CP578" s="93">
        <f t="shared" si="606"/>
        <v>2.1075405104213603E+20</v>
      </c>
      <c r="CQ578" s="93">
        <f t="shared" si="589"/>
        <v>3.131033488422624E+36</v>
      </c>
      <c r="CR578" s="93">
        <f t="shared" si="590"/>
        <v>401954.1333333333</v>
      </c>
      <c r="CS578" s="94">
        <f t="shared" si="591"/>
        <v>93.667051226608564</v>
      </c>
      <c r="CT578" s="100">
        <f t="shared" si="613"/>
        <v>14.520299325156078</v>
      </c>
      <c r="CU578" s="94">
        <f t="shared" si="592"/>
        <v>252</v>
      </c>
      <c r="CV578" s="94">
        <f t="shared" si="593"/>
        <v>26</v>
      </c>
      <c r="CW578" s="94">
        <v>1</v>
      </c>
      <c r="CX578" s="94">
        <f>CX$3/DA$3</f>
        <v>0.38461538461538458</v>
      </c>
      <c r="CY578" s="93">
        <f>CY577*CW578</f>
        <v>498608947200</v>
      </c>
      <c r="CZ578" s="93">
        <f>CU578*CY578*$G578*CX578</f>
        <v>720048698140262.37</v>
      </c>
      <c r="DA578" s="93">
        <f t="shared" si="607"/>
        <v>3.8626479679250632E+16</v>
      </c>
      <c r="DB578" s="93">
        <f t="shared" si="594"/>
        <v>3.5626639255574711E+36</v>
      </c>
      <c r="DC578" s="93">
        <f t="shared" si="595"/>
        <v>401954.1333333333</v>
      </c>
      <c r="DD578" s="94">
        <f t="shared" si="596"/>
        <v>53.644260143813717</v>
      </c>
      <c r="DE578" s="100">
        <f t="shared" si="614"/>
        <v>9.4623525355438023</v>
      </c>
    </row>
    <row r="579" spans="1:109">
      <c r="A579" s="84">
        <v>8192</v>
      </c>
      <c r="B579" s="84">
        <f t="shared" si="550"/>
        <v>19.100000000000001</v>
      </c>
      <c r="C579" s="112">
        <f t="shared" si="615"/>
        <v>14.74</v>
      </c>
      <c r="D579" s="116"/>
      <c r="E579" s="86">
        <f t="shared" si="619"/>
        <v>3.8650000000000002</v>
      </c>
      <c r="F579" s="86">
        <f t="shared" si="620"/>
        <v>3.8650000000000002</v>
      </c>
      <c r="G579" s="87">
        <f t="shared" si="552"/>
        <v>14.938225000000001</v>
      </c>
      <c r="H579" s="88">
        <f t="shared" si="621"/>
        <v>3.1480201466885737E+34</v>
      </c>
      <c r="I579" s="84">
        <f t="shared" si="622"/>
        <v>114.60000000000007</v>
      </c>
      <c r="J579" s="89">
        <v>573</v>
      </c>
      <c r="K579" s="94">
        <f t="shared" si="554"/>
        <v>573</v>
      </c>
      <c r="L579" s="94">
        <f t="shared" si="555"/>
        <v>10</v>
      </c>
      <c r="M579" s="94">
        <v>1</v>
      </c>
      <c r="N579" s="94">
        <f>N$3/Q$3</f>
        <v>1</v>
      </c>
      <c r="O579" s="93">
        <f>O578*M579</f>
        <v>2.4397333307864136E+29</v>
      </c>
      <c r="P579" s="93">
        <f>K579*O579*$G579*N579</f>
        <v>2.0883148554419379E+33</v>
      </c>
      <c r="Q579" s="93">
        <f t="shared" si="616"/>
        <v>3.1480201466885737E+35</v>
      </c>
      <c r="R579" s="93">
        <f t="shared" si="617"/>
        <v>1.5740100733442869E+36</v>
      </c>
      <c r="S579" s="93">
        <f t="shared" si="556"/>
        <v>402227.20000000001</v>
      </c>
      <c r="T579" s="94">
        <f t="shared" si="618"/>
        <v>150.74451721133673</v>
      </c>
      <c r="U579" s="100">
        <f>T579/(($C579/N$3))</f>
        <v>10.226900760606291</v>
      </c>
      <c r="V579" s="94">
        <f t="shared" si="557"/>
        <v>563</v>
      </c>
      <c r="W579" s="97">
        <f t="shared" si="558"/>
        <v>10.5</v>
      </c>
      <c r="X579" s="94">
        <v>1</v>
      </c>
      <c r="Y579" s="94">
        <f>Y$3/AB$3</f>
        <v>0.95238095238095244</v>
      </c>
      <c r="Z579" s="93">
        <f>Z578*X579</f>
        <v>2.4592511974327043E+29</v>
      </c>
      <c r="AA579" s="93">
        <f>V579*Z579*$G579*Y579</f>
        <v>1.9697947872063849E+33</v>
      </c>
      <c r="AB579" s="93">
        <f t="shared" si="599"/>
        <v>8.2635528850575015E+34</v>
      </c>
      <c r="AC579" s="93">
        <f t="shared" si="559"/>
        <v>1.6527105770115013E+36</v>
      </c>
      <c r="AD579" s="93">
        <f t="shared" si="560"/>
        <v>402227.20000000001</v>
      </c>
      <c r="AE579" s="94">
        <f t="shared" si="561"/>
        <v>41.95133898580923</v>
      </c>
      <c r="AF579" s="100">
        <f t="shared" si="600"/>
        <v>2.9883925329104266</v>
      </c>
      <c r="AG579" s="94">
        <f t="shared" si="562"/>
        <v>538</v>
      </c>
      <c r="AH579" s="94">
        <f t="shared" si="563"/>
        <v>11.75</v>
      </c>
      <c r="AI579" s="94">
        <v>1</v>
      </c>
      <c r="AJ579" s="94">
        <f>AJ$3/AM$3</f>
        <v>0.85106382978723394</v>
      </c>
      <c r="AK579" s="93">
        <f>AK578*AI579</f>
        <v>1.6468199982808287E+27</v>
      </c>
      <c r="AL579" s="93">
        <f>AG579*AK579*$G579*AJ579</f>
        <v>1.1263919494318659E+31</v>
      </c>
      <c r="AM579" s="93">
        <f t="shared" si="601"/>
        <v>2.88978411903052E+33</v>
      </c>
      <c r="AN579" s="93">
        <f t="shared" si="564"/>
        <v>1.8494618361795367E+36</v>
      </c>
      <c r="AO579" s="93">
        <f t="shared" si="565"/>
        <v>402227.20000000001</v>
      </c>
      <c r="AP579" s="94">
        <f t="shared" si="566"/>
        <v>256.55227032544764</v>
      </c>
      <c r="AQ579" s="100">
        <f t="shared" si="608"/>
        <v>20.45107989365</v>
      </c>
      <c r="AR579" s="94">
        <f t="shared" si="567"/>
        <v>508</v>
      </c>
      <c r="AS579" s="94">
        <f t="shared" si="568"/>
        <v>13.25</v>
      </c>
      <c r="AT579" s="94">
        <v>1</v>
      </c>
      <c r="AU579" s="94">
        <f>AU$3/AX$3</f>
        <v>0.75471698113207542</v>
      </c>
      <c r="AV579" s="93">
        <f>AV578*AT579</f>
        <v>1.4608664005913544E+26</v>
      </c>
      <c r="AW579" s="93">
        <f>AR579*AV579*$G579*AU579</f>
        <v>8.3667603784020252E+29</v>
      </c>
      <c r="AX579" s="93">
        <f t="shared" si="602"/>
        <v>5.0917073905790318E+31</v>
      </c>
      <c r="AY579" s="93">
        <f t="shared" si="569"/>
        <v>2.0855633471811803E+36</v>
      </c>
      <c r="AZ579" s="93">
        <f t="shared" si="570"/>
        <v>402227.20000000001</v>
      </c>
      <c r="BA579" s="94">
        <f t="shared" si="571"/>
        <v>60.856378816856967</v>
      </c>
      <c r="BB579" s="100">
        <f t="shared" si="609"/>
        <v>5.4704682450702498</v>
      </c>
      <c r="BC579" s="94">
        <f t="shared" si="572"/>
        <v>471</v>
      </c>
      <c r="BD579" s="94">
        <f t="shared" si="573"/>
        <v>15.1</v>
      </c>
      <c r="BE579" s="94">
        <v>1</v>
      </c>
      <c r="BF579" s="94">
        <f>BF$3/BI$3</f>
        <v>0.66225165562913912</v>
      </c>
      <c r="BG579" s="93">
        <f>BG578*BE579</f>
        <v>9.5750915650958138E+23</v>
      </c>
      <c r="BH579" s="93">
        <f>BC579*BG579*$G579*BF579</f>
        <v>4.4615513115130206E+27</v>
      </c>
      <c r="BI579" s="93">
        <f t="shared" si="603"/>
        <v>3.4355995630964964E+29</v>
      </c>
      <c r="BJ579" s="93">
        <f t="shared" si="574"/>
        <v>2.3767552107498728E+36</v>
      </c>
      <c r="BK579" s="93">
        <f t="shared" si="575"/>
        <v>402227.20000000001</v>
      </c>
      <c r="BL579" s="94">
        <f t="shared" si="576"/>
        <v>77.004596007468109</v>
      </c>
      <c r="BM579" s="100">
        <f t="shared" si="610"/>
        <v>7.8885305272236668</v>
      </c>
      <c r="BN579" s="94">
        <f t="shared" si="577"/>
        <v>421</v>
      </c>
      <c r="BO579" s="94">
        <f t="shared" si="578"/>
        <v>17.600000000000001</v>
      </c>
      <c r="BP579" s="94">
        <v>1</v>
      </c>
      <c r="BQ579" s="94">
        <f>BQ$3/BT$3</f>
        <v>0.56818181818181823</v>
      </c>
      <c r="BR579" s="93">
        <f>BR578*BP579</f>
        <v>6.8744247134021222E+21</v>
      </c>
      <c r="BS579" s="93">
        <f>BN579*BR579*$G579*BQ579</f>
        <v>2.4564322165423955E+25</v>
      </c>
      <c r="BT579" s="93">
        <f t="shared" si="604"/>
        <v>3.910554138458333E+26</v>
      </c>
      <c r="BU579" s="93">
        <f t="shared" si="579"/>
        <v>2.7702577290859449E+36</v>
      </c>
      <c r="BV579" s="93">
        <f t="shared" si="580"/>
        <v>402227.20000000001</v>
      </c>
      <c r="BW579" s="94">
        <f t="shared" si="581"/>
        <v>15.919650101164681</v>
      </c>
      <c r="BX579" s="100">
        <f t="shared" si="611"/>
        <v>1.9008537434226485</v>
      </c>
      <c r="BY579" s="94">
        <f t="shared" si="582"/>
        <v>366</v>
      </c>
      <c r="BZ579" s="94">
        <f t="shared" si="583"/>
        <v>20.350000000000001</v>
      </c>
      <c r="CA579" s="94">
        <v>1</v>
      </c>
      <c r="CB579" s="94">
        <f>CB$3/CE$3</f>
        <v>0.49140049140049141</v>
      </c>
      <c r="CC579" s="93">
        <f>CC578*CA579</f>
        <v>2.955275174412288E+18</v>
      </c>
      <c r="CD579" s="93">
        <f>BY579*CC579*$G579*CB579</f>
        <v>7.9398736954183343E+21</v>
      </c>
      <c r="CE579" s="93">
        <f t="shared" si="605"/>
        <v>2.2078018665002108E+23</v>
      </c>
      <c r="CF579" s="93">
        <f t="shared" si="584"/>
        <v>3.2031104992556239E+36</v>
      </c>
      <c r="CG579" s="93">
        <f t="shared" si="585"/>
        <v>402227.20000000001</v>
      </c>
      <c r="CH579" s="94">
        <f t="shared" si="586"/>
        <v>27.806511176295061</v>
      </c>
      <c r="CI579" s="100">
        <f t="shared" si="612"/>
        <v>3.838958632548199</v>
      </c>
      <c r="CJ579" s="94">
        <f t="shared" si="587"/>
        <v>316</v>
      </c>
      <c r="CK579" s="94">
        <f t="shared" si="588"/>
        <v>22.85</v>
      </c>
      <c r="CL579" s="94">
        <v>1</v>
      </c>
      <c r="CM579" s="94">
        <f>CM$3/CP$3</f>
        <v>0.43763676148796499</v>
      </c>
      <c r="CN579" s="93">
        <f>CN578*CL579</f>
        <v>1095443856998400</v>
      </c>
      <c r="CO579" s="93">
        <f>CJ579*CN579*$G579*CM579</f>
        <v>2.2630283729471931E+18</v>
      </c>
      <c r="CP579" s="93">
        <f t="shared" si="606"/>
        <v>2.4209283174106287E+20</v>
      </c>
      <c r="CQ579" s="93">
        <f t="shared" si="589"/>
        <v>3.596613017591696E+36</v>
      </c>
      <c r="CR579" s="93">
        <f t="shared" si="590"/>
        <v>402227.20000000001</v>
      </c>
      <c r="CS579" s="94">
        <f t="shared" si="591"/>
        <v>106.97737360923138</v>
      </c>
      <c r="CT579" s="100">
        <f t="shared" si="613"/>
        <v>16.583670196546386</v>
      </c>
      <c r="CU579" s="94">
        <f t="shared" si="592"/>
        <v>253</v>
      </c>
      <c r="CV579" s="94">
        <f t="shared" si="593"/>
        <v>26</v>
      </c>
      <c r="CW579" s="94">
        <v>1</v>
      </c>
      <c r="CX579" s="94">
        <f>CX$3/DA$3</f>
        <v>0.38461538461538458</v>
      </c>
      <c r="CY579" s="93">
        <f>CY578*CW579</f>
        <v>498608947200</v>
      </c>
      <c r="CZ579" s="93">
        <f>CU579*CY579*$G579*CX579</f>
        <v>724780060766361.62</v>
      </c>
      <c r="DA579" s="93">
        <f t="shared" si="607"/>
        <v>4.43701736668816E+16</v>
      </c>
      <c r="DB579" s="93">
        <f t="shared" si="594"/>
        <v>4.0924261906951462E+36</v>
      </c>
      <c r="DC579" s="93">
        <f t="shared" si="595"/>
        <v>402227.20000000001</v>
      </c>
      <c r="DD579" s="94">
        <f t="shared" si="596"/>
        <v>61.218811152125035</v>
      </c>
      <c r="DE579" s="100">
        <f t="shared" si="614"/>
        <v>10.798433446100752</v>
      </c>
    </row>
    <row r="580" spans="1:109">
      <c r="A580" s="84">
        <v>8192</v>
      </c>
      <c r="B580" s="84">
        <f t="shared" si="550"/>
        <v>19.133333333333333</v>
      </c>
      <c r="C580" s="112">
        <f t="shared" si="615"/>
        <v>14.74</v>
      </c>
      <c r="D580" s="116"/>
      <c r="E580" s="86">
        <f t="shared" si="619"/>
        <v>3.87</v>
      </c>
      <c r="F580" s="86">
        <f t="shared" si="620"/>
        <v>3.87</v>
      </c>
      <c r="G580" s="87">
        <f t="shared" si="552"/>
        <v>14.976900000000001</v>
      </c>
      <c r="H580" s="88">
        <f t="shared" si="621"/>
        <v>3.6161255639986898E+34</v>
      </c>
      <c r="I580" s="84">
        <f t="shared" si="622"/>
        <v>114.80000000000005</v>
      </c>
      <c r="J580" s="89">
        <v>574</v>
      </c>
      <c r="K580" s="94">
        <f t="shared" si="554"/>
        <v>574</v>
      </c>
      <c r="L580" s="94">
        <f t="shared" si="555"/>
        <v>10</v>
      </c>
      <c r="M580" s="94">
        <v>1</v>
      </c>
      <c r="N580" s="94">
        <f>N$3/Q$3</f>
        <v>1</v>
      </c>
      <c r="O580" s="93">
        <f>O579*M580</f>
        <v>2.4397333307864136E+29</v>
      </c>
      <c r="P580" s="93">
        <f>K580*O580*$G580*N580</f>
        <v>2.0973754577944792E+33</v>
      </c>
      <c r="Q580" s="93">
        <f t="shared" si="616"/>
        <v>3.6161255639986899E+35</v>
      </c>
      <c r="R580" s="93">
        <f t="shared" si="617"/>
        <v>1.808062781999345E+36</v>
      </c>
      <c r="S580" s="93">
        <f t="shared" si="556"/>
        <v>402500.26666666666</v>
      </c>
      <c r="T580" s="94">
        <f t="shared" si="618"/>
        <v>172.41193275910985</v>
      </c>
      <c r="U580" s="100">
        <f>T580/(($C580/N$3))</f>
        <v>11.696874678365662</v>
      </c>
      <c r="V580" s="94">
        <f t="shared" si="557"/>
        <v>564</v>
      </c>
      <c r="W580" s="97">
        <f t="shared" si="558"/>
        <v>10.5</v>
      </c>
      <c r="X580" s="94">
        <v>1</v>
      </c>
      <c r="Y580" s="94">
        <f>Y$3/AB$3</f>
        <v>0.95238095238095244</v>
      </c>
      <c r="Z580" s="93">
        <f>Z579*X580</f>
        <v>2.4592511974327043E+29</v>
      </c>
      <c r="AA580" s="93">
        <f>V580*Z580*$G580*Y580</f>
        <v>1.9784023830457192E+33</v>
      </c>
      <c r="AB580" s="93">
        <f t="shared" si="599"/>
        <v>9.4923296054965567E+34</v>
      </c>
      <c r="AC580" s="93">
        <f t="shared" si="559"/>
        <v>1.898465921099312E+36</v>
      </c>
      <c r="AD580" s="93">
        <f t="shared" si="560"/>
        <v>402500.26666666666</v>
      </c>
      <c r="AE580" s="94">
        <f t="shared" si="561"/>
        <v>47.979772400411619</v>
      </c>
      <c r="AF580" s="100">
        <f t="shared" si="600"/>
        <v>3.4178263921595793</v>
      </c>
      <c r="AG580" s="94">
        <f t="shared" si="562"/>
        <v>539</v>
      </c>
      <c r="AH580" s="94">
        <f t="shared" si="563"/>
        <v>11.75</v>
      </c>
      <c r="AI580" s="94">
        <v>1</v>
      </c>
      <c r="AJ580" s="94">
        <f>AJ$3/AM$3</f>
        <v>0.85106382978723394</v>
      </c>
      <c r="AK580" s="93">
        <f>AK579*AI580</f>
        <v>1.6468199982808287E+27</v>
      </c>
      <c r="AL580" s="93">
        <f>AG580*AK580*$G580*AJ580</f>
        <v>1.1314072591475664E+31</v>
      </c>
      <c r="AM580" s="93">
        <f t="shared" si="601"/>
        <v>3.3194902638269142E+33</v>
      </c>
      <c r="AN580" s="93">
        <f t="shared" si="564"/>
        <v>2.1244737688492303E+36</v>
      </c>
      <c r="AO580" s="93">
        <f t="shared" si="565"/>
        <v>402500.26666666666</v>
      </c>
      <c r="AP580" s="94">
        <f t="shared" si="566"/>
        <v>293.39481755914403</v>
      </c>
      <c r="AQ580" s="100">
        <f t="shared" si="608"/>
        <v>23.387985795929055</v>
      </c>
      <c r="AR580" s="94">
        <f t="shared" si="567"/>
        <v>509</v>
      </c>
      <c r="AS580" s="94">
        <f t="shared" si="568"/>
        <v>13.25</v>
      </c>
      <c r="AT580" s="94">
        <v>1</v>
      </c>
      <c r="AU580" s="94">
        <f>AU$3/AX$3</f>
        <v>0.75471698113207542</v>
      </c>
      <c r="AV580" s="93">
        <f>AV579*AT580</f>
        <v>1.4608664005913544E+26</v>
      </c>
      <c r="AW580" s="93">
        <f>AR580*AV580*$G580*AU580</f>
        <v>8.4049345263875307E+29</v>
      </c>
      <c r="AX580" s="93">
        <f t="shared" si="602"/>
        <v>5.8488359036843799E+31</v>
      </c>
      <c r="AY580" s="93">
        <f t="shared" si="569"/>
        <v>2.3956831861491321E+36</v>
      </c>
      <c r="AZ580" s="93">
        <f t="shared" si="570"/>
        <v>402500.26666666666</v>
      </c>
      <c r="BA580" s="94">
        <f t="shared" si="571"/>
        <v>69.588119756576248</v>
      </c>
      <c r="BB580" s="100">
        <f t="shared" si="609"/>
        <v>6.2553771151603481</v>
      </c>
      <c r="BC580" s="94">
        <f t="shared" si="572"/>
        <v>472</v>
      </c>
      <c r="BD580" s="94">
        <f t="shared" si="573"/>
        <v>15.1</v>
      </c>
      <c r="BE580" s="94">
        <v>1</v>
      </c>
      <c r="BF580" s="94">
        <f>BF$3/BI$3</f>
        <v>0.66225165562913912</v>
      </c>
      <c r="BG580" s="93">
        <f>BG579*BE580</f>
        <v>9.5750915650958138E+23</v>
      </c>
      <c r="BH580" s="93">
        <f>BC580*BG580*$G580*BF580</f>
        <v>4.482599280961975E+27</v>
      </c>
      <c r="BI580" s="93">
        <f t="shared" si="603"/>
        <v>3.946467566557477E+29</v>
      </c>
      <c r="BJ580" s="93">
        <f t="shared" si="574"/>
        <v>2.7301748008190107E+36</v>
      </c>
      <c r="BK580" s="93">
        <f t="shared" si="575"/>
        <v>402500.26666666666</v>
      </c>
      <c r="BL580" s="94">
        <f t="shared" si="576"/>
        <v>88.03971355009358</v>
      </c>
      <c r="BM580" s="100">
        <f t="shared" si="610"/>
        <v>9.0189937218888279</v>
      </c>
      <c r="BN580" s="94">
        <f t="shared" si="577"/>
        <v>422</v>
      </c>
      <c r="BO580" s="94">
        <f t="shared" si="578"/>
        <v>17.600000000000001</v>
      </c>
      <c r="BP580" s="94">
        <v>1</v>
      </c>
      <c r="BQ580" s="94">
        <f>BQ$3/BT$3</f>
        <v>0.56818181818181823</v>
      </c>
      <c r="BR580" s="93">
        <f>BR579*BP580</f>
        <v>6.8744247134021222E+21</v>
      </c>
      <c r="BS580" s="93">
        <f>BN580*BR580*$G580*BQ580</f>
        <v>2.4686417709570596E+25</v>
      </c>
      <c r="BT580" s="93">
        <f t="shared" si="604"/>
        <v>4.4920471059739357E+26</v>
      </c>
      <c r="BU580" s="93">
        <f t="shared" si="579"/>
        <v>3.1821904963188473E+36</v>
      </c>
      <c r="BV580" s="93">
        <f t="shared" si="580"/>
        <v>402500.26666666666</v>
      </c>
      <c r="BW580" s="94">
        <f t="shared" si="581"/>
        <v>18.196431571488919</v>
      </c>
      <c r="BX580" s="100">
        <f t="shared" si="611"/>
        <v>2.1727082473419603</v>
      </c>
      <c r="BY580" s="94">
        <f t="shared" si="582"/>
        <v>367</v>
      </c>
      <c r="BZ580" s="94">
        <f t="shared" si="583"/>
        <v>20.350000000000001</v>
      </c>
      <c r="CA580" s="94">
        <v>1</v>
      </c>
      <c r="CB580" s="94">
        <f>CB$3/CE$3</f>
        <v>0.49140049140049141</v>
      </c>
      <c r="CC580" s="93">
        <f>CC579*CA580</f>
        <v>2.955275174412288E+18</v>
      </c>
      <c r="CD580" s="93">
        <f>BY580*CC580*$G580*CB580</f>
        <v>7.9821798028469443E+21</v>
      </c>
      <c r="CE580" s="93">
        <f t="shared" si="605"/>
        <v>2.5360983722081752E+23</v>
      </c>
      <c r="CF580" s="93">
        <f t="shared" si="584"/>
        <v>3.6794077613686671E+36</v>
      </c>
      <c r="CG580" s="93">
        <f t="shared" si="585"/>
        <v>402500.26666666666</v>
      </c>
      <c r="CH580" s="94">
        <f t="shared" si="586"/>
        <v>31.772002571323238</v>
      </c>
      <c r="CI580" s="100">
        <f t="shared" si="612"/>
        <v>4.386433190817014</v>
      </c>
      <c r="CJ580" s="94">
        <f t="shared" si="587"/>
        <v>317</v>
      </c>
      <c r="CK580" s="94">
        <f t="shared" si="588"/>
        <v>22.85</v>
      </c>
      <c r="CL580" s="94">
        <v>1</v>
      </c>
      <c r="CM580" s="94">
        <f>CM$3/CP$3</f>
        <v>0.43763676148796499</v>
      </c>
      <c r="CN580" s="93">
        <f>CN579*CL580</f>
        <v>1095443856998400</v>
      </c>
      <c r="CO580" s="93">
        <f>CJ580*CN580*$G580*CM580</f>
        <v>2.2760673668690373E+18</v>
      </c>
      <c r="CP580" s="93">
        <f t="shared" si="606"/>
        <v>2.7809163757753287E+20</v>
      </c>
      <c r="CQ580" s="93">
        <f t="shared" si="589"/>
        <v>4.1314234568685031E+36</v>
      </c>
      <c r="CR580" s="93">
        <f t="shared" si="590"/>
        <v>402500.26666666666</v>
      </c>
      <c r="CS580" s="94">
        <f t="shared" si="591"/>
        <v>122.18075863021413</v>
      </c>
      <c r="CT580" s="100">
        <f t="shared" si="613"/>
        <v>18.940504305972816</v>
      </c>
      <c r="CU580" s="94">
        <f t="shared" si="592"/>
        <v>254</v>
      </c>
      <c r="CV580" s="94">
        <f t="shared" si="593"/>
        <v>26</v>
      </c>
      <c r="CW580" s="94">
        <v>1</v>
      </c>
      <c r="CX580" s="94">
        <f>CX$3/DA$3</f>
        <v>0.38461538461538458</v>
      </c>
      <c r="CY580" s="93">
        <f>CY579*CW580</f>
        <v>498608947200</v>
      </c>
      <c r="CZ580" s="93">
        <f>CU580*CY580*$G580*CX580</f>
        <v>729528673344307.12</v>
      </c>
      <c r="DA580" s="93">
        <f t="shared" si="607"/>
        <v>5.0967945502079664E+16</v>
      </c>
      <c r="DB580" s="93">
        <f t="shared" si="594"/>
        <v>4.7009632331982967E+36</v>
      </c>
      <c r="DC580" s="93">
        <f t="shared" si="595"/>
        <v>402500.26666666666</v>
      </c>
      <c r="DD580" s="94">
        <f t="shared" si="596"/>
        <v>69.864211461946084</v>
      </c>
      <c r="DE580" s="100">
        <f t="shared" si="614"/>
        <v>12.323402293151954</v>
      </c>
    </row>
    <row r="581" spans="1:109">
      <c r="A581" s="84">
        <v>8192</v>
      </c>
      <c r="B581" s="84">
        <f t="shared" si="550"/>
        <v>19.166666666666668</v>
      </c>
      <c r="C581" s="112">
        <f t="shared" si="615"/>
        <v>14.74</v>
      </c>
      <c r="D581" s="116"/>
      <c r="E581" s="86">
        <f t="shared" si="619"/>
        <v>3.875</v>
      </c>
      <c r="F581" s="86">
        <f t="shared" si="620"/>
        <v>3.875</v>
      </c>
      <c r="G581" s="87">
        <f t="shared" si="552"/>
        <v>15.015625</v>
      </c>
      <c r="H581" s="88">
        <f t="shared" si="621"/>
        <v>4.1538374868280207E+34</v>
      </c>
      <c r="I581" s="84">
        <f t="shared" si="622"/>
        <v>115.00000000000007</v>
      </c>
      <c r="J581" s="89">
        <v>575</v>
      </c>
      <c r="K581" s="94">
        <f t="shared" si="554"/>
        <v>575</v>
      </c>
      <c r="L581" s="94">
        <f t="shared" si="555"/>
        <v>10</v>
      </c>
      <c r="M581" s="94">
        <v>1</v>
      </c>
      <c r="N581" s="94">
        <f>N$3/Q$3</f>
        <v>1</v>
      </c>
      <c r="O581" s="93">
        <f>O580*M581</f>
        <v>2.4397333307864136E+29</v>
      </c>
      <c r="P581" s="93">
        <f>K581*O581*$G581*N581</f>
        <v>2.10646194571766E+33</v>
      </c>
      <c r="Q581" s="93">
        <f t="shared" si="616"/>
        <v>4.1538374868280207E+35</v>
      </c>
      <c r="R581" s="93">
        <f t="shared" si="617"/>
        <v>2.0769187434140104E+36</v>
      </c>
      <c r="S581" s="93">
        <f t="shared" si="556"/>
        <v>402773.33333333337</v>
      </c>
      <c r="T581" s="94">
        <f t="shared" si="618"/>
        <v>197.1949930200534</v>
      </c>
      <c r="U581" s="100">
        <f>T581/(($C581/N$3))</f>
        <v>13.378222050207151</v>
      </c>
      <c r="V581" s="94">
        <f t="shared" si="557"/>
        <v>565</v>
      </c>
      <c r="W581" s="97">
        <f t="shared" si="558"/>
        <v>10.5</v>
      </c>
      <c r="X581" s="94">
        <v>1</v>
      </c>
      <c r="Y581" s="94">
        <f>Y$3/AB$3</f>
        <v>0.95238095238095244</v>
      </c>
      <c r="Z581" s="93">
        <f>Z580*X581</f>
        <v>2.4592511974327043E+29</v>
      </c>
      <c r="AA581" s="93">
        <f>V581*Z581*$G581*Y581</f>
        <v>1.9870347119256672E+33</v>
      </c>
      <c r="AB581" s="93">
        <f t="shared" si="599"/>
        <v>1.0903823402923548E+35</v>
      </c>
      <c r="AC581" s="93">
        <f t="shared" si="559"/>
        <v>2.1807646805847108E+36</v>
      </c>
      <c r="AD581" s="93">
        <f t="shared" si="560"/>
        <v>402773.33333333337</v>
      </c>
      <c r="AE581" s="94">
        <f t="shared" si="561"/>
        <v>54.874851141158359</v>
      </c>
      <c r="AF581" s="100">
        <f t="shared" si="600"/>
        <v>3.9089955019142657</v>
      </c>
      <c r="AG581" s="94">
        <f t="shared" si="562"/>
        <v>540</v>
      </c>
      <c r="AH581" s="94">
        <f t="shared" si="563"/>
        <v>11.75</v>
      </c>
      <c r="AI581" s="94">
        <v>14</v>
      </c>
      <c r="AJ581" s="94">
        <f>AJ$3/AM$3</f>
        <v>0.85106382978723394</v>
      </c>
      <c r="AK581" s="93">
        <f>AK580*AI581</f>
        <v>2.3055479975931603E+28</v>
      </c>
      <c r="AL581" s="93">
        <f>AG581*AK581*$G581*AJ581</f>
        <v>1.5910120716369606E+32</v>
      </c>
      <c r="AM581" s="93">
        <f t="shared" si="601"/>
        <v>3.8130930054866512E+33</v>
      </c>
      <c r="AN581" s="93">
        <f t="shared" si="564"/>
        <v>2.4403795235114623E+36</v>
      </c>
      <c r="AO581" s="93">
        <f t="shared" si="565"/>
        <v>402773.33333333337</v>
      </c>
      <c r="AP581" s="94">
        <f t="shared" si="566"/>
        <v>23.966461810459023</v>
      </c>
      <c r="AQ581" s="100">
        <f t="shared" si="608"/>
        <v>1.9104879665732262</v>
      </c>
      <c r="AR581" s="94">
        <f t="shared" si="567"/>
        <v>510</v>
      </c>
      <c r="AS581" s="94">
        <f t="shared" si="568"/>
        <v>13.25</v>
      </c>
      <c r="AT581" s="94">
        <v>1</v>
      </c>
      <c r="AU581" s="94">
        <f>AU$3/AX$3</f>
        <v>0.75471698113207542</v>
      </c>
      <c r="AV581" s="93">
        <f>AV580*AT581</f>
        <v>1.4608664005913544E+26</v>
      </c>
      <c r="AW581" s="93">
        <f>AR581*AV581*$G581*AU581</f>
        <v>8.4432220706819419E+29</v>
      </c>
      <c r="AX581" s="93">
        <f t="shared" si="602"/>
        <v>6.7185481812098437E+31</v>
      </c>
      <c r="AY581" s="93">
        <f t="shared" si="569"/>
        <v>2.7519173350235637E+36</v>
      </c>
      <c r="AZ581" s="93">
        <f t="shared" si="570"/>
        <v>402773.33333333337</v>
      </c>
      <c r="BA581" s="94">
        <f t="shared" si="571"/>
        <v>79.573273389778322</v>
      </c>
      <c r="BB581" s="100">
        <f t="shared" si="609"/>
        <v>7.1529570720119589</v>
      </c>
      <c r="BC581" s="94">
        <f t="shared" si="572"/>
        <v>473</v>
      </c>
      <c r="BD581" s="94">
        <f t="shared" si="573"/>
        <v>15.1</v>
      </c>
      <c r="BE581" s="94">
        <v>1</v>
      </c>
      <c r="BF581" s="94">
        <f>BF$3/BI$3</f>
        <v>0.66225165562913912</v>
      </c>
      <c r="BG581" s="93">
        <f>BG580*BE581</f>
        <v>9.5750915650958138E+23</v>
      </c>
      <c r="BH581" s="93">
        <f>BC581*BG581*$G581*BF581</f>
        <v>4.5037112957253699E+27</v>
      </c>
      <c r="BI581" s="93">
        <f t="shared" si="603"/>
        <v>4.533300801753728E+29</v>
      </c>
      <c r="BJ581" s="93">
        <f t="shared" si="574"/>
        <v>3.1361473025551557E+36</v>
      </c>
      <c r="BK581" s="93">
        <f t="shared" si="575"/>
        <v>402773.33333333337</v>
      </c>
      <c r="BL581" s="94">
        <f t="shared" si="576"/>
        <v>100.65700272698302</v>
      </c>
      <c r="BM581" s="100">
        <f t="shared" si="610"/>
        <v>10.311538271217392</v>
      </c>
      <c r="BN581" s="94">
        <f t="shared" si="577"/>
        <v>423</v>
      </c>
      <c r="BO581" s="94">
        <f t="shared" si="578"/>
        <v>17.600000000000001</v>
      </c>
      <c r="BP581" s="94">
        <v>1</v>
      </c>
      <c r="BQ581" s="94">
        <f>BQ$3/BT$3</f>
        <v>0.56818181818181823</v>
      </c>
      <c r="BR581" s="93">
        <f>BR580*BP581</f>
        <v>6.8744247134021222E+21</v>
      </c>
      <c r="BS581" s="93">
        <f>BN581*BR581*$G581*BQ581</f>
        <v>2.4808897987145799E+25</v>
      </c>
      <c r="BT581" s="93">
        <f t="shared" si="604"/>
        <v>5.1600071212014528E+26</v>
      </c>
      <c r="BU581" s="93">
        <f t="shared" si="579"/>
        <v>3.6553769884086586E+36</v>
      </c>
      <c r="BV581" s="93">
        <f t="shared" si="580"/>
        <v>402773.33333333337</v>
      </c>
      <c r="BW581" s="94">
        <f t="shared" si="581"/>
        <v>20.79901785188121</v>
      </c>
      <c r="BX581" s="100">
        <f t="shared" si="611"/>
        <v>2.48346481813507</v>
      </c>
      <c r="BY581" s="94">
        <f t="shared" si="582"/>
        <v>368</v>
      </c>
      <c r="BZ581" s="94">
        <f t="shared" si="583"/>
        <v>20.350000000000001</v>
      </c>
      <c r="CA581" s="94">
        <v>1</v>
      </c>
      <c r="CB581" s="94">
        <f>CB$3/CE$3</f>
        <v>0.49140049140049141</v>
      </c>
      <c r="CC581" s="93">
        <f>CC580*CA581</f>
        <v>2.955275174412288E+18</v>
      </c>
      <c r="CD581" s="93">
        <f>BY581*CC581*$G581*CB581</f>
        <v>8.0246249606922361E+21</v>
      </c>
      <c r="CE581" s="93">
        <f t="shared" si="605"/>
        <v>2.9132120282661899E+23</v>
      </c>
      <c r="CF581" s="93">
        <f t="shared" si="584"/>
        <v>4.2265296428475114E+36</v>
      </c>
      <c r="CG581" s="93">
        <f t="shared" si="585"/>
        <v>402773.33333333337</v>
      </c>
      <c r="CH581" s="94">
        <f t="shared" si="586"/>
        <v>36.303404115908798</v>
      </c>
      <c r="CI581" s="100">
        <f t="shared" si="612"/>
        <v>5.0120371354053193</v>
      </c>
      <c r="CJ581" s="94">
        <f t="shared" si="587"/>
        <v>318</v>
      </c>
      <c r="CK581" s="94">
        <f t="shared" si="588"/>
        <v>22.85</v>
      </c>
      <c r="CL581" s="94">
        <v>1</v>
      </c>
      <c r="CM581" s="94">
        <f>CM$3/CP$3</f>
        <v>0.43763676148796499</v>
      </c>
      <c r="CN581" s="93">
        <f>CN580*CL581</f>
        <v>1095443856998400</v>
      </c>
      <c r="CO581" s="93">
        <f>CJ581*CN581*$G581*CM581</f>
        <v>2.2891510654471895E+18</v>
      </c>
      <c r="CP581" s="93">
        <f t="shared" si="606"/>
        <v>3.1944340662374367E+20</v>
      </c>
      <c r="CQ581" s="93">
        <f t="shared" si="589"/>
        <v>4.7457593287010143E+36</v>
      </c>
      <c r="CR581" s="93">
        <f t="shared" si="590"/>
        <v>402773.33333333337</v>
      </c>
      <c r="CS581" s="94">
        <f t="shared" si="591"/>
        <v>139.54666926332354</v>
      </c>
      <c r="CT581" s="100">
        <f t="shared" si="613"/>
        <v>21.63257389869025</v>
      </c>
      <c r="CU581" s="94">
        <f t="shared" si="592"/>
        <v>255</v>
      </c>
      <c r="CV581" s="94">
        <f t="shared" si="593"/>
        <v>26</v>
      </c>
      <c r="CW581" s="94">
        <v>1</v>
      </c>
      <c r="CX581" s="94">
        <f>CX$3/DA$3</f>
        <v>0.38461538461538458</v>
      </c>
      <c r="CY581" s="93">
        <f>CY580*CW581</f>
        <v>498608947200</v>
      </c>
      <c r="CZ581" s="93">
        <f>CU581*CY581*$G581*CX581</f>
        <v>734294564639999.87</v>
      </c>
      <c r="DA581" s="93">
        <f t="shared" si="607"/>
        <v>5.8546795155817448E+16</v>
      </c>
      <c r="DB581" s="93">
        <f t="shared" si="594"/>
        <v>5.3999887328764273E+36</v>
      </c>
      <c r="DC581" s="93">
        <f t="shared" si="595"/>
        <v>402773.33333333337</v>
      </c>
      <c r="DD581" s="94">
        <f t="shared" si="596"/>
        <v>79.732028500743411</v>
      </c>
      <c r="DE581" s="100">
        <f t="shared" si="614"/>
        <v>14.063994172451347</v>
      </c>
    </row>
    <row r="582" spans="1:109">
      <c r="A582" s="84">
        <v>8192</v>
      </c>
      <c r="B582" s="84">
        <f t="shared" si="550"/>
        <v>19.2</v>
      </c>
      <c r="C582" s="112">
        <f t="shared" si="615"/>
        <v>14.74</v>
      </c>
      <c r="D582" s="116"/>
      <c r="E582" s="86">
        <f t="shared" si="619"/>
        <v>3.88</v>
      </c>
      <c r="F582" s="86">
        <f t="shared" si="620"/>
        <v>3.88</v>
      </c>
      <c r="G582" s="87">
        <f t="shared" si="552"/>
        <v>15.054399999999999</v>
      </c>
      <c r="H582" s="88">
        <f t="shared" si="621"/>
        <v>4.7715062880443663E+34</v>
      </c>
      <c r="I582" s="84">
        <f t="shared" si="622"/>
        <v>115.20000000000006</v>
      </c>
      <c r="J582" s="89">
        <v>576</v>
      </c>
      <c r="K582" s="94">
        <f t="shared" si="554"/>
        <v>576</v>
      </c>
      <c r="L582" s="94">
        <f t="shared" si="555"/>
        <v>10</v>
      </c>
      <c r="M582" s="94">
        <v>1</v>
      </c>
      <c r="N582" s="94">
        <f>N$3/Q$3</f>
        <v>1</v>
      </c>
      <c r="O582" s="93">
        <f>O581*M582</f>
        <v>2.4397333307864136E+29</v>
      </c>
      <c r="P582" s="93">
        <f>K582*O582*$G582*N582</f>
        <v>2.1155743558074808E+33</v>
      </c>
      <c r="Q582" s="93">
        <f t="shared" si="616"/>
        <v>4.7715062880443665E+35</v>
      </c>
      <c r="R582" s="93">
        <f t="shared" si="617"/>
        <v>2.3857531440221831E+36</v>
      </c>
      <c r="S582" s="93">
        <f t="shared" si="556"/>
        <v>403046.40000000002</v>
      </c>
      <c r="T582" s="94">
        <f t="shared" si="618"/>
        <v>225.54188534882098</v>
      </c>
      <c r="U582" s="100">
        <f>T582/(($C582/N$3))</f>
        <v>15.301349073868451</v>
      </c>
      <c r="V582" s="94">
        <f t="shared" si="557"/>
        <v>566</v>
      </c>
      <c r="W582" s="97">
        <f t="shared" si="558"/>
        <v>10.5</v>
      </c>
      <c r="X582" s="94">
        <v>1</v>
      </c>
      <c r="Y582" s="94">
        <f>Y$3/AB$3</f>
        <v>0.95238095238095244</v>
      </c>
      <c r="Z582" s="93">
        <f>Z581*X582</f>
        <v>2.4592511974327043E+29</v>
      </c>
      <c r="AA582" s="93">
        <f>V582*Z582*$G582*Y582</f>
        <v>1.9956918089783895E+33</v>
      </c>
      <c r="AB582" s="93">
        <f t="shared" si="599"/>
        <v>1.2525204006116451E+35</v>
      </c>
      <c r="AC582" s="93">
        <f t="shared" si="559"/>
        <v>2.5050408012232921E+36</v>
      </c>
      <c r="AD582" s="93">
        <f t="shared" si="560"/>
        <v>403046.40000000002</v>
      </c>
      <c r="AE582" s="94">
        <f t="shared" si="561"/>
        <v>62.761213679221356</v>
      </c>
      <c r="AF582" s="100">
        <f t="shared" si="600"/>
        <v>4.4707784506908022</v>
      </c>
      <c r="AG582" s="94">
        <f t="shared" si="562"/>
        <v>541</v>
      </c>
      <c r="AH582" s="94">
        <f t="shared" si="563"/>
        <v>11.75</v>
      </c>
      <c r="AI582" s="94">
        <v>1</v>
      </c>
      <c r="AJ582" s="94">
        <f>AJ$3/AM$3</f>
        <v>0.85106382978723394</v>
      </c>
      <c r="AK582" s="93">
        <f>AK581*AI582</f>
        <v>2.3055479975931603E+28</v>
      </c>
      <c r="AL582" s="93">
        <f>AG582*AK582*$G582*AJ582</f>
        <v>1.5980744851282433E+32</v>
      </c>
      <c r="AM582" s="93">
        <f t="shared" si="601"/>
        <v>4.3800936628532167E+33</v>
      </c>
      <c r="AN582" s="93">
        <f t="shared" si="564"/>
        <v>2.8032599442260651E+36</v>
      </c>
      <c r="AO582" s="93">
        <f t="shared" si="565"/>
        <v>403046.40000000002</v>
      </c>
      <c r="AP582" s="94">
        <f t="shared" si="566"/>
        <v>27.408570148729456</v>
      </c>
      <c r="AQ582" s="100">
        <f t="shared" si="608"/>
        <v>2.1848758429278909</v>
      </c>
      <c r="AR582" s="94">
        <f t="shared" si="567"/>
        <v>511</v>
      </c>
      <c r="AS582" s="94">
        <f t="shared" si="568"/>
        <v>13.25</v>
      </c>
      <c r="AT582" s="94">
        <v>1</v>
      </c>
      <c r="AU582" s="94">
        <f>AU$3/AX$3</f>
        <v>0.75471698113207542</v>
      </c>
      <c r="AV582" s="93">
        <f>AV581*AT582</f>
        <v>1.4608664005913544E+26</v>
      </c>
      <c r="AW582" s="93">
        <f>AR582*AV582*$G582*AU582</f>
        <v>8.4816231766663614E+29</v>
      </c>
      <c r="AX582" s="93">
        <f t="shared" si="602"/>
        <v>7.7175852437240701E+31</v>
      </c>
      <c r="AY582" s="93">
        <f t="shared" si="569"/>
        <v>3.1611229158293926E+36</v>
      </c>
      <c r="AZ582" s="93">
        <f t="shared" si="570"/>
        <v>403046.40000000002</v>
      </c>
      <c r="BA582" s="94">
        <f t="shared" si="571"/>
        <v>90.991842987740583</v>
      </c>
      <c r="BB582" s="100">
        <f t="shared" si="609"/>
        <v>8.1793888710146732</v>
      </c>
      <c r="BC582" s="94">
        <f t="shared" si="572"/>
        <v>474</v>
      </c>
      <c r="BD582" s="94">
        <f t="shared" si="573"/>
        <v>15.1</v>
      </c>
      <c r="BE582" s="94">
        <v>1</v>
      </c>
      <c r="BF582" s="94">
        <f>BF$3/BI$3</f>
        <v>0.66225165562913912</v>
      </c>
      <c r="BG582" s="93">
        <f>BG581*BE582</f>
        <v>9.5750915650958138E+23</v>
      </c>
      <c r="BH582" s="93">
        <f>BC582*BG582*$G582*BF582</f>
        <v>4.5248874509200112E+27</v>
      </c>
      <c r="BI582" s="93">
        <f t="shared" si="603"/>
        <v>5.2073951736812466E+29</v>
      </c>
      <c r="BJ582" s="93">
        <f t="shared" si="574"/>
        <v>3.6024872474734962E+36</v>
      </c>
      <c r="BK582" s="93">
        <f t="shared" si="575"/>
        <v>403046.40000000002</v>
      </c>
      <c r="BL582" s="94">
        <f t="shared" si="576"/>
        <v>115.0834187626582</v>
      </c>
      <c r="BM582" s="100">
        <f t="shared" si="610"/>
        <v>11.789413998074211</v>
      </c>
      <c r="BN582" s="94">
        <f t="shared" si="577"/>
        <v>424</v>
      </c>
      <c r="BO582" s="94">
        <f t="shared" si="578"/>
        <v>17.600000000000001</v>
      </c>
      <c r="BP582" s="94">
        <v>1</v>
      </c>
      <c r="BQ582" s="94">
        <f>BQ$3/BT$3</f>
        <v>0.56818181818181823</v>
      </c>
      <c r="BR582" s="93">
        <f>BR581*BP582</f>
        <v>6.8744247134021222E+21</v>
      </c>
      <c r="BS582" s="93">
        <f>BN582*BR582*$G582*BQ582</f>
        <v>2.4931763584038034E+25</v>
      </c>
      <c r="BT582" s="93">
        <f t="shared" si="604"/>
        <v>5.9272916918970944E+26</v>
      </c>
      <c r="BU582" s="93">
        <f t="shared" si="579"/>
        <v>4.1989255334790428E+36</v>
      </c>
      <c r="BV582" s="93">
        <f t="shared" si="580"/>
        <v>403046.40000000002</v>
      </c>
      <c r="BW582" s="94">
        <f t="shared" si="581"/>
        <v>23.774057025359816</v>
      </c>
      <c r="BX582" s="100">
        <f t="shared" si="611"/>
        <v>2.8386933761623663</v>
      </c>
      <c r="BY582" s="94">
        <f t="shared" si="582"/>
        <v>369</v>
      </c>
      <c r="BZ582" s="94">
        <f t="shared" si="583"/>
        <v>20.350000000000001</v>
      </c>
      <c r="CA582" s="94">
        <v>1</v>
      </c>
      <c r="CB582" s="94">
        <f>CB$3/CE$3</f>
        <v>0.49140049140049141</v>
      </c>
      <c r="CC582" s="93">
        <f>CC581*CA582</f>
        <v>2.955275174412288E+18</v>
      </c>
      <c r="CD582" s="93">
        <f>BY582*CC582*$G582*CB582</f>
        <v>8.0672093867877618E+21</v>
      </c>
      <c r="CE582" s="93">
        <f t="shared" si="605"/>
        <v>3.3464018646269483E+23</v>
      </c>
      <c r="CF582" s="93">
        <f t="shared" si="584"/>
        <v>4.8550076480851428E+36</v>
      </c>
      <c r="CG582" s="93">
        <f t="shared" si="585"/>
        <v>403046.40000000002</v>
      </c>
      <c r="CH582" s="94">
        <f t="shared" si="586"/>
        <v>41.481529785350396</v>
      </c>
      <c r="CI582" s="100">
        <f t="shared" si="612"/>
        <v>5.7269276196192713</v>
      </c>
      <c r="CJ582" s="94">
        <f t="shared" si="587"/>
        <v>319</v>
      </c>
      <c r="CK582" s="94">
        <f t="shared" si="588"/>
        <v>22.85</v>
      </c>
      <c r="CL582" s="94">
        <v>1</v>
      </c>
      <c r="CM582" s="94">
        <f>CM$3/CP$3</f>
        <v>0.43763676148796499</v>
      </c>
      <c r="CN582" s="93">
        <f>CN581*CL582</f>
        <v>1095443856998400</v>
      </c>
      <c r="CO582" s="93">
        <f>CJ582*CN582*$G582*CM582</f>
        <v>2.3022795405926264E+18</v>
      </c>
      <c r="CP582" s="93">
        <f t="shared" si="606"/>
        <v>3.6694411570334342E+20</v>
      </c>
      <c r="CQ582" s="93">
        <f t="shared" si="589"/>
        <v>5.4514459340906895E+36</v>
      </c>
      <c r="CR582" s="93">
        <f t="shared" si="590"/>
        <v>403046.40000000002</v>
      </c>
      <c r="CS582" s="94">
        <f t="shared" si="591"/>
        <v>159.38295469058846</v>
      </c>
      <c r="CT582" s="100">
        <f t="shared" si="613"/>
        <v>24.707601863500315</v>
      </c>
      <c r="CU582" s="94">
        <f t="shared" si="592"/>
        <v>256</v>
      </c>
      <c r="CV582" s="94">
        <f t="shared" si="593"/>
        <v>26</v>
      </c>
      <c r="CW582" s="94">
        <v>1</v>
      </c>
      <c r="CX582" s="94">
        <f>CX$3/DA$3</f>
        <v>0.38461538461538458</v>
      </c>
      <c r="CY582" s="93">
        <f>CY581*CW582</f>
        <v>498608947200</v>
      </c>
      <c r="CZ582" s="93">
        <f>CU582*CY582*$G582*CX582</f>
        <v>739077763419340.75</v>
      </c>
      <c r="DA582" s="93">
        <f t="shared" si="607"/>
        <v>6.725260728583588E+16</v>
      </c>
      <c r="DB582" s="93">
        <f t="shared" si="594"/>
        <v>6.2029581744576762E+36</v>
      </c>
      <c r="DC582" s="93">
        <f t="shared" si="595"/>
        <v>403046.40000000002</v>
      </c>
      <c r="DD582" s="94">
        <f t="shared" si="596"/>
        <v>90.995306061830249</v>
      </c>
      <c r="DE582" s="100">
        <f t="shared" si="614"/>
        <v>16.050732412534508</v>
      </c>
    </row>
    <row r="583" spans="1:109">
      <c r="A583" s="84">
        <v>8192</v>
      </c>
      <c r="B583" s="84">
        <f t="shared" ref="B583:B646" si="623">J583/30</f>
        <v>19.233333333333334</v>
      </c>
      <c r="C583" s="112">
        <f t="shared" si="615"/>
        <v>14.74</v>
      </c>
      <c r="D583" s="116"/>
      <c r="E583" s="86">
        <f t="shared" si="619"/>
        <v>3.8850000000000002</v>
      </c>
      <c r="F583" s="86">
        <f t="shared" si="620"/>
        <v>3.8850000000000002</v>
      </c>
      <c r="G583" s="87">
        <f t="shared" ref="G583:G646" si="624">E583*F583</f>
        <v>15.093225000000002</v>
      </c>
      <c r="H583" s="88">
        <f t="shared" si="621"/>
        <v>5.481021423934573E+34</v>
      </c>
      <c r="I583" s="84">
        <f t="shared" si="622"/>
        <v>115.40000000000005</v>
      </c>
      <c r="J583" s="89">
        <v>577</v>
      </c>
      <c r="K583" s="94">
        <f t="shared" ref="K583:K643" si="625">$J583-L$3</f>
        <v>577</v>
      </c>
      <c r="L583" s="94">
        <f t="shared" ref="L583:L643" si="626">M$3</f>
        <v>10</v>
      </c>
      <c r="M583" s="94">
        <v>1</v>
      </c>
      <c r="N583" s="94">
        <f>N$3/Q$3</f>
        <v>1</v>
      </c>
      <c r="O583" s="93">
        <f>O582*M583</f>
        <v>2.4397333307864136E+29</v>
      </c>
      <c r="P583" s="93">
        <f>K583*O583*$G583*N583</f>
        <v>2.124712724659941E+33</v>
      </c>
      <c r="Q583" s="93">
        <f t="shared" si="616"/>
        <v>5.4810214239345728E+35</v>
      </c>
      <c r="R583" s="93">
        <f t="shared" si="617"/>
        <v>2.7405107119672863E+36</v>
      </c>
      <c r="S583" s="93">
        <f t="shared" ref="S583:S643" si="627">$A583*(30+$B583)</f>
        <v>403319.46666666667</v>
      </c>
      <c r="T583" s="94">
        <f t="shared" si="618"/>
        <v>257.96529386398845</v>
      </c>
      <c r="U583" s="100">
        <f>T583/(($C583/N$3))</f>
        <v>17.501037575575879</v>
      </c>
      <c r="V583" s="94">
        <f t="shared" ref="V583:V643" si="628">$J583-W$3</f>
        <v>567</v>
      </c>
      <c r="W583" s="97">
        <f t="shared" ref="W583:W643" si="629">X$3</f>
        <v>10.5</v>
      </c>
      <c r="X583" s="94">
        <v>1</v>
      </c>
      <c r="Y583" s="94">
        <f>Y$3/AB$3</f>
        <v>0.95238095238095244</v>
      </c>
      <c r="Z583" s="93">
        <f>Z582*X583</f>
        <v>2.4592511974327043E+29</v>
      </c>
      <c r="AA583" s="93">
        <f>V583*Z583*$G583*Y583</f>
        <v>2.0043737093360468E+33</v>
      </c>
      <c r="AB583" s="93">
        <f t="shared" si="599"/>
        <v>1.4387681237828244E+35</v>
      </c>
      <c r="AC583" s="93">
        <f t="shared" ref="AC583:AC643" si="630">$H583*W583*5</f>
        <v>2.8775362475656505E+36</v>
      </c>
      <c r="AD583" s="93">
        <f t="shared" ref="AD583:AD643" si="631">$A583*(30+$B583)</f>
        <v>403319.46666666667</v>
      </c>
      <c r="AE583" s="94">
        <f t="shared" ref="AE583:AE643" si="632">AB583/AA583</f>
        <v>71.781430632485169</v>
      </c>
      <c r="AF583" s="100">
        <f t="shared" si="600"/>
        <v>5.1133312187319833</v>
      </c>
      <c r="AG583" s="94">
        <f t="shared" ref="AG583:AG643" si="633">$J583-AH$3</f>
        <v>542</v>
      </c>
      <c r="AH583" s="94">
        <f t="shared" ref="AH583:AH643" si="634">AI$3</f>
        <v>11.75</v>
      </c>
      <c r="AI583" s="94">
        <v>1</v>
      </c>
      <c r="AJ583" s="94">
        <f>AJ$3/AM$3</f>
        <v>0.85106382978723394</v>
      </c>
      <c r="AK583" s="93">
        <f>AK582*AI583</f>
        <v>2.3055479975931603E+28</v>
      </c>
      <c r="AL583" s="93">
        <f>AG583*AK583*$G583*AJ583</f>
        <v>1.6051574327129686E+32</v>
      </c>
      <c r="AM583" s="93">
        <f t="shared" si="601"/>
        <v>5.0314063852524274E+33</v>
      </c>
      <c r="AN583" s="93">
        <f t="shared" ref="AN583:AN643" si="635">$H583*AH583*5</f>
        <v>3.2201000865615614E+36</v>
      </c>
      <c r="AO583" s="93">
        <f t="shared" ref="AO583:AO643" si="636">$A583*(30+$B583)</f>
        <v>403319.46666666667</v>
      </c>
      <c r="AP583" s="94">
        <f t="shared" ref="AP583:AP643" si="637">AM583/AL583</f>
        <v>31.345251766043653</v>
      </c>
      <c r="AQ583" s="100">
        <f t="shared" si="608"/>
        <v>2.4986886584193551</v>
      </c>
      <c r="AR583" s="94">
        <f t="shared" ref="AR583:AR643" si="638">$J583-AS$3</f>
        <v>512</v>
      </c>
      <c r="AS583" s="94">
        <f t="shared" ref="AS583:AS643" si="639">AT$3</f>
        <v>13.25</v>
      </c>
      <c r="AT583" s="94">
        <v>1</v>
      </c>
      <c r="AU583" s="94">
        <f>AU$3/AX$3</f>
        <v>0.75471698113207542</v>
      </c>
      <c r="AV583" s="93">
        <f>AV582*AT583</f>
        <v>1.4608664005913544E+26</v>
      </c>
      <c r="AW583" s="93">
        <f>AR583*AV583*$G583*AU583</f>
        <v>8.5201380097218931E+29</v>
      </c>
      <c r="AX583" s="93">
        <f t="shared" si="602"/>
        <v>8.865177474015232E+31</v>
      </c>
      <c r="AY583" s="93">
        <f t="shared" ref="AY583:AY643" si="640">$H583*AS583*5</f>
        <v>3.6311766933566547E+36</v>
      </c>
      <c r="AZ583" s="93">
        <f t="shared" ref="AZ583:AZ643" si="641">$A583*(30+$B583)</f>
        <v>403319.46666666667</v>
      </c>
      <c r="BA583" s="94">
        <f t="shared" ref="BA583:BA643" si="642">AX583/AW583</f>
        <v>104.04969337233308</v>
      </c>
      <c r="BB583" s="100">
        <f t="shared" si="609"/>
        <v>9.3531779998874711</v>
      </c>
      <c r="BC583" s="94">
        <f t="shared" ref="BC583:BC643" si="643">$J583-BD$3</f>
        <v>475</v>
      </c>
      <c r="BD583" s="94">
        <f t="shared" ref="BD583:BD643" si="644">BE$3</f>
        <v>15.1</v>
      </c>
      <c r="BE583" s="94">
        <v>1</v>
      </c>
      <c r="BF583" s="94">
        <f>BF$3/BI$3</f>
        <v>0.66225165562913912</v>
      </c>
      <c r="BG583" s="93">
        <f>BG582*BE583</f>
        <v>9.5750915650958138E+23</v>
      </c>
      <c r="BH583" s="93">
        <f>BC583*BG583*$G583*BF583</f>
        <v>4.5461278416627025E+27</v>
      </c>
      <c r="BI583" s="93">
        <f t="shared" si="603"/>
        <v>5.9817262698271459E+29</v>
      </c>
      <c r="BJ583" s="93">
        <f t="shared" ref="BJ583:BJ643" si="645">$H583*BD583*5</f>
        <v>4.1381711750706029E+36</v>
      </c>
      <c r="BK583" s="93">
        <f t="shared" ref="BK583:BK643" si="646">$A583*(30+$B583)</f>
        <v>403319.46666666667</v>
      </c>
      <c r="BL583" s="94">
        <f t="shared" ref="BL583:BL643" si="647">BI583/BH583</f>
        <v>131.57848785086929</v>
      </c>
      <c r="BM583" s="100">
        <f t="shared" si="610"/>
        <v>13.479207371425552</v>
      </c>
      <c r="BN583" s="94">
        <f t="shared" ref="BN583:BN643" si="648">$J583-BO$3</f>
        <v>425</v>
      </c>
      <c r="BO583" s="94">
        <f t="shared" ref="BO583:BO643" si="649">BP$3</f>
        <v>17.600000000000001</v>
      </c>
      <c r="BP583" s="94">
        <v>1</v>
      </c>
      <c r="BQ583" s="94">
        <f>BQ$3/BT$3</f>
        <v>0.56818181818181823</v>
      </c>
      <c r="BR583" s="93">
        <f>BR582*BP583</f>
        <v>6.8744247134021222E+21</v>
      </c>
      <c r="BS583" s="93">
        <f>BN583*BR583*$G583*BQ583</f>
        <v>2.5055015086135782E+25</v>
      </c>
      <c r="BT583" s="93">
        <f t="shared" si="604"/>
        <v>6.8086702160697859E+26</v>
      </c>
      <c r="BU583" s="93">
        <f t="shared" ref="BU583:BU643" si="650">$H583*BO583*5</f>
        <v>4.8232988530624246E+36</v>
      </c>
      <c r="BV583" s="93">
        <f t="shared" ref="BV583:BV643" si="651">$A583*(30+$B583)</f>
        <v>403319.46666666667</v>
      </c>
      <c r="BW583" s="94">
        <f t="shared" ref="BW583:BW643" si="652">BT583/BS583</f>
        <v>27.174879730315432</v>
      </c>
      <c r="BX583" s="100">
        <f t="shared" si="611"/>
        <v>3.2447617588436337</v>
      </c>
      <c r="BY583" s="94">
        <f t="shared" ref="BY583:BY643" si="653">$J583-BZ$3</f>
        <v>370</v>
      </c>
      <c r="BZ583" s="94">
        <f t="shared" ref="BZ583:BZ643" si="654">CA$3</f>
        <v>20.350000000000001</v>
      </c>
      <c r="CA583" s="94">
        <v>1</v>
      </c>
      <c r="CB583" s="94">
        <f>CB$3/CE$3</f>
        <v>0.49140049140049141</v>
      </c>
      <c r="CC583" s="93">
        <f>CC582*CA583</f>
        <v>2.955275174412288E+18</v>
      </c>
      <c r="CD583" s="93">
        <f>BY583*CC583*$G583*CB583</f>
        <v>8.1099332989670748E+21</v>
      </c>
      <c r="CE583" s="93">
        <f t="shared" si="605"/>
        <v>3.8440063170559861E+23</v>
      </c>
      <c r="CF583" s="93">
        <f t="shared" ref="CF583:CF643" si="655">$H583*BZ583*5</f>
        <v>5.5769392988534287E+36</v>
      </c>
      <c r="CG583" s="93">
        <f t="shared" ref="CG583:CG643" si="656">$A583*(30+$B583)</f>
        <v>403319.46666666667</v>
      </c>
      <c r="CH583" s="94">
        <f t="shared" ref="CH583:CH643" si="657">CE583/CD583</f>
        <v>47.3987414612347</v>
      </c>
      <c r="CI583" s="100">
        <f t="shared" si="612"/>
        <v>6.543856097260015</v>
      </c>
      <c r="CJ583" s="94">
        <f t="shared" ref="CJ583:CJ643" si="658">$J583-CK$3</f>
        <v>320</v>
      </c>
      <c r="CK583" s="94">
        <f t="shared" ref="CK583:CK643" si="659">CL$3</f>
        <v>22.85</v>
      </c>
      <c r="CL583" s="94">
        <v>14</v>
      </c>
      <c r="CM583" s="94">
        <f>CM$3/CP$3</f>
        <v>0.43763676148796499</v>
      </c>
      <c r="CN583" s="93">
        <f>CN582*CL583</f>
        <v>1.53362139979776E+16</v>
      </c>
      <c r="CO583" s="93">
        <f>CJ583*CN583*$G583*CM583</f>
        <v>3.2416340099028513E+19</v>
      </c>
      <c r="CP583" s="93">
        <f t="shared" si="606"/>
        <v>4.2150810208427226E+20</v>
      </c>
      <c r="CQ583" s="93">
        <f t="shared" ref="CQ583:CQ643" si="660">$H583*CK583*5</f>
        <v>6.2620669768452504E+36</v>
      </c>
      <c r="CR583" s="93">
        <f t="shared" ref="CR583:CR643" si="661">$A583*(30+$B583)</f>
        <v>403319.46666666667</v>
      </c>
      <c r="CS583" s="94">
        <f t="shared" ref="CS583:CS643" si="662">CP583/CO583</f>
        <v>13.002951622441316</v>
      </c>
      <c r="CT583" s="100">
        <f t="shared" si="613"/>
        <v>2.0157221477122396</v>
      </c>
      <c r="CU583" s="94">
        <f t="shared" ref="CU583:CU643" si="663">$J583-CV$3</f>
        <v>257</v>
      </c>
      <c r="CV583" s="94">
        <f t="shared" ref="CV583:CV643" si="664">CW$3</f>
        <v>26</v>
      </c>
      <c r="CW583" s="94">
        <v>1</v>
      </c>
      <c r="CX583" s="94">
        <f>CX$3/DA$3</f>
        <v>0.38461538461538458</v>
      </c>
      <c r="CY583" s="93">
        <f>CY582*CW583</f>
        <v>498608947200</v>
      </c>
      <c r="CZ583" s="93">
        <f>CU583*CY583*$G583*CX583</f>
        <v>743878298448230.37</v>
      </c>
      <c r="DA583" s="93">
        <f t="shared" si="607"/>
        <v>7.7252959358501296E+16</v>
      </c>
      <c r="DB583" s="93">
        <f t="shared" ref="DB583:DB643" si="665">$H583*CV583*5</f>
        <v>7.1253278511149445E+36</v>
      </c>
      <c r="DC583" s="93">
        <f t="shared" ref="DC583:DC643" si="666">$A583*(30+$B583)</f>
        <v>403319.46666666667</v>
      </c>
      <c r="DD583" s="94">
        <f t="shared" ref="DD583:DD643" si="667">DA583/CZ583</f>
        <v>103.85161056540441</v>
      </c>
      <c r="DE583" s="100">
        <f t="shared" si="614"/>
        <v>18.318465907059121</v>
      </c>
    </row>
    <row r="584" spans="1:109">
      <c r="A584" s="84">
        <v>8192</v>
      </c>
      <c r="B584" s="84">
        <f t="shared" si="623"/>
        <v>19.266666666666666</v>
      </c>
      <c r="C584" s="112">
        <f t="shared" si="615"/>
        <v>14.74</v>
      </c>
      <c r="D584" s="116"/>
      <c r="E584" s="86">
        <f t="shared" si="619"/>
        <v>3.89</v>
      </c>
      <c r="F584" s="86">
        <f t="shared" si="620"/>
        <v>3.89</v>
      </c>
      <c r="G584" s="87">
        <f t="shared" si="624"/>
        <v>15.132100000000001</v>
      </c>
      <c r="H584" s="88">
        <f t="shared" si="621"/>
        <v>6.2960402933771512E+34</v>
      </c>
      <c r="I584" s="84">
        <f t="shared" si="622"/>
        <v>115.60000000000007</v>
      </c>
      <c r="J584" s="89">
        <v>578</v>
      </c>
      <c r="K584" s="94">
        <f t="shared" si="625"/>
        <v>578</v>
      </c>
      <c r="L584" s="94">
        <f t="shared" si="626"/>
        <v>10</v>
      </c>
      <c r="M584" s="94">
        <v>1</v>
      </c>
      <c r="N584" s="94">
        <f>N$3/Q$3</f>
        <v>1</v>
      </c>
      <c r="O584" s="93">
        <f>O583*M584</f>
        <v>2.4397333307864136E+29</v>
      </c>
      <c r="P584" s="93">
        <f>K584*O584*$G584*N584</f>
        <v>2.1338770888710408E+33</v>
      </c>
      <c r="Q584" s="93">
        <f t="shared" si="616"/>
        <v>6.2960402933771512E+35</v>
      </c>
      <c r="R584" s="93">
        <f t="shared" si="617"/>
        <v>3.1480201466885755E+36</v>
      </c>
      <c r="S584" s="93">
        <f t="shared" si="627"/>
        <v>403592.53333333333</v>
      </c>
      <c r="T584" s="94">
        <f t="shared" si="618"/>
        <v>295.0516843830103</v>
      </c>
      <c r="U584" s="100">
        <f>T584/(($C584/N$3))</f>
        <v>20.017074924220509</v>
      </c>
      <c r="V584" s="94">
        <f t="shared" si="628"/>
        <v>568</v>
      </c>
      <c r="W584" s="97">
        <f t="shared" si="629"/>
        <v>10.5</v>
      </c>
      <c r="X584" s="94">
        <v>1</v>
      </c>
      <c r="Y584" s="94">
        <f>Y$3/AB$3</f>
        <v>0.95238095238095244</v>
      </c>
      <c r="Z584" s="93">
        <f>Z583*X584</f>
        <v>2.4592511974327043E+29</v>
      </c>
      <c r="AA584" s="93">
        <f>V584*Z584*$G584*Y584</f>
        <v>2.0130804481307975E+33</v>
      </c>
      <c r="AB584" s="93">
        <f t="shared" ref="AB584:AB643" si="668">W584*POWER($I$1,V584)</f>
        <v>1.652710577011501E+35</v>
      </c>
      <c r="AC584" s="93">
        <f t="shared" si="630"/>
        <v>3.3054211540230043E+36</v>
      </c>
      <c r="AD584" s="93">
        <f t="shared" si="631"/>
        <v>403592.53333333333</v>
      </c>
      <c r="AE584" s="94">
        <f t="shared" si="632"/>
        <v>82.098585704614536</v>
      </c>
      <c r="AF584" s="100">
        <f t="shared" ref="AF584:AF643" si="669">AE584/(($C584/Y$3))</f>
        <v>5.8482710305186743</v>
      </c>
      <c r="AG584" s="94">
        <f t="shared" si="633"/>
        <v>543</v>
      </c>
      <c r="AH584" s="94">
        <f t="shared" si="634"/>
        <v>11.75</v>
      </c>
      <c r="AI584" s="94">
        <v>1</v>
      </c>
      <c r="AJ584" s="94">
        <f>AJ$3/AM$3</f>
        <v>0.85106382978723394</v>
      </c>
      <c r="AK584" s="93">
        <f>AK583*AI584</f>
        <v>2.3055479975931603E+28</v>
      </c>
      <c r="AL584" s="93">
        <f>AG584*AK584*$G584*AJ584</f>
        <v>1.6122609438236638E+32</v>
      </c>
      <c r="AM584" s="93">
        <f t="shared" ref="AM584:AM643" si="670">AH584*POWER($I$1,AG584)</f>
        <v>5.7795682380610424E+33</v>
      </c>
      <c r="AN584" s="93">
        <f t="shared" si="635"/>
        <v>3.6989236723590758E+36</v>
      </c>
      <c r="AO584" s="93">
        <f t="shared" si="636"/>
        <v>403592.53333333333</v>
      </c>
      <c r="AP584" s="94">
        <f t="shared" si="637"/>
        <v>35.847598121146113</v>
      </c>
      <c r="AQ584" s="100">
        <f t="shared" si="608"/>
        <v>2.8575934730221633</v>
      </c>
      <c r="AR584" s="94">
        <f t="shared" si="638"/>
        <v>513</v>
      </c>
      <c r="AS584" s="94">
        <f t="shared" si="639"/>
        <v>13.25</v>
      </c>
      <c r="AT584" s="94">
        <v>1</v>
      </c>
      <c r="AU584" s="94">
        <f>AU$3/AX$3</f>
        <v>0.75471698113207542</v>
      </c>
      <c r="AV584" s="93">
        <f>AV583*AT584</f>
        <v>1.4608664005913544E+26</v>
      </c>
      <c r="AW584" s="93">
        <f>AR584*AV584*$G584*AU584</f>
        <v>8.5587667352296352E+29</v>
      </c>
      <c r="AX584" s="93">
        <f t="shared" ref="AX584:AX643" si="671">AS584*POWER($I$1,AR584)</f>
        <v>1.0183414781158067E+32</v>
      </c>
      <c r="AY584" s="93">
        <f t="shared" si="640"/>
        <v>4.1711266943623629E+36</v>
      </c>
      <c r="AZ584" s="93">
        <f t="shared" si="641"/>
        <v>403592.53333333333</v>
      </c>
      <c r="BA584" s="94">
        <f t="shared" si="642"/>
        <v>118.98226807889328</v>
      </c>
      <c r="BB584" s="100">
        <f t="shared" si="609"/>
        <v>10.695488819846242</v>
      </c>
      <c r="BC584" s="94">
        <f t="shared" si="643"/>
        <v>476</v>
      </c>
      <c r="BD584" s="94">
        <f t="shared" si="644"/>
        <v>15.1</v>
      </c>
      <c r="BE584" s="94">
        <v>1</v>
      </c>
      <c r="BF584" s="94">
        <f>BF$3/BI$3</f>
        <v>0.66225165562913912</v>
      </c>
      <c r="BG584" s="93">
        <f>BG583*BE584</f>
        <v>9.5750915650958138E+23</v>
      </c>
      <c r="BH584" s="93">
        <f>BC584*BG584*$G584*BF584</f>
        <v>4.5674325630702464E+27</v>
      </c>
      <c r="BI584" s="93">
        <f t="shared" ref="BI584:BI643" si="672">BD584*POWER($I$1,BC584)</f>
        <v>6.8711991261929942E+29</v>
      </c>
      <c r="BJ584" s="93">
        <f t="shared" si="645"/>
        <v>4.7535104214997492E+36</v>
      </c>
      <c r="BK584" s="93">
        <f t="shared" si="646"/>
        <v>403592.53333333333</v>
      </c>
      <c r="BL584" s="94">
        <f t="shared" si="647"/>
        <v>150.43898363710369</v>
      </c>
      <c r="BM584" s="100">
        <f t="shared" si="610"/>
        <v>15.411320576121206</v>
      </c>
      <c r="BN584" s="94">
        <f t="shared" si="648"/>
        <v>426</v>
      </c>
      <c r="BO584" s="94">
        <f t="shared" si="649"/>
        <v>17.600000000000001</v>
      </c>
      <c r="BP584" s="94">
        <v>1</v>
      </c>
      <c r="BQ584" s="94">
        <f>BQ$3/BT$3</f>
        <v>0.56818181818181823</v>
      </c>
      <c r="BR584" s="93">
        <f>BR583*BP584</f>
        <v>6.8744247134021222E+21</v>
      </c>
      <c r="BS584" s="93">
        <f>BN584*BR584*$G584*BQ584</f>
        <v>2.5178653079327494E+25</v>
      </c>
      <c r="BT584" s="93">
        <f t="shared" ref="BT584:BT643" si="673">BO584*POWER($I$1,BN584)</f>
        <v>7.8211082769166701E+26</v>
      </c>
      <c r="BU584" s="93">
        <f t="shared" si="650"/>
        <v>5.5405154581718933E+36</v>
      </c>
      <c r="BV584" s="93">
        <f t="shared" si="651"/>
        <v>403592.53333333333</v>
      </c>
      <c r="BW584" s="94">
        <f t="shared" si="652"/>
        <v>31.062456964141813</v>
      </c>
      <c r="BX584" s="100">
        <f t="shared" si="611"/>
        <v>3.7089500852706641</v>
      </c>
      <c r="BY584" s="94">
        <f t="shared" si="653"/>
        <v>371</v>
      </c>
      <c r="BZ584" s="94">
        <f t="shared" si="654"/>
        <v>20.350000000000001</v>
      </c>
      <c r="CA584" s="94">
        <v>1</v>
      </c>
      <c r="CB584" s="94">
        <f>CB$3/CE$3</f>
        <v>0.49140049140049141</v>
      </c>
      <c r="CC584" s="93">
        <f>CC583*CA584</f>
        <v>2.955275174412288E+18</v>
      </c>
      <c r="CD584" s="93">
        <f>BY584*CC584*$G584*CB584</f>
        <v>8.1527969150637221E+21</v>
      </c>
      <c r="CE584" s="93">
        <f t="shared" ref="CE584:CE643" si="674">BZ584*POWER($I$1,BY584)</f>
        <v>4.4156037330004229E+23</v>
      </c>
      <c r="CF584" s="93">
        <f t="shared" si="655"/>
        <v>6.4062209985112513E+36</v>
      </c>
      <c r="CG584" s="93">
        <f t="shared" si="656"/>
        <v>403592.53333333333</v>
      </c>
      <c r="CH584" s="94">
        <f t="shared" si="657"/>
        <v>54.160600086110577</v>
      </c>
      <c r="CI584" s="100">
        <f t="shared" si="612"/>
        <v>7.4773962805451175</v>
      </c>
      <c r="CJ584" s="94">
        <f t="shared" si="658"/>
        <v>321</v>
      </c>
      <c r="CK584" s="94">
        <f t="shared" si="659"/>
        <v>22.85</v>
      </c>
      <c r="CL584" s="94">
        <v>1</v>
      </c>
      <c r="CM584" s="94">
        <f>CM$3/CP$3</f>
        <v>0.43763676148796499</v>
      </c>
      <c r="CN584" s="93">
        <f>CN583*CL584</f>
        <v>1.53362139979776E+16</v>
      </c>
      <c r="CO584" s="93">
        <f>CJ584*CN584*$G584*CM584</f>
        <v>3.260139551520954E+19</v>
      </c>
      <c r="CP584" s="93">
        <f t="shared" ref="CP584:CP643" si="675">CK584*POWER($I$1,CJ584)</f>
        <v>4.8418566348212594E+20</v>
      </c>
      <c r="CQ584" s="93">
        <f t="shared" si="660"/>
        <v>7.1932260351833967E+36</v>
      </c>
      <c r="CR584" s="93">
        <f t="shared" si="661"/>
        <v>403592.53333333333</v>
      </c>
      <c r="CS584" s="94">
        <f t="shared" si="662"/>
        <v>14.851685206427396</v>
      </c>
      <c r="CT584" s="100">
        <f t="shared" si="613"/>
        <v>2.3023134801008549</v>
      </c>
      <c r="CU584" s="94">
        <f t="shared" si="663"/>
        <v>258</v>
      </c>
      <c r="CV584" s="94">
        <f t="shared" si="664"/>
        <v>26</v>
      </c>
      <c r="CW584" s="94">
        <v>1</v>
      </c>
      <c r="CX584" s="94">
        <f>CX$3/DA$3</f>
        <v>0.38461538461538458</v>
      </c>
      <c r="CY584" s="93">
        <f>CY583*CW584</f>
        <v>498608947200</v>
      </c>
      <c r="CZ584" s="93">
        <f>CU584*CY584*$G584*CX584</f>
        <v>748696198492569.5</v>
      </c>
      <c r="DA584" s="93">
        <f t="shared" ref="DA584:DA643" si="676">CV584*POWER($I$1,CU584)</f>
        <v>8.8740347333763248E+16</v>
      </c>
      <c r="DB584" s="93">
        <f t="shared" si="665"/>
        <v>8.1848523813902959E+36</v>
      </c>
      <c r="DC584" s="93">
        <f t="shared" si="666"/>
        <v>403592.53333333333</v>
      </c>
      <c r="DD584" s="94">
        <f t="shared" si="667"/>
        <v>118.52650983460812</v>
      </c>
      <c r="DE584" s="100">
        <f t="shared" si="614"/>
        <v>20.906982738804686</v>
      </c>
    </row>
    <row r="585" spans="1:109">
      <c r="A585" s="84">
        <v>8192</v>
      </c>
      <c r="B585" s="84">
        <f t="shared" si="623"/>
        <v>19.3</v>
      </c>
      <c r="C585" s="112">
        <f t="shared" si="615"/>
        <v>14.74</v>
      </c>
      <c r="D585" s="116"/>
      <c r="E585" s="86">
        <f t="shared" si="619"/>
        <v>3.895</v>
      </c>
      <c r="F585" s="86">
        <f t="shared" si="620"/>
        <v>3.895</v>
      </c>
      <c r="G585" s="87">
        <f t="shared" si="624"/>
        <v>15.171025</v>
      </c>
      <c r="H585" s="88">
        <f t="shared" si="621"/>
        <v>7.2322511279973833E+34</v>
      </c>
      <c r="I585" s="84">
        <f t="shared" si="622"/>
        <v>115.80000000000005</v>
      </c>
      <c r="J585" s="89">
        <v>579</v>
      </c>
      <c r="K585" s="94">
        <f t="shared" si="625"/>
        <v>579</v>
      </c>
      <c r="L585" s="94">
        <f t="shared" si="626"/>
        <v>10</v>
      </c>
      <c r="M585" s="94">
        <v>1</v>
      </c>
      <c r="N585" s="94">
        <f>N$3/Q$3</f>
        <v>1</v>
      </c>
      <c r="O585" s="93">
        <f>O584*M585</f>
        <v>2.4397333307864136E+29</v>
      </c>
      <c r="P585" s="93">
        <f>K585*O585*$G585*N585</f>
        <v>2.1430674850367797E+33</v>
      </c>
      <c r="Q585" s="93">
        <f t="shared" si="616"/>
        <v>7.2322511279973828E+35</v>
      </c>
      <c r="R585" s="93">
        <f t="shared" si="617"/>
        <v>3.6161255639986912E+36</v>
      </c>
      <c r="S585" s="93">
        <f t="shared" si="627"/>
        <v>403865.59999999998</v>
      </c>
      <c r="T585" s="94">
        <f t="shared" si="618"/>
        <v>337.47192650227072</v>
      </c>
      <c r="U585" s="100">
        <f>T585/(($C585/N$3))</f>
        <v>22.894974660941024</v>
      </c>
      <c r="V585" s="94">
        <f t="shared" si="628"/>
        <v>569</v>
      </c>
      <c r="W585" s="97">
        <f t="shared" si="629"/>
        <v>10.5</v>
      </c>
      <c r="X585" s="94">
        <v>1</v>
      </c>
      <c r="Y585" s="94">
        <f>Y$3/AB$3</f>
        <v>0.95238095238095244</v>
      </c>
      <c r="Z585" s="93">
        <f>Z584*X585</f>
        <v>2.4592511974327043E+29</v>
      </c>
      <c r="AA585" s="93">
        <f>V585*Z585*$G585*Y585</f>
        <v>2.021812060494802E+33</v>
      </c>
      <c r="AB585" s="93">
        <f t="shared" si="668"/>
        <v>1.8984659210993121E+35</v>
      </c>
      <c r="AC585" s="93">
        <f t="shared" si="630"/>
        <v>3.7969318421986264E+36</v>
      </c>
      <c r="AD585" s="93">
        <f t="shared" si="631"/>
        <v>403865.59999999998</v>
      </c>
      <c r="AE585" s="94">
        <f t="shared" si="632"/>
        <v>93.899228231663471</v>
      </c>
      <c r="AF585" s="100">
        <f t="shared" si="669"/>
        <v>6.6888866786463126</v>
      </c>
      <c r="AG585" s="94">
        <f t="shared" si="633"/>
        <v>544</v>
      </c>
      <c r="AH585" s="94">
        <f t="shared" si="634"/>
        <v>11.75</v>
      </c>
      <c r="AI585" s="94">
        <v>1</v>
      </c>
      <c r="AJ585" s="94">
        <f>AJ$3/AM$3</f>
        <v>0.85106382978723394</v>
      </c>
      <c r="AK585" s="93">
        <f>AK584*AI585</f>
        <v>2.3055479975931603E+28</v>
      </c>
      <c r="AL585" s="93">
        <f>AG585*AK585*$G585*AJ585</f>
        <v>1.619385047892856E+32</v>
      </c>
      <c r="AM585" s="93">
        <f t="shared" si="670"/>
        <v>6.6389805276538318E+33</v>
      </c>
      <c r="AN585" s="93">
        <f t="shared" si="635"/>
        <v>4.2489475376984624E+36</v>
      </c>
      <c r="AO585" s="93">
        <f t="shared" si="636"/>
        <v>403865.59999999998</v>
      </c>
      <c r="AP585" s="94">
        <f t="shared" si="637"/>
        <v>40.99692371676813</v>
      </c>
      <c r="AQ585" s="100">
        <f t="shared" si="608"/>
        <v>3.2680722772864694</v>
      </c>
      <c r="AR585" s="94">
        <f t="shared" si="638"/>
        <v>514</v>
      </c>
      <c r="AS585" s="94">
        <f t="shared" si="639"/>
        <v>13.25</v>
      </c>
      <c r="AT585" s="94">
        <v>1</v>
      </c>
      <c r="AU585" s="94">
        <f>AU$3/AX$3</f>
        <v>0.75471698113207542</v>
      </c>
      <c r="AV585" s="93">
        <f>AV584*AT585</f>
        <v>1.4608664005913544E+26</v>
      </c>
      <c r="AW585" s="93">
        <f>AR585*AV585*$G585*AU585</f>
        <v>8.5975095185706915E+29</v>
      </c>
      <c r="AX585" s="93">
        <f t="shared" si="671"/>
        <v>1.1697671807368763E+32</v>
      </c>
      <c r="AY585" s="93">
        <f t="shared" si="640"/>
        <v>4.791366372298266E+36</v>
      </c>
      <c r="AZ585" s="93">
        <f t="shared" si="641"/>
        <v>403865.59999999998</v>
      </c>
      <c r="BA585" s="94">
        <f t="shared" si="642"/>
        <v>136.05884101787495</v>
      </c>
      <c r="BB585" s="100">
        <f t="shared" si="609"/>
        <v>12.230526753642083</v>
      </c>
      <c r="BC585" s="94">
        <f t="shared" si="643"/>
        <v>477</v>
      </c>
      <c r="BD585" s="94">
        <f t="shared" si="644"/>
        <v>15.1</v>
      </c>
      <c r="BE585" s="94">
        <v>1</v>
      </c>
      <c r="BF585" s="94">
        <f>BF$3/BI$3</f>
        <v>0.66225165562913912</v>
      </c>
      <c r="BG585" s="93">
        <f>BG584*BE585</f>
        <v>9.5750915650958138E+23</v>
      </c>
      <c r="BH585" s="93">
        <f>BC585*BG585*$G585*BF585</f>
        <v>4.5888017102594461E+27</v>
      </c>
      <c r="BI585" s="93">
        <f t="shared" si="672"/>
        <v>7.8929351331149583E+29</v>
      </c>
      <c r="BJ585" s="93">
        <f t="shared" si="645"/>
        <v>5.4603496016380249E+36</v>
      </c>
      <c r="BK585" s="93">
        <f t="shared" si="646"/>
        <v>403865.59999999998</v>
      </c>
      <c r="BL585" s="94">
        <f t="shared" si="647"/>
        <v>172.00427544010611</v>
      </c>
      <c r="BM585" s="100">
        <f t="shared" si="610"/>
        <v>17.62051939718862</v>
      </c>
      <c r="BN585" s="94">
        <f t="shared" si="648"/>
        <v>427</v>
      </c>
      <c r="BO585" s="94">
        <f t="shared" si="649"/>
        <v>17.600000000000001</v>
      </c>
      <c r="BP585" s="94">
        <v>1</v>
      </c>
      <c r="BQ585" s="94">
        <f>BQ$3/BT$3</f>
        <v>0.56818181818181823</v>
      </c>
      <c r="BR585" s="93">
        <f>BR584*BP585</f>
        <v>6.8744247134021222E+21</v>
      </c>
      <c r="BS585" s="93">
        <f>BN585*BR585*$G585*BQ585</f>
        <v>2.5302678149501645E+25</v>
      </c>
      <c r="BT585" s="93">
        <f t="shared" si="673"/>
        <v>8.9840942119478741E+26</v>
      </c>
      <c r="BU585" s="93">
        <f t="shared" si="650"/>
        <v>6.3643809926376981E+36</v>
      </c>
      <c r="BV585" s="93">
        <f t="shared" si="651"/>
        <v>403865.59999999998</v>
      </c>
      <c r="BW585" s="94">
        <f t="shared" si="652"/>
        <v>35.506495236848366</v>
      </c>
      <c r="BX585" s="100">
        <f t="shared" si="611"/>
        <v>4.2395815208177154</v>
      </c>
      <c r="BY585" s="94">
        <f t="shared" si="653"/>
        <v>372</v>
      </c>
      <c r="BZ585" s="94">
        <f t="shared" si="654"/>
        <v>20.350000000000001</v>
      </c>
      <c r="CA585" s="94">
        <v>1</v>
      </c>
      <c r="CB585" s="94">
        <f>CB$3/CE$3</f>
        <v>0.49140049140049141</v>
      </c>
      <c r="CC585" s="93">
        <f>CC584*CA585</f>
        <v>2.955275174412288E+18</v>
      </c>
      <c r="CD585" s="93">
        <f>BY585*CC585*$G585*CB585</f>
        <v>8.1958004529112547E+21</v>
      </c>
      <c r="CE585" s="93">
        <f t="shared" si="674"/>
        <v>5.0721967444163531E+23</v>
      </c>
      <c r="CF585" s="93">
        <f t="shared" si="655"/>
        <v>7.3588155227373378E+36</v>
      </c>
      <c r="CG585" s="93">
        <f t="shared" si="656"/>
        <v>403865.59999999998</v>
      </c>
      <c r="CH585" s="94">
        <f t="shared" si="657"/>
        <v>61.887753045703342</v>
      </c>
      <c r="CI585" s="100">
        <f t="shared" si="612"/>
        <v>8.5442047115336699</v>
      </c>
      <c r="CJ585" s="94">
        <f t="shared" si="658"/>
        <v>322</v>
      </c>
      <c r="CK585" s="94">
        <f t="shared" si="659"/>
        <v>22.85</v>
      </c>
      <c r="CL585" s="94">
        <v>1</v>
      </c>
      <c r="CM585" s="94">
        <f>CM$3/CP$3</f>
        <v>0.43763676148796499</v>
      </c>
      <c r="CN585" s="93">
        <f>CN584*CL585</f>
        <v>1.53362139979776E+16</v>
      </c>
      <c r="CO585" s="93">
        <f>CJ585*CN585*$G585*CM585</f>
        <v>3.2787080823593492E+19</v>
      </c>
      <c r="CP585" s="93">
        <f t="shared" si="675"/>
        <v>5.5618327515506613E+20</v>
      </c>
      <c r="CQ585" s="93">
        <f t="shared" si="660"/>
        <v>8.262846913737011E+36</v>
      </c>
      <c r="CR585" s="93">
        <f t="shared" si="661"/>
        <v>403865.59999999998</v>
      </c>
      <c r="CS585" s="94">
        <f t="shared" si="662"/>
        <v>16.963488702990546</v>
      </c>
      <c r="CT585" s="100">
        <f t="shared" si="613"/>
        <v>2.6296860031433784</v>
      </c>
      <c r="CU585" s="94">
        <f t="shared" si="663"/>
        <v>259</v>
      </c>
      <c r="CV585" s="94">
        <f t="shared" si="664"/>
        <v>26</v>
      </c>
      <c r="CW585" s="94">
        <v>1</v>
      </c>
      <c r="CX585" s="94">
        <f>CX$3/DA$3</f>
        <v>0.38461538461538458</v>
      </c>
      <c r="CY585" s="93">
        <f>CY584*CW585</f>
        <v>498608947200</v>
      </c>
      <c r="CZ585" s="93">
        <f>CU585*CY585*$G585*CX585</f>
        <v>753531492318259.12</v>
      </c>
      <c r="DA585" s="93">
        <f t="shared" si="676"/>
        <v>1.0193589100415936E+17</v>
      </c>
      <c r="DB585" s="93">
        <f t="shared" si="665"/>
        <v>9.401926466396598E+36</v>
      </c>
      <c r="DC585" s="93">
        <f t="shared" si="666"/>
        <v>403865.59999999998</v>
      </c>
      <c r="DD585" s="94">
        <f t="shared" si="667"/>
        <v>135.27754585352625</v>
      </c>
      <c r="DE585" s="100">
        <f t="shared" si="614"/>
        <v>23.861710937528375</v>
      </c>
    </row>
    <row r="586" spans="1:109">
      <c r="A586" s="84">
        <v>8192</v>
      </c>
      <c r="B586" s="84">
        <f t="shared" si="623"/>
        <v>19.333333333333332</v>
      </c>
      <c r="C586" s="112">
        <f t="shared" si="615"/>
        <v>14.74</v>
      </c>
      <c r="D586" s="116"/>
      <c r="E586" s="86">
        <f t="shared" si="619"/>
        <v>3.9</v>
      </c>
      <c r="F586" s="86">
        <f t="shared" si="620"/>
        <v>3.9</v>
      </c>
      <c r="G586" s="87">
        <f t="shared" si="624"/>
        <v>15.209999999999999</v>
      </c>
      <c r="H586" s="88">
        <f t="shared" si="621"/>
        <v>8.3076749736560452E+34</v>
      </c>
      <c r="I586" s="84">
        <f t="shared" si="622"/>
        <v>116.00000000000007</v>
      </c>
      <c r="J586" s="89">
        <v>580</v>
      </c>
      <c r="K586" s="94">
        <f t="shared" si="625"/>
        <v>580</v>
      </c>
      <c r="L586" s="94">
        <f t="shared" si="626"/>
        <v>10</v>
      </c>
      <c r="M586" s="94">
        <v>15</v>
      </c>
      <c r="N586" s="94">
        <f>N$3/Q$3</f>
        <v>1</v>
      </c>
      <c r="O586" s="93">
        <f>O585*M586</f>
        <v>3.6595999961796203E+30</v>
      </c>
      <c r="P586" s="93">
        <f>K586*O586*$G586*N586</f>
        <v>3.2284259246297372E+34</v>
      </c>
      <c r="Q586" s="93">
        <f t="shared" si="616"/>
        <v>8.3076749736560459E+35</v>
      </c>
      <c r="R586" s="93">
        <f t="shared" si="617"/>
        <v>4.1538374868280227E+36</v>
      </c>
      <c r="S586" s="93">
        <f t="shared" si="627"/>
        <v>404138.66666666663</v>
      </c>
      <c r="T586" s="94">
        <f t="shared" si="618"/>
        <v>25.73289636375609</v>
      </c>
      <c r="U586" s="100">
        <f>T586/(($C586/N$3))</f>
        <v>1.7457867275275503</v>
      </c>
      <c r="V586" s="94">
        <f t="shared" si="628"/>
        <v>570</v>
      </c>
      <c r="W586" s="97">
        <f t="shared" si="629"/>
        <v>10.5</v>
      </c>
      <c r="X586" s="94">
        <v>1</v>
      </c>
      <c r="Y586" s="94">
        <f>Y$3/AB$3</f>
        <v>0.95238095238095244</v>
      </c>
      <c r="Z586" s="93">
        <f>Z585*X586</f>
        <v>2.4592511974327043E+29</v>
      </c>
      <c r="AA586" s="93">
        <f>V586*Z586*$G586*Y586</f>
        <v>2.0305685815602205E+33</v>
      </c>
      <c r="AB586" s="93">
        <f t="shared" si="668"/>
        <v>2.1807646805847102E+35</v>
      </c>
      <c r="AC586" s="93">
        <f t="shared" si="630"/>
        <v>4.3615293611694234E+36</v>
      </c>
      <c r="AD586" s="93">
        <f t="shared" si="631"/>
        <v>404138.66666666663</v>
      </c>
      <c r="AE586" s="94">
        <f t="shared" si="632"/>
        <v>107.39675086024842</v>
      </c>
      <c r="AF586" s="100">
        <f t="shared" si="669"/>
        <v>7.6503791318358783</v>
      </c>
      <c r="AG586" s="94">
        <f t="shared" si="633"/>
        <v>545</v>
      </c>
      <c r="AH586" s="94">
        <f t="shared" si="634"/>
        <v>11.75</v>
      </c>
      <c r="AI586" s="94">
        <v>1</v>
      </c>
      <c r="AJ586" s="94">
        <f>AJ$3/AM$3</f>
        <v>0.85106382978723394</v>
      </c>
      <c r="AK586" s="93">
        <f>AK585*AI586</f>
        <v>2.3055479975931603E+28</v>
      </c>
      <c r="AL586" s="93">
        <f>AG586*AK586*$G586*AJ586</f>
        <v>1.6265297743530737E+32</v>
      </c>
      <c r="AM586" s="93">
        <f t="shared" si="670"/>
        <v>7.6261860109733059E+33</v>
      </c>
      <c r="AN586" s="93">
        <f t="shared" si="635"/>
        <v>4.8807590470229269E+36</v>
      </c>
      <c r="AO586" s="93">
        <f t="shared" si="636"/>
        <v>404138.66666666663</v>
      </c>
      <c r="AP586" s="94">
        <f t="shared" si="637"/>
        <v>46.886236767516294</v>
      </c>
      <c r="AQ586" s="100">
        <f t="shared" si="608"/>
        <v>3.7375392267185652</v>
      </c>
      <c r="AR586" s="94">
        <f t="shared" si="638"/>
        <v>515</v>
      </c>
      <c r="AS586" s="94">
        <f t="shared" si="639"/>
        <v>13.25</v>
      </c>
      <c r="AT586" s="94">
        <v>1</v>
      </c>
      <c r="AU586" s="94">
        <f>AU$3/AX$3</f>
        <v>0.75471698113207542</v>
      </c>
      <c r="AV586" s="93">
        <f>AV585*AT586</f>
        <v>1.4608664005913544E+26</v>
      </c>
      <c r="AW586" s="93">
        <f>AR586*AV586*$G586*AU586</f>
        <v>8.6363665251261632E+29</v>
      </c>
      <c r="AX586" s="93">
        <f t="shared" si="671"/>
        <v>1.3437096362419695E+32</v>
      </c>
      <c r="AY586" s="93">
        <f t="shared" si="640"/>
        <v>5.5038346700471298E+36</v>
      </c>
      <c r="AZ586" s="93">
        <f t="shared" si="641"/>
        <v>404138.66666666663</v>
      </c>
      <c r="BA586" s="94">
        <f t="shared" si="642"/>
        <v>155.58737952270269</v>
      </c>
      <c r="BB586" s="100">
        <f t="shared" si="609"/>
        <v>13.985975431993287</v>
      </c>
      <c r="BC586" s="94">
        <f t="shared" si="643"/>
        <v>478</v>
      </c>
      <c r="BD586" s="94">
        <f t="shared" si="644"/>
        <v>15.1</v>
      </c>
      <c r="BE586" s="94">
        <v>1</v>
      </c>
      <c r="BF586" s="94">
        <f>BF$3/BI$3</f>
        <v>0.66225165562913912</v>
      </c>
      <c r="BG586" s="93">
        <f>BG585*BE586</f>
        <v>9.5750915650958138E+23</v>
      </c>
      <c r="BH586" s="93">
        <f>BC586*BG586*$G586*BF586</f>
        <v>4.6102353783471064E+27</v>
      </c>
      <c r="BI586" s="93">
        <f t="shared" si="672"/>
        <v>9.0666016035074561E+29</v>
      </c>
      <c r="BJ586" s="93">
        <f t="shared" si="645"/>
        <v>6.2722946051103138E+36</v>
      </c>
      <c r="BK586" s="93">
        <f t="shared" si="646"/>
        <v>404138.66666666663</v>
      </c>
      <c r="BL586" s="94">
        <f t="shared" si="647"/>
        <v>196.66244474394011</v>
      </c>
      <c r="BM586" s="100">
        <f t="shared" si="610"/>
        <v>20.146559807554247</v>
      </c>
      <c r="BN586" s="94">
        <f t="shared" si="648"/>
        <v>428</v>
      </c>
      <c r="BO586" s="94">
        <f t="shared" si="649"/>
        <v>17.600000000000001</v>
      </c>
      <c r="BP586" s="94">
        <v>1</v>
      </c>
      <c r="BQ586" s="94">
        <f>BQ$3/BT$3</f>
        <v>0.56818181818181823</v>
      </c>
      <c r="BR586" s="93">
        <f>BR585*BP586</f>
        <v>6.8744247134021222E+21</v>
      </c>
      <c r="BS586" s="93">
        <f>BN586*BR586*$G586*BQ586</f>
        <v>2.5427090882546708E+25</v>
      </c>
      <c r="BT586" s="93">
        <f t="shared" si="673"/>
        <v>1.0320014242402908E+27</v>
      </c>
      <c r="BU586" s="93">
        <f t="shared" si="650"/>
        <v>7.3107539768173195E+36</v>
      </c>
      <c r="BV586" s="93">
        <f t="shared" si="651"/>
        <v>404138.66666666663</v>
      </c>
      <c r="BW586" s="94">
        <f t="shared" si="652"/>
        <v>40.586688780377237</v>
      </c>
      <c r="BX586" s="100">
        <f t="shared" si="611"/>
        <v>4.8461717946719087</v>
      </c>
      <c r="BY586" s="94">
        <f t="shared" si="653"/>
        <v>373</v>
      </c>
      <c r="BZ586" s="94">
        <f t="shared" si="654"/>
        <v>20.350000000000001</v>
      </c>
      <c r="CA586" s="94">
        <v>1</v>
      </c>
      <c r="CB586" s="94">
        <f>CB$3/CE$3</f>
        <v>0.49140049140049141</v>
      </c>
      <c r="CC586" s="93">
        <f>CC585*CA586</f>
        <v>2.955275174412288E+18</v>
      </c>
      <c r="CD586" s="93">
        <f>BY586*CC586*$G586*CB586</f>
        <v>8.238944130343226E+21</v>
      </c>
      <c r="CE586" s="93">
        <f t="shared" si="674"/>
        <v>5.8264240565323811E+23</v>
      </c>
      <c r="CF586" s="93">
        <f t="shared" si="655"/>
        <v>8.4530592856950264E+36</v>
      </c>
      <c r="CG586" s="93">
        <f t="shared" si="656"/>
        <v>404138.66666666663</v>
      </c>
      <c r="CH586" s="94">
        <f t="shared" si="657"/>
        <v>70.718091594701207</v>
      </c>
      <c r="CI586" s="100">
        <f t="shared" si="612"/>
        <v>9.7633186156863605</v>
      </c>
      <c r="CJ586" s="94">
        <f t="shared" si="658"/>
        <v>323</v>
      </c>
      <c r="CK586" s="94">
        <f t="shared" si="659"/>
        <v>22.85</v>
      </c>
      <c r="CL586" s="94">
        <v>1</v>
      </c>
      <c r="CM586" s="94">
        <f>CM$3/CP$3</f>
        <v>0.43763676148796499</v>
      </c>
      <c r="CN586" s="93">
        <f>CN585*CL586</f>
        <v>1.53362139979776E+16</v>
      </c>
      <c r="CO586" s="93">
        <f>CJ586*CN586*$G586*CM586</f>
        <v>3.2973397030934041E+19</v>
      </c>
      <c r="CP586" s="93">
        <f t="shared" si="675"/>
        <v>6.3888681324748774E+20</v>
      </c>
      <c r="CQ586" s="93">
        <f t="shared" si="660"/>
        <v>9.4915186574020309E+36</v>
      </c>
      <c r="CR586" s="93">
        <f t="shared" si="661"/>
        <v>404138.66666666663</v>
      </c>
      <c r="CS586" s="94">
        <f t="shared" si="662"/>
        <v>19.375826295607794</v>
      </c>
      <c r="CT586" s="100">
        <f t="shared" si="613"/>
        <v>3.0036474277790917</v>
      </c>
      <c r="CU586" s="94">
        <f t="shared" si="663"/>
        <v>260</v>
      </c>
      <c r="CV586" s="94">
        <f t="shared" si="664"/>
        <v>26</v>
      </c>
      <c r="CW586" s="94">
        <v>14</v>
      </c>
      <c r="CX586" s="94">
        <f>CX$3/DA$3</f>
        <v>0.38461538461538458</v>
      </c>
      <c r="CY586" s="93">
        <f>CY585*CW586</f>
        <v>6980525260800</v>
      </c>
      <c r="CZ586" s="93">
        <f>CU586*CY586*$G586*CX586</f>
        <v>1.06173789216768E+16</v>
      </c>
      <c r="DA586" s="93">
        <f t="shared" si="676"/>
        <v>1.1709359031163493E+17</v>
      </c>
      <c r="DB586" s="93">
        <f t="shared" si="665"/>
        <v>1.0799977465752859E+37</v>
      </c>
      <c r="DC586" s="93">
        <f t="shared" si="666"/>
        <v>404138.66666666663</v>
      </c>
      <c r="DD586" s="94">
        <f t="shared" si="667"/>
        <v>11.028483694085052</v>
      </c>
      <c r="DE586" s="100">
        <f t="shared" si="614"/>
        <v>1.9453227682918002</v>
      </c>
    </row>
    <row r="587" spans="1:109">
      <c r="A587" s="84">
        <v>8192</v>
      </c>
      <c r="B587" s="84">
        <f t="shared" si="623"/>
        <v>19.366666666666667</v>
      </c>
      <c r="C587" s="112">
        <f t="shared" si="615"/>
        <v>14.74</v>
      </c>
      <c r="D587" s="116"/>
      <c r="E587" s="86">
        <f t="shared" si="619"/>
        <v>3.9050000000000002</v>
      </c>
      <c r="F587" s="86">
        <f t="shared" si="620"/>
        <v>3.9050000000000002</v>
      </c>
      <c r="G587" s="87">
        <f t="shared" si="624"/>
        <v>15.249025000000001</v>
      </c>
      <c r="H587" s="88">
        <f t="shared" si="621"/>
        <v>9.5430125760887362E+34</v>
      </c>
      <c r="I587" s="84">
        <f t="shared" si="622"/>
        <v>116.20000000000006</v>
      </c>
      <c r="J587" s="89">
        <v>581</v>
      </c>
      <c r="K587" s="94">
        <f t="shared" si="625"/>
        <v>581</v>
      </c>
      <c r="L587" s="94">
        <f t="shared" si="626"/>
        <v>10</v>
      </c>
      <c r="M587" s="94">
        <v>1</v>
      </c>
      <c r="N587" s="94">
        <f>N$3/Q$3</f>
        <v>1</v>
      </c>
      <c r="O587" s="93">
        <f>O586*M587</f>
        <v>3.6595999961796203E+30</v>
      </c>
      <c r="P587" s="93">
        <f>K587*O587*$G587*N587</f>
        <v>3.2422897794242649E+34</v>
      </c>
      <c r="Q587" s="93">
        <f t="shared" si="616"/>
        <v>9.5430125760887359E+35</v>
      </c>
      <c r="R587" s="93">
        <f t="shared" si="617"/>
        <v>4.7715062880443679E+36</v>
      </c>
      <c r="S587" s="93">
        <f t="shared" si="627"/>
        <v>404411.73333333334</v>
      </c>
      <c r="T587" s="94">
        <f t="shared" si="618"/>
        <v>29.432941610121269</v>
      </c>
      <c r="U587" s="100">
        <f>T587/(($C587/N$3))</f>
        <v>1.9968074362361783</v>
      </c>
      <c r="V587" s="94">
        <f t="shared" si="628"/>
        <v>571</v>
      </c>
      <c r="W587" s="97">
        <f t="shared" si="629"/>
        <v>10.5</v>
      </c>
      <c r="X587" s="94">
        <v>1</v>
      </c>
      <c r="Y587" s="94">
        <f>Y$3/AB$3</f>
        <v>0.95238095238095244</v>
      </c>
      <c r="Z587" s="93">
        <f>Z586*X587</f>
        <v>2.4592511974327043E+29</v>
      </c>
      <c r="AA587" s="93">
        <f>V587*Z587*$G587*Y587</f>
        <v>2.0393500464592136E+33</v>
      </c>
      <c r="AB587" s="93">
        <f t="shared" si="668"/>
        <v>2.5050408012232914E+35</v>
      </c>
      <c r="AC587" s="93">
        <f t="shared" si="630"/>
        <v>5.0100816024465865E+36</v>
      </c>
      <c r="AD587" s="93">
        <f t="shared" si="631"/>
        <v>404411.73333333334</v>
      </c>
      <c r="AE587" s="94">
        <f t="shared" si="632"/>
        <v>122.83525359330172</v>
      </c>
      <c r="AF587" s="100">
        <f t="shared" si="669"/>
        <v>8.7501367892107744</v>
      </c>
      <c r="AG587" s="94">
        <f t="shared" si="633"/>
        <v>546</v>
      </c>
      <c r="AH587" s="94">
        <f t="shared" si="634"/>
        <v>11.75</v>
      </c>
      <c r="AI587" s="94">
        <v>1</v>
      </c>
      <c r="AJ587" s="94">
        <f>AJ$3/AM$3</f>
        <v>0.85106382978723394</v>
      </c>
      <c r="AK587" s="93">
        <f>AK586*AI587</f>
        <v>2.3055479975931603E+28</v>
      </c>
      <c r="AL587" s="93">
        <f>AG587*AK587*$G587*AJ587</f>
        <v>1.6336951526368453E+32</v>
      </c>
      <c r="AM587" s="93">
        <f t="shared" si="670"/>
        <v>8.7601873257064368E+33</v>
      </c>
      <c r="AN587" s="93">
        <f t="shared" si="635"/>
        <v>5.6065198884521325E+36</v>
      </c>
      <c r="AO587" s="93">
        <f t="shared" si="636"/>
        <v>404411.73333333334</v>
      </c>
      <c r="AP587" s="94">
        <f t="shared" si="637"/>
        <v>53.621921516796846</v>
      </c>
      <c r="AQ587" s="100">
        <f t="shared" si="608"/>
        <v>4.2744747477772256</v>
      </c>
      <c r="AR587" s="94">
        <f t="shared" si="638"/>
        <v>516</v>
      </c>
      <c r="AS587" s="94">
        <f t="shared" si="639"/>
        <v>13.25</v>
      </c>
      <c r="AT587" s="94">
        <v>1</v>
      </c>
      <c r="AU587" s="94">
        <f>AU$3/AX$3</f>
        <v>0.75471698113207542</v>
      </c>
      <c r="AV587" s="93">
        <f>AV586*AT587</f>
        <v>1.4608664005913544E+26</v>
      </c>
      <c r="AW587" s="93">
        <f>AR587*AV587*$G587*AU587</f>
        <v>8.6753379202771541E+29</v>
      </c>
      <c r="AX587" s="93">
        <f t="shared" si="671"/>
        <v>1.5435170487448144E+32</v>
      </c>
      <c r="AY587" s="93">
        <f t="shared" si="640"/>
        <v>6.3222458316587876E+36</v>
      </c>
      <c r="AZ587" s="93">
        <f t="shared" si="641"/>
        <v>404411.73333333334</v>
      </c>
      <c r="BA587" s="94">
        <f t="shared" si="642"/>
        <v>177.92010673579654</v>
      </c>
      <c r="BB587" s="100">
        <f t="shared" si="609"/>
        <v>15.993496704540734</v>
      </c>
      <c r="BC587" s="94">
        <f t="shared" si="643"/>
        <v>479</v>
      </c>
      <c r="BD587" s="94">
        <f t="shared" si="644"/>
        <v>15.1</v>
      </c>
      <c r="BE587" s="94">
        <v>1</v>
      </c>
      <c r="BF587" s="94">
        <f>BF$3/BI$3</f>
        <v>0.66225165562913912</v>
      </c>
      <c r="BG587" s="93">
        <f>BG586*BE587</f>
        <v>9.5750915650958138E+23</v>
      </c>
      <c r="BH587" s="93">
        <f>BC587*BG587*$G587*BF587</f>
        <v>4.6317336624500309E+27</v>
      </c>
      <c r="BI587" s="93">
        <f t="shared" si="672"/>
        <v>1.0414790347362497E+30</v>
      </c>
      <c r="BJ587" s="93">
        <f t="shared" si="645"/>
        <v>7.2049744949469959E+36</v>
      </c>
      <c r="BK587" s="93">
        <f t="shared" si="646"/>
        <v>404411.73333333334</v>
      </c>
      <c r="BL587" s="94">
        <f t="shared" si="647"/>
        <v>224.85728036990417</v>
      </c>
      <c r="BM587" s="100">
        <f t="shared" si="610"/>
        <v>23.034904569779872</v>
      </c>
      <c r="BN587" s="94">
        <f t="shared" si="648"/>
        <v>429</v>
      </c>
      <c r="BO587" s="94">
        <f t="shared" si="649"/>
        <v>17.600000000000001</v>
      </c>
      <c r="BP587" s="94">
        <v>1</v>
      </c>
      <c r="BQ587" s="94">
        <f>BQ$3/BT$3</f>
        <v>0.56818181818181823</v>
      </c>
      <c r="BR587" s="93">
        <f>BR586*BP587</f>
        <v>6.8744247134021222E+21</v>
      </c>
      <c r="BS587" s="93">
        <f>BN587*BR587*$G587*BQ587</f>
        <v>2.5551891864351158E+25</v>
      </c>
      <c r="BT587" s="93">
        <f t="shared" si="673"/>
        <v>1.1854583383794192E+27</v>
      </c>
      <c r="BU587" s="93">
        <f t="shared" si="650"/>
        <v>8.397851066958088E+36</v>
      </c>
      <c r="BV587" s="93">
        <f t="shared" si="651"/>
        <v>404411.73333333334</v>
      </c>
      <c r="BW587" s="94">
        <f t="shared" si="652"/>
        <v>46.394151347881873</v>
      </c>
      <c r="BX587" s="100">
        <f t="shared" si="611"/>
        <v>5.5396001609411192</v>
      </c>
      <c r="BY587" s="94">
        <f t="shared" si="653"/>
        <v>374</v>
      </c>
      <c r="BZ587" s="94">
        <f t="shared" si="654"/>
        <v>20.350000000000001</v>
      </c>
      <c r="CA587" s="94">
        <v>1</v>
      </c>
      <c r="CB587" s="94">
        <f>CB$3/CE$3</f>
        <v>0.49140049140049141</v>
      </c>
      <c r="CC587" s="93">
        <f>CC586*CA587</f>
        <v>2.955275174412288E+18</v>
      </c>
      <c r="CD587" s="93">
        <f>BY587*CC587*$G587*CB587</f>
        <v>8.2822281651931872E+21</v>
      </c>
      <c r="CE587" s="93">
        <f t="shared" si="674"/>
        <v>6.692803729253898E+23</v>
      </c>
      <c r="CF587" s="93">
        <f t="shared" si="655"/>
        <v>9.7100152961702903E+36</v>
      </c>
      <c r="CG587" s="93">
        <f t="shared" si="656"/>
        <v>404411.73333333334</v>
      </c>
      <c r="CH587" s="94">
        <f t="shared" si="657"/>
        <v>80.809216985605531</v>
      </c>
      <c r="CI587" s="100">
        <f t="shared" si="612"/>
        <v>11.156496374878376</v>
      </c>
      <c r="CJ587" s="94">
        <f t="shared" si="658"/>
        <v>324</v>
      </c>
      <c r="CK587" s="94">
        <f t="shared" si="659"/>
        <v>22.85</v>
      </c>
      <c r="CL587" s="94">
        <v>1</v>
      </c>
      <c r="CM587" s="94">
        <f>CM$3/CP$3</f>
        <v>0.43763676148796499</v>
      </c>
      <c r="CN587" s="93">
        <f>CN586*CL587</f>
        <v>1.53362139979776E+16</v>
      </c>
      <c r="CO587" s="93">
        <f>CJ587*CN587*$G587*CM587</f>
        <v>3.3160345143984845E+19</v>
      </c>
      <c r="CP587" s="93">
        <f t="shared" si="675"/>
        <v>7.3388823140668709E+20</v>
      </c>
      <c r="CQ587" s="93">
        <f t="shared" si="660"/>
        <v>1.0902891868181381E+37</v>
      </c>
      <c r="CR587" s="93">
        <f t="shared" si="661"/>
        <v>404411.73333333334</v>
      </c>
      <c r="CS587" s="94">
        <f t="shared" si="662"/>
        <v>22.131501593849109</v>
      </c>
      <c r="CT587" s="100">
        <f t="shared" si="613"/>
        <v>3.4308331846638547</v>
      </c>
      <c r="CU587" s="94">
        <f t="shared" si="663"/>
        <v>261</v>
      </c>
      <c r="CV587" s="94">
        <f t="shared" si="664"/>
        <v>26</v>
      </c>
      <c r="CW587" s="94">
        <v>1</v>
      </c>
      <c r="CX587" s="94">
        <f>CX$3/DA$3</f>
        <v>0.38461538461538458</v>
      </c>
      <c r="CY587" s="93">
        <f>CY586*CW587</f>
        <v>6980525260800</v>
      </c>
      <c r="CZ587" s="93">
        <f>CU587*CY587*$G587*CX587</f>
        <v>1.06855612692821E+16</v>
      </c>
      <c r="DA587" s="93">
        <f t="shared" si="676"/>
        <v>1.3450521457167179E+17</v>
      </c>
      <c r="DB587" s="93">
        <f t="shared" si="665"/>
        <v>1.2405916348915357E+37</v>
      </c>
      <c r="DC587" s="93">
        <f t="shared" si="666"/>
        <v>404411.73333333334</v>
      </c>
      <c r="DD587" s="94">
        <f t="shared" si="667"/>
        <v>12.587566640821704</v>
      </c>
      <c r="DE587" s="100">
        <f t="shared" si="614"/>
        <v>2.2203306150703139</v>
      </c>
    </row>
    <row r="588" spans="1:109">
      <c r="A588" s="84">
        <v>8192</v>
      </c>
      <c r="B588" s="84">
        <f t="shared" si="623"/>
        <v>19.399999999999999</v>
      </c>
      <c r="C588" s="112">
        <f t="shared" si="615"/>
        <v>14.74</v>
      </c>
      <c r="D588" s="116"/>
      <c r="E588" s="86">
        <f t="shared" si="619"/>
        <v>3.91</v>
      </c>
      <c r="F588" s="86">
        <f t="shared" si="620"/>
        <v>3.91</v>
      </c>
      <c r="G588" s="87">
        <f t="shared" si="624"/>
        <v>15.288100000000002</v>
      </c>
      <c r="H588" s="88">
        <f t="shared" si="621"/>
        <v>1.096204284786915E+35</v>
      </c>
      <c r="I588" s="84">
        <f t="shared" si="622"/>
        <v>116.40000000000005</v>
      </c>
      <c r="J588" s="89">
        <v>582</v>
      </c>
      <c r="K588" s="94">
        <f t="shared" si="625"/>
        <v>582</v>
      </c>
      <c r="L588" s="94">
        <f t="shared" si="626"/>
        <v>10</v>
      </c>
      <c r="M588" s="94">
        <v>1</v>
      </c>
      <c r="N588" s="94">
        <f>N$3/Q$3</f>
        <v>1</v>
      </c>
      <c r="O588" s="93">
        <f>O587*M588</f>
        <v>3.6595999961796203E+30</v>
      </c>
      <c r="P588" s="93">
        <f>K588*O588*$G588*N588</f>
        <v>3.256192846832751E+34</v>
      </c>
      <c r="Q588" s="93">
        <f t="shared" si="616"/>
        <v>1.096204284786915E+36</v>
      </c>
      <c r="R588" s="93">
        <f t="shared" si="617"/>
        <v>5.481021423934575E+36</v>
      </c>
      <c r="S588" s="93">
        <f t="shared" si="627"/>
        <v>404684.79999999999</v>
      </c>
      <c r="T588" s="94">
        <f t="shared" si="618"/>
        <v>33.665213835635569</v>
      </c>
      <c r="U588" s="100">
        <f>T588/(($C588/N$3))</f>
        <v>2.283935809744611</v>
      </c>
      <c r="V588" s="94">
        <f t="shared" si="628"/>
        <v>572</v>
      </c>
      <c r="W588" s="97">
        <f t="shared" si="629"/>
        <v>10.5</v>
      </c>
      <c r="X588" s="94">
        <v>1</v>
      </c>
      <c r="Y588" s="94">
        <f>Y$3/AB$3</f>
        <v>0.95238095238095244</v>
      </c>
      <c r="Z588" s="93">
        <f>Z587*X588</f>
        <v>2.4592511974327043E+29</v>
      </c>
      <c r="AA588" s="93">
        <f>V588*Z588*$G588*Y588</f>
        <v>2.0481564903239401E+33</v>
      </c>
      <c r="AB588" s="93">
        <f t="shared" si="668"/>
        <v>2.87753624756565E+35</v>
      </c>
      <c r="AC588" s="93">
        <f t="shared" si="630"/>
        <v>5.7550724951313034E+36</v>
      </c>
      <c r="AD588" s="93">
        <f t="shared" si="631"/>
        <v>404684.79999999999</v>
      </c>
      <c r="AE588" s="94">
        <f t="shared" si="632"/>
        <v>140.49396426298136</v>
      </c>
      <c r="AF588" s="100">
        <f t="shared" si="669"/>
        <v>10.008050371514955</v>
      </c>
      <c r="AG588" s="94">
        <f t="shared" si="633"/>
        <v>547</v>
      </c>
      <c r="AH588" s="94">
        <f t="shared" si="634"/>
        <v>11.75</v>
      </c>
      <c r="AI588" s="94">
        <v>1</v>
      </c>
      <c r="AJ588" s="94">
        <f>AJ$3/AM$3</f>
        <v>0.85106382978723394</v>
      </c>
      <c r="AK588" s="93">
        <f>AK587*AI588</f>
        <v>2.3055479975931603E+28</v>
      </c>
      <c r="AL588" s="93">
        <f>AG588*AK588*$G588*AJ588</f>
        <v>1.6408812121766965E+32</v>
      </c>
      <c r="AM588" s="93">
        <f t="shared" si="670"/>
        <v>1.0062812770504862E+34</v>
      </c>
      <c r="AN588" s="93">
        <f t="shared" si="635"/>
        <v>6.4402001731231252E+36</v>
      </c>
      <c r="AO588" s="93">
        <f t="shared" si="636"/>
        <v>404684.79999999999</v>
      </c>
      <c r="AP588" s="94">
        <f t="shared" si="637"/>
        <v>61.325662673388322</v>
      </c>
      <c r="AQ588" s="100">
        <f t="shared" si="608"/>
        <v>4.8885789444525969</v>
      </c>
      <c r="AR588" s="94">
        <f t="shared" si="638"/>
        <v>517</v>
      </c>
      <c r="AS588" s="94">
        <f t="shared" si="639"/>
        <v>13.25</v>
      </c>
      <c r="AT588" s="94">
        <v>1</v>
      </c>
      <c r="AU588" s="94">
        <f>AU$3/AX$3</f>
        <v>0.75471698113207542</v>
      </c>
      <c r="AV588" s="93">
        <f>AV587*AT588</f>
        <v>1.4608664005913544E+26</v>
      </c>
      <c r="AW588" s="93">
        <f>AR588*AV588*$G588*AU588</f>
        <v>8.7144238694047654E+29</v>
      </c>
      <c r="AX588" s="93">
        <f t="shared" si="671"/>
        <v>1.7730354948030464E+32</v>
      </c>
      <c r="AY588" s="93">
        <f t="shared" si="640"/>
        <v>7.2623533867133117E+36</v>
      </c>
      <c r="AZ588" s="93">
        <f t="shared" si="641"/>
        <v>404684.79999999999</v>
      </c>
      <c r="BA588" s="94">
        <f t="shared" si="642"/>
        <v>203.45986394211886</v>
      </c>
      <c r="BB588" s="100">
        <f t="shared" si="609"/>
        <v>18.289302559247453</v>
      </c>
      <c r="BC588" s="94">
        <f t="shared" si="643"/>
        <v>480</v>
      </c>
      <c r="BD588" s="94">
        <f t="shared" si="644"/>
        <v>15.1</v>
      </c>
      <c r="BE588" s="94">
        <v>14</v>
      </c>
      <c r="BF588" s="94">
        <f>BF$3/BI$3</f>
        <v>0.66225165562913912</v>
      </c>
      <c r="BG588" s="93">
        <f>BG587*BE588</f>
        <v>1.340512819113414E+25</v>
      </c>
      <c r="BH588" s="93">
        <f>BC588*BG588*$G588*BF588</f>
        <v>6.5146153207590335E+28</v>
      </c>
      <c r="BI588" s="93">
        <f t="shared" si="672"/>
        <v>1.19634525396543E+30</v>
      </c>
      <c r="BJ588" s="93">
        <f t="shared" si="645"/>
        <v>8.2763423501412081E+36</v>
      </c>
      <c r="BK588" s="93">
        <f t="shared" si="646"/>
        <v>404684.79999999999</v>
      </c>
      <c r="BL588" s="94">
        <f t="shared" si="647"/>
        <v>18.364019900810366</v>
      </c>
      <c r="BM588" s="100">
        <f t="shared" si="610"/>
        <v>1.8812530563245355</v>
      </c>
      <c r="BN588" s="94">
        <f t="shared" si="648"/>
        <v>430</v>
      </c>
      <c r="BO588" s="94">
        <f t="shared" si="649"/>
        <v>17.600000000000001</v>
      </c>
      <c r="BP588" s="94">
        <v>1</v>
      </c>
      <c r="BQ588" s="94">
        <f>BQ$3/BT$3</f>
        <v>0.56818181818181823</v>
      </c>
      <c r="BR588" s="93">
        <f>BR587*BP588</f>
        <v>6.8744247134021222E+21</v>
      </c>
      <c r="BS588" s="93">
        <f>BN588*BR588*$G588*BQ588</f>
        <v>2.5677081680803459E+25</v>
      </c>
      <c r="BT588" s="93">
        <f t="shared" si="673"/>
        <v>1.3617340432139574E+27</v>
      </c>
      <c r="BU588" s="93">
        <f t="shared" si="650"/>
        <v>9.6465977061248515E+36</v>
      </c>
      <c r="BV588" s="93">
        <f t="shared" si="651"/>
        <v>404684.79999999999</v>
      </c>
      <c r="BW588" s="94">
        <f t="shared" si="652"/>
        <v>53.033053371949535</v>
      </c>
      <c r="BX588" s="100">
        <f t="shared" si="611"/>
        <v>6.3323048802327806</v>
      </c>
      <c r="BY588" s="94">
        <f t="shared" si="653"/>
        <v>375</v>
      </c>
      <c r="BZ588" s="94">
        <f t="shared" si="654"/>
        <v>20.350000000000001</v>
      </c>
      <c r="CA588" s="94">
        <v>1</v>
      </c>
      <c r="CB588" s="94">
        <f>CB$3/CE$3</f>
        <v>0.49140049140049141</v>
      </c>
      <c r="CC588" s="93">
        <f>CC587*CA588</f>
        <v>2.955275174412288E+18</v>
      </c>
      <c r="CD588" s="93">
        <f>BY588*CC588*$G588*CB588</f>
        <v>8.3256527752946872E+21</v>
      </c>
      <c r="CE588" s="93">
        <f t="shared" si="674"/>
        <v>7.6880126341119776E+23</v>
      </c>
      <c r="CF588" s="93">
        <f t="shared" si="655"/>
        <v>1.115387859770686E+37</v>
      </c>
      <c r="CG588" s="93">
        <f t="shared" si="656"/>
        <v>404684.79999999999</v>
      </c>
      <c r="CH588" s="94">
        <f t="shared" si="657"/>
        <v>92.341259497695773</v>
      </c>
      <c r="CI588" s="100">
        <f t="shared" si="612"/>
        <v>12.748606721696804</v>
      </c>
      <c r="CJ588" s="94">
        <f t="shared" si="658"/>
        <v>325</v>
      </c>
      <c r="CK588" s="94">
        <f t="shared" si="659"/>
        <v>22.85</v>
      </c>
      <c r="CL588" s="94">
        <v>1</v>
      </c>
      <c r="CM588" s="94">
        <f>CM$3/CP$3</f>
        <v>0.43763676148796499</v>
      </c>
      <c r="CN588" s="93">
        <f>CN587*CL588</f>
        <v>1.53362139979776E+16</v>
      </c>
      <c r="CO588" s="93">
        <f>CJ588*CN588*$G588*CM588</f>
        <v>3.3347926169499537E+19</v>
      </c>
      <c r="CP588" s="93">
        <f t="shared" si="675"/>
        <v>8.4301620416854491E+20</v>
      </c>
      <c r="CQ588" s="93">
        <f t="shared" si="660"/>
        <v>1.2524133953690506E+37</v>
      </c>
      <c r="CR588" s="93">
        <f t="shared" si="661"/>
        <v>404684.79999999999</v>
      </c>
      <c r="CS588" s="94">
        <f t="shared" si="662"/>
        <v>25.279419172385566</v>
      </c>
      <c r="CT588" s="100">
        <f t="shared" si="613"/>
        <v>3.918824478215809</v>
      </c>
      <c r="CU588" s="94">
        <f t="shared" si="663"/>
        <v>262</v>
      </c>
      <c r="CV588" s="94">
        <f t="shared" si="664"/>
        <v>26</v>
      </c>
      <c r="CW588" s="94">
        <v>1</v>
      </c>
      <c r="CX588" s="94">
        <f>CX$3/DA$3</f>
        <v>0.38461538461538458</v>
      </c>
      <c r="CY588" s="93">
        <f>CY587*CW588</f>
        <v>6980525260800</v>
      </c>
      <c r="CZ588" s="93">
        <f>CU588*CY588*$G588*CX588</f>
        <v>1.0753988337994138E+16</v>
      </c>
      <c r="DA588" s="93">
        <f t="shared" si="676"/>
        <v>1.5450591871700259E+17</v>
      </c>
      <c r="DB588" s="93">
        <f t="shared" si="665"/>
        <v>1.4250655702229894E+37</v>
      </c>
      <c r="DC588" s="93">
        <f t="shared" si="666"/>
        <v>404684.79999999999</v>
      </c>
      <c r="DD588" s="94">
        <f t="shared" si="667"/>
        <v>14.367313210776778</v>
      </c>
      <c r="DE588" s="100">
        <f t="shared" si="614"/>
        <v>2.534261489010829</v>
      </c>
    </row>
    <row r="589" spans="1:109">
      <c r="A589" s="84">
        <v>8192</v>
      </c>
      <c r="B589" s="84">
        <f t="shared" si="623"/>
        <v>19.433333333333334</v>
      </c>
      <c r="C589" s="112">
        <f t="shared" si="615"/>
        <v>14.74</v>
      </c>
      <c r="D589" s="116"/>
      <c r="E589" s="86">
        <f t="shared" si="619"/>
        <v>3.915</v>
      </c>
      <c r="F589" s="86">
        <f t="shared" si="620"/>
        <v>3.915</v>
      </c>
      <c r="G589" s="87">
        <f t="shared" si="624"/>
        <v>15.327225</v>
      </c>
      <c r="H589" s="88">
        <f t="shared" si="621"/>
        <v>1.2592080586754306E+35</v>
      </c>
      <c r="I589" s="84">
        <f t="shared" si="622"/>
        <v>116.60000000000007</v>
      </c>
      <c r="J589" s="89">
        <v>583</v>
      </c>
      <c r="K589" s="94">
        <f t="shared" si="625"/>
        <v>583</v>
      </c>
      <c r="L589" s="94">
        <f t="shared" si="626"/>
        <v>10</v>
      </c>
      <c r="M589" s="94">
        <v>1</v>
      </c>
      <c r="N589" s="94">
        <f>N$3/Q$3</f>
        <v>1</v>
      </c>
      <c r="O589" s="93">
        <f>O588*M589</f>
        <v>3.6595999961796203E+30</v>
      </c>
      <c r="P589" s="93">
        <f>K589*O589*$G589*N589</f>
        <v>3.2701351817491958E+34</v>
      </c>
      <c r="Q589" s="93">
        <f t="shared" si="616"/>
        <v>1.2592080586754307E+36</v>
      </c>
      <c r="R589" s="93">
        <f t="shared" si="617"/>
        <v>6.2960402933771534E+36</v>
      </c>
      <c r="S589" s="93">
        <f t="shared" si="627"/>
        <v>404957.8666666667</v>
      </c>
      <c r="T589" s="94">
        <f t="shared" si="618"/>
        <v>38.506299852774895</v>
      </c>
      <c r="U589" s="100">
        <f>T589/(($C589/N$3))</f>
        <v>2.6123676969318108</v>
      </c>
      <c r="V589" s="94">
        <f t="shared" si="628"/>
        <v>573</v>
      </c>
      <c r="W589" s="97">
        <f t="shared" si="629"/>
        <v>10.5</v>
      </c>
      <c r="X589" s="94">
        <v>1</v>
      </c>
      <c r="Y589" s="94">
        <f>Y$3/AB$3</f>
        <v>0.95238095238095244</v>
      </c>
      <c r="Z589" s="93">
        <f>Z588*X589</f>
        <v>2.4592511974327043E+29</v>
      </c>
      <c r="AA589" s="93">
        <f>V589*Z589*$G589*Y589</f>
        <v>2.0569879482865605E+33</v>
      </c>
      <c r="AB589" s="93">
        <f t="shared" si="668"/>
        <v>3.3054211540230024E+35</v>
      </c>
      <c r="AC589" s="93">
        <f t="shared" si="630"/>
        <v>6.6108423080460111E+36</v>
      </c>
      <c r="AD589" s="93">
        <f t="shared" si="631"/>
        <v>404957.8666666667</v>
      </c>
      <c r="AE589" s="94">
        <f t="shared" si="632"/>
        <v>160.69229558570666</v>
      </c>
      <c r="AF589" s="100">
        <f t="shared" si="669"/>
        <v>11.446873159090366</v>
      </c>
      <c r="AG589" s="94">
        <f t="shared" si="633"/>
        <v>548</v>
      </c>
      <c r="AH589" s="94">
        <f t="shared" si="634"/>
        <v>11.75</v>
      </c>
      <c r="AI589" s="94">
        <v>1</v>
      </c>
      <c r="AJ589" s="94">
        <f>AJ$3/AM$3</f>
        <v>0.85106382978723394</v>
      </c>
      <c r="AK589" s="93">
        <f>AK588*AI589</f>
        <v>2.3055479975931603E+28</v>
      </c>
      <c r="AL589" s="93">
        <f>AG589*AK589*$G589*AJ589</f>
        <v>1.6480879824051559E+32</v>
      </c>
      <c r="AM589" s="93">
        <f t="shared" si="670"/>
        <v>1.1559136476122089E+34</v>
      </c>
      <c r="AN589" s="93">
        <f t="shared" si="635"/>
        <v>7.3978473447181552E+36</v>
      </c>
      <c r="AO589" s="93">
        <f t="shared" si="636"/>
        <v>404957.8666666667</v>
      </c>
      <c r="AP589" s="94">
        <f t="shared" si="637"/>
        <v>70.136646826664759</v>
      </c>
      <c r="AQ589" s="100">
        <f t="shared" si="608"/>
        <v>5.5909470842151352</v>
      </c>
      <c r="AR589" s="94">
        <f t="shared" si="638"/>
        <v>518</v>
      </c>
      <c r="AS589" s="94">
        <f t="shared" si="639"/>
        <v>13.25</v>
      </c>
      <c r="AT589" s="94">
        <v>1</v>
      </c>
      <c r="AU589" s="94">
        <f>AU$3/AX$3</f>
        <v>0.75471698113207542</v>
      </c>
      <c r="AV589" s="93">
        <f>AV588*AT589</f>
        <v>1.4608664005913544E+26</v>
      </c>
      <c r="AW589" s="93">
        <f>AR589*AV589*$G589*AU589</f>
        <v>8.7536245378900966E+29</v>
      </c>
      <c r="AX589" s="93">
        <f t="shared" si="671"/>
        <v>2.0366829562316138E+32</v>
      </c>
      <c r="AY589" s="93">
        <f t="shared" si="640"/>
        <v>8.3422533887247271E+36</v>
      </c>
      <c r="AZ589" s="93">
        <f t="shared" si="641"/>
        <v>404957.8666666667</v>
      </c>
      <c r="BA589" s="94">
        <f t="shared" si="642"/>
        <v>232.66738793922724</v>
      </c>
      <c r="BB589" s="100">
        <f t="shared" si="609"/>
        <v>20.914809295758214</v>
      </c>
      <c r="BC589" s="94">
        <f t="shared" si="643"/>
        <v>481</v>
      </c>
      <c r="BD589" s="94">
        <f t="shared" si="644"/>
        <v>15.1</v>
      </c>
      <c r="BE589" s="94">
        <v>1</v>
      </c>
      <c r="BF589" s="94">
        <f>BF$3/BI$3</f>
        <v>0.66225165562913912</v>
      </c>
      <c r="BG589" s="93">
        <f>BG588*BE589</f>
        <v>1.340512819113414E+25</v>
      </c>
      <c r="BH589" s="93">
        <f>BC589*BG589*$G589*BF589</f>
        <v>6.5448942428364385E+28</v>
      </c>
      <c r="BI589" s="93">
        <f t="shared" si="672"/>
        <v>1.3742398252385997E+30</v>
      </c>
      <c r="BJ589" s="93">
        <f t="shared" si="645"/>
        <v>9.5070208429995007E+36</v>
      </c>
      <c r="BK589" s="93">
        <f t="shared" si="646"/>
        <v>404957.8666666667</v>
      </c>
      <c r="BL589" s="94">
        <f t="shared" si="647"/>
        <v>20.9971280550903</v>
      </c>
      <c r="BM589" s="100">
        <f t="shared" si="610"/>
        <v>2.1509948007589115</v>
      </c>
      <c r="BN589" s="94">
        <f t="shared" si="648"/>
        <v>431</v>
      </c>
      <c r="BO589" s="94">
        <f t="shared" si="649"/>
        <v>17.600000000000001</v>
      </c>
      <c r="BP589" s="94">
        <v>1</v>
      </c>
      <c r="BQ589" s="94">
        <f>BQ$3/BT$3</f>
        <v>0.56818181818181823</v>
      </c>
      <c r="BR589" s="93">
        <f>BR588*BP589</f>
        <v>6.8744247134021222E+21</v>
      </c>
      <c r="BS589" s="93">
        <f>BN589*BR589*$G589*BQ589</f>
        <v>2.5802660917792082E+25</v>
      </c>
      <c r="BT589" s="93">
        <f t="shared" si="673"/>
        <v>1.5642216553833343E+27</v>
      </c>
      <c r="BU589" s="93">
        <f t="shared" si="650"/>
        <v>1.1081030916343791E+37</v>
      </c>
      <c r="BV589" s="93">
        <f t="shared" si="651"/>
        <v>404957.8666666667</v>
      </c>
      <c r="BW589" s="94">
        <f t="shared" si="652"/>
        <v>60.622493950022566</v>
      </c>
      <c r="BX589" s="100">
        <f t="shared" si="611"/>
        <v>7.2385067403012018</v>
      </c>
      <c r="BY589" s="94">
        <f t="shared" si="653"/>
        <v>376</v>
      </c>
      <c r="BZ589" s="94">
        <f t="shared" si="654"/>
        <v>20.350000000000001</v>
      </c>
      <c r="CA589" s="94">
        <v>1</v>
      </c>
      <c r="CB589" s="94">
        <f>CB$3/CE$3</f>
        <v>0.49140049140049141</v>
      </c>
      <c r="CC589" s="93">
        <f>CC588*CA589</f>
        <v>2.955275174412288E+18</v>
      </c>
      <c r="CD589" s="93">
        <f>BY589*CC589*$G589*CB589</f>
        <v>8.3692181784812774E+21</v>
      </c>
      <c r="CE589" s="93">
        <f t="shared" si="674"/>
        <v>8.8312074660008486E+23</v>
      </c>
      <c r="CF589" s="93">
        <f t="shared" si="655"/>
        <v>1.2812441997022507E+37</v>
      </c>
      <c r="CG589" s="93">
        <f t="shared" si="656"/>
        <v>404957.8666666667</v>
      </c>
      <c r="CH589" s="94">
        <f t="shared" si="657"/>
        <v>105.52010089433952</v>
      </c>
      <c r="CI589" s="100">
        <f t="shared" si="612"/>
        <v>14.568073630934935</v>
      </c>
      <c r="CJ589" s="94">
        <f t="shared" si="658"/>
        <v>326</v>
      </c>
      <c r="CK589" s="94">
        <f t="shared" si="659"/>
        <v>22.85</v>
      </c>
      <c r="CL589" s="94">
        <v>1</v>
      </c>
      <c r="CM589" s="94">
        <f>CM$3/CP$3</f>
        <v>0.43763676148796499</v>
      </c>
      <c r="CN589" s="93">
        <f>CN588*CL589</f>
        <v>1.53362139979776E+16</v>
      </c>
      <c r="CO589" s="93">
        <f>CJ589*CN589*$G589*CM589</f>
        <v>3.3536141114231783E+19</v>
      </c>
      <c r="CP589" s="93">
        <f t="shared" si="675"/>
        <v>9.6837132696425215E+20</v>
      </c>
      <c r="CQ589" s="93">
        <f t="shared" si="660"/>
        <v>1.4386452070366796E+37</v>
      </c>
      <c r="CR589" s="93">
        <f t="shared" si="661"/>
        <v>404957.8666666667</v>
      </c>
      <c r="CS589" s="94">
        <f t="shared" si="662"/>
        <v>28.875454801605155</v>
      </c>
      <c r="CT589" s="100">
        <f t="shared" si="613"/>
        <v>4.4762831900724409</v>
      </c>
      <c r="CU589" s="94">
        <f t="shared" si="663"/>
        <v>263</v>
      </c>
      <c r="CV589" s="94">
        <f t="shared" si="664"/>
        <v>26</v>
      </c>
      <c r="CW589" s="94">
        <v>1</v>
      </c>
      <c r="CX589" s="94">
        <f>CX$3/DA$3</f>
        <v>0.38461538461538458</v>
      </c>
      <c r="CY589" s="93">
        <f>CY588*CW589</f>
        <v>6980525260800</v>
      </c>
      <c r="CZ589" s="93">
        <f>CU589*CY589*$G589*CX589</f>
        <v>1.0822660530535526E+16</v>
      </c>
      <c r="DA589" s="93">
        <f t="shared" si="676"/>
        <v>1.7748069466752653E+17</v>
      </c>
      <c r="DB589" s="93">
        <f t="shared" si="665"/>
        <v>1.6369704762780599E+37</v>
      </c>
      <c r="DC589" s="93">
        <f t="shared" si="666"/>
        <v>404957.8666666667</v>
      </c>
      <c r="DD589" s="94">
        <f t="shared" si="667"/>
        <v>16.398989339707622</v>
      </c>
      <c r="DE589" s="100">
        <f t="shared" si="614"/>
        <v>2.8926304127028368</v>
      </c>
    </row>
    <row r="590" spans="1:109">
      <c r="A590" s="84">
        <v>8192</v>
      </c>
      <c r="B590" s="84">
        <f t="shared" si="623"/>
        <v>19.466666666666665</v>
      </c>
      <c r="C590" s="112">
        <f t="shared" si="615"/>
        <v>14.74</v>
      </c>
      <c r="D590" s="116"/>
      <c r="E590" s="86">
        <f t="shared" si="619"/>
        <v>3.92</v>
      </c>
      <c r="F590" s="86">
        <f t="shared" si="620"/>
        <v>3.92</v>
      </c>
      <c r="G590" s="87">
        <f t="shared" si="624"/>
        <v>15.366399999999999</v>
      </c>
      <c r="H590" s="88">
        <f t="shared" si="621"/>
        <v>1.4464502255994772E+35</v>
      </c>
      <c r="I590" s="84">
        <f t="shared" si="622"/>
        <v>116.80000000000005</v>
      </c>
      <c r="J590" s="89">
        <v>584</v>
      </c>
      <c r="K590" s="94">
        <f t="shared" si="625"/>
        <v>584</v>
      </c>
      <c r="L590" s="94">
        <f t="shared" si="626"/>
        <v>10</v>
      </c>
      <c r="M590" s="94">
        <v>1</v>
      </c>
      <c r="N590" s="94">
        <f>N$3/Q$3</f>
        <v>1</v>
      </c>
      <c r="O590" s="93">
        <f>O589*M590</f>
        <v>3.6595999961796203E+30</v>
      </c>
      <c r="P590" s="93">
        <f>K590*O590*$G590*N590</f>
        <v>3.2841168390675999E+34</v>
      </c>
      <c r="Q590" s="93">
        <f t="shared" si="616"/>
        <v>1.4464502255994771E+36</v>
      </c>
      <c r="R590" s="93">
        <f t="shared" si="617"/>
        <v>7.232251127997386E+36</v>
      </c>
      <c r="S590" s="93">
        <f t="shared" si="627"/>
        <v>405230.93333333335</v>
      </c>
      <c r="T590" s="94">
        <f t="shared" si="618"/>
        <v>44.043811364827739</v>
      </c>
      <c r="U590" s="100">
        <f>T590/(($C590/N$3))</f>
        <v>2.9880469039910271</v>
      </c>
      <c r="V590" s="94">
        <f t="shared" si="628"/>
        <v>574</v>
      </c>
      <c r="W590" s="97">
        <f t="shared" si="629"/>
        <v>10.5</v>
      </c>
      <c r="X590" s="94">
        <v>1</v>
      </c>
      <c r="Y590" s="94">
        <f>Y$3/AB$3</f>
        <v>0.95238095238095244</v>
      </c>
      <c r="Z590" s="93">
        <f>Z589*X590</f>
        <v>2.4592511974327043E+29</v>
      </c>
      <c r="AA590" s="93">
        <f>V590*Z590*$G590*Y590</f>
        <v>2.0658444554792348E+33</v>
      </c>
      <c r="AB590" s="93">
        <f t="shared" si="668"/>
        <v>3.7969318421986241E+35</v>
      </c>
      <c r="AC590" s="93">
        <f t="shared" si="630"/>
        <v>7.5938636843972563E+36</v>
      </c>
      <c r="AD590" s="93">
        <f t="shared" si="631"/>
        <v>405230.93333333335</v>
      </c>
      <c r="AE590" s="94">
        <f t="shared" si="632"/>
        <v>183.79563050490225</v>
      </c>
      <c r="AF590" s="100">
        <f t="shared" si="669"/>
        <v>13.092633109236592</v>
      </c>
      <c r="AG590" s="94">
        <f t="shared" si="633"/>
        <v>549</v>
      </c>
      <c r="AH590" s="94">
        <f t="shared" si="634"/>
        <v>11.75</v>
      </c>
      <c r="AI590" s="94">
        <v>1</v>
      </c>
      <c r="AJ590" s="94">
        <f>AJ$3/AM$3</f>
        <v>0.85106382978723394</v>
      </c>
      <c r="AK590" s="93">
        <f>AK589*AI590</f>
        <v>2.3055479975931603E+28</v>
      </c>
      <c r="AL590" s="93">
        <f>AG590*AK590*$G590*AJ590</f>
        <v>1.6553154927547511E+32</v>
      </c>
      <c r="AM590" s="93">
        <f t="shared" si="670"/>
        <v>1.3277961055307668E+34</v>
      </c>
      <c r="AN590" s="93">
        <f t="shared" si="635"/>
        <v>8.4978950753969283E+36</v>
      </c>
      <c r="AO590" s="93">
        <f t="shared" si="636"/>
        <v>405230.93333333335</v>
      </c>
      <c r="AP590" s="94">
        <f t="shared" si="637"/>
        <v>80.214080720109038</v>
      </c>
      <c r="AQ590" s="100">
        <f t="shared" si="608"/>
        <v>6.3942703423424785</v>
      </c>
      <c r="AR590" s="94">
        <f t="shared" si="638"/>
        <v>519</v>
      </c>
      <c r="AS590" s="94">
        <f t="shared" si="639"/>
        <v>13.25</v>
      </c>
      <c r="AT590" s="94">
        <v>1</v>
      </c>
      <c r="AU590" s="94">
        <f>AU$3/AX$3</f>
        <v>0.75471698113207542</v>
      </c>
      <c r="AV590" s="93">
        <f>AV589*AT590</f>
        <v>1.4608664005913544E+26</v>
      </c>
      <c r="AW590" s="93">
        <f>AR590*AV590*$G590*AU590</f>
        <v>8.7929400911142531E+29</v>
      </c>
      <c r="AX590" s="93">
        <f t="shared" si="671"/>
        <v>2.3395343614737534E+32</v>
      </c>
      <c r="AY590" s="93">
        <f t="shared" si="640"/>
        <v>9.5827327445965367E+36</v>
      </c>
      <c r="AZ590" s="93">
        <f t="shared" si="641"/>
        <v>405230.93333333335</v>
      </c>
      <c r="BA590" s="94">
        <f t="shared" si="642"/>
        <v>266.06963509713671</v>
      </c>
      <c r="BB590" s="100">
        <f t="shared" si="609"/>
        <v>23.917385787225655</v>
      </c>
      <c r="BC590" s="94">
        <f t="shared" si="643"/>
        <v>482</v>
      </c>
      <c r="BD590" s="94">
        <f t="shared" si="644"/>
        <v>15.1</v>
      </c>
      <c r="BE590" s="94">
        <v>1</v>
      </c>
      <c r="BF590" s="94">
        <f>BF$3/BI$3</f>
        <v>0.66225165562913912</v>
      </c>
      <c r="BG590" s="93">
        <f>BG589*BE590</f>
        <v>1.340512819113414E+25</v>
      </c>
      <c r="BH590" s="93">
        <f>BC590*BG590*$G590*BF590</f>
        <v>6.5752640268257897E+28</v>
      </c>
      <c r="BI590" s="93">
        <f t="shared" si="672"/>
        <v>1.5785870266229922E+30</v>
      </c>
      <c r="BJ590" s="93">
        <f t="shared" si="645"/>
        <v>1.0920699203276052E+37</v>
      </c>
      <c r="BK590" s="93">
        <f t="shared" si="646"/>
        <v>405230.93333333335</v>
      </c>
      <c r="BL590" s="94">
        <f t="shared" si="647"/>
        <v>24.007964093649566</v>
      </c>
      <c r="BM590" s="100">
        <f t="shared" si="610"/>
        <v>2.4594318711947656</v>
      </c>
      <c r="BN590" s="94">
        <f t="shared" si="648"/>
        <v>432</v>
      </c>
      <c r="BO590" s="94">
        <f t="shared" si="649"/>
        <v>17.600000000000001</v>
      </c>
      <c r="BP590" s="94">
        <v>1</v>
      </c>
      <c r="BQ590" s="94">
        <f>BQ$3/BT$3</f>
        <v>0.56818181818181823</v>
      </c>
      <c r="BR590" s="93">
        <f>BR589*BP590</f>
        <v>6.8744247134021222E+21</v>
      </c>
      <c r="BS590" s="93">
        <f>BN590*BR590*$G590*BQ590</f>
        <v>2.5928630161205491E+25</v>
      </c>
      <c r="BT590" s="93">
        <f t="shared" si="673"/>
        <v>1.7968188423895751E+27</v>
      </c>
      <c r="BU590" s="93">
        <f t="shared" si="650"/>
        <v>1.2728761985275401E+37</v>
      </c>
      <c r="BV590" s="93">
        <f t="shared" si="651"/>
        <v>405230.93333333335</v>
      </c>
      <c r="BW590" s="94">
        <f t="shared" si="652"/>
        <v>69.298641355839223</v>
      </c>
      <c r="BX590" s="100">
        <f t="shared" si="611"/>
        <v>8.27446463950319</v>
      </c>
      <c r="BY590" s="94">
        <f t="shared" si="653"/>
        <v>377</v>
      </c>
      <c r="BZ590" s="94">
        <f t="shared" si="654"/>
        <v>20.350000000000001</v>
      </c>
      <c r="CA590" s="94">
        <v>1</v>
      </c>
      <c r="CB590" s="94">
        <f>CB$3/CE$3</f>
        <v>0.49140049140049141</v>
      </c>
      <c r="CC590" s="93">
        <f>CC589*CA590</f>
        <v>2.955275174412288E+18</v>
      </c>
      <c r="CD590" s="93">
        <f>BY590*CC590*$G590*CB590</f>
        <v>8.4129245925865098E+21</v>
      </c>
      <c r="CE590" s="93">
        <f t="shared" si="674"/>
        <v>1.0144393488832713E+24</v>
      </c>
      <c r="CF590" s="93">
        <f t="shared" si="655"/>
        <v>1.4717631045474683E+37</v>
      </c>
      <c r="CG590" s="93">
        <f t="shared" si="656"/>
        <v>405230.93333333335</v>
      </c>
      <c r="CH590" s="94">
        <f t="shared" si="657"/>
        <v>120.58105807547565</v>
      </c>
      <c r="CI590" s="100">
        <f t="shared" si="612"/>
        <v>16.647384883554476</v>
      </c>
      <c r="CJ590" s="94">
        <f t="shared" si="658"/>
        <v>327</v>
      </c>
      <c r="CK590" s="94">
        <f t="shared" si="659"/>
        <v>22.85</v>
      </c>
      <c r="CL590" s="94">
        <v>1</v>
      </c>
      <c r="CM590" s="94">
        <f>CM$3/CP$3</f>
        <v>0.43763676148796499</v>
      </c>
      <c r="CN590" s="93">
        <f>CN589*CL590</f>
        <v>1.53362139979776E+16</v>
      </c>
      <c r="CO590" s="93">
        <f>CJ590*CN590*$G590*CM590</f>
        <v>3.372499098493524E+19</v>
      </c>
      <c r="CP590" s="93">
        <f t="shared" si="675"/>
        <v>1.1123665503101324E+21</v>
      </c>
      <c r="CQ590" s="93">
        <f t="shared" si="660"/>
        <v>1.6525693827474027E+37</v>
      </c>
      <c r="CR590" s="93">
        <f t="shared" si="661"/>
        <v>405230.93333333335</v>
      </c>
      <c r="CS590" s="94">
        <f t="shared" si="662"/>
        <v>32.983449893493528</v>
      </c>
      <c r="CT590" s="100">
        <f t="shared" si="613"/>
        <v>5.1131060384418401</v>
      </c>
      <c r="CU590" s="94">
        <f t="shared" si="663"/>
        <v>264</v>
      </c>
      <c r="CV590" s="94">
        <f t="shared" si="664"/>
        <v>26</v>
      </c>
      <c r="CW590" s="94">
        <v>1</v>
      </c>
      <c r="CX590" s="94">
        <f>CX$3/DA$3</f>
        <v>0.38461538461538458</v>
      </c>
      <c r="CY590" s="93">
        <f>CY589*CW590</f>
        <v>6980525260800</v>
      </c>
      <c r="CZ590" s="93">
        <f>CU590*CY590*$G590*CX590</f>
        <v>1.0891578249628874E+16</v>
      </c>
      <c r="DA590" s="93">
        <f t="shared" si="676"/>
        <v>2.0387178200831878E+17</v>
      </c>
      <c r="DB590" s="93">
        <f t="shared" si="665"/>
        <v>1.8803852932793206E+37</v>
      </c>
      <c r="DC590" s="93">
        <f t="shared" si="666"/>
        <v>405230.93333333335</v>
      </c>
      <c r="DD590" s="94">
        <f t="shared" si="667"/>
        <v>18.718295671728349</v>
      </c>
      <c r="DE590" s="100">
        <f t="shared" si="614"/>
        <v>3.3017346503727074</v>
      </c>
    </row>
    <row r="591" spans="1:109">
      <c r="A591" s="84">
        <v>8192</v>
      </c>
      <c r="B591" s="84">
        <f t="shared" si="623"/>
        <v>19.5</v>
      </c>
      <c r="C591" s="112">
        <f t="shared" si="615"/>
        <v>14.74</v>
      </c>
      <c r="D591" s="116"/>
      <c r="E591" s="86">
        <f t="shared" si="619"/>
        <v>3.9250000000000003</v>
      </c>
      <c r="F591" s="86">
        <f t="shared" si="620"/>
        <v>3.9250000000000003</v>
      </c>
      <c r="G591" s="87">
        <f t="shared" si="624"/>
        <v>15.405625000000002</v>
      </c>
      <c r="H591" s="88">
        <f t="shared" si="621"/>
        <v>1.6615349947312098E+35</v>
      </c>
      <c r="I591" s="84">
        <f t="shared" si="622"/>
        <v>117.00000000000006</v>
      </c>
      <c r="J591" s="89">
        <v>585</v>
      </c>
      <c r="K591" s="94">
        <f t="shared" si="625"/>
        <v>585</v>
      </c>
      <c r="L591" s="94">
        <f t="shared" si="626"/>
        <v>10</v>
      </c>
      <c r="M591" s="94">
        <v>1</v>
      </c>
      <c r="N591" s="94">
        <f>N$3/Q$3</f>
        <v>1</v>
      </c>
      <c r="O591" s="93">
        <f>O590*M591</f>
        <v>3.6595999961796203E+30</v>
      </c>
      <c r="P591" s="93">
        <f>K591*O591*$G591*N591</f>
        <v>3.298137873681963E+34</v>
      </c>
      <c r="Q591" s="93">
        <f t="shared" si="616"/>
        <v>1.6615349947312098E+36</v>
      </c>
      <c r="R591" s="93">
        <f t="shared" si="617"/>
        <v>8.3076749736560489E+36</v>
      </c>
      <c r="S591" s="93">
        <f t="shared" si="627"/>
        <v>405504</v>
      </c>
      <c r="T591" s="94">
        <f t="shared" si="618"/>
        <v>50.37797261265829</v>
      </c>
      <c r="U591" s="100">
        <f>T591/(($C591/N$3))</f>
        <v>3.417772904522272</v>
      </c>
      <c r="V591" s="94">
        <f t="shared" si="628"/>
        <v>575</v>
      </c>
      <c r="W591" s="97">
        <f t="shared" si="629"/>
        <v>10.5</v>
      </c>
      <c r="X591" s="94">
        <v>1</v>
      </c>
      <c r="Y591" s="94">
        <f>Y$3/AB$3</f>
        <v>0.95238095238095244</v>
      </c>
      <c r="Z591" s="93">
        <f>Z590*X591</f>
        <v>2.4592511974327043E+29</v>
      </c>
      <c r="AA591" s="93">
        <f>V591*Z591*$G591*Y591</f>
        <v>2.0747260470341236E+33</v>
      </c>
      <c r="AB591" s="93">
        <f t="shared" si="668"/>
        <v>4.361529361169422E+35</v>
      </c>
      <c r="AC591" s="93">
        <f t="shared" si="630"/>
        <v>8.7230587223388516E+36</v>
      </c>
      <c r="AD591" s="93">
        <f t="shared" si="631"/>
        <v>405504</v>
      </c>
      <c r="AE591" s="94">
        <f t="shared" si="632"/>
        <v>210.22194074269925</v>
      </c>
      <c r="AF591" s="100">
        <f t="shared" si="669"/>
        <v>14.97510432699011</v>
      </c>
      <c r="AG591" s="94">
        <f t="shared" si="633"/>
        <v>550</v>
      </c>
      <c r="AH591" s="94">
        <f t="shared" si="634"/>
        <v>11.75</v>
      </c>
      <c r="AI591" s="94">
        <v>1</v>
      </c>
      <c r="AJ591" s="94">
        <f>AJ$3/AM$3</f>
        <v>0.85106382978723394</v>
      </c>
      <c r="AK591" s="93">
        <f>AK590*AI591</f>
        <v>2.3055479975931603E+28</v>
      </c>
      <c r="AL591" s="93">
        <f>AG591*AK591*$G591*AJ591</f>
        <v>1.6625637726580102E+32</v>
      </c>
      <c r="AM591" s="93">
        <f t="shared" si="670"/>
        <v>1.5252372021946614E+34</v>
      </c>
      <c r="AN591" s="93">
        <f t="shared" si="635"/>
        <v>9.7615180940458561E+36</v>
      </c>
      <c r="AO591" s="93">
        <f t="shared" si="636"/>
        <v>405504</v>
      </c>
      <c r="AP591" s="94">
        <f t="shared" si="637"/>
        <v>91.74007200675382</v>
      </c>
      <c r="AQ591" s="100">
        <f t="shared" si="608"/>
        <v>7.3130654415153149</v>
      </c>
      <c r="AR591" s="94">
        <f t="shared" si="638"/>
        <v>520</v>
      </c>
      <c r="AS591" s="94">
        <f t="shared" si="639"/>
        <v>13.25</v>
      </c>
      <c r="AT591" s="94">
        <v>14</v>
      </c>
      <c r="AU591" s="94">
        <f>AU$3/AX$3</f>
        <v>0.75471698113207542</v>
      </c>
      <c r="AV591" s="93">
        <f>AV590*AT591</f>
        <v>2.0452129608278962E+27</v>
      </c>
      <c r="AW591" s="93">
        <f>AR591*AV591*$G591*AU591</f>
        <v>1.2365318972241671E+31</v>
      </c>
      <c r="AX591" s="93">
        <f t="shared" si="671"/>
        <v>2.6874192724839393E+32</v>
      </c>
      <c r="AY591" s="93">
        <f t="shared" si="640"/>
        <v>1.1007669340094264E+37</v>
      </c>
      <c r="AZ591" s="93">
        <f t="shared" si="641"/>
        <v>405504</v>
      </c>
      <c r="BA591" s="94">
        <f t="shared" si="642"/>
        <v>21.733521622182185</v>
      </c>
      <c r="BB591" s="100">
        <f t="shared" si="609"/>
        <v>1.9536578120346944</v>
      </c>
      <c r="BC591" s="94">
        <f t="shared" si="643"/>
        <v>483</v>
      </c>
      <c r="BD591" s="94">
        <f t="shared" si="644"/>
        <v>15.1</v>
      </c>
      <c r="BE591" s="94">
        <v>1</v>
      </c>
      <c r="BF591" s="94">
        <f>BF$3/BI$3</f>
        <v>0.66225165562913912</v>
      </c>
      <c r="BG591" s="93">
        <f>BG590*BE591</f>
        <v>1.340512819113414E+25</v>
      </c>
      <c r="BH591" s="93">
        <f>BC591*BG591*$G591*BF591</f>
        <v>6.6057248058906142E+28</v>
      </c>
      <c r="BI591" s="93">
        <f t="shared" si="672"/>
        <v>1.8133203207014921E+30</v>
      </c>
      <c r="BJ591" s="93">
        <f t="shared" si="645"/>
        <v>1.2544589210220632E+37</v>
      </c>
      <c r="BK591" s="93">
        <f t="shared" si="646"/>
        <v>405504</v>
      </c>
      <c r="BL591" s="94">
        <f t="shared" si="647"/>
        <v>27.450739683924994</v>
      </c>
      <c r="BM591" s="100">
        <f t="shared" si="610"/>
        <v>2.8121178373627367</v>
      </c>
      <c r="BN591" s="94">
        <f t="shared" si="648"/>
        <v>433</v>
      </c>
      <c r="BO591" s="94">
        <f t="shared" si="649"/>
        <v>17.600000000000001</v>
      </c>
      <c r="BP591" s="94">
        <v>1</v>
      </c>
      <c r="BQ591" s="94">
        <f>BQ$3/BT$3</f>
        <v>0.56818181818181823</v>
      </c>
      <c r="BR591" s="93">
        <f>BR590*BP591</f>
        <v>6.8744247134021222E+21</v>
      </c>
      <c r="BS591" s="93">
        <f>BN591*BR591*$G591*BQ591</f>
        <v>2.6054989996932175E+25</v>
      </c>
      <c r="BT591" s="93">
        <f t="shared" si="673"/>
        <v>2.0640028484805822E+27</v>
      </c>
      <c r="BU591" s="93">
        <f t="shared" si="650"/>
        <v>1.4621507953634648E+37</v>
      </c>
      <c r="BV591" s="93">
        <f t="shared" si="651"/>
        <v>405504</v>
      </c>
      <c r="BW591" s="94">
        <f t="shared" si="652"/>
        <v>79.217180613909534</v>
      </c>
      <c r="BX591" s="100">
        <f t="shared" si="611"/>
        <v>9.4587678344966601</v>
      </c>
      <c r="BY591" s="94">
        <f t="shared" si="653"/>
        <v>378</v>
      </c>
      <c r="BZ591" s="94">
        <f t="shared" si="654"/>
        <v>20.350000000000001</v>
      </c>
      <c r="CA591" s="94">
        <v>1</v>
      </c>
      <c r="CB591" s="94">
        <f>CB$3/CE$3</f>
        <v>0.49140049140049141</v>
      </c>
      <c r="CC591" s="93">
        <f>CC590*CA591</f>
        <v>2.955275174412288E+18</v>
      </c>
      <c r="CD591" s="93">
        <f>BY591*CC591*$G591*CB591</f>
        <v>8.4567722354439346E+21</v>
      </c>
      <c r="CE591" s="93">
        <f t="shared" si="674"/>
        <v>1.1652848113064766E+24</v>
      </c>
      <c r="CF591" s="93">
        <f t="shared" si="655"/>
        <v>1.690611857139006E+37</v>
      </c>
      <c r="CG591" s="93">
        <f t="shared" si="656"/>
        <v>405504</v>
      </c>
      <c r="CH591" s="94">
        <f t="shared" si="657"/>
        <v>137.79309396823379</v>
      </c>
      <c r="CI591" s="100">
        <f t="shared" si="612"/>
        <v>19.023673420987503</v>
      </c>
      <c r="CJ591" s="94">
        <f t="shared" si="658"/>
        <v>328</v>
      </c>
      <c r="CK591" s="94">
        <f t="shared" si="659"/>
        <v>22.85</v>
      </c>
      <c r="CL591" s="94">
        <v>1</v>
      </c>
      <c r="CM591" s="94">
        <f>CM$3/CP$3</f>
        <v>0.43763676148796499</v>
      </c>
      <c r="CN591" s="93">
        <f>CN590*CL591</f>
        <v>1.53362139979776E+16</v>
      </c>
      <c r="CO591" s="93">
        <f>CJ591*CN591*$G591*CM591</f>
        <v>3.3914476788363559E+19</v>
      </c>
      <c r="CP591" s="93">
        <f t="shared" si="675"/>
        <v>1.2777736264949757E+21</v>
      </c>
      <c r="CQ591" s="93">
        <f t="shared" si="660"/>
        <v>1.8983037314804071E+37</v>
      </c>
      <c r="CR591" s="93">
        <f t="shared" si="661"/>
        <v>405504</v>
      </c>
      <c r="CS591" s="94">
        <f t="shared" si="662"/>
        <v>37.676347905016016</v>
      </c>
      <c r="CT591" s="100">
        <f t="shared" si="613"/>
        <v>5.8406007437558758</v>
      </c>
      <c r="CU591" s="94">
        <f t="shared" si="663"/>
        <v>265</v>
      </c>
      <c r="CV591" s="94">
        <f t="shared" si="664"/>
        <v>26</v>
      </c>
      <c r="CW591" s="94">
        <v>1</v>
      </c>
      <c r="CX591" s="94">
        <f>CX$3/DA$3</f>
        <v>0.38461538461538458</v>
      </c>
      <c r="CY591" s="93">
        <f>CY590*CW591</f>
        <v>6980525260800</v>
      </c>
      <c r="CZ591" s="93">
        <f>CU591*CY591*$G591*CX591</f>
        <v>1.09607418979968E+16</v>
      </c>
      <c r="DA591" s="93">
        <f t="shared" si="676"/>
        <v>2.3418718062326995E+17</v>
      </c>
      <c r="DB591" s="93">
        <f t="shared" si="665"/>
        <v>2.1599954931505728E+37</v>
      </c>
      <c r="DC591" s="93">
        <f t="shared" si="666"/>
        <v>405504</v>
      </c>
      <c r="DD591" s="94">
        <f t="shared" si="667"/>
        <v>21.365997192769434</v>
      </c>
      <c r="DE591" s="100">
        <f t="shared" si="614"/>
        <v>3.7687647694165891</v>
      </c>
    </row>
    <row r="592" spans="1:109">
      <c r="A592" s="84">
        <v>8192</v>
      </c>
      <c r="B592" s="84">
        <f t="shared" si="623"/>
        <v>19.533333333333335</v>
      </c>
      <c r="C592" s="112">
        <f t="shared" si="615"/>
        <v>14.74</v>
      </c>
      <c r="D592" s="116"/>
      <c r="E592" s="86">
        <f t="shared" si="619"/>
        <v>3.93</v>
      </c>
      <c r="F592" s="86">
        <f t="shared" si="620"/>
        <v>3.93</v>
      </c>
      <c r="G592" s="87">
        <f t="shared" si="624"/>
        <v>15.444900000000001</v>
      </c>
      <c r="H592" s="88">
        <f t="shared" si="621"/>
        <v>1.908602515217748E+35</v>
      </c>
      <c r="I592" s="84">
        <f t="shared" si="622"/>
        <v>117.20000000000006</v>
      </c>
      <c r="J592" s="89">
        <v>586</v>
      </c>
      <c r="K592" s="94">
        <f t="shared" si="625"/>
        <v>586</v>
      </c>
      <c r="L592" s="94">
        <f t="shared" si="626"/>
        <v>10</v>
      </c>
      <c r="M592" s="94">
        <v>1</v>
      </c>
      <c r="N592" s="94">
        <f>N$3/Q$3</f>
        <v>1</v>
      </c>
      <c r="O592" s="93">
        <f>O591*M592</f>
        <v>3.6595999961796203E+30</v>
      </c>
      <c r="P592" s="93">
        <f>K592*O592*$G592*N592</f>
        <v>3.3121983404862848E+34</v>
      </c>
      <c r="Q592" s="93">
        <f t="shared" si="616"/>
        <v>1.9086025152177481E+36</v>
      </c>
      <c r="R592" s="93">
        <f t="shared" si="617"/>
        <v>9.5430125760887406E+36</v>
      </c>
      <c r="S592" s="93">
        <f t="shared" si="627"/>
        <v>405777.06666666665</v>
      </c>
      <c r="T592" s="94">
        <f t="shared" si="618"/>
        <v>57.623436733487829</v>
      </c>
      <c r="U592" s="100">
        <f>T592/(($C592/N$3))</f>
        <v>3.9093240660439501</v>
      </c>
      <c r="V592" s="94">
        <f t="shared" si="628"/>
        <v>576</v>
      </c>
      <c r="W592" s="97">
        <f t="shared" si="629"/>
        <v>10.5</v>
      </c>
      <c r="X592" s="94">
        <v>1</v>
      </c>
      <c r="Y592" s="94">
        <f>Y$3/AB$3</f>
        <v>0.95238095238095244</v>
      </c>
      <c r="Z592" s="93">
        <f>Z591*X592</f>
        <v>2.4592511974327043E+29</v>
      </c>
      <c r="AA592" s="93">
        <f>V592*Z592*$G592*Y592</f>
        <v>2.0836327580833852E+33</v>
      </c>
      <c r="AB592" s="93">
        <f t="shared" si="668"/>
        <v>5.0100816024465843E+35</v>
      </c>
      <c r="AC592" s="93">
        <f t="shared" si="630"/>
        <v>1.0020163204893178E+37</v>
      </c>
      <c r="AD592" s="93">
        <f t="shared" si="631"/>
        <v>405777.06666666665</v>
      </c>
      <c r="AE592" s="94">
        <f t="shared" si="632"/>
        <v>240.44935860266818</v>
      </c>
      <c r="AF592" s="100">
        <f t="shared" si="669"/>
        <v>17.128346440488574</v>
      </c>
      <c r="AG592" s="94">
        <f t="shared" si="633"/>
        <v>551</v>
      </c>
      <c r="AH592" s="94">
        <f t="shared" si="634"/>
        <v>11.75</v>
      </c>
      <c r="AI592" s="94">
        <v>1</v>
      </c>
      <c r="AJ592" s="94">
        <f>AJ$3/AM$3</f>
        <v>0.85106382978723394</v>
      </c>
      <c r="AK592" s="93">
        <f>AK591*AI592</f>
        <v>2.3055479975931603E+28</v>
      </c>
      <c r="AL592" s="93">
        <f>AG592*AK592*$G592*AJ592</f>
        <v>1.6698328515474601E+32</v>
      </c>
      <c r="AM592" s="93">
        <f t="shared" si="670"/>
        <v>1.7520374651412881E+34</v>
      </c>
      <c r="AN592" s="93">
        <f t="shared" si="635"/>
        <v>1.121303977690427E+37</v>
      </c>
      <c r="AO592" s="93">
        <f t="shared" si="636"/>
        <v>405777.06666666665</v>
      </c>
      <c r="AP592" s="94">
        <f t="shared" si="637"/>
        <v>104.92292468181158</v>
      </c>
      <c r="AQ592" s="100">
        <f t="shared" si="608"/>
        <v>8.3639373474307064</v>
      </c>
      <c r="AR592" s="94">
        <f t="shared" si="638"/>
        <v>521</v>
      </c>
      <c r="AS592" s="94">
        <f t="shared" si="639"/>
        <v>13.25</v>
      </c>
      <c r="AT592" s="94">
        <v>1</v>
      </c>
      <c r="AU592" s="94">
        <f>AU$3/AX$3</f>
        <v>0.75471698113207542</v>
      </c>
      <c r="AV592" s="93">
        <f>AV591*AT592</f>
        <v>2.0452129608278962E+27</v>
      </c>
      <c r="AW592" s="93">
        <f>AR592*AV592*$G592*AU592</f>
        <v>1.2420683118624825E+31</v>
      </c>
      <c r="AX592" s="93">
        <f t="shared" si="671"/>
        <v>3.0870340974896298E+32</v>
      </c>
      <c r="AY592" s="93">
        <f t="shared" si="640"/>
        <v>1.264449166331758E+37</v>
      </c>
      <c r="AZ592" s="93">
        <f t="shared" si="641"/>
        <v>405777.06666666665</v>
      </c>
      <c r="BA592" s="94">
        <f t="shared" si="642"/>
        <v>24.853979994551342</v>
      </c>
      <c r="BB592" s="100">
        <f t="shared" si="609"/>
        <v>2.2341603455074983</v>
      </c>
      <c r="BC592" s="94">
        <f t="shared" si="643"/>
        <v>484</v>
      </c>
      <c r="BD592" s="94">
        <f t="shared" si="644"/>
        <v>15.1</v>
      </c>
      <c r="BE592" s="94">
        <v>1</v>
      </c>
      <c r="BF592" s="94">
        <f>BF$3/BI$3</f>
        <v>0.66225165562913912</v>
      </c>
      <c r="BG592" s="93">
        <f>BG591*BE592</f>
        <v>1.340512819113414E+25</v>
      </c>
      <c r="BH592" s="93">
        <f>BC592*BG592*$G592*BF592</f>
        <v>6.6362767131944294E+28</v>
      </c>
      <c r="BI592" s="93">
        <f t="shared" si="672"/>
        <v>2.0829580694724998E+30</v>
      </c>
      <c r="BJ592" s="93">
        <f t="shared" si="645"/>
        <v>1.4409948989893997E+37</v>
      </c>
      <c r="BK592" s="93">
        <f t="shared" si="646"/>
        <v>405777.06666666665</v>
      </c>
      <c r="BL592" s="94">
        <f t="shared" si="647"/>
        <v>31.387450516207451</v>
      </c>
      <c r="BM592" s="100">
        <f t="shared" si="610"/>
        <v>3.215403682460872</v>
      </c>
      <c r="BN592" s="94">
        <f t="shared" si="648"/>
        <v>434</v>
      </c>
      <c r="BO592" s="94">
        <f t="shared" si="649"/>
        <v>17.600000000000001</v>
      </c>
      <c r="BP592" s="94">
        <v>1</v>
      </c>
      <c r="BQ592" s="94">
        <f>BQ$3/BT$3</f>
        <v>0.56818181818181823</v>
      </c>
      <c r="BR592" s="93">
        <f>BR591*BP592</f>
        <v>6.8744247134021222E+21</v>
      </c>
      <c r="BS592" s="93">
        <f>BN592*BR592*$G592*BQ592</f>
        <v>2.6181741010860575E+25</v>
      </c>
      <c r="BT592" s="93">
        <f t="shared" si="673"/>
        <v>2.3709166767588394E+27</v>
      </c>
      <c r="BU592" s="93">
        <f t="shared" si="650"/>
        <v>1.6795702133916185E+37</v>
      </c>
      <c r="BV592" s="93">
        <f t="shared" si="651"/>
        <v>405777.06666666665</v>
      </c>
      <c r="BW592" s="94">
        <f t="shared" si="652"/>
        <v>90.556112207180874</v>
      </c>
      <c r="BX592" s="100">
        <f t="shared" si="611"/>
        <v>10.812670114290254</v>
      </c>
      <c r="BY592" s="94">
        <f t="shared" si="653"/>
        <v>379</v>
      </c>
      <c r="BZ592" s="94">
        <f t="shared" si="654"/>
        <v>20.350000000000001</v>
      </c>
      <c r="CA592" s="94">
        <v>1</v>
      </c>
      <c r="CB592" s="94">
        <f>CB$3/CE$3</f>
        <v>0.49140049140049141</v>
      </c>
      <c r="CC592" s="93">
        <f>CC591*CA592</f>
        <v>2.955275174412288E+18</v>
      </c>
      <c r="CD592" s="93">
        <f>BY592*CC592*$G592*CB592</f>
        <v>8.5007613248871019E+21</v>
      </c>
      <c r="CE592" s="93">
        <f t="shared" si="674"/>
        <v>1.3385607458507801E+24</v>
      </c>
      <c r="CF592" s="93">
        <f t="shared" si="655"/>
        <v>1.9420030592340585E+37</v>
      </c>
      <c r="CG592" s="93">
        <f t="shared" si="656"/>
        <v>405777.06666666665</v>
      </c>
      <c r="CH592" s="94">
        <f t="shared" si="657"/>
        <v>157.46363116112514</v>
      </c>
      <c r="CI592" s="100">
        <f t="shared" si="612"/>
        <v>21.739381914035935</v>
      </c>
      <c r="CJ592" s="94">
        <f t="shared" si="658"/>
        <v>329</v>
      </c>
      <c r="CK592" s="94">
        <f t="shared" si="659"/>
        <v>22.85</v>
      </c>
      <c r="CL592" s="94">
        <v>1</v>
      </c>
      <c r="CM592" s="94">
        <f>CM$3/CP$3</f>
        <v>0.43763676148796499</v>
      </c>
      <c r="CN592" s="93">
        <f>CN591*CL592</f>
        <v>1.53362139979776E+16</v>
      </c>
      <c r="CO592" s="93">
        <f>CJ592*CN592*$G592*CM592</f>
        <v>3.410459953127039E+19</v>
      </c>
      <c r="CP592" s="93">
        <f t="shared" si="675"/>
        <v>1.4677764628133747E+21</v>
      </c>
      <c r="CQ592" s="93">
        <f t="shared" si="660"/>
        <v>2.1805783736362772E+37</v>
      </c>
      <c r="CR592" s="93">
        <f t="shared" si="661"/>
        <v>405777.06666666665</v>
      </c>
      <c r="CS592" s="94">
        <f t="shared" si="662"/>
        <v>43.037492977085847</v>
      </c>
      <c r="CT592" s="100">
        <f t="shared" si="613"/>
        <v>6.6716873441411924</v>
      </c>
      <c r="CU592" s="94">
        <f t="shared" si="663"/>
        <v>266</v>
      </c>
      <c r="CV592" s="94">
        <f t="shared" si="664"/>
        <v>26</v>
      </c>
      <c r="CW592" s="94">
        <v>1</v>
      </c>
      <c r="CX592" s="94">
        <f>CX$3/DA$3</f>
        <v>0.38461538461538458</v>
      </c>
      <c r="CY592" s="93">
        <f>CY591*CW592</f>
        <v>6980525260800</v>
      </c>
      <c r="CZ592" s="93">
        <f>CU592*CY592*$G592*CX592</f>
        <v>1.1030151878361906E+16</v>
      </c>
      <c r="DA592" s="93">
        <f t="shared" si="676"/>
        <v>2.6901042914334368E+17</v>
      </c>
      <c r="DB592" s="93">
        <f t="shared" si="665"/>
        <v>2.4811832697830724E+37</v>
      </c>
      <c r="DC592" s="93">
        <f t="shared" si="666"/>
        <v>405777.06666666665</v>
      </c>
      <c r="DD592" s="94">
        <f t="shared" si="667"/>
        <v>24.388642342365877</v>
      </c>
      <c r="DE592" s="100">
        <f t="shared" si="614"/>
        <v>4.3019314850848902</v>
      </c>
    </row>
    <row r="593" spans="1:109">
      <c r="A593" s="84">
        <v>8192</v>
      </c>
      <c r="B593" s="84">
        <f t="shared" si="623"/>
        <v>19.566666666666666</v>
      </c>
      <c r="C593" s="112">
        <f t="shared" si="615"/>
        <v>14.74</v>
      </c>
      <c r="D593" s="116"/>
      <c r="E593" s="86">
        <f t="shared" si="619"/>
        <v>3.9350000000000001</v>
      </c>
      <c r="F593" s="86">
        <f t="shared" si="620"/>
        <v>3.9350000000000001</v>
      </c>
      <c r="G593" s="87">
        <f t="shared" si="624"/>
        <v>15.484225</v>
      </c>
      <c r="H593" s="88">
        <f t="shared" si="621"/>
        <v>2.1924085695738303E+35</v>
      </c>
      <c r="I593" s="84">
        <f t="shared" si="622"/>
        <v>117.40000000000006</v>
      </c>
      <c r="J593" s="89">
        <v>587</v>
      </c>
      <c r="K593" s="94">
        <f t="shared" si="625"/>
        <v>587</v>
      </c>
      <c r="L593" s="94">
        <f t="shared" si="626"/>
        <v>10</v>
      </c>
      <c r="M593" s="94">
        <v>1</v>
      </c>
      <c r="N593" s="94">
        <f>N$3/Q$3</f>
        <v>1</v>
      </c>
      <c r="O593" s="93">
        <f>O592*M593</f>
        <v>3.6595999961796203E+30</v>
      </c>
      <c r="P593" s="93">
        <f>K593*O593*$G593*N593</f>
        <v>3.3262982943745652E+34</v>
      </c>
      <c r="Q593" s="93">
        <f t="shared" si="616"/>
        <v>2.1924085695738303E+36</v>
      </c>
      <c r="R593" s="93">
        <f t="shared" si="617"/>
        <v>1.0962042847869152E+37</v>
      </c>
      <c r="S593" s="93">
        <f t="shared" si="627"/>
        <v>406050.1333333333</v>
      </c>
      <c r="T593" s="94">
        <f t="shared" si="618"/>
        <v>65.91136379084314</v>
      </c>
      <c r="U593" s="100">
        <f>T593/(($C593/N$3))</f>
        <v>4.4715986289581506</v>
      </c>
      <c r="V593" s="94">
        <f t="shared" si="628"/>
        <v>577</v>
      </c>
      <c r="W593" s="97">
        <f t="shared" si="629"/>
        <v>10.5</v>
      </c>
      <c r="X593" s="94">
        <v>1</v>
      </c>
      <c r="Y593" s="94">
        <f>Y$3/AB$3</f>
        <v>0.95238095238095244</v>
      </c>
      <c r="Z593" s="93">
        <f>Z592*X593</f>
        <v>2.4592511974327043E+29</v>
      </c>
      <c r="AA593" s="93">
        <f>V593*Z593*$G593*Y593</f>
        <v>2.092564623759181E+33</v>
      </c>
      <c r="AB593" s="93">
        <f t="shared" si="668"/>
        <v>5.7550724951313014E+35</v>
      </c>
      <c r="AC593" s="93">
        <f t="shared" si="630"/>
        <v>1.1510144990262609E+37</v>
      </c>
      <c r="AD593" s="93">
        <f t="shared" si="631"/>
        <v>406050.1333333333</v>
      </c>
      <c r="AE593" s="94">
        <f t="shared" si="632"/>
        <v>275.02483936637617</v>
      </c>
      <c r="AF593" s="100">
        <f t="shared" si="669"/>
        <v>19.591321664497624</v>
      </c>
      <c r="AG593" s="94">
        <f t="shared" si="633"/>
        <v>552</v>
      </c>
      <c r="AH593" s="94">
        <f t="shared" si="634"/>
        <v>11.75</v>
      </c>
      <c r="AI593" s="94">
        <v>1</v>
      </c>
      <c r="AJ593" s="94">
        <f>AJ$3/AM$3</f>
        <v>0.85106382978723394</v>
      </c>
      <c r="AK593" s="93">
        <f>AK592*AI593</f>
        <v>2.3055479975931603E+28</v>
      </c>
      <c r="AL593" s="93">
        <f>AG593*AK593*$G593*AJ593</f>
        <v>1.6771227588556288E+32</v>
      </c>
      <c r="AM593" s="93">
        <f t="shared" si="670"/>
        <v>2.0125625541009726E+34</v>
      </c>
      <c r="AN593" s="93">
        <f t="shared" si="635"/>
        <v>1.2880400346246253E+37</v>
      </c>
      <c r="AO593" s="93">
        <f t="shared" si="636"/>
        <v>406050.1333333333</v>
      </c>
      <c r="AP593" s="94">
        <f t="shared" si="637"/>
        <v>120.00090890628832</v>
      </c>
      <c r="AQ593" s="100">
        <f t="shared" ref="AQ593:AQ643" si="677">AP593/(($C593/AJ$3))</f>
        <v>9.5658797805216267</v>
      </c>
      <c r="AR593" s="94">
        <f t="shared" si="638"/>
        <v>522</v>
      </c>
      <c r="AS593" s="94">
        <f t="shared" si="639"/>
        <v>13.25</v>
      </c>
      <c r="AT593" s="94">
        <v>1</v>
      </c>
      <c r="AU593" s="94">
        <f>AU$3/AX$3</f>
        <v>0.75471698113207542</v>
      </c>
      <c r="AV593" s="93">
        <f>AV592*AT593</f>
        <v>2.0452129608278962E+27</v>
      </c>
      <c r="AW593" s="93">
        <f>AR593*AV593*$G593*AU593</f>
        <v>1.2476208798242961E+31</v>
      </c>
      <c r="AX593" s="93">
        <f t="shared" si="671"/>
        <v>3.546070989606095E+32</v>
      </c>
      <c r="AY593" s="93">
        <f t="shared" si="640"/>
        <v>1.4524706773426628E+37</v>
      </c>
      <c r="AZ593" s="93">
        <f t="shared" si="641"/>
        <v>406050.1333333333</v>
      </c>
      <c r="BA593" s="94">
        <f t="shared" si="642"/>
        <v>28.422664664809812</v>
      </c>
      <c r="BB593" s="100">
        <f t="shared" ref="BB593:BB643" si="678">BA593/(($C593/AU$3))</f>
        <v>2.5549545916467435</v>
      </c>
      <c r="BC593" s="94">
        <f t="shared" si="643"/>
        <v>485</v>
      </c>
      <c r="BD593" s="94">
        <f t="shared" si="644"/>
        <v>15.1</v>
      </c>
      <c r="BE593" s="94">
        <v>1</v>
      </c>
      <c r="BF593" s="94">
        <f>BF$3/BI$3</f>
        <v>0.66225165562913912</v>
      </c>
      <c r="BG593" s="93">
        <f>BG592*BE593</f>
        <v>1.340512819113414E+25</v>
      </c>
      <c r="BH593" s="93">
        <f>BC593*BG593*$G593*BF593</f>
        <v>6.6669198819007661E+28</v>
      </c>
      <c r="BI593" s="93">
        <f t="shared" si="672"/>
        <v>2.3926905079308606E+30</v>
      </c>
      <c r="BJ593" s="93">
        <f t="shared" si="645"/>
        <v>1.6552684700282418E+37</v>
      </c>
      <c r="BK593" s="93">
        <f t="shared" si="646"/>
        <v>406050.1333333333</v>
      </c>
      <c r="BL593" s="94">
        <f t="shared" si="647"/>
        <v>35.88899447294235</v>
      </c>
      <c r="BM593" s="100">
        <f t="shared" ref="BM593:BM643" si="679">BL593/(($C593/BF$3))</f>
        <v>3.6765523510273375</v>
      </c>
      <c r="BN593" s="94">
        <f t="shared" si="648"/>
        <v>435</v>
      </c>
      <c r="BO593" s="94">
        <f t="shared" si="649"/>
        <v>17.600000000000001</v>
      </c>
      <c r="BP593" s="94">
        <v>1</v>
      </c>
      <c r="BQ593" s="94">
        <f>BQ$3/BT$3</f>
        <v>0.56818181818181823</v>
      </c>
      <c r="BR593" s="93">
        <f>BR592*BP593</f>
        <v>6.8744247134021222E+21</v>
      </c>
      <c r="BS593" s="93">
        <f>BN593*BR593*$G593*BQ593</f>
        <v>2.6308883788879185E+25</v>
      </c>
      <c r="BT593" s="93">
        <f t="shared" si="673"/>
        <v>2.723468086427916E+27</v>
      </c>
      <c r="BU593" s="93">
        <f t="shared" si="650"/>
        <v>1.929319541224971E+37</v>
      </c>
      <c r="BV593" s="93">
        <f t="shared" si="651"/>
        <v>406050.1333333333</v>
      </c>
      <c r="BW593" s="94">
        <f t="shared" si="652"/>
        <v>103.51895231599035</v>
      </c>
      <c r="BX593" s="100">
        <f t="shared" ref="BX593:BX643" si="680">BW593/(($C593/BQ$3))</f>
        <v>12.360471918327205</v>
      </c>
      <c r="BY593" s="94">
        <f t="shared" si="653"/>
        <v>380</v>
      </c>
      <c r="BZ593" s="94">
        <f t="shared" si="654"/>
        <v>20.350000000000001</v>
      </c>
      <c r="CA593" s="94">
        <v>15</v>
      </c>
      <c r="CB593" s="94">
        <f>CB$3/CE$3</f>
        <v>0.49140049140049141</v>
      </c>
      <c r="CC593" s="93">
        <f>CC592*CA593</f>
        <v>4.432912761618432E+19</v>
      </c>
      <c r="CD593" s="93">
        <f>BY593*CC593*$G593*CB593</f>
        <v>1.2817338118124346E+23</v>
      </c>
      <c r="CE593" s="93">
        <f t="shared" si="674"/>
        <v>1.5376025268223955E+24</v>
      </c>
      <c r="CF593" s="93">
        <f t="shared" si="655"/>
        <v>2.2307757195413724E+37</v>
      </c>
      <c r="CG593" s="93">
        <f t="shared" si="656"/>
        <v>406050.1333333333</v>
      </c>
      <c r="CH593" s="94">
        <f t="shared" si="657"/>
        <v>11.996270307078426</v>
      </c>
      <c r="CI593" s="100">
        <f t="shared" ref="CI593:CI643" si="681">CH593/(($C593/CB$3))</f>
        <v>1.6562014976190365</v>
      </c>
      <c r="CJ593" s="94">
        <f t="shared" si="658"/>
        <v>330</v>
      </c>
      <c r="CK593" s="94">
        <f t="shared" si="659"/>
        <v>22.85</v>
      </c>
      <c r="CL593" s="94">
        <v>1</v>
      </c>
      <c r="CM593" s="94">
        <f>CM$3/CP$3</f>
        <v>0.43763676148796499</v>
      </c>
      <c r="CN593" s="93">
        <f>CN592*CL593</f>
        <v>1.53362139979776E+16</v>
      </c>
      <c r="CO593" s="93">
        <f>CJ593*CN593*$G593*CM593</f>
        <v>3.4295360220409393E+19</v>
      </c>
      <c r="CP593" s="93">
        <f t="shared" si="675"/>
        <v>1.6860324083370901E+21</v>
      </c>
      <c r="CQ593" s="93">
        <f t="shared" si="660"/>
        <v>2.5048267907381011E+37</v>
      </c>
      <c r="CR593" s="93">
        <f t="shared" si="661"/>
        <v>406050.1333333333</v>
      </c>
      <c r="CS593" s="94">
        <f t="shared" si="662"/>
        <v>49.162113985719884</v>
      </c>
      <c r="CT593" s="100">
        <f t="shared" ref="CT593:CT643" si="682">CS593/(($C593/CM$3))</f>
        <v>7.6211282535529135</v>
      </c>
      <c r="CU593" s="94">
        <f t="shared" si="663"/>
        <v>267</v>
      </c>
      <c r="CV593" s="94">
        <f t="shared" si="664"/>
        <v>26</v>
      </c>
      <c r="CW593" s="94">
        <v>1</v>
      </c>
      <c r="CX593" s="94">
        <f>CX$3/DA$3</f>
        <v>0.38461538461538458</v>
      </c>
      <c r="CY593" s="93">
        <f>CY592*CW593</f>
        <v>6980525260800</v>
      </c>
      <c r="CZ593" s="93">
        <f>CU593*CY593*$G593*CX593</f>
        <v>1.1099808593446808E+16</v>
      </c>
      <c r="DA593" s="93">
        <f t="shared" si="676"/>
        <v>3.0901183743400538E+17</v>
      </c>
      <c r="DB593" s="93">
        <f t="shared" si="665"/>
        <v>2.8501311404459792E+37</v>
      </c>
      <c r="DC593" s="93">
        <f t="shared" si="666"/>
        <v>406050.1333333333</v>
      </c>
      <c r="DD593" s="94">
        <f t="shared" si="667"/>
        <v>27.839384331045331</v>
      </c>
      <c r="DE593" s="100">
        <f t="shared" ref="DE593:DE643" si="683">DD593/(($C593/CX$3))</f>
        <v>4.9106105332915782</v>
      </c>
    </row>
    <row r="594" spans="1:109">
      <c r="A594" s="84">
        <v>8192</v>
      </c>
      <c r="B594" s="84">
        <f t="shared" si="623"/>
        <v>19.600000000000001</v>
      </c>
      <c r="C594" s="112">
        <f t="shared" si="615"/>
        <v>14.74</v>
      </c>
      <c r="D594" s="116"/>
      <c r="E594" s="86">
        <f t="shared" si="619"/>
        <v>3.94</v>
      </c>
      <c r="F594" s="86">
        <f t="shared" si="620"/>
        <v>3.94</v>
      </c>
      <c r="G594" s="87">
        <f t="shared" si="624"/>
        <v>15.5236</v>
      </c>
      <c r="H594" s="88">
        <f t="shared" si="621"/>
        <v>2.5184161173508619E+35</v>
      </c>
      <c r="I594" s="84">
        <f t="shared" si="622"/>
        <v>117.60000000000007</v>
      </c>
      <c r="J594" s="89">
        <v>588</v>
      </c>
      <c r="K594" s="94">
        <f t="shared" si="625"/>
        <v>588</v>
      </c>
      <c r="L594" s="94">
        <f t="shared" si="626"/>
        <v>10</v>
      </c>
      <c r="M594" s="94">
        <v>1</v>
      </c>
      <c r="N594" s="94">
        <f>N$3/Q$3</f>
        <v>1</v>
      </c>
      <c r="O594" s="93">
        <f>O593*M594</f>
        <v>3.6595999961796203E+30</v>
      </c>
      <c r="P594" s="93">
        <f>K594*O594*$G594*N594</f>
        <v>3.3404377902408045E+34</v>
      </c>
      <c r="Q594" s="93">
        <f t="shared" si="616"/>
        <v>2.5184161173508619E+36</v>
      </c>
      <c r="R594" s="93">
        <f t="shared" si="617"/>
        <v>1.2592080586754309E+37</v>
      </c>
      <c r="S594" s="93">
        <f t="shared" si="627"/>
        <v>406323.20000000001</v>
      </c>
      <c r="T594" s="94">
        <f t="shared" si="618"/>
        <v>75.391798186108872</v>
      </c>
      <c r="U594" s="100">
        <f>T594/(($C594/N$3))</f>
        <v>5.1147759963438855</v>
      </c>
      <c r="V594" s="94">
        <f t="shared" si="628"/>
        <v>578</v>
      </c>
      <c r="W594" s="97">
        <f t="shared" si="629"/>
        <v>10.5</v>
      </c>
      <c r="X594" s="94">
        <v>1</v>
      </c>
      <c r="Y594" s="94">
        <f>Y$3/AB$3</f>
        <v>0.95238095238095244</v>
      </c>
      <c r="Z594" s="93">
        <f>Z593*X594</f>
        <v>2.4592511974327043E+29</v>
      </c>
      <c r="AA594" s="93">
        <f>V594*Z594*$G594*Y594</f>
        <v>2.1015216791936705E+33</v>
      </c>
      <c r="AB594" s="93">
        <f t="shared" si="668"/>
        <v>6.6108423080460086E+35</v>
      </c>
      <c r="AC594" s="93">
        <f t="shared" si="630"/>
        <v>1.3221684616092024E+37</v>
      </c>
      <c r="AD594" s="93">
        <f t="shared" si="631"/>
        <v>406323.20000000001</v>
      </c>
      <c r="AE594" s="94">
        <f t="shared" si="632"/>
        <v>314.57407142154784</v>
      </c>
      <c r="AF594" s="100">
        <f t="shared" si="669"/>
        <v>22.408600745768332</v>
      </c>
      <c r="AG594" s="94">
        <f t="shared" si="633"/>
        <v>553</v>
      </c>
      <c r="AH594" s="94">
        <f t="shared" si="634"/>
        <v>11.75</v>
      </c>
      <c r="AI594" s="94">
        <v>1</v>
      </c>
      <c r="AJ594" s="94">
        <f>AJ$3/AM$3</f>
        <v>0.85106382978723394</v>
      </c>
      <c r="AK594" s="93">
        <f>AK593*AI594</f>
        <v>2.3055479975931603E+28</v>
      </c>
      <c r="AL594" s="93">
        <f>AG594*AK594*$G594*AJ594</f>
        <v>1.6844335240150435E+32</v>
      </c>
      <c r="AM594" s="93">
        <f t="shared" si="670"/>
        <v>2.3118272952244188E+34</v>
      </c>
      <c r="AN594" s="93">
        <f t="shared" si="635"/>
        <v>1.4795694689436313E+37</v>
      </c>
      <c r="AO594" s="93">
        <f t="shared" si="636"/>
        <v>406323.20000000001</v>
      </c>
      <c r="AP594" s="94">
        <f t="shared" si="637"/>
        <v>137.24657353731058</v>
      </c>
      <c r="AQ594" s="100">
        <f t="shared" si="677"/>
        <v>10.940618989575302</v>
      </c>
      <c r="AR594" s="94">
        <f t="shared" si="638"/>
        <v>523</v>
      </c>
      <c r="AS594" s="94">
        <f t="shared" si="639"/>
        <v>13.25</v>
      </c>
      <c r="AT594" s="94">
        <v>1</v>
      </c>
      <c r="AU594" s="94">
        <f>AU$3/AX$3</f>
        <v>0.75471698113207542</v>
      </c>
      <c r="AV594" s="93">
        <f>AV593*AT594</f>
        <v>2.0452129608278962E+27</v>
      </c>
      <c r="AW594" s="93">
        <f>AR594*AV594*$G594*AU594</f>
        <v>1.2531896242629619E+31</v>
      </c>
      <c r="AX594" s="93">
        <f t="shared" si="671"/>
        <v>4.0733659124632291E+32</v>
      </c>
      <c r="AY594" s="93">
        <f t="shared" si="640"/>
        <v>1.6684506777449459E+37</v>
      </c>
      <c r="AZ594" s="93">
        <f t="shared" si="641"/>
        <v>406323.20000000001</v>
      </c>
      <c r="BA594" s="94">
        <f t="shared" si="642"/>
        <v>32.503986895509904</v>
      </c>
      <c r="BB594" s="100">
        <f t="shared" si="678"/>
        <v>2.9218305723575728</v>
      </c>
      <c r="BC594" s="94">
        <f t="shared" si="643"/>
        <v>486</v>
      </c>
      <c r="BD594" s="94">
        <f t="shared" si="644"/>
        <v>15.1</v>
      </c>
      <c r="BE594" s="94">
        <v>1</v>
      </c>
      <c r="BF594" s="94">
        <f>BF$3/BI$3</f>
        <v>0.66225165562913912</v>
      </c>
      <c r="BG594" s="93">
        <f>BG593*BE594</f>
        <v>1.340512819113414E+25</v>
      </c>
      <c r="BH594" s="93">
        <f>BC594*BG594*$G594*BF594</f>
        <v>6.6976544451731469E+28</v>
      </c>
      <c r="BI594" s="93">
        <f t="shared" si="672"/>
        <v>2.7484796504771994E+30</v>
      </c>
      <c r="BJ594" s="93">
        <f t="shared" si="645"/>
        <v>1.9014041685999006E+37</v>
      </c>
      <c r="BK594" s="93">
        <f t="shared" si="646"/>
        <v>406323.20000000001</v>
      </c>
      <c r="BL594" s="94">
        <f t="shared" si="647"/>
        <v>41.036450491380137</v>
      </c>
      <c r="BM594" s="100">
        <f t="shared" si="679"/>
        <v>4.2038697586149256</v>
      </c>
      <c r="BN594" s="94">
        <f t="shared" si="648"/>
        <v>436</v>
      </c>
      <c r="BO594" s="94">
        <f t="shared" si="649"/>
        <v>17.600000000000001</v>
      </c>
      <c r="BP594" s="94">
        <v>1</v>
      </c>
      <c r="BQ594" s="94">
        <f>BQ$3/BT$3</f>
        <v>0.56818181818181823</v>
      </c>
      <c r="BR594" s="93">
        <f>BR593*BP594</f>
        <v>6.8744247134021222E+21</v>
      </c>
      <c r="BS594" s="93">
        <f>BN594*BR594*$G594*BQ594</f>
        <v>2.6436418916876459E+25</v>
      </c>
      <c r="BT594" s="93">
        <f t="shared" si="673"/>
        <v>3.1284433107666697E+27</v>
      </c>
      <c r="BU594" s="93">
        <f t="shared" si="650"/>
        <v>2.2162061832687587E+37</v>
      </c>
      <c r="BV594" s="93">
        <f t="shared" si="651"/>
        <v>406323.20000000001</v>
      </c>
      <c r="BW594" s="94">
        <f t="shared" si="652"/>
        <v>118.33839222337095</v>
      </c>
      <c r="BX594" s="100">
        <f t="shared" si="680"/>
        <v>14.1299572804025</v>
      </c>
      <c r="BY594" s="94">
        <f t="shared" si="653"/>
        <v>381</v>
      </c>
      <c r="BZ594" s="94">
        <f t="shared" si="654"/>
        <v>20.350000000000001</v>
      </c>
      <c r="CA594" s="94">
        <v>1</v>
      </c>
      <c r="CB594" s="94">
        <f>CB$3/CE$3</f>
        <v>0.49140049140049141</v>
      </c>
      <c r="CC594" s="93">
        <f>CC593*CA594</f>
        <v>4.432912761618432E+19</v>
      </c>
      <c r="CD594" s="93">
        <f>BY594*CC594*$G594*CB594</f>
        <v>1.2883747072297308E+23</v>
      </c>
      <c r="CE594" s="93">
        <f t="shared" si="674"/>
        <v>1.7662414932001703E+24</v>
      </c>
      <c r="CF594" s="93">
        <f t="shared" si="655"/>
        <v>2.5624883994045024E+37</v>
      </c>
      <c r="CG594" s="93">
        <f t="shared" si="656"/>
        <v>406323.20000000001</v>
      </c>
      <c r="CH594" s="94">
        <f t="shared" si="657"/>
        <v>13.709066805556521</v>
      </c>
      <c r="CI594" s="100">
        <f t="shared" si="681"/>
        <v>1.8926696709163855</v>
      </c>
      <c r="CJ594" s="94">
        <f t="shared" si="658"/>
        <v>331</v>
      </c>
      <c r="CK594" s="94">
        <f t="shared" si="659"/>
        <v>22.85</v>
      </c>
      <c r="CL594" s="94">
        <v>1</v>
      </c>
      <c r="CM594" s="94">
        <f>CM$3/CP$3</f>
        <v>0.43763676148796499</v>
      </c>
      <c r="CN594" s="93">
        <f>CN593*CL594</f>
        <v>1.53362139979776E+16</v>
      </c>
      <c r="CO594" s="93">
        <f>CJ594*CN594*$G594*CM594</f>
        <v>3.4486759862534214E+19</v>
      </c>
      <c r="CP594" s="93">
        <f t="shared" si="675"/>
        <v>1.9367426539285046E+21</v>
      </c>
      <c r="CQ594" s="93">
        <f t="shared" si="660"/>
        <v>2.8772904140733601E+37</v>
      </c>
      <c r="CR594" s="93">
        <f t="shared" si="661"/>
        <v>406323.20000000001</v>
      </c>
      <c r="CS594" s="94">
        <f t="shared" si="662"/>
        <v>56.159020495066756</v>
      </c>
      <c r="CT594" s="100">
        <f t="shared" si="682"/>
        <v>8.7057911690113663</v>
      </c>
      <c r="CU594" s="94">
        <f t="shared" si="663"/>
        <v>268</v>
      </c>
      <c r="CV594" s="94">
        <f t="shared" si="664"/>
        <v>26</v>
      </c>
      <c r="CW594" s="94">
        <v>1</v>
      </c>
      <c r="CX594" s="94">
        <f>CX$3/DA$3</f>
        <v>0.38461538461538458</v>
      </c>
      <c r="CY594" s="93">
        <f>CY593*CW594</f>
        <v>6980525260800</v>
      </c>
      <c r="CZ594" s="93">
        <f>CU594*CY594*$G594*CX594</f>
        <v>1.1169712445974118E+16</v>
      </c>
      <c r="DA594" s="93">
        <f t="shared" si="676"/>
        <v>3.5496138933505325E+17</v>
      </c>
      <c r="DB594" s="93">
        <f t="shared" si="665"/>
        <v>3.2739409525561202E+37</v>
      </c>
      <c r="DC594" s="93">
        <f t="shared" si="666"/>
        <v>406323.20000000001</v>
      </c>
      <c r="DD594" s="94">
        <f t="shared" si="667"/>
        <v>31.778919202435819</v>
      </c>
      <c r="DE594" s="100">
        <f t="shared" si="683"/>
        <v>5.6055081361148664</v>
      </c>
    </row>
    <row r="595" spans="1:109">
      <c r="A595" s="84">
        <v>8192</v>
      </c>
      <c r="B595" s="84">
        <f t="shared" si="623"/>
        <v>19.633333333333333</v>
      </c>
      <c r="C595" s="112">
        <f t="shared" si="615"/>
        <v>14.74</v>
      </c>
      <c r="D595" s="116"/>
      <c r="E595" s="86">
        <f t="shared" si="619"/>
        <v>3.9449999999999998</v>
      </c>
      <c r="F595" s="86">
        <f t="shared" si="620"/>
        <v>3.9449999999999998</v>
      </c>
      <c r="G595" s="87">
        <f t="shared" si="624"/>
        <v>15.563024999999998</v>
      </c>
      <c r="H595" s="88">
        <f t="shared" si="621"/>
        <v>2.8929004511989552E+35</v>
      </c>
      <c r="I595" s="84">
        <f t="shared" si="622"/>
        <v>117.80000000000007</v>
      </c>
      <c r="J595" s="89">
        <v>589</v>
      </c>
      <c r="K595" s="94">
        <f t="shared" si="625"/>
        <v>589</v>
      </c>
      <c r="L595" s="94">
        <f t="shared" si="626"/>
        <v>10</v>
      </c>
      <c r="M595" s="94">
        <v>1</v>
      </c>
      <c r="N595" s="94">
        <f>N$3/Q$3</f>
        <v>1</v>
      </c>
      <c r="O595" s="93">
        <f>O594*M595</f>
        <v>3.6595999961796203E+30</v>
      </c>
      <c r="P595" s="93">
        <f>K595*O595*$G595*N595</f>
        <v>3.3546168829790023E+34</v>
      </c>
      <c r="Q595" s="93">
        <f t="shared" si="616"/>
        <v>2.8929004511989549E+36</v>
      </c>
      <c r="R595" s="93">
        <f t="shared" si="617"/>
        <v>1.4464502255994774E+37</v>
      </c>
      <c r="S595" s="93">
        <f t="shared" si="627"/>
        <v>406596.26666666666</v>
      </c>
      <c r="T595" s="94">
        <f t="shared" si="618"/>
        <v>86.236388598568396</v>
      </c>
      <c r="U595" s="100">
        <f>T595/(($C595/N$3))</f>
        <v>5.8505012617753325</v>
      </c>
      <c r="V595" s="94">
        <f t="shared" si="628"/>
        <v>579</v>
      </c>
      <c r="W595" s="97">
        <f t="shared" si="629"/>
        <v>10.5</v>
      </c>
      <c r="X595" s="94">
        <v>1</v>
      </c>
      <c r="Y595" s="94">
        <f>Y$3/AB$3</f>
        <v>0.95238095238095244</v>
      </c>
      <c r="Z595" s="93">
        <f>Z594*X595</f>
        <v>2.4592511974327043E+29</v>
      </c>
      <c r="AA595" s="93">
        <f>V595*Z595*$G595*Y595</f>
        <v>2.1105039595190134E+33</v>
      </c>
      <c r="AB595" s="93">
        <f t="shared" si="668"/>
        <v>7.5938636843972527E+35</v>
      </c>
      <c r="AC595" s="93">
        <f t="shared" si="630"/>
        <v>1.5187727368794515E+37</v>
      </c>
      <c r="AD595" s="93">
        <f t="shared" si="631"/>
        <v>406596.26666666666</v>
      </c>
      <c r="AE595" s="94">
        <f t="shared" si="632"/>
        <v>359.81281390857492</v>
      </c>
      <c r="AF595" s="100">
        <f t="shared" si="669"/>
        <v>25.631170597286545</v>
      </c>
      <c r="AG595" s="94">
        <f t="shared" si="633"/>
        <v>554</v>
      </c>
      <c r="AH595" s="94">
        <f t="shared" si="634"/>
        <v>11.75</v>
      </c>
      <c r="AI595" s="94">
        <v>1</v>
      </c>
      <c r="AJ595" s="94">
        <f>AJ$3/AM$3</f>
        <v>0.85106382978723394</v>
      </c>
      <c r="AK595" s="93">
        <f>AK594*AI595</f>
        <v>2.3055479975931603E+28</v>
      </c>
      <c r="AL595" s="93">
        <f>AG595*AK595*$G595*AJ595</f>
        <v>1.691765176458232E+32</v>
      </c>
      <c r="AM595" s="93">
        <f t="shared" si="670"/>
        <v>2.6555922110615346E+34</v>
      </c>
      <c r="AN595" s="93">
        <f t="shared" si="635"/>
        <v>1.6995790150793864E+37</v>
      </c>
      <c r="AO595" s="93">
        <f t="shared" si="636"/>
        <v>406596.26666666666</v>
      </c>
      <c r="AP595" s="94">
        <f t="shared" si="637"/>
        <v>156.97167952239727</v>
      </c>
      <c r="AQ595" s="100">
        <f t="shared" si="677"/>
        <v>12.513007017558806</v>
      </c>
      <c r="AR595" s="94">
        <f t="shared" si="638"/>
        <v>524</v>
      </c>
      <c r="AS595" s="94">
        <f t="shared" si="639"/>
        <v>13.25</v>
      </c>
      <c r="AT595" s="94">
        <v>1</v>
      </c>
      <c r="AU595" s="94">
        <f>AU$3/AX$3</f>
        <v>0.75471698113207542</v>
      </c>
      <c r="AV595" s="93">
        <f>AV594*AT595</f>
        <v>2.0452129608278962E+27</v>
      </c>
      <c r="AW595" s="93">
        <f>AR595*AV595*$G595*AU595</f>
        <v>1.2587745683318344E+31</v>
      </c>
      <c r="AX595" s="93">
        <f t="shared" si="671"/>
        <v>4.6790687229475082E+32</v>
      </c>
      <c r="AY595" s="93">
        <f t="shared" si="640"/>
        <v>1.916546548919308E+37</v>
      </c>
      <c r="AZ595" s="93">
        <f t="shared" si="641"/>
        <v>406596.26666666666</v>
      </c>
      <c r="BA595" s="94">
        <f t="shared" si="642"/>
        <v>37.171617862826302</v>
      </c>
      <c r="BB595" s="100">
        <f t="shared" si="678"/>
        <v>3.341410696624481</v>
      </c>
      <c r="BC595" s="94">
        <f t="shared" si="643"/>
        <v>487</v>
      </c>
      <c r="BD595" s="94">
        <f t="shared" si="644"/>
        <v>15.1</v>
      </c>
      <c r="BE595" s="94">
        <v>1</v>
      </c>
      <c r="BF595" s="94">
        <f>BF$3/BI$3</f>
        <v>0.66225165562913912</v>
      </c>
      <c r="BG595" s="93">
        <f>BG594*BE595</f>
        <v>1.340512819113414E+25</v>
      </c>
      <c r="BH595" s="93">
        <f>BC595*BG595*$G595*BF595</f>
        <v>6.7284805361750982E+28</v>
      </c>
      <c r="BI595" s="93">
        <f t="shared" si="672"/>
        <v>3.1571740532459856E+30</v>
      </c>
      <c r="BJ595" s="93">
        <f t="shared" si="645"/>
        <v>2.1841398406552114E+37</v>
      </c>
      <c r="BK595" s="93">
        <f t="shared" si="646"/>
        <v>406596.26666666666</v>
      </c>
      <c r="BL595" s="94">
        <f t="shared" si="647"/>
        <v>46.922541222668478</v>
      </c>
      <c r="BM595" s="100">
        <f t="shared" si="679"/>
        <v>4.806854630001995</v>
      </c>
      <c r="BN595" s="94">
        <f t="shared" si="648"/>
        <v>437</v>
      </c>
      <c r="BO595" s="94">
        <f t="shared" si="649"/>
        <v>17.600000000000001</v>
      </c>
      <c r="BP595" s="94">
        <v>1</v>
      </c>
      <c r="BQ595" s="94">
        <f>BQ$3/BT$3</f>
        <v>0.56818181818181823</v>
      </c>
      <c r="BR595" s="93">
        <f>BR594*BP595</f>
        <v>6.8744247134021222E+21</v>
      </c>
      <c r="BS595" s="93">
        <f>BN595*BR595*$G595*BQ595</f>
        <v>2.6564346980740874E+25</v>
      </c>
      <c r="BT595" s="93">
        <f t="shared" si="673"/>
        <v>3.5936376847791524E+27</v>
      </c>
      <c r="BU595" s="93">
        <f t="shared" si="650"/>
        <v>2.5457523970550807E+37</v>
      </c>
      <c r="BV595" s="93">
        <f t="shared" si="651"/>
        <v>406596.26666666666</v>
      </c>
      <c r="BW595" s="94">
        <f t="shared" si="652"/>
        <v>135.28048279841158</v>
      </c>
      <c r="BX595" s="100">
        <f t="shared" si="680"/>
        <v>16.152893468467056</v>
      </c>
      <c r="BY595" s="94">
        <f t="shared" si="653"/>
        <v>382</v>
      </c>
      <c r="BZ595" s="94">
        <f t="shared" si="654"/>
        <v>20.350000000000001</v>
      </c>
      <c r="CA595" s="94">
        <v>1</v>
      </c>
      <c r="CB595" s="94">
        <f>CB$3/CE$3</f>
        <v>0.49140049140049141</v>
      </c>
      <c r="CC595" s="93">
        <f>CC594*CA595</f>
        <v>4.432912761618432E+19</v>
      </c>
      <c r="CD595" s="93">
        <f>BY595*CC595*$G595*CB595</f>
        <v>1.2950369176599861E+23</v>
      </c>
      <c r="CE595" s="93">
        <f t="shared" si="674"/>
        <v>2.0288786977665426E+24</v>
      </c>
      <c r="CF595" s="93">
        <f t="shared" si="655"/>
        <v>2.943526209094937E+37</v>
      </c>
      <c r="CG595" s="93">
        <f t="shared" si="656"/>
        <v>406596.26666666666</v>
      </c>
      <c r="CH595" s="94">
        <f t="shared" si="657"/>
        <v>15.666570351002362</v>
      </c>
      <c r="CI595" s="100">
        <f t="shared" si="681"/>
        <v>2.1629220260712216</v>
      </c>
      <c r="CJ595" s="94">
        <f t="shared" si="658"/>
        <v>332</v>
      </c>
      <c r="CK595" s="94">
        <f t="shared" si="659"/>
        <v>22.85</v>
      </c>
      <c r="CL595" s="94">
        <v>1</v>
      </c>
      <c r="CM595" s="94">
        <f>CM$3/CP$3</f>
        <v>0.43763676148796499</v>
      </c>
      <c r="CN595" s="93">
        <f>CN594*CL595</f>
        <v>1.53362139979776E+16</v>
      </c>
      <c r="CO595" s="93">
        <f>CJ595*CN595*$G595*CM595</f>
        <v>3.4678799464398512E+19</v>
      </c>
      <c r="CP595" s="93">
        <f t="shared" si="675"/>
        <v>2.2247331006202656E+21</v>
      </c>
      <c r="CQ595" s="93">
        <f t="shared" si="660"/>
        <v>3.3051387654948068E+37</v>
      </c>
      <c r="CR595" s="93">
        <f t="shared" si="661"/>
        <v>406596.26666666666</v>
      </c>
      <c r="CS595" s="94">
        <f t="shared" si="662"/>
        <v>64.152540888971416</v>
      </c>
      <c r="CT595" s="100">
        <f t="shared" si="682"/>
        <v>9.9449495204409573</v>
      </c>
      <c r="CU595" s="94">
        <f t="shared" si="663"/>
        <v>269</v>
      </c>
      <c r="CV595" s="94">
        <f t="shared" si="664"/>
        <v>26</v>
      </c>
      <c r="CW595" s="94">
        <v>1</v>
      </c>
      <c r="CX595" s="94">
        <f>CX$3/DA$3</f>
        <v>0.38461538461538458</v>
      </c>
      <c r="CY595" s="93">
        <f>CY594*CW595</f>
        <v>6980525260800</v>
      </c>
      <c r="CZ595" s="93">
        <f>CU595*CY595*$G595*CX595</f>
        <v>1.1239863838666442E+16</v>
      </c>
      <c r="DA595" s="93">
        <f t="shared" si="676"/>
        <v>4.0774356401663776E+17</v>
      </c>
      <c r="DB595" s="93">
        <f t="shared" si="665"/>
        <v>3.7607705865586416E+37</v>
      </c>
      <c r="DC595" s="93">
        <f t="shared" si="666"/>
        <v>406596.26666666666</v>
      </c>
      <c r="DD595" s="94">
        <f t="shared" si="667"/>
        <v>36.276557249203712</v>
      </c>
      <c r="DE595" s="100">
        <f t="shared" si="683"/>
        <v>6.3988499896831508</v>
      </c>
    </row>
    <row r="596" spans="1:109">
      <c r="A596" s="84">
        <v>8192</v>
      </c>
      <c r="B596" s="84">
        <f t="shared" si="623"/>
        <v>19.666666666666668</v>
      </c>
      <c r="C596" s="112">
        <f t="shared" si="615"/>
        <v>14.74</v>
      </c>
      <c r="D596" s="116"/>
      <c r="E596" s="86">
        <f t="shared" si="619"/>
        <v>3.95</v>
      </c>
      <c r="F596" s="86">
        <f t="shared" si="620"/>
        <v>3.95</v>
      </c>
      <c r="G596" s="87">
        <f t="shared" si="624"/>
        <v>15.602500000000001</v>
      </c>
      <c r="H596" s="88">
        <f t="shared" si="621"/>
        <v>3.3230699894624195E+35</v>
      </c>
      <c r="I596" s="84">
        <f t="shared" si="622"/>
        <v>118.00000000000006</v>
      </c>
      <c r="J596" s="89">
        <v>590</v>
      </c>
      <c r="K596" s="94">
        <f t="shared" si="625"/>
        <v>590</v>
      </c>
      <c r="L596" s="94">
        <f t="shared" si="626"/>
        <v>10</v>
      </c>
      <c r="M596" s="94">
        <v>1</v>
      </c>
      <c r="N596" s="94">
        <f>N$3/Q$3</f>
        <v>1</v>
      </c>
      <c r="O596" s="93">
        <f>O595*M596</f>
        <v>3.6595999961796203E+30</v>
      </c>
      <c r="P596" s="93">
        <f>K596*O596*$G596*N596</f>
        <v>3.3688356274831594E+34</v>
      </c>
      <c r="Q596" s="93">
        <f t="shared" si="616"/>
        <v>3.3230699894624195E+36</v>
      </c>
      <c r="R596" s="93">
        <f t="shared" si="617"/>
        <v>1.6615349947312098E+37</v>
      </c>
      <c r="S596" s="93">
        <f t="shared" si="627"/>
        <v>406869.33333333337</v>
      </c>
      <c r="T596" s="94">
        <f t="shared" si="618"/>
        <v>98.641499821262244</v>
      </c>
      <c r="U596" s="100">
        <f>T596/(($C596/N$3))</f>
        <v>6.6920963243732867</v>
      </c>
      <c r="V596" s="94">
        <f t="shared" si="628"/>
        <v>580</v>
      </c>
      <c r="W596" s="97">
        <f t="shared" si="629"/>
        <v>10.5</v>
      </c>
      <c r="X596" s="94">
        <v>15</v>
      </c>
      <c r="Y596" s="94">
        <f>Y$3/AB$3</f>
        <v>0.95238095238095244</v>
      </c>
      <c r="Z596" s="93">
        <f>Z595*X596</f>
        <v>3.6888767961490565E+30</v>
      </c>
      <c r="AA596" s="93">
        <f>V596*Z596*$G596*Y596</f>
        <v>3.1792672498010557E+34</v>
      </c>
      <c r="AB596" s="93">
        <f t="shared" si="668"/>
        <v>8.7230587223388469E+35</v>
      </c>
      <c r="AC596" s="93">
        <f t="shared" si="630"/>
        <v>1.7446117444677703E+37</v>
      </c>
      <c r="AD596" s="93">
        <f t="shared" si="631"/>
        <v>406869.33333333337</v>
      </c>
      <c r="AE596" s="94">
        <f t="shared" si="632"/>
        <v>27.437324505779426</v>
      </c>
      <c r="AF596" s="100">
        <f t="shared" si="669"/>
        <v>1.9544905516328628</v>
      </c>
      <c r="AG596" s="94">
        <f t="shared" si="633"/>
        <v>555</v>
      </c>
      <c r="AH596" s="94">
        <f t="shared" si="634"/>
        <v>11.75</v>
      </c>
      <c r="AI596" s="94">
        <v>1</v>
      </c>
      <c r="AJ596" s="94">
        <f>AJ$3/AM$3</f>
        <v>0.85106382978723394</v>
      </c>
      <c r="AK596" s="93">
        <f>AK595*AI596</f>
        <v>2.3055479975931603E+28</v>
      </c>
      <c r="AL596" s="93">
        <f>AG596*AK596*$G596*AJ596</f>
        <v>1.6991177456177225E+32</v>
      </c>
      <c r="AM596" s="93">
        <f t="shared" si="670"/>
        <v>3.0504744043893242E+34</v>
      </c>
      <c r="AN596" s="93">
        <f t="shared" si="635"/>
        <v>1.9523036188091712E+37</v>
      </c>
      <c r="AO596" s="93">
        <f t="shared" si="636"/>
        <v>406869.33333333337</v>
      </c>
      <c r="AP596" s="94">
        <f t="shared" si="637"/>
        <v>179.53284357466995</v>
      </c>
      <c r="AQ596" s="100">
        <f t="shared" si="677"/>
        <v>14.311471587533054</v>
      </c>
      <c r="AR596" s="94">
        <f t="shared" si="638"/>
        <v>525</v>
      </c>
      <c r="AS596" s="94">
        <f t="shared" si="639"/>
        <v>13.25</v>
      </c>
      <c r="AT596" s="94">
        <v>1</v>
      </c>
      <c r="AU596" s="94">
        <f>AU$3/AX$3</f>
        <v>0.75471698113207542</v>
      </c>
      <c r="AV596" s="93">
        <f>AV595*AT596</f>
        <v>2.0452129608278962E+27</v>
      </c>
      <c r="AW596" s="93">
        <f>AR596*AV596*$G596*AU596</f>
        <v>1.2643757351842685E+31</v>
      </c>
      <c r="AX596" s="93">
        <f t="shared" si="671"/>
        <v>5.37483854496788E+32</v>
      </c>
      <c r="AY596" s="93">
        <f t="shared" si="640"/>
        <v>2.2015338680188529E+37</v>
      </c>
      <c r="AZ596" s="93">
        <f t="shared" si="641"/>
        <v>406869.33333333337</v>
      </c>
      <c r="BA596" s="94">
        <f t="shared" si="642"/>
        <v>42.509820422839404</v>
      </c>
      <c r="BB596" s="100">
        <f t="shared" si="678"/>
        <v>3.8212694749160252</v>
      </c>
      <c r="BC596" s="94">
        <f t="shared" si="643"/>
        <v>488</v>
      </c>
      <c r="BD596" s="94">
        <f t="shared" si="644"/>
        <v>15.1</v>
      </c>
      <c r="BE596" s="94">
        <v>1</v>
      </c>
      <c r="BF596" s="94">
        <f>BF$3/BI$3</f>
        <v>0.66225165562913912</v>
      </c>
      <c r="BG596" s="93">
        <f>BG595*BE596</f>
        <v>1.340512819113414E+25</v>
      </c>
      <c r="BH596" s="93">
        <f>BC596*BG596*$G596*BF596</f>
        <v>6.7593982880701443E+28</v>
      </c>
      <c r="BI596" s="93">
        <f t="shared" si="672"/>
        <v>3.6266406414029852E+30</v>
      </c>
      <c r="BJ596" s="93">
        <f t="shared" si="645"/>
        <v>2.5089178420441265E+37</v>
      </c>
      <c r="BK596" s="93">
        <f t="shared" si="646"/>
        <v>406869.33333333337</v>
      </c>
      <c r="BL596" s="94">
        <f t="shared" si="647"/>
        <v>53.653305913393908</v>
      </c>
      <c r="BM596" s="100">
        <f t="shared" si="679"/>
        <v>5.4963698730817372</v>
      </c>
      <c r="BN596" s="94">
        <f t="shared" si="648"/>
        <v>438</v>
      </c>
      <c r="BO596" s="94">
        <f t="shared" si="649"/>
        <v>17.600000000000001</v>
      </c>
      <c r="BP596" s="94">
        <v>1</v>
      </c>
      <c r="BQ596" s="94">
        <f>BQ$3/BT$3</f>
        <v>0.56818181818181823</v>
      </c>
      <c r="BR596" s="93">
        <f>BR595*BP596</f>
        <v>6.8744247134021222E+21</v>
      </c>
      <c r="BS596" s="93">
        <f>BN596*BR596*$G596*BQ596</f>
        <v>2.6692668566360909E+25</v>
      </c>
      <c r="BT596" s="93">
        <f t="shared" si="673"/>
        <v>4.128005696961165E+27</v>
      </c>
      <c r="BU596" s="93">
        <f t="shared" si="650"/>
        <v>2.9243015907269297E+37</v>
      </c>
      <c r="BV596" s="93">
        <f t="shared" si="651"/>
        <v>406869.33333333337</v>
      </c>
      <c r="BW596" s="94">
        <f t="shared" si="652"/>
        <v>154.64941943509652</v>
      </c>
      <c r="BX596" s="100">
        <f t="shared" si="680"/>
        <v>18.465602320608539</v>
      </c>
      <c r="BY596" s="94">
        <f t="shared" si="653"/>
        <v>383</v>
      </c>
      <c r="BZ596" s="94">
        <f t="shared" si="654"/>
        <v>20.350000000000001</v>
      </c>
      <c r="CA596" s="94">
        <v>1</v>
      </c>
      <c r="CB596" s="94">
        <f>CB$3/CE$3</f>
        <v>0.49140049140049141</v>
      </c>
      <c r="CC596" s="93">
        <f>CC595*CA596</f>
        <v>4.432912761618432E+19</v>
      </c>
      <c r="CD596" s="93">
        <f>BY596*CC596*$G596*CB596</f>
        <v>1.3017204757782339E+23</v>
      </c>
      <c r="CE596" s="93">
        <f t="shared" si="674"/>
        <v>2.3305696226129543E+24</v>
      </c>
      <c r="CF596" s="93">
        <f t="shared" si="655"/>
        <v>3.381223714278012E+37</v>
      </c>
      <c r="CG596" s="93">
        <f t="shared" si="656"/>
        <v>406869.33333333337</v>
      </c>
      <c r="CH596" s="94">
        <f t="shared" si="657"/>
        <v>17.903764025987396</v>
      </c>
      <c r="CI596" s="100">
        <f t="shared" si="681"/>
        <v>2.4717883170206481</v>
      </c>
      <c r="CJ596" s="94">
        <f t="shared" si="658"/>
        <v>333</v>
      </c>
      <c r="CK596" s="94">
        <f t="shared" si="659"/>
        <v>22.85</v>
      </c>
      <c r="CL596" s="94">
        <v>1</v>
      </c>
      <c r="CM596" s="94">
        <f>CM$3/CP$3</f>
        <v>0.43763676148796499</v>
      </c>
      <c r="CN596" s="93">
        <f>CN595*CL596</f>
        <v>1.53362139979776E+16</v>
      </c>
      <c r="CO596" s="93">
        <f>CJ596*CN596*$G596*CM596</f>
        <v>3.4871480032755954E+19</v>
      </c>
      <c r="CP596" s="93">
        <f t="shared" si="675"/>
        <v>2.5555472529899525E+21</v>
      </c>
      <c r="CQ596" s="93">
        <f t="shared" si="660"/>
        <v>3.7966074629608142E+37</v>
      </c>
      <c r="CR596" s="93">
        <f t="shared" si="661"/>
        <v>406869.33333333337</v>
      </c>
      <c r="CS596" s="94">
        <f t="shared" si="662"/>
        <v>73.284737286442706</v>
      </c>
      <c r="CT596" s="100">
        <f t="shared" si="682"/>
        <v>11.360625827647327</v>
      </c>
      <c r="CU596" s="94">
        <f t="shared" si="663"/>
        <v>270</v>
      </c>
      <c r="CV596" s="94">
        <f t="shared" si="664"/>
        <v>26</v>
      </c>
      <c r="CW596" s="94">
        <v>1</v>
      </c>
      <c r="CX596" s="94">
        <f>CX$3/DA$3</f>
        <v>0.38461538461538458</v>
      </c>
      <c r="CY596" s="93">
        <f>CY595*CW596</f>
        <v>6980525260800</v>
      </c>
      <c r="CZ596" s="93">
        <f>CU596*CY596*$G596*CX596</f>
        <v>1.1310263174246398E+16</v>
      </c>
      <c r="DA596" s="93">
        <f t="shared" si="676"/>
        <v>4.683743612465399E+17</v>
      </c>
      <c r="DB596" s="93">
        <f t="shared" si="665"/>
        <v>4.3199909863011456E+37</v>
      </c>
      <c r="DC596" s="93">
        <f t="shared" si="666"/>
        <v>406869.33333333337</v>
      </c>
      <c r="DD596" s="94">
        <f t="shared" si="667"/>
        <v>41.41144675687422</v>
      </c>
      <c r="DE596" s="100">
        <f t="shared" si="683"/>
        <v>7.30459712129396</v>
      </c>
    </row>
    <row r="597" spans="1:109">
      <c r="A597" s="84">
        <v>8192</v>
      </c>
      <c r="B597" s="84">
        <f t="shared" si="623"/>
        <v>19.7</v>
      </c>
      <c r="C597" s="112">
        <f t="shared" si="615"/>
        <v>14.74</v>
      </c>
      <c r="D597" s="116"/>
      <c r="E597" s="86">
        <f t="shared" si="619"/>
        <v>3.9550000000000001</v>
      </c>
      <c r="F597" s="86">
        <f t="shared" si="620"/>
        <v>3.9550000000000001</v>
      </c>
      <c r="G597" s="87">
        <f t="shared" si="624"/>
        <v>15.642025</v>
      </c>
      <c r="H597" s="88">
        <f t="shared" si="621"/>
        <v>3.8172050304354967E+35</v>
      </c>
      <c r="I597" s="84">
        <f t="shared" si="622"/>
        <v>118.20000000000007</v>
      </c>
      <c r="J597" s="89">
        <v>591</v>
      </c>
      <c r="K597" s="94">
        <f t="shared" si="625"/>
        <v>591</v>
      </c>
      <c r="L597" s="94">
        <f t="shared" si="626"/>
        <v>10</v>
      </c>
      <c r="M597" s="94">
        <v>1</v>
      </c>
      <c r="N597" s="94">
        <f>N$3/Q$3</f>
        <v>1</v>
      </c>
      <c r="O597" s="93">
        <f>O596*M597</f>
        <v>3.6595999961796203E+30</v>
      </c>
      <c r="P597" s="93">
        <f>K597*O597*$G597*N597</f>
        <v>3.3830940786472745E+34</v>
      </c>
      <c r="Q597" s="93">
        <f t="shared" si="616"/>
        <v>3.8172050304354967E+36</v>
      </c>
      <c r="R597" s="93">
        <f t="shared" si="617"/>
        <v>1.9086025152177484E+37</v>
      </c>
      <c r="S597" s="93">
        <f t="shared" si="627"/>
        <v>407142.40000000002</v>
      </c>
      <c r="T597" s="94">
        <f t="shared" si="618"/>
        <v>112.83177297752833</v>
      </c>
      <c r="U597" s="100">
        <f>T597/(($C597/N$3))</f>
        <v>7.6548014231701718</v>
      </c>
      <c r="V597" s="94">
        <f t="shared" si="628"/>
        <v>581</v>
      </c>
      <c r="W597" s="97">
        <f t="shared" si="629"/>
        <v>10.5</v>
      </c>
      <c r="X597" s="94">
        <v>1</v>
      </c>
      <c r="Y597" s="94">
        <f>Y$3/AB$3</f>
        <v>0.95238095238095244</v>
      </c>
      <c r="Z597" s="93">
        <f>Z596*X597</f>
        <v>3.6888767961490565E+30</v>
      </c>
      <c r="AA597" s="93">
        <f>V597*Z597*$G597*Y597</f>
        <v>3.192816503056351E+34</v>
      </c>
      <c r="AB597" s="93">
        <f t="shared" si="668"/>
        <v>1.0020163204893173E+36</v>
      </c>
      <c r="AC597" s="93">
        <f t="shared" si="630"/>
        <v>2.0040326409786358E+37</v>
      </c>
      <c r="AD597" s="93">
        <f t="shared" si="631"/>
        <v>407142.40000000002</v>
      </c>
      <c r="AE597" s="94">
        <f t="shared" si="632"/>
        <v>31.383460951486832</v>
      </c>
      <c r="AF597" s="100">
        <f t="shared" si="669"/>
        <v>2.2355925372497403</v>
      </c>
      <c r="AG597" s="94">
        <f t="shared" si="633"/>
        <v>556</v>
      </c>
      <c r="AH597" s="94">
        <f t="shared" si="634"/>
        <v>11.75</v>
      </c>
      <c r="AI597" s="94">
        <v>1</v>
      </c>
      <c r="AJ597" s="94">
        <f>AJ$3/AM$3</f>
        <v>0.85106382978723394</v>
      </c>
      <c r="AK597" s="93">
        <f>AK596*AI597</f>
        <v>2.3055479975931603E+28</v>
      </c>
      <c r="AL597" s="93">
        <f>AG597*AK597*$G597*AJ597</f>
        <v>1.706491260926042E+32</v>
      </c>
      <c r="AM597" s="93">
        <f t="shared" si="670"/>
        <v>3.5040749302825766E+34</v>
      </c>
      <c r="AN597" s="93">
        <f t="shared" si="635"/>
        <v>2.2426079553808544E+37</v>
      </c>
      <c r="AO597" s="93">
        <f t="shared" si="636"/>
        <v>407142.40000000002</v>
      </c>
      <c r="AP597" s="94">
        <f t="shared" si="637"/>
        <v>205.33799442846606</v>
      </c>
      <c r="AQ597" s="100">
        <f t="shared" si="677"/>
        <v>16.368530763463205</v>
      </c>
      <c r="AR597" s="94">
        <f t="shared" si="638"/>
        <v>526</v>
      </c>
      <c r="AS597" s="94">
        <f t="shared" si="639"/>
        <v>13.25</v>
      </c>
      <c r="AT597" s="94">
        <v>1</v>
      </c>
      <c r="AU597" s="94">
        <f>AU$3/AX$3</f>
        <v>0.75471698113207542</v>
      </c>
      <c r="AV597" s="93">
        <f>AV596*AT597</f>
        <v>2.0452129608278962E+27</v>
      </c>
      <c r="AW597" s="93">
        <f>AR597*AV597*$G597*AU597</f>
        <v>1.2699931479736174E+31</v>
      </c>
      <c r="AX597" s="93">
        <f t="shared" si="671"/>
        <v>6.1740681949792611E+32</v>
      </c>
      <c r="AY597" s="93">
        <f t="shared" si="640"/>
        <v>2.5288983326635164E+37</v>
      </c>
      <c r="AZ597" s="93">
        <f t="shared" si="641"/>
        <v>407142.40000000002</v>
      </c>
      <c r="BA597" s="94">
        <f t="shared" si="642"/>
        <v>48.614972488871416</v>
      </c>
      <c r="BB597" s="100">
        <f t="shared" si="678"/>
        <v>4.3700704577852525</v>
      </c>
      <c r="BC597" s="94">
        <f t="shared" si="643"/>
        <v>489</v>
      </c>
      <c r="BD597" s="94">
        <f t="shared" si="644"/>
        <v>15.1</v>
      </c>
      <c r="BE597" s="94">
        <v>1</v>
      </c>
      <c r="BF597" s="94">
        <f>BF$3/BI$3</f>
        <v>0.66225165562913912</v>
      </c>
      <c r="BG597" s="93">
        <f>BG596*BE597</f>
        <v>1.340512819113414E+25</v>
      </c>
      <c r="BH597" s="93">
        <f>BC597*BG597*$G597*BF597</f>
        <v>6.7904078340218099E+28</v>
      </c>
      <c r="BI597" s="93">
        <f t="shared" si="672"/>
        <v>4.1659161389450018E+30</v>
      </c>
      <c r="BJ597" s="93">
        <f t="shared" si="645"/>
        <v>2.8819897979787998E+37</v>
      </c>
      <c r="BK597" s="93">
        <f t="shared" si="646"/>
        <v>407142.40000000002</v>
      </c>
      <c r="BL597" s="94">
        <f t="shared" si="647"/>
        <v>61.350013736621484</v>
      </c>
      <c r="BM597" s="100">
        <f t="shared" si="679"/>
        <v>6.2848385849591892</v>
      </c>
      <c r="BN597" s="94">
        <f t="shared" si="648"/>
        <v>439</v>
      </c>
      <c r="BO597" s="94">
        <f t="shared" si="649"/>
        <v>17.600000000000001</v>
      </c>
      <c r="BP597" s="94">
        <v>1</v>
      </c>
      <c r="BQ597" s="94">
        <f>BQ$3/BT$3</f>
        <v>0.56818181818181823</v>
      </c>
      <c r="BR597" s="93">
        <f>BR596*BP597</f>
        <v>6.8744247134021222E+21</v>
      </c>
      <c r="BS597" s="93">
        <f>BN597*BR597*$G597*BQ597</f>
        <v>2.682138425962502E+25</v>
      </c>
      <c r="BT597" s="93">
        <f t="shared" si="673"/>
        <v>4.741833353517681E+27</v>
      </c>
      <c r="BU597" s="93">
        <f t="shared" si="650"/>
        <v>3.3591404267832376E+37</v>
      </c>
      <c r="BV597" s="93">
        <f t="shared" si="651"/>
        <v>407142.40000000002</v>
      </c>
      <c r="BW597" s="94">
        <f t="shared" si="652"/>
        <v>176.79301364977255</v>
      </c>
      <c r="BX597" s="100">
        <f t="shared" si="680"/>
        <v>21.109613570122097</v>
      </c>
      <c r="BY597" s="94">
        <f t="shared" si="653"/>
        <v>384</v>
      </c>
      <c r="BZ597" s="94">
        <f t="shared" si="654"/>
        <v>20.350000000000001</v>
      </c>
      <c r="CA597" s="94">
        <v>1</v>
      </c>
      <c r="CB597" s="94">
        <f>CB$3/CE$3</f>
        <v>0.49140049140049141</v>
      </c>
      <c r="CC597" s="93">
        <f>CC596*CA597</f>
        <v>4.432912761618432E+19</v>
      </c>
      <c r="CD597" s="93">
        <f>BY597*CC597*$G597*CB597</f>
        <v>1.3084254142595062E+23</v>
      </c>
      <c r="CE597" s="93">
        <f t="shared" si="674"/>
        <v>2.6771214917015613E+24</v>
      </c>
      <c r="CF597" s="93">
        <f t="shared" si="655"/>
        <v>3.8840061184681185E+37</v>
      </c>
      <c r="CG597" s="93">
        <f t="shared" si="656"/>
        <v>407142.40000000002</v>
      </c>
      <c r="CH597" s="94">
        <f t="shared" si="657"/>
        <v>20.460635069647118</v>
      </c>
      <c r="CI597" s="100">
        <f t="shared" si="681"/>
        <v>2.8247891700632217</v>
      </c>
      <c r="CJ597" s="94">
        <f t="shared" si="658"/>
        <v>334</v>
      </c>
      <c r="CK597" s="94">
        <f t="shared" si="659"/>
        <v>22.85</v>
      </c>
      <c r="CL597" s="94">
        <v>1</v>
      </c>
      <c r="CM597" s="94">
        <f>CM$3/CP$3</f>
        <v>0.43763676148796499</v>
      </c>
      <c r="CN597" s="93">
        <f>CN596*CL597</f>
        <v>1.53362139979776E+16</v>
      </c>
      <c r="CO597" s="93">
        <f>CJ597*CN597*$G597*CM597</f>
        <v>3.5064802574360179E+19</v>
      </c>
      <c r="CP597" s="93">
        <f t="shared" si="675"/>
        <v>2.9355529256267499E+21</v>
      </c>
      <c r="CQ597" s="93">
        <f t="shared" si="660"/>
        <v>4.3611567472725553E+37</v>
      </c>
      <c r="CR597" s="93">
        <f t="shared" si="661"/>
        <v>407142.40000000002</v>
      </c>
      <c r="CS597" s="94">
        <f t="shared" si="662"/>
        <v>83.717936794352951</v>
      </c>
      <c r="CT597" s="100">
        <f t="shared" si="682"/>
        <v>12.977984096003834</v>
      </c>
      <c r="CU597" s="94">
        <f t="shared" si="663"/>
        <v>271</v>
      </c>
      <c r="CV597" s="94">
        <f t="shared" si="664"/>
        <v>26</v>
      </c>
      <c r="CW597" s="94">
        <v>1</v>
      </c>
      <c r="CX597" s="94">
        <f>CX$3/DA$3</f>
        <v>0.38461538461538458</v>
      </c>
      <c r="CY597" s="93">
        <f>CY596*CW597</f>
        <v>6980525260800</v>
      </c>
      <c r="CZ597" s="93">
        <f>CU597*CY597*$G597*CX597</f>
        <v>1.1380910855436594E+16</v>
      </c>
      <c r="DA597" s="93">
        <f t="shared" si="676"/>
        <v>5.3802085828668755E+17</v>
      </c>
      <c r="DB597" s="93">
        <f t="shared" si="665"/>
        <v>4.9623665395661457E+37</v>
      </c>
      <c r="DC597" s="93">
        <f t="shared" si="666"/>
        <v>407142.40000000002</v>
      </c>
      <c r="DD597" s="94">
        <f t="shared" si="667"/>
        <v>47.273971751538511</v>
      </c>
      <c r="DE597" s="100">
        <f t="shared" si="683"/>
        <v>8.3386924392130339</v>
      </c>
    </row>
    <row r="598" spans="1:109">
      <c r="A598" s="84">
        <v>8192</v>
      </c>
      <c r="B598" s="84">
        <f t="shared" si="623"/>
        <v>19.733333333333334</v>
      </c>
      <c r="C598" s="112">
        <f t="shared" ref="C598:C661" si="684">IF(D598&gt;0,C597+D598,C597)</f>
        <v>14.74</v>
      </c>
      <c r="D598" s="116"/>
      <c r="E598" s="86">
        <f t="shared" si="619"/>
        <v>3.96</v>
      </c>
      <c r="F598" s="86">
        <f t="shared" si="620"/>
        <v>3.96</v>
      </c>
      <c r="G598" s="87">
        <f t="shared" si="624"/>
        <v>15.6816</v>
      </c>
      <c r="H598" s="88">
        <f t="shared" si="621"/>
        <v>4.3848171391476628E+35</v>
      </c>
      <c r="I598" s="84">
        <f t="shared" si="622"/>
        <v>118.40000000000006</v>
      </c>
      <c r="J598" s="89">
        <v>592</v>
      </c>
      <c r="K598" s="94">
        <f t="shared" si="625"/>
        <v>592</v>
      </c>
      <c r="L598" s="94">
        <f t="shared" si="626"/>
        <v>10</v>
      </c>
      <c r="M598" s="94">
        <v>1</v>
      </c>
      <c r="N598" s="94">
        <f>N$3/Q$3</f>
        <v>1</v>
      </c>
      <c r="O598" s="93">
        <f>O597*M598</f>
        <v>3.6595999961796203E+30</v>
      </c>
      <c r="P598" s="93">
        <f>K598*O598*$G598*N598</f>
        <v>3.3973922913653474E+34</v>
      </c>
      <c r="Q598" s="93">
        <f t="shared" si="616"/>
        <v>4.3848171391476629E+36</v>
      </c>
      <c r="R598" s="93">
        <f t="shared" si="617"/>
        <v>2.1924085695738314E+37</v>
      </c>
      <c r="S598" s="93">
        <f t="shared" si="627"/>
        <v>407415.46666666667</v>
      </c>
      <c r="T598" s="94">
        <f t="shared" si="618"/>
        <v>129.0641987471364</v>
      </c>
      <c r="U598" s="100">
        <f>T598/(($C598/N$3))</f>
        <v>8.7560514753823888</v>
      </c>
      <c r="V598" s="94">
        <f t="shared" si="628"/>
        <v>582</v>
      </c>
      <c r="W598" s="97">
        <f t="shared" si="629"/>
        <v>10.5</v>
      </c>
      <c r="X598" s="94">
        <v>1</v>
      </c>
      <c r="Y598" s="94">
        <f>Y$3/AB$3</f>
        <v>0.95238095238095244</v>
      </c>
      <c r="Z598" s="93">
        <f>Z597*X598</f>
        <v>3.6888767961490565E+30</v>
      </c>
      <c r="AA598" s="93">
        <f>V598*Z598*$G598*Y598</f>
        <v>3.2064037517426466E+34</v>
      </c>
      <c r="AB598" s="93">
        <f t="shared" si="668"/>
        <v>1.1510144990262607E+36</v>
      </c>
      <c r="AC598" s="93">
        <f t="shared" si="630"/>
        <v>2.3020289980525228E+37</v>
      </c>
      <c r="AD598" s="93">
        <f t="shared" si="631"/>
        <v>407415.46666666667</v>
      </c>
      <c r="AE598" s="94">
        <f t="shared" si="632"/>
        <v>35.897366275245169</v>
      </c>
      <c r="AF598" s="100">
        <f t="shared" si="669"/>
        <v>2.5571393886707887</v>
      </c>
      <c r="AG598" s="94">
        <f t="shared" si="633"/>
        <v>557</v>
      </c>
      <c r="AH598" s="94">
        <f t="shared" si="634"/>
        <v>11.75</v>
      </c>
      <c r="AI598" s="94">
        <v>1</v>
      </c>
      <c r="AJ598" s="94">
        <f>AJ$3/AM$3</f>
        <v>0.85106382978723394</v>
      </c>
      <c r="AK598" s="93">
        <f>AK597*AI598</f>
        <v>2.3055479975931603E+28</v>
      </c>
      <c r="AL598" s="93">
        <f>AG598*AK598*$G598*AJ598</f>
        <v>1.7138857518157183E+32</v>
      </c>
      <c r="AM598" s="93">
        <f t="shared" si="670"/>
        <v>4.025125108201946E+34</v>
      </c>
      <c r="AN598" s="93">
        <f t="shared" si="635"/>
        <v>2.576080069249252E+37</v>
      </c>
      <c r="AO598" s="93">
        <f t="shared" si="636"/>
        <v>407415.46666666667</v>
      </c>
      <c r="AP598" s="94">
        <f t="shared" si="637"/>
        <v>234.85375871394365</v>
      </c>
      <c r="AQ598" s="100">
        <f t="shared" si="677"/>
        <v>18.72138171566376</v>
      </c>
      <c r="AR598" s="94">
        <f t="shared" si="638"/>
        <v>527</v>
      </c>
      <c r="AS598" s="94">
        <f t="shared" si="639"/>
        <v>13.25</v>
      </c>
      <c r="AT598" s="94">
        <v>1</v>
      </c>
      <c r="AU598" s="94">
        <f>AU$3/AX$3</f>
        <v>0.75471698113207542</v>
      </c>
      <c r="AV598" s="93">
        <f>AV597*AT598</f>
        <v>2.0452129608278962E+27</v>
      </c>
      <c r="AW598" s="93">
        <f>AR598*AV598*$G598*AU598</f>
        <v>1.2756268298532357E+31</v>
      </c>
      <c r="AX598" s="93">
        <f t="shared" si="671"/>
        <v>7.0921419792121914E+32</v>
      </c>
      <c r="AY598" s="93">
        <f t="shared" si="640"/>
        <v>2.9049413546853266E+37</v>
      </c>
      <c r="AZ598" s="93">
        <f t="shared" si="641"/>
        <v>407415.46666666667</v>
      </c>
      <c r="BA598" s="94">
        <f t="shared" si="642"/>
        <v>55.59730959898485</v>
      </c>
      <c r="BB598" s="100">
        <f t="shared" si="678"/>
        <v>4.9977228777920573</v>
      </c>
      <c r="BC598" s="94">
        <f t="shared" si="643"/>
        <v>490</v>
      </c>
      <c r="BD598" s="94">
        <f t="shared" si="644"/>
        <v>15.1</v>
      </c>
      <c r="BE598" s="94">
        <v>1</v>
      </c>
      <c r="BF598" s="94">
        <f>BF$3/BI$3</f>
        <v>0.66225165562913912</v>
      </c>
      <c r="BG598" s="93">
        <f>BG597*BE598</f>
        <v>1.340512819113414E+25</v>
      </c>
      <c r="BH598" s="93">
        <f>BC598*BG598*$G598*BF598</f>
        <v>6.8215093071936212E+28</v>
      </c>
      <c r="BI598" s="93">
        <f t="shared" si="672"/>
        <v>4.7853810158617229E+30</v>
      </c>
      <c r="BJ598" s="93">
        <f t="shared" si="645"/>
        <v>3.3105369400564856E+37</v>
      </c>
      <c r="BK598" s="93">
        <f t="shared" si="646"/>
        <v>407415.46666666667</v>
      </c>
      <c r="BL598" s="94">
        <f t="shared" si="647"/>
        <v>70.151352147468316</v>
      </c>
      <c r="BM598" s="100">
        <f t="shared" si="679"/>
        <v>7.1864682322033353</v>
      </c>
      <c r="BN598" s="94">
        <f t="shared" si="648"/>
        <v>440</v>
      </c>
      <c r="BO598" s="94">
        <f t="shared" si="649"/>
        <v>17.600000000000001</v>
      </c>
      <c r="BP598" s="94">
        <v>14</v>
      </c>
      <c r="BQ598" s="94">
        <f>BQ$3/BT$3</f>
        <v>0.56818181818181823</v>
      </c>
      <c r="BR598" s="93">
        <f>BR597*BP598</f>
        <v>9.6241945987629711E+22</v>
      </c>
      <c r="BS598" s="93">
        <f>BN598*BR598*$G598*BQ598</f>
        <v>3.7730692504990356E+26</v>
      </c>
      <c r="BT598" s="93">
        <f t="shared" si="673"/>
        <v>5.4469361728558342E+27</v>
      </c>
      <c r="BU598" s="93">
        <f t="shared" si="650"/>
        <v>3.8586390824499434E+37</v>
      </c>
      <c r="BV598" s="93">
        <f t="shared" si="651"/>
        <v>407415.46666666667</v>
      </c>
      <c r="BW598" s="94">
        <f t="shared" si="652"/>
        <v>14.436353565828162</v>
      </c>
      <c r="BX598" s="100">
        <f t="shared" si="680"/>
        <v>1.7237437093526162</v>
      </c>
      <c r="BY598" s="94">
        <f t="shared" si="653"/>
        <v>385</v>
      </c>
      <c r="BZ598" s="94">
        <f t="shared" si="654"/>
        <v>20.350000000000001</v>
      </c>
      <c r="CA598" s="94">
        <v>1</v>
      </c>
      <c r="CB598" s="94">
        <f>CB$3/CE$3</f>
        <v>0.49140049140049141</v>
      </c>
      <c r="CC598" s="93">
        <f>CC597*CA598</f>
        <v>4.432912761618432E+19</v>
      </c>
      <c r="CD598" s="93">
        <f>BY598*CC598*$G598*CB598</f>
        <v>1.3151517657788358E+23</v>
      </c>
      <c r="CE598" s="93">
        <f t="shared" si="674"/>
        <v>3.0752050536447926E+24</v>
      </c>
      <c r="CF598" s="93">
        <f t="shared" si="655"/>
        <v>4.4615514390827477E+37</v>
      </c>
      <c r="CG598" s="93">
        <f t="shared" si="656"/>
        <v>407415.46666666667</v>
      </c>
      <c r="CH598" s="94">
        <f t="shared" si="657"/>
        <v>23.382891113130576</v>
      </c>
      <c r="CI598" s="100">
        <f t="shared" si="681"/>
        <v>3.2282349671113111</v>
      </c>
      <c r="CJ598" s="94">
        <f t="shared" si="658"/>
        <v>335</v>
      </c>
      <c r="CK598" s="94">
        <f t="shared" si="659"/>
        <v>22.85</v>
      </c>
      <c r="CL598" s="94">
        <v>1</v>
      </c>
      <c r="CM598" s="94">
        <f>CM$3/CP$3</f>
        <v>0.43763676148796499</v>
      </c>
      <c r="CN598" s="93">
        <f>CN597*CL598</f>
        <v>1.53362139979776E+16</v>
      </c>
      <c r="CO598" s="93">
        <f>CJ598*CN598*$G598*CM598</f>
        <v>3.5258768095964836E+19</v>
      </c>
      <c r="CP598" s="93">
        <f t="shared" si="675"/>
        <v>3.3720648166741812E+21</v>
      </c>
      <c r="CQ598" s="93">
        <f t="shared" si="660"/>
        <v>5.0096535814762051E+37</v>
      </c>
      <c r="CR598" s="93">
        <f t="shared" si="661"/>
        <v>407415.46666666667</v>
      </c>
      <c r="CS598" s="94">
        <f t="shared" si="662"/>
        <v>95.637624306564888</v>
      </c>
      <c r="CT598" s="100">
        <f t="shared" si="682"/>
        <v>14.825778259192726</v>
      </c>
      <c r="CU598" s="94">
        <f t="shared" si="663"/>
        <v>272</v>
      </c>
      <c r="CV598" s="94">
        <f t="shared" si="664"/>
        <v>26</v>
      </c>
      <c r="CW598" s="94">
        <v>1</v>
      </c>
      <c r="CX598" s="94">
        <f>CX$3/DA$3</f>
        <v>0.38461538461538458</v>
      </c>
      <c r="CY598" s="93">
        <f>CY597*CW598</f>
        <v>6980525260800</v>
      </c>
      <c r="CZ598" s="93">
        <f>CU598*CY598*$G598*CX598</f>
        <v>1.145180728495964E+16</v>
      </c>
      <c r="DA598" s="93">
        <f t="shared" si="676"/>
        <v>6.1802367486801101E+17</v>
      </c>
      <c r="DB598" s="93">
        <f t="shared" si="665"/>
        <v>5.7002622808919622E+37</v>
      </c>
      <c r="DC598" s="93">
        <f t="shared" si="666"/>
        <v>407415.46666666667</v>
      </c>
      <c r="DD598" s="94">
        <f t="shared" si="667"/>
        <v>53.96734851447416</v>
      </c>
      <c r="DE598" s="100">
        <f t="shared" si="683"/>
        <v>9.519342343122986</v>
      </c>
    </row>
    <row r="599" spans="1:109">
      <c r="A599" s="84">
        <v>8192</v>
      </c>
      <c r="B599" s="84">
        <f t="shared" si="623"/>
        <v>19.766666666666666</v>
      </c>
      <c r="C599" s="112">
        <f t="shared" si="684"/>
        <v>14.74</v>
      </c>
      <c r="D599" s="116"/>
      <c r="E599" s="86">
        <f t="shared" si="619"/>
        <v>3.9649999999999999</v>
      </c>
      <c r="F599" s="86">
        <f t="shared" si="620"/>
        <v>3.9649999999999999</v>
      </c>
      <c r="G599" s="87">
        <f t="shared" si="624"/>
        <v>15.721224999999999</v>
      </c>
      <c r="H599" s="88">
        <f t="shared" si="621"/>
        <v>5.0368322347017261E+35</v>
      </c>
      <c r="I599" s="84">
        <f t="shared" si="622"/>
        <v>118.60000000000005</v>
      </c>
      <c r="J599" s="89">
        <v>593</v>
      </c>
      <c r="K599" s="94">
        <f t="shared" si="625"/>
        <v>593</v>
      </c>
      <c r="L599" s="94">
        <f t="shared" si="626"/>
        <v>10</v>
      </c>
      <c r="M599" s="94">
        <v>1</v>
      </c>
      <c r="N599" s="94">
        <f>N$3/Q$3</f>
        <v>1</v>
      </c>
      <c r="O599" s="93">
        <f>O598*M599</f>
        <v>3.6595999961796203E+30</v>
      </c>
      <c r="P599" s="93">
        <f>K599*O599*$G599*N599</f>
        <v>3.4117303205313795E+34</v>
      </c>
      <c r="Q599" s="93">
        <f t="shared" si="616"/>
        <v>5.0368322347017263E+36</v>
      </c>
      <c r="R599" s="93">
        <f t="shared" si="617"/>
        <v>2.5184161173508632E+37</v>
      </c>
      <c r="S599" s="93">
        <f t="shared" si="627"/>
        <v>407688.53333333333</v>
      </c>
      <c r="T599" s="94">
        <f t="shared" si="618"/>
        <v>147.63277754958182</v>
      </c>
      <c r="U599" s="100">
        <f>T599/(($C599/N$3))</f>
        <v>10.015792235385469</v>
      </c>
      <c r="V599" s="94">
        <f t="shared" si="628"/>
        <v>583</v>
      </c>
      <c r="W599" s="97">
        <f t="shared" si="629"/>
        <v>10.5</v>
      </c>
      <c r="X599" s="94">
        <v>1</v>
      </c>
      <c r="Y599" s="94">
        <f>Y$3/AB$3</f>
        <v>0.95238095238095244</v>
      </c>
      <c r="Z599" s="93">
        <f>Z598*X599</f>
        <v>3.6888767961490565E+30</v>
      </c>
      <c r="AA599" s="93">
        <f>V599*Z599*$G599*Y599</f>
        <v>3.2200290485581827E+34</v>
      </c>
      <c r="AB599" s="93">
        <f t="shared" si="668"/>
        <v>1.3221684616092022E+36</v>
      </c>
      <c r="AC599" s="93">
        <f t="shared" si="630"/>
        <v>2.6443369232184063E+37</v>
      </c>
      <c r="AD599" s="93">
        <f t="shared" si="631"/>
        <v>407688.53333333333</v>
      </c>
      <c r="AE599" s="94">
        <f t="shared" si="632"/>
        <v>41.060761927015015</v>
      </c>
      <c r="AF599" s="100">
        <f t="shared" si="669"/>
        <v>2.9249525117615853</v>
      </c>
      <c r="AG599" s="94">
        <f t="shared" si="633"/>
        <v>558</v>
      </c>
      <c r="AH599" s="94">
        <f t="shared" si="634"/>
        <v>11.75</v>
      </c>
      <c r="AI599" s="94">
        <v>1</v>
      </c>
      <c r="AJ599" s="94">
        <f>AJ$3/AM$3</f>
        <v>0.85106382978723394</v>
      </c>
      <c r="AK599" s="93">
        <f>AK598*AI599</f>
        <v>2.3055479975931603E+28</v>
      </c>
      <c r="AL599" s="93">
        <f>AG599*AK599*$G599*AJ599</f>
        <v>1.7213012477192792E+32</v>
      </c>
      <c r="AM599" s="93">
        <f t="shared" si="670"/>
        <v>4.6236545904488385E+34</v>
      </c>
      <c r="AN599" s="93">
        <f t="shared" si="635"/>
        <v>2.9591389378872645E+37</v>
      </c>
      <c r="AO599" s="93">
        <f t="shared" si="636"/>
        <v>407688.53333333333</v>
      </c>
      <c r="AP599" s="94">
        <f t="shared" si="637"/>
        <v>268.61391035271555</v>
      </c>
      <c r="AQ599" s="100">
        <f t="shared" si="677"/>
        <v>21.412574264887436</v>
      </c>
      <c r="AR599" s="94">
        <f t="shared" si="638"/>
        <v>528</v>
      </c>
      <c r="AS599" s="94">
        <f t="shared" si="639"/>
        <v>13.25</v>
      </c>
      <c r="AT599" s="94">
        <v>1</v>
      </c>
      <c r="AU599" s="94">
        <f>AU$3/AX$3</f>
        <v>0.75471698113207542</v>
      </c>
      <c r="AV599" s="93">
        <f>AV598*AT599</f>
        <v>2.0452129608278962E+27</v>
      </c>
      <c r="AW599" s="93">
        <f>AR599*AV599*$G599*AU599</f>
        <v>1.281276803976478E+31</v>
      </c>
      <c r="AX599" s="93">
        <f t="shared" si="671"/>
        <v>8.146731824926461E+32</v>
      </c>
      <c r="AY599" s="93">
        <f t="shared" si="640"/>
        <v>3.3369013554898937E+37</v>
      </c>
      <c r="AZ599" s="93">
        <f t="shared" si="641"/>
        <v>407688.53333333333</v>
      </c>
      <c r="BA599" s="94">
        <f t="shared" si="642"/>
        <v>63.582918223781569</v>
      </c>
      <c r="BB599" s="100">
        <f t="shared" si="678"/>
        <v>5.715560830835182</v>
      </c>
      <c r="BC599" s="94">
        <f t="shared" si="643"/>
        <v>491</v>
      </c>
      <c r="BD599" s="94">
        <f t="shared" si="644"/>
        <v>15.1</v>
      </c>
      <c r="BE599" s="94">
        <v>1</v>
      </c>
      <c r="BF599" s="94">
        <f>BF$3/BI$3</f>
        <v>0.66225165562913912</v>
      </c>
      <c r="BG599" s="93">
        <f>BG598*BE599</f>
        <v>1.340512819113414E+25</v>
      </c>
      <c r="BH599" s="93">
        <f>BC599*BG599*$G599*BF599</f>
        <v>6.8527028407491017E+28</v>
      </c>
      <c r="BI599" s="93">
        <f t="shared" si="672"/>
        <v>5.4969593009544021E+30</v>
      </c>
      <c r="BJ599" s="93">
        <f t="shared" si="645"/>
        <v>3.8028083371998031E+37</v>
      </c>
      <c r="BK599" s="93">
        <f t="shared" si="646"/>
        <v>407688.53333333333</v>
      </c>
      <c r="BL599" s="94">
        <f t="shared" si="647"/>
        <v>80.215929811914961</v>
      </c>
      <c r="BM599" s="100">
        <f t="shared" si="679"/>
        <v>8.2175070567158475</v>
      </c>
      <c r="BN599" s="94">
        <f t="shared" si="648"/>
        <v>441</v>
      </c>
      <c r="BO599" s="94">
        <f t="shared" si="649"/>
        <v>17.600000000000001</v>
      </c>
      <c r="BP599" s="94">
        <v>1</v>
      </c>
      <c r="BQ599" s="94">
        <f>BQ$3/BT$3</f>
        <v>0.56818181818181823</v>
      </c>
      <c r="BR599" s="93">
        <f>BR598*BP599</f>
        <v>9.6241945987629711E+22</v>
      </c>
      <c r="BS599" s="93">
        <f>BN599*BR599*$G599*BQ599</f>
        <v>3.7912000437695108E+26</v>
      </c>
      <c r="BT599" s="93">
        <f t="shared" si="673"/>
        <v>6.2568866215333438E+27</v>
      </c>
      <c r="BU599" s="93">
        <f t="shared" si="650"/>
        <v>4.4324123665375194E+37</v>
      </c>
      <c r="BV599" s="93">
        <f t="shared" si="651"/>
        <v>407688.53333333333</v>
      </c>
      <c r="BW599" s="94">
        <f t="shared" si="652"/>
        <v>16.503710037184565</v>
      </c>
      <c r="BX599" s="100">
        <f t="shared" si="680"/>
        <v>1.9705922432459182</v>
      </c>
      <c r="BY599" s="94">
        <f t="shared" si="653"/>
        <v>386</v>
      </c>
      <c r="BZ599" s="94">
        <f t="shared" si="654"/>
        <v>20.350000000000001</v>
      </c>
      <c r="CA599" s="94">
        <v>1</v>
      </c>
      <c r="CB599" s="94">
        <f>CB$3/CE$3</f>
        <v>0.49140049140049141</v>
      </c>
      <c r="CC599" s="93">
        <f>CC598*CA599</f>
        <v>4.432912761618432E+19</v>
      </c>
      <c r="CD599" s="93">
        <f>BY599*CC599*$G599*CB599</f>
        <v>1.3218995630112553E+23</v>
      </c>
      <c r="CE599" s="93">
        <f t="shared" si="674"/>
        <v>3.5324829864003421E+24</v>
      </c>
      <c r="CF599" s="93">
        <f t="shared" si="655"/>
        <v>5.1249767988090067E+37</v>
      </c>
      <c r="CG599" s="93">
        <f t="shared" si="656"/>
        <v>407688.53333333333</v>
      </c>
      <c r="CH599" s="94">
        <f t="shared" si="657"/>
        <v>26.722778985972514</v>
      </c>
      <c r="CI599" s="100">
        <f t="shared" si="681"/>
        <v>3.6893388898544144</v>
      </c>
      <c r="CJ599" s="94">
        <f t="shared" si="658"/>
        <v>336</v>
      </c>
      <c r="CK599" s="94">
        <f t="shared" si="659"/>
        <v>22.85</v>
      </c>
      <c r="CL599" s="94">
        <v>1</v>
      </c>
      <c r="CM599" s="94">
        <f>CM$3/CP$3</f>
        <v>0.43763676148796499</v>
      </c>
      <c r="CN599" s="93">
        <f>CN598*CL599</f>
        <v>1.53362139979776E+16</v>
      </c>
      <c r="CO599" s="93">
        <f>CJ599*CN599*$G599*CM599</f>
        <v>3.545337760432359E+19</v>
      </c>
      <c r="CP599" s="93">
        <f t="shared" si="675"/>
        <v>3.8734853078570112E+21</v>
      </c>
      <c r="CQ599" s="93">
        <f t="shared" si="660"/>
        <v>5.754580828146723E+37</v>
      </c>
      <c r="CR599" s="93">
        <f t="shared" si="661"/>
        <v>407688.53333333333</v>
      </c>
      <c r="CS599" s="94">
        <f t="shared" si="662"/>
        <v>109.25574852379182</v>
      </c>
      <c r="CT599" s="100">
        <f t="shared" si="682"/>
        <v>16.936864679570171</v>
      </c>
      <c r="CU599" s="94">
        <f t="shared" si="663"/>
        <v>273</v>
      </c>
      <c r="CV599" s="94">
        <f t="shared" si="664"/>
        <v>26</v>
      </c>
      <c r="CW599" s="94">
        <v>1</v>
      </c>
      <c r="CX599" s="94">
        <f>CX$3/DA$3</f>
        <v>0.38461538461538458</v>
      </c>
      <c r="CY599" s="93">
        <f>CY598*CW599</f>
        <v>6980525260800</v>
      </c>
      <c r="CZ599" s="93">
        <f>CU599*CY599*$G599*CX599</f>
        <v>1.1522952865538148E+16</v>
      </c>
      <c r="DA599" s="93">
        <f t="shared" si="676"/>
        <v>7.0992277867010662E+17</v>
      </c>
      <c r="DB599" s="93">
        <f t="shared" si="665"/>
        <v>6.5478819051122442E+37</v>
      </c>
      <c r="DC599" s="93">
        <f t="shared" si="666"/>
        <v>407688.53333333333</v>
      </c>
      <c r="DD599" s="94">
        <f t="shared" si="667"/>
        <v>61.609449153721904</v>
      </c>
      <c r="DE599" s="100">
        <f t="shared" si="683"/>
        <v>10.86733838532408</v>
      </c>
    </row>
    <row r="600" spans="1:109">
      <c r="A600" s="84">
        <v>8192</v>
      </c>
      <c r="B600" s="84">
        <f t="shared" si="623"/>
        <v>19.8</v>
      </c>
      <c r="C600" s="112">
        <f t="shared" si="684"/>
        <v>14.74</v>
      </c>
      <c r="D600" s="116"/>
      <c r="E600" s="86">
        <f t="shared" si="619"/>
        <v>3.97</v>
      </c>
      <c r="F600" s="86">
        <f t="shared" si="620"/>
        <v>3.97</v>
      </c>
      <c r="G600" s="87">
        <f t="shared" si="624"/>
        <v>15.760900000000001</v>
      </c>
      <c r="H600" s="88">
        <f t="shared" si="621"/>
        <v>5.7858009023979126E+35</v>
      </c>
      <c r="I600" s="84">
        <f t="shared" si="622"/>
        <v>118.80000000000007</v>
      </c>
      <c r="J600" s="89">
        <v>594</v>
      </c>
      <c r="K600" s="94">
        <f t="shared" si="625"/>
        <v>594</v>
      </c>
      <c r="L600" s="94">
        <f t="shared" si="626"/>
        <v>10</v>
      </c>
      <c r="M600" s="94">
        <v>1</v>
      </c>
      <c r="N600" s="94">
        <f>N$3/Q$3</f>
        <v>1</v>
      </c>
      <c r="O600" s="93">
        <f>O599*M600</f>
        <v>3.6595999961796203E+30</v>
      </c>
      <c r="P600" s="93">
        <f>K600*O600*$G600*N600</f>
        <v>3.4261082210393707E+34</v>
      </c>
      <c r="Q600" s="93">
        <f t="shared" si="616"/>
        <v>5.7858009023979121E+36</v>
      </c>
      <c r="R600" s="93">
        <f t="shared" si="617"/>
        <v>2.8929004511989563E+37</v>
      </c>
      <c r="S600" s="93">
        <f t="shared" si="627"/>
        <v>407961.59999999998</v>
      </c>
      <c r="T600" s="94">
        <f t="shared" si="618"/>
        <v>168.87385129482826</v>
      </c>
      <c r="U600" s="100">
        <f>T600/(($C600/N$3))</f>
        <v>11.456842014574509</v>
      </c>
      <c r="V600" s="94">
        <f t="shared" si="628"/>
        <v>584</v>
      </c>
      <c r="W600" s="97">
        <f t="shared" si="629"/>
        <v>10.5</v>
      </c>
      <c r="X600" s="94">
        <v>1</v>
      </c>
      <c r="Y600" s="94">
        <f>Y$3/AB$3</f>
        <v>0.95238095238095244</v>
      </c>
      <c r="Z600" s="93">
        <f>Z599*X600</f>
        <v>3.6888767961490565E+30</v>
      </c>
      <c r="AA600" s="93">
        <f>V600*Z600*$G600*Y600</f>
        <v>3.2336924462011993E+34</v>
      </c>
      <c r="AB600" s="93">
        <f t="shared" si="668"/>
        <v>1.5187727368794511E+36</v>
      </c>
      <c r="AC600" s="93">
        <f t="shared" si="630"/>
        <v>3.0375454737589039E+37</v>
      </c>
      <c r="AD600" s="93">
        <f t="shared" si="631"/>
        <v>407961.59999999998</v>
      </c>
      <c r="AE600" s="94">
        <f t="shared" si="632"/>
        <v>46.967136242769129</v>
      </c>
      <c r="AF600" s="100">
        <f t="shared" si="669"/>
        <v>3.3456915233994291</v>
      </c>
      <c r="AG600" s="94">
        <f t="shared" si="633"/>
        <v>559</v>
      </c>
      <c r="AH600" s="94">
        <f t="shared" si="634"/>
        <v>11.75</v>
      </c>
      <c r="AI600" s="94">
        <v>1</v>
      </c>
      <c r="AJ600" s="94">
        <f>AJ$3/AM$3</f>
        <v>0.85106382978723394</v>
      </c>
      <c r="AK600" s="93">
        <f>AK599*AI600</f>
        <v>2.3055479975931603E+28</v>
      </c>
      <c r="AL600" s="93">
        <f>AG600*AK600*$G600*AJ600</f>
        <v>1.7287377780692524E+32</v>
      </c>
      <c r="AM600" s="93">
        <f t="shared" si="670"/>
        <v>5.3111844221230701E+34</v>
      </c>
      <c r="AN600" s="93">
        <f t="shared" si="635"/>
        <v>3.3991580301587737E+37</v>
      </c>
      <c r="AO600" s="93">
        <f t="shared" si="636"/>
        <v>407961.59999999998</v>
      </c>
      <c r="AP600" s="94">
        <f t="shared" si="637"/>
        <v>307.2290366706099</v>
      </c>
      <c r="AQ600" s="100">
        <f t="shared" si="677"/>
        <v>24.490781417094073</v>
      </c>
      <c r="AR600" s="94">
        <f t="shared" si="638"/>
        <v>529</v>
      </c>
      <c r="AS600" s="94">
        <f t="shared" si="639"/>
        <v>13.25</v>
      </c>
      <c r="AT600" s="94">
        <v>1</v>
      </c>
      <c r="AU600" s="94">
        <f>AU$3/AX$3</f>
        <v>0.75471698113207542</v>
      </c>
      <c r="AV600" s="93">
        <f>AV599*AT600</f>
        <v>2.0452129608278962E+27</v>
      </c>
      <c r="AW600" s="93">
        <f>AR600*AV600*$G600*AU600</f>
        <v>1.2869430934966985E+31</v>
      </c>
      <c r="AX600" s="93">
        <f t="shared" si="671"/>
        <v>9.3581374458950208E+32</v>
      </c>
      <c r="AY600" s="93">
        <f t="shared" si="640"/>
        <v>3.833093097838617E+37</v>
      </c>
      <c r="AZ600" s="93">
        <f t="shared" si="641"/>
        <v>407961.59999999998</v>
      </c>
      <c r="BA600" s="94">
        <f t="shared" si="642"/>
        <v>72.716015907653087</v>
      </c>
      <c r="BB600" s="100">
        <f t="shared" si="678"/>
        <v>6.536548241359589</v>
      </c>
      <c r="BC600" s="94">
        <f t="shared" si="643"/>
        <v>492</v>
      </c>
      <c r="BD600" s="94">
        <f t="shared" si="644"/>
        <v>15.1</v>
      </c>
      <c r="BE600" s="94">
        <v>1</v>
      </c>
      <c r="BF600" s="94">
        <f>BF$3/BI$3</f>
        <v>0.66225165562913912</v>
      </c>
      <c r="BG600" s="93">
        <f>BG599*BE600</f>
        <v>1.340512819113414E+25</v>
      </c>
      <c r="BH600" s="93">
        <f>BC600*BG600*$G600*BF600</f>
        <v>6.8839885678517813E+28</v>
      </c>
      <c r="BI600" s="93">
        <f t="shared" si="672"/>
        <v>6.3143481064919734E+30</v>
      </c>
      <c r="BJ600" s="93">
        <f t="shared" si="645"/>
        <v>4.3682796813104237E+37</v>
      </c>
      <c r="BK600" s="93">
        <f t="shared" si="646"/>
        <v>407961.59999999998</v>
      </c>
      <c r="BL600" s="94">
        <f t="shared" si="647"/>
        <v>91.725139346976434</v>
      </c>
      <c r="BM600" s="100">
        <f t="shared" si="679"/>
        <v>9.3965373415152254</v>
      </c>
      <c r="BN600" s="94">
        <f t="shared" si="648"/>
        <v>442</v>
      </c>
      <c r="BO600" s="94">
        <f t="shared" si="649"/>
        <v>17.600000000000001</v>
      </c>
      <c r="BP600" s="94">
        <v>1</v>
      </c>
      <c r="BQ600" s="94">
        <f>BQ$3/BT$3</f>
        <v>0.56818181818181823</v>
      </c>
      <c r="BR600" s="93">
        <f>BR599*BP600</f>
        <v>9.6241945987629711E+22</v>
      </c>
      <c r="BS600" s="93">
        <f>BN600*BR600*$G600*BQ600</f>
        <v>3.8093862581833156E+26</v>
      </c>
      <c r="BT600" s="93">
        <f t="shared" si="673"/>
        <v>7.1872753695583059E+27</v>
      </c>
      <c r="BU600" s="93">
        <f t="shared" si="650"/>
        <v>5.0915047941101632E+37</v>
      </c>
      <c r="BV600" s="93">
        <f t="shared" si="651"/>
        <v>407961.59999999998</v>
      </c>
      <c r="BW600" s="94">
        <f t="shared" si="652"/>
        <v>18.867279090217266</v>
      </c>
      <c r="BX600" s="100">
        <f t="shared" si="680"/>
        <v>2.2528094436080317</v>
      </c>
      <c r="BY600" s="94">
        <f t="shared" si="653"/>
        <v>387</v>
      </c>
      <c r="BZ600" s="94">
        <f t="shared" si="654"/>
        <v>20.350000000000001</v>
      </c>
      <c r="CA600" s="94">
        <v>1</v>
      </c>
      <c r="CB600" s="94">
        <f>CB$3/CE$3</f>
        <v>0.49140049140049141</v>
      </c>
      <c r="CC600" s="93">
        <f>CC599*CA600</f>
        <v>4.432912761618432E+19</v>
      </c>
      <c r="CD600" s="93">
        <f>BY600*CC600*$G600*CB600</f>
        <v>1.3286688386317979E+23</v>
      </c>
      <c r="CE600" s="93">
        <f t="shared" si="674"/>
        <v>4.0577573955330868E+24</v>
      </c>
      <c r="CF600" s="93">
        <f t="shared" si="655"/>
        <v>5.8870524181898768E+37</v>
      </c>
      <c r="CG600" s="93">
        <f t="shared" si="656"/>
        <v>407961.59999999998</v>
      </c>
      <c r="CH600" s="94">
        <f t="shared" si="657"/>
        <v>30.540020790369248</v>
      </c>
      <c r="CI600" s="100">
        <f t="shared" si="681"/>
        <v>4.2163461538942624</v>
      </c>
      <c r="CJ600" s="94">
        <f t="shared" si="658"/>
        <v>337</v>
      </c>
      <c r="CK600" s="94">
        <f t="shared" si="659"/>
        <v>22.85</v>
      </c>
      <c r="CL600" s="94">
        <v>1</v>
      </c>
      <c r="CM600" s="94">
        <f>CM$3/CP$3</f>
        <v>0.43763676148796499</v>
      </c>
      <c r="CN600" s="93">
        <f>CN599*CL600</f>
        <v>1.53362139979776E+16</v>
      </c>
      <c r="CO600" s="93">
        <f>CJ600*CN600*$G600*CM600</f>
        <v>3.5648632106190107E+19</v>
      </c>
      <c r="CP600" s="93">
        <f t="shared" si="675"/>
        <v>4.4494662012405327E+21</v>
      </c>
      <c r="CQ600" s="93">
        <f t="shared" si="660"/>
        <v>6.6102775309896164E+37</v>
      </c>
      <c r="CR600" s="93">
        <f t="shared" si="661"/>
        <v>407961.59999999998</v>
      </c>
      <c r="CS600" s="94">
        <f t="shared" si="662"/>
        <v>124.81450025870467</v>
      </c>
      <c r="CT600" s="100">
        <f t="shared" si="682"/>
        <v>19.348787862356865</v>
      </c>
      <c r="CU600" s="94">
        <f t="shared" si="663"/>
        <v>274</v>
      </c>
      <c r="CV600" s="94">
        <f t="shared" si="664"/>
        <v>26</v>
      </c>
      <c r="CW600" s="94">
        <v>1</v>
      </c>
      <c r="CX600" s="94">
        <f>CX$3/DA$3</f>
        <v>0.38461538461538458</v>
      </c>
      <c r="CY600" s="93">
        <f>CY599*CW600</f>
        <v>6980525260800</v>
      </c>
      <c r="CZ600" s="93">
        <f>CU600*CY600*$G600*CX600</f>
        <v>1.1594347999894732E+16</v>
      </c>
      <c r="DA600" s="93">
        <f t="shared" si="676"/>
        <v>8.1548712803327565E+17</v>
      </c>
      <c r="DB600" s="93">
        <f t="shared" si="665"/>
        <v>7.5215411731172869E+37</v>
      </c>
      <c r="DC600" s="93">
        <f t="shared" si="666"/>
        <v>407961.59999999998</v>
      </c>
      <c r="DD600" s="94">
        <f t="shared" si="667"/>
        <v>70.334884552428449</v>
      </c>
      <c r="DE600" s="100">
        <f t="shared" si="683"/>
        <v>12.406424683603388</v>
      </c>
    </row>
    <row r="601" spans="1:109">
      <c r="A601" s="84">
        <v>8192</v>
      </c>
      <c r="B601" s="84">
        <f t="shared" si="623"/>
        <v>19.833333333333332</v>
      </c>
      <c r="C601" s="112">
        <f t="shared" si="684"/>
        <v>14.74</v>
      </c>
      <c r="D601" s="116"/>
      <c r="E601" s="86">
        <f t="shared" si="619"/>
        <v>3.9750000000000001</v>
      </c>
      <c r="F601" s="86">
        <f t="shared" si="620"/>
        <v>3.9750000000000001</v>
      </c>
      <c r="G601" s="87">
        <f t="shared" si="624"/>
        <v>15.800625</v>
      </c>
      <c r="H601" s="88">
        <f t="shared" si="621"/>
        <v>6.646139978924842E+35</v>
      </c>
      <c r="I601" s="84">
        <f t="shared" si="622"/>
        <v>119.00000000000006</v>
      </c>
      <c r="J601" s="89">
        <v>595</v>
      </c>
      <c r="K601" s="94">
        <f t="shared" si="625"/>
        <v>595</v>
      </c>
      <c r="L601" s="94">
        <f t="shared" si="626"/>
        <v>10</v>
      </c>
      <c r="M601" s="94">
        <v>1</v>
      </c>
      <c r="N601" s="94">
        <f>N$3/Q$3</f>
        <v>1</v>
      </c>
      <c r="O601" s="93">
        <f>O600*M601</f>
        <v>3.6595999961796203E+30</v>
      </c>
      <c r="P601" s="93">
        <f>K601*O601*$G601*N601</f>
        <v>3.4405260477833191E+34</v>
      </c>
      <c r="Q601" s="93">
        <f t="shared" ref="Q601:Q643" si="685">L601*POWER($I$1,K601)</f>
        <v>6.6461399789248415E+36</v>
      </c>
      <c r="R601" s="93">
        <f t="shared" ref="R601:R643" si="686">$H601*L601*5</f>
        <v>3.323069989462421E+37</v>
      </c>
      <c r="S601" s="93">
        <f t="shared" si="627"/>
        <v>408234.66666666663</v>
      </c>
      <c r="T601" s="94">
        <f t="shared" ref="T601:T643" si="687">Q601/P601</f>
        <v>193.17220351250799</v>
      </c>
      <c r="U601" s="100">
        <f>T601/(($C601/N$3))</f>
        <v>13.105305530020894</v>
      </c>
      <c r="V601" s="94">
        <f t="shared" si="628"/>
        <v>585</v>
      </c>
      <c r="W601" s="97">
        <f t="shared" si="629"/>
        <v>10.5</v>
      </c>
      <c r="X601" s="94">
        <v>1</v>
      </c>
      <c r="Y601" s="94">
        <f>Y$3/AB$3</f>
        <v>0.95238095238095244</v>
      </c>
      <c r="Z601" s="93">
        <f>Z600*X601</f>
        <v>3.6888767961490565E+30</v>
      </c>
      <c r="AA601" s="93">
        <f>V601*Z601*$G601*Y601</f>
        <v>3.2473939973699355E+34</v>
      </c>
      <c r="AB601" s="93">
        <f t="shared" si="668"/>
        <v>1.7446117444677703E+36</v>
      </c>
      <c r="AC601" s="93">
        <f t="shared" si="630"/>
        <v>3.4892234889355421E+37</v>
      </c>
      <c r="AD601" s="93">
        <f t="shared" si="631"/>
        <v>408234.66666666663</v>
      </c>
      <c r="AE601" s="94">
        <f t="shared" si="632"/>
        <v>53.723439344924927</v>
      </c>
      <c r="AF601" s="100">
        <f t="shared" si="669"/>
        <v>3.826974987257203</v>
      </c>
      <c r="AG601" s="94">
        <f t="shared" si="633"/>
        <v>560</v>
      </c>
      <c r="AH601" s="94">
        <f t="shared" si="634"/>
        <v>11.75</v>
      </c>
      <c r="AI601" s="94">
        <v>14</v>
      </c>
      <c r="AJ601" s="94">
        <f>AJ$3/AM$3</f>
        <v>0.85106382978723394</v>
      </c>
      <c r="AK601" s="93">
        <f>AK600*AI601</f>
        <v>3.2277671966304244E+29</v>
      </c>
      <c r="AL601" s="93">
        <f>AG601*AK601*$G601*AJ601</f>
        <v>2.4306735212174308E+33</v>
      </c>
      <c r="AM601" s="93">
        <f t="shared" si="670"/>
        <v>6.1009488087786503E+34</v>
      </c>
      <c r="AN601" s="93">
        <f t="shared" si="635"/>
        <v>3.9046072376183443E+37</v>
      </c>
      <c r="AO601" s="93">
        <f t="shared" si="636"/>
        <v>408234.66666666663</v>
      </c>
      <c r="AP601" s="94">
        <f t="shared" si="637"/>
        <v>25.099828321340826</v>
      </c>
      <c r="AQ601" s="100">
        <f t="shared" si="677"/>
        <v>2.0008343471896524</v>
      </c>
      <c r="AR601" s="94">
        <f t="shared" si="638"/>
        <v>530</v>
      </c>
      <c r="AS601" s="94">
        <f t="shared" si="639"/>
        <v>13.25</v>
      </c>
      <c r="AT601" s="94">
        <v>1</v>
      </c>
      <c r="AU601" s="94">
        <f>AU$3/AX$3</f>
        <v>0.75471698113207542</v>
      </c>
      <c r="AV601" s="93">
        <f>AV600*AT601</f>
        <v>2.0452129608278962E+27</v>
      </c>
      <c r="AW601" s="93">
        <f>AR601*AV601*$G601*AU601</f>
        <v>1.2926257215672509E+31</v>
      </c>
      <c r="AX601" s="93">
        <f t="shared" si="671"/>
        <v>1.0749677089935764E+33</v>
      </c>
      <c r="AY601" s="93">
        <f t="shared" si="640"/>
        <v>4.4030677360377076E+37</v>
      </c>
      <c r="AZ601" s="93">
        <f t="shared" si="641"/>
        <v>408234.66666666663</v>
      </c>
      <c r="BA601" s="94">
        <f t="shared" si="642"/>
        <v>83.161559534048735</v>
      </c>
      <c r="BB601" s="100">
        <f t="shared" si="678"/>
        <v>7.4755133231081796</v>
      </c>
      <c r="BC601" s="94">
        <f t="shared" si="643"/>
        <v>493</v>
      </c>
      <c r="BD601" s="94">
        <f t="shared" si="644"/>
        <v>15.1</v>
      </c>
      <c r="BE601" s="94">
        <v>1</v>
      </c>
      <c r="BF601" s="94">
        <f>BF$3/BI$3</f>
        <v>0.66225165562913912</v>
      </c>
      <c r="BG601" s="93">
        <f>BG600*BE601</f>
        <v>1.340512819113414E+25</v>
      </c>
      <c r="BH601" s="93">
        <f>BC601*BG601*$G601*BF601</f>
        <v>6.9153666216651774E+28</v>
      </c>
      <c r="BI601" s="93">
        <f t="shared" si="672"/>
        <v>7.2532812828059716E+30</v>
      </c>
      <c r="BJ601" s="93">
        <f t="shared" si="645"/>
        <v>5.0178356840882558E+37</v>
      </c>
      <c r="BK601" s="93">
        <f t="shared" si="646"/>
        <v>408234.66666666663</v>
      </c>
      <c r="BL601" s="94">
        <f t="shared" si="647"/>
        <v>104.88643161856582</v>
      </c>
      <c r="BM601" s="100">
        <f t="shared" si="679"/>
        <v>10.744810837451451</v>
      </c>
      <c r="BN601" s="94">
        <f t="shared" si="648"/>
        <v>443</v>
      </c>
      <c r="BO601" s="94">
        <f t="shared" si="649"/>
        <v>17.600000000000001</v>
      </c>
      <c r="BP601" s="94">
        <v>1</v>
      </c>
      <c r="BQ601" s="94">
        <f>BQ$3/BT$3</f>
        <v>0.56818181818181823</v>
      </c>
      <c r="BR601" s="93">
        <f>BR600*BP601</f>
        <v>9.6241945987629711E+22</v>
      </c>
      <c r="BS601" s="93">
        <f>BN601*BR601*$G601*BQ601</f>
        <v>3.8276279757648343E+26</v>
      </c>
      <c r="BT601" s="93">
        <f t="shared" si="673"/>
        <v>8.2560113939223332E+27</v>
      </c>
      <c r="BU601" s="93">
        <f t="shared" si="650"/>
        <v>5.8486031814538622E+37</v>
      </c>
      <c r="BV601" s="93">
        <f t="shared" si="651"/>
        <v>408234.66666666663</v>
      </c>
      <c r="BW601" s="94">
        <f t="shared" si="652"/>
        <v>21.569524118321926</v>
      </c>
      <c r="BX601" s="100">
        <f t="shared" si="680"/>
        <v>2.5754655663667969</v>
      </c>
      <c r="BY601" s="94">
        <f t="shared" si="653"/>
        <v>388</v>
      </c>
      <c r="BZ601" s="94">
        <f t="shared" si="654"/>
        <v>20.350000000000001</v>
      </c>
      <c r="CA601" s="94">
        <v>1</v>
      </c>
      <c r="CB601" s="94">
        <f>CB$3/CE$3</f>
        <v>0.49140049140049141</v>
      </c>
      <c r="CC601" s="93">
        <f>CC600*CA601</f>
        <v>4.432912761618432E+19</v>
      </c>
      <c r="CD601" s="93">
        <f>BY601*CC601*$G601*CB601</f>
        <v>1.3354596253154953E+23</v>
      </c>
      <c r="CE601" s="93">
        <f t="shared" si="674"/>
        <v>4.6611392452259102E+24</v>
      </c>
      <c r="CF601" s="93">
        <f t="shared" si="655"/>
        <v>6.7624474285560268E+37</v>
      </c>
      <c r="CG601" s="93">
        <f t="shared" si="656"/>
        <v>408234.66666666663</v>
      </c>
      <c r="CH601" s="94">
        <f t="shared" si="657"/>
        <v>34.902884047316221</v>
      </c>
      <c r="CI601" s="100">
        <f t="shared" si="681"/>
        <v>4.8186817528011199</v>
      </c>
      <c r="CJ601" s="94">
        <f t="shared" si="658"/>
        <v>338</v>
      </c>
      <c r="CK601" s="94">
        <f t="shared" si="659"/>
        <v>22.85</v>
      </c>
      <c r="CL601" s="94">
        <v>1</v>
      </c>
      <c r="CM601" s="94">
        <f>CM$3/CP$3</f>
        <v>0.43763676148796499</v>
      </c>
      <c r="CN601" s="93">
        <f>CN600*CL601</f>
        <v>1.53362139979776E+16</v>
      </c>
      <c r="CO601" s="93">
        <f>CJ601*CN601*$G601*CM601</f>
        <v>3.5844532608318009E+19</v>
      </c>
      <c r="CP601" s="93">
        <f t="shared" si="675"/>
        <v>5.1110945059799071E+21</v>
      </c>
      <c r="CQ601" s="93">
        <f t="shared" si="660"/>
        <v>7.5932149259216323E+37</v>
      </c>
      <c r="CR601" s="93">
        <f t="shared" si="661"/>
        <v>408234.66666666663</v>
      </c>
      <c r="CS601" s="94">
        <f t="shared" si="662"/>
        <v>142.5906305385563</v>
      </c>
      <c r="CT601" s="100">
        <f t="shared" si="682"/>
        <v>22.1044498494302</v>
      </c>
      <c r="CU601" s="94">
        <f t="shared" si="663"/>
        <v>275</v>
      </c>
      <c r="CV601" s="94">
        <f t="shared" si="664"/>
        <v>26</v>
      </c>
      <c r="CW601" s="94">
        <v>1</v>
      </c>
      <c r="CX601" s="94">
        <f>CX$3/DA$3</f>
        <v>0.38461538461538458</v>
      </c>
      <c r="CY601" s="93">
        <f>CY600*CW601</f>
        <v>6980525260800</v>
      </c>
      <c r="CZ601" s="93">
        <f>CU601*CY601*$G601*CX601</f>
        <v>1.1665993090751998E+16</v>
      </c>
      <c r="DA601" s="93">
        <f t="shared" si="676"/>
        <v>9.3674872249308045E+17</v>
      </c>
      <c r="DB601" s="93">
        <f t="shared" si="665"/>
        <v>8.6399819726022951E+37</v>
      </c>
      <c r="DC601" s="93">
        <f t="shared" si="666"/>
        <v>408234.66666666663</v>
      </c>
      <c r="DD601" s="94">
        <f t="shared" si="667"/>
        <v>80.297383618002556</v>
      </c>
      <c r="DE601" s="100">
        <f t="shared" si="683"/>
        <v>14.163717598833557</v>
      </c>
    </row>
    <row r="602" spans="1:109">
      <c r="A602" s="84">
        <v>8192</v>
      </c>
      <c r="B602" s="84">
        <f t="shared" si="623"/>
        <v>19.866666666666667</v>
      </c>
      <c r="C602" s="112">
        <f t="shared" si="684"/>
        <v>14.74</v>
      </c>
      <c r="D602" s="116"/>
      <c r="E602" s="86">
        <f t="shared" si="619"/>
        <v>3.98</v>
      </c>
      <c r="F602" s="86">
        <f t="shared" si="620"/>
        <v>3.98</v>
      </c>
      <c r="G602" s="87">
        <f t="shared" si="624"/>
        <v>15.840400000000001</v>
      </c>
      <c r="H602" s="88">
        <f t="shared" si="621"/>
        <v>7.6344100608709964E+35</v>
      </c>
      <c r="I602" s="84">
        <f t="shared" si="622"/>
        <v>119.20000000000007</v>
      </c>
      <c r="J602" s="89">
        <v>596</v>
      </c>
      <c r="K602" s="94">
        <f t="shared" si="625"/>
        <v>596</v>
      </c>
      <c r="L602" s="94">
        <f t="shared" si="626"/>
        <v>10</v>
      </c>
      <c r="M602" s="94">
        <v>1</v>
      </c>
      <c r="N602" s="94">
        <f>N$3/Q$3</f>
        <v>1</v>
      </c>
      <c r="O602" s="93">
        <f>O601*M602</f>
        <v>3.6595999961796203E+30</v>
      </c>
      <c r="P602" s="93">
        <f>K602*O602*$G602*N602</f>
        <v>3.4549838556572261E+34</v>
      </c>
      <c r="Q602" s="93">
        <f t="shared" si="685"/>
        <v>7.6344100608709958E+36</v>
      </c>
      <c r="R602" s="93">
        <f t="shared" si="686"/>
        <v>3.8172050304354976E+37</v>
      </c>
      <c r="S602" s="93">
        <f t="shared" si="627"/>
        <v>408507.73333333334</v>
      </c>
      <c r="T602" s="94">
        <f t="shared" si="687"/>
        <v>220.96803863121775</v>
      </c>
      <c r="U602" s="100">
        <f>T602/(($C602/N$3))</f>
        <v>14.991047396961855</v>
      </c>
      <c r="V602" s="94">
        <f t="shared" si="628"/>
        <v>586</v>
      </c>
      <c r="W602" s="97">
        <f t="shared" si="629"/>
        <v>10.5</v>
      </c>
      <c r="X602" s="94">
        <v>1</v>
      </c>
      <c r="Y602" s="94">
        <f>Y$3/AB$3</f>
        <v>0.95238095238095244</v>
      </c>
      <c r="Z602" s="93">
        <f>Z601*X602</f>
        <v>3.6888767961490565E+30</v>
      </c>
      <c r="AA602" s="93">
        <f>V602*Z602*$G602*Y602</f>
        <v>3.2611337547626321E+34</v>
      </c>
      <c r="AB602" s="93">
        <f t="shared" si="668"/>
        <v>2.0040326409786355E+36</v>
      </c>
      <c r="AC602" s="93">
        <f t="shared" si="630"/>
        <v>4.0080652819572734E+37</v>
      </c>
      <c r="AD602" s="93">
        <f t="shared" si="631"/>
        <v>408507.73333333334</v>
      </c>
      <c r="AE602" s="94">
        <f t="shared" si="632"/>
        <v>61.452022262254708</v>
      </c>
      <c r="AF602" s="100">
        <f t="shared" si="669"/>
        <v>4.3775185464971127</v>
      </c>
      <c r="AG602" s="94">
        <f t="shared" si="633"/>
        <v>561</v>
      </c>
      <c r="AH602" s="94">
        <f t="shared" si="634"/>
        <v>11.75</v>
      </c>
      <c r="AI602" s="94">
        <v>1</v>
      </c>
      <c r="AJ602" s="94">
        <f>AJ$3/AM$3</f>
        <v>0.85106382978723394</v>
      </c>
      <c r="AK602" s="93">
        <f>AK601*AI602</f>
        <v>3.2277671966304244E+29</v>
      </c>
      <c r="AL602" s="93">
        <f>AG602*AK602*$G602*AJ602</f>
        <v>2.4411436837739626E+33</v>
      </c>
      <c r="AM602" s="93">
        <f t="shared" si="670"/>
        <v>7.0081498605651559E+34</v>
      </c>
      <c r="AN602" s="93">
        <f t="shared" si="635"/>
        <v>4.4852159107617108E+37</v>
      </c>
      <c r="AO602" s="93">
        <f t="shared" si="636"/>
        <v>408507.73333333334</v>
      </c>
      <c r="AP602" s="94">
        <f t="shared" si="637"/>
        <v>28.708469342249806</v>
      </c>
      <c r="AQ602" s="100">
        <f t="shared" si="677"/>
        <v>2.2884973865090585</v>
      </c>
      <c r="AR602" s="94">
        <f t="shared" si="638"/>
        <v>531</v>
      </c>
      <c r="AS602" s="94">
        <f t="shared" si="639"/>
        <v>13.25</v>
      </c>
      <c r="AT602" s="94">
        <v>1</v>
      </c>
      <c r="AU602" s="94">
        <f>AU$3/AX$3</f>
        <v>0.75471698113207542</v>
      </c>
      <c r="AV602" s="93">
        <f>AV601*AT602</f>
        <v>2.0452129608278962E+27</v>
      </c>
      <c r="AW602" s="93">
        <f>AR602*AV602*$G602*AU602</f>
        <v>1.2983247113414904E+31</v>
      </c>
      <c r="AX602" s="93">
        <f t="shared" si="671"/>
        <v>1.2348136389958529E+33</v>
      </c>
      <c r="AY602" s="93">
        <f t="shared" si="640"/>
        <v>5.0577966653270348E+37</v>
      </c>
      <c r="AZ602" s="93">
        <f t="shared" si="641"/>
        <v>408507.73333333334</v>
      </c>
      <c r="BA602" s="94">
        <f t="shared" si="642"/>
        <v>95.108228951445071</v>
      </c>
      <c r="BB602" s="100">
        <f t="shared" si="678"/>
        <v>8.5494167815919067</v>
      </c>
      <c r="BC602" s="94">
        <f t="shared" si="643"/>
        <v>494</v>
      </c>
      <c r="BD602" s="94">
        <f t="shared" si="644"/>
        <v>15.1</v>
      </c>
      <c r="BE602" s="94">
        <v>1</v>
      </c>
      <c r="BF602" s="94">
        <f>BF$3/BI$3</f>
        <v>0.66225165562913912</v>
      </c>
      <c r="BG602" s="93">
        <f>BG601*BE602</f>
        <v>1.340512819113414E+25</v>
      </c>
      <c r="BH602" s="93">
        <f>BC602*BG602*$G602*BF602</f>
        <v>6.9468371353528198E+28</v>
      </c>
      <c r="BI602" s="93">
        <f t="shared" si="672"/>
        <v>8.3318322778900047E+30</v>
      </c>
      <c r="BJ602" s="93">
        <f t="shared" si="645"/>
        <v>5.7639795959576024E+37</v>
      </c>
      <c r="BK602" s="93">
        <f t="shared" si="646"/>
        <v>408507.73333333334</v>
      </c>
      <c r="BL602" s="94">
        <f t="shared" si="647"/>
        <v>119.93706078826682</v>
      </c>
      <c r="BM602" s="100">
        <f t="shared" si="679"/>
        <v>12.286632414537511</v>
      </c>
      <c r="BN602" s="94">
        <f t="shared" si="648"/>
        <v>444</v>
      </c>
      <c r="BO602" s="94">
        <f t="shared" si="649"/>
        <v>17.600000000000001</v>
      </c>
      <c r="BP602" s="94">
        <v>1</v>
      </c>
      <c r="BQ602" s="94">
        <f>BQ$3/BT$3</f>
        <v>0.56818181818181823</v>
      </c>
      <c r="BR602" s="93">
        <f>BR601*BP602</f>
        <v>9.6241945987629711E+22</v>
      </c>
      <c r="BS602" s="93">
        <f>BN602*BR602*$G602*BQ602</f>
        <v>3.8459252785384523E+26</v>
      </c>
      <c r="BT602" s="93">
        <f t="shared" si="673"/>
        <v>9.4836667070353631E+27</v>
      </c>
      <c r="BU602" s="93">
        <f t="shared" si="650"/>
        <v>6.718280853566478E+37</v>
      </c>
      <c r="BV602" s="93">
        <f t="shared" si="651"/>
        <v>408507.73333333334</v>
      </c>
      <c r="BW602" s="94">
        <f t="shared" si="652"/>
        <v>24.658998862919649</v>
      </c>
      <c r="BX602" s="100">
        <f t="shared" si="680"/>
        <v>2.9443580731844357</v>
      </c>
      <c r="BY602" s="94">
        <f t="shared" si="653"/>
        <v>389</v>
      </c>
      <c r="BZ602" s="94">
        <f t="shared" si="654"/>
        <v>20.350000000000001</v>
      </c>
      <c r="CA602" s="94">
        <v>1</v>
      </c>
      <c r="CB602" s="94">
        <f>CB$3/CE$3</f>
        <v>0.49140049140049141</v>
      </c>
      <c r="CC602" s="93">
        <f>CC601*CA602</f>
        <v>4.432912761618432E+19</v>
      </c>
      <c r="CD602" s="93">
        <f>BY602*CC602*$G602*CB602</f>
        <v>1.3422719557373808E+23</v>
      </c>
      <c r="CE602" s="93">
        <f t="shared" si="674"/>
        <v>5.3542429834031248E+24</v>
      </c>
      <c r="CF602" s="93">
        <f t="shared" si="655"/>
        <v>7.7680122369362389E+37</v>
      </c>
      <c r="CG602" s="93">
        <f t="shared" si="656"/>
        <v>408507.73333333334</v>
      </c>
      <c r="CH602" s="94">
        <f t="shared" si="657"/>
        <v>39.889405127754138</v>
      </c>
      <c r="CI602" s="100">
        <f t="shared" si="681"/>
        <v>5.507119364652624</v>
      </c>
      <c r="CJ602" s="94">
        <f t="shared" si="658"/>
        <v>339</v>
      </c>
      <c r="CK602" s="94">
        <f t="shared" si="659"/>
        <v>22.85</v>
      </c>
      <c r="CL602" s="94">
        <v>1</v>
      </c>
      <c r="CM602" s="94">
        <f>CM$3/CP$3</f>
        <v>0.43763676148796499</v>
      </c>
      <c r="CN602" s="93">
        <f>CN601*CL602</f>
        <v>1.53362139979776E+16</v>
      </c>
      <c r="CO602" s="93">
        <f>CJ602*CN602*$G602*CM602</f>
        <v>3.6041080117460976E+19</v>
      </c>
      <c r="CP602" s="93">
        <f t="shared" si="675"/>
        <v>5.871105851253502E+21</v>
      </c>
      <c r="CQ602" s="93">
        <f t="shared" si="660"/>
        <v>8.7223134945451145E+37</v>
      </c>
      <c r="CR602" s="93">
        <f t="shared" si="661"/>
        <v>408507.73333333334</v>
      </c>
      <c r="CS602" s="94">
        <f t="shared" si="662"/>
        <v>162.90038567432117</v>
      </c>
      <c r="CT602" s="100">
        <f t="shared" si="682"/>
        <v>25.252875255483303</v>
      </c>
      <c r="CU602" s="94">
        <f t="shared" si="663"/>
        <v>276</v>
      </c>
      <c r="CV602" s="94">
        <f t="shared" si="664"/>
        <v>26</v>
      </c>
      <c r="CW602" s="94">
        <v>1</v>
      </c>
      <c r="CX602" s="94">
        <f>CX$3/DA$3</f>
        <v>0.38461538461538458</v>
      </c>
      <c r="CY602" s="93">
        <f>CY601*CW602</f>
        <v>6980525260800</v>
      </c>
      <c r="CZ602" s="93">
        <f>CU602*CY602*$G602*CX602</f>
        <v>1.1737888540832562E+16</v>
      </c>
      <c r="DA602" s="93">
        <f t="shared" si="676"/>
        <v>1.0760417165733755E+18</v>
      </c>
      <c r="DB602" s="93">
        <f t="shared" si="665"/>
        <v>9.9247330791322952E+37</v>
      </c>
      <c r="DC602" s="93">
        <f t="shared" si="666"/>
        <v>408507.73333333334</v>
      </c>
      <c r="DD602" s="94">
        <f t="shared" si="667"/>
        <v>91.672511016794203</v>
      </c>
      <c r="DE602" s="100">
        <f t="shared" si="683"/>
        <v>16.170185118294771</v>
      </c>
    </row>
    <row r="603" spans="1:109">
      <c r="A603" s="84">
        <v>8192</v>
      </c>
      <c r="B603" s="84">
        <f t="shared" si="623"/>
        <v>19.899999999999999</v>
      </c>
      <c r="C603" s="112">
        <f t="shared" si="684"/>
        <v>14.74</v>
      </c>
      <c r="D603" s="116"/>
      <c r="E603" s="86">
        <f t="shared" si="619"/>
        <v>3.9849999999999999</v>
      </c>
      <c r="F603" s="86">
        <f t="shared" si="620"/>
        <v>3.9849999999999999</v>
      </c>
      <c r="G603" s="87">
        <f t="shared" si="624"/>
        <v>15.880224999999999</v>
      </c>
      <c r="H603" s="88">
        <f t="shared" si="621"/>
        <v>8.7696342782953271E+35</v>
      </c>
      <c r="I603" s="84">
        <f t="shared" si="622"/>
        <v>119.40000000000006</v>
      </c>
      <c r="J603" s="89">
        <v>597</v>
      </c>
      <c r="K603" s="94">
        <f t="shared" si="625"/>
        <v>597</v>
      </c>
      <c r="L603" s="94">
        <f t="shared" si="626"/>
        <v>10</v>
      </c>
      <c r="M603" s="94">
        <v>1</v>
      </c>
      <c r="N603" s="94">
        <f>N$3/Q$3</f>
        <v>1</v>
      </c>
      <c r="O603" s="93">
        <f>O602*M603</f>
        <v>3.6595999961796203E+30</v>
      </c>
      <c r="P603" s="93">
        <f>K603*O603*$G603*N603</f>
        <v>3.4694816995550911E+34</v>
      </c>
      <c r="Q603" s="93">
        <f t="shared" si="685"/>
        <v>8.7696342782953271E+36</v>
      </c>
      <c r="R603" s="93">
        <f t="shared" si="686"/>
        <v>4.3848171391476638E+37</v>
      </c>
      <c r="S603" s="93">
        <f t="shared" si="627"/>
        <v>408780.79999999999</v>
      </c>
      <c r="T603" s="94">
        <f t="shared" si="687"/>
        <v>252.76496715402479</v>
      </c>
      <c r="U603" s="100">
        <f>T603/(($C603/N$3))</f>
        <v>17.148233863909415</v>
      </c>
      <c r="V603" s="94">
        <f t="shared" si="628"/>
        <v>587</v>
      </c>
      <c r="W603" s="97">
        <f t="shared" si="629"/>
        <v>10.5</v>
      </c>
      <c r="X603" s="94">
        <v>1</v>
      </c>
      <c r="Y603" s="94">
        <f>Y$3/AB$3</f>
        <v>0.95238095238095244</v>
      </c>
      <c r="Z603" s="93">
        <f>Z602*X603</f>
        <v>3.6888767961490565E+30</v>
      </c>
      <c r="AA603" s="93">
        <f>V603*Z603*$G603*Y603</f>
        <v>3.2749117710775291E+34</v>
      </c>
      <c r="AB603" s="93">
        <f t="shared" si="668"/>
        <v>2.3020289980525217E+36</v>
      </c>
      <c r="AC603" s="93">
        <f t="shared" si="630"/>
        <v>4.6040579961050465E+37</v>
      </c>
      <c r="AD603" s="93">
        <f t="shared" si="631"/>
        <v>408780.79999999999</v>
      </c>
      <c r="AE603" s="94">
        <f t="shared" si="632"/>
        <v>70.292855471190165</v>
      </c>
      <c r="AF603" s="100">
        <f t="shared" si="669"/>
        <v>5.0072929609735191</v>
      </c>
      <c r="AG603" s="94">
        <f t="shared" si="633"/>
        <v>562</v>
      </c>
      <c r="AH603" s="94">
        <f t="shared" si="634"/>
        <v>11.75</v>
      </c>
      <c r="AI603" s="94">
        <v>1</v>
      </c>
      <c r="AJ603" s="94">
        <f>AJ$3/AM$3</f>
        <v>0.85106382978723394</v>
      </c>
      <c r="AK603" s="93">
        <f>AK602*AI603</f>
        <v>3.2277671966304244E+29</v>
      </c>
      <c r="AL603" s="93">
        <f>AG603*AK603*$G603*AJ603</f>
        <v>2.4516434181720878E+33</v>
      </c>
      <c r="AM603" s="93">
        <f t="shared" si="670"/>
        <v>8.0502502164038958E+34</v>
      </c>
      <c r="AN603" s="93">
        <f t="shared" si="635"/>
        <v>5.1521601384985049E+37</v>
      </c>
      <c r="AO603" s="93">
        <f t="shared" si="636"/>
        <v>408780.79999999999</v>
      </c>
      <c r="AP603" s="94">
        <f t="shared" si="637"/>
        <v>32.836138227663035</v>
      </c>
      <c r="AQ603" s="100">
        <f t="shared" si="677"/>
        <v>2.6175347637384037</v>
      </c>
      <c r="AR603" s="94">
        <f t="shared" si="638"/>
        <v>532</v>
      </c>
      <c r="AS603" s="94">
        <f t="shared" si="639"/>
        <v>13.25</v>
      </c>
      <c r="AT603" s="94">
        <v>1</v>
      </c>
      <c r="AU603" s="94">
        <f>AU$3/AX$3</f>
        <v>0.75471698113207542</v>
      </c>
      <c r="AV603" s="93">
        <f>AV602*AT603</f>
        <v>2.0452129608278962E+27</v>
      </c>
      <c r="AW603" s="93">
        <f>AR603*AV603*$G603*AU603</f>
        <v>1.3040400859727706E+31</v>
      </c>
      <c r="AX603" s="93">
        <f t="shared" si="671"/>
        <v>1.4184283958424389E+33</v>
      </c>
      <c r="AY603" s="93">
        <f t="shared" si="640"/>
        <v>5.8098827093706541E+37</v>
      </c>
      <c r="AZ603" s="93">
        <f t="shared" si="641"/>
        <v>408780.79999999999</v>
      </c>
      <c r="BA603" s="94">
        <f t="shared" si="642"/>
        <v>108.77183999940756</v>
      </c>
      <c r="BB603" s="100">
        <f t="shared" si="678"/>
        <v>9.7776586159576002</v>
      </c>
      <c r="BC603" s="94">
        <f t="shared" si="643"/>
        <v>495</v>
      </c>
      <c r="BD603" s="94">
        <f t="shared" si="644"/>
        <v>15.1</v>
      </c>
      <c r="BE603" s="94">
        <v>1</v>
      </c>
      <c r="BF603" s="94">
        <f>BF$3/BI$3</f>
        <v>0.66225165562913912</v>
      </c>
      <c r="BG603" s="93">
        <f>BG602*BE603</f>
        <v>1.340512819113414E+25</v>
      </c>
      <c r="BH603" s="93">
        <f>BC603*BG603*$G603*BF603</f>
        <v>6.9784002420782331E+28</v>
      </c>
      <c r="BI603" s="93">
        <f t="shared" si="672"/>
        <v>9.5707620317234459E+30</v>
      </c>
      <c r="BJ603" s="93">
        <f t="shared" si="645"/>
        <v>6.6210738801129721E+37</v>
      </c>
      <c r="BK603" s="93">
        <f t="shared" si="646"/>
        <v>408780.79999999999</v>
      </c>
      <c r="BL603" s="94">
        <f t="shared" si="647"/>
        <v>137.14836781664997</v>
      </c>
      <c r="BM603" s="100">
        <f t="shared" si="679"/>
        <v>14.049798874025878</v>
      </c>
      <c r="BN603" s="94">
        <f t="shared" si="648"/>
        <v>445</v>
      </c>
      <c r="BO603" s="94">
        <f t="shared" si="649"/>
        <v>17.600000000000001</v>
      </c>
      <c r="BP603" s="94">
        <v>1</v>
      </c>
      <c r="BQ603" s="94">
        <f>BQ$3/BT$3</f>
        <v>0.56818181818181823</v>
      </c>
      <c r="BR603" s="93">
        <f>BR602*BP603</f>
        <v>9.6241945987629711E+22</v>
      </c>
      <c r="BS603" s="93">
        <f>BN603*BR603*$G603*BQ603</f>
        <v>3.8642782485285574E+26</v>
      </c>
      <c r="BT603" s="93">
        <f t="shared" si="673"/>
        <v>1.0893872345711668E+28</v>
      </c>
      <c r="BU603" s="93">
        <f t="shared" si="650"/>
        <v>7.7172781648998888E+37</v>
      </c>
      <c r="BV603" s="93">
        <f t="shared" si="651"/>
        <v>408780.79999999999</v>
      </c>
      <c r="BW603" s="94">
        <f t="shared" si="652"/>
        <v>28.191221348669302</v>
      </c>
      <c r="BX603" s="100">
        <f t="shared" si="680"/>
        <v>3.3661159819306627</v>
      </c>
      <c r="BY603" s="94">
        <f t="shared" si="653"/>
        <v>390</v>
      </c>
      <c r="BZ603" s="94">
        <f t="shared" si="654"/>
        <v>20.350000000000001</v>
      </c>
      <c r="CA603" s="94">
        <v>1</v>
      </c>
      <c r="CB603" s="94">
        <f>CB$3/CE$3</f>
        <v>0.49140049140049141</v>
      </c>
      <c r="CC603" s="93">
        <f>CC602*CA603</f>
        <v>4.432912761618432E+19</v>
      </c>
      <c r="CD603" s="93">
        <f>BY603*CC603*$G603*CB603</f>
        <v>1.3491058625724868E+23</v>
      </c>
      <c r="CE603" s="93">
        <f t="shared" si="674"/>
        <v>6.1504101072895863E+24</v>
      </c>
      <c r="CF603" s="93">
        <f t="shared" si="655"/>
        <v>8.9231028781654954E+37</v>
      </c>
      <c r="CG603" s="93">
        <f t="shared" si="656"/>
        <v>408780.79999999999</v>
      </c>
      <c r="CH603" s="94">
        <f t="shared" si="657"/>
        <v>45.58878793664072</v>
      </c>
      <c r="CI603" s="100">
        <f t="shared" si="681"/>
        <v>6.293974453939204</v>
      </c>
      <c r="CJ603" s="94">
        <f t="shared" si="658"/>
        <v>340</v>
      </c>
      <c r="CK603" s="94">
        <f t="shared" si="659"/>
        <v>22.85</v>
      </c>
      <c r="CL603" s="94">
        <v>15</v>
      </c>
      <c r="CM603" s="94">
        <f>CM$3/CP$3</f>
        <v>0.43763676148796499</v>
      </c>
      <c r="CN603" s="93">
        <f>CN602*CL603</f>
        <v>2.30043209969664E+17</v>
      </c>
      <c r="CO603" s="93">
        <f>CJ603*CN603*$G603*CM603</f>
        <v>5.4357413460558971E+20</v>
      </c>
      <c r="CP603" s="93">
        <f t="shared" si="675"/>
        <v>6.7441296333483656E+21</v>
      </c>
      <c r="CQ603" s="93">
        <f t="shared" si="660"/>
        <v>1.0019307162952412E+38</v>
      </c>
      <c r="CR603" s="93">
        <f t="shared" si="661"/>
        <v>408780.79999999999</v>
      </c>
      <c r="CS603" s="94">
        <f t="shared" si="662"/>
        <v>12.407009833611413</v>
      </c>
      <c r="CT603" s="100">
        <f t="shared" si="682"/>
        <v>1.9233390413705618</v>
      </c>
      <c r="CU603" s="94">
        <f t="shared" si="663"/>
        <v>277</v>
      </c>
      <c r="CV603" s="94">
        <f t="shared" si="664"/>
        <v>26</v>
      </c>
      <c r="CW603" s="94">
        <v>1</v>
      </c>
      <c r="CX603" s="94">
        <f>CX$3/DA$3</f>
        <v>0.38461538461538458</v>
      </c>
      <c r="CY603" s="93">
        <f>CY602*CW603</f>
        <v>6980525260800</v>
      </c>
      <c r="CZ603" s="93">
        <f>CU603*CY603*$G603*CX603</f>
        <v>1.1810034752859032E+16</v>
      </c>
      <c r="DA603" s="93">
        <f t="shared" si="676"/>
        <v>1.236047349736022E+18</v>
      </c>
      <c r="DB603" s="93">
        <f t="shared" si="665"/>
        <v>1.1400524561783926E+38</v>
      </c>
      <c r="DC603" s="93">
        <f t="shared" si="666"/>
        <v>408780.79999999999</v>
      </c>
      <c r="DD603" s="94">
        <f t="shared" si="667"/>
        <v>104.66077158975281</v>
      </c>
      <c r="DE603" s="100">
        <f t="shared" si="683"/>
        <v>18.461194445953684</v>
      </c>
    </row>
    <row r="604" spans="1:109">
      <c r="A604" s="84">
        <v>8192</v>
      </c>
      <c r="B604" s="84">
        <f t="shared" si="623"/>
        <v>19.933333333333334</v>
      </c>
      <c r="C604" s="112">
        <f t="shared" si="684"/>
        <v>14.74</v>
      </c>
      <c r="D604" s="116"/>
      <c r="E604" s="86">
        <f t="shared" si="619"/>
        <v>3.99</v>
      </c>
      <c r="F604" s="86">
        <f t="shared" si="620"/>
        <v>3.99</v>
      </c>
      <c r="G604" s="87">
        <f t="shared" si="624"/>
        <v>15.920100000000001</v>
      </c>
      <c r="H604" s="88">
        <f t="shared" si="621"/>
        <v>1.0073664469403454E+36</v>
      </c>
      <c r="I604" s="84">
        <f t="shared" si="622"/>
        <v>119.60000000000005</v>
      </c>
      <c r="J604" s="89">
        <v>598</v>
      </c>
      <c r="K604" s="94">
        <f t="shared" si="625"/>
        <v>598</v>
      </c>
      <c r="L604" s="94">
        <f t="shared" si="626"/>
        <v>10</v>
      </c>
      <c r="M604" s="94">
        <v>1</v>
      </c>
      <c r="N604" s="94">
        <f>N$3/Q$3</f>
        <v>1</v>
      </c>
      <c r="O604" s="93">
        <f>O603*M604</f>
        <v>3.6595999961796203E+30</v>
      </c>
      <c r="P604" s="93">
        <f>K604*O604*$G604*N604</f>
        <v>3.4840196343709147E+34</v>
      </c>
      <c r="Q604" s="93">
        <f t="shared" si="685"/>
        <v>1.0073664469403454E+37</v>
      </c>
      <c r="R604" s="93">
        <f t="shared" si="686"/>
        <v>5.0368322347017265E+37</v>
      </c>
      <c r="S604" s="93">
        <f t="shared" si="627"/>
        <v>409053.8666666667</v>
      </c>
      <c r="T604" s="94">
        <f t="shared" si="687"/>
        <v>289.13914175522109</v>
      </c>
      <c r="U604" s="100">
        <f>T604/(($C604/N$3))</f>
        <v>19.615952629255162</v>
      </c>
      <c r="V604" s="94">
        <f t="shared" si="628"/>
        <v>588</v>
      </c>
      <c r="W604" s="97">
        <f t="shared" si="629"/>
        <v>10.5</v>
      </c>
      <c r="X604" s="94">
        <v>1</v>
      </c>
      <c r="Y604" s="94">
        <f>Y$3/AB$3</f>
        <v>0.95238095238095244</v>
      </c>
      <c r="Z604" s="93">
        <f>Z603*X604</f>
        <v>3.6888767961490565E+30</v>
      </c>
      <c r="AA604" s="93">
        <f>V604*Z604*$G604*Y604</f>
        <v>3.288728099012866E+34</v>
      </c>
      <c r="AB604" s="93">
        <f t="shared" si="668"/>
        <v>2.6443369232184049E+36</v>
      </c>
      <c r="AC604" s="93">
        <f t="shared" si="630"/>
        <v>5.2886738464368136E+37</v>
      </c>
      <c r="AD604" s="93">
        <f t="shared" si="631"/>
        <v>409053.8666666667</v>
      </c>
      <c r="AE604" s="94">
        <f t="shared" si="632"/>
        <v>80.406067136170989</v>
      </c>
      <c r="AF604" s="100">
        <f t="shared" si="669"/>
        <v>5.7277049181125879</v>
      </c>
      <c r="AG604" s="94">
        <f t="shared" si="633"/>
        <v>563</v>
      </c>
      <c r="AH604" s="94">
        <f t="shared" si="634"/>
        <v>11.75</v>
      </c>
      <c r="AI604" s="94">
        <v>1</v>
      </c>
      <c r="AJ604" s="94">
        <f>AJ$3/AM$3</f>
        <v>0.85106382978723394</v>
      </c>
      <c r="AK604" s="93">
        <f>AK603*AI604</f>
        <v>3.2277671966304244E+29</v>
      </c>
      <c r="AL604" s="93">
        <f>AG604*AK604*$G604*AJ604</f>
        <v>2.4621727656173447E+33</v>
      </c>
      <c r="AM604" s="93">
        <f t="shared" si="670"/>
        <v>9.2473091808976808E+34</v>
      </c>
      <c r="AN604" s="93">
        <f t="shared" si="635"/>
        <v>5.9182778757745289E+37</v>
      </c>
      <c r="AO604" s="93">
        <f t="shared" si="636"/>
        <v>409053.8666666667</v>
      </c>
      <c r="AP604" s="94">
        <f t="shared" si="637"/>
        <v>37.557515500254048</v>
      </c>
      <c r="AQ604" s="100">
        <f t="shared" si="677"/>
        <v>2.9938996413024768</v>
      </c>
      <c r="AR604" s="94">
        <f t="shared" si="638"/>
        <v>533</v>
      </c>
      <c r="AS604" s="94">
        <f t="shared" si="639"/>
        <v>13.25</v>
      </c>
      <c r="AT604" s="94">
        <v>1</v>
      </c>
      <c r="AU604" s="94">
        <f>AU$3/AX$3</f>
        <v>0.75471698113207542</v>
      </c>
      <c r="AV604" s="93">
        <f>AV603*AT604</f>
        <v>2.0452129608278962E+27</v>
      </c>
      <c r="AW604" s="93">
        <f>AR604*AV604*$G604*AU604</f>
        <v>1.3097718686144459E+31</v>
      </c>
      <c r="AX604" s="93">
        <f t="shared" si="671"/>
        <v>1.6293463649852928E+33</v>
      </c>
      <c r="AY604" s="93">
        <f t="shared" si="640"/>
        <v>6.6738027109797873E+37</v>
      </c>
      <c r="AZ604" s="93">
        <f t="shared" si="641"/>
        <v>409053.8666666667</v>
      </c>
      <c r="BA604" s="94">
        <f t="shared" si="642"/>
        <v>124.39924875687792</v>
      </c>
      <c r="BB604" s="100">
        <f t="shared" si="678"/>
        <v>11.18242907753482</v>
      </c>
      <c r="BC604" s="94">
        <f t="shared" si="643"/>
        <v>496</v>
      </c>
      <c r="BD604" s="94">
        <f t="shared" si="644"/>
        <v>15.1</v>
      </c>
      <c r="BE604" s="94">
        <v>1</v>
      </c>
      <c r="BF604" s="94">
        <f>BF$3/BI$3</f>
        <v>0.66225165562913912</v>
      </c>
      <c r="BG604" s="93">
        <f>BG603*BE604</f>
        <v>1.340512819113414E+25</v>
      </c>
      <c r="BH604" s="93">
        <f>BC604*BG604*$G604*BF604</f>
        <v>7.0100560750049416E+28</v>
      </c>
      <c r="BI604" s="93">
        <f t="shared" si="672"/>
        <v>1.0993918601908809E+31</v>
      </c>
      <c r="BJ604" s="93">
        <f t="shared" si="645"/>
        <v>7.6056166743996081E+37</v>
      </c>
      <c r="BK604" s="93">
        <f t="shared" si="646"/>
        <v>409053.8666666667</v>
      </c>
      <c r="BL604" s="94">
        <f t="shared" si="647"/>
        <v>156.83067987300029</v>
      </c>
      <c r="BM604" s="100">
        <f t="shared" si="679"/>
        <v>16.0661008553752</v>
      </c>
      <c r="BN604" s="94">
        <f t="shared" si="648"/>
        <v>446</v>
      </c>
      <c r="BO604" s="94">
        <f t="shared" si="649"/>
        <v>17.600000000000001</v>
      </c>
      <c r="BP604" s="94">
        <v>1</v>
      </c>
      <c r="BQ604" s="94">
        <f>BQ$3/BT$3</f>
        <v>0.56818181818181823</v>
      </c>
      <c r="BR604" s="93">
        <f>BR603*BP604</f>
        <v>9.6241945987629711E+22</v>
      </c>
      <c r="BS604" s="93">
        <f>BN604*BR604*$G604*BQ604</f>
        <v>3.8826869677595348E+26</v>
      </c>
      <c r="BT604" s="93">
        <f t="shared" si="673"/>
        <v>1.2513773243066688E+28</v>
      </c>
      <c r="BU604" s="93">
        <f t="shared" si="650"/>
        <v>8.8648247330750388E+37</v>
      </c>
      <c r="BV604" s="93">
        <f t="shared" si="651"/>
        <v>409053.8666666667</v>
      </c>
      <c r="BW604" s="94">
        <f t="shared" si="652"/>
        <v>32.229673282900869</v>
      </c>
      <c r="BX604" s="100">
        <f t="shared" si="680"/>
        <v>3.8483191979583129</v>
      </c>
      <c r="BY604" s="94">
        <f t="shared" si="653"/>
        <v>391</v>
      </c>
      <c r="BZ604" s="94">
        <f t="shared" si="654"/>
        <v>20.350000000000001</v>
      </c>
      <c r="CA604" s="94">
        <v>1</v>
      </c>
      <c r="CB604" s="94">
        <f>CB$3/CE$3</f>
        <v>0.49140049140049141</v>
      </c>
      <c r="CC604" s="93">
        <f>CC603*CA604</f>
        <v>4.432912761618432E+19</v>
      </c>
      <c r="CD604" s="93">
        <f>BY604*CC604*$G604*CB604</f>
        <v>1.3559613784958462E+23</v>
      </c>
      <c r="CE604" s="93">
        <f t="shared" si="674"/>
        <v>7.0649659728006864E+24</v>
      </c>
      <c r="CF604" s="93">
        <f t="shared" si="655"/>
        <v>1.0249953597618015E+38</v>
      </c>
      <c r="CG604" s="93">
        <f t="shared" si="656"/>
        <v>409053.8666666667</v>
      </c>
      <c r="CH604" s="94">
        <f t="shared" si="657"/>
        <v>52.103002967811513</v>
      </c>
      <c r="CI604" s="100">
        <f t="shared" si="681"/>
        <v>7.1933250366008439</v>
      </c>
      <c r="CJ604" s="94">
        <f t="shared" si="658"/>
        <v>341</v>
      </c>
      <c r="CK604" s="94">
        <f t="shared" si="659"/>
        <v>22.85</v>
      </c>
      <c r="CL604" s="94">
        <v>1</v>
      </c>
      <c r="CM604" s="94">
        <f>CM$3/CP$3</f>
        <v>0.43763676148796499</v>
      </c>
      <c r="CN604" s="93">
        <f>CN603*CL604</f>
        <v>2.30043209969664E+17</v>
      </c>
      <c r="CO604" s="93">
        <f>CJ604*CN604*$G604*CM604</f>
        <v>5.4654180275710047E+20</v>
      </c>
      <c r="CP604" s="93">
        <f t="shared" si="675"/>
        <v>7.7469706157140245E+21</v>
      </c>
      <c r="CQ604" s="93">
        <f t="shared" si="660"/>
        <v>1.1509161656293446E+38</v>
      </c>
      <c r="CR604" s="93">
        <f t="shared" si="661"/>
        <v>409053.8666666667</v>
      </c>
      <c r="CS604" s="94">
        <f t="shared" si="662"/>
        <v>14.174525309195809</v>
      </c>
      <c r="CT604" s="100">
        <f t="shared" si="682"/>
        <v>2.1973399139424985</v>
      </c>
      <c r="CU604" s="94">
        <f t="shared" si="663"/>
        <v>278</v>
      </c>
      <c r="CV604" s="94">
        <f t="shared" si="664"/>
        <v>26</v>
      </c>
      <c r="CW604" s="94">
        <v>1</v>
      </c>
      <c r="CX604" s="94">
        <f>CX$3/DA$3</f>
        <v>0.38461538461538458</v>
      </c>
      <c r="CY604" s="93">
        <f>CY603*CW604</f>
        <v>6980525260800</v>
      </c>
      <c r="CZ604" s="93">
        <f>CU604*CY604*$G604*CX604</f>
        <v>1.1882432129554022E+16</v>
      </c>
      <c r="DA604" s="93">
        <f t="shared" si="676"/>
        <v>1.4198455573402135E+18</v>
      </c>
      <c r="DB604" s="93">
        <f t="shared" si="665"/>
        <v>1.309576381022449E+38</v>
      </c>
      <c r="DC604" s="93">
        <f t="shared" si="666"/>
        <v>409053.8666666667</v>
      </c>
      <c r="DD604" s="94">
        <f t="shared" si="667"/>
        <v>119.49115651237504</v>
      </c>
      <c r="DE604" s="100">
        <f t="shared" si="683"/>
        <v>21.077137512359233</v>
      </c>
    </row>
    <row r="605" spans="1:109">
      <c r="A605" s="84">
        <v>8192</v>
      </c>
      <c r="B605" s="84">
        <f t="shared" si="623"/>
        <v>19.966666666666665</v>
      </c>
      <c r="C605" s="112">
        <f t="shared" si="684"/>
        <v>14.74</v>
      </c>
      <c r="D605" s="116"/>
      <c r="E605" s="86">
        <f t="shared" si="619"/>
        <v>3.9950000000000001</v>
      </c>
      <c r="F605" s="86">
        <f t="shared" si="620"/>
        <v>3.9950000000000001</v>
      </c>
      <c r="G605" s="87">
        <f t="shared" si="624"/>
        <v>15.960025000000002</v>
      </c>
      <c r="H605" s="88">
        <f t="shared" si="621"/>
        <v>1.1571601804795828E+36</v>
      </c>
      <c r="I605" s="84">
        <f t="shared" si="622"/>
        <v>119.80000000000007</v>
      </c>
      <c r="J605" s="89">
        <v>599</v>
      </c>
      <c r="K605" s="94">
        <f t="shared" si="625"/>
        <v>599</v>
      </c>
      <c r="L605" s="94">
        <f t="shared" si="626"/>
        <v>10</v>
      </c>
      <c r="M605" s="94">
        <v>1</v>
      </c>
      <c r="N605" s="94">
        <f>N$3/Q$3</f>
        <v>1</v>
      </c>
      <c r="O605" s="93">
        <f>O604*M605</f>
        <v>3.6595999961796203E+30</v>
      </c>
      <c r="P605" s="93">
        <f>K605*O605*$G605*N605</f>
        <v>3.4985977149986961E+34</v>
      </c>
      <c r="Q605" s="93">
        <f t="shared" si="685"/>
        <v>1.1571601804795829E+37</v>
      </c>
      <c r="R605" s="93">
        <f t="shared" si="686"/>
        <v>5.7858009023979145E+37</v>
      </c>
      <c r="S605" s="93">
        <f t="shared" si="627"/>
        <v>409326.93333333335</v>
      </c>
      <c r="T605" s="94">
        <f t="shared" si="687"/>
        <v>330.7497102392677</v>
      </c>
      <c r="U605" s="100">
        <f>T605/(($C605/N$3))</f>
        <v>22.438921997236616</v>
      </c>
      <c r="V605" s="94">
        <f t="shared" si="628"/>
        <v>589</v>
      </c>
      <c r="W605" s="97">
        <f t="shared" si="629"/>
        <v>10.5</v>
      </c>
      <c r="X605" s="94">
        <v>1</v>
      </c>
      <c r="Y605" s="94">
        <f>Y$3/AB$3</f>
        <v>0.95238095238095244</v>
      </c>
      <c r="Z605" s="93">
        <f>Z604*X605</f>
        <v>3.6888767961490565E+30</v>
      </c>
      <c r="AA605" s="93">
        <f>V605*Z605*$G605*Y605</f>
        <v>3.3025827912668823E+34</v>
      </c>
      <c r="AB605" s="93">
        <f t="shared" si="668"/>
        <v>3.0375454737589029E+36</v>
      </c>
      <c r="AC605" s="93">
        <f t="shared" si="630"/>
        <v>6.0750909475178088E+37</v>
      </c>
      <c r="AD605" s="93">
        <f t="shared" si="631"/>
        <v>409326.93333333335</v>
      </c>
      <c r="AE605" s="94">
        <f t="shared" si="632"/>
        <v>91.974847134526783</v>
      </c>
      <c r="AF605" s="100">
        <f t="shared" si="669"/>
        <v>6.5518039003563855</v>
      </c>
      <c r="AG605" s="94">
        <f t="shared" si="633"/>
        <v>564</v>
      </c>
      <c r="AH605" s="94">
        <f t="shared" si="634"/>
        <v>11.75</v>
      </c>
      <c r="AI605" s="94">
        <v>1</v>
      </c>
      <c r="AJ605" s="94">
        <f>AJ$3/AM$3</f>
        <v>0.85106382978723394</v>
      </c>
      <c r="AK605" s="93">
        <f>AK604*AI605</f>
        <v>3.2277671966304244E+29</v>
      </c>
      <c r="AL605" s="93">
        <f>AG605*AK605*$G605*AJ605</f>
        <v>2.4727317673152714E+33</v>
      </c>
      <c r="AM605" s="93">
        <f t="shared" si="670"/>
        <v>1.0622368844246146E+35</v>
      </c>
      <c r="AN605" s="93">
        <f t="shared" si="635"/>
        <v>6.7983160603175483E+37</v>
      </c>
      <c r="AO605" s="93">
        <f t="shared" si="636"/>
        <v>409326.93333333335</v>
      </c>
      <c r="AP605" s="94">
        <f t="shared" si="637"/>
        <v>42.958031213305482</v>
      </c>
      <c r="AQ605" s="100">
        <f t="shared" si="677"/>
        <v>3.4244020811149216</v>
      </c>
      <c r="AR605" s="94">
        <f t="shared" si="638"/>
        <v>534</v>
      </c>
      <c r="AS605" s="94">
        <f t="shared" si="639"/>
        <v>13.25</v>
      </c>
      <c r="AT605" s="94">
        <v>1</v>
      </c>
      <c r="AU605" s="94">
        <f>AU$3/AX$3</f>
        <v>0.75471698113207542</v>
      </c>
      <c r="AV605" s="93">
        <f>AV604*AT605</f>
        <v>2.0452129608278962E+27</v>
      </c>
      <c r="AW605" s="93">
        <f>AR605*AV605*$G605*AU605</f>
        <v>1.3155200824198709E+31</v>
      </c>
      <c r="AX605" s="93">
        <f t="shared" si="671"/>
        <v>1.8716274891790044E+33</v>
      </c>
      <c r="AY605" s="93">
        <f t="shared" si="640"/>
        <v>7.666186195677236E+37</v>
      </c>
      <c r="AZ605" s="93">
        <f t="shared" si="641"/>
        <v>409326.93333333335</v>
      </c>
      <c r="BA605" s="94">
        <f t="shared" si="642"/>
        <v>142.27281773883573</v>
      </c>
      <c r="BB605" s="100">
        <f t="shared" si="678"/>
        <v>12.789110142737947</v>
      </c>
      <c r="BC605" s="94">
        <f t="shared" si="643"/>
        <v>497</v>
      </c>
      <c r="BD605" s="94">
        <f t="shared" si="644"/>
        <v>15.1</v>
      </c>
      <c r="BE605" s="94">
        <v>1</v>
      </c>
      <c r="BF605" s="94">
        <f>BF$3/BI$3</f>
        <v>0.66225165562913912</v>
      </c>
      <c r="BG605" s="93">
        <f>BG604*BE605</f>
        <v>1.340512819113414E+25</v>
      </c>
      <c r="BH605" s="93">
        <f>BC605*BG605*$G605*BF605</f>
        <v>7.0418047672964725E+28</v>
      </c>
      <c r="BI605" s="93">
        <f t="shared" si="672"/>
        <v>1.2628696212983951E+31</v>
      </c>
      <c r="BJ605" s="93">
        <f t="shared" si="645"/>
        <v>8.7365593626208493E+37</v>
      </c>
      <c r="BK605" s="93">
        <f t="shared" si="646"/>
        <v>409326.93333333335</v>
      </c>
      <c r="BL605" s="94">
        <f t="shared" si="647"/>
        <v>179.33891424587773</v>
      </c>
      <c r="BM605" s="100">
        <f t="shared" si="679"/>
        <v>18.371896913926417</v>
      </c>
      <c r="BN605" s="94">
        <f t="shared" si="648"/>
        <v>447</v>
      </c>
      <c r="BO605" s="94">
        <f t="shared" si="649"/>
        <v>17.600000000000001</v>
      </c>
      <c r="BP605" s="94">
        <v>1</v>
      </c>
      <c r="BQ605" s="94">
        <f>BQ$3/BT$3</f>
        <v>0.56818181818181823</v>
      </c>
      <c r="BR605" s="93">
        <f>BR604*BP605</f>
        <v>9.6241945987629711E+22</v>
      </c>
      <c r="BS605" s="93">
        <f>BN605*BR605*$G605*BQ605</f>
        <v>3.9011515182557697E+26</v>
      </c>
      <c r="BT605" s="93">
        <f t="shared" si="673"/>
        <v>1.4374550739116618E+28</v>
      </c>
      <c r="BU605" s="93">
        <f t="shared" si="650"/>
        <v>1.018300958822033E+38</v>
      </c>
      <c r="BV605" s="93">
        <f t="shared" si="651"/>
        <v>409326.93333333335</v>
      </c>
      <c r="BW605" s="94">
        <f t="shared" si="652"/>
        <v>36.846942939410809</v>
      </c>
      <c r="BX605" s="100">
        <f t="shared" si="680"/>
        <v>4.3996349778400967</v>
      </c>
      <c r="BY605" s="94">
        <f t="shared" si="653"/>
        <v>392</v>
      </c>
      <c r="BZ605" s="94">
        <f t="shared" si="654"/>
        <v>20.350000000000001</v>
      </c>
      <c r="CA605" s="94">
        <v>1</v>
      </c>
      <c r="CB605" s="94">
        <f>CB$3/CE$3</f>
        <v>0.49140049140049141</v>
      </c>
      <c r="CC605" s="93">
        <f>CC604*CA605</f>
        <v>4.432912761618432E+19</v>
      </c>
      <c r="CD605" s="93">
        <f>BY605*CC605*$G605*CB605</f>
        <v>1.3628385361824912E+23</v>
      </c>
      <c r="CE605" s="93">
        <f t="shared" si="674"/>
        <v>8.1155147910661757E+24</v>
      </c>
      <c r="CF605" s="93">
        <f t="shared" si="655"/>
        <v>1.1774104836379756E+38</v>
      </c>
      <c r="CG605" s="93">
        <f t="shared" si="656"/>
        <v>409326.93333333335</v>
      </c>
      <c r="CH605" s="94">
        <f t="shared" si="657"/>
        <v>59.54861544933204</v>
      </c>
      <c r="CI605" s="100">
        <f t="shared" si="681"/>
        <v>8.2212640732286779</v>
      </c>
      <c r="CJ605" s="94">
        <f t="shared" si="658"/>
        <v>342</v>
      </c>
      <c r="CK605" s="94">
        <f t="shared" si="659"/>
        <v>22.85</v>
      </c>
      <c r="CL605" s="94">
        <v>1</v>
      </c>
      <c r="CM605" s="94">
        <f>CM$3/CP$3</f>
        <v>0.43763676148796499</v>
      </c>
      <c r="CN605" s="93">
        <f>CN604*CL605</f>
        <v>2.30043209969664E+17</v>
      </c>
      <c r="CO605" s="93">
        <f>CJ605*CN605*$G605*CM605</f>
        <v>5.4951922131775134E+20</v>
      </c>
      <c r="CP605" s="93">
        <f t="shared" si="675"/>
        <v>8.8989324024810685E+21</v>
      </c>
      <c r="CQ605" s="93">
        <f t="shared" si="660"/>
        <v>1.3220555061979235E+38</v>
      </c>
      <c r="CR605" s="93">
        <f t="shared" si="661"/>
        <v>409326.93333333335</v>
      </c>
      <c r="CS605" s="94">
        <f t="shared" si="662"/>
        <v>16.194032996955702</v>
      </c>
      <c r="CT605" s="100">
        <f t="shared" si="682"/>
        <v>2.5104047081440828</v>
      </c>
      <c r="CU605" s="94">
        <f t="shared" si="663"/>
        <v>279</v>
      </c>
      <c r="CV605" s="94">
        <f t="shared" si="664"/>
        <v>26</v>
      </c>
      <c r="CW605" s="94">
        <v>1</v>
      </c>
      <c r="CX605" s="94">
        <f>CX$3/DA$3</f>
        <v>0.38461538461538458</v>
      </c>
      <c r="CY605" s="93">
        <f>CY604*CW605</f>
        <v>6980525260800</v>
      </c>
      <c r="CZ605" s="93">
        <f>CU605*CY605*$G605*CX605</f>
        <v>1.195508107364014E+16</v>
      </c>
      <c r="DA605" s="93">
        <f t="shared" si="676"/>
        <v>1.6309742560665521E+18</v>
      </c>
      <c r="DB605" s="93">
        <f t="shared" si="665"/>
        <v>1.5043082346234576E+38</v>
      </c>
      <c r="DC605" s="93">
        <f t="shared" si="666"/>
        <v>409326.93333333335</v>
      </c>
      <c r="DD605" s="94">
        <f t="shared" si="667"/>
        <v>136.4251941095323</v>
      </c>
      <c r="DE605" s="100">
        <f t="shared" si="683"/>
        <v>24.064145501002983</v>
      </c>
    </row>
    <row r="606" spans="1:109">
      <c r="A606" s="84">
        <v>8192</v>
      </c>
      <c r="B606" s="84">
        <f t="shared" si="623"/>
        <v>20</v>
      </c>
      <c r="C606" s="112">
        <f t="shared" si="684"/>
        <v>14.74</v>
      </c>
      <c r="D606" s="116"/>
      <c r="E606" s="86">
        <f t="shared" si="619"/>
        <v>4</v>
      </c>
      <c r="F606" s="86">
        <f t="shared" si="620"/>
        <v>4</v>
      </c>
      <c r="G606" s="87">
        <f t="shared" si="624"/>
        <v>16</v>
      </c>
      <c r="H606" s="88">
        <f t="shared" si="621"/>
        <v>1.329227995784969E+36</v>
      </c>
      <c r="I606" s="84">
        <f t="shared" si="622"/>
        <v>120.00000000000006</v>
      </c>
      <c r="J606" s="89">
        <v>600</v>
      </c>
      <c r="K606" s="94">
        <f t="shared" si="625"/>
        <v>600</v>
      </c>
      <c r="L606" s="94">
        <f t="shared" si="626"/>
        <v>10</v>
      </c>
      <c r="M606" s="94">
        <v>15</v>
      </c>
      <c r="N606" s="94">
        <f>N$3/Q$3</f>
        <v>1</v>
      </c>
      <c r="O606" s="93">
        <f>O605*M606</f>
        <v>5.4893999942694304E+31</v>
      </c>
      <c r="P606" s="93">
        <f>K606*O606*$G606*N606</f>
        <v>5.2698239944986529E+35</v>
      </c>
      <c r="Q606" s="93">
        <f t="shared" si="685"/>
        <v>1.329227995784969E+37</v>
      </c>
      <c r="R606" s="93">
        <f t="shared" si="686"/>
        <v>6.6461399789248448E+37</v>
      </c>
      <c r="S606" s="93">
        <f t="shared" si="627"/>
        <v>409600</v>
      </c>
      <c r="T606" s="94">
        <f t="shared" si="687"/>
        <v>25.223385015753752</v>
      </c>
      <c r="U606" s="100">
        <f>T606/(($C606/N$3))</f>
        <v>1.7112201503225068</v>
      </c>
      <c r="V606" s="94">
        <f t="shared" si="628"/>
        <v>590</v>
      </c>
      <c r="W606" s="97">
        <f t="shared" si="629"/>
        <v>10.5</v>
      </c>
      <c r="X606" s="94">
        <v>1</v>
      </c>
      <c r="Y606" s="94">
        <f>Y$3/AB$3</f>
        <v>0.95238095238095244</v>
      </c>
      <c r="Z606" s="93">
        <f>Z605*X606</f>
        <v>3.6888767961490565E+30</v>
      </c>
      <c r="AA606" s="93">
        <f>V606*Z606*$G606*Y606</f>
        <v>3.3164759005378185E+34</v>
      </c>
      <c r="AB606" s="93">
        <f t="shared" si="668"/>
        <v>3.4892234889355405E+36</v>
      </c>
      <c r="AC606" s="93">
        <f t="shared" si="630"/>
        <v>6.978446977871087E+37</v>
      </c>
      <c r="AD606" s="93">
        <f t="shared" si="631"/>
        <v>409600</v>
      </c>
      <c r="AE606" s="94">
        <f t="shared" si="632"/>
        <v>105.20876959696008</v>
      </c>
      <c r="AF606" s="100">
        <f t="shared" si="669"/>
        <v>7.4945188654550945</v>
      </c>
      <c r="AG606" s="94">
        <f t="shared" si="633"/>
        <v>565</v>
      </c>
      <c r="AH606" s="94">
        <f t="shared" si="634"/>
        <v>11.75</v>
      </c>
      <c r="AI606" s="94">
        <v>1</v>
      </c>
      <c r="AJ606" s="94">
        <f>AJ$3/AM$3</f>
        <v>0.85106382978723394</v>
      </c>
      <c r="AK606" s="93">
        <f>AK605*AI606</f>
        <v>3.2277671966304244E+29</v>
      </c>
      <c r="AL606" s="93">
        <f>AG606*AK606*$G606*AJ606</f>
        <v>2.4833204644714069E+33</v>
      </c>
      <c r="AM606" s="93">
        <f t="shared" si="670"/>
        <v>1.2201897617557302E+35</v>
      </c>
      <c r="AN606" s="93">
        <f t="shared" si="635"/>
        <v>7.8092144752366924E+37</v>
      </c>
      <c r="AO606" s="93">
        <f t="shared" si="636"/>
        <v>409600</v>
      </c>
      <c r="AP606" s="94">
        <f t="shared" si="637"/>
        <v>49.135412815738086</v>
      </c>
      <c r="AQ606" s="100">
        <f t="shared" si="677"/>
        <v>3.9168324327335315</v>
      </c>
      <c r="AR606" s="94">
        <f t="shared" si="638"/>
        <v>535</v>
      </c>
      <c r="AS606" s="94">
        <f t="shared" si="639"/>
        <v>13.25</v>
      </c>
      <c r="AT606" s="94">
        <v>1</v>
      </c>
      <c r="AU606" s="94">
        <f>AU$3/AX$3</f>
        <v>0.75471698113207542</v>
      </c>
      <c r="AV606" s="93">
        <f>AV605*AT606</f>
        <v>2.0452129608278962E+27</v>
      </c>
      <c r="AW606" s="93">
        <f>AR606*AV606*$G606*AU606</f>
        <v>1.3212847505423993E+31</v>
      </c>
      <c r="AX606" s="93">
        <f t="shared" si="671"/>
        <v>2.149935417987154E+33</v>
      </c>
      <c r="AY606" s="93">
        <f t="shared" si="640"/>
        <v>8.806135472075419E+37</v>
      </c>
      <c r="AZ606" s="93">
        <f t="shared" si="641"/>
        <v>409600</v>
      </c>
      <c r="BA606" s="94">
        <f t="shared" si="642"/>
        <v>162.71552495437385</v>
      </c>
      <c r="BB606" s="100">
        <f t="shared" si="678"/>
        <v>14.626734773714066</v>
      </c>
      <c r="BC606" s="94">
        <f t="shared" si="643"/>
        <v>498</v>
      </c>
      <c r="BD606" s="94">
        <f t="shared" si="644"/>
        <v>15.1</v>
      </c>
      <c r="BE606" s="94">
        <v>1</v>
      </c>
      <c r="BF606" s="94">
        <f>BF$3/BI$3</f>
        <v>0.66225165562913912</v>
      </c>
      <c r="BG606" s="93">
        <f>BG605*BE606</f>
        <v>1.340512819113414E+25</v>
      </c>
      <c r="BH606" s="93">
        <f>BC606*BG606*$G606*BF606</f>
        <v>7.0736464521163469E+28</v>
      </c>
      <c r="BI606" s="93">
        <f t="shared" si="672"/>
        <v>1.450656256561195E+31</v>
      </c>
      <c r="BJ606" s="93">
        <f t="shared" si="645"/>
        <v>1.0035671368176515E+38</v>
      </c>
      <c r="BK606" s="93">
        <f t="shared" si="646"/>
        <v>409600</v>
      </c>
      <c r="BL606" s="94">
        <f t="shared" si="647"/>
        <v>205.07898809774085</v>
      </c>
      <c r="BM606" s="100">
        <f t="shared" si="679"/>
        <v>21.008770151125422</v>
      </c>
      <c r="BN606" s="94">
        <f t="shared" si="648"/>
        <v>448</v>
      </c>
      <c r="BO606" s="94">
        <f t="shared" si="649"/>
        <v>17.600000000000001</v>
      </c>
      <c r="BP606" s="94">
        <v>1</v>
      </c>
      <c r="BQ606" s="94">
        <f>BQ$3/BT$3</f>
        <v>0.56818181818181823</v>
      </c>
      <c r="BR606" s="93">
        <f>BR605*BP606</f>
        <v>9.6241945987629711E+22</v>
      </c>
      <c r="BS606" s="93">
        <f>BN606*BR606*$G606*BQ606</f>
        <v>3.9196719820416467E+26</v>
      </c>
      <c r="BT606" s="93">
        <f t="shared" si="673"/>
        <v>1.6512022787844675E+28</v>
      </c>
      <c r="BU606" s="93">
        <f t="shared" si="650"/>
        <v>1.1697206362907728E+38</v>
      </c>
      <c r="BV606" s="93">
        <f t="shared" si="651"/>
        <v>409600</v>
      </c>
      <c r="BW606" s="94">
        <f t="shared" si="652"/>
        <v>42.126032136097336</v>
      </c>
      <c r="BX606" s="100">
        <f t="shared" si="680"/>
        <v>5.029973986399682</v>
      </c>
      <c r="BY606" s="94">
        <f t="shared" si="653"/>
        <v>393</v>
      </c>
      <c r="BZ606" s="94">
        <f t="shared" si="654"/>
        <v>20.350000000000001</v>
      </c>
      <c r="CA606" s="94">
        <v>1</v>
      </c>
      <c r="CB606" s="94">
        <f>CB$3/CE$3</f>
        <v>0.49140049140049141</v>
      </c>
      <c r="CC606" s="93">
        <f>CC605*CA606</f>
        <v>4.432912761618432E+19</v>
      </c>
      <c r="CD606" s="93">
        <f>BY606*CC606*$G606*CB606</f>
        <v>1.3697373683074546E+23</v>
      </c>
      <c r="CE606" s="93">
        <f t="shared" si="674"/>
        <v>9.3222784904518237E+24</v>
      </c>
      <c r="CF606" s="93">
        <f t="shared" si="655"/>
        <v>1.3524894857112061E+38</v>
      </c>
      <c r="CG606" s="93">
        <f t="shared" si="656"/>
        <v>409600</v>
      </c>
      <c r="CH606" s="94">
        <f t="shared" si="657"/>
        <v>68.058875417636429</v>
      </c>
      <c r="CI606" s="100">
        <f t="shared" si="681"/>
        <v>9.3961880240766718</v>
      </c>
      <c r="CJ606" s="94">
        <f t="shared" si="658"/>
        <v>343</v>
      </c>
      <c r="CK606" s="94">
        <f t="shared" si="659"/>
        <v>22.85</v>
      </c>
      <c r="CL606" s="94">
        <v>1</v>
      </c>
      <c r="CM606" s="94">
        <f>CM$3/CP$3</f>
        <v>0.43763676148796499</v>
      </c>
      <c r="CN606" s="93">
        <f>CN605*CL606</f>
        <v>2.30043209969664E+17</v>
      </c>
      <c r="CO606" s="93">
        <f>CJ606*CN606*$G606*CM606</f>
        <v>5.5250640538884728E+20</v>
      </c>
      <c r="CP606" s="93">
        <f t="shared" si="675"/>
        <v>1.0222189011959816E+22</v>
      </c>
      <c r="CQ606" s="93">
        <f t="shared" si="660"/>
        <v>1.5186429851843272E+38</v>
      </c>
      <c r="CR606" s="93">
        <f t="shared" si="661"/>
        <v>409600</v>
      </c>
      <c r="CS606" s="94">
        <f t="shared" si="662"/>
        <v>18.501485072857324</v>
      </c>
      <c r="CT606" s="100">
        <f t="shared" si="682"/>
        <v>2.868106742976865</v>
      </c>
      <c r="CU606" s="94">
        <f t="shared" si="663"/>
        <v>280</v>
      </c>
      <c r="CV606" s="94">
        <f t="shared" si="664"/>
        <v>26</v>
      </c>
      <c r="CW606" s="94">
        <v>14</v>
      </c>
      <c r="CX606" s="94">
        <f>CX$3/DA$3</f>
        <v>0.38461538461538458</v>
      </c>
      <c r="CY606" s="93">
        <f>CY605*CW606</f>
        <v>97727353651200</v>
      </c>
      <c r="CZ606" s="93">
        <f>CU606*CY606*$G606*CX606</f>
        <v>1.6839174782976E+17</v>
      </c>
      <c r="DA606" s="93">
        <f t="shared" si="676"/>
        <v>1.8734974449861612E+18</v>
      </c>
      <c r="DB606" s="93">
        <f t="shared" si="665"/>
        <v>1.7279963945204594E+38</v>
      </c>
      <c r="DC606" s="93">
        <f t="shared" si="666"/>
        <v>409600</v>
      </c>
      <c r="DD606" s="94">
        <f t="shared" si="667"/>
        <v>11.125826943017552</v>
      </c>
      <c r="DE606" s="100">
        <f t="shared" si="683"/>
        <v>1.9624932192568272</v>
      </c>
    </row>
    <row r="607" spans="1:109">
      <c r="A607" s="84">
        <v>8192</v>
      </c>
      <c r="B607" s="84">
        <f t="shared" si="623"/>
        <v>20.033333333333335</v>
      </c>
      <c r="C607" s="112">
        <f t="shared" si="684"/>
        <v>14.74</v>
      </c>
      <c r="D607" s="116"/>
      <c r="E607" s="86">
        <f t="shared" si="619"/>
        <v>4.0049999999999999</v>
      </c>
      <c r="F607" s="86">
        <f t="shared" si="620"/>
        <v>4.0049999999999999</v>
      </c>
      <c r="G607" s="87">
        <f t="shared" si="624"/>
        <v>16.040025</v>
      </c>
      <c r="H607" s="88">
        <f t="shared" si="621"/>
        <v>1.5268820121742002E+36</v>
      </c>
      <c r="I607" s="84">
        <f t="shared" si="622"/>
        <v>120.20000000000005</v>
      </c>
      <c r="J607" s="89">
        <v>601</v>
      </c>
      <c r="K607" s="94">
        <f t="shared" si="625"/>
        <v>601</v>
      </c>
      <c r="L607" s="94">
        <f t="shared" si="626"/>
        <v>10</v>
      </c>
      <c r="M607" s="94">
        <v>1</v>
      </c>
      <c r="N607" s="94">
        <f>N$3/Q$3</f>
        <v>1</v>
      </c>
      <c r="O607" s="93">
        <f>O606*M607</f>
        <v>5.4893999942694304E+31</v>
      </c>
      <c r="P607" s="93">
        <f>K607*O607*$G607*N607</f>
        <v>5.2918117998991992E+35</v>
      </c>
      <c r="Q607" s="93">
        <f t="shared" si="685"/>
        <v>1.5268820121742001E+37</v>
      </c>
      <c r="R607" s="93">
        <f t="shared" si="686"/>
        <v>7.634410060871001E+37</v>
      </c>
      <c r="S607" s="93">
        <f t="shared" si="627"/>
        <v>409873.06666666665</v>
      </c>
      <c r="T607" s="94">
        <f t="shared" si="687"/>
        <v>28.853671859669781</v>
      </c>
      <c r="U607" s="100">
        <f>T607/(($C607/N$3))</f>
        <v>1.9575082672774613</v>
      </c>
      <c r="V607" s="94">
        <f t="shared" si="628"/>
        <v>591</v>
      </c>
      <c r="W607" s="97">
        <f t="shared" si="629"/>
        <v>10.5</v>
      </c>
      <c r="X607" s="94">
        <v>1</v>
      </c>
      <c r="Y607" s="94">
        <f>Y$3/AB$3</f>
        <v>0.95238095238095244</v>
      </c>
      <c r="Z607" s="93">
        <f>Z606*X607</f>
        <v>3.6888767961490565E+30</v>
      </c>
      <c r="AA607" s="93">
        <f>V607*Z607*$G607*Y607</f>
        <v>3.3304074795239148E+34</v>
      </c>
      <c r="AB607" s="93">
        <f t="shared" si="668"/>
        <v>4.0080652819572715E+36</v>
      </c>
      <c r="AC607" s="93">
        <f t="shared" si="630"/>
        <v>8.0161305639145516E+37</v>
      </c>
      <c r="AD607" s="93">
        <f t="shared" si="631"/>
        <v>409873.06666666665</v>
      </c>
      <c r="AE607" s="94">
        <f t="shared" si="632"/>
        <v>120.34759429888828</v>
      </c>
      <c r="AF607" s="100">
        <f t="shared" si="669"/>
        <v>8.5729290375734521</v>
      </c>
      <c r="AG607" s="94">
        <f t="shared" si="633"/>
        <v>566</v>
      </c>
      <c r="AH607" s="94">
        <f t="shared" si="634"/>
        <v>11.75</v>
      </c>
      <c r="AI607" s="94">
        <v>1</v>
      </c>
      <c r="AJ607" s="94">
        <f>AJ$3/AM$3</f>
        <v>0.85106382978723394</v>
      </c>
      <c r="AK607" s="93">
        <f>AK606*AI607</f>
        <v>3.2277671966304244E+29</v>
      </c>
      <c r="AL607" s="93">
        <f>AG607*AK607*$G607*AJ607</f>
        <v>2.4939388982912904E+33</v>
      </c>
      <c r="AM607" s="93">
        <f t="shared" si="670"/>
        <v>1.4016299721130315E+35</v>
      </c>
      <c r="AN607" s="93">
        <f t="shared" si="635"/>
        <v>8.9704318215234253E+37</v>
      </c>
      <c r="AO607" s="93">
        <f t="shared" si="636"/>
        <v>409873.06666666665</v>
      </c>
      <c r="AP607" s="94">
        <f t="shared" si="637"/>
        <v>56.201455980872318</v>
      </c>
      <c r="AQ607" s="100">
        <f t="shared" si="677"/>
        <v>4.4801024950831057</v>
      </c>
      <c r="AR607" s="94">
        <f t="shared" si="638"/>
        <v>536</v>
      </c>
      <c r="AS607" s="94">
        <f t="shared" si="639"/>
        <v>13.25</v>
      </c>
      <c r="AT607" s="94">
        <v>1</v>
      </c>
      <c r="AU607" s="94">
        <f>AU$3/AX$3</f>
        <v>0.75471698113207542</v>
      </c>
      <c r="AV607" s="93">
        <f>AV606*AT607</f>
        <v>2.0452129608278962E+27</v>
      </c>
      <c r="AW607" s="93">
        <f>AR607*AV607*$G607*AU607</f>
        <v>1.3270658961353857E+31</v>
      </c>
      <c r="AX607" s="93">
        <f t="shared" si="671"/>
        <v>2.4696272779917065E+33</v>
      </c>
      <c r="AY607" s="93">
        <f t="shared" si="640"/>
        <v>1.0115593330654075E+38</v>
      </c>
      <c r="AZ607" s="93">
        <f t="shared" si="641"/>
        <v>409873.06666666665</v>
      </c>
      <c r="BA607" s="94">
        <f t="shared" si="642"/>
        <v>186.09680839388838</v>
      </c>
      <c r="BB607" s="100">
        <f t="shared" si="678"/>
        <v>16.72851228778169</v>
      </c>
      <c r="BC607" s="94">
        <f t="shared" si="643"/>
        <v>499</v>
      </c>
      <c r="BD607" s="94">
        <f t="shared" si="644"/>
        <v>15.1</v>
      </c>
      <c r="BE607" s="94">
        <v>1</v>
      </c>
      <c r="BF607" s="94">
        <f>BF$3/BI$3</f>
        <v>0.66225165562913912</v>
      </c>
      <c r="BG607" s="93">
        <f>BG606*BE607</f>
        <v>1.340512819113414E+25</v>
      </c>
      <c r="BH607" s="93">
        <f>BC607*BG607*$G607*BF607</f>
        <v>7.1055812626280935E+28</v>
      </c>
      <c r="BI607" s="93">
        <f t="shared" si="672"/>
        <v>1.6663664555780016E+31</v>
      </c>
      <c r="BJ607" s="93">
        <f t="shared" si="645"/>
        <v>1.1527959191915212E+38</v>
      </c>
      <c r="BK607" s="93">
        <f t="shared" si="646"/>
        <v>409873.06666666665</v>
      </c>
      <c r="BL607" s="94">
        <f t="shared" si="647"/>
        <v>234.51514999093456</v>
      </c>
      <c r="BM607" s="100">
        <f t="shared" si="679"/>
        <v>24.02427927315544</v>
      </c>
      <c r="BN607" s="94">
        <f t="shared" si="648"/>
        <v>449</v>
      </c>
      <c r="BO607" s="94">
        <f t="shared" si="649"/>
        <v>17.600000000000001</v>
      </c>
      <c r="BP607" s="94">
        <v>1</v>
      </c>
      <c r="BQ607" s="94">
        <f>BQ$3/BT$3</f>
        <v>0.56818181818181823</v>
      </c>
      <c r="BR607" s="93">
        <f>BR606*BP607</f>
        <v>9.6241945987629711E+22</v>
      </c>
      <c r="BS607" s="93">
        <f>BN607*BR607*$G607*BQ607</f>
        <v>3.9382484411415537E+26</v>
      </c>
      <c r="BT607" s="93">
        <f t="shared" si="673"/>
        <v>1.8967333414070735E+28</v>
      </c>
      <c r="BU607" s="93">
        <f t="shared" si="650"/>
        <v>1.3436561707132962E+38</v>
      </c>
      <c r="BV607" s="93">
        <f t="shared" si="651"/>
        <v>409873.06666666665</v>
      </c>
      <c r="BW607" s="94">
        <f t="shared" si="652"/>
        <v>48.161850877474862</v>
      </c>
      <c r="BX607" s="100">
        <f t="shared" si="680"/>
        <v>5.7506687614895355</v>
      </c>
      <c r="BY607" s="94">
        <f t="shared" si="653"/>
        <v>394</v>
      </c>
      <c r="BZ607" s="94">
        <f t="shared" si="654"/>
        <v>20.350000000000001</v>
      </c>
      <c r="CA607" s="94">
        <v>1</v>
      </c>
      <c r="CB607" s="94">
        <f>CB$3/CE$3</f>
        <v>0.49140049140049141</v>
      </c>
      <c r="CC607" s="93">
        <f>CC606*CA607</f>
        <v>4.432912761618432E+19</v>
      </c>
      <c r="CD607" s="93">
        <f>BY607*CC607*$G607*CB607</f>
        <v>1.3766579075457692E+23</v>
      </c>
      <c r="CE607" s="93">
        <f t="shared" si="674"/>
        <v>1.0708485966806254E+25</v>
      </c>
      <c r="CF607" s="93">
        <f t="shared" si="655"/>
        <v>1.5536024473872487E+38</v>
      </c>
      <c r="CG607" s="93">
        <f t="shared" si="656"/>
        <v>409873.06666666665</v>
      </c>
      <c r="CH607" s="94">
        <f t="shared" si="657"/>
        <v>77.78610726826652</v>
      </c>
      <c r="CI607" s="100">
        <f t="shared" si="681"/>
        <v>10.739126749723363</v>
      </c>
      <c r="CJ607" s="94">
        <f t="shared" si="658"/>
        <v>344</v>
      </c>
      <c r="CK607" s="94">
        <f t="shared" si="659"/>
        <v>22.85</v>
      </c>
      <c r="CL607" s="94">
        <v>1</v>
      </c>
      <c r="CM607" s="94">
        <f>CM$3/CP$3</f>
        <v>0.43763676148796499</v>
      </c>
      <c r="CN607" s="93">
        <f>CN606*CL607</f>
        <v>2.30043209969664E+17</v>
      </c>
      <c r="CO607" s="93">
        <f>CJ607*CN607*$G607*CM607</f>
        <v>5.555033700716932E+20</v>
      </c>
      <c r="CP607" s="93">
        <f t="shared" si="675"/>
        <v>1.1742211702507008E+22</v>
      </c>
      <c r="CQ607" s="93">
        <f t="shared" si="660"/>
        <v>1.744462698909024E+38</v>
      </c>
      <c r="CR607" s="93">
        <f t="shared" si="661"/>
        <v>409873.06666666665</v>
      </c>
      <c r="CS607" s="94">
        <f t="shared" si="662"/>
        <v>21.13796663554275</v>
      </c>
      <c r="CT607" s="100">
        <f t="shared" si="682"/>
        <v>3.2768150449264035</v>
      </c>
      <c r="CU607" s="94">
        <f t="shared" si="663"/>
        <v>281</v>
      </c>
      <c r="CV607" s="94">
        <f t="shared" si="664"/>
        <v>26</v>
      </c>
      <c r="CW607" s="94">
        <v>1</v>
      </c>
      <c r="CX607" s="94">
        <f>CX$3/DA$3</f>
        <v>0.38461538461538458</v>
      </c>
      <c r="CY607" s="93">
        <f>CY606*CW607</f>
        <v>97727353651200</v>
      </c>
      <c r="CZ607" s="93">
        <f>CU607*CY607*$G607*CX607</f>
        <v>1.6941589384826694E+17</v>
      </c>
      <c r="DA607" s="93">
        <f t="shared" si="676"/>
        <v>2.152083433146752E+18</v>
      </c>
      <c r="DB607" s="93">
        <f t="shared" si="665"/>
        <v>1.9849466158264602E+38</v>
      </c>
      <c r="DC607" s="93">
        <f t="shared" si="666"/>
        <v>409873.06666666665</v>
      </c>
      <c r="DD607" s="94">
        <f t="shared" si="667"/>
        <v>12.70296065063536</v>
      </c>
      <c r="DE607" s="100">
        <f t="shared" si="683"/>
        <v>2.2406850537077294</v>
      </c>
    </row>
    <row r="608" spans="1:109">
      <c r="A608" s="84">
        <v>8192</v>
      </c>
      <c r="B608" s="84">
        <f t="shared" si="623"/>
        <v>20.066666666666666</v>
      </c>
      <c r="C608" s="112">
        <f t="shared" si="684"/>
        <v>14.74</v>
      </c>
      <c r="D608" s="116"/>
      <c r="E608" s="86">
        <f t="shared" si="619"/>
        <v>4.01</v>
      </c>
      <c r="F608" s="86">
        <f t="shared" si="620"/>
        <v>4.01</v>
      </c>
      <c r="G608" s="87">
        <f t="shared" si="624"/>
        <v>16.080099999999998</v>
      </c>
      <c r="H608" s="88">
        <f t="shared" si="621"/>
        <v>1.7539268556590663E+36</v>
      </c>
      <c r="I608" s="84">
        <f t="shared" si="622"/>
        <v>120.40000000000006</v>
      </c>
      <c r="J608" s="89">
        <v>602</v>
      </c>
      <c r="K608" s="94">
        <f t="shared" si="625"/>
        <v>602</v>
      </c>
      <c r="L608" s="94">
        <f t="shared" si="626"/>
        <v>10</v>
      </c>
      <c r="M608" s="94">
        <v>1</v>
      </c>
      <c r="N608" s="94">
        <f>N$3/Q$3</f>
        <v>1</v>
      </c>
      <c r="O608" s="93">
        <f>O607*M608</f>
        <v>5.4893999942694304E+31</v>
      </c>
      <c r="P608" s="93">
        <f>K608*O608*$G608*N608</f>
        <v>5.3138600710406817E+35</v>
      </c>
      <c r="Q608" s="93">
        <f t="shared" si="685"/>
        <v>1.7539268556590664E+37</v>
      </c>
      <c r="R608" s="93">
        <f t="shared" si="686"/>
        <v>8.7696342782953313E+37</v>
      </c>
      <c r="S608" s="93">
        <f t="shared" si="627"/>
        <v>410146.1333333333</v>
      </c>
      <c r="T608" s="94">
        <f t="shared" si="687"/>
        <v>33.006643611441056</v>
      </c>
      <c r="U608" s="100">
        <f>T608/(($C608/N$3))</f>
        <v>2.2392566900570596</v>
      </c>
      <c r="V608" s="94">
        <f t="shared" si="628"/>
        <v>592</v>
      </c>
      <c r="W608" s="97">
        <f t="shared" si="629"/>
        <v>10.5</v>
      </c>
      <c r="X608" s="94">
        <v>1</v>
      </c>
      <c r="Y608" s="94">
        <f>Y$3/AB$3</f>
        <v>0.95238095238095244</v>
      </c>
      <c r="Z608" s="93">
        <f>Z607*X608</f>
        <v>3.6888767961490565E+30</v>
      </c>
      <c r="AA608" s="93">
        <f>V608*Z608*$G608*Y608</f>
        <v>3.3443775809234109E+34</v>
      </c>
      <c r="AB608" s="93">
        <f t="shared" si="668"/>
        <v>4.6040579961050458E+36</v>
      </c>
      <c r="AC608" s="93">
        <f t="shared" si="630"/>
        <v>9.2081159922100969E+37</v>
      </c>
      <c r="AD608" s="93">
        <f t="shared" si="631"/>
        <v>410146.1333333333</v>
      </c>
      <c r="AE608" s="94">
        <f t="shared" si="632"/>
        <v>137.66561593903003</v>
      </c>
      <c r="AF608" s="100">
        <f t="shared" si="669"/>
        <v>9.8065737270001048</v>
      </c>
      <c r="AG608" s="94">
        <f t="shared" si="633"/>
        <v>567</v>
      </c>
      <c r="AH608" s="94">
        <f t="shared" si="634"/>
        <v>11.75</v>
      </c>
      <c r="AI608" s="94">
        <v>1</v>
      </c>
      <c r="AJ608" s="94">
        <f>AJ$3/AM$3</f>
        <v>0.85106382978723394</v>
      </c>
      <c r="AK608" s="93">
        <f>AK607*AI608</f>
        <v>3.2277671966304244E+29</v>
      </c>
      <c r="AL608" s="93">
        <f>AG608*AK608*$G608*AJ608</f>
        <v>2.5045871099804602E+33</v>
      </c>
      <c r="AM608" s="93">
        <f t="shared" si="670"/>
        <v>1.6100500432807797E+35</v>
      </c>
      <c r="AN608" s="93">
        <f t="shared" si="635"/>
        <v>1.0304320276997015E+38</v>
      </c>
      <c r="AO608" s="93">
        <f t="shared" si="636"/>
        <v>410146.1333333333</v>
      </c>
      <c r="AP608" s="94">
        <f t="shared" si="637"/>
        <v>64.284050527327864</v>
      </c>
      <c r="AQ608" s="100">
        <f t="shared" si="677"/>
        <v>5.124407012863653</v>
      </c>
      <c r="AR608" s="94">
        <f t="shared" si="638"/>
        <v>537</v>
      </c>
      <c r="AS608" s="94">
        <f t="shared" si="639"/>
        <v>13.25</v>
      </c>
      <c r="AT608" s="94">
        <v>1</v>
      </c>
      <c r="AU608" s="94">
        <f>AU$3/AX$3</f>
        <v>0.75471698113207542</v>
      </c>
      <c r="AV608" s="93">
        <f>AV607*AT608</f>
        <v>2.0452129608278962E+27</v>
      </c>
      <c r="AW608" s="93">
        <f>AR608*AV608*$G608*AU608</f>
        <v>1.3328635423521843E+31</v>
      </c>
      <c r="AX608" s="93">
        <f t="shared" si="671"/>
        <v>2.8368567916848794E+33</v>
      </c>
      <c r="AY608" s="93">
        <f t="shared" si="640"/>
        <v>1.1619765418741314E+38</v>
      </c>
      <c r="AZ608" s="93">
        <f t="shared" si="641"/>
        <v>410146.1333333333</v>
      </c>
      <c r="BA608" s="94">
        <f t="shared" si="642"/>
        <v>212.83925184708016</v>
      </c>
      <c r="BB608" s="100">
        <f t="shared" si="678"/>
        <v>19.132429355317587</v>
      </c>
      <c r="BC608" s="94">
        <f t="shared" si="643"/>
        <v>500</v>
      </c>
      <c r="BD608" s="94">
        <f t="shared" si="644"/>
        <v>15.1</v>
      </c>
      <c r="BE608" s="94">
        <v>15</v>
      </c>
      <c r="BF608" s="94">
        <f>BF$3/BI$3</f>
        <v>0.66225165562913912</v>
      </c>
      <c r="BG608" s="93">
        <f>BG607*BE608</f>
        <v>2.0107692286701212E+26</v>
      </c>
      <c r="BH608" s="93">
        <f>BC608*BG608*$G608*BF608</f>
        <v>1.0706413997992852E+30</v>
      </c>
      <c r="BI608" s="93">
        <f t="shared" si="672"/>
        <v>1.9141524063446905E+31</v>
      </c>
      <c r="BJ608" s="93">
        <f t="shared" si="645"/>
        <v>1.324214776022595E+38</v>
      </c>
      <c r="BK608" s="93">
        <f t="shared" si="646"/>
        <v>410146.1333333333</v>
      </c>
      <c r="BL608" s="94">
        <f t="shared" si="647"/>
        <v>17.878557719732672</v>
      </c>
      <c r="BM608" s="100">
        <f t="shared" si="679"/>
        <v>1.8315211775302807</v>
      </c>
      <c r="BN608" s="94">
        <f t="shared" si="648"/>
        <v>450</v>
      </c>
      <c r="BO608" s="94">
        <f t="shared" si="649"/>
        <v>17.600000000000001</v>
      </c>
      <c r="BP608" s="94">
        <v>1</v>
      </c>
      <c r="BQ608" s="94">
        <f>BQ$3/BT$3</f>
        <v>0.56818181818181823</v>
      </c>
      <c r="BR608" s="93">
        <f>BR607*BP608</f>
        <v>9.6241945987629711E+22</v>
      </c>
      <c r="BS608" s="93">
        <f>BN608*BR608*$G608*BQ608</f>
        <v>3.9568809775798751E+26</v>
      </c>
      <c r="BT608" s="93">
        <f t="shared" si="673"/>
        <v>2.1787744691423354E+28</v>
      </c>
      <c r="BU608" s="93">
        <f t="shared" si="650"/>
        <v>1.5434556329799785E+38</v>
      </c>
      <c r="BV608" s="93">
        <f t="shared" si="651"/>
        <v>410146.1333333333</v>
      </c>
      <c r="BW608" s="94">
        <f t="shared" si="652"/>
        <v>55.062926620424328</v>
      </c>
      <c r="BX608" s="100">
        <f t="shared" si="680"/>
        <v>6.5746778054238</v>
      </c>
      <c r="BY608" s="94">
        <f t="shared" si="653"/>
        <v>395</v>
      </c>
      <c r="BZ608" s="94">
        <f t="shared" si="654"/>
        <v>20.350000000000001</v>
      </c>
      <c r="CA608" s="94">
        <v>1</v>
      </c>
      <c r="CB608" s="94">
        <f>CB$3/CE$3</f>
        <v>0.49140049140049141</v>
      </c>
      <c r="CC608" s="93">
        <f>CC607*CA608</f>
        <v>4.432912761618432E+19</v>
      </c>
      <c r="CD608" s="93">
        <f>BY608*CC608*$G608*CB608</f>
        <v>1.3836001865724675E+23</v>
      </c>
      <c r="CE608" s="93">
        <f t="shared" si="674"/>
        <v>1.2300820214579177E+25</v>
      </c>
      <c r="CF608" s="93">
        <f t="shared" si="655"/>
        <v>1.7846205756331002E+38</v>
      </c>
      <c r="CG608" s="93">
        <f t="shared" si="656"/>
        <v>410146.1333333333</v>
      </c>
      <c r="CH608" s="94">
        <f t="shared" si="657"/>
        <v>88.904441716298578</v>
      </c>
      <c r="CI608" s="100">
        <f t="shared" si="681"/>
        <v>12.274120684712864</v>
      </c>
      <c r="CJ608" s="94">
        <f t="shared" si="658"/>
        <v>345</v>
      </c>
      <c r="CK608" s="94">
        <f t="shared" si="659"/>
        <v>22.85</v>
      </c>
      <c r="CL608" s="94">
        <v>1</v>
      </c>
      <c r="CM608" s="94">
        <f>CM$3/CP$3</f>
        <v>0.43763676148796499</v>
      </c>
      <c r="CN608" s="93">
        <f>CN607*CL608</f>
        <v>2.30043209969664E+17</v>
      </c>
      <c r="CO608" s="93">
        <f>CJ608*CN608*$G608*CM608</f>
        <v>5.5851013046759378E+20</v>
      </c>
      <c r="CP608" s="93">
        <f t="shared" si="675"/>
        <v>1.3488259266696737E+22</v>
      </c>
      <c r="CQ608" s="93">
        <f t="shared" si="660"/>
        <v>2.0038614325904835E+38</v>
      </c>
      <c r="CR608" s="93">
        <f t="shared" si="661"/>
        <v>410146.1333333333</v>
      </c>
      <c r="CS608" s="94">
        <f t="shared" si="662"/>
        <v>24.150429026961689</v>
      </c>
      <c r="CT608" s="100">
        <f t="shared" si="682"/>
        <v>3.7438080275853096</v>
      </c>
      <c r="CU608" s="94">
        <f t="shared" si="663"/>
        <v>282</v>
      </c>
      <c r="CV608" s="94">
        <f t="shared" si="664"/>
        <v>26</v>
      </c>
      <c r="CW608" s="94">
        <v>1</v>
      </c>
      <c r="CX608" s="94">
        <f>CX$3/DA$3</f>
        <v>0.38461538461538458</v>
      </c>
      <c r="CY608" s="93">
        <f>CY607*CW608</f>
        <v>97727353651200</v>
      </c>
      <c r="CZ608" s="93">
        <f>CU608*CY608*$G608*CX608</f>
        <v>1.7044357872459936E+17</v>
      </c>
      <c r="DA608" s="93">
        <f t="shared" si="676"/>
        <v>2.4720946994720451E+18</v>
      </c>
      <c r="DB608" s="93">
        <f t="shared" si="665"/>
        <v>2.280104912356786E+38</v>
      </c>
      <c r="DC608" s="93">
        <f t="shared" si="666"/>
        <v>410146.1333333333</v>
      </c>
      <c r="DD608" s="94">
        <f t="shared" si="667"/>
        <v>14.503888723590023</v>
      </c>
      <c r="DE608" s="100">
        <f t="shared" si="683"/>
        <v>2.5583521493442372</v>
      </c>
    </row>
    <row r="609" spans="1:109">
      <c r="A609" s="84">
        <v>8192</v>
      </c>
      <c r="B609" s="84">
        <f t="shared" si="623"/>
        <v>20.100000000000001</v>
      </c>
      <c r="C609" s="112">
        <f t="shared" si="684"/>
        <v>14.74</v>
      </c>
      <c r="D609" s="116"/>
      <c r="E609" s="86">
        <f t="shared" si="619"/>
        <v>4.0150000000000006</v>
      </c>
      <c r="F609" s="86">
        <f t="shared" si="620"/>
        <v>4.0150000000000006</v>
      </c>
      <c r="G609" s="87">
        <f t="shared" si="624"/>
        <v>16.120225000000005</v>
      </c>
      <c r="H609" s="88">
        <f t="shared" si="621"/>
        <v>2.014732893880691E+36</v>
      </c>
      <c r="I609" s="84">
        <f t="shared" si="622"/>
        <v>120.60000000000005</v>
      </c>
      <c r="J609" s="89">
        <v>603</v>
      </c>
      <c r="K609" s="94">
        <f t="shared" si="625"/>
        <v>603</v>
      </c>
      <c r="L609" s="94">
        <f t="shared" si="626"/>
        <v>10</v>
      </c>
      <c r="M609" s="94">
        <v>1</v>
      </c>
      <c r="N609" s="94">
        <f>N$3/Q$3</f>
        <v>1</v>
      </c>
      <c r="O609" s="93">
        <f>O608*M609</f>
        <v>5.4893999942694304E+31</v>
      </c>
      <c r="P609" s="93">
        <f>K609*O609*$G609*N609</f>
        <v>5.3359688902641035E+35</v>
      </c>
      <c r="Q609" s="93">
        <f t="shared" si="685"/>
        <v>2.014732893880691E+37</v>
      </c>
      <c r="R609" s="93">
        <f t="shared" si="686"/>
        <v>1.0073664469403455E+38</v>
      </c>
      <c r="S609" s="93">
        <f t="shared" si="627"/>
        <v>410419.20000000001</v>
      </c>
      <c r="T609" s="94">
        <f t="shared" si="687"/>
        <v>37.757583211490051</v>
      </c>
      <c r="U609" s="100">
        <f>T609/(($C609/N$3))</f>
        <v>2.5615728094633683</v>
      </c>
      <c r="V609" s="94">
        <f t="shared" si="628"/>
        <v>593</v>
      </c>
      <c r="W609" s="97">
        <f t="shared" si="629"/>
        <v>10.5</v>
      </c>
      <c r="X609" s="94">
        <v>1</v>
      </c>
      <c r="Y609" s="94">
        <f>Y$3/AB$3</f>
        <v>0.95238095238095244</v>
      </c>
      <c r="Z609" s="93">
        <f>Z608*X609</f>
        <v>3.6888767961490565E+30</v>
      </c>
      <c r="AA609" s="93">
        <f>V609*Z609*$G609*Y609</f>
        <v>3.358386257434548E+34</v>
      </c>
      <c r="AB609" s="93">
        <f t="shared" si="668"/>
        <v>5.2886738464368122E+36</v>
      </c>
      <c r="AC609" s="93">
        <f t="shared" si="630"/>
        <v>1.0577347692873627E+38</v>
      </c>
      <c r="AD609" s="93">
        <f t="shared" si="631"/>
        <v>410419.20000000001</v>
      </c>
      <c r="AE609" s="94">
        <f t="shared" si="632"/>
        <v>157.47664029797454</v>
      </c>
      <c r="AF609" s="100">
        <f t="shared" si="669"/>
        <v>11.217806805486653</v>
      </c>
      <c r="AG609" s="94">
        <f t="shared" si="633"/>
        <v>568</v>
      </c>
      <c r="AH609" s="94">
        <f t="shared" si="634"/>
        <v>11.75</v>
      </c>
      <c r="AI609" s="94">
        <v>1</v>
      </c>
      <c r="AJ609" s="94">
        <f>AJ$3/AM$3</f>
        <v>0.85106382978723394</v>
      </c>
      <c r="AK609" s="93">
        <f>AK608*AI609</f>
        <v>3.2277671966304244E+29</v>
      </c>
      <c r="AL609" s="93">
        <f>AG609*AK609*$G609*AJ609</f>
        <v>2.5152651407444562E+33</v>
      </c>
      <c r="AM609" s="93">
        <f t="shared" si="670"/>
        <v>1.8494618361795369E+35</v>
      </c>
      <c r="AN609" s="93">
        <f t="shared" si="635"/>
        <v>1.183655575154906E+38</v>
      </c>
      <c r="AO609" s="93">
        <f t="shared" si="636"/>
        <v>410419.20000000001</v>
      </c>
      <c r="AP609" s="94">
        <f t="shared" si="637"/>
        <v>73.529498191675415</v>
      </c>
      <c r="AQ609" s="100">
        <f t="shared" si="677"/>
        <v>5.8614084379388478</v>
      </c>
      <c r="AR609" s="94">
        <f t="shared" si="638"/>
        <v>538</v>
      </c>
      <c r="AS609" s="94">
        <f t="shared" si="639"/>
        <v>13.25</v>
      </c>
      <c r="AT609" s="94">
        <v>1</v>
      </c>
      <c r="AU609" s="94">
        <f>AU$3/AX$3</f>
        <v>0.75471698113207542</v>
      </c>
      <c r="AV609" s="93">
        <f>AV608*AT609</f>
        <v>2.0452129608278962E+27</v>
      </c>
      <c r="AW609" s="93">
        <f>AR609*AV609*$G609*AU609</f>
        <v>1.3386777123461505E+31</v>
      </c>
      <c r="AX609" s="93">
        <f t="shared" si="671"/>
        <v>3.2586927299705861E+33</v>
      </c>
      <c r="AY609" s="93">
        <f t="shared" si="640"/>
        <v>1.3347605421959578E+38</v>
      </c>
      <c r="AZ609" s="93">
        <f t="shared" si="641"/>
        <v>410419.20000000001</v>
      </c>
      <c r="BA609" s="94">
        <f t="shared" si="642"/>
        <v>243.42623320884607</v>
      </c>
      <c r="BB609" s="100">
        <f t="shared" si="678"/>
        <v>21.881937517077411</v>
      </c>
      <c r="BC609" s="94">
        <f t="shared" si="643"/>
        <v>501</v>
      </c>
      <c r="BD609" s="94">
        <f t="shared" si="644"/>
        <v>15.1</v>
      </c>
      <c r="BE609" s="94">
        <v>1</v>
      </c>
      <c r="BF609" s="94">
        <f>BF$3/BI$3</f>
        <v>0.66225165562913912</v>
      </c>
      <c r="BG609" s="93">
        <f>BG608*BE609</f>
        <v>2.0107692286701212E+26</v>
      </c>
      <c r="BH609" s="93">
        <f>BC609*BG609*$G609*BF609</f>
        <v>1.0754596190071952E+30</v>
      </c>
      <c r="BI609" s="93">
        <f t="shared" si="672"/>
        <v>2.1987837203817618E+31</v>
      </c>
      <c r="BJ609" s="93">
        <f t="shared" si="645"/>
        <v>1.5211233348799218E+38</v>
      </c>
      <c r="BK609" s="93">
        <f t="shared" si="646"/>
        <v>410419.20000000001</v>
      </c>
      <c r="BL609" s="94">
        <f t="shared" si="647"/>
        <v>20.44506071191736</v>
      </c>
      <c r="BM609" s="100">
        <f t="shared" si="679"/>
        <v>2.0944397337174503</v>
      </c>
      <c r="BN609" s="94">
        <f t="shared" si="648"/>
        <v>451</v>
      </c>
      <c r="BO609" s="94">
        <f t="shared" si="649"/>
        <v>17.600000000000001</v>
      </c>
      <c r="BP609" s="94">
        <v>1</v>
      </c>
      <c r="BQ609" s="94">
        <f>BQ$3/BT$3</f>
        <v>0.56818181818181823</v>
      </c>
      <c r="BR609" s="93">
        <f>BR608*BP609</f>
        <v>9.6241945987629711E+22</v>
      </c>
      <c r="BS609" s="93">
        <f>BN609*BR609*$G609*BQ609</f>
        <v>3.975569673380999E+26</v>
      </c>
      <c r="BT609" s="93">
        <f t="shared" si="673"/>
        <v>2.5027546486133388E+28</v>
      </c>
      <c r="BU609" s="93">
        <f t="shared" si="650"/>
        <v>1.7729649466150085E+38</v>
      </c>
      <c r="BV609" s="93">
        <f t="shared" si="651"/>
        <v>410419.20000000001</v>
      </c>
      <c r="BW609" s="94">
        <f t="shared" si="652"/>
        <v>62.953358995841377</v>
      </c>
      <c r="BX609" s="100">
        <f t="shared" si="680"/>
        <v>7.5168189845780748</v>
      </c>
      <c r="BY609" s="94">
        <f t="shared" si="653"/>
        <v>396</v>
      </c>
      <c r="BZ609" s="94">
        <f t="shared" si="654"/>
        <v>20.350000000000001</v>
      </c>
      <c r="CA609" s="94">
        <v>1</v>
      </c>
      <c r="CB609" s="94">
        <f>CB$3/CE$3</f>
        <v>0.49140049140049141</v>
      </c>
      <c r="CC609" s="93">
        <f>CC608*CA609</f>
        <v>4.432912761618432E+19</v>
      </c>
      <c r="CD609" s="93">
        <f>BY609*CC609*$G609*CB609</f>
        <v>1.3905642380625829E+23</v>
      </c>
      <c r="CE609" s="93">
        <f t="shared" si="674"/>
        <v>1.4129931945601375E+25</v>
      </c>
      <c r="CF609" s="93">
        <f t="shared" si="655"/>
        <v>2.0499907195236031E+38</v>
      </c>
      <c r="CG609" s="93">
        <f t="shared" si="656"/>
        <v>410419.20000000001</v>
      </c>
      <c r="CH609" s="94">
        <f t="shared" si="657"/>
        <v>101.61293925757819</v>
      </c>
      <c r="CI609" s="100">
        <f t="shared" si="681"/>
        <v>14.028652061680571</v>
      </c>
      <c r="CJ609" s="94">
        <f t="shared" si="658"/>
        <v>346</v>
      </c>
      <c r="CK609" s="94">
        <f t="shared" si="659"/>
        <v>22.85</v>
      </c>
      <c r="CL609" s="94">
        <v>1</v>
      </c>
      <c r="CM609" s="94">
        <f>CM$3/CP$3</f>
        <v>0.43763676148796499</v>
      </c>
      <c r="CN609" s="93">
        <f>CN608*CL609</f>
        <v>2.30043209969664E+17</v>
      </c>
      <c r="CO609" s="93">
        <f>CJ609*CN609*$G609*CM609</f>
        <v>5.6152670167785426E+20</v>
      </c>
      <c r="CP609" s="93">
        <f t="shared" si="675"/>
        <v>1.5493941231428055E+22</v>
      </c>
      <c r="CQ609" s="93">
        <f t="shared" si="660"/>
        <v>2.3018323312586896E+38</v>
      </c>
      <c r="CR609" s="93">
        <f t="shared" si="661"/>
        <v>410419.20000000001</v>
      </c>
      <c r="CS609" s="94">
        <f t="shared" si="662"/>
        <v>27.592527986882573</v>
      </c>
      <c r="CT609" s="100">
        <f t="shared" si="682"/>
        <v>4.2774034226612407</v>
      </c>
      <c r="CU609" s="94">
        <f t="shared" si="663"/>
        <v>283</v>
      </c>
      <c r="CV609" s="94">
        <f t="shared" si="664"/>
        <v>26</v>
      </c>
      <c r="CW609" s="94">
        <v>1</v>
      </c>
      <c r="CX609" s="94">
        <f>CX$3/DA$3</f>
        <v>0.38461538461538458</v>
      </c>
      <c r="CY609" s="93">
        <f>CY608*CW609</f>
        <v>97727353651200</v>
      </c>
      <c r="CZ609" s="93">
        <f>CU609*CY609*$G609*CX609</f>
        <v>1.7147480809687392E+17</v>
      </c>
      <c r="DA609" s="93">
        <f t="shared" si="676"/>
        <v>2.839691114680428E+18</v>
      </c>
      <c r="DB609" s="93">
        <f t="shared" si="665"/>
        <v>2.6191527620448985E+38</v>
      </c>
      <c r="DC609" s="93">
        <f t="shared" si="666"/>
        <v>410419.20000000001</v>
      </c>
      <c r="DD609" s="94">
        <f t="shared" si="667"/>
        <v>16.560398266059916</v>
      </c>
      <c r="DE609" s="100">
        <f t="shared" si="683"/>
        <v>2.9211014580567016</v>
      </c>
    </row>
    <row r="610" spans="1:109">
      <c r="A610" s="84">
        <v>8192</v>
      </c>
      <c r="B610" s="84">
        <f t="shared" si="623"/>
        <v>20.133333333333333</v>
      </c>
      <c r="C610" s="112">
        <f t="shared" si="684"/>
        <v>14.74</v>
      </c>
      <c r="D610" s="116"/>
      <c r="E610" s="86">
        <f t="shared" ref="E610:E673" si="688">(100%+J610*0.5%)</f>
        <v>4.0199999999999996</v>
      </c>
      <c r="F610" s="86">
        <f t="shared" ref="F610:F673" si="689">(100%+J610*0.5%)</f>
        <v>4.0199999999999996</v>
      </c>
      <c r="G610" s="87">
        <f t="shared" si="624"/>
        <v>16.160399999999996</v>
      </c>
      <c r="H610" s="88">
        <f t="shared" ref="H610:H673" si="690">POWER($I$1,J610)</f>
        <v>2.3143203609591665E+36</v>
      </c>
      <c r="I610" s="84">
        <f t="shared" ref="I610:I673" si="691">LOG(H610,2)</f>
        <v>120.80000000000007</v>
      </c>
      <c r="J610" s="89">
        <v>604</v>
      </c>
      <c r="K610" s="94">
        <f t="shared" si="625"/>
        <v>604</v>
      </c>
      <c r="L610" s="94">
        <f t="shared" si="626"/>
        <v>10</v>
      </c>
      <c r="M610" s="94">
        <v>1</v>
      </c>
      <c r="N610" s="94">
        <f>N$3/Q$3</f>
        <v>1</v>
      </c>
      <c r="O610" s="93">
        <f>O609*M610</f>
        <v>5.4893999942694304E+31</v>
      </c>
      <c r="P610" s="93">
        <f>K610*O610*$G610*N610</f>
        <v>5.3581383399104573E+35</v>
      </c>
      <c r="Q610" s="93">
        <f t="shared" si="685"/>
        <v>2.3143203609591667E+37</v>
      </c>
      <c r="R610" s="93">
        <f t="shared" si="686"/>
        <v>1.1571601804795833E+38</v>
      </c>
      <c r="S610" s="93">
        <f t="shared" si="627"/>
        <v>410692.26666666666</v>
      </c>
      <c r="T610" s="94">
        <f t="shared" si="687"/>
        <v>43.192620536143949</v>
      </c>
      <c r="U610" s="100">
        <f>T610/(($C610/N$3))</f>
        <v>2.9302999006881918</v>
      </c>
      <c r="V610" s="94">
        <f t="shared" si="628"/>
        <v>594</v>
      </c>
      <c r="W610" s="97">
        <f t="shared" si="629"/>
        <v>10.5</v>
      </c>
      <c r="X610" s="94">
        <v>1</v>
      </c>
      <c r="Y610" s="94">
        <f>Y$3/AB$3</f>
        <v>0.95238095238095244</v>
      </c>
      <c r="Z610" s="93">
        <f>Z609*X610</f>
        <v>3.6888767961490565E+30</v>
      </c>
      <c r="AA610" s="93">
        <f>V610*Z610*$G610*Y610</f>
        <v>3.3724335617555616E+34</v>
      </c>
      <c r="AB610" s="93">
        <f t="shared" si="668"/>
        <v>6.0750909475178081E+36</v>
      </c>
      <c r="AC610" s="93">
        <f t="shared" si="630"/>
        <v>1.2150181895035623E+38</v>
      </c>
      <c r="AD610" s="93">
        <f t="shared" si="631"/>
        <v>410692.26666666666</v>
      </c>
      <c r="AE610" s="94">
        <f t="shared" si="632"/>
        <v>180.13967766218485</v>
      </c>
      <c r="AF610" s="100">
        <f t="shared" si="669"/>
        <v>12.832202275800142</v>
      </c>
      <c r="AG610" s="94">
        <f t="shared" si="633"/>
        <v>569</v>
      </c>
      <c r="AH610" s="94">
        <f t="shared" si="634"/>
        <v>11.75</v>
      </c>
      <c r="AI610" s="94">
        <v>1</v>
      </c>
      <c r="AJ610" s="94">
        <f>AJ$3/AM$3</f>
        <v>0.85106382978723394</v>
      </c>
      <c r="AK610" s="93">
        <f>AK609*AI610</f>
        <v>3.2277671966304244E+29</v>
      </c>
      <c r="AL610" s="93">
        <f>AG610*AK610*$G610*AJ610</f>
        <v>2.5259730317888136E+33</v>
      </c>
      <c r="AM610" s="93">
        <f t="shared" si="670"/>
        <v>2.1244737688492302E+35</v>
      </c>
      <c r="AN610" s="93">
        <f t="shared" si="635"/>
        <v>1.3596632120635104E+38</v>
      </c>
      <c r="AO610" s="93">
        <f t="shared" si="636"/>
        <v>410692.26666666666</v>
      </c>
      <c r="AP610" s="94">
        <f t="shared" si="637"/>
        <v>84.105164311463199</v>
      </c>
      <c r="AQ610" s="100">
        <f t="shared" si="677"/>
        <v>6.7044483084103978</v>
      </c>
      <c r="AR610" s="94">
        <f t="shared" si="638"/>
        <v>539</v>
      </c>
      <c r="AS610" s="94">
        <f t="shared" si="639"/>
        <v>13.25</v>
      </c>
      <c r="AT610" s="94">
        <v>1</v>
      </c>
      <c r="AU610" s="94">
        <f>AU$3/AX$3</f>
        <v>0.75471698113207542</v>
      </c>
      <c r="AV610" s="93">
        <f>AV609*AT610</f>
        <v>2.0452129608278962E+27</v>
      </c>
      <c r="AW610" s="93">
        <f>AR610*AV610*$G610*AU610</f>
        <v>1.3445084292706357E+31</v>
      </c>
      <c r="AX610" s="93">
        <f t="shared" si="671"/>
        <v>3.7432549783580095E+33</v>
      </c>
      <c r="AY610" s="93">
        <f t="shared" si="640"/>
        <v>1.5332372391354478E+38</v>
      </c>
      <c r="AZ610" s="93">
        <f t="shared" si="641"/>
        <v>410692.26666666666</v>
      </c>
      <c r="BA610" s="94">
        <f t="shared" si="642"/>
        <v>278.41067388388467</v>
      </c>
      <c r="BB610" s="100">
        <f t="shared" si="678"/>
        <v>25.026739680878372</v>
      </c>
      <c r="BC610" s="94">
        <f t="shared" si="643"/>
        <v>502</v>
      </c>
      <c r="BD610" s="94">
        <f t="shared" si="644"/>
        <v>15.1</v>
      </c>
      <c r="BE610" s="94">
        <v>1</v>
      </c>
      <c r="BF610" s="94">
        <f>BF$3/BI$3</f>
        <v>0.66225165562913912</v>
      </c>
      <c r="BG610" s="93">
        <f>BG609*BE610</f>
        <v>2.0107692286701212E+26</v>
      </c>
      <c r="BH610" s="93">
        <f>BC610*BG610*$G610*BF610</f>
        <v>1.0802918669924708E+30</v>
      </c>
      <c r="BI610" s="93">
        <f t="shared" si="672"/>
        <v>2.5257392425967907E+31</v>
      </c>
      <c r="BJ610" s="93">
        <f t="shared" si="645"/>
        <v>1.7473118725241706E+38</v>
      </c>
      <c r="BK610" s="93">
        <f t="shared" si="646"/>
        <v>410692.26666666666</v>
      </c>
      <c r="BL610" s="94">
        <f t="shared" si="647"/>
        <v>23.380156046425128</v>
      </c>
      <c r="BM610" s="100">
        <f t="shared" si="679"/>
        <v>2.395117749667703</v>
      </c>
      <c r="BN610" s="94">
        <f t="shared" si="648"/>
        <v>452</v>
      </c>
      <c r="BO610" s="94">
        <f t="shared" si="649"/>
        <v>17.600000000000001</v>
      </c>
      <c r="BP610" s="94">
        <v>1</v>
      </c>
      <c r="BQ610" s="94">
        <f>BQ$3/BT$3</f>
        <v>0.56818181818181823</v>
      </c>
      <c r="BR610" s="93">
        <f>BR609*BP610</f>
        <v>9.6241945987629711E+22</v>
      </c>
      <c r="BS610" s="93">
        <f>BN610*BR610*$G610*BQ610</f>
        <v>3.9943146105693063E+26</v>
      </c>
      <c r="BT610" s="93">
        <f t="shared" si="673"/>
        <v>2.8749101478233246E+28</v>
      </c>
      <c r="BU610" s="93">
        <f t="shared" si="650"/>
        <v>2.0366019176440668E+38</v>
      </c>
      <c r="BV610" s="93">
        <f t="shared" si="651"/>
        <v>410692.26666666666</v>
      </c>
      <c r="BW610" s="94">
        <f t="shared" si="652"/>
        <v>71.975055250181356</v>
      </c>
      <c r="BX610" s="100">
        <f t="shared" si="680"/>
        <v>8.5940364477828481</v>
      </c>
      <c r="BY610" s="94">
        <f t="shared" si="653"/>
        <v>397</v>
      </c>
      <c r="BZ610" s="94">
        <f t="shared" si="654"/>
        <v>20.350000000000001</v>
      </c>
      <c r="CA610" s="94">
        <v>1</v>
      </c>
      <c r="CB610" s="94">
        <f>CB$3/CE$3</f>
        <v>0.49140049140049141</v>
      </c>
      <c r="CC610" s="93">
        <f>CC609*CA610</f>
        <v>4.432912761618432E+19</v>
      </c>
      <c r="CD610" s="93">
        <f>BY610*CC610*$G610*CB610</f>
        <v>1.3975500946911459E+23</v>
      </c>
      <c r="CE610" s="93">
        <f t="shared" si="674"/>
        <v>1.6231029582132356E+25</v>
      </c>
      <c r="CF610" s="93">
        <f t="shared" si="655"/>
        <v>2.3548209672759519E+38</v>
      </c>
      <c r="CG610" s="93">
        <f t="shared" si="656"/>
        <v>410692.26666666666</v>
      </c>
      <c r="CH610" s="94">
        <f t="shared" si="657"/>
        <v>116.13916126362084</v>
      </c>
      <c r="CI610" s="100">
        <f t="shared" si="681"/>
        <v>16.034137935649145</v>
      </c>
      <c r="CJ610" s="94">
        <f t="shared" si="658"/>
        <v>347</v>
      </c>
      <c r="CK610" s="94">
        <f t="shared" si="659"/>
        <v>22.85</v>
      </c>
      <c r="CL610" s="94">
        <v>1</v>
      </c>
      <c r="CM610" s="94">
        <f>CM$3/CP$3</f>
        <v>0.43763676148796499</v>
      </c>
      <c r="CN610" s="93">
        <f>CN609*CL610</f>
        <v>2.30043209969664E+17</v>
      </c>
      <c r="CO610" s="93">
        <f>CJ610*CN610*$G610*CM610</f>
        <v>5.6455309880377842E+20</v>
      </c>
      <c r="CP610" s="93">
        <f t="shared" si="675"/>
        <v>1.7797864804962139E+22</v>
      </c>
      <c r="CQ610" s="93">
        <f t="shared" si="660"/>
        <v>2.6441110123958477E+38</v>
      </c>
      <c r="CR610" s="93">
        <f t="shared" si="661"/>
        <v>410692.26666666666</v>
      </c>
      <c r="CS610" s="94">
        <f t="shared" si="662"/>
        <v>31.525581637358329</v>
      </c>
      <c r="CT610" s="100">
        <f t="shared" si="682"/>
        <v>4.8871067870667426</v>
      </c>
      <c r="CU610" s="94">
        <f t="shared" si="663"/>
        <v>284</v>
      </c>
      <c r="CV610" s="94">
        <f t="shared" si="664"/>
        <v>26</v>
      </c>
      <c r="CW610" s="94">
        <v>1</v>
      </c>
      <c r="CX610" s="94">
        <f>CX$3/DA$3</f>
        <v>0.38461538461538458</v>
      </c>
      <c r="CY610" s="93">
        <f>CY609*CW610</f>
        <v>97727353651200</v>
      </c>
      <c r="CZ610" s="93">
        <f>CU610*CY610*$G610*CX610</f>
        <v>1.7250958760320691E+17</v>
      </c>
      <c r="DA610" s="93">
        <f t="shared" si="676"/>
        <v>3.2619485121331052E+18</v>
      </c>
      <c r="DB610" s="93">
        <f t="shared" si="665"/>
        <v>3.0086164692469167E+38</v>
      </c>
      <c r="DC610" s="93">
        <f t="shared" si="666"/>
        <v>410692.26666666666</v>
      </c>
      <c r="DD610" s="94">
        <f t="shared" si="667"/>
        <v>18.908795490462737</v>
      </c>
      <c r="DE610" s="100">
        <f t="shared" si="683"/>
        <v>3.3353370607329111</v>
      </c>
    </row>
    <row r="611" spans="1:109">
      <c r="A611" s="84">
        <v>8192</v>
      </c>
      <c r="B611" s="84">
        <f t="shared" si="623"/>
        <v>20.166666666666668</v>
      </c>
      <c r="C611" s="112">
        <f t="shared" si="684"/>
        <v>14.74</v>
      </c>
      <c r="D611" s="116"/>
      <c r="E611" s="86">
        <f t="shared" si="688"/>
        <v>4.0250000000000004</v>
      </c>
      <c r="F611" s="86">
        <f t="shared" si="689"/>
        <v>4.0250000000000004</v>
      </c>
      <c r="G611" s="87">
        <f t="shared" si="624"/>
        <v>16.200625000000002</v>
      </c>
      <c r="H611" s="88">
        <f t="shared" si="690"/>
        <v>2.6584559915699392E+36</v>
      </c>
      <c r="I611" s="84">
        <f t="shared" si="691"/>
        <v>121.00000000000006</v>
      </c>
      <c r="J611" s="89">
        <v>605</v>
      </c>
      <c r="K611" s="94">
        <f t="shared" si="625"/>
        <v>605</v>
      </c>
      <c r="L611" s="94">
        <f t="shared" si="626"/>
        <v>10</v>
      </c>
      <c r="M611" s="94">
        <v>1</v>
      </c>
      <c r="N611" s="94">
        <f>N$3/Q$3</f>
        <v>1</v>
      </c>
      <c r="O611" s="93">
        <f>O610*M611</f>
        <v>5.4893999942694304E+31</v>
      </c>
      <c r="P611" s="93">
        <f>K611*O611*$G611*N611</f>
        <v>5.3803685023207528E+35</v>
      </c>
      <c r="Q611" s="93">
        <f t="shared" si="685"/>
        <v>2.6584559915699394E+37</v>
      </c>
      <c r="R611" s="93">
        <f t="shared" si="686"/>
        <v>1.3292279957849697E+38</v>
      </c>
      <c r="S611" s="93">
        <f t="shared" si="627"/>
        <v>410965.33333333337</v>
      </c>
      <c r="T611" s="94">
        <f t="shared" si="687"/>
        <v>49.410295789651741</v>
      </c>
      <c r="U611" s="100">
        <f>T611/(($C611/N$3))</f>
        <v>3.3521231879003892</v>
      </c>
      <c r="V611" s="94">
        <f t="shared" si="628"/>
        <v>595</v>
      </c>
      <c r="W611" s="97">
        <f t="shared" si="629"/>
        <v>10.5</v>
      </c>
      <c r="X611" s="94">
        <v>1</v>
      </c>
      <c r="Y611" s="94">
        <f>Y$3/AB$3</f>
        <v>0.95238095238095244</v>
      </c>
      <c r="Z611" s="93">
        <f>Z610*X611</f>
        <v>3.6888767961490565E+30</v>
      </c>
      <c r="AA611" s="93">
        <f>V611*Z611*$G611*Y611</f>
        <v>3.386519546584698E+34</v>
      </c>
      <c r="AB611" s="93">
        <f t="shared" si="668"/>
        <v>6.9784469778710846E+36</v>
      </c>
      <c r="AC611" s="93">
        <f t="shared" si="630"/>
        <v>1.3956893955742181E+38</v>
      </c>
      <c r="AD611" s="93">
        <f t="shared" si="631"/>
        <v>410965.33333333337</v>
      </c>
      <c r="AE611" s="94">
        <f t="shared" si="632"/>
        <v>206.06545693524322</v>
      </c>
      <c r="AF611" s="100">
        <f t="shared" si="669"/>
        <v>14.67901830271407</v>
      </c>
      <c r="AG611" s="94">
        <f t="shared" si="633"/>
        <v>570</v>
      </c>
      <c r="AH611" s="94">
        <f t="shared" si="634"/>
        <v>11.75</v>
      </c>
      <c r="AI611" s="94">
        <v>1</v>
      </c>
      <c r="AJ611" s="94">
        <f>AJ$3/AM$3</f>
        <v>0.85106382978723394</v>
      </c>
      <c r="AK611" s="93">
        <f>AK610*AI611</f>
        <v>3.2277671966304244E+29</v>
      </c>
      <c r="AL611" s="93">
        <f>AG611*AK611*$G611*AJ611</f>
        <v>2.5367108243190753E+33</v>
      </c>
      <c r="AM611" s="93">
        <f t="shared" si="670"/>
        <v>2.4403795235114616E+35</v>
      </c>
      <c r="AN611" s="93">
        <f t="shared" si="635"/>
        <v>1.5618428950473392E+38</v>
      </c>
      <c r="AO611" s="93">
        <f t="shared" si="636"/>
        <v>410965.33333333337</v>
      </c>
      <c r="AP611" s="94">
        <f t="shared" si="637"/>
        <v>96.202511540373479</v>
      </c>
      <c r="AQ611" s="100">
        <f t="shared" si="677"/>
        <v>7.6687890814069775</v>
      </c>
      <c r="AR611" s="94">
        <f t="shared" si="638"/>
        <v>540</v>
      </c>
      <c r="AS611" s="94">
        <f t="shared" si="639"/>
        <v>13.25</v>
      </c>
      <c r="AT611" s="94">
        <v>14</v>
      </c>
      <c r="AU611" s="94">
        <f>AU$3/AX$3</f>
        <v>0.75471698113207542</v>
      </c>
      <c r="AV611" s="93">
        <f>AV610*AT611</f>
        <v>2.8632981451590544E+28</v>
      </c>
      <c r="AW611" s="93">
        <f>AR611*AV611*$G611*AU611</f>
        <v>1.8904980027905964E+32</v>
      </c>
      <c r="AX611" s="93">
        <f t="shared" si="671"/>
        <v>4.2998708359743086E+33</v>
      </c>
      <c r="AY611" s="93">
        <f t="shared" si="640"/>
        <v>1.7612270944150846E+38</v>
      </c>
      <c r="AZ611" s="93">
        <f t="shared" si="641"/>
        <v>410965.33333333337</v>
      </c>
      <c r="BA611" s="94">
        <f t="shared" si="642"/>
        <v>22.744646276416034</v>
      </c>
      <c r="BB611" s="100">
        <f t="shared" si="678"/>
        <v>2.0445492751866516</v>
      </c>
      <c r="BC611" s="94">
        <f t="shared" si="643"/>
        <v>503</v>
      </c>
      <c r="BD611" s="94">
        <f t="shared" si="644"/>
        <v>15.1</v>
      </c>
      <c r="BE611" s="94">
        <v>1</v>
      </c>
      <c r="BF611" s="94">
        <f>BF$3/BI$3</f>
        <v>0.66225165562913912</v>
      </c>
      <c r="BG611" s="93">
        <f>BG610*BE611</f>
        <v>2.0107692286701212E+26</v>
      </c>
      <c r="BH611" s="93">
        <f>BC611*BG611*$G611*BF611</f>
        <v>1.0851381637296435E+30</v>
      </c>
      <c r="BI611" s="93">
        <f t="shared" si="672"/>
        <v>2.9013125131223918E+31</v>
      </c>
      <c r="BJ611" s="93">
        <f t="shared" si="645"/>
        <v>2.0071342736353042E+38</v>
      </c>
      <c r="BK611" s="93">
        <f t="shared" si="646"/>
        <v>410965.33333333337</v>
      </c>
      <c r="BL611" s="94">
        <f t="shared" si="647"/>
        <v>26.736802833940679</v>
      </c>
      <c r="BM611" s="100">
        <f t="shared" si="679"/>
        <v>2.7389804802747917</v>
      </c>
      <c r="BN611" s="94">
        <f t="shared" si="648"/>
        <v>453</v>
      </c>
      <c r="BO611" s="94">
        <f t="shared" si="649"/>
        <v>17.600000000000001</v>
      </c>
      <c r="BP611" s="94">
        <v>1</v>
      </c>
      <c r="BQ611" s="94">
        <f>BQ$3/BT$3</f>
        <v>0.56818181818181823</v>
      </c>
      <c r="BR611" s="93">
        <f>BR610*BP611</f>
        <v>9.6241945987629711E+22</v>
      </c>
      <c r="BS611" s="93">
        <f>BN611*BR611*$G611*BQ611</f>
        <v>4.0131158711691892E+26</v>
      </c>
      <c r="BT611" s="93">
        <f t="shared" si="673"/>
        <v>3.3024045575689355E+28</v>
      </c>
      <c r="BU611" s="93">
        <f t="shared" si="650"/>
        <v>2.3394412725815464E+38</v>
      </c>
      <c r="BV611" s="93">
        <f t="shared" si="651"/>
        <v>410965.33333333337</v>
      </c>
      <c r="BW611" s="94">
        <f t="shared" si="652"/>
        <v>82.290286739386033</v>
      </c>
      <c r="BX611" s="100">
        <f t="shared" si="680"/>
        <v>9.825705879329675</v>
      </c>
      <c r="BY611" s="94">
        <f t="shared" si="653"/>
        <v>398</v>
      </c>
      <c r="BZ611" s="94">
        <f t="shared" si="654"/>
        <v>20.350000000000001</v>
      </c>
      <c r="CA611" s="94">
        <v>1</v>
      </c>
      <c r="CB611" s="94">
        <f>CB$3/CE$3</f>
        <v>0.49140049140049141</v>
      </c>
      <c r="CC611" s="93">
        <f>CC610*CA611</f>
        <v>4.432912761618432E+19</v>
      </c>
      <c r="CD611" s="93">
        <f>BY611*CC611*$G611*CB611</f>
        <v>1.404557789133192E+23</v>
      </c>
      <c r="CE611" s="93">
        <f t="shared" si="674"/>
        <v>1.864455698090365E+25</v>
      </c>
      <c r="CF611" s="93">
        <f t="shared" si="655"/>
        <v>2.704978971422413E+38</v>
      </c>
      <c r="CG611" s="93">
        <f t="shared" si="656"/>
        <v>410965.33333333337</v>
      </c>
      <c r="CH611" s="94">
        <f t="shared" si="657"/>
        <v>132.74325289534681</v>
      </c>
      <c r="CI611" s="100">
        <f t="shared" si="681"/>
        <v>18.326493869879972</v>
      </c>
      <c r="CJ611" s="94">
        <f t="shared" si="658"/>
        <v>348</v>
      </c>
      <c r="CK611" s="94">
        <f t="shared" si="659"/>
        <v>22.85</v>
      </c>
      <c r="CL611" s="94">
        <v>1</v>
      </c>
      <c r="CM611" s="94">
        <f>CM$3/CP$3</f>
        <v>0.43763676148796499</v>
      </c>
      <c r="CN611" s="93">
        <f>CN610*CL611</f>
        <v>2.30043209969664E+17</v>
      </c>
      <c r="CO611" s="93">
        <f>CJ611*CN611*$G611*CM611</f>
        <v>5.6758933694667234E+20</v>
      </c>
      <c r="CP611" s="93">
        <f t="shared" si="675"/>
        <v>2.0444378023919641E+22</v>
      </c>
      <c r="CQ611" s="93">
        <f t="shared" si="660"/>
        <v>3.0372859703686559E+38</v>
      </c>
      <c r="CR611" s="93">
        <f t="shared" si="661"/>
        <v>410965.33333333337</v>
      </c>
      <c r="CS611" s="94">
        <f t="shared" si="662"/>
        <v>36.019665439628383</v>
      </c>
      <c r="CT611" s="100">
        <f t="shared" si="682"/>
        <v>5.5837812435244816</v>
      </c>
      <c r="CU611" s="94">
        <f t="shared" si="663"/>
        <v>285</v>
      </c>
      <c r="CV611" s="94">
        <f t="shared" si="664"/>
        <v>26</v>
      </c>
      <c r="CW611" s="94">
        <v>1</v>
      </c>
      <c r="CX611" s="94">
        <f>CX$3/DA$3</f>
        <v>0.38461538461538458</v>
      </c>
      <c r="CY611" s="93">
        <f>CY610*CW611</f>
        <v>97727353651200</v>
      </c>
      <c r="CZ611" s="93">
        <f>CU611*CY611*$G611*CX611</f>
        <v>1.735479228817152E+17</v>
      </c>
      <c r="DA611" s="93">
        <f t="shared" si="676"/>
        <v>3.7469948899723244E+18</v>
      </c>
      <c r="DB611" s="93">
        <f t="shared" si="665"/>
        <v>3.4559927890409211E+38</v>
      </c>
      <c r="DC611" s="93">
        <f t="shared" si="666"/>
        <v>410965.33333333337</v>
      </c>
      <c r="DD611" s="94">
        <f t="shared" si="667"/>
        <v>21.59054875307357</v>
      </c>
      <c r="DE611" s="100">
        <f t="shared" si="683"/>
        <v>3.808373592808092</v>
      </c>
    </row>
    <row r="612" spans="1:109">
      <c r="A612" s="84">
        <v>8192</v>
      </c>
      <c r="B612" s="84">
        <f t="shared" si="623"/>
        <v>20.2</v>
      </c>
      <c r="C612" s="112">
        <f t="shared" si="684"/>
        <v>14.74</v>
      </c>
      <c r="D612" s="116"/>
      <c r="E612" s="86">
        <f t="shared" si="688"/>
        <v>4.03</v>
      </c>
      <c r="F612" s="86">
        <f t="shared" si="689"/>
        <v>4.03</v>
      </c>
      <c r="G612" s="87">
        <f t="shared" si="624"/>
        <v>16.240900000000003</v>
      </c>
      <c r="H612" s="88">
        <f t="shared" si="690"/>
        <v>3.0537640243484003E+36</v>
      </c>
      <c r="I612" s="84">
        <f t="shared" si="691"/>
        <v>121.20000000000006</v>
      </c>
      <c r="J612" s="89">
        <v>606</v>
      </c>
      <c r="K612" s="94">
        <f t="shared" si="625"/>
        <v>606</v>
      </c>
      <c r="L612" s="94">
        <f t="shared" si="626"/>
        <v>10</v>
      </c>
      <c r="M612" s="94">
        <v>1</v>
      </c>
      <c r="N612" s="94">
        <f>N$3/Q$3</f>
        <v>1</v>
      </c>
      <c r="O612" s="93">
        <f>O611*M612</f>
        <v>5.4893999942694304E+31</v>
      </c>
      <c r="P612" s="93">
        <f>K612*O612*$G612*N612</f>
        <v>5.4026594598359828E+35</v>
      </c>
      <c r="Q612" s="93">
        <f t="shared" si="685"/>
        <v>3.0537640243484002E+37</v>
      </c>
      <c r="R612" s="93">
        <f t="shared" si="686"/>
        <v>1.5268820121742002E+38</v>
      </c>
      <c r="S612" s="93">
        <f t="shared" si="627"/>
        <v>411238.40000000002</v>
      </c>
      <c r="T612" s="94">
        <f t="shared" si="687"/>
        <v>56.523348307448352</v>
      </c>
      <c r="U612" s="100">
        <f>T612/(($C612/N$3))</f>
        <v>3.8346912013194268</v>
      </c>
      <c r="V612" s="94">
        <f t="shared" si="628"/>
        <v>596</v>
      </c>
      <c r="W612" s="97">
        <f t="shared" si="629"/>
        <v>10.5</v>
      </c>
      <c r="X612" s="94">
        <v>1</v>
      </c>
      <c r="Y612" s="94">
        <f>Y$3/AB$3</f>
        <v>0.95238095238095244</v>
      </c>
      <c r="Z612" s="93">
        <f>Z611*X612</f>
        <v>3.6888767961490565E+30</v>
      </c>
      <c r="AA612" s="93">
        <f>V612*Z612*$G612*Y612</f>
        <v>3.4006442646201931E+34</v>
      </c>
      <c r="AB612" s="93">
        <f t="shared" si="668"/>
        <v>8.0161305639145466E+36</v>
      </c>
      <c r="AC612" s="93">
        <f t="shared" si="630"/>
        <v>1.6032261127829103E+38</v>
      </c>
      <c r="AD612" s="93">
        <f t="shared" si="631"/>
        <v>411238.40000000002</v>
      </c>
      <c r="AE612" s="94">
        <f t="shared" si="632"/>
        <v>235.7238787753603</v>
      </c>
      <c r="AF612" s="100">
        <f t="shared" si="669"/>
        <v>16.79172813528686</v>
      </c>
      <c r="AG612" s="94">
        <f t="shared" si="633"/>
        <v>571</v>
      </c>
      <c r="AH612" s="94">
        <f t="shared" si="634"/>
        <v>11.75</v>
      </c>
      <c r="AI612" s="94">
        <v>1</v>
      </c>
      <c r="AJ612" s="94">
        <f>AJ$3/AM$3</f>
        <v>0.85106382978723394</v>
      </c>
      <c r="AK612" s="93">
        <f>AK611*AI612</f>
        <v>3.2277671966304244E+29</v>
      </c>
      <c r="AL612" s="93">
        <f>AG612*AK612*$G612*AJ612</f>
        <v>2.547478559540778E+33</v>
      </c>
      <c r="AM612" s="93">
        <f t="shared" si="670"/>
        <v>2.8032599442260642E+35</v>
      </c>
      <c r="AN612" s="93">
        <f t="shared" si="635"/>
        <v>1.7940863643046851E+38</v>
      </c>
      <c r="AO612" s="93">
        <f t="shared" si="636"/>
        <v>411238.40000000002</v>
      </c>
      <c r="AP612" s="94">
        <f t="shared" si="637"/>
        <v>110.04057065474949</v>
      </c>
      <c r="AQ612" s="100">
        <f t="shared" si="677"/>
        <v>8.7718908086384442</v>
      </c>
      <c r="AR612" s="94">
        <f t="shared" si="638"/>
        <v>541</v>
      </c>
      <c r="AS612" s="94">
        <f t="shared" si="639"/>
        <v>13.25</v>
      </c>
      <c r="AT612" s="94">
        <v>1</v>
      </c>
      <c r="AU612" s="94">
        <f>AU$3/AX$3</f>
        <v>0.75471698113207542</v>
      </c>
      <c r="AV612" s="93">
        <f>AV611*AT612</f>
        <v>2.8632981451590544E+28</v>
      </c>
      <c r="AW612" s="93">
        <f>AR612*AV612*$G612*AU612</f>
        <v>1.8987074351344231E+32</v>
      </c>
      <c r="AX612" s="93">
        <f t="shared" si="671"/>
        <v>4.9392545559834147E+33</v>
      </c>
      <c r="AY612" s="93">
        <f t="shared" si="640"/>
        <v>2.023118666130815E+38</v>
      </c>
      <c r="AZ612" s="93">
        <f t="shared" si="641"/>
        <v>411238.40000000002</v>
      </c>
      <c r="BA612" s="94">
        <f t="shared" si="642"/>
        <v>26.01377371039646</v>
      </c>
      <c r="BB612" s="100">
        <f t="shared" si="678"/>
        <v>2.3384158864501567</v>
      </c>
      <c r="BC612" s="94">
        <f t="shared" si="643"/>
        <v>504</v>
      </c>
      <c r="BD612" s="94">
        <f t="shared" si="644"/>
        <v>15.1</v>
      </c>
      <c r="BE612" s="94">
        <v>1</v>
      </c>
      <c r="BF612" s="94">
        <f>BF$3/BI$3</f>
        <v>0.66225165562913912</v>
      </c>
      <c r="BG612" s="93">
        <f>BG611*BE612</f>
        <v>2.0107692286701212E+26</v>
      </c>
      <c r="BH612" s="93">
        <f>BC612*BG612*$G612*BF612</f>
        <v>1.0899985291932399E+30</v>
      </c>
      <c r="BI612" s="93">
        <f t="shared" si="672"/>
        <v>3.3327329111560046E+31</v>
      </c>
      <c r="BJ612" s="93">
        <f t="shared" si="645"/>
        <v>2.3055918383830425E+38</v>
      </c>
      <c r="BK612" s="93">
        <f t="shared" si="646"/>
        <v>411238.40000000002</v>
      </c>
      <c r="BL612" s="94">
        <f t="shared" si="647"/>
        <v>30.575572552586102</v>
      </c>
      <c r="BM612" s="100">
        <f t="shared" si="679"/>
        <v>3.1322330091183863</v>
      </c>
      <c r="BN612" s="94">
        <f t="shared" si="648"/>
        <v>454</v>
      </c>
      <c r="BO612" s="94">
        <f t="shared" si="649"/>
        <v>17.600000000000001</v>
      </c>
      <c r="BP612" s="94">
        <v>1</v>
      </c>
      <c r="BQ612" s="94">
        <f>BQ$3/BT$3</f>
        <v>0.56818181818181823</v>
      </c>
      <c r="BR612" s="93">
        <f>BR611*BP612</f>
        <v>9.6241945987629711E+22</v>
      </c>
      <c r="BS612" s="93">
        <f>BN612*BR612*$G612*BQ612</f>
        <v>4.0319735372050288E+26</v>
      </c>
      <c r="BT612" s="93">
        <f t="shared" si="673"/>
        <v>3.7934666828141479E+28</v>
      </c>
      <c r="BU612" s="93">
        <f t="shared" si="650"/>
        <v>2.6873123414265923E+38</v>
      </c>
      <c r="BV612" s="93">
        <f t="shared" si="651"/>
        <v>411238.40000000002</v>
      </c>
      <c r="BW612" s="94">
        <f t="shared" si="652"/>
        <v>94.08461260496729</v>
      </c>
      <c r="BX612" s="100">
        <f t="shared" si="680"/>
        <v>11.233983594622961</v>
      </c>
      <c r="BY612" s="94">
        <f t="shared" si="653"/>
        <v>399</v>
      </c>
      <c r="BZ612" s="94">
        <f t="shared" si="654"/>
        <v>20.350000000000001</v>
      </c>
      <c r="CA612" s="94">
        <v>1</v>
      </c>
      <c r="CB612" s="94">
        <f>CB$3/CE$3</f>
        <v>0.49140049140049141</v>
      </c>
      <c r="CC612" s="93">
        <f>CC611*CA612</f>
        <v>4.432912761618432E+19</v>
      </c>
      <c r="CD612" s="93">
        <f>BY612*CC612*$G612*CB612</f>
        <v>1.4115873540637521E+23</v>
      </c>
      <c r="CE612" s="93">
        <f t="shared" si="674"/>
        <v>2.1416971933612508E+25</v>
      </c>
      <c r="CF612" s="93">
        <f t="shared" si="655"/>
        <v>3.1072048947744974E+38</v>
      </c>
      <c r="CG612" s="93">
        <f t="shared" si="656"/>
        <v>411238.40000000002</v>
      </c>
      <c r="CH612" s="94">
        <f t="shared" si="657"/>
        <v>151.72261122881415</v>
      </c>
      <c r="CI612" s="100">
        <f t="shared" si="681"/>
        <v>20.94677841591837</v>
      </c>
      <c r="CJ612" s="94">
        <f t="shared" si="658"/>
        <v>349</v>
      </c>
      <c r="CK612" s="94">
        <f t="shared" si="659"/>
        <v>22.85</v>
      </c>
      <c r="CL612" s="94">
        <v>1</v>
      </c>
      <c r="CM612" s="94">
        <f>CM$3/CP$3</f>
        <v>0.43763676148796499</v>
      </c>
      <c r="CN612" s="93">
        <f>CN611*CL612</f>
        <v>2.30043209969664E+17</v>
      </c>
      <c r="CO612" s="93">
        <f>CJ612*CN612*$G612*CM612</f>
        <v>5.7063543120784006E+20</v>
      </c>
      <c r="CP612" s="93">
        <f t="shared" si="675"/>
        <v>2.3484423405014025E+22</v>
      </c>
      <c r="CQ612" s="93">
        <f t="shared" si="660"/>
        <v>3.488925397818048E+38</v>
      </c>
      <c r="CR612" s="93">
        <f t="shared" si="661"/>
        <v>411238.40000000002</v>
      </c>
      <c r="CS612" s="94">
        <f t="shared" si="662"/>
        <v>41.154863719740518</v>
      </c>
      <c r="CT612" s="100">
        <f t="shared" si="682"/>
        <v>6.3798414925106579</v>
      </c>
      <c r="CU612" s="94">
        <f t="shared" si="663"/>
        <v>286</v>
      </c>
      <c r="CV612" s="94">
        <f t="shared" si="664"/>
        <v>26</v>
      </c>
      <c r="CW612" s="94">
        <v>1</v>
      </c>
      <c r="CX612" s="94">
        <f>CX$3/DA$3</f>
        <v>0.38461538461538458</v>
      </c>
      <c r="CY612" s="93">
        <f>CY611*CW612</f>
        <v>97727353651200</v>
      </c>
      <c r="CZ612" s="93">
        <f>CU612*CY612*$G612*CX612</f>
        <v>1.7458981957051517E+17</v>
      </c>
      <c r="DA612" s="93">
        <f t="shared" si="676"/>
        <v>4.304166866293504E+18</v>
      </c>
      <c r="DB612" s="93">
        <f t="shared" si="665"/>
        <v>3.9698932316529203E+38</v>
      </c>
      <c r="DC612" s="93">
        <f t="shared" si="666"/>
        <v>411238.40000000002</v>
      </c>
      <c r="DD612" s="94">
        <f t="shared" si="667"/>
        <v>24.653023165277354</v>
      </c>
      <c r="DE612" s="100">
        <f t="shared" si="683"/>
        <v>4.3485658229118807</v>
      </c>
    </row>
    <row r="613" spans="1:109">
      <c r="A613" s="84">
        <v>8192</v>
      </c>
      <c r="B613" s="84">
        <f t="shared" si="623"/>
        <v>20.233333333333334</v>
      </c>
      <c r="C613" s="112">
        <f t="shared" si="684"/>
        <v>14.74</v>
      </c>
      <c r="D613" s="116"/>
      <c r="E613" s="86">
        <f t="shared" si="688"/>
        <v>4.0350000000000001</v>
      </c>
      <c r="F613" s="86">
        <f t="shared" si="689"/>
        <v>4.0350000000000001</v>
      </c>
      <c r="G613" s="87">
        <f t="shared" si="624"/>
        <v>16.281225000000003</v>
      </c>
      <c r="H613" s="88">
        <f t="shared" si="690"/>
        <v>3.5078537113181338E+36</v>
      </c>
      <c r="I613" s="84">
        <f t="shared" si="691"/>
        <v>121.40000000000006</v>
      </c>
      <c r="J613" s="89">
        <v>607</v>
      </c>
      <c r="K613" s="94">
        <f t="shared" si="625"/>
        <v>607</v>
      </c>
      <c r="L613" s="94">
        <f t="shared" si="626"/>
        <v>10</v>
      </c>
      <c r="M613" s="94">
        <v>1</v>
      </c>
      <c r="N613" s="94">
        <f>N$3/Q$3</f>
        <v>1</v>
      </c>
      <c r="O613" s="93">
        <f>O612*M613</f>
        <v>5.4893999942694304E+31</v>
      </c>
      <c r="P613" s="93">
        <f>K613*O613*$G613*N613</f>
        <v>5.4250112947971487E+35</v>
      </c>
      <c r="Q613" s="93">
        <f t="shared" si="685"/>
        <v>3.5078537113181337E+37</v>
      </c>
      <c r="R613" s="93">
        <f t="shared" si="686"/>
        <v>1.7539268556590666E+38</v>
      </c>
      <c r="S613" s="93">
        <f t="shared" si="627"/>
        <v>411511.46666666667</v>
      </c>
      <c r="T613" s="94">
        <f t="shared" si="687"/>
        <v>64.66076328140251</v>
      </c>
      <c r="U613" s="100">
        <f>T613/(($C613/N$3))</f>
        <v>4.3867546323882296</v>
      </c>
      <c r="V613" s="94">
        <f t="shared" si="628"/>
        <v>597</v>
      </c>
      <c r="W613" s="97">
        <f t="shared" si="629"/>
        <v>10.5</v>
      </c>
      <c r="X613" s="94">
        <v>1</v>
      </c>
      <c r="Y613" s="94">
        <f>Y$3/AB$3</f>
        <v>0.95238095238095244</v>
      </c>
      <c r="Z613" s="93">
        <f>Z612*X613</f>
        <v>3.6888767961490565E+30</v>
      </c>
      <c r="AA613" s="93">
        <f>V613*Z613*$G613*Y613</f>
        <v>3.4148077685602867E+34</v>
      </c>
      <c r="AB613" s="93">
        <f t="shared" si="668"/>
        <v>9.208115992210094E+36</v>
      </c>
      <c r="AC613" s="93">
        <f t="shared" si="630"/>
        <v>1.8416231984420201E+38</v>
      </c>
      <c r="AD613" s="93">
        <f t="shared" si="631"/>
        <v>411511.46666666667</v>
      </c>
      <c r="AE613" s="94">
        <f t="shared" si="632"/>
        <v>269.65254316767346</v>
      </c>
      <c r="AF613" s="100">
        <f t="shared" si="669"/>
        <v>19.208627566218258</v>
      </c>
      <c r="AG613" s="94">
        <f t="shared" si="633"/>
        <v>572</v>
      </c>
      <c r="AH613" s="94">
        <f t="shared" si="634"/>
        <v>11.75</v>
      </c>
      <c r="AI613" s="94">
        <v>1</v>
      </c>
      <c r="AJ613" s="94">
        <f>AJ$3/AM$3</f>
        <v>0.85106382978723394</v>
      </c>
      <c r="AK613" s="93">
        <f>AK612*AI613</f>
        <v>3.2277671966304244E+29</v>
      </c>
      <c r="AL613" s="93">
        <f>AG613*AK613*$G613*AJ613</f>
        <v>2.5582762786594599E+33</v>
      </c>
      <c r="AM613" s="93">
        <f t="shared" si="670"/>
        <v>3.2201000865615605E+35</v>
      </c>
      <c r="AN613" s="93">
        <f t="shared" si="635"/>
        <v>2.0608640553994038E+38</v>
      </c>
      <c r="AO613" s="93">
        <f t="shared" si="636"/>
        <v>411511.46666666667</v>
      </c>
      <c r="AP613" s="94">
        <f t="shared" si="637"/>
        <v>125.86991144869221</v>
      </c>
      <c r="AQ613" s="100">
        <f t="shared" si="677"/>
        <v>10.033727676540932</v>
      </c>
      <c r="AR613" s="94">
        <f t="shared" si="638"/>
        <v>542</v>
      </c>
      <c r="AS613" s="94">
        <f t="shared" si="639"/>
        <v>13.25</v>
      </c>
      <c r="AT613" s="94">
        <v>1</v>
      </c>
      <c r="AU613" s="94">
        <f>AU$3/AX$3</f>
        <v>0.75471698113207542</v>
      </c>
      <c r="AV613" s="93">
        <f>AV612*AT613</f>
        <v>2.8632981451590544E+28</v>
      </c>
      <c r="AW613" s="93">
        <f>AR613*AV613*$G613*AU613</f>
        <v>1.906940130425067E+32</v>
      </c>
      <c r="AX613" s="93">
        <f t="shared" si="671"/>
        <v>5.6737135833697589E+33</v>
      </c>
      <c r="AY613" s="93">
        <f t="shared" si="640"/>
        <v>2.3239530837482635E+38</v>
      </c>
      <c r="AZ613" s="93">
        <f t="shared" si="641"/>
        <v>411511.46666666667</v>
      </c>
      <c r="BA613" s="94">
        <f t="shared" si="642"/>
        <v>29.752971752212577</v>
      </c>
      <c r="BB613" s="100">
        <f t="shared" si="678"/>
        <v>2.6745378271154454</v>
      </c>
      <c r="BC613" s="94">
        <f t="shared" si="643"/>
        <v>505</v>
      </c>
      <c r="BD613" s="94">
        <f t="shared" si="644"/>
        <v>15.1</v>
      </c>
      <c r="BE613" s="94">
        <v>1</v>
      </c>
      <c r="BF613" s="94">
        <f>BF$3/BI$3</f>
        <v>0.66225165562913912</v>
      </c>
      <c r="BG613" s="93">
        <f>BG612*BE613</f>
        <v>2.0107692286701212E+26</v>
      </c>
      <c r="BH613" s="93">
        <f>BC613*BG613*$G613*BF613</f>
        <v>1.0948729833577898E+30</v>
      </c>
      <c r="BI613" s="93">
        <f t="shared" si="672"/>
        <v>3.8283048126893829E+31</v>
      </c>
      <c r="BJ613" s="93">
        <f t="shared" si="645"/>
        <v>2.6484295520451907E+38</v>
      </c>
      <c r="BK613" s="93">
        <f t="shared" si="646"/>
        <v>411511.46666666667</v>
      </c>
      <c r="BL613" s="94">
        <f t="shared" si="647"/>
        <v>34.965743706166002</v>
      </c>
      <c r="BM613" s="100">
        <f t="shared" si="679"/>
        <v>3.5819723878094072</v>
      </c>
      <c r="BN613" s="94">
        <f t="shared" si="648"/>
        <v>455</v>
      </c>
      <c r="BO613" s="94">
        <f t="shared" si="649"/>
        <v>17.600000000000001</v>
      </c>
      <c r="BP613" s="94">
        <v>1</v>
      </c>
      <c r="BQ613" s="94">
        <f>BQ$3/BT$3</f>
        <v>0.56818181818181823</v>
      </c>
      <c r="BR613" s="93">
        <f>BR612*BP613</f>
        <v>9.6241945987629711E+22</v>
      </c>
      <c r="BS613" s="93">
        <f>BN613*BR613*$G613*BQ613</f>
        <v>4.0508876907012122E+26</v>
      </c>
      <c r="BT613" s="93">
        <f t="shared" si="673"/>
        <v>4.3575489382846717E+28</v>
      </c>
      <c r="BU613" s="93">
        <f t="shared" si="650"/>
        <v>3.0869112659599578E+38</v>
      </c>
      <c r="BV613" s="93">
        <f t="shared" si="651"/>
        <v>411511.46666666667</v>
      </c>
      <c r="BW613" s="94">
        <f t="shared" si="652"/>
        <v>107.57022339294664</v>
      </c>
      <c r="BX613" s="100">
        <f t="shared" si="680"/>
        <v>12.844205778262285</v>
      </c>
      <c r="BY613" s="94">
        <f t="shared" si="653"/>
        <v>400</v>
      </c>
      <c r="BZ613" s="94">
        <f t="shared" si="654"/>
        <v>20.350000000000001</v>
      </c>
      <c r="CA613" s="94">
        <v>14</v>
      </c>
      <c r="CB613" s="94">
        <f>CB$3/CE$3</f>
        <v>0.49140049140049141</v>
      </c>
      <c r="CC613" s="93">
        <f>CC612*CA613</f>
        <v>6.2060778662658048E+20</v>
      </c>
      <c r="CD613" s="93">
        <f>BY613*CC613*$G613*CB613</f>
        <v>1.9860943510210025E+24</v>
      </c>
      <c r="CE613" s="93">
        <f t="shared" si="674"/>
        <v>2.4601640429158367E+25</v>
      </c>
      <c r="CF613" s="93">
        <f t="shared" si="655"/>
        <v>3.5692411512662012E+38</v>
      </c>
      <c r="CG613" s="93">
        <f t="shared" si="656"/>
        <v>411511.46666666667</v>
      </c>
      <c r="CH613" s="94">
        <f t="shared" si="657"/>
        <v>12.386944465408336</v>
      </c>
      <c r="CI613" s="100">
        <f t="shared" si="681"/>
        <v>1.7101378552989122</v>
      </c>
      <c r="CJ613" s="94">
        <f t="shared" si="658"/>
        <v>350</v>
      </c>
      <c r="CK613" s="94">
        <f t="shared" si="659"/>
        <v>22.85</v>
      </c>
      <c r="CL613" s="94">
        <v>1</v>
      </c>
      <c r="CM613" s="94">
        <f>CM$3/CP$3</f>
        <v>0.43763676148796499</v>
      </c>
      <c r="CN613" s="93">
        <f>CN612*CL613</f>
        <v>2.30043209969664E+17</v>
      </c>
      <c r="CO613" s="93">
        <f>CJ613*CN613*$G613*CM613</f>
        <v>5.7369139668858654E+20</v>
      </c>
      <c r="CP613" s="93">
        <f t="shared" si="675"/>
        <v>2.6976518533393475E+22</v>
      </c>
      <c r="CQ613" s="93">
        <f t="shared" si="660"/>
        <v>4.0077228651809678E+38</v>
      </c>
      <c r="CR613" s="93">
        <f t="shared" si="661"/>
        <v>411511.46666666667</v>
      </c>
      <c r="CS613" s="94">
        <f t="shared" si="662"/>
        <v>47.022700164417799</v>
      </c>
      <c r="CT613" s="100">
        <f t="shared" si="682"/>
        <v>7.2894755682289469</v>
      </c>
      <c r="CU613" s="94">
        <f t="shared" si="663"/>
        <v>287</v>
      </c>
      <c r="CV613" s="94">
        <f t="shared" si="664"/>
        <v>26</v>
      </c>
      <c r="CW613" s="94">
        <v>1</v>
      </c>
      <c r="CX613" s="94">
        <f>CX$3/DA$3</f>
        <v>0.38461538461538458</v>
      </c>
      <c r="CY613" s="93">
        <f>CY612*CW613</f>
        <v>97727353651200</v>
      </c>
      <c r="CZ613" s="93">
        <f>CU613*CY613*$G613*CX613</f>
        <v>1.7563528330772339E+17</v>
      </c>
      <c r="DA613" s="93">
        <f t="shared" si="676"/>
        <v>4.9441893989440922E+18</v>
      </c>
      <c r="DB613" s="93">
        <f t="shared" si="665"/>
        <v>4.5602098247135743E+38</v>
      </c>
      <c r="DC613" s="93">
        <f t="shared" si="666"/>
        <v>411511.46666666667</v>
      </c>
      <c r="DD613" s="94">
        <f t="shared" si="667"/>
        <v>28.150319832271858</v>
      </c>
      <c r="DE613" s="100">
        <f t="shared" si="683"/>
        <v>4.9654566868322139</v>
      </c>
    </row>
    <row r="614" spans="1:109">
      <c r="A614" s="84">
        <v>8192</v>
      </c>
      <c r="B614" s="84">
        <f t="shared" si="623"/>
        <v>20.266666666666666</v>
      </c>
      <c r="C614" s="112">
        <f t="shared" si="684"/>
        <v>14.74</v>
      </c>
      <c r="D614" s="116"/>
      <c r="E614" s="86">
        <f t="shared" si="688"/>
        <v>4.04</v>
      </c>
      <c r="F614" s="86">
        <f t="shared" si="689"/>
        <v>4.04</v>
      </c>
      <c r="G614" s="87">
        <f t="shared" si="624"/>
        <v>16.3216</v>
      </c>
      <c r="H614" s="88">
        <f t="shared" si="690"/>
        <v>4.0294657877613844E+36</v>
      </c>
      <c r="I614" s="84">
        <f t="shared" si="691"/>
        <v>121.60000000000007</v>
      </c>
      <c r="J614" s="89">
        <v>608</v>
      </c>
      <c r="K614" s="94">
        <f t="shared" si="625"/>
        <v>608</v>
      </c>
      <c r="L614" s="94">
        <f t="shared" si="626"/>
        <v>10</v>
      </c>
      <c r="M614" s="94">
        <v>1</v>
      </c>
      <c r="N614" s="94">
        <f>N$3/Q$3</f>
        <v>1</v>
      </c>
      <c r="O614" s="93">
        <f>O613*M614</f>
        <v>5.4893999942694304E+31</v>
      </c>
      <c r="P614" s="93">
        <f>K614*O614*$G614*N614</f>
        <v>5.4474240895452508E+35</v>
      </c>
      <c r="Q614" s="93">
        <f t="shared" si="685"/>
        <v>4.0294657877613843E+37</v>
      </c>
      <c r="R614" s="93">
        <f t="shared" si="686"/>
        <v>2.0147328938806921E+38</v>
      </c>
      <c r="S614" s="93">
        <f t="shared" si="627"/>
        <v>411784.53333333333</v>
      </c>
      <c r="T614" s="94">
        <f t="shared" si="687"/>
        <v>73.970113608279078</v>
      </c>
      <c r="U614" s="100">
        <f>T614/(($C614/N$3))</f>
        <v>5.0183252108737504</v>
      </c>
      <c r="V614" s="94">
        <f t="shared" si="628"/>
        <v>598</v>
      </c>
      <c r="W614" s="97">
        <f t="shared" si="629"/>
        <v>10.5</v>
      </c>
      <c r="X614" s="94">
        <v>1</v>
      </c>
      <c r="Y614" s="94">
        <f>Y$3/AB$3</f>
        <v>0.95238095238095244</v>
      </c>
      <c r="Z614" s="93">
        <f>Z613*X614</f>
        <v>3.6888767961490565E+30</v>
      </c>
      <c r="AA614" s="93">
        <f>V614*Z614*$G614*Y614</f>
        <v>3.42901011110322E+34</v>
      </c>
      <c r="AB614" s="93">
        <f t="shared" si="668"/>
        <v>1.0577347692873627E+37</v>
      </c>
      <c r="AC614" s="93">
        <f t="shared" si="630"/>
        <v>2.1154695385747266E+38</v>
      </c>
      <c r="AD614" s="93">
        <f t="shared" si="631"/>
        <v>411784.53333333333</v>
      </c>
      <c r="AE614" s="94">
        <f t="shared" si="632"/>
        <v>308.46650637231755</v>
      </c>
      <c r="AF614" s="100">
        <f t="shared" si="669"/>
        <v>21.973529965463598</v>
      </c>
      <c r="AG614" s="94">
        <f t="shared" si="633"/>
        <v>573</v>
      </c>
      <c r="AH614" s="94">
        <f t="shared" si="634"/>
        <v>11.75</v>
      </c>
      <c r="AI614" s="94">
        <v>1</v>
      </c>
      <c r="AJ614" s="94">
        <f>AJ$3/AM$3</f>
        <v>0.85106382978723394</v>
      </c>
      <c r="AK614" s="93">
        <f>AK613*AI614</f>
        <v>3.2277671966304244E+29</v>
      </c>
      <c r="AL614" s="93">
        <f>AG614*AK614*$G614*AJ614</f>
        <v>2.5691040228806597E+33</v>
      </c>
      <c r="AM614" s="93">
        <f t="shared" si="670"/>
        <v>3.6989236723590738E+35</v>
      </c>
      <c r="AN614" s="93">
        <f t="shared" si="635"/>
        <v>2.3673111503098135E+38</v>
      </c>
      <c r="AO614" s="93">
        <f t="shared" si="636"/>
        <v>411784.53333333333</v>
      </c>
      <c r="AP614" s="94">
        <f t="shared" si="637"/>
        <v>143.97718579770006</v>
      </c>
      <c r="AQ614" s="100">
        <f t="shared" si="677"/>
        <v>11.477150156872291</v>
      </c>
      <c r="AR614" s="94">
        <f t="shared" si="638"/>
        <v>543</v>
      </c>
      <c r="AS614" s="94">
        <f t="shared" si="639"/>
        <v>13.25</v>
      </c>
      <c r="AT614" s="94">
        <v>1</v>
      </c>
      <c r="AU614" s="94">
        <f>AU$3/AX$3</f>
        <v>0.75471698113207542</v>
      </c>
      <c r="AV614" s="93">
        <f>AV613*AT614</f>
        <v>2.8632981451590544E+28</v>
      </c>
      <c r="AW614" s="93">
        <f>AR614*AV614*$G614*AU614</f>
        <v>1.9151961210772237E+32</v>
      </c>
      <c r="AX614" s="93">
        <f t="shared" si="671"/>
        <v>6.5173854599411757E+33</v>
      </c>
      <c r="AY614" s="93">
        <f t="shared" si="640"/>
        <v>2.6695210843919172E+38</v>
      </c>
      <c r="AZ614" s="93">
        <f t="shared" si="641"/>
        <v>411784.53333333333</v>
      </c>
      <c r="BA614" s="94">
        <f t="shared" si="642"/>
        <v>34.029859335112889</v>
      </c>
      <c r="BB614" s="100">
        <f t="shared" si="678"/>
        <v>3.0589934612635399</v>
      </c>
      <c r="BC614" s="94">
        <f t="shared" si="643"/>
        <v>506</v>
      </c>
      <c r="BD614" s="94">
        <f t="shared" si="644"/>
        <v>15.1</v>
      </c>
      <c r="BE614" s="94">
        <v>1</v>
      </c>
      <c r="BF614" s="94">
        <f>BF$3/BI$3</f>
        <v>0.66225165562913912</v>
      </c>
      <c r="BG614" s="93">
        <f>BG613*BE614</f>
        <v>2.0107692286701212E+26</v>
      </c>
      <c r="BH614" s="93">
        <f>BC614*BG614*$G614*BF614</f>
        <v>1.0997615461978212E+30</v>
      </c>
      <c r="BI614" s="93">
        <f t="shared" si="672"/>
        <v>4.3975674407635253E+31</v>
      </c>
      <c r="BJ614" s="93">
        <f t="shared" si="645"/>
        <v>3.0422466697598447E+38</v>
      </c>
      <c r="BK614" s="93">
        <f t="shared" si="646"/>
        <v>411784.53333333333</v>
      </c>
      <c r="BL614" s="94">
        <f t="shared" si="647"/>
        <v>39.986553957693175</v>
      </c>
      <c r="BM614" s="100">
        <f t="shared" si="679"/>
        <v>4.0963159074706033</v>
      </c>
      <c r="BN614" s="94">
        <f t="shared" si="648"/>
        <v>456</v>
      </c>
      <c r="BO614" s="94">
        <f t="shared" si="649"/>
        <v>17.600000000000001</v>
      </c>
      <c r="BP614" s="94">
        <v>1</v>
      </c>
      <c r="BQ614" s="94">
        <f>BQ$3/BT$3</f>
        <v>0.56818181818181823</v>
      </c>
      <c r="BR614" s="93">
        <f>BR613*BP614</f>
        <v>9.6241945987629711E+22</v>
      </c>
      <c r="BS614" s="93">
        <f>BN614*BR614*$G614*BQ614</f>
        <v>4.0698584136821248E+26</v>
      </c>
      <c r="BT614" s="93">
        <f t="shared" si="673"/>
        <v>5.0055092972266785E+28</v>
      </c>
      <c r="BU614" s="93">
        <f t="shared" si="650"/>
        <v>3.5459298932300185E+38</v>
      </c>
      <c r="BV614" s="93">
        <f t="shared" si="651"/>
        <v>411784.53333333333</v>
      </c>
      <c r="BW614" s="94">
        <f t="shared" si="652"/>
        <v>122.98976496084153</v>
      </c>
      <c r="BX614" s="100">
        <f t="shared" si="680"/>
        <v>14.685345069951227</v>
      </c>
      <c r="BY614" s="94">
        <f t="shared" si="653"/>
        <v>401</v>
      </c>
      <c r="BZ614" s="94">
        <f t="shared" si="654"/>
        <v>20.350000000000001</v>
      </c>
      <c r="CA614" s="94">
        <v>1</v>
      </c>
      <c r="CB614" s="94">
        <f>CB$3/CE$3</f>
        <v>0.49140049140049141</v>
      </c>
      <c r="CC614" s="93">
        <f>CC613*CA614</f>
        <v>6.2060778662658048E+20</v>
      </c>
      <c r="CD614" s="93">
        <f>BY614*CC614*$G614*CB614</f>
        <v>1.9959971165267631E+24</v>
      </c>
      <c r="CE614" s="93">
        <f t="shared" si="674"/>
        <v>2.8259863891202767E+25</v>
      </c>
      <c r="CF614" s="93">
        <f t="shared" si="655"/>
        <v>4.0999814390472084E+38</v>
      </c>
      <c r="CG614" s="93">
        <f t="shared" si="656"/>
        <v>411784.53333333333</v>
      </c>
      <c r="CH614" s="94">
        <f t="shared" si="657"/>
        <v>14.158268895887881</v>
      </c>
      <c r="CI614" s="100">
        <f t="shared" si="681"/>
        <v>1.9546863774173568</v>
      </c>
      <c r="CJ614" s="94">
        <f t="shared" si="658"/>
        <v>351</v>
      </c>
      <c r="CK614" s="94">
        <f t="shared" si="659"/>
        <v>22.85</v>
      </c>
      <c r="CL614" s="94">
        <v>1</v>
      </c>
      <c r="CM614" s="94">
        <f>CM$3/CP$3</f>
        <v>0.43763676148796499</v>
      </c>
      <c r="CN614" s="93">
        <f>CN613*CL614</f>
        <v>2.30043209969664E+17</v>
      </c>
      <c r="CO614" s="93">
        <f>CJ614*CN614*$G614*CM614</f>
        <v>5.7675724849021649E+20</v>
      </c>
      <c r="CP614" s="93">
        <f t="shared" si="675"/>
        <v>3.0987882462856123E+22</v>
      </c>
      <c r="CQ614" s="93">
        <f t="shared" si="660"/>
        <v>4.6036646625173822E+38</v>
      </c>
      <c r="CR614" s="93">
        <f t="shared" si="661"/>
        <v>411784.53333333333</v>
      </c>
      <c r="CS614" s="94">
        <f t="shared" si="662"/>
        <v>53.727772895743279</v>
      </c>
      <c r="CT614" s="100">
        <f t="shared" si="682"/>
        <v>8.3288983084649519</v>
      </c>
      <c r="CU614" s="94">
        <f t="shared" si="663"/>
        <v>288</v>
      </c>
      <c r="CV614" s="94">
        <f t="shared" si="664"/>
        <v>26</v>
      </c>
      <c r="CW614" s="94">
        <v>1</v>
      </c>
      <c r="CX614" s="94">
        <f>CX$3/DA$3</f>
        <v>0.38461538461538458</v>
      </c>
      <c r="CY614" s="93">
        <f>CY613*CW614</f>
        <v>97727353651200</v>
      </c>
      <c r="CZ614" s="93">
        <f>CU614*CY614*$G614*CX614</f>
        <v>1.7668431973145642E+17</v>
      </c>
      <c r="DA614" s="93">
        <f t="shared" si="676"/>
        <v>5.6793822293608591E+18</v>
      </c>
      <c r="DB614" s="93">
        <f t="shared" si="665"/>
        <v>5.2383055240897999E+38</v>
      </c>
      <c r="DC614" s="93">
        <f t="shared" si="666"/>
        <v>411784.53333333333</v>
      </c>
      <c r="DD614" s="94">
        <f t="shared" si="667"/>
        <v>32.144234632665686</v>
      </c>
      <c r="DE614" s="100">
        <f t="shared" si="683"/>
        <v>5.6699464073901478</v>
      </c>
    </row>
    <row r="615" spans="1:109">
      <c r="A615" s="84">
        <v>8192</v>
      </c>
      <c r="B615" s="84">
        <f t="shared" si="623"/>
        <v>20.3</v>
      </c>
      <c r="C615" s="112">
        <f t="shared" si="684"/>
        <v>14.74</v>
      </c>
      <c r="D615" s="116"/>
      <c r="E615" s="86">
        <f t="shared" si="688"/>
        <v>4.0449999999999999</v>
      </c>
      <c r="F615" s="86">
        <f t="shared" si="689"/>
        <v>4.0449999999999999</v>
      </c>
      <c r="G615" s="87">
        <f t="shared" si="624"/>
        <v>16.362024999999999</v>
      </c>
      <c r="H615" s="88">
        <f t="shared" si="690"/>
        <v>4.6286407219183354E+36</v>
      </c>
      <c r="I615" s="84">
        <f t="shared" si="691"/>
        <v>121.80000000000005</v>
      </c>
      <c r="J615" s="89">
        <v>609</v>
      </c>
      <c r="K615" s="94">
        <f t="shared" si="625"/>
        <v>609</v>
      </c>
      <c r="L615" s="94">
        <f t="shared" si="626"/>
        <v>10</v>
      </c>
      <c r="M615" s="94">
        <v>1</v>
      </c>
      <c r="N615" s="94">
        <f>N$3/Q$3</f>
        <v>1</v>
      </c>
      <c r="O615" s="93">
        <f>O614*M615</f>
        <v>5.4893999942694304E+31</v>
      </c>
      <c r="P615" s="93">
        <f>K615*O615*$G615*N615</f>
        <v>5.4698979264212884E+35</v>
      </c>
      <c r="Q615" s="93">
        <f t="shared" si="685"/>
        <v>4.6286407219183354E+37</v>
      </c>
      <c r="R615" s="93">
        <f t="shared" si="686"/>
        <v>2.3143203609591677E+38</v>
      </c>
      <c r="S615" s="93">
        <f t="shared" si="627"/>
        <v>412057.59999999998</v>
      </c>
      <c r="T615" s="94">
        <f t="shared" si="687"/>
        <v>84.620239430073781</v>
      </c>
      <c r="U615" s="100">
        <f>T615/(($C615/N$3))</f>
        <v>5.7408574918638928</v>
      </c>
      <c r="V615" s="94">
        <f t="shared" si="628"/>
        <v>599</v>
      </c>
      <c r="W615" s="97">
        <f t="shared" si="629"/>
        <v>10.5</v>
      </c>
      <c r="X615" s="94">
        <v>1</v>
      </c>
      <c r="Y615" s="94">
        <f>Y$3/AB$3</f>
        <v>0.95238095238095244</v>
      </c>
      <c r="Z615" s="93">
        <f>Z614*X615</f>
        <v>3.6888767961490565E+30</v>
      </c>
      <c r="AA615" s="93">
        <f>V615*Z615*$G615*Y615</f>
        <v>3.4432513449472334E+34</v>
      </c>
      <c r="AB615" s="93">
        <f t="shared" si="668"/>
        <v>1.2150181895035619E+37</v>
      </c>
      <c r="AC615" s="93">
        <f t="shared" si="630"/>
        <v>2.4300363790071262E+38</v>
      </c>
      <c r="AD615" s="93">
        <f t="shared" si="631"/>
        <v>412057.59999999998</v>
      </c>
      <c r="AE615" s="94">
        <f t="shared" si="632"/>
        <v>352.86944454012303</v>
      </c>
      <c r="AF615" s="100">
        <f t="shared" si="669"/>
        <v>25.136561517444314</v>
      </c>
      <c r="AG615" s="94">
        <f t="shared" si="633"/>
        <v>574</v>
      </c>
      <c r="AH615" s="94">
        <f t="shared" si="634"/>
        <v>11.75</v>
      </c>
      <c r="AI615" s="94">
        <v>1</v>
      </c>
      <c r="AJ615" s="94">
        <f>AJ$3/AM$3</f>
        <v>0.85106382978723394</v>
      </c>
      <c r="AK615" s="93">
        <f>AK614*AI615</f>
        <v>3.2277671966304244E+29</v>
      </c>
      <c r="AL615" s="93">
        <f>AG615*AK615*$G615*AJ615</f>
        <v>2.5799618334099171E+33</v>
      </c>
      <c r="AM615" s="93">
        <f t="shared" si="670"/>
        <v>4.2489475376984605E+35</v>
      </c>
      <c r="AN615" s="93">
        <f t="shared" si="635"/>
        <v>2.719326424127022E+38</v>
      </c>
      <c r="AO615" s="93">
        <f t="shared" si="636"/>
        <v>412057.59999999998</v>
      </c>
      <c r="AP615" s="94">
        <f t="shared" si="637"/>
        <v>164.69032536356002</v>
      </c>
      <c r="AQ615" s="100">
        <f t="shared" si="677"/>
        <v>13.128299342074833</v>
      </c>
      <c r="AR615" s="94">
        <f t="shared" si="638"/>
        <v>544</v>
      </c>
      <c r="AS615" s="94">
        <f t="shared" si="639"/>
        <v>13.25</v>
      </c>
      <c r="AT615" s="94">
        <v>1</v>
      </c>
      <c r="AU615" s="94">
        <f>AU$3/AX$3</f>
        <v>0.75471698113207542</v>
      </c>
      <c r="AV615" s="93">
        <f>AV614*AT615</f>
        <v>2.8632981451590544E+28</v>
      </c>
      <c r="AW615" s="93">
        <f>AR615*AV615*$G615*AU615</f>
        <v>1.9234754395055896E+32</v>
      </c>
      <c r="AX615" s="93">
        <f t="shared" si="671"/>
        <v>7.4865099567160236E+33</v>
      </c>
      <c r="AY615" s="93">
        <f t="shared" si="640"/>
        <v>3.0664744782708974E+38</v>
      </c>
      <c r="AZ615" s="93">
        <f t="shared" si="641"/>
        <v>412057.59999999998</v>
      </c>
      <c r="BA615" s="94">
        <f t="shared" si="642"/>
        <v>38.921786069908734</v>
      </c>
      <c r="BB615" s="100">
        <f t="shared" si="678"/>
        <v>3.4987358577088923</v>
      </c>
      <c r="BC615" s="94">
        <f t="shared" si="643"/>
        <v>507</v>
      </c>
      <c r="BD615" s="94">
        <f t="shared" si="644"/>
        <v>15.1</v>
      </c>
      <c r="BE615" s="94">
        <v>1</v>
      </c>
      <c r="BF615" s="94">
        <f>BF$3/BI$3</f>
        <v>0.66225165562913912</v>
      </c>
      <c r="BG615" s="93">
        <f>BG614*BE615</f>
        <v>2.0107692286701212E+26</v>
      </c>
      <c r="BH615" s="93">
        <f>BC615*BG615*$G615*BF615</f>
        <v>1.1046642376878635E+30</v>
      </c>
      <c r="BI615" s="93">
        <f t="shared" si="672"/>
        <v>5.0514784851935823E+31</v>
      </c>
      <c r="BJ615" s="93">
        <f t="shared" si="645"/>
        <v>3.4946237450483435E+38</v>
      </c>
      <c r="BK615" s="93">
        <f t="shared" si="646"/>
        <v>412057.59999999998</v>
      </c>
      <c r="BL615" s="94">
        <f t="shared" si="647"/>
        <v>45.728632401159885</v>
      </c>
      <c r="BM615" s="100">
        <f t="shared" si="679"/>
        <v>4.6845478239994183</v>
      </c>
      <c r="BN615" s="94">
        <f t="shared" si="648"/>
        <v>457</v>
      </c>
      <c r="BO615" s="94">
        <f t="shared" si="649"/>
        <v>17.600000000000001</v>
      </c>
      <c r="BP615" s="94">
        <v>1</v>
      </c>
      <c r="BQ615" s="94">
        <f>BQ$3/BT$3</f>
        <v>0.56818181818181823</v>
      </c>
      <c r="BR615" s="93">
        <f>BR614*BP615</f>
        <v>9.6241945987629711E+22</v>
      </c>
      <c r="BS615" s="93">
        <f>BN615*BR615*$G615*BQ615</f>
        <v>4.088885788172153E+26</v>
      </c>
      <c r="BT615" s="93">
        <f t="shared" si="673"/>
        <v>5.7498202956466517E+28</v>
      </c>
      <c r="BU615" s="93">
        <f t="shared" si="650"/>
        <v>4.0732038352881359E+38</v>
      </c>
      <c r="BV615" s="93">
        <f t="shared" si="651"/>
        <v>412057.59999999998</v>
      </c>
      <c r="BW615" s="94">
        <f t="shared" si="652"/>
        <v>140.62071169312321</v>
      </c>
      <c r="BX615" s="100">
        <f t="shared" si="680"/>
        <v>16.790532739477399</v>
      </c>
      <c r="BY615" s="94">
        <f t="shared" si="653"/>
        <v>402</v>
      </c>
      <c r="BZ615" s="94">
        <f t="shared" si="654"/>
        <v>20.350000000000001</v>
      </c>
      <c r="CA615" s="94">
        <v>1</v>
      </c>
      <c r="CB615" s="94">
        <f>CB$3/CE$3</f>
        <v>0.49140049140049141</v>
      </c>
      <c r="CC615" s="93">
        <f>CC614*CA615</f>
        <v>6.2060778662658048E+20</v>
      </c>
      <c r="CD615" s="93">
        <f>BY615*CC615*$G615*CB615</f>
        <v>2.0059306379515813E+24</v>
      </c>
      <c r="CE615" s="93">
        <f t="shared" si="674"/>
        <v>3.2462059164264724E+25</v>
      </c>
      <c r="CF615" s="93">
        <f t="shared" si="655"/>
        <v>4.7096419345519068E+38</v>
      </c>
      <c r="CG615" s="93">
        <f t="shared" si="656"/>
        <v>412057.59999999998</v>
      </c>
      <c r="CH615" s="94">
        <f t="shared" si="657"/>
        <v>16.183041701488925</v>
      </c>
      <c r="CI615" s="100">
        <f t="shared" si="681"/>
        <v>2.2342259065488443</v>
      </c>
      <c r="CJ615" s="94">
        <f t="shared" si="658"/>
        <v>352</v>
      </c>
      <c r="CK615" s="94">
        <f t="shared" si="659"/>
        <v>22.85</v>
      </c>
      <c r="CL615" s="94">
        <v>1</v>
      </c>
      <c r="CM615" s="94">
        <f>CM$3/CP$3</f>
        <v>0.43763676148796499</v>
      </c>
      <c r="CN615" s="93">
        <f>CN614*CL615</f>
        <v>2.30043209969664E+17</v>
      </c>
      <c r="CO615" s="93">
        <f>CJ615*CN615*$G615*CM615</f>
        <v>5.7983300171403487E+20</v>
      </c>
      <c r="CP615" s="93">
        <f t="shared" si="675"/>
        <v>3.5595729609924299E+22</v>
      </c>
      <c r="CQ615" s="93">
        <f t="shared" si="660"/>
        <v>5.2882220247916984E+38</v>
      </c>
      <c r="CR615" s="93">
        <f t="shared" si="661"/>
        <v>412057.59999999998</v>
      </c>
      <c r="CS615" s="94">
        <f t="shared" si="662"/>
        <v>61.389623399669119</v>
      </c>
      <c r="CT615" s="100">
        <f t="shared" si="682"/>
        <v>9.5166410765430083</v>
      </c>
      <c r="CU615" s="94">
        <f t="shared" si="663"/>
        <v>289</v>
      </c>
      <c r="CV615" s="94">
        <f t="shared" si="664"/>
        <v>26</v>
      </c>
      <c r="CW615" s="94">
        <v>1</v>
      </c>
      <c r="CX615" s="94">
        <f>CX$3/DA$3</f>
        <v>0.38461538461538458</v>
      </c>
      <c r="CY615" s="93">
        <f>CY614*CW615</f>
        <v>97727353651200</v>
      </c>
      <c r="CZ615" s="93">
        <f>CU615*CY615*$G615*CX615</f>
        <v>1.7773693447983082E+17</v>
      </c>
      <c r="DA615" s="93">
        <f t="shared" si="676"/>
        <v>6.5238970242662134E+18</v>
      </c>
      <c r="DB615" s="93">
        <f t="shared" si="665"/>
        <v>6.0172329384938363E+38</v>
      </c>
      <c r="DC615" s="93">
        <f t="shared" si="666"/>
        <v>412057.59999999998</v>
      </c>
      <c r="DD615" s="94">
        <f t="shared" si="667"/>
        <v>36.705353579767802</v>
      </c>
      <c r="DE615" s="100">
        <f t="shared" si="683"/>
        <v>6.4744857060648764</v>
      </c>
    </row>
    <row r="616" spans="1:109">
      <c r="A616" s="84">
        <v>8192</v>
      </c>
      <c r="B616" s="84">
        <f t="shared" si="623"/>
        <v>20.333333333333332</v>
      </c>
      <c r="C616" s="112">
        <f t="shared" si="684"/>
        <v>14.74</v>
      </c>
      <c r="D616" s="116"/>
      <c r="E616" s="86">
        <f t="shared" si="688"/>
        <v>4.0500000000000007</v>
      </c>
      <c r="F616" s="86">
        <f t="shared" si="689"/>
        <v>4.0500000000000007</v>
      </c>
      <c r="G616" s="87">
        <f t="shared" si="624"/>
        <v>16.402500000000007</v>
      </c>
      <c r="H616" s="88">
        <f t="shared" si="690"/>
        <v>5.3169119831398795E+36</v>
      </c>
      <c r="I616" s="84">
        <f t="shared" si="691"/>
        <v>122.00000000000007</v>
      </c>
      <c r="J616" s="89">
        <v>610</v>
      </c>
      <c r="K616" s="94">
        <f t="shared" si="625"/>
        <v>610</v>
      </c>
      <c r="L616" s="94">
        <f t="shared" si="626"/>
        <v>10</v>
      </c>
      <c r="M616" s="94">
        <v>1</v>
      </c>
      <c r="N616" s="94">
        <f>N$3/Q$3</f>
        <v>1</v>
      </c>
      <c r="O616" s="93">
        <f>O615*M616</f>
        <v>5.4893999942694304E+31</v>
      </c>
      <c r="P616" s="93">
        <f>K616*O616*$G616*N616</f>
        <v>5.4924328877662668E+35</v>
      </c>
      <c r="Q616" s="93">
        <f t="shared" si="685"/>
        <v>5.3169119831398798E+37</v>
      </c>
      <c r="R616" s="93">
        <f t="shared" si="686"/>
        <v>2.6584559915699398E+38</v>
      </c>
      <c r="S616" s="93">
        <f t="shared" si="627"/>
        <v>412330.66666666663</v>
      </c>
      <c r="T616" s="94">
        <f t="shared" si="687"/>
        <v>96.804314076966904</v>
      </c>
      <c r="U616" s="100">
        <f>T616/(($C616/N$3))</f>
        <v>6.567456857324756</v>
      </c>
      <c r="V616" s="94">
        <f t="shared" si="628"/>
        <v>600</v>
      </c>
      <c r="W616" s="97">
        <f t="shared" si="629"/>
        <v>10.5</v>
      </c>
      <c r="X616" s="94">
        <v>15</v>
      </c>
      <c r="Y616" s="94">
        <f>Y$3/AB$3</f>
        <v>0.95238095238095244</v>
      </c>
      <c r="Z616" s="93">
        <f>Z615*X616</f>
        <v>5.533315194223585E+31</v>
      </c>
      <c r="AA616" s="93">
        <f>V616*Z616*$G616*Y616</f>
        <v>5.186297284185851E+35</v>
      </c>
      <c r="AB616" s="93">
        <f t="shared" si="668"/>
        <v>1.3956893955742174E+37</v>
      </c>
      <c r="AC616" s="93">
        <f t="shared" si="630"/>
        <v>2.7913787911484367E+38</v>
      </c>
      <c r="AD616" s="93">
        <f t="shared" si="631"/>
        <v>412330.66666666663</v>
      </c>
      <c r="AE616" s="94">
        <f t="shared" si="632"/>
        <v>26.911095124260964</v>
      </c>
      <c r="AF616" s="100">
        <f t="shared" si="669"/>
        <v>1.9170047408734066</v>
      </c>
      <c r="AG616" s="94">
        <f t="shared" si="633"/>
        <v>575</v>
      </c>
      <c r="AH616" s="94">
        <f t="shared" si="634"/>
        <v>11.75</v>
      </c>
      <c r="AI616" s="94">
        <v>1</v>
      </c>
      <c r="AJ616" s="94">
        <f>AJ$3/AM$3</f>
        <v>0.85106382978723394</v>
      </c>
      <c r="AK616" s="93">
        <f>AK615*AI616</f>
        <v>3.2277671966304244E+29</v>
      </c>
      <c r="AL616" s="93">
        <f>AG616*AK616*$G616*AJ616</f>
        <v>2.5908497514527721E+33</v>
      </c>
      <c r="AM616" s="93">
        <f t="shared" si="670"/>
        <v>4.8807590470229247E+35</v>
      </c>
      <c r="AN616" s="93">
        <f t="shared" si="635"/>
        <v>3.1236857900946792E+38</v>
      </c>
      <c r="AO616" s="93">
        <f t="shared" si="636"/>
        <v>412330.66666666663</v>
      </c>
      <c r="AP616" s="94">
        <f t="shared" si="637"/>
        <v>188.38448830489406</v>
      </c>
      <c r="AQ616" s="100">
        <f t="shared" si="677"/>
        <v>15.017080987669644</v>
      </c>
      <c r="AR616" s="94">
        <f t="shared" si="638"/>
        <v>545</v>
      </c>
      <c r="AS616" s="94">
        <f t="shared" si="639"/>
        <v>13.25</v>
      </c>
      <c r="AT616" s="94">
        <v>1</v>
      </c>
      <c r="AU616" s="94">
        <f>AU$3/AX$3</f>
        <v>0.75471698113207542</v>
      </c>
      <c r="AV616" s="93">
        <f>AV615*AT616</f>
        <v>2.8632981451590544E+28</v>
      </c>
      <c r="AW616" s="93">
        <f>AR616*AV616*$G616*AU616</f>
        <v>1.9317781181248616E+32</v>
      </c>
      <c r="AX616" s="93">
        <f t="shared" si="671"/>
        <v>8.5997416719486219E+33</v>
      </c>
      <c r="AY616" s="93">
        <f t="shared" si="640"/>
        <v>3.5224541888301699E+38</v>
      </c>
      <c r="AZ616" s="93">
        <f t="shared" si="641"/>
        <v>412330.66666666663</v>
      </c>
      <c r="BA616" s="94">
        <f t="shared" si="642"/>
        <v>44.51723306761658</v>
      </c>
      <c r="BB616" s="100">
        <f t="shared" si="678"/>
        <v>4.0017187119804589</v>
      </c>
      <c r="BC616" s="94">
        <f t="shared" si="643"/>
        <v>508</v>
      </c>
      <c r="BD616" s="94">
        <f t="shared" si="644"/>
        <v>15.1</v>
      </c>
      <c r="BE616" s="94">
        <v>1</v>
      </c>
      <c r="BF616" s="94">
        <f>BF$3/BI$3</f>
        <v>0.66225165562913912</v>
      </c>
      <c r="BG616" s="93">
        <f>BG615*BE616</f>
        <v>2.0107692286701212E+26</v>
      </c>
      <c r="BH616" s="93">
        <f>BC616*BG616*$G616*BF616</f>
        <v>1.1095810778024459E+30</v>
      </c>
      <c r="BI616" s="93">
        <f t="shared" si="672"/>
        <v>5.8026250262447836E+31</v>
      </c>
      <c r="BJ616" s="93">
        <f t="shared" si="645"/>
        <v>4.0142685472706091E+38</v>
      </c>
      <c r="BK616" s="93">
        <f t="shared" si="646"/>
        <v>412330.66666666663</v>
      </c>
      <c r="BL616" s="94">
        <f t="shared" si="647"/>
        <v>52.295637897295734</v>
      </c>
      <c r="BM616" s="100">
        <f t="shared" si="679"/>
        <v>5.3572871930065507</v>
      </c>
      <c r="BN616" s="94">
        <f t="shared" si="648"/>
        <v>458</v>
      </c>
      <c r="BO616" s="94">
        <f t="shared" si="649"/>
        <v>17.600000000000001</v>
      </c>
      <c r="BP616" s="94">
        <v>1</v>
      </c>
      <c r="BQ616" s="94">
        <f>BQ$3/BT$3</f>
        <v>0.56818181818181823</v>
      </c>
      <c r="BR616" s="93">
        <f>BR615*BP616</f>
        <v>9.6241945987629711E+22</v>
      </c>
      <c r="BS616" s="93">
        <f>BN616*BR616*$G616*BQ616</f>
        <v>4.1079698961956847E+26</v>
      </c>
      <c r="BT616" s="93">
        <f t="shared" si="673"/>
        <v>6.6048091151378745E+28</v>
      </c>
      <c r="BU616" s="93">
        <f t="shared" si="650"/>
        <v>4.6788825451630943E+38</v>
      </c>
      <c r="BV616" s="93">
        <f t="shared" si="651"/>
        <v>412330.66666666663</v>
      </c>
      <c r="BW616" s="94">
        <f t="shared" si="652"/>
        <v>160.78036796848161</v>
      </c>
      <c r="BX616" s="100">
        <f t="shared" si="680"/>
        <v>19.197655876833625</v>
      </c>
      <c r="BY616" s="94">
        <f t="shared" si="653"/>
        <v>403</v>
      </c>
      <c r="BZ616" s="94">
        <f t="shared" si="654"/>
        <v>20.350000000000001</v>
      </c>
      <c r="CA616" s="94">
        <v>1</v>
      </c>
      <c r="CB616" s="94">
        <f>CB$3/CE$3</f>
        <v>0.49140049140049141</v>
      </c>
      <c r="CC616" s="93">
        <f>CC615*CA616</f>
        <v>6.2060778662658048E+20</v>
      </c>
      <c r="CD616" s="93">
        <f>BY616*CC616*$G616*CB616</f>
        <v>2.015894961040503E+24</v>
      </c>
      <c r="CE616" s="93">
        <f t="shared" si="674"/>
        <v>3.7289113961807321E+25</v>
      </c>
      <c r="CF616" s="93">
        <f t="shared" si="655"/>
        <v>5.4099579428448282E+38</v>
      </c>
      <c r="CG616" s="93">
        <f t="shared" si="656"/>
        <v>412330.66666666663</v>
      </c>
      <c r="CH616" s="94">
        <f t="shared" si="657"/>
        <v>18.497548077882275</v>
      </c>
      <c r="CI616" s="100">
        <f t="shared" si="681"/>
        <v>2.5537659659762841</v>
      </c>
      <c r="CJ616" s="94">
        <f t="shared" si="658"/>
        <v>353</v>
      </c>
      <c r="CK616" s="94">
        <f t="shared" si="659"/>
        <v>22.85</v>
      </c>
      <c r="CL616" s="94">
        <v>1</v>
      </c>
      <c r="CM616" s="94">
        <f>CM$3/CP$3</f>
        <v>0.43763676148796499</v>
      </c>
      <c r="CN616" s="93">
        <f>CN615*CL616</f>
        <v>2.30043209969664E+17</v>
      </c>
      <c r="CO616" s="93">
        <f>CJ616*CN616*$G616*CM616</f>
        <v>5.8291867146134684E+20</v>
      </c>
      <c r="CP616" s="93">
        <f t="shared" si="675"/>
        <v>4.0888756047839307E+22</v>
      </c>
      <c r="CQ616" s="93">
        <f t="shared" si="660"/>
        <v>6.0745719407373126E+38</v>
      </c>
      <c r="CR616" s="93">
        <f t="shared" si="661"/>
        <v>412330.66666666663</v>
      </c>
      <c r="CS616" s="94">
        <f t="shared" si="662"/>
        <v>70.144872775019053</v>
      </c>
      <c r="CT616" s="100">
        <f t="shared" si="682"/>
        <v>10.873882923400172</v>
      </c>
      <c r="CU616" s="94">
        <f t="shared" si="663"/>
        <v>290</v>
      </c>
      <c r="CV616" s="94">
        <f t="shared" si="664"/>
        <v>26</v>
      </c>
      <c r="CW616" s="94">
        <v>1</v>
      </c>
      <c r="CX616" s="94">
        <f>CX$3/DA$3</f>
        <v>0.38461538461538458</v>
      </c>
      <c r="CY616" s="93">
        <f>CY615*CW616</f>
        <v>97727353651200</v>
      </c>
      <c r="CZ616" s="93">
        <f>CU616*CY616*$G616*CX616</f>
        <v>1.7879313319096326E+17</v>
      </c>
      <c r="DA616" s="93">
        <f t="shared" si="676"/>
        <v>7.4939897799446497E+18</v>
      </c>
      <c r="DB616" s="93">
        <f t="shared" si="665"/>
        <v>6.9119855780818436E+38</v>
      </c>
      <c r="DC616" s="93">
        <f t="shared" si="666"/>
        <v>412330.66666666663</v>
      </c>
      <c r="DD616" s="94">
        <f t="shared" si="667"/>
        <v>41.914304236396802</v>
      </c>
      <c r="DE616" s="100">
        <f t="shared" si="683"/>
        <v>7.3932965410197884</v>
      </c>
    </row>
    <row r="617" spans="1:109">
      <c r="A617" s="84">
        <v>8192</v>
      </c>
      <c r="B617" s="84">
        <f t="shared" si="623"/>
        <v>20.366666666666667</v>
      </c>
      <c r="C617" s="112">
        <f t="shared" si="684"/>
        <v>14.74</v>
      </c>
      <c r="D617" s="116"/>
      <c r="E617" s="86">
        <f t="shared" si="688"/>
        <v>4.0549999999999997</v>
      </c>
      <c r="F617" s="86">
        <f t="shared" si="689"/>
        <v>4.0549999999999997</v>
      </c>
      <c r="G617" s="87">
        <f t="shared" si="624"/>
        <v>16.443024999999999</v>
      </c>
      <c r="H617" s="88">
        <f t="shared" si="690"/>
        <v>6.1075280486968042E+36</v>
      </c>
      <c r="I617" s="84">
        <f t="shared" si="691"/>
        <v>122.20000000000006</v>
      </c>
      <c r="J617" s="89">
        <v>611</v>
      </c>
      <c r="K617" s="94">
        <f t="shared" si="625"/>
        <v>611</v>
      </c>
      <c r="L617" s="94">
        <f t="shared" si="626"/>
        <v>10</v>
      </c>
      <c r="M617" s="94">
        <v>1</v>
      </c>
      <c r="N617" s="94">
        <f>N$3/Q$3</f>
        <v>1</v>
      </c>
      <c r="O617" s="93">
        <f>O616*M617</f>
        <v>5.4893999942694304E+31</v>
      </c>
      <c r="P617" s="93">
        <f>K617*O617*$G617*N617</f>
        <v>5.5150290559211749E+35</v>
      </c>
      <c r="Q617" s="93">
        <f t="shared" si="685"/>
        <v>6.1075280486968042E+37</v>
      </c>
      <c r="R617" s="93">
        <f t="shared" si="686"/>
        <v>3.0537640243484019E+38</v>
      </c>
      <c r="S617" s="93">
        <f t="shared" si="627"/>
        <v>412603.73333333334</v>
      </c>
      <c r="T617" s="94">
        <f t="shared" si="687"/>
        <v>110.74335215223384</v>
      </c>
      <c r="U617" s="100">
        <f>T617/(($C617/N$3))</f>
        <v>7.5131175137200703</v>
      </c>
      <c r="V617" s="94">
        <f t="shared" si="628"/>
        <v>601</v>
      </c>
      <c r="W617" s="97">
        <f t="shared" si="629"/>
        <v>10.5</v>
      </c>
      <c r="X617" s="94">
        <v>1</v>
      </c>
      <c r="Y617" s="94">
        <f>Y$3/AB$3</f>
        <v>0.95238095238095244</v>
      </c>
      <c r="Z617" s="93">
        <f>Z616*X617</f>
        <v>5.533315194223585E+31</v>
      </c>
      <c r="AA617" s="93">
        <f>V617*Z617*$G617*Y617</f>
        <v>5.2077760459971866E+35</v>
      </c>
      <c r="AB617" s="93">
        <f t="shared" si="668"/>
        <v>1.6032261127829103E+37</v>
      </c>
      <c r="AC617" s="93">
        <f t="shared" si="630"/>
        <v>3.2064522255658221E+38</v>
      </c>
      <c r="AD617" s="93">
        <f t="shared" si="631"/>
        <v>412603.73333333334</v>
      </c>
      <c r="AE617" s="94">
        <f t="shared" si="632"/>
        <v>30.785235360018714</v>
      </c>
      <c r="AF617" s="100">
        <f t="shared" si="669"/>
        <v>2.192978095523721</v>
      </c>
      <c r="AG617" s="94">
        <f t="shared" si="633"/>
        <v>576</v>
      </c>
      <c r="AH617" s="94">
        <f t="shared" si="634"/>
        <v>11.75</v>
      </c>
      <c r="AI617" s="94">
        <v>1</v>
      </c>
      <c r="AJ617" s="94">
        <f>AJ$3/AM$3</f>
        <v>0.85106382978723394</v>
      </c>
      <c r="AK617" s="93">
        <f>AK616*AI617</f>
        <v>3.2277671966304244E+29</v>
      </c>
      <c r="AL617" s="93">
        <f>AG617*AK617*$G617*AJ617</f>
        <v>2.6017678182147583E+33</v>
      </c>
      <c r="AM617" s="93">
        <f t="shared" si="670"/>
        <v>5.6065198884521306E+35</v>
      </c>
      <c r="AN617" s="93">
        <f t="shared" si="635"/>
        <v>3.5881727286093724E+38</v>
      </c>
      <c r="AO617" s="93">
        <f t="shared" si="636"/>
        <v>412603.73333333334</v>
      </c>
      <c r="AP617" s="94">
        <f t="shared" si="637"/>
        <v>215.48886296468714</v>
      </c>
      <c r="AQ617" s="100">
        <f t="shared" si="677"/>
        <v>17.177707868623298</v>
      </c>
      <c r="AR617" s="94">
        <f t="shared" si="638"/>
        <v>546</v>
      </c>
      <c r="AS617" s="94">
        <f t="shared" si="639"/>
        <v>13.25</v>
      </c>
      <c r="AT617" s="94">
        <v>1</v>
      </c>
      <c r="AU617" s="94">
        <f>AU$3/AX$3</f>
        <v>0.75471698113207542</v>
      </c>
      <c r="AV617" s="93">
        <f>AV616*AT617</f>
        <v>2.8632981451590544E+28</v>
      </c>
      <c r="AW617" s="93">
        <f>AR617*AV617*$G617*AU617</f>
        <v>1.940104189349733E+32</v>
      </c>
      <c r="AX617" s="93">
        <f t="shared" si="671"/>
        <v>9.8785091119668328E+33</v>
      </c>
      <c r="AY617" s="93">
        <f t="shared" si="640"/>
        <v>4.0462373322616324E+38</v>
      </c>
      <c r="AZ617" s="93">
        <f t="shared" si="641"/>
        <v>412603.73333333334</v>
      </c>
      <c r="BA617" s="94">
        <f t="shared" si="642"/>
        <v>50.917415498586308</v>
      </c>
      <c r="BB617" s="100">
        <f t="shared" si="678"/>
        <v>4.5770404026883895</v>
      </c>
      <c r="BC617" s="94">
        <f t="shared" si="643"/>
        <v>509</v>
      </c>
      <c r="BD617" s="94">
        <f t="shared" si="644"/>
        <v>15.1</v>
      </c>
      <c r="BE617" s="94">
        <v>1</v>
      </c>
      <c r="BF617" s="94">
        <f>BF$3/BI$3</f>
        <v>0.66225165562913912</v>
      </c>
      <c r="BG617" s="93">
        <f>BG616*BE617</f>
        <v>2.0107692286701212E+26</v>
      </c>
      <c r="BH617" s="93">
        <f>BC617*BG617*$G617*BF617</f>
        <v>1.1145120865160954E+30</v>
      </c>
      <c r="BI617" s="93">
        <f t="shared" si="672"/>
        <v>6.66546582231201E+31</v>
      </c>
      <c r="BJ617" s="93">
        <f t="shared" si="645"/>
        <v>4.6111836767660872E+38</v>
      </c>
      <c r="BK617" s="93">
        <f t="shared" si="646"/>
        <v>412603.73333333334</v>
      </c>
      <c r="BL617" s="94">
        <f t="shared" si="647"/>
        <v>59.806133131744637</v>
      </c>
      <c r="BM617" s="100">
        <f t="shared" si="679"/>
        <v>6.1266798527092545</v>
      </c>
      <c r="BN617" s="94">
        <f t="shared" si="648"/>
        <v>459</v>
      </c>
      <c r="BO617" s="94">
        <f t="shared" si="649"/>
        <v>17.600000000000001</v>
      </c>
      <c r="BP617" s="94">
        <v>1</v>
      </c>
      <c r="BQ617" s="94">
        <f>BQ$3/BT$3</f>
        <v>0.56818181818181823</v>
      </c>
      <c r="BR617" s="93">
        <f>BR616*BP617</f>
        <v>9.6241945987629711E+22</v>
      </c>
      <c r="BS617" s="93">
        <f>BN617*BR617*$G617*BQ617</f>
        <v>4.1271108197770991E+26</v>
      </c>
      <c r="BT617" s="93">
        <f t="shared" si="673"/>
        <v>7.5869333656282976E+28</v>
      </c>
      <c r="BU617" s="93">
        <f t="shared" si="650"/>
        <v>5.3746246828531877E+38</v>
      </c>
      <c r="BV617" s="93">
        <f t="shared" si="651"/>
        <v>412603.73333333334</v>
      </c>
      <c r="BW617" s="94">
        <f t="shared" si="652"/>
        <v>183.8315881723297</v>
      </c>
      <c r="BX617" s="100">
        <f t="shared" si="680"/>
        <v>21.950040378785637</v>
      </c>
      <c r="BY617" s="94">
        <f t="shared" si="653"/>
        <v>404</v>
      </c>
      <c r="BZ617" s="94">
        <f t="shared" si="654"/>
        <v>20.350000000000001</v>
      </c>
      <c r="CA617" s="94">
        <v>1</v>
      </c>
      <c r="CB617" s="94">
        <f>CB$3/CE$3</f>
        <v>0.49140049140049141</v>
      </c>
      <c r="CC617" s="93">
        <f>CC616*CA617</f>
        <v>6.2060778662658048E+20</v>
      </c>
      <c r="CD617" s="93">
        <f>BY617*CC617*$G617*CB617</f>
        <v>2.0258901315385719E+24</v>
      </c>
      <c r="CE617" s="93">
        <f t="shared" si="674"/>
        <v>4.2833943867225041E+25</v>
      </c>
      <c r="CF617" s="93">
        <f t="shared" si="655"/>
        <v>6.2144097895489986E+38</v>
      </c>
      <c r="CG617" s="93">
        <f t="shared" si="656"/>
        <v>412603.73333333334</v>
      </c>
      <c r="CH617" s="94">
        <f t="shared" si="657"/>
        <v>21.143270901218418</v>
      </c>
      <c r="CI617" s="100">
        <f t="shared" si="681"/>
        <v>2.9190336691980652</v>
      </c>
      <c r="CJ617" s="94">
        <f t="shared" si="658"/>
        <v>354</v>
      </c>
      <c r="CK617" s="94">
        <f t="shared" si="659"/>
        <v>22.85</v>
      </c>
      <c r="CL617" s="94">
        <v>1</v>
      </c>
      <c r="CM617" s="94">
        <f>CM$3/CP$3</f>
        <v>0.43763676148796499</v>
      </c>
      <c r="CN617" s="93">
        <f>CN616*CL617</f>
        <v>2.30043209969664E+17</v>
      </c>
      <c r="CO617" s="93">
        <f>CJ617*CN617*$G617*CM617</f>
        <v>5.8601427283345624E+20</v>
      </c>
      <c r="CP617" s="93">
        <f t="shared" si="675"/>
        <v>4.6968846810028066E+22</v>
      </c>
      <c r="CQ617" s="93">
        <f t="shared" si="660"/>
        <v>6.9778507956360991E+38</v>
      </c>
      <c r="CR617" s="93">
        <f t="shared" si="661"/>
        <v>412603.73333333334</v>
      </c>
      <c r="CS617" s="94">
        <f t="shared" si="662"/>
        <v>80.149663561823331</v>
      </c>
      <c r="CT617" s="100">
        <f t="shared" si="682"/>
        <v>12.424829120676142</v>
      </c>
      <c r="CU617" s="94">
        <f t="shared" si="663"/>
        <v>291</v>
      </c>
      <c r="CV617" s="94">
        <f t="shared" si="664"/>
        <v>26</v>
      </c>
      <c r="CW617" s="94">
        <v>1</v>
      </c>
      <c r="CX617" s="94">
        <f>CX$3/DA$3</f>
        <v>0.38461538461538458</v>
      </c>
      <c r="CY617" s="93">
        <f>CY616*CW617</f>
        <v>97727353651200</v>
      </c>
      <c r="CZ617" s="93">
        <f>CU617*CY617*$G617*CX617</f>
        <v>1.7985292150297002E+17</v>
      </c>
      <c r="DA617" s="93">
        <f t="shared" si="676"/>
        <v>8.6083337325870141E+18</v>
      </c>
      <c r="DB617" s="93">
        <f t="shared" si="665"/>
        <v>7.9397864633058452E+38</v>
      </c>
      <c r="DC617" s="93">
        <f t="shared" si="666"/>
        <v>412603.73333333334</v>
      </c>
      <c r="DD617" s="94">
        <f t="shared" si="667"/>
        <v>47.863185433131036</v>
      </c>
      <c r="DE617" s="100">
        <f t="shared" si="683"/>
        <v>8.4426242962103579</v>
      </c>
    </row>
    <row r="618" spans="1:109">
      <c r="A618" s="84">
        <v>8192</v>
      </c>
      <c r="B618" s="84">
        <f t="shared" si="623"/>
        <v>20.399999999999999</v>
      </c>
      <c r="C618" s="112">
        <f t="shared" si="684"/>
        <v>14.74</v>
      </c>
      <c r="D618" s="116"/>
      <c r="E618" s="86">
        <f t="shared" si="688"/>
        <v>4.0600000000000005</v>
      </c>
      <c r="F618" s="86">
        <f t="shared" si="689"/>
        <v>4.0600000000000005</v>
      </c>
      <c r="G618" s="87">
        <f t="shared" si="624"/>
        <v>16.483600000000003</v>
      </c>
      <c r="H618" s="88">
        <f t="shared" si="690"/>
        <v>7.0157074226362699E+36</v>
      </c>
      <c r="I618" s="84">
        <f t="shared" si="691"/>
        <v>122.40000000000008</v>
      </c>
      <c r="J618" s="89">
        <v>612</v>
      </c>
      <c r="K618" s="94">
        <f t="shared" si="625"/>
        <v>612</v>
      </c>
      <c r="L618" s="94">
        <f t="shared" si="626"/>
        <v>10</v>
      </c>
      <c r="M618" s="94">
        <v>1</v>
      </c>
      <c r="N618" s="94">
        <f>N$3/Q$3</f>
        <v>1</v>
      </c>
      <c r="O618" s="93">
        <f>O617*M618</f>
        <v>5.4893999942694304E+31</v>
      </c>
      <c r="P618" s="93">
        <f>K618*O618*$G618*N618</f>
        <v>5.5376865132270233E+35</v>
      </c>
      <c r="Q618" s="93">
        <f t="shared" si="685"/>
        <v>7.0157074226362702E+37</v>
      </c>
      <c r="R618" s="93">
        <f t="shared" si="686"/>
        <v>3.5078537113181348E+38</v>
      </c>
      <c r="S618" s="93">
        <f t="shared" si="627"/>
        <v>412876.79999999999</v>
      </c>
      <c r="T618" s="94">
        <f t="shared" si="687"/>
        <v>126.69022354152632</v>
      </c>
      <c r="U618" s="100">
        <f>T618/(($C618/N$3))</f>
        <v>8.5949948128579585</v>
      </c>
      <c r="V618" s="94">
        <f t="shared" si="628"/>
        <v>602</v>
      </c>
      <c r="W618" s="97">
        <f t="shared" si="629"/>
        <v>10.5</v>
      </c>
      <c r="X618" s="94">
        <v>1</v>
      </c>
      <c r="Y618" s="94">
        <f>Y$3/AB$3</f>
        <v>0.95238095238095244</v>
      </c>
      <c r="Z618" s="93">
        <f>Z617*X618</f>
        <v>5.533315194223585E+31</v>
      </c>
      <c r="AA618" s="93">
        <f>V618*Z618*$G618*Y618</f>
        <v>5.2293133819022236E+35</v>
      </c>
      <c r="AB618" s="93">
        <f t="shared" si="668"/>
        <v>1.8416231984420195E+37</v>
      </c>
      <c r="AC618" s="93">
        <f t="shared" si="630"/>
        <v>3.6832463968840418E+38</v>
      </c>
      <c r="AD618" s="93">
        <f t="shared" si="631"/>
        <v>412876.79999999999</v>
      </c>
      <c r="AE618" s="94">
        <f t="shared" si="632"/>
        <v>35.217304145809436</v>
      </c>
      <c r="AF618" s="100">
        <f t="shared" si="669"/>
        <v>2.5086953428154617</v>
      </c>
      <c r="AG618" s="94">
        <f t="shared" si="633"/>
        <v>577</v>
      </c>
      <c r="AH618" s="94">
        <f t="shared" si="634"/>
        <v>11.75</v>
      </c>
      <c r="AI618" s="94">
        <v>1</v>
      </c>
      <c r="AJ618" s="94">
        <f>AJ$3/AM$3</f>
        <v>0.85106382978723394</v>
      </c>
      <c r="AK618" s="93">
        <f>AK617*AI618</f>
        <v>3.2277671966304244E+29</v>
      </c>
      <c r="AL618" s="93">
        <f>AG618*AK618*$G618*AJ618</f>
        <v>2.6127160749014199E+33</v>
      </c>
      <c r="AM618" s="93">
        <f t="shared" si="670"/>
        <v>6.4402001731231233E+35</v>
      </c>
      <c r="AN618" s="93">
        <f t="shared" si="635"/>
        <v>4.1217281107988092E+38</v>
      </c>
      <c r="AO618" s="93">
        <f t="shared" si="636"/>
        <v>412876.79999999999</v>
      </c>
      <c r="AP618" s="94">
        <f t="shared" si="637"/>
        <v>246.49445207574334</v>
      </c>
      <c r="AQ618" s="100">
        <f t="shared" si="677"/>
        <v>19.64932029776109</v>
      </c>
      <c r="AR618" s="94">
        <f t="shared" si="638"/>
        <v>547</v>
      </c>
      <c r="AS618" s="94">
        <f t="shared" si="639"/>
        <v>13.25</v>
      </c>
      <c r="AT618" s="94">
        <v>1</v>
      </c>
      <c r="AU618" s="94">
        <f>AU$3/AX$3</f>
        <v>0.75471698113207542</v>
      </c>
      <c r="AV618" s="93">
        <f>AV617*AT618</f>
        <v>2.8632981451590544E+28</v>
      </c>
      <c r="AW618" s="93">
        <f>AR618*AV618*$G618*AU618</f>
        <v>1.9484536855949021E+32</v>
      </c>
      <c r="AX618" s="93">
        <f t="shared" si="671"/>
        <v>1.1347427166739525E+34</v>
      </c>
      <c r="AY618" s="93">
        <f t="shared" si="640"/>
        <v>4.6479061674965293E+38</v>
      </c>
      <c r="AZ618" s="93">
        <f t="shared" si="641"/>
        <v>412876.79999999999</v>
      </c>
      <c r="BA618" s="94">
        <f t="shared" si="642"/>
        <v>58.23811595129051</v>
      </c>
      <c r="BB618" s="100">
        <f t="shared" si="678"/>
        <v>5.2351087948073216</v>
      </c>
      <c r="BC618" s="94">
        <f t="shared" si="643"/>
        <v>510</v>
      </c>
      <c r="BD618" s="94">
        <f t="shared" si="644"/>
        <v>15.1</v>
      </c>
      <c r="BE618" s="94">
        <v>1</v>
      </c>
      <c r="BF618" s="94">
        <f>BF$3/BI$3</f>
        <v>0.66225165562913912</v>
      </c>
      <c r="BG618" s="93">
        <f>BG617*BE618</f>
        <v>2.0107692286701212E+26</v>
      </c>
      <c r="BH618" s="93">
        <f>BC618*BG618*$G618*BF618</f>
        <v>1.1194572838033428E+30</v>
      </c>
      <c r="BI618" s="93">
        <f t="shared" si="672"/>
        <v>7.6566096253787657E+31</v>
      </c>
      <c r="BJ618" s="93">
        <f t="shared" si="645"/>
        <v>5.2968591040903837E+38</v>
      </c>
      <c r="BK618" s="93">
        <f t="shared" si="646"/>
        <v>412876.79999999999</v>
      </c>
      <c r="BL618" s="94">
        <f t="shared" si="647"/>
        <v>68.395728324403109</v>
      </c>
      <c r="BM618" s="100">
        <f t="shared" si="679"/>
        <v>7.0066180305189079</v>
      </c>
      <c r="BN618" s="94">
        <f t="shared" si="648"/>
        <v>460</v>
      </c>
      <c r="BO618" s="94">
        <f t="shared" si="649"/>
        <v>17.600000000000001</v>
      </c>
      <c r="BP618" s="94">
        <v>14</v>
      </c>
      <c r="BQ618" s="94">
        <f>BQ$3/BT$3</f>
        <v>0.56818181818181823</v>
      </c>
      <c r="BR618" s="93">
        <f>BR617*BP618</f>
        <v>1.347387243826816E+24</v>
      </c>
      <c r="BS618" s="93">
        <f>BN618*BR618*$G618*BQ618</f>
        <v>5.8048320973171061E+27</v>
      </c>
      <c r="BT618" s="93">
        <f t="shared" si="673"/>
        <v>8.7150978765693452E+28</v>
      </c>
      <c r="BU618" s="93">
        <f t="shared" si="650"/>
        <v>6.1738225319199186E+38</v>
      </c>
      <c r="BV618" s="93">
        <f t="shared" si="651"/>
        <v>412876.79999999999</v>
      </c>
      <c r="BW618" s="94">
        <f t="shared" si="652"/>
        <v>15.013522752186603</v>
      </c>
      <c r="BX618" s="100">
        <f t="shared" si="680"/>
        <v>1.7926594330969079</v>
      </c>
      <c r="BY618" s="94">
        <f t="shared" si="653"/>
        <v>405</v>
      </c>
      <c r="BZ618" s="94">
        <f t="shared" si="654"/>
        <v>20.350000000000001</v>
      </c>
      <c r="CA618" s="94">
        <v>1</v>
      </c>
      <c r="CB618" s="94">
        <f>CB$3/CE$3</f>
        <v>0.49140049140049141</v>
      </c>
      <c r="CC618" s="93">
        <f>CC617*CA618</f>
        <v>6.2060778662658048E+20</v>
      </c>
      <c r="CD618" s="93">
        <f>BY618*CC618*$G618*CB618</f>
        <v>2.035916195190836E+24</v>
      </c>
      <c r="CE618" s="93">
        <f t="shared" si="674"/>
        <v>4.9203280858316734E+25</v>
      </c>
      <c r="CF618" s="93">
        <f t="shared" si="655"/>
        <v>7.1384823025324054E+38</v>
      </c>
      <c r="CG618" s="93">
        <f t="shared" si="656"/>
        <v>412876.79999999999</v>
      </c>
      <c r="CH618" s="94">
        <f t="shared" si="657"/>
        <v>24.167635669161069</v>
      </c>
      <c r="CI618" s="100">
        <f t="shared" si="681"/>
        <v>3.3365765662647746</v>
      </c>
      <c r="CJ618" s="94">
        <f t="shared" si="658"/>
        <v>355</v>
      </c>
      <c r="CK618" s="94">
        <f t="shared" si="659"/>
        <v>22.85</v>
      </c>
      <c r="CL618" s="94">
        <v>1</v>
      </c>
      <c r="CM618" s="94">
        <f>CM$3/CP$3</f>
        <v>0.43763676148796499</v>
      </c>
      <c r="CN618" s="93">
        <f>CN617*CL618</f>
        <v>2.30043209969664E+17</v>
      </c>
      <c r="CO618" s="93">
        <f>CJ618*CN618*$G618*CM618</f>
        <v>5.8911982093166897E+20</v>
      </c>
      <c r="CP618" s="93">
        <f t="shared" si="675"/>
        <v>5.3953037066786983E+22</v>
      </c>
      <c r="CQ618" s="93">
        <f t="shared" si="660"/>
        <v>8.0154457303619387E+38</v>
      </c>
      <c r="CR618" s="93">
        <f t="shared" si="661"/>
        <v>412876.79999999999</v>
      </c>
      <c r="CS618" s="94">
        <f t="shared" si="662"/>
        <v>91.58245088658272</v>
      </c>
      <c r="CT618" s="100">
        <f t="shared" si="682"/>
        <v>14.19714384503674</v>
      </c>
      <c r="CU618" s="94">
        <f t="shared" si="663"/>
        <v>292</v>
      </c>
      <c r="CV618" s="94">
        <f t="shared" si="664"/>
        <v>26</v>
      </c>
      <c r="CW618" s="94">
        <v>1</v>
      </c>
      <c r="CX618" s="94">
        <f>CX$3/DA$3</f>
        <v>0.38461538461538458</v>
      </c>
      <c r="CY618" s="93">
        <f>CY617*CW618</f>
        <v>97727353651200</v>
      </c>
      <c r="CZ618" s="93">
        <f>CU618*CY618*$G618*CX618</f>
        <v>1.8091630505396797E+17</v>
      </c>
      <c r="DA618" s="93">
        <f t="shared" si="676"/>
        <v>9.8883787978881884E+18</v>
      </c>
      <c r="DB618" s="93">
        <f t="shared" si="665"/>
        <v>9.1204196494271502E+38</v>
      </c>
      <c r="DC618" s="93">
        <f t="shared" si="666"/>
        <v>412876.79999999999</v>
      </c>
      <c r="DD618" s="94">
        <f t="shared" si="667"/>
        <v>54.657200714653385</v>
      </c>
      <c r="DE618" s="100">
        <f t="shared" si="683"/>
        <v>9.6410259062482222</v>
      </c>
    </row>
    <row r="619" spans="1:109">
      <c r="A619" s="84">
        <v>8192</v>
      </c>
      <c r="B619" s="84">
        <f t="shared" si="623"/>
        <v>20.433333333333334</v>
      </c>
      <c r="C619" s="112">
        <f t="shared" si="684"/>
        <v>14.74</v>
      </c>
      <c r="D619" s="116"/>
      <c r="E619" s="86">
        <f t="shared" si="688"/>
        <v>4.0649999999999995</v>
      </c>
      <c r="F619" s="86">
        <f t="shared" si="689"/>
        <v>4.0649999999999995</v>
      </c>
      <c r="G619" s="87">
        <f t="shared" si="624"/>
        <v>16.524224999999998</v>
      </c>
      <c r="H619" s="88">
        <f t="shared" si="690"/>
        <v>8.0589315755227712E+36</v>
      </c>
      <c r="I619" s="84">
        <f t="shared" si="691"/>
        <v>122.60000000000007</v>
      </c>
      <c r="J619" s="89">
        <v>613</v>
      </c>
      <c r="K619" s="94">
        <f t="shared" si="625"/>
        <v>613</v>
      </c>
      <c r="L619" s="94">
        <f t="shared" si="626"/>
        <v>10</v>
      </c>
      <c r="M619" s="94">
        <v>1</v>
      </c>
      <c r="N619" s="94">
        <f>N$3/Q$3</f>
        <v>1</v>
      </c>
      <c r="O619" s="93">
        <f>O618*M619</f>
        <v>5.4893999942694304E+31</v>
      </c>
      <c r="P619" s="93">
        <f>K619*O619*$G619*N619</f>
        <v>5.5604053420248047E+35</v>
      </c>
      <c r="Q619" s="93">
        <f t="shared" si="685"/>
        <v>8.0589315755227715E+37</v>
      </c>
      <c r="R619" s="93">
        <f t="shared" si="686"/>
        <v>4.0294657877613857E+38</v>
      </c>
      <c r="S619" s="93">
        <f t="shared" si="627"/>
        <v>413149.8666666667</v>
      </c>
      <c r="T619" s="94">
        <f t="shared" si="687"/>
        <v>144.9342463329865</v>
      </c>
      <c r="U619" s="100">
        <f>T619/(($C619/N$3))</f>
        <v>9.8327168475567497</v>
      </c>
      <c r="V619" s="94">
        <f t="shared" si="628"/>
        <v>603</v>
      </c>
      <c r="W619" s="97">
        <f t="shared" si="629"/>
        <v>10.5</v>
      </c>
      <c r="X619" s="94">
        <v>1</v>
      </c>
      <c r="Y619" s="94">
        <f>Y$3/AB$3</f>
        <v>0.95238095238095244</v>
      </c>
      <c r="Z619" s="93">
        <f>Z618*X619</f>
        <v>5.533315194223585E+31</v>
      </c>
      <c r="AA619" s="93">
        <f>V619*Z619*$G619*Y619</f>
        <v>5.2509093709483174E+35</v>
      </c>
      <c r="AB619" s="93">
        <f t="shared" si="668"/>
        <v>2.1154695385747256E+37</v>
      </c>
      <c r="AC619" s="93">
        <f t="shared" si="630"/>
        <v>4.2309390771494546E+38</v>
      </c>
      <c r="AD619" s="93">
        <f t="shared" si="631"/>
        <v>413149.8666666667</v>
      </c>
      <c r="AE619" s="94">
        <f t="shared" si="632"/>
        <v>40.287679507076895</v>
      </c>
      <c r="AF619" s="100">
        <f t="shared" si="669"/>
        <v>2.8698821901242022</v>
      </c>
      <c r="AG619" s="94">
        <f t="shared" si="633"/>
        <v>578</v>
      </c>
      <c r="AH619" s="94">
        <f t="shared" si="634"/>
        <v>11.75</v>
      </c>
      <c r="AI619" s="94">
        <v>1</v>
      </c>
      <c r="AJ619" s="94">
        <f>AJ$3/AM$3</f>
        <v>0.85106382978723394</v>
      </c>
      <c r="AK619" s="93">
        <f>AK618*AI619</f>
        <v>3.2277671966304244E+29</v>
      </c>
      <c r="AL619" s="93">
        <f>AG619*AK619*$G619*AJ619</f>
        <v>2.6236945627182918E+33</v>
      </c>
      <c r="AM619" s="93">
        <f t="shared" si="670"/>
        <v>7.397847344718152E+35</v>
      </c>
      <c r="AN619" s="93">
        <f t="shared" si="635"/>
        <v>4.7346223006196277E+38</v>
      </c>
      <c r="AO619" s="93">
        <f t="shared" si="636"/>
        <v>413149.8666666667</v>
      </c>
      <c r="AP619" s="94">
        <f t="shared" si="637"/>
        <v>281.96297884055434</v>
      </c>
      <c r="AQ619" s="100">
        <f t="shared" si="677"/>
        <v>22.476696074467529</v>
      </c>
      <c r="AR619" s="94">
        <f t="shared" si="638"/>
        <v>548</v>
      </c>
      <c r="AS619" s="94">
        <f t="shared" si="639"/>
        <v>13.25</v>
      </c>
      <c r="AT619" s="94">
        <v>1</v>
      </c>
      <c r="AU619" s="94">
        <f>AU$3/AX$3</f>
        <v>0.75471698113207542</v>
      </c>
      <c r="AV619" s="93">
        <f>AV618*AT619</f>
        <v>2.8632981451590544E+28</v>
      </c>
      <c r="AW619" s="93">
        <f>AR619*AV619*$G619*AU619</f>
        <v>1.9568266392750636E+32</v>
      </c>
      <c r="AX619" s="93">
        <f t="shared" si="671"/>
        <v>1.3034770919882356E+34</v>
      </c>
      <c r="AY619" s="93">
        <f t="shared" si="640"/>
        <v>5.3390421687838359E+38</v>
      </c>
      <c r="AZ619" s="93">
        <f t="shared" si="641"/>
        <v>413149.8666666667</v>
      </c>
      <c r="BA619" s="94">
        <f t="shared" si="642"/>
        <v>66.611781842418537</v>
      </c>
      <c r="BB619" s="100">
        <f t="shared" si="678"/>
        <v>5.9878297789148274</v>
      </c>
      <c r="BC619" s="94">
        <f t="shared" si="643"/>
        <v>511</v>
      </c>
      <c r="BD619" s="94">
        <f t="shared" si="644"/>
        <v>15.1</v>
      </c>
      <c r="BE619" s="94">
        <v>1</v>
      </c>
      <c r="BF619" s="94">
        <f>BF$3/BI$3</f>
        <v>0.66225165562913912</v>
      </c>
      <c r="BG619" s="93">
        <f>BG618*BE619</f>
        <v>2.0107692286701212E+26</v>
      </c>
      <c r="BH619" s="93">
        <f>BC619*BG619*$G619*BF619</f>
        <v>1.1244166896387153E+30</v>
      </c>
      <c r="BI619" s="93">
        <f t="shared" si="672"/>
        <v>8.7951348815270542E+31</v>
      </c>
      <c r="BJ619" s="93">
        <f t="shared" si="645"/>
        <v>6.0844933395196918E+38</v>
      </c>
      <c r="BK619" s="93">
        <f t="shared" si="646"/>
        <v>413149.8666666667</v>
      </c>
      <c r="BL619" s="94">
        <f t="shared" si="647"/>
        <v>78.219533404053308</v>
      </c>
      <c r="BM619" s="100">
        <f t="shared" si="679"/>
        <v>8.0129915495332771</v>
      </c>
      <c r="BN619" s="94">
        <f t="shared" si="648"/>
        <v>461</v>
      </c>
      <c r="BO619" s="94">
        <f t="shared" si="649"/>
        <v>17.600000000000001</v>
      </c>
      <c r="BP619" s="94">
        <v>1</v>
      </c>
      <c r="BQ619" s="94">
        <f>BQ$3/BT$3</f>
        <v>0.56818181818181823</v>
      </c>
      <c r="BR619" s="93">
        <f>BR618*BP619</f>
        <v>1.347387243826816E+24</v>
      </c>
      <c r="BS619" s="93">
        <f>BN619*BR619*$G619*BQ619</f>
        <v>5.8317888183955914E+27</v>
      </c>
      <c r="BT619" s="93">
        <f t="shared" si="673"/>
        <v>1.0011018594453361E+29</v>
      </c>
      <c r="BU619" s="93">
        <f t="shared" si="650"/>
        <v>7.0918597864600386E+38</v>
      </c>
      <c r="BV619" s="93">
        <f t="shared" si="651"/>
        <v>413149.8666666667</v>
      </c>
      <c r="BW619" s="94">
        <f t="shared" si="652"/>
        <v>17.16629134936257</v>
      </c>
      <c r="BX619" s="100">
        <f t="shared" si="680"/>
        <v>2.0497064297746355</v>
      </c>
      <c r="BY619" s="94">
        <f t="shared" si="653"/>
        <v>406</v>
      </c>
      <c r="BZ619" s="94">
        <f t="shared" si="654"/>
        <v>20.350000000000001</v>
      </c>
      <c r="CA619" s="94">
        <v>1</v>
      </c>
      <c r="CB619" s="94">
        <f>CB$3/CE$3</f>
        <v>0.49140049140049141</v>
      </c>
      <c r="CC619" s="93">
        <f>CC618*CA619</f>
        <v>6.2060778662658048E+20</v>
      </c>
      <c r="CD619" s="93">
        <f>BY619*CC619*$G619*CB619</f>
        <v>2.0459731977423391E+24</v>
      </c>
      <c r="CE619" s="93">
        <f t="shared" si="674"/>
        <v>5.6519727782405551E+25</v>
      </c>
      <c r="CF619" s="93">
        <f t="shared" si="655"/>
        <v>8.1999628780944198E+38</v>
      </c>
      <c r="CG619" s="93">
        <f t="shared" si="656"/>
        <v>413149.8666666667</v>
      </c>
      <c r="CH619" s="94">
        <f t="shared" si="657"/>
        <v>27.624862263480832</v>
      </c>
      <c r="CI619" s="100">
        <f t="shared" si="681"/>
        <v>3.8138802378686223</v>
      </c>
      <c r="CJ619" s="94">
        <f t="shared" si="658"/>
        <v>356</v>
      </c>
      <c r="CK619" s="94">
        <f t="shared" si="659"/>
        <v>22.85</v>
      </c>
      <c r="CL619" s="94">
        <v>1</v>
      </c>
      <c r="CM619" s="94">
        <f>CM$3/CP$3</f>
        <v>0.43763676148796499</v>
      </c>
      <c r="CN619" s="93">
        <f>CN618*CL619</f>
        <v>2.30043209969664E+17</v>
      </c>
      <c r="CO619" s="93">
        <f>CJ619*CN619*$G619*CM619</f>
        <v>5.9223533085728912E+20</v>
      </c>
      <c r="CP619" s="93">
        <f t="shared" si="675"/>
        <v>6.1975764925712255E+22</v>
      </c>
      <c r="CQ619" s="93">
        <f t="shared" si="660"/>
        <v>9.2073293250347659E+38</v>
      </c>
      <c r="CR619" s="93">
        <f t="shared" si="661"/>
        <v>413149.8666666667</v>
      </c>
      <c r="CS619" s="94">
        <f t="shared" si="662"/>
        <v>104.64719292582453</v>
      </c>
      <c r="CT619" s="100">
        <f t="shared" si="682"/>
        <v>16.22244476495991</v>
      </c>
      <c r="CU619" s="94">
        <f t="shared" si="663"/>
        <v>293</v>
      </c>
      <c r="CV619" s="94">
        <f t="shared" si="664"/>
        <v>26</v>
      </c>
      <c r="CW619" s="94">
        <v>1</v>
      </c>
      <c r="CX619" s="94">
        <f>CX$3/DA$3</f>
        <v>0.38461538461538458</v>
      </c>
      <c r="CY619" s="93">
        <f>CY618*CW619</f>
        <v>97727353651200</v>
      </c>
      <c r="CZ619" s="93">
        <f>CU619*CY619*$G619*CX619</f>
        <v>1.8198328948207347E+17</v>
      </c>
      <c r="DA619" s="93">
        <f t="shared" si="676"/>
        <v>1.135876445872172E+19</v>
      </c>
      <c r="DB619" s="93">
        <f t="shared" si="665"/>
        <v>1.0476611048179601E+39</v>
      </c>
      <c r="DC619" s="93">
        <f t="shared" si="666"/>
        <v>413149.8666666667</v>
      </c>
      <c r="DD619" s="94">
        <f t="shared" si="667"/>
        <v>62.416524566892349</v>
      </c>
      <c r="DE619" s="100">
        <f t="shared" si="683"/>
        <v>11.009699041649938</v>
      </c>
    </row>
    <row r="620" spans="1:109">
      <c r="A620" s="84">
        <v>8192</v>
      </c>
      <c r="B620" s="84">
        <f t="shared" si="623"/>
        <v>20.466666666666665</v>
      </c>
      <c r="C620" s="112">
        <f t="shared" si="684"/>
        <v>14.74</v>
      </c>
      <c r="D620" s="116"/>
      <c r="E620" s="86">
        <f t="shared" si="688"/>
        <v>4.07</v>
      </c>
      <c r="F620" s="86">
        <f t="shared" si="689"/>
        <v>4.07</v>
      </c>
      <c r="G620" s="87">
        <f t="shared" si="624"/>
        <v>16.564900000000002</v>
      </c>
      <c r="H620" s="88">
        <f t="shared" si="690"/>
        <v>9.2572814438366707E+36</v>
      </c>
      <c r="I620" s="84">
        <f t="shared" si="691"/>
        <v>122.80000000000005</v>
      </c>
      <c r="J620" s="89">
        <v>614</v>
      </c>
      <c r="K620" s="94">
        <f t="shared" si="625"/>
        <v>614</v>
      </c>
      <c r="L620" s="94">
        <f t="shared" si="626"/>
        <v>10</v>
      </c>
      <c r="M620" s="94">
        <v>1</v>
      </c>
      <c r="N620" s="94">
        <f>N$3/Q$3</f>
        <v>1</v>
      </c>
      <c r="O620" s="93">
        <f>O619*M620</f>
        <v>5.4893999942694304E+31</v>
      </c>
      <c r="P620" s="93">
        <f>K620*O620*$G620*N620</f>
        <v>5.5831856246555251E+35</v>
      </c>
      <c r="Q620" s="93">
        <f t="shared" si="685"/>
        <v>9.2572814438366707E+37</v>
      </c>
      <c r="R620" s="93">
        <f t="shared" si="686"/>
        <v>4.6286407219183354E+38</v>
      </c>
      <c r="S620" s="93">
        <f t="shared" si="627"/>
        <v>413422.93333333335</v>
      </c>
      <c r="T620" s="94">
        <f t="shared" si="687"/>
        <v>165.80644216728567</v>
      </c>
      <c r="U620" s="100">
        <f>T620/(($C620/N$3))</f>
        <v>11.248740988282609</v>
      </c>
      <c r="V620" s="94">
        <f t="shared" si="628"/>
        <v>604</v>
      </c>
      <c r="W620" s="97">
        <f t="shared" si="629"/>
        <v>10.5</v>
      </c>
      <c r="X620" s="94">
        <v>1</v>
      </c>
      <c r="Y620" s="94">
        <f>Y$3/AB$3</f>
        <v>0.95238095238095244</v>
      </c>
      <c r="Z620" s="93">
        <f>Z619*X620</f>
        <v>5.533315194223585E+31</v>
      </c>
      <c r="AA620" s="93">
        <f>V620*Z620*$G620*Y620</f>
        <v>5.2725640921828328E+35</v>
      </c>
      <c r="AB620" s="93">
        <f t="shared" si="668"/>
        <v>2.4300363790071246E+37</v>
      </c>
      <c r="AC620" s="93">
        <f t="shared" si="630"/>
        <v>4.8600727580142523E+38</v>
      </c>
      <c r="AD620" s="93">
        <f t="shared" si="631"/>
        <v>413422.93333333335</v>
      </c>
      <c r="AE620" s="94">
        <f t="shared" si="632"/>
        <v>46.088323186244921</v>
      </c>
      <c r="AF620" s="100">
        <f t="shared" si="669"/>
        <v>3.2830895078396991</v>
      </c>
      <c r="AG620" s="94">
        <f t="shared" si="633"/>
        <v>579</v>
      </c>
      <c r="AH620" s="94">
        <f t="shared" si="634"/>
        <v>11.75</v>
      </c>
      <c r="AI620" s="94">
        <v>1</v>
      </c>
      <c r="AJ620" s="94">
        <f>AJ$3/AM$3</f>
        <v>0.85106382978723394</v>
      </c>
      <c r="AK620" s="93">
        <f>AK619*AI620</f>
        <v>3.2277671966304244E+29</v>
      </c>
      <c r="AL620" s="93">
        <f>AG620*AK620*$G620*AJ620</f>
        <v>2.6347033228709158E+33</v>
      </c>
      <c r="AM620" s="93">
        <f t="shared" si="670"/>
        <v>8.4978950753969254E+35</v>
      </c>
      <c r="AN620" s="93">
        <f t="shared" si="635"/>
        <v>5.438652848254044E+38</v>
      </c>
      <c r="AO620" s="93">
        <f t="shared" si="636"/>
        <v>413422.93333333335</v>
      </c>
      <c r="AP620" s="94">
        <f t="shared" si="637"/>
        <v>322.53707662755585</v>
      </c>
      <c r="AQ620" s="100">
        <f t="shared" si="677"/>
        <v>25.711062756945601</v>
      </c>
      <c r="AR620" s="94">
        <f t="shared" si="638"/>
        <v>549</v>
      </c>
      <c r="AS620" s="94">
        <f t="shared" si="639"/>
        <v>13.25</v>
      </c>
      <c r="AT620" s="94">
        <v>1</v>
      </c>
      <c r="AU620" s="94">
        <f>AU$3/AX$3</f>
        <v>0.75471698113207542</v>
      </c>
      <c r="AV620" s="93">
        <f>AV619*AT620</f>
        <v>2.8632981451590544E+28</v>
      </c>
      <c r="AW620" s="93">
        <f>AR620*AV620*$G620*AU620</f>
        <v>1.9652230828049154E+32</v>
      </c>
      <c r="AX620" s="93">
        <f t="shared" si="671"/>
        <v>1.4973019913432049E+34</v>
      </c>
      <c r="AY620" s="93">
        <f t="shared" si="640"/>
        <v>6.1329489565417948E+38</v>
      </c>
      <c r="AZ620" s="93">
        <f t="shared" si="641"/>
        <v>413422.93333333335</v>
      </c>
      <c r="BA620" s="94">
        <f t="shared" si="642"/>
        <v>76.189924922220129</v>
      </c>
      <c r="BB620" s="100">
        <f t="shared" si="678"/>
        <v>6.8488229662104256</v>
      </c>
      <c r="BC620" s="94">
        <f t="shared" si="643"/>
        <v>512</v>
      </c>
      <c r="BD620" s="94">
        <f t="shared" si="644"/>
        <v>15.1</v>
      </c>
      <c r="BE620" s="94">
        <v>1</v>
      </c>
      <c r="BF620" s="94">
        <f>BF$3/BI$3</f>
        <v>0.66225165562913912</v>
      </c>
      <c r="BG620" s="93">
        <f>BG619*BE620</f>
        <v>2.0107692286701212E+26</v>
      </c>
      <c r="BH620" s="93">
        <f>BC620*BG620*$G620*BF620</f>
        <v>1.129390323996743E+30</v>
      </c>
      <c r="BI620" s="93">
        <f t="shared" si="672"/>
        <v>1.0102956970387168E+32</v>
      </c>
      <c r="BJ620" s="93">
        <f t="shared" si="645"/>
        <v>6.989247490096687E+38</v>
      </c>
      <c r="BK620" s="93">
        <f t="shared" si="646"/>
        <v>413422.93333333335</v>
      </c>
      <c r="BL620" s="94">
        <f t="shared" si="647"/>
        <v>89.454963051518973</v>
      </c>
      <c r="BM620" s="100">
        <f t="shared" si="679"/>
        <v>9.1639751837037764</v>
      </c>
      <c r="BN620" s="94">
        <f t="shared" si="648"/>
        <v>462</v>
      </c>
      <c r="BO620" s="94">
        <f t="shared" si="649"/>
        <v>17.600000000000001</v>
      </c>
      <c r="BP620" s="94">
        <v>1</v>
      </c>
      <c r="BQ620" s="94">
        <f>BQ$3/BT$3</f>
        <v>0.56818181818181823</v>
      </c>
      <c r="BR620" s="93">
        <f>BR619*BP620</f>
        <v>1.347387243826816E+24</v>
      </c>
      <c r="BS620" s="93">
        <f>BN620*BR620*$G620*BQ620</f>
        <v>5.858825425757542E+27</v>
      </c>
      <c r="BT620" s="93">
        <f t="shared" si="673"/>
        <v>1.1499640591293305E+29</v>
      </c>
      <c r="BU620" s="93">
        <f t="shared" si="650"/>
        <v>8.1464076705762717E+38</v>
      </c>
      <c r="BV620" s="93">
        <f t="shared" si="651"/>
        <v>413422.93333333335</v>
      </c>
      <c r="BW620" s="94">
        <f t="shared" si="652"/>
        <v>19.627894254600374</v>
      </c>
      <c r="BX620" s="100">
        <f t="shared" si="680"/>
        <v>2.3436291647284029</v>
      </c>
      <c r="BY620" s="94">
        <f t="shared" si="653"/>
        <v>407</v>
      </c>
      <c r="BZ620" s="94">
        <f t="shared" si="654"/>
        <v>20.350000000000001</v>
      </c>
      <c r="CA620" s="94">
        <v>1</v>
      </c>
      <c r="CB620" s="94">
        <f>CB$3/CE$3</f>
        <v>0.49140049140049141</v>
      </c>
      <c r="CC620" s="93">
        <f>CC619*CA620</f>
        <v>6.2060778662658048E+20</v>
      </c>
      <c r="CD620" s="93">
        <f>BY620*CC620*$G620*CB620</f>
        <v>2.0560611849381289E+24</v>
      </c>
      <c r="CE620" s="93">
        <f t="shared" si="674"/>
        <v>6.4924118328529475E+25</v>
      </c>
      <c r="CF620" s="93">
        <f t="shared" si="655"/>
        <v>9.4192838691038135E+38</v>
      </c>
      <c r="CG620" s="93">
        <f t="shared" si="656"/>
        <v>413422.93333333335</v>
      </c>
      <c r="CH620" s="94">
        <f t="shared" si="657"/>
        <v>31.576938859668797</v>
      </c>
      <c r="CI620" s="100">
        <f t="shared" si="681"/>
        <v>4.3595027530139756</v>
      </c>
      <c r="CJ620" s="94">
        <f t="shared" si="658"/>
        <v>357</v>
      </c>
      <c r="CK620" s="94">
        <f t="shared" si="659"/>
        <v>22.85</v>
      </c>
      <c r="CL620" s="94">
        <v>1</v>
      </c>
      <c r="CM620" s="94">
        <f>CM$3/CP$3</f>
        <v>0.43763676148796499</v>
      </c>
      <c r="CN620" s="93">
        <f>CN619*CL620</f>
        <v>2.30043209969664E+17</v>
      </c>
      <c r="CO620" s="93">
        <f>CJ620*CN620*$G620*CM620</f>
        <v>5.9536081771162187E+20</v>
      </c>
      <c r="CP620" s="93">
        <f t="shared" si="675"/>
        <v>7.1191459219848607E+22</v>
      </c>
      <c r="CQ620" s="93">
        <f t="shared" si="660"/>
        <v>1.0576444049583397E+39</v>
      </c>
      <c r="CR620" s="93">
        <f t="shared" si="661"/>
        <v>413422.93333333335</v>
      </c>
      <c r="CS620" s="94">
        <f t="shared" si="662"/>
        <v>119.57699785062442</v>
      </c>
      <c r="CT620" s="100">
        <f t="shared" si="682"/>
        <v>18.536868391362063</v>
      </c>
      <c r="CU620" s="94">
        <f t="shared" si="663"/>
        <v>294</v>
      </c>
      <c r="CV620" s="94">
        <f t="shared" si="664"/>
        <v>26</v>
      </c>
      <c r="CW620" s="94">
        <v>1</v>
      </c>
      <c r="CX620" s="94">
        <f>CX$3/DA$3</f>
        <v>0.38461538461538458</v>
      </c>
      <c r="CY620" s="93">
        <f>CY619*CW620</f>
        <v>97727353651200</v>
      </c>
      <c r="CZ620" s="93">
        <f>CU620*CY620*$G620*CX620</f>
        <v>1.8305388042540317E+17</v>
      </c>
      <c r="DA620" s="93">
        <f t="shared" si="676"/>
        <v>1.3047794048532427E+19</v>
      </c>
      <c r="DB620" s="93">
        <f t="shared" si="665"/>
        <v>1.2034465876987673E+39</v>
      </c>
      <c r="DC620" s="93">
        <f t="shared" si="666"/>
        <v>413422.93333333335</v>
      </c>
      <c r="DD620" s="94">
        <f t="shared" si="667"/>
        <v>71.278434623785927</v>
      </c>
      <c r="DE620" s="100">
        <f t="shared" si="683"/>
        <v>12.572858210437136</v>
      </c>
    </row>
    <row r="621" spans="1:109">
      <c r="A621" s="84">
        <v>8192</v>
      </c>
      <c r="B621" s="84">
        <f t="shared" si="623"/>
        <v>20.5</v>
      </c>
      <c r="C621" s="112">
        <f t="shared" si="684"/>
        <v>14.74</v>
      </c>
      <c r="D621" s="116"/>
      <c r="E621" s="86">
        <f t="shared" si="688"/>
        <v>4.0750000000000002</v>
      </c>
      <c r="F621" s="86">
        <f t="shared" si="689"/>
        <v>4.0750000000000002</v>
      </c>
      <c r="G621" s="87">
        <f t="shared" si="624"/>
        <v>16.605625</v>
      </c>
      <c r="H621" s="88">
        <f t="shared" si="690"/>
        <v>1.0633823966279764E+37</v>
      </c>
      <c r="I621" s="84">
        <f t="shared" si="691"/>
        <v>123.00000000000007</v>
      </c>
      <c r="J621" s="89">
        <v>615</v>
      </c>
      <c r="K621" s="94">
        <f t="shared" si="625"/>
        <v>615</v>
      </c>
      <c r="L621" s="94">
        <f t="shared" si="626"/>
        <v>10</v>
      </c>
      <c r="M621" s="94">
        <v>1</v>
      </c>
      <c r="N621" s="94">
        <f>N$3/Q$3</f>
        <v>1</v>
      </c>
      <c r="O621" s="93">
        <f>O620*M621</f>
        <v>5.4893999942694304E+31</v>
      </c>
      <c r="P621" s="93">
        <f>K621*O621*$G621*N621</f>
        <v>5.6060274434601786E+35</v>
      </c>
      <c r="Q621" s="93">
        <f t="shared" si="685"/>
        <v>1.0633823966279763E+38</v>
      </c>
      <c r="R621" s="93">
        <f t="shared" si="686"/>
        <v>5.3169119831398819E+38</v>
      </c>
      <c r="S621" s="93">
        <f t="shared" si="627"/>
        <v>413696</v>
      </c>
      <c r="T621" s="94">
        <f t="shared" si="687"/>
        <v>189.68554958975201</v>
      </c>
      <c r="U621" s="100">
        <f>T621/(($C621/N$3))</f>
        <v>12.868761844623609</v>
      </c>
      <c r="V621" s="94">
        <f t="shared" si="628"/>
        <v>605</v>
      </c>
      <c r="W621" s="97">
        <f t="shared" si="629"/>
        <v>10.5</v>
      </c>
      <c r="X621" s="94">
        <v>1</v>
      </c>
      <c r="Y621" s="94">
        <f>Y$3/AB$3</f>
        <v>0.95238095238095244</v>
      </c>
      <c r="Z621" s="93">
        <f>Z620*X621</f>
        <v>5.533315194223585E+31</v>
      </c>
      <c r="AA621" s="93">
        <f>V621*Z621*$G621*Y621</f>
        <v>5.2942776246531252E+35</v>
      </c>
      <c r="AB621" s="93">
        <f t="shared" si="668"/>
        <v>2.7913787911484362E+37</v>
      </c>
      <c r="AC621" s="93">
        <f t="shared" si="630"/>
        <v>5.5827575822968764E+38</v>
      </c>
      <c r="AD621" s="93">
        <f t="shared" si="631"/>
        <v>413696</v>
      </c>
      <c r="AE621" s="94">
        <f t="shared" si="632"/>
        <v>52.724450605880797</v>
      </c>
      <c r="AF621" s="100">
        <f t="shared" si="669"/>
        <v>3.755812288749989</v>
      </c>
      <c r="AG621" s="94">
        <f t="shared" si="633"/>
        <v>580</v>
      </c>
      <c r="AH621" s="94">
        <f t="shared" si="634"/>
        <v>11.75</v>
      </c>
      <c r="AI621" s="94">
        <v>15</v>
      </c>
      <c r="AJ621" s="94">
        <f>AJ$3/AM$3</f>
        <v>0.85106382978723394</v>
      </c>
      <c r="AK621" s="93">
        <f>AK620*AI621</f>
        <v>4.8416507949456365E+30</v>
      </c>
      <c r="AL621" s="93">
        <f>AG621*AK621*$G621*AJ621</f>
        <v>3.9686135948472417E+34</v>
      </c>
      <c r="AM621" s="93">
        <f t="shared" si="670"/>
        <v>9.7615180940458537E+35</v>
      </c>
      <c r="AN621" s="93">
        <f t="shared" si="635"/>
        <v>6.2473715801893615E+38</v>
      </c>
      <c r="AO621" s="93">
        <f t="shared" si="636"/>
        <v>413696</v>
      </c>
      <c r="AP621" s="94">
        <f t="shared" si="637"/>
        <v>24.5967964901395</v>
      </c>
      <c r="AQ621" s="100">
        <f t="shared" si="677"/>
        <v>1.9607351340511476</v>
      </c>
      <c r="AR621" s="94">
        <f t="shared" si="638"/>
        <v>550</v>
      </c>
      <c r="AS621" s="94">
        <f t="shared" si="639"/>
        <v>13.25</v>
      </c>
      <c r="AT621" s="94">
        <v>1</v>
      </c>
      <c r="AU621" s="94">
        <f>AU$3/AX$3</f>
        <v>0.75471698113207542</v>
      </c>
      <c r="AV621" s="93">
        <f>AV620*AT621</f>
        <v>2.8632981451590544E+28</v>
      </c>
      <c r="AW621" s="93">
        <f>AR621*AV621*$G621*AU621</f>
        <v>1.9736430485991511E+32</v>
      </c>
      <c r="AX621" s="93">
        <f t="shared" si="671"/>
        <v>1.7199483343897246E+34</v>
      </c>
      <c r="AY621" s="93">
        <f t="shared" si="640"/>
        <v>7.0449083776603428E+38</v>
      </c>
      <c r="AZ621" s="93">
        <f t="shared" si="641"/>
        <v>413696</v>
      </c>
      <c r="BA621" s="94">
        <f t="shared" si="642"/>
        <v>87.145866402260864</v>
      </c>
      <c r="BB621" s="100">
        <f t="shared" si="678"/>
        <v>7.8336684520349822</v>
      </c>
      <c r="BC621" s="94">
        <f t="shared" si="643"/>
        <v>513</v>
      </c>
      <c r="BD621" s="94">
        <f t="shared" si="644"/>
        <v>15.1</v>
      </c>
      <c r="BE621" s="94">
        <v>1</v>
      </c>
      <c r="BF621" s="94">
        <f>BF$3/BI$3</f>
        <v>0.66225165562913912</v>
      </c>
      <c r="BG621" s="93">
        <f>BG620*BE621</f>
        <v>2.0107692286701212E+26</v>
      </c>
      <c r="BH621" s="93">
        <f>BC621*BG621*$G621*BF621</f>
        <v>1.1343782068519537E+30</v>
      </c>
      <c r="BI621" s="93">
        <f t="shared" si="672"/>
        <v>1.1605250052489571E+32</v>
      </c>
      <c r="BJ621" s="93">
        <f t="shared" si="645"/>
        <v>8.0285370945412213E+38</v>
      </c>
      <c r="BK621" s="93">
        <f t="shared" si="646"/>
        <v>413696</v>
      </c>
      <c r="BL621" s="94">
        <f t="shared" si="647"/>
        <v>102.30494540877721</v>
      </c>
      <c r="BM621" s="100">
        <f t="shared" si="679"/>
        <v>10.480357365485318</v>
      </c>
      <c r="BN621" s="94">
        <f t="shared" si="648"/>
        <v>463</v>
      </c>
      <c r="BO621" s="94">
        <f t="shared" si="649"/>
        <v>17.600000000000001</v>
      </c>
      <c r="BP621" s="94">
        <v>1</v>
      </c>
      <c r="BQ621" s="94">
        <f>BQ$3/BT$3</f>
        <v>0.56818181818181823</v>
      </c>
      <c r="BR621" s="93">
        <f>BR620*BP621</f>
        <v>1.347387243826816E+24</v>
      </c>
      <c r="BS621" s="93">
        <f>BN621*BR621*$G621*BQ621</f>
        <v>5.8859420342370925E+27</v>
      </c>
      <c r="BT621" s="93">
        <f t="shared" si="673"/>
        <v>1.3209618230275751E+29</v>
      </c>
      <c r="BU621" s="93">
        <f t="shared" si="650"/>
        <v>9.3577650903261946E+38</v>
      </c>
      <c r="BV621" s="93">
        <f t="shared" si="651"/>
        <v>413696</v>
      </c>
      <c r="BW621" s="94">
        <f t="shared" si="652"/>
        <v>22.442657697677987</v>
      </c>
      <c r="BX621" s="100">
        <f t="shared" si="680"/>
        <v>2.6797203221108044</v>
      </c>
      <c r="BY621" s="94">
        <f t="shared" si="653"/>
        <v>408</v>
      </c>
      <c r="BZ621" s="94">
        <f t="shared" si="654"/>
        <v>20.350000000000001</v>
      </c>
      <c r="CA621" s="94">
        <v>1</v>
      </c>
      <c r="CB621" s="94">
        <f>CB$3/CE$3</f>
        <v>0.49140049140049141</v>
      </c>
      <c r="CC621" s="93">
        <f>CC620*CA621</f>
        <v>6.2060778662658048E+20</v>
      </c>
      <c r="CD621" s="93">
        <f>BY621*CC621*$G621*CB621</f>
        <v>2.0661802025232492E+24</v>
      </c>
      <c r="CE621" s="93">
        <f t="shared" si="674"/>
        <v>7.4578227923614658E+25</v>
      </c>
      <c r="CF621" s="93">
        <f t="shared" si="655"/>
        <v>1.0819915885689659E+39</v>
      </c>
      <c r="CG621" s="93">
        <f t="shared" si="656"/>
        <v>413696</v>
      </c>
      <c r="CH621" s="94">
        <f t="shared" si="657"/>
        <v>36.094735508809272</v>
      </c>
      <c r="CI621" s="100">
        <f t="shared" si="681"/>
        <v>4.9832284097982953</v>
      </c>
      <c r="CJ621" s="94">
        <f t="shared" si="658"/>
        <v>358</v>
      </c>
      <c r="CK621" s="94">
        <f t="shared" si="659"/>
        <v>22.85</v>
      </c>
      <c r="CL621" s="94">
        <v>1</v>
      </c>
      <c r="CM621" s="94">
        <f>CM$3/CP$3</f>
        <v>0.43763676148796499</v>
      </c>
      <c r="CN621" s="93">
        <f>CN620*CL621</f>
        <v>2.30043209969664E+17</v>
      </c>
      <c r="CO621" s="93">
        <f>CJ621*CN621*$G621*CM621</f>
        <v>5.9849629659597177E+20</v>
      </c>
      <c r="CP621" s="93">
        <f t="shared" si="675"/>
        <v>8.1777512095678615E+22</v>
      </c>
      <c r="CQ621" s="93">
        <f t="shared" si="660"/>
        <v>1.214914388147463E+39</v>
      </c>
      <c r="CR621" s="93">
        <f t="shared" si="661"/>
        <v>413696</v>
      </c>
      <c r="CS621" s="94">
        <f t="shared" si="662"/>
        <v>136.63829260230887</v>
      </c>
      <c r="CT621" s="100">
        <f t="shared" si="682"/>
        <v>21.181716322678142</v>
      </c>
      <c r="CU621" s="94">
        <f t="shared" si="663"/>
        <v>295</v>
      </c>
      <c r="CV621" s="94">
        <f t="shared" si="664"/>
        <v>26</v>
      </c>
      <c r="CW621" s="94">
        <v>1</v>
      </c>
      <c r="CX621" s="94">
        <f>CX$3/DA$3</f>
        <v>0.38461538461538458</v>
      </c>
      <c r="CY621" s="93">
        <f>CY620*CW621</f>
        <v>97727353651200</v>
      </c>
      <c r="CZ621" s="93">
        <f>CU621*CY621*$G621*CX621</f>
        <v>1.8412808352207357E+17</v>
      </c>
      <c r="DA621" s="93">
        <f t="shared" si="676"/>
        <v>1.4987979559889308E+19</v>
      </c>
      <c r="DB621" s="93">
        <f t="shared" si="665"/>
        <v>1.3823971156163693E+39</v>
      </c>
      <c r="DC621" s="93">
        <f t="shared" si="666"/>
        <v>413696</v>
      </c>
      <c r="DD621" s="94">
        <f t="shared" si="667"/>
        <v>81.399747790741145</v>
      </c>
      <c r="DE621" s="100">
        <f t="shared" si="683"/>
        <v>14.35816446783765</v>
      </c>
    </row>
    <row r="622" spans="1:109">
      <c r="A622" s="84">
        <v>8192</v>
      </c>
      <c r="B622" s="84">
        <f t="shared" si="623"/>
        <v>20.533333333333335</v>
      </c>
      <c r="C622" s="112">
        <f t="shared" si="684"/>
        <v>14.74</v>
      </c>
      <c r="D622" s="116"/>
      <c r="E622" s="86">
        <f t="shared" si="688"/>
        <v>4.08</v>
      </c>
      <c r="F622" s="86">
        <f t="shared" si="689"/>
        <v>4.08</v>
      </c>
      <c r="G622" s="87">
        <f t="shared" si="624"/>
        <v>16.6464</v>
      </c>
      <c r="H622" s="88">
        <f t="shared" si="690"/>
        <v>1.2215056097393611E+37</v>
      </c>
      <c r="I622" s="84">
        <f t="shared" si="691"/>
        <v>123.20000000000006</v>
      </c>
      <c r="J622" s="89">
        <v>616</v>
      </c>
      <c r="K622" s="94">
        <f t="shared" si="625"/>
        <v>616</v>
      </c>
      <c r="L622" s="94">
        <f t="shared" si="626"/>
        <v>10</v>
      </c>
      <c r="M622" s="94">
        <v>1</v>
      </c>
      <c r="N622" s="94">
        <f>N$3/Q$3</f>
        <v>1</v>
      </c>
      <c r="O622" s="93">
        <f>O621*M622</f>
        <v>5.4893999942694304E+31</v>
      </c>
      <c r="P622" s="93">
        <f>K622*O622*$G622*N622</f>
        <v>5.6289308807797691E+35</v>
      </c>
      <c r="Q622" s="93">
        <f t="shared" si="685"/>
        <v>1.221505609739361E+38</v>
      </c>
      <c r="R622" s="93">
        <f t="shared" si="686"/>
        <v>6.1075280486968053E+38</v>
      </c>
      <c r="S622" s="93">
        <f t="shared" si="627"/>
        <v>413969.06666666665</v>
      </c>
      <c r="T622" s="94">
        <f t="shared" si="687"/>
        <v>217.00490476979303</v>
      </c>
      <c r="U622" s="100">
        <f>T622/(($C622/N$3))</f>
        <v>14.722178071220693</v>
      </c>
      <c r="V622" s="94">
        <f t="shared" si="628"/>
        <v>606</v>
      </c>
      <c r="W622" s="97">
        <f t="shared" si="629"/>
        <v>10.5</v>
      </c>
      <c r="X622" s="94">
        <v>1</v>
      </c>
      <c r="Y622" s="94">
        <f>Y$3/AB$3</f>
        <v>0.95238095238095244</v>
      </c>
      <c r="Z622" s="93">
        <f>Z621*X622</f>
        <v>5.533315194223585E+31</v>
      </c>
      <c r="AA622" s="93">
        <f>V622*Z622*$G622*Y622</f>
        <v>5.3160500474065552E+35</v>
      </c>
      <c r="AB622" s="93">
        <f t="shared" si="668"/>
        <v>3.2064522255658205E+37</v>
      </c>
      <c r="AC622" s="93">
        <f t="shared" si="630"/>
        <v>6.4129044511316458E+38</v>
      </c>
      <c r="AD622" s="93">
        <f t="shared" si="631"/>
        <v>413969.06666666665</v>
      </c>
      <c r="AE622" s="94">
        <f t="shared" si="632"/>
        <v>60.31644166198349</v>
      </c>
      <c r="AF622" s="100">
        <f t="shared" si="669"/>
        <v>4.2966257628957027</v>
      </c>
      <c r="AG622" s="94">
        <f t="shared" si="633"/>
        <v>581</v>
      </c>
      <c r="AH622" s="94">
        <f t="shared" si="634"/>
        <v>11.75</v>
      </c>
      <c r="AI622" s="94">
        <v>1</v>
      </c>
      <c r="AJ622" s="94">
        <f>AJ$3/AM$3</f>
        <v>0.85106382978723394</v>
      </c>
      <c r="AK622" s="93">
        <f>AK621*AI622</f>
        <v>4.8416507949456365E+30</v>
      </c>
      <c r="AL622" s="93">
        <f>AG622*AK622*$G622*AJ622</f>
        <v>3.985217737508352E+34</v>
      </c>
      <c r="AM622" s="93">
        <f t="shared" si="670"/>
        <v>1.1213039776904266E+36</v>
      </c>
      <c r="AN622" s="93">
        <f t="shared" si="635"/>
        <v>7.1763454572187463E+38</v>
      </c>
      <c r="AO622" s="93">
        <f t="shared" si="636"/>
        <v>413969.06666666665</v>
      </c>
      <c r="AP622" s="94">
        <f t="shared" si="637"/>
        <v>28.136580020129365</v>
      </c>
      <c r="AQ622" s="100">
        <f t="shared" si="677"/>
        <v>2.2429091942776123</v>
      </c>
      <c r="AR622" s="94">
        <f t="shared" si="638"/>
        <v>551</v>
      </c>
      <c r="AS622" s="94">
        <f t="shared" si="639"/>
        <v>13.25</v>
      </c>
      <c r="AT622" s="94">
        <v>1</v>
      </c>
      <c r="AU622" s="94">
        <f>AU$3/AX$3</f>
        <v>0.75471698113207542</v>
      </c>
      <c r="AV622" s="93">
        <f>AV621*AT622</f>
        <v>2.8632981451590544E+28</v>
      </c>
      <c r="AW622" s="93">
        <f>AR622*AV622*$G622*AU622</f>
        <v>1.9820865690724677E+32</v>
      </c>
      <c r="AX622" s="93">
        <f t="shared" si="671"/>
        <v>1.9757018223933672E+34</v>
      </c>
      <c r="AY622" s="93">
        <f t="shared" si="640"/>
        <v>8.0924746645232677E+38</v>
      </c>
      <c r="AZ622" s="93">
        <f t="shared" si="641"/>
        <v>413969.06666666665</v>
      </c>
      <c r="BA622" s="94">
        <f t="shared" si="642"/>
        <v>99.677877506526457</v>
      </c>
      <c r="BB622" s="100">
        <f t="shared" si="678"/>
        <v>8.9601891245690339</v>
      </c>
      <c r="BC622" s="94">
        <f t="shared" si="643"/>
        <v>514</v>
      </c>
      <c r="BD622" s="94">
        <f t="shared" si="644"/>
        <v>15.1</v>
      </c>
      <c r="BE622" s="94">
        <v>1</v>
      </c>
      <c r="BF622" s="94">
        <f>BF$3/BI$3</f>
        <v>0.66225165562913912</v>
      </c>
      <c r="BG622" s="93">
        <f>BG621*BE622</f>
        <v>2.0107692286701212E+26</v>
      </c>
      <c r="BH622" s="93">
        <f>BC622*BG622*$G622*BF622</f>
        <v>1.1393803581788764E+30</v>
      </c>
      <c r="BI622" s="93">
        <f t="shared" si="672"/>
        <v>1.3330931644624025E+32</v>
      </c>
      <c r="BJ622" s="93">
        <f t="shared" si="645"/>
        <v>9.2223673535321759E+38</v>
      </c>
      <c r="BK622" s="93">
        <f t="shared" si="646"/>
        <v>413969.06666666665</v>
      </c>
      <c r="BL622" s="94">
        <f t="shared" si="647"/>
        <v>117.00159256678306</v>
      </c>
      <c r="BM622" s="100">
        <f t="shared" si="679"/>
        <v>11.985916199175199</v>
      </c>
      <c r="BN622" s="94">
        <f t="shared" si="648"/>
        <v>464</v>
      </c>
      <c r="BO622" s="94">
        <f t="shared" si="649"/>
        <v>17.600000000000001</v>
      </c>
      <c r="BP622" s="94">
        <v>1</v>
      </c>
      <c r="BQ622" s="94">
        <f>BQ$3/BT$3</f>
        <v>0.56818181818181823</v>
      </c>
      <c r="BR622" s="93">
        <f>BR621*BP622</f>
        <v>1.347387243826816E+24</v>
      </c>
      <c r="BS622" s="93">
        <f>BN622*BR622*$G622*BQ622</f>
        <v>5.9131387586683873E+27</v>
      </c>
      <c r="BT622" s="93">
        <f t="shared" si="673"/>
        <v>1.5173866731256602E+29</v>
      </c>
      <c r="BU622" s="93">
        <f t="shared" si="650"/>
        <v>1.074924936570638E+39</v>
      </c>
      <c r="BV622" s="93">
        <f t="shared" si="651"/>
        <v>413969.06666666665</v>
      </c>
      <c r="BW622" s="94">
        <f t="shared" si="652"/>
        <v>25.661272888298818</v>
      </c>
      <c r="BX622" s="100">
        <f t="shared" si="680"/>
        <v>3.0640325836774709</v>
      </c>
      <c r="BY622" s="94">
        <f t="shared" si="653"/>
        <v>409</v>
      </c>
      <c r="BZ622" s="94">
        <f t="shared" si="654"/>
        <v>20.350000000000001</v>
      </c>
      <c r="CA622" s="94">
        <v>1</v>
      </c>
      <c r="CB622" s="94">
        <f>CB$3/CE$3</f>
        <v>0.49140049140049141</v>
      </c>
      <c r="CC622" s="93">
        <f>CC621*CA622</f>
        <v>6.2060778662658048E+20</v>
      </c>
      <c r="CD622" s="93">
        <f>BY622*CC622*$G622*CB622</f>
        <v>2.0763302962427469E+24</v>
      </c>
      <c r="CE622" s="93">
        <f t="shared" si="674"/>
        <v>8.5667887734450117E+25</v>
      </c>
      <c r="CF622" s="93">
        <f t="shared" si="655"/>
        <v>1.2428819579098E+39</v>
      </c>
      <c r="CG622" s="93">
        <f t="shared" si="656"/>
        <v>413969.06666666665</v>
      </c>
      <c r="CH622" s="94">
        <f t="shared" si="657"/>
        <v>41.259277432627968</v>
      </c>
      <c r="CI622" s="100">
        <f t="shared" si="681"/>
        <v>5.6962435261463984</v>
      </c>
      <c r="CJ622" s="94">
        <f t="shared" si="658"/>
        <v>359</v>
      </c>
      <c r="CK622" s="94">
        <f t="shared" si="659"/>
        <v>22.85</v>
      </c>
      <c r="CL622" s="94">
        <v>1</v>
      </c>
      <c r="CM622" s="94">
        <f>CM$3/CP$3</f>
        <v>0.43763676148796499</v>
      </c>
      <c r="CN622" s="93">
        <f>CN621*CL622</f>
        <v>2.30043209969664E+17</v>
      </c>
      <c r="CO622" s="93">
        <f>CJ622*CN622*$G622*CM622</f>
        <v>6.0164178261164386E+20</v>
      </c>
      <c r="CP622" s="93">
        <f t="shared" si="675"/>
        <v>9.3937693620056183E+22</v>
      </c>
      <c r="CQ622" s="93">
        <f t="shared" si="660"/>
        <v>1.3955701591272201E+39</v>
      </c>
      <c r="CR622" s="93">
        <f t="shared" si="661"/>
        <v>413969.06666666665</v>
      </c>
      <c r="CS622" s="94">
        <f t="shared" si="662"/>
        <v>156.13558821045578</v>
      </c>
      <c r="CT622" s="100">
        <f t="shared" si="682"/>
        <v>24.204193966139179</v>
      </c>
      <c r="CU622" s="94">
        <f t="shared" si="663"/>
        <v>296</v>
      </c>
      <c r="CV622" s="94">
        <f t="shared" si="664"/>
        <v>26</v>
      </c>
      <c r="CW622" s="94">
        <v>1</v>
      </c>
      <c r="CX622" s="94">
        <f>CX$3/DA$3</f>
        <v>0.38461538461538458</v>
      </c>
      <c r="CY622" s="93">
        <f>CY621*CW622</f>
        <v>97727353651200</v>
      </c>
      <c r="CZ622" s="93">
        <f>CU622*CY622*$G622*CX622</f>
        <v>1.8520590441020125E+17</v>
      </c>
      <c r="DA622" s="93">
        <f t="shared" si="676"/>
        <v>1.7216667465174032E+19</v>
      </c>
      <c r="DB622" s="93">
        <f t="shared" si="665"/>
        <v>1.5879572926611693E+39</v>
      </c>
      <c r="DC622" s="93">
        <f t="shared" si="666"/>
        <v>413969.06666666665</v>
      </c>
      <c r="DD622" s="94">
        <f t="shared" si="667"/>
        <v>92.959603636835936</v>
      </c>
      <c r="DE622" s="100">
        <f t="shared" si="683"/>
        <v>16.397216380988699</v>
      </c>
    </row>
    <row r="623" spans="1:109">
      <c r="A623" s="84">
        <v>8192</v>
      </c>
      <c r="B623" s="84">
        <f t="shared" si="623"/>
        <v>20.566666666666666</v>
      </c>
      <c r="C623" s="112">
        <f t="shared" si="684"/>
        <v>14.74</v>
      </c>
      <c r="D623" s="116"/>
      <c r="E623" s="86">
        <f t="shared" si="688"/>
        <v>4.085</v>
      </c>
      <c r="F623" s="86">
        <f t="shared" si="689"/>
        <v>4.085</v>
      </c>
      <c r="G623" s="87">
        <f t="shared" si="624"/>
        <v>16.687224999999998</v>
      </c>
      <c r="H623" s="88">
        <f t="shared" si="690"/>
        <v>1.4031414845272545E+37</v>
      </c>
      <c r="I623" s="84">
        <f t="shared" si="691"/>
        <v>123.40000000000008</v>
      </c>
      <c r="J623" s="89">
        <v>617</v>
      </c>
      <c r="K623" s="94">
        <f t="shared" si="625"/>
        <v>617</v>
      </c>
      <c r="L623" s="94">
        <f t="shared" si="626"/>
        <v>10</v>
      </c>
      <c r="M623" s="94">
        <v>1</v>
      </c>
      <c r="N623" s="94">
        <f>N$3/Q$3</f>
        <v>1</v>
      </c>
      <c r="O623" s="93">
        <f>O622*M623</f>
        <v>5.4893999942694304E+31</v>
      </c>
      <c r="P623" s="93">
        <f>K623*O623*$G623*N623</f>
        <v>5.6518960189552952E+35</v>
      </c>
      <c r="Q623" s="93">
        <f t="shared" si="685"/>
        <v>1.4031414845272544E+38</v>
      </c>
      <c r="R623" s="93">
        <f t="shared" si="686"/>
        <v>7.0157074226362726E+38</v>
      </c>
      <c r="S623" s="93">
        <f t="shared" si="627"/>
        <v>414242.1333333333</v>
      </c>
      <c r="T623" s="94">
        <f t="shared" si="687"/>
        <v>248.2603147371089</v>
      </c>
      <c r="U623" s="100">
        <f>T623/(($C623/N$3))</f>
        <v>16.8426265086234</v>
      </c>
      <c r="V623" s="94">
        <f t="shared" si="628"/>
        <v>607</v>
      </c>
      <c r="W623" s="97">
        <f t="shared" si="629"/>
        <v>10.5</v>
      </c>
      <c r="X623" s="94">
        <v>1</v>
      </c>
      <c r="Y623" s="94">
        <f>Y$3/AB$3</f>
        <v>0.95238095238095244</v>
      </c>
      <c r="Z623" s="93">
        <f>Z622*X623</f>
        <v>5.533315194223585E+31</v>
      </c>
      <c r="AA623" s="93">
        <f>V623*Z623*$G623*Y623</f>
        <v>5.3378814394904847E+35</v>
      </c>
      <c r="AB623" s="93">
        <f t="shared" si="668"/>
        <v>3.6832463968840404E+37</v>
      </c>
      <c r="AC623" s="93">
        <f t="shared" si="630"/>
        <v>7.366492793768085E+38</v>
      </c>
      <c r="AD623" s="93">
        <f t="shared" si="631"/>
        <v>414242.1333333333</v>
      </c>
      <c r="AE623" s="94">
        <f t="shared" si="632"/>
        <v>69.002027089526663</v>
      </c>
      <c r="AF623" s="100">
        <f t="shared" si="669"/>
        <v>4.9153411427410445</v>
      </c>
      <c r="AG623" s="94">
        <f t="shared" si="633"/>
        <v>582</v>
      </c>
      <c r="AH623" s="94">
        <f t="shared" si="634"/>
        <v>11.75</v>
      </c>
      <c r="AI623" s="94">
        <v>1</v>
      </c>
      <c r="AJ623" s="94">
        <f>AJ$3/AM$3</f>
        <v>0.85106382978723394</v>
      </c>
      <c r="AK623" s="93">
        <f>AK622*AI623</f>
        <v>4.8416507949456365E+30</v>
      </c>
      <c r="AL623" s="93">
        <f>AG623*AK623*$G623*AJ623</f>
        <v>4.0018674740980127E+34</v>
      </c>
      <c r="AM623" s="93">
        <f t="shared" si="670"/>
        <v>1.2880400346246251E+36</v>
      </c>
      <c r="AN623" s="93">
        <f t="shared" si="635"/>
        <v>8.2434562215976199E+38</v>
      </c>
      <c r="AO623" s="93">
        <f t="shared" si="636"/>
        <v>414242.1333333333</v>
      </c>
      <c r="AP623" s="94">
        <f t="shared" si="637"/>
        <v>32.18597424730909</v>
      </c>
      <c r="AQ623" s="100">
        <f t="shared" si="677"/>
        <v>2.5657069023465526</v>
      </c>
      <c r="AR623" s="94">
        <f t="shared" si="638"/>
        <v>552</v>
      </c>
      <c r="AS623" s="94">
        <f t="shared" si="639"/>
        <v>13.25</v>
      </c>
      <c r="AT623" s="94">
        <v>1</v>
      </c>
      <c r="AU623" s="94">
        <f>AU$3/AX$3</f>
        <v>0.75471698113207542</v>
      </c>
      <c r="AV623" s="93">
        <f>AV622*AT623</f>
        <v>2.8632981451590544E+28</v>
      </c>
      <c r="AW623" s="93">
        <f>AR623*AV623*$G623*AU623</f>
        <v>1.9905536766395617E+32</v>
      </c>
      <c r="AX623" s="93">
        <f t="shared" si="671"/>
        <v>2.2694854333479054E+34</v>
      </c>
      <c r="AY623" s="93">
        <f t="shared" si="640"/>
        <v>9.2958123349930602E+38</v>
      </c>
      <c r="AZ623" s="93">
        <f t="shared" si="641"/>
        <v>414242.1333333333</v>
      </c>
      <c r="BA623" s="94">
        <f t="shared" si="642"/>
        <v>114.01277242516937</v>
      </c>
      <c r="BB623" s="100">
        <f t="shared" si="678"/>
        <v>10.248773640661426</v>
      </c>
      <c r="BC623" s="94">
        <f t="shared" si="643"/>
        <v>515</v>
      </c>
      <c r="BD623" s="94">
        <f t="shared" si="644"/>
        <v>15.1</v>
      </c>
      <c r="BE623" s="94">
        <v>1</v>
      </c>
      <c r="BF623" s="94">
        <f>BF$3/BI$3</f>
        <v>0.66225165562913912</v>
      </c>
      <c r="BG623" s="93">
        <f>BG622*BE623</f>
        <v>2.0107692286701212E+26</v>
      </c>
      <c r="BH623" s="93">
        <f>BC623*BG623*$G623*BF623</f>
        <v>1.1443967979520398E+30</v>
      </c>
      <c r="BI623" s="93">
        <f t="shared" si="672"/>
        <v>1.5313219250757539E+32</v>
      </c>
      <c r="BJ623" s="93">
        <f t="shared" si="645"/>
        <v>1.0593718208180771E+39</v>
      </c>
      <c r="BK623" s="93">
        <f t="shared" si="646"/>
        <v>414242.1333333333</v>
      </c>
      <c r="BL623" s="94">
        <f t="shared" si="647"/>
        <v>133.81039931395628</v>
      </c>
      <c r="BM623" s="100">
        <f t="shared" si="679"/>
        <v>13.707849590507054</v>
      </c>
      <c r="BN623" s="94">
        <f t="shared" si="648"/>
        <v>465</v>
      </c>
      <c r="BO623" s="94">
        <f t="shared" si="649"/>
        <v>17.600000000000001</v>
      </c>
      <c r="BP623" s="94">
        <v>1</v>
      </c>
      <c r="BQ623" s="94">
        <f>BQ$3/BT$3</f>
        <v>0.56818181818181823</v>
      </c>
      <c r="BR623" s="93">
        <f>BR622*BP623</f>
        <v>1.347387243826816E+24</v>
      </c>
      <c r="BS623" s="93">
        <f>BN623*BR623*$G623*BQ623</f>
        <v>5.9404157138855644E+27</v>
      </c>
      <c r="BT623" s="93">
        <f t="shared" si="673"/>
        <v>1.7430195753138698E+29</v>
      </c>
      <c r="BU623" s="93">
        <f t="shared" si="650"/>
        <v>1.234764506383984E+39</v>
      </c>
      <c r="BV623" s="93">
        <f t="shared" si="651"/>
        <v>414242.1333333333</v>
      </c>
      <c r="BW623" s="94">
        <f t="shared" si="652"/>
        <v>29.341710399822823</v>
      </c>
      <c r="BX623" s="100">
        <f t="shared" si="680"/>
        <v>3.5034878089340684</v>
      </c>
      <c r="BY623" s="94">
        <f t="shared" si="653"/>
        <v>410</v>
      </c>
      <c r="BZ623" s="94">
        <f t="shared" si="654"/>
        <v>20.350000000000001</v>
      </c>
      <c r="CA623" s="94">
        <v>1</v>
      </c>
      <c r="CB623" s="94">
        <f>CB$3/CE$3</f>
        <v>0.49140049140049141</v>
      </c>
      <c r="CC623" s="93">
        <f>CC622*CA623</f>
        <v>6.2060778662658048E+20</v>
      </c>
      <c r="CD623" s="93">
        <f>BY623*CC623*$G623*CB623</f>
        <v>2.0865115118416672E+24</v>
      </c>
      <c r="CE623" s="93">
        <f t="shared" si="674"/>
        <v>9.8406561716633502E+25</v>
      </c>
      <c r="CF623" s="93">
        <f t="shared" si="655"/>
        <v>1.4276964605064814E+39</v>
      </c>
      <c r="CG623" s="93">
        <f t="shared" si="656"/>
        <v>414242.1333333333</v>
      </c>
      <c r="CH623" s="94">
        <f t="shared" si="657"/>
        <v>47.163200949595804</v>
      </c>
      <c r="CI623" s="100">
        <f t="shared" si="681"/>
        <v>6.5113374445337495</v>
      </c>
      <c r="CJ623" s="94">
        <f t="shared" si="658"/>
        <v>360</v>
      </c>
      <c r="CK623" s="94">
        <f t="shared" si="659"/>
        <v>22.85</v>
      </c>
      <c r="CL623" s="94">
        <v>15</v>
      </c>
      <c r="CM623" s="94">
        <f>CM$3/CP$3</f>
        <v>0.43763676148796499</v>
      </c>
      <c r="CN623" s="93">
        <f>CN622*CL623</f>
        <v>3.45064814954496E+18</v>
      </c>
      <c r="CO623" s="93">
        <f>CJ623*CN623*$G623*CM623</f>
        <v>9.0719593628991415E+21</v>
      </c>
      <c r="CP623" s="93">
        <f t="shared" si="675"/>
        <v>1.0790607413357398E+23</v>
      </c>
      <c r="CQ623" s="93">
        <f t="shared" si="660"/>
        <v>1.6030891460723883E+39</v>
      </c>
      <c r="CR623" s="93">
        <f t="shared" si="661"/>
        <v>414242.1333333333</v>
      </c>
      <c r="CS623" s="94">
        <f t="shared" si="662"/>
        <v>11.894461804455245</v>
      </c>
      <c r="CT623" s="100">
        <f t="shared" si="682"/>
        <v>1.8438836650732862</v>
      </c>
      <c r="CU623" s="94">
        <f t="shared" si="663"/>
        <v>297</v>
      </c>
      <c r="CV623" s="94">
        <f t="shared" si="664"/>
        <v>26</v>
      </c>
      <c r="CW623" s="94">
        <v>1</v>
      </c>
      <c r="CX623" s="94">
        <f>CX$3/DA$3</f>
        <v>0.38461538461538458</v>
      </c>
      <c r="CY623" s="93">
        <f>CY622*CW623</f>
        <v>97727353651200</v>
      </c>
      <c r="CZ623" s="93">
        <f>CU623*CY623*$G623*CX623</f>
        <v>1.8628734872790278E+17</v>
      </c>
      <c r="DA623" s="93">
        <f t="shared" si="676"/>
        <v>1.9776757595776385E+19</v>
      </c>
      <c r="DB623" s="93">
        <f t="shared" si="665"/>
        <v>1.8240839298854309E+39</v>
      </c>
      <c r="DC623" s="93">
        <f t="shared" si="666"/>
        <v>414242.1333333333</v>
      </c>
      <c r="DD623" s="94">
        <f t="shared" si="667"/>
        <v>106.16264459624118</v>
      </c>
      <c r="DE623" s="100">
        <f t="shared" si="683"/>
        <v>18.72611098712531</v>
      </c>
    </row>
    <row r="624" spans="1:109">
      <c r="A624" s="84">
        <v>8192</v>
      </c>
      <c r="B624" s="84">
        <f t="shared" si="623"/>
        <v>20.6</v>
      </c>
      <c r="C624" s="112">
        <f t="shared" si="684"/>
        <v>14.74</v>
      </c>
      <c r="D624" s="116"/>
      <c r="E624" s="86">
        <f t="shared" si="688"/>
        <v>4.09</v>
      </c>
      <c r="F624" s="86">
        <f t="shared" si="689"/>
        <v>4.09</v>
      </c>
      <c r="G624" s="87">
        <f t="shared" si="624"/>
        <v>16.728099999999998</v>
      </c>
      <c r="H624" s="88">
        <f t="shared" si="690"/>
        <v>1.6117863151045547E+37</v>
      </c>
      <c r="I624" s="84">
        <f t="shared" si="691"/>
        <v>123.60000000000007</v>
      </c>
      <c r="J624" s="89">
        <v>618</v>
      </c>
      <c r="K624" s="94">
        <f t="shared" si="625"/>
        <v>618</v>
      </c>
      <c r="L624" s="94">
        <f t="shared" si="626"/>
        <v>10</v>
      </c>
      <c r="M624" s="94">
        <v>1</v>
      </c>
      <c r="N624" s="94">
        <f>N$3/Q$3</f>
        <v>1</v>
      </c>
      <c r="O624" s="93">
        <f>O623*M624</f>
        <v>5.4893999942694304E+31</v>
      </c>
      <c r="P624" s="93">
        <f>K624*O624*$G624*N624</f>
        <v>5.6749229403277555E+35</v>
      </c>
      <c r="Q624" s="93">
        <f t="shared" si="685"/>
        <v>1.6117863151045547E+38</v>
      </c>
      <c r="R624" s="93">
        <f t="shared" si="686"/>
        <v>8.058931575522773E+38</v>
      </c>
      <c r="S624" s="93">
        <f t="shared" si="627"/>
        <v>414515.20000000001</v>
      </c>
      <c r="T624" s="94">
        <f t="shared" si="687"/>
        <v>284.01906634726316</v>
      </c>
      <c r="U624" s="100">
        <f>T624/(($C624/N$3))</f>
        <v>19.268593374983933</v>
      </c>
      <c r="V624" s="94">
        <f t="shared" si="628"/>
        <v>608</v>
      </c>
      <c r="W624" s="97">
        <f t="shared" si="629"/>
        <v>10.5</v>
      </c>
      <c r="X624" s="94">
        <v>1</v>
      </c>
      <c r="Y624" s="94">
        <f>Y$3/AB$3</f>
        <v>0.95238095238095244</v>
      </c>
      <c r="Z624" s="93">
        <f>Z623*X624</f>
        <v>5.533315194223585E+31</v>
      </c>
      <c r="AA624" s="93">
        <f>V624*Z624*$G624*Y624</f>
        <v>5.359771879952272E+35</v>
      </c>
      <c r="AB624" s="93">
        <f t="shared" si="668"/>
        <v>4.2309390771494535E+37</v>
      </c>
      <c r="AC624" s="93">
        <f t="shared" si="630"/>
        <v>8.4618781542989123E+38</v>
      </c>
      <c r="AD624" s="93">
        <f t="shared" si="631"/>
        <v>414515.20000000001</v>
      </c>
      <c r="AE624" s="94">
        <f t="shared" si="632"/>
        <v>78.938790155881208</v>
      </c>
      <c r="AF624" s="100">
        <f t="shared" si="669"/>
        <v>5.6231838306428266</v>
      </c>
      <c r="AG624" s="94">
        <f t="shared" si="633"/>
        <v>583</v>
      </c>
      <c r="AH624" s="94">
        <f t="shared" si="634"/>
        <v>11.75</v>
      </c>
      <c r="AI624" s="94">
        <v>1</v>
      </c>
      <c r="AJ624" s="94">
        <f>AJ$3/AM$3</f>
        <v>0.85106382978723394</v>
      </c>
      <c r="AK624" s="93">
        <f>AK623*AI624</f>
        <v>4.8416507949456365E+30</v>
      </c>
      <c r="AL624" s="93">
        <f>AG624*AK624*$G624*AJ624</f>
        <v>4.0185628664245306E+34</v>
      </c>
      <c r="AM624" s="93">
        <f t="shared" si="670"/>
        <v>1.479569468943631E+36</v>
      </c>
      <c r="AN624" s="93">
        <f t="shared" si="635"/>
        <v>9.4692446012392583E+38</v>
      </c>
      <c r="AO624" s="93">
        <f t="shared" si="636"/>
        <v>414515.20000000001</v>
      </c>
      <c r="AP624" s="94">
        <f t="shared" si="637"/>
        <v>36.818373088189624</v>
      </c>
      <c r="AQ624" s="100">
        <f t="shared" si="677"/>
        <v>2.9349788587939494</v>
      </c>
      <c r="AR624" s="94">
        <f t="shared" si="638"/>
        <v>553</v>
      </c>
      <c r="AS624" s="94">
        <f t="shared" si="639"/>
        <v>13.25</v>
      </c>
      <c r="AT624" s="94">
        <v>1</v>
      </c>
      <c r="AU624" s="94">
        <f>AU$3/AX$3</f>
        <v>0.75471698113207542</v>
      </c>
      <c r="AV624" s="93">
        <f>AV623*AT624</f>
        <v>2.8632981451590544E+28</v>
      </c>
      <c r="AW624" s="93">
        <f>AR624*AV624*$G624*AU624</f>
        <v>1.9990444037151281E+32</v>
      </c>
      <c r="AX624" s="93">
        <f t="shared" si="671"/>
        <v>2.6069541839764721E+34</v>
      </c>
      <c r="AY624" s="93">
        <f t="shared" si="640"/>
        <v>1.0678084337567675E+39</v>
      </c>
      <c r="AZ624" s="93">
        <f t="shared" si="641"/>
        <v>414515.20000000001</v>
      </c>
      <c r="BA624" s="94">
        <f t="shared" si="642"/>
        <v>130.41001886359166</v>
      </c>
      <c r="BB624" s="100">
        <f t="shared" si="678"/>
        <v>11.722745929054202</v>
      </c>
      <c r="BC624" s="94">
        <f t="shared" si="643"/>
        <v>516</v>
      </c>
      <c r="BD624" s="94">
        <f t="shared" si="644"/>
        <v>15.1</v>
      </c>
      <c r="BE624" s="94">
        <v>1</v>
      </c>
      <c r="BF624" s="94">
        <f>BF$3/BI$3</f>
        <v>0.66225165562913912</v>
      </c>
      <c r="BG624" s="93">
        <f>BG623*BE624</f>
        <v>2.0107692286701212E+26</v>
      </c>
      <c r="BH624" s="93">
        <f>BC624*BG624*$G624*BF624</f>
        <v>1.1494275461459731E+30</v>
      </c>
      <c r="BI624" s="93">
        <f t="shared" si="672"/>
        <v>1.7590269763054112E+32</v>
      </c>
      <c r="BJ624" s="93">
        <f t="shared" si="645"/>
        <v>1.2168986679039388E+39</v>
      </c>
      <c r="BK624" s="93">
        <f t="shared" si="646"/>
        <v>414515.20000000001</v>
      </c>
      <c r="BL624" s="94">
        <f t="shared" si="647"/>
        <v>153.03504620220937</v>
      </c>
      <c r="BM624" s="100">
        <f t="shared" si="679"/>
        <v>15.677267283944108</v>
      </c>
      <c r="BN624" s="94">
        <f t="shared" si="648"/>
        <v>466</v>
      </c>
      <c r="BO624" s="94">
        <f t="shared" si="649"/>
        <v>17.600000000000001</v>
      </c>
      <c r="BP624" s="94">
        <v>1</v>
      </c>
      <c r="BQ624" s="94">
        <f>BQ$3/BT$3</f>
        <v>0.56818181818181823</v>
      </c>
      <c r="BR624" s="93">
        <f>BR623*BP624</f>
        <v>1.347387243826816E+24</v>
      </c>
      <c r="BS624" s="93">
        <f>BN624*BR624*$G624*BQ624</f>
        <v>5.9677730147227617E+27</v>
      </c>
      <c r="BT624" s="93">
        <f t="shared" si="673"/>
        <v>2.0022037188906725E+29</v>
      </c>
      <c r="BU624" s="93">
        <f t="shared" si="650"/>
        <v>1.4183719572920083E+39</v>
      </c>
      <c r="BV624" s="93">
        <f t="shared" si="651"/>
        <v>414515.20000000001</v>
      </c>
      <c r="BW624" s="94">
        <f t="shared" si="652"/>
        <v>33.550265969418518</v>
      </c>
      <c r="BX624" s="100">
        <f t="shared" si="680"/>
        <v>4.0060019067962411</v>
      </c>
      <c r="BY624" s="94">
        <f t="shared" si="653"/>
        <v>411</v>
      </c>
      <c r="BZ624" s="94">
        <f t="shared" si="654"/>
        <v>20.350000000000001</v>
      </c>
      <c r="CA624" s="94">
        <v>1</v>
      </c>
      <c r="CB624" s="94">
        <f>CB$3/CE$3</f>
        <v>0.49140049140049141</v>
      </c>
      <c r="CC624" s="93">
        <f>CC623*CA624</f>
        <v>6.2060778662658048E+20</v>
      </c>
      <c r="CD624" s="93">
        <f>BY624*CC624*$G624*CB624</f>
        <v>2.0967238950650559E+24</v>
      </c>
      <c r="CE624" s="93">
        <f t="shared" si="674"/>
        <v>1.1303945556481112E+26</v>
      </c>
      <c r="CF624" s="93">
        <f t="shared" si="655"/>
        <v>1.6399925756188846E+39</v>
      </c>
      <c r="CG624" s="93">
        <f t="shared" si="656"/>
        <v>414515.20000000001</v>
      </c>
      <c r="CH624" s="94">
        <f t="shared" si="657"/>
        <v>53.912418240124936</v>
      </c>
      <c r="CI624" s="100">
        <f t="shared" si="681"/>
        <v>7.4431323689724724</v>
      </c>
      <c r="CJ624" s="94">
        <f t="shared" si="658"/>
        <v>361</v>
      </c>
      <c r="CK624" s="94">
        <f t="shared" si="659"/>
        <v>22.85</v>
      </c>
      <c r="CL624" s="94">
        <v>1</v>
      </c>
      <c r="CM624" s="94">
        <f>CM$3/CP$3</f>
        <v>0.43763676148796499</v>
      </c>
      <c r="CN624" s="93">
        <f>CN623*CL624</f>
        <v>3.45064814954496E+18</v>
      </c>
      <c r="CO624" s="93">
        <f>CJ624*CN624*$G624*CM624</f>
        <v>9.1194425466326027E+21</v>
      </c>
      <c r="CP624" s="93">
        <f t="shared" si="675"/>
        <v>1.2395152985142458E+23</v>
      </c>
      <c r="CQ624" s="93">
        <f t="shared" si="660"/>
        <v>1.8414658650069538E+39</v>
      </c>
      <c r="CR624" s="93">
        <f t="shared" si="661"/>
        <v>414515.20000000001</v>
      </c>
      <c r="CS624" s="94">
        <f t="shared" si="662"/>
        <v>13.592007320359102</v>
      </c>
      <c r="CT624" s="100">
        <f t="shared" si="682"/>
        <v>2.1070377698114351</v>
      </c>
      <c r="CU624" s="94">
        <f t="shared" si="663"/>
        <v>298</v>
      </c>
      <c r="CV624" s="94">
        <f t="shared" si="664"/>
        <v>26</v>
      </c>
      <c r="CW624" s="94">
        <v>1</v>
      </c>
      <c r="CX624" s="94">
        <f>CX$3/DA$3</f>
        <v>0.38461538461538458</v>
      </c>
      <c r="CY624" s="93">
        <f>CY623*CW624</f>
        <v>97727353651200</v>
      </c>
      <c r="CZ624" s="93">
        <f>CU624*CY624*$G624*CX624</f>
        <v>1.8737242211329469E+17</v>
      </c>
      <c r="DA624" s="93">
        <f t="shared" si="676"/>
        <v>2.2717528917443449E+19</v>
      </c>
      <c r="DB624" s="93">
        <f t="shared" si="665"/>
        <v>2.0953222096359212E+39</v>
      </c>
      <c r="DC624" s="93">
        <f t="shared" si="666"/>
        <v>414515.20000000001</v>
      </c>
      <c r="DD624" s="94">
        <f t="shared" si="667"/>
        <v>121.24264959177023</v>
      </c>
      <c r="DE624" s="100">
        <f t="shared" si="683"/>
        <v>21.386084731248481</v>
      </c>
    </row>
    <row r="625" spans="1:109">
      <c r="A625" s="84">
        <v>8192</v>
      </c>
      <c r="B625" s="84">
        <f t="shared" si="623"/>
        <v>20.633333333333333</v>
      </c>
      <c r="C625" s="112">
        <f t="shared" si="684"/>
        <v>14.74</v>
      </c>
      <c r="D625" s="116"/>
      <c r="E625" s="86">
        <f t="shared" si="688"/>
        <v>4.0950000000000006</v>
      </c>
      <c r="F625" s="86">
        <f t="shared" si="689"/>
        <v>4.0950000000000006</v>
      </c>
      <c r="G625" s="87">
        <f t="shared" si="624"/>
        <v>16.769025000000006</v>
      </c>
      <c r="H625" s="88">
        <f t="shared" si="690"/>
        <v>1.8514562887673351E+37</v>
      </c>
      <c r="I625" s="84">
        <f t="shared" si="691"/>
        <v>123.80000000000005</v>
      </c>
      <c r="J625" s="89">
        <v>619</v>
      </c>
      <c r="K625" s="94">
        <f t="shared" si="625"/>
        <v>619</v>
      </c>
      <c r="L625" s="94">
        <f t="shared" si="626"/>
        <v>10</v>
      </c>
      <c r="M625" s="94">
        <v>1</v>
      </c>
      <c r="N625" s="94">
        <f>N$3/Q$3</f>
        <v>1</v>
      </c>
      <c r="O625" s="93">
        <f>O624*M625</f>
        <v>5.4893999942694304E+31</v>
      </c>
      <c r="P625" s="93">
        <f>K625*O625*$G625*N625</f>
        <v>5.6980117272381554E+35</v>
      </c>
      <c r="Q625" s="93">
        <f t="shared" si="685"/>
        <v>1.8514562887673349E+38</v>
      </c>
      <c r="R625" s="93">
        <f t="shared" si="686"/>
        <v>9.2572814438366753E+38</v>
      </c>
      <c r="S625" s="93">
        <f t="shared" si="627"/>
        <v>414788.26666666666</v>
      </c>
      <c r="T625" s="94">
        <f t="shared" si="687"/>
        <v>324.93023486014158</v>
      </c>
      <c r="U625" s="100">
        <f>T625/(($C625/N$3))</f>
        <v>22.044113626875276</v>
      </c>
      <c r="V625" s="94">
        <f t="shared" si="628"/>
        <v>609</v>
      </c>
      <c r="W625" s="97">
        <f t="shared" si="629"/>
        <v>10.5</v>
      </c>
      <c r="X625" s="94">
        <v>1</v>
      </c>
      <c r="Y625" s="94">
        <f>Y$3/AB$3</f>
        <v>0.95238095238095244</v>
      </c>
      <c r="Z625" s="93">
        <f>Z624*X625</f>
        <v>5.533315194223585E+31</v>
      </c>
      <c r="AA625" s="93">
        <f>V625*Z625*$G625*Y625</f>
        <v>5.3817214478392814E+35</v>
      </c>
      <c r="AB625" s="93">
        <f t="shared" si="668"/>
        <v>4.8600727580142521E+37</v>
      </c>
      <c r="AC625" s="93">
        <f t="shared" si="630"/>
        <v>9.7201455160285092E+38</v>
      </c>
      <c r="AD625" s="93">
        <f t="shared" si="631"/>
        <v>414788.26666666666</v>
      </c>
      <c r="AE625" s="94">
        <f t="shared" si="632"/>
        <v>90.307029174940538</v>
      </c>
      <c r="AF625" s="100">
        <f t="shared" si="669"/>
        <v>6.4329973292868088</v>
      </c>
      <c r="AG625" s="94">
        <f t="shared" si="633"/>
        <v>584</v>
      </c>
      <c r="AH625" s="94">
        <f t="shared" si="634"/>
        <v>11.75</v>
      </c>
      <c r="AI625" s="94">
        <v>1</v>
      </c>
      <c r="AJ625" s="94">
        <f>AJ$3/AM$3</f>
        <v>0.85106382978723394</v>
      </c>
      <c r="AK625" s="93">
        <f>AK624*AI625</f>
        <v>4.8416507949456365E+30</v>
      </c>
      <c r="AL625" s="93">
        <f>AG625*AK625*$G625*AJ625</f>
        <v>4.0353039762962166E+34</v>
      </c>
      <c r="AM625" s="93">
        <f t="shared" si="670"/>
        <v>1.6995790150793857E+36</v>
      </c>
      <c r="AN625" s="93">
        <f t="shared" si="635"/>
        <v>1.0877305696508092E+39</v>
      </c>
      <c r="AO625" s="93">
        <f t="shared" si="636"/>
        <v>414788.26666666666</v>
      </c>
      <c r="AP625" s="94">
        <f t="shared" si="637"/>
        <v>42.117744414370875</v>
      </c>
      <c r="AQ625" s="100">
        <f t="shared" si="677"/>
        <v>3.3574185676313286</v>
      </c>
      <c r="AR625" s="94">
        <f t="shared" si="638"/>
        <v>554</v>
      </c>
      <c r="AS625" s="94">
        <f t="shared" si="639"/>
        <v>13.25</v>
      </c>
      <c r="AT625" s="94">
        <v>1</v>
      </c>
      <c r="AU625" s="94">
        <f>AU$3/AX$3</f>
        <v>0.75471698113207542</v>
      </c>
      <c r="AV625" s="93">
        <f>AV624*AT625</f>
        <v>2.8632981451590544E+28</v>
      </c>
      <c r="AW625" s="93">
        <f>AR625*AV625*$G625*AU625</f>
        <v>2.0075587827138648E+32</v>
      </c>
      <c r="AX625" s="93">
        <f t="shared" si="671"/>
        <v>2.9946039826864117E+34</v>
      </c>
      <c r="AY625" s="93">
        <f t="shared" si="640"/>
        <v>1.2265897913083596E+39</v>
      </c>
      <c r="AZ625" s="93">
        <f t="shared" si="641"/>
        <v>414788.26666666666</v>
      </c>
      <c r="BA625" s="94">
        <f t="shared" si="642"/>
        <v>149.16644077730248</v>
      </c>
      <c r="BB625" s="100">
        <f t="shared" si="678"/>
        <v>13.408787926046525</v>
      </c>
      <c r="BC625" s="94">
        <f t="shared" si="643"/>
        <v>517</v>
      </c>
      <c r="BD625" s="94">
        <f t="shared" si="644"/>
        <v>15.1</v>
      </c>
      <c r="BE625" s="94">
        <v>1</v>
      </c>
      <c r="BF625" s="94">
        <f>BF$3/BI$3</f>
        <v>0.66225165562913912</v>
      </c>
      <c r="BG625" s="93">
        <f>BG624*BE625</f>
        <v>2.0107692286701212E+26</v>
      </c>
      <c r="BH625" s="93">
        <f>BC625*BG625*$G625*BF625</f>
        <v>1.1544726227352051E+30</v>
      </c>
      <c r="BI625" s="93">
        <f t="shared" si="672"/>
        <v>2.020591394077434E+32</v>
      </c>
      <c r="BJ625" s="93">
        <f t="shared" si="645"/>
        <v>1.397849498019338E+39</v>
      </c>
      <c r="BK625" s="93">
        <f t="shared" si="646"/>
        <v>414788.26666666666</v>
      </c>
      <c r="BL625" s="94">
        <f t="shared" si="647"/>
        <v>175.02289394184149</v>
      </c>
      <c r="BM625" s="100">
        <f t="shared" si="679"/>
        <v>17.929753721314835</v>
      </c>
      <c r="BN625" s="94">
        <f t="shared" si="648"/>
        <v>467</v>
      </c>
      <c r="BO625" s="94">
        <f t="shared" si="649"/>
        <v>17.600000000000001</v>
      </c>
      <c r="BP625" s="94">
        <v>1</v>
      </c>
      <c r="BQ625" s="94">
        <f>BQ$3/BT$3</f>
        <v>0.56818181818181823</v>
      </c>
      <c r="BR625" s="93">
        <f>BR624*BP625</f>
        <v>1.347387243826816E+24</v>
      </c>
      <c r="BS625" s="93">
        <f>BN625*BR625*$G625*BQ625</f>
        <v>5.9952107760141269E+27</v>
      </c>
      <c r="BT625" s="93">
        <f t="shared" si="673"/>
        <v>2.2999281182586618E+29</v>
      </c>
      <c r="BU625" s="93">
        <f t="shared" si="650"/>
        <v>1.629281534115255E+39</v>
      </c>
      <c r="BV625" s="93">
        <f t="shared" si="651"/>
        <v>414788.26666666666</v>
      </c>
      <c r="BW625" s="94">
        <f t="shared" si="652"/>
        <v>38.362756609997831</v>
      </c>
      <c r="BX625" s="100">
        <f t="shared" si="680"/>
        <v>4.5806276549251139</v>
      </c>
      <c r="BY625" s="94">
        <f t="shared" si="653"/>
        <v>412</v>
      </c>
      <c r="BZ625" s="94">
        <f t="shared" si="654"/>
        <v>20.350000000000001</v>
      </c>
      <c r="CA625" s="94">
        <v>1</v>
      </c>
      <c r="CB625" s="94">
        <f>CB$3/CE$3</f>
        <v>0.49140049140049141</v>
      </c>
      <c r="CC625" s="93">
        <f>CC624*CA625</f>
        <v>6.2060778662658048E+20</v>
      </c>
      <c r="CD625" s="93">
        <f>BY625*CC625*$G625*CB625</f>
        <v>2.1069674916579599E+24</v>
      </c>
      <c r="CE625" s="93">
        <f t="shared" si="674"/>
        <v>1.2984823665705898E+26</v>
      </c>
      <c r="CF625" s="93">
        <f t="shared" si="655"/>
        <v>1.8838567738207636E+39</v>
      </c>
      <c r="CG625" s="93">
        <f t="shared" si="656"/>
        <v>414788.26666666666</v>
      </c>
      <c r="CH625" s="94">
        <f t="shared" si="657"/>
        <v>61.628020921614784</v>
      </c>
      <c r="CI625" s="100">
        <f t="shared" si="681"/>
        <v>8.5083461720139812</v>
      </c>
      <c r="CJ625" s="94">
        <f t="shared" si="658"/>
        <v>362</v>
      </c>
      <c r="CK625" s="94">
        <f t="shared" si="659"/>
        <v>22.85</v>
      </c>
      <c r="CL625" s="94">
        <v>1</v>
      </c>
      <c r="CM625" s="94">
        <f>CM$3/CP$3</f>
        <v>0.43763676148796499</v>
      </c>
      <c r="CN625" s="93">
        <f>CN624*CL625</f>
        <v>3.45064814954496E+18</v>
      </c>
      <c r="CO625" s="93">
        <f>CJ625*CN625*$G625*CM625</f>
        <v>9.1670765168946147E+21</v>
      </c>
      <c r="CP625" s="93">
        <f t="shared" si="675"/>
        <v>1.4238291843969728E+23</v>
      </c>
      <c r="CQ625" s="93">
        <f t="shared" si="660"/>
        <v>2.1152888099166806E+39</v>
      </c>
      <c r="CR625" s="93">
        <f t="shared" si="661"/>
        <v>414788.26666666666</v>
      </c>
      <c r="CS625" s="94">
        <f t="shared" si="662"/>
        <v>15.531987561933223</v>
      </c>
      <c r="CT625" s="100">
        <f t="shared" si="682"/>
        <v>2.4077741912494854</v>
      </c>
      <c r="CU625" s="94">
        <f t="shared" si="663"/>
        <v>299</v>
      </c>
      <c r="CV625" s="94">
        <f t="shared" si="664"/>
        <v>26</v>
      </c>
      <c r="CW625" s="94">
        <v>1</v>
      </c>
      <c r="CX625" s="94">
        <f>CX$3/DA$3</f>
        <v>0.38461538461538458</v>
      </c>
      <c r="CY625" s="93">
        <f>CY624*CW625</f>
        <v>97727353651200</v>
      </c>
      <c r="CZ625" s="93">
        <f>CU625*CY625*$G625*CX625</f>
        <v>1.8846113020449366E+17</v>
      </c>
      <c r="DA625" s="93">
        <f t="shared" si="676"/>
        <v>2.609558809706487E+19</v>
      </c>
      <c r="DB625" s="93">
        <f t="shared" si="665"/>
        <v>2.4068931753975354E+39</v>
      </c>
      <c r="DC625" s="93">
        <f t="shared" si="666"/>
        <v>414788.26666666666</v>
      </c>
      <c r="DD625" s="94">
        <f t="shared" si="667"/>
        <v>138.46668577626224</v>
      </c>
      <c r="DE625" s="100">
        <f t="shared" si="683"/>
        <v>24.424245794998765</v>
      </c>
    </row>
    <row r="626" spans="1:109">
      <c r="A626" s="84">
        <v>8192</v>
      </c>
      <c r="B626" s="84">
        <f t="shared" si="623"/>
        <v>20.666666666666668</v>
      </c>
      <c r="C626" s="112">
        <f t="shared" si="684"/>
        <v>14.74</v>
      </c>
      <c r="D626" s="116"/>
      <c r="E626" s="86">
        <f t="shared" si="688"/>
        <v>4.0999999999999996</v>
      </c>
      <c r="F626" s="86">
        <f t="shared" si="689"/>
        <v>4.0999999999999996</v>
      </c>
      <c r="G626" s="87">
        <f t="shared" si="624"/>
        <v>16.809999999999999</v>
      </c>
      <c r="H626" s="88">
        <f t="shared" si="690"/>
        <v>2.1267647932559532E+37</v>
      </c>
      <c r="I626" s="84">
        <f t="shared" si="691"/>
        <v>124.00000000000007</v>
      </c>
      <c r="J626" s="89">
        <v>620</v>
      </c>
      <c r="K626" s="94">
        <f t="shared" si="625"/>
        <v>620</v>
      </c>
      <c r="L626" s="94">
        <f t="shared" si="626"/>
        <v>10</v>
      </c>
      <c r="M626" s="94">
        <v>15</v>
      </c>
      <c r="N626" s="94">
        <f>N$3/Q$3</f>
        <v>1</v>
      </c>
      <c r="O626" s="93">
        <f>O625*M626</f>
        <v>8.234099991404146E+32</v>
      </c>
      <c r="P626" s="93">
        <f>K626*O626*$G626*N626</f>
        <v>8.5817436930412291E+36</v>
      </c>
      <c r="Q626" s="93">
        <f t="shared" si="685"/>
        <v>2.126764793255953E+38</v>
      </c>
      <c r="R626" s="93">
        <f t="shared" si="686"/>
        <v>1.0633823966279765E+39</v>
      </c>
      <c r="S626" s="93">
        <f t="shared" si="627"/>
        <v>415061.33333333337</v>
      </c>
      <c r="T626" s="94">
        <f t="shared" si="687"/>
        <v>24.782431978019872</v>
      </c>
      <c r="U626" s="100">
        <f>T626/(($C626/N$3))</f>
        <v>1.6813047474911718</v>
      </c>
      <c r="V626" s="94">
        <f t="shared" si="628"/>
        <v>610</v>
      </c>
      <c r="W626" s="97">
        <f t="shared" si="629"/>
        <v>10.5</v>
      </c>
      <c r="X626" s="94">
        <v>1</v>
      </c>
      <c r="Y626" s="94">
        <f>Y$3/AB$3</f>
        <v>0.95238095238095244</v>
      </c>
      <c r="Z626" s="93">
        <f>Z625*X626</f>
        <v>5.533315194223585E+31</v>
      </c>
      <c r="AA626" s="93">
        <f>V626*Z626*$G626*Y626</f>
        <v>5.4037302221988622E+35</v>
      </c>
      <c r="AB626" s="93">
        <f t="shared" si="668"/>
        <v>5.5827575822968733E+37</v>
      </c>
      <c r="AC626" s="93">
        <f t="shared" si="630"/>
        <v>1.1165515164593754E+39</v>
      </c>
      <c r="AD626" s="93">
        <f t="shared" si="631"/>
        <v>415061.33333333337</v>
      </c>
      <c r="AE626" s="94">
        <f t="shared" si="632"/>
        <v>103.31303290017247</v>
      </c>
      <c r="AF626" s="100">
        <f t="shared" si="669"/>
        <v>7.3594765634451216</v>
      </c>
      <c r="AG626" s="94">
        <f t="shared" si="633"/>
        <v>585</v>
      </c>
      <c r="AH626" s="94">
        <f t="shared" si="634"/>
        <v>11.75</v>
      </c>
      <c r="AI626" s="94">
        <v>1</v>
      </c>
      <c r="AJ626" s="94">
        <f>AJ$3/AM$3</f>
        <v>0.85106382978723394</v>
      </c>
      <c r="AK626" s="93">
        <f>AK625*AI626</f>
        <v>4.8416507949456365E+30</v>
      </c>
      <c r="AL626" s="93">
        <f>AG626*AK626*$G626*AJ626</f>
        <v>4.0520908655213729E+34</v>
      </c>
      <c r="AM626" s="93">
        <f t="shared" si="670"/>
        <v>1.9523036188091713E+36</v>
      </c>
      <c r="AN626" s="93">
        <f t="shared" si="635"/>
        <v>1.2494743160378725E+39</v>
      </c>
      <c r="AO626" s="93">
        <f t="shared" si="636"/>
        <v>415061.33333333337</v>
      </c>
      <c r="AP626" s="94">
        <f t="shared" si="637"/>
        <v>48.180153989660667</v>
      </c>
      <c r="AQ626" s="100">
        <f t="shared" si="677"/>
        <v>3.8406839170862477</v>
      </c>
      <c r="AR626" s="94">
        <f t="shared" si="638"/>
        <v>555</v>
      </c>
      <c r="AS626" s="94">
        <f t="shared" si="639"/>
        <v>13.25</v>
      </c>
      <c r="AT626" s="94">
        <v>1</v>
      </c>
      <c r="AU626" s="94">
        <f>AU$3/AX$3</f>
        <v>0.75471698113207542</v>
      </c>
      <c r="AV626" s="93">
        <f>AV625*AT626</f>
        <v>2.8632981451590544E+28</v>
      </c>
      <c r="AW626" s="93">
        <f>AR626*AV626*$G626*AU626</f>
        <v>2.0160968460504644E+32</v>
      </c>
      <c r="AX626" s="93">
        <f t="shared" si="671"/>
        <v>3.439896668779451E+34</v>
      </c>
      <c r="AY626" s="93">
        <f t="shared" si="640"/>
        <v>1.4089816755320689E+39</v>
      </c>
      <c r="AZ626" s="93">
        <f t="shared" si="641"/>
        <v>415061.33333333337</v>
      </c>
      <c r="BA626" s="94">
        <f t="shared" si="642"/>
        <v>170.62159863590938</v>
      </c>
      <c r="BB626" s="100">
        <f t="shared" si="678"/>
        <v>15.337423215236088</v>
      </c>
      <c r="BC626" s="94">
        <f t="shared" si="643"/>
        <v>518</v>
      </c>
      <c r="BD626" s="94">
        <f t="shared" si="644"/>
        <v>15.1</v>
      </c>
      <c r="BE626" s="94">
        <v>1</v>
      </c>
      <c r="BF626" s="94">
        <f>BF$3/BI$3</f>
        <v>0.66225165562913912</v>
      </c>
      <c r="BG626" s="93">
        <f>BG625*BE626</f>
        <v>2.0107692286701212E+26</v>
      </c>
      <c r="BH626" s="93">
        <f>BC626*BG626*$G626*BF626</f>
        <v>1.1595320476942633E+30</v>
      </c>
      <c r="BI626" s="93">
        <f t="shared" si="672"/>
        <v>2.3210500104979145E+32</v>
      </c>
      <c r="BJ626" s="93">
        <f t="shared" si="645"/>
        <v>1.6057074189082446E+39</v>
      </c>
      <c r="BK626" s="93">
        <f t="shared" si="646"/>
        <v>415061.33333333337</v>
      </c>
      <c r="BL626" s="94">
        <f t="shared" si="647"/>
        <v>200.17126866940305</v>
      </c>
      <c r="BM626" s="100">
        <f t="shared" si="679"/>
        <v>20.50601191932148</v>
      </c>
      <c r="BN626" s="94">
        <f t="shared" si="648"/>
        <v>468</v>
      </c>
      <c r="BO626" s="94">
        <f t="shared" si="649"/>
        <v>17.600000000000001</v>
      </c>
      <c r="BP626" s="94">
        <v>1</v>
      </c>
      <c r="BQ626" s="94">
        <f>BQ$3/BT$3</f>
        <v>0.56818181818181823</v>
      </c>
      <c r="BR626" s="93">
        <f>BR625*BP626</f>
        <v>1.347387243826816E+24</v>
      </c>
      <c r="BS626" s="93">
        <f>BN626*BR626*$G626*BQ626</f>
        <v>6.0227291125937881E+27</v>
      </c>
      <c r="BT626" s="93">
        <f t="shared" si="673"/>
        <v>2.6419236460551516E+29</v>
      </c>
      <c r="BU626" s="93">
        <f t="shared" si="650"/>
        <v>1.8715530180652392E+39</v>
      </c>
      <c r="BV626" s="93">
        <f t="shared" si="651"/>
        <v>415061.33333333337</v>
      </c>
      <c r="BW626" s="94">
        <f t="shared" si="652"/>
        <v>43.86588864723759</v>
      </c>
      <c r="BX626" s="100">
        <f t="shared" si="680"/>
        <v>5.2377180474313541</v>
      </c>
      <c r="BY626" s="94">
        <f t="shared" si="653"/>
        <v>413</v>
      </c>
      <c r="BZ626" s="94">
        <f t="shared" si="654"/>
        <v>20.350000000000001</v>
      </c>
      <c r="CA626" s="94">
        <v>1</v>
      </c>
      <c r="CB626" s="94">
        <f>CB$3/CE$3</f>
        <v>0.49140049140049141</v>
      </c>
      <c r="CC626" s="93">
        <f>CC625*CA626</f>
        <v>6.2060778662658048E+20</v>
      </c>
      <c r="CD626" s="93">
        <f>BY626*CC626*$G626*CB626</f>
        <v>2.1172423473654219E+24</v>
      </c>
      <c r="CE626" s="93">
        <f t="shared" si="674"/>
        <v>1.4915645584722937E+26</v>
      </c>
      <c r="CF626" s="93">
        <f t="shared" si="655"/>
        <v>2.1639831771379328E+39</v>
      </c>
      <c r="CG626" s="93">
        <f t="shared" si="656"/>
        <v>415061.33333333337</v>
      </c>
      <c r="CH626" s="94">
        <f t="shared" si="657"/>
        <v>70.448456707297268</v>
      </c>
      <c r="CI626" s="100">
        <f t="shared" si="681"/>
        <v>9.7260929036193993</v>
      </c>
      <c r="CJ626" s="94">
        <f t="shared" si="658"/>
        <v>363</v>
      </c>
      <c r="CK626" s="94">
        <f t="shared" si="659"/>
        <v>22.85</v>
      </c>
      <c r="CL626" s="94">
        <v>1</v>
      </c>
      <c r="CM626" s="94">
        <f>CM$3/CP$3</f>
        <v>0.43763676148796499</v>
      </c>
      <c r="CN626" s="93">
        <f>CN625*CL626</f>
        <v>3.45064814954496E+18</v>
      </c>
      <c r="CO626" s="93">
        <f>CJ626*CN626*$G626*CM626</f>
        <v>9.2148615002047382E+21</v>
      </c>
      <c r="CP626" s="93">
        <f t="shared" si="675"/>
        <v>1.635550241913573E+23</v>
      </c>
      <c r="CQ626" s="93">
        <f t="shared" si="660"/>
        <v>2.4298287762949269E+39</v>
      </c>
      <c r="CR626" s="93">
        <f t="shared" si="661"/>
        <v>415061.33333333337</v>
      </c>
      <c r="CS626" s="94">
        <f t="shared" si="662"/>
        <v>17.749048554633553</v>
      </c>
      <c r="CT626" s="100">
        <f t="shared" si="682"/>
        <v>2.7514637684760972</v>
      </c>
      <c r="CU626" s="94">
        <f t="shared" si="663"/>
        <v>300</v>
      </c>
      <c r="CV626" s="94">
        <f t="shared" si="664"/>
        <v>26</v>
      </c>
      <c r="CW626" s="94">
        <v>14</v>
      </c>
      <c r="CX626" s="94">
        <f>CX$3/DA$3</f>
        <v>0.38461538461538458</v>
      </c>
      <c r="CY626" s="93">
        <f>CY625*CW626</f>
        <v>1368182951116800</v>
      </c>
      <c r="CZ626" s="93">
        <f>CU626*CY626*$G626*CX626</f>
        <v>2.6537487009546235E+18</v>
      </c>
      <c r="DA626" s="93">
        <f t="shared" si="676"/>
        <v>2.9975959119778619E+19</v>
      </c>
      <c r="DB626" s="93">
        <f t="shared" si="665"/>
        <v>2.7647942312327393E+39</v>
      </c>
      <c r="DC626" s="93">
        <f t="shared" si="666"/>
        <v>415061.33333333337</v>
      </c>
      <c r="DD626" s="94">
        <f t="shared" si="667"/>
        <v>11.295703737507427</v>
      </c>
      <c r="DE626" s="100">
        <f t="shared" si="683"/>
        <v>1.9924579184205773</v>
      </c>
    </row>
    <row r="627" spans="1:109">
      <c r="A627" s="84">
        <v>8192</v>
      </c>
      <c r="B627" s="84">
        <f t="shared" si="623"/>
        <v>20.7</v>
      </c>
      <c r="C627" s="112">
        <f t="shared" si="684"/>
        <v>14.74</v>
      </c>
      <c r="D627" s="116"/>
      <c r="E627" s="86">
        <f t="shared" si="688"/>
        <v>4.1050000000000004</v>
      </c>
      <c r="F627" s="86">
        <f t="shared" si="689"/>
        <v>4.1050000000000004</v>
      </c>
      <c r="G627" s="87">
        <f t="shared" si="624"/>
        <v>16.851025000000003</v>
      </c>
      <c r="H627" s="88">
        <f t="shared" si="690"/>
        <v>2.4430112194787231E+37</v>
      </c>
      <c r="I627" s="84">
        <f t="shared" si="691"/>
        <v>124.20000000000006</v>
      </c>
      <c r="J627" s="89">
        <v>621</v>
      </c>
      <c r="K627" s="94">
        <f t="shared" si="625"/>
        <v>621</v>
      </c>
      <c r="L627" s="94">
        <f t="shared" si="626"/>
        <v>10</v>
      </c>
      <c r="M627" s="94">
        <v>1</v>
      </c>
      <c r="N627" s="94">
        <f>N$3/Q$3</f>
        <v>1</v>
      </c>
      <c r="O627" s="93">
        <f>O626*M627</f>
        <v>8.234099991404146E+32</v>
      </c>
      <c r="P627" s="93">
        <f>K627*O627*$G627*N627</f>
        <v>8.6165628405551327E+36</v>
      </c>
      <c r="Q627" s="93">
        <f t="shared" si="685"/>
        <v>2.4430112194787232E+38</v>
      </c>
      <c r="R627" s="93">
        <f t="shared" si="686"/>
        <v>1.2215056097393617E+39</v>
      </c>
      <c r="S627" s="93">
        <f t="shared" si="627"/>
        <v>415334.40000000002</v>
      </c>
      <c r="T627" s="94">
        <f t="shared" si="687"/>
        <v>28.352502786613801</v>
      </c>
      <c r="U627" s="100">
        <f>T627/(($C627/N$3))</f>
        <v>1.923507651737707</v>
      </c>
      <c r="V627" s="94">
        <f t="shared" si="628"/>
        <v>611</v>
      </c>
      <c r="W627" s="97">
        <f t="shared" si="629"/>
        <v>10.5</v>
      </c>
      <c r="X627" s="94">
        <v>1</v>
      </c>
      <c r="Y627" s="94">
        <f>Y$3/AB$3</f>
        <v>0.95238095238095244</v>
      </c>
      <c r="Z627" s="93">
        <f>Z626*X627</f>
        <v>5.533315194223585E+31</v>
      </c>
      <c r="AA627" s="93">
        <f>V627*Z627*$G627*Y627</f>
        <v>5.4257982820783868E+35</v>
      </c>
      <c r="AB627" s="93">
        <f t="shared" si="668"/>
        <v>6.4129044511316439E+37</v>
      </c>
      <c r="AC627" s="93">
        <f t="shared" si="630"/>
        <v>1.2825808902263295E+39</v>
      </c>
      <c r="AD627" s="93">
        <f t="shared" si="631"/>
        <v>415334.40000000002</v>
      </c>
      <c r="AE627" s="94">
        <f t="shared" si="632"/>
        <v>118.19282836801555</v>
      </c>
      <c r="AF627" s="100">
        <f t="shared" si="669"/>
        <v>8.4194348566089783</v>
      </c>
      <c r="AG627" s="94">
        <f t="shared" si="633"/>
        <v>586</v>
      </c>
      <c r="AH627" s="94">
        <f t="shared" si="634"/>
        <v>11.75</v>
      </c>
      <c r="AI627" s="94">
        <v>1</v>
      </c>
      <c r="AJ627" s="94">
        <f>AJ$3/AM$3</f>
        <v>0.85106382978723394</v>
      </c>
      <c r="AK627" s="93">
        <f>AK626*AI627</f>
        <v>4.8416507949456365E+30</v>
      </c>
      <c r="AL627" s="93">
        <f>AG627*AK627*$G627*AJ627</f>
        <v>4.0689235959083146E+34</v>
      </c>
      <c r="AM627" s="93">
        <f t="shared" si="670"/>
        <v>2.242607955380854E+36</v>
      </c>
      <c r="AN627" s="93">
        <f t="shared" si="635"/>
        <v>1.4352690914437499E+39</v>
      </c>
      <c r="AO627" s="93">
        <f t="shared" si="636"/>
        <v>415334.40000000002</v>
      </c>
      <c r="AP627" s="94">
        <f t="shared" si="637"/>
        <v>55.115509114892383</v>
      </c>
      <c r="AQ627" s="100">
        <f t="shared" si="677"/>
        <v>4.3935361743553969</v>
      </c>
      <c r="AR627" s="94">
        <f t="shared" si="638"/>
        <v>556</v>
      </c>
      <c r="AS627" s="94">
        <f t="shared" si="639"/>
        <v>13.25</v>
      </c>
      <c r="AT627" s="94">
        <v>1</v>
      </c>
      <c r="AU627" s="94">
        <f>AU$3/AX$3</f>
        <v>0.75471698113207542</v>
      </c>
      <c r="AV627" s="93">
        <f>AV626*AT627</f>
        <v>2.8632981451590544E+28</v>
      </c>
      <c r="AW627" s="93">
        <f>AR627*AV627*$G627*AU627</f>
        <v>2.0246586261396264E+32</v>
      </c>
      <c r="AX627" s="93">
        <f t="shared" si="671"/>
        <v>3.9514036447867354E+34</v>
      </c>
      <c r="AY627" s="93">
        <f t="shared" si="640"/>
        <v>1.6184949329046539E+39</v>
      </c>
      <c r="AZ627" s="93">
        <f t="shared" si="641"/>
        <v>415334.40000000002</v>
      </c>
      <c r="BA627" s="94">
        <f t="shared" si="642"/>
        <v>195.16394486317887</v>
      </c>
      <c r="BB627" s="100">
        <f t="shared" si="678"/>
        <v>17.543570348962824</v>
      </c>
      <c r="BC627" s="94">
        <f t="shared" si="643"/>
        <v>519</v>
      </c>
      <c r="BD627" s="94">
        <f t="shared" si="644"/>
        <v>15.1</v>
      </c>
      <c r="BE627" s="94">
        <v>1</v>
      </c>
      <c r="BF627" s="94">
        <f>BF$3/BI$3</f>
        <v>0.66225165562913912</v>
      </c>
      <c r="BG627" s="93">
        <f>BG626*BE627</f>
        <v>2.0107692286701212E+26</v>
      </c>
      <c r="BH627" s="93">
        <f>BC627*BG627*$G627*BF627</f>
        <v>1.1646058409976779E+30</v>
      </c>
      <c r="BI627" s="93">
        <f t="shared" si="672"/>
        <v>2.6661863289248058E+32</v>
      </c>
      <c r="BJ627" s="93">
        <f t="shared" si="645"/>
        <v>1.8444734707064358E+39</v>
      </c>
      <c r="BK627" s="93">
        <f t="shared" si="646"/>
        <v>415334.40000000002</v>
      </c>
      <c r="BL627" s="94">
        <f t="shared" si="647"/>
        <v>228.93465197124337</v>
      </c>
      <c r="BM627" s="100">
        <f t="shared" si="679"/>
        <v>23.45260003233226</v>
      </c>
      <c r="BN627" s="94">
        <f t="shared" si="648"/>
        <v>469</v>
      </c>
      <c r="BO627" s="94">
        <f t="shared" si="649"/>
        <v>17.600000000000001</v>
      </c>
      <c r="BP627" s="94">
        <v>1</v>
      </c>
      <c r="BQ627" s="94">
        <f>BQ$3/BT$3</f>
        <v>0.56818181818181823</v>
      </c>
      <c r="BR627" s="93">
        <f>BR626*BP627</f>
        <v>1.347387243826816E+24</v>
      </c>
      <c r="BS627" s="93">
        <f>BN627*BR627*$G627*BQ627</f>
        <v>6.0503281392958974E+27</v>
      </c>
      <c r="BT627" s="93">
        <f t="shared" si="673"/>
        <v>3.0347733462513211E+29</v>
      </c>
      <c r="BU627" s="93">
        <f t="shared" si="650"/>
        <v>2.1498498731412766E+39</v>
      </c>
      <c r="BV627" s="93">
        <f t="shared" si="651"/>
        <v>415334.40000000002</v>
      </c>
      <c r="BW627" s="94">
        <f t="shared" si="652"/>
        <v>50.158822404043867</v>
      </c>
      <c r="BX627" s="100">
        <f t="shared" si="680"/>
        <v>5.9891131228709096</v>
      </c>
      <c r="BY627" s="94">
        <f t="shared" si="653"/>
        <v>414</v>
      </c>
      <c r="BZ627" s="94">
        <f t="shared" si="654"/>
        <v>20.350000000000001</v>
      </c>
      <c r="CA627" s="94">
        <v>1</v>
      </c>
      <c r="CB627" s="94">
        <f>CB$3/CE$3</f>
        <v>0.49140049140049141</v>
      </c>
      <c r="CC627" s="93">
        <f>CC626*CA627</f>
        <v>6.2060778662658048E+20</v>
      </c>
      <c r="CD627" s="93">
        <f>BY627*CC627*$G627*CB627</f>
        <v>2.1275485079324909E+24</v>
      </c>
      <c r="CE627" s="93">
        <f t="shared" si="674"/>
        <v>1.7133577546890023E+26</v>
      </c>
      <c r="CF627" s="93">
        <f t="shared" si="655"/>
        <v>2.485763915819601E+39</v>
      </c>
      <c r="CG627" s="93">
        <f t="shared" si="656"/>
        <v>415334.40000000002</v>
      </c>
      <c r="CH627" s="94">
        <f t="shared" si="657"/>
        <v>80.532018344155603</v>
      </c>
      <c r="CI627" s="100">
        <f t="shared" si="681"/>
        <v>11.118226413185662</v>
      </c>
      <c r="CJ627" s="94">
        <f t="shared" si="658"/>
        <v>364</v>
      </c>
      <c r="CK627" s="94">
        <f t="shared" si="659"/>
        <v>22.85</v>
      </c>
      <c r="CL627" s="94">
        <v>1</v>
      </c>
      <c r="CM627" s="94">
        <f>CM$3/CP$3</f>
        <v>0.43763676148796499</v>
      </c>
      <c r="CN627" s="93">
        <f>CN626*CL627</f>
        <v>3.45064814954496E+18</v>
      </c>
      <c r="CO627" s="93">
        <f>CJ627*CN627*$G627*CM627</f>
        <v>9.2627977230825648E+21</v>
      </c>
      <c r="CP627" s="93">
        <f t="shared" si="675"/>
        <v>1.878753872401124E+23</v>
      </c>
      <c r="CQ627" s="93">
        <f t="shared" si="660"/>
        <v>2.7911403182544409E+39</v>
      </c>
      <c r="CR627" s="93">
        <f t="shared" si="661"/>
        <v>415334.40000000002</v>
      </c>
      <c r="CS627" s="94">
        <f t="shared" si="662"/>
        <v>20.282790670461644</v>
      </c>
      <c r="CT627" s="100">
        <f t="shared" si="682"/>
        <v>3.1442453651292306</v>
      </c>
      <c r="CU627" s="94">
        <f t="shared" si="663"/>
        <v>301</v>
      </c>
      <c r="CV627" s="94">
        <f t="shared" si="664"/>
        <v>26</v>
      </c>
      <c r="CW627" s="94">
        <v>1</v>
      </c>
      <c r="CX627" s="94">
        <f>CX$3/DA$3</f>
        <v>0.38461538461538458</v>
      </c>
      <c r="CY627" s="93">
        <f>CY626*CW627</f>
        <v>1368182951116800</v>
      </c>
      <c r="CZ627" s="93">
        <f>CU627*CY627*$G627*CX627</f>
        <v>2.6690926227948984E+18</v>
      </c>
      <c r="DA627" s="93">
        <f t="shared" si="676"/>
        <v>3.4433334930348073E+19</v>
      </c>
      <c r="DB627" s="93">
        <f t="shared" si="665"/>
        <v>3.1759145853223399E+39</v>
      </c>
      <c r="DC627" s="93">
        <f t="shared" si="666"/>
        <v>415334.40000000002</v>
      </c>
      <c r="DD627" s="94">
        <f t="shared" si="667"/>
        <v>12.900764340763772</v>
      </c>
      <c r="DE627" s="100">
        <f t="shared" si="683"/>
        <v>2.2755757995919814</v>
      </c>
    </row>
    <row r="628" spans="1:109">
      <c r="A628" s="84">
        <v>8192</v>
      </c>
      <c r="B628" s="84">
        <f t="shared" si="623"/>
        <v>20.733333333333334</v>
      </c>
      <c r="C628" s="112">
        <f t="shared" si="684"/>
        <v>14.74</v>
      </c>
      <c r="D628" s="116"/>
      <c r="E628" s="86">
        <f t="shared" si="688"/>
        <v>4.1099999999999994</v>
      </c>
      <c r="F628" s="86">
        <f t="shared" si="689"/>
        <v>4.1099999999999994</v>
      </c>
      <c r="G628" s="87">
        <f t="shared" si="624"/>
        <v>16.892099999999996</v>
      </c>
      <c r="H628" s="88">
        <f t="shared" si="690"/>
        <v>2.8062829690545099E+37</v>
      </c>
      <c r="I628" s="84">
        <f t="shared" si="691"/>
        <v>124.40000000000006</v>
      </c>
      <c r="J628" s="89">
        <v>622</v>
      </c>
      <c r="K628" s="94">
        <f t="shared" si="625"/>
        <v>622</v>
      </c>
      <c r="L628" s="94">
        <f t="shared" si="626"/>
        <v>10</v>
      </c>
      <c r="M628" s="94">
        <v>1</v>
      </c>
      <c r="N628" s="94">
        <f>N$3/Q$3</f>
        <v>1</v>
      </c>
      <c r="O628" s="93">
        <f>O627*M628</f>
        <v>8.234099991404146E+32</v>
      </c>
      <c r="P628" s="93">
        <f>K628*O628*$G628*N628</f>
        <v>8.6514751569104324E+36</v>
      </c>
      <c r="Q628" s="93">
        <f t="shared" si="685"/>
        <v>2.80628296905451E+38</v>
      </c>
      <c r="R628" s="93">
        <f t="shared" si="686"/>
        <v>1.4031414845272551E+39</v>
      </c>
      <c r="S628" s="93">
        <f t="shared" si="627"/>
        <v>415607.46666666667</v>
      </c>
      <c r="T628" s="94">
        <f t="shared" si="687"/>
        <v>32.43704591595538</v>
      </c>
      <c r="U628" s="100">
        <f>T628/(($C628/N$3))</f>
        <v>2.2006136985044353</v>
      </c>
      <c r="V628" s="94">
        <f t="shared" si="628"/>
        <v>612</v>
      </c>
      <c r="W628" s="97">
        <f t="shared" si="629"/>
        <v>10.5</v>
      </c>
      <c r="X628" s="94">
        <v>1</v>
      </c>
      <c r="Y628" s="94">
        <f>Y$3/AB$3</f>
        <v>0.95238095238095244</v>
      </c>
      <c r="Z628" s="93">
        <f>Z627*X628</f>
        <v>5.533315194223585E+31</v>
      </c>
      <c r="AA628" s="93">
        <f>V628*Z628*$G628*Y628</f>
        <v>5.4479257065252047E+35</v>
      </c>
      <c r="AB628" s="93">
        <f t="shared" si="668"/>
        <v>7.3664927937680837E+37</v>
      </c>
      <c r="AC628" s="93">
        <f t="shared" si="630"/>
        <v>1.4732985587536176E+39</v>
      </c>
      <c r="AD628" s="93">
        <f t="shared" si="631"/>
        <v>415607.46666666667</v>
      </c>
      <c r="AE628" s="94">
        <f t="shared" si="632"/>
        <v>135.21646936089698</v>
      </c>
      <c r="AF628" s="100">
        <f t="shared" si="669"/>
        <v>9.6321094185170857</v>
      </c>
      <c r="AG628" s="94">
        <f t="shared" si="633"/>
        <v>587</v>
      </c>
      <c r="AH628" s="94">
        <f t="shared" si="634"/>
        <v>11.75</v>
      </c>
      <c r="AI628" s="94">
        <v>1</v>
      </c>
      <c r="AJ628" s="94">
        <f>AJ$3/AM$3</f>
        <v>0.85106382978723394</v>
      </c>
      <c r="AK628" s="93">
        <f>AK627*AI628</f>
        <v>4.8416507949456365E+30</v>
      </c>
      <c r="AL628" s="93">
        <f>AG628*AK628*$G628*AJ628</f>
        <v>4.0858022292653431E+34</v>
      </c>
      <c r="AM628" s="93">
        <f t="shared" si="670"/>
        <v>2.5760800692492505E+36</v>
      </c>
      <c r="AN628" s="93">
        <f t="shared" si="635"/>
        <v>1.6486912443195246E+39</v>
      </c>
      <c r="AO628" s="93">
        <f t="shared" si="636"/>
        <v>415607.46666666667</v>
      </c>
      <c r="AP628" s="94">
        <f t="shared" si="637"/>
        <v>63.049553666537804</v>
      </c>
      <c r="AQ628" s="100">
        <f t="shared" si="677"/>
        <v>5.0259990202294382</v>
      </c>
      <c r="AR628" s="94">
        <f t="shared" si="638"/>
        <v>557</v>
      </c>
      <c r="AS628" s="94">
        <f t="shared" si="639"/>
        <v>13.25</v>
      </c>
      <c r="AT628" s="94">
        <v>1</v>
      </c>
      <c r="AU628" s="94">
        <f>AU$3/AX$3</f>
        <v>0.75471698113207542</v>
      </c>
      <c r="AV628" s="93">
        <f>AV627*AT628</f>
        <v>2.8632981451590544E+28</v>
      </c>
      <c r="AW628" s="93">
        <f>AR628*AV628*$G628*AU628</f>
        <v>2.0332441553960435E+32</v>
      </c>
      <c r="AX628" s="93">
        <f t="shared" si="671"/>
        <v>4.5389708666958117E+34</v>
      </c>
      <c r="AY628" s="93">
        <f t="shared" si="640"/>
        <v>1.8591624669986126E+39</v>
      </c>
      <c r="AZ628" s="93">
        <f t="shared" si="641"/>
        <v>415607.46666666667</v>
      </c>
      <c r="BA628" s="94">
        <f t="shared" si="642"/>
        <v>223.23786617803864</v>
      </c>
      <c r="BB628" s="100">
        <f t="shared" si="678"/>
        <v>20.067175894565889</v>
      </c>
      <c r="BC628" s="94">
        <f t="shared" si="643"/>
        <v>520</v>
      </c>
      <c r="BD628" s="94">
        <f t="shared" si="644"/>
        <v>15.1</v>
      </c>
      <c r="BE628" s="94">
        <v>14</v>
      </c>
      <c r="BF628" s="94">
        <f>BF$3/BI$3</f>
        <v>0.66225165562913912</v>
      </c>
      <c r="BG628" s="93">
        <f>BG627*BE628</f>
        <v>2.8150769201381697E+27</v>
      </c>
      <c r="BH628" s="93">
        <f>BC628*BG628*$G628*BF628</f>
        <v>1.6375716316679674E+31</v>
      </c>
      <c r="BI628" s="93">
        <f t="shared" si="672"/>
        <v>3.0626438501515081E+32</v>
      </c>
      <c r="BJ628" s="93">
        <f t="shared" si="645"/>
        <v>2.118743641636155E+39</v>
      </c>
      <c r="BK628" s="93">
        <f t="shared" si="646"/>
        <v>415607.46666666667</v>
      </c>
      <c r="BL628" s="94">
        <f t="shared" si="647"/>
        <v>18.702350425013268</v>
      </c>
      <c r="BM628" s="100">
        <f t="shared" si="679"/>
        <v>1.9159124248147921</v>
      </c>
      <c r="BN628" s="94">
        <f t="shared" si="648"/>
        <v>470</v>
      </c>
      <c r="BO628" s="94">
        <f t="shared" si="649"/>
        <v>17.600000000000001</v>
      </c>
      <c r="BP628" s="94">
        <v>1</v>
      </c>
      <c r="BQ628" s="94">
        <f>BQ$3/BT$3</f>
        <v>0.56818181818181823</v>
      </c>
      <c r="BR628" s="93">
        <f>BR627*BP628</f>
        <v>1.347387243826816E+24</v>
      </c>
      <c r="BS628" s="93">
        <f>BN628*BR628*$G628*BQ628</f>
        <v>6.078007970954585E+27</v>
      </c>
      <c r="BT628" s="93">
        <f t="shared" si="673"/>
        <v>3.4860391506277402E+29</v>
      </c>
      <c r="BU628" s="93">
        <f t="shared" si="650"/>
        <v>2.4695290127679689E+39</v>
      </c>
      <c r="BV628" s="93">
        <f t="shared" si="651"/>
        <v>415607.46666666667</v>
      </c>
      <c r="BW628" s="94">
        <f t="shared" si="652"/>
        <v>57.354961811283019</v>
      </c>
      <c r="BX628" s="100">
        <f t="shared" si="680"/>
        <v>6.8483536491084198</v>
      </c>
      <c r="BY628" s="94">
        <f t="shared" si="653"/>
        <v>415</v>
      </c>
      <c r="BZ628" s="94">
        <f t="shared" si="654"/>
        <v>20.350000000000001</v>
      </c>
      <c r="CA628" s="94">
        <v>1</v>
      </c>
      <c r="CB628" s="94">
        <f>CB$3/CE$3</f>
        <v>0.49140049140049141</v>
      </c>
      <c r="CC628" s="93">
        <f>CC627*CA628</f>
        <v>6.2060778662658048E+20</v>
      </c>
      <c r="CD628" s="93">
        <f>BY628*CC628*$G628*CB628</f>
        <v>2.1378860191042093E+24</v>
      </c>
      <c r="CE628" s="93">
        <f t="shared" si="674"/>
        <v>1.9681312343326711E+26</v>
      </c>
      <c r="CF628" s="93">
        <f t="shared" si="655"/>
        <v>2.855392921012964E+39</v>
      </c>
      <c r="CG628" s="93">
        <f t="shared" si="656"/>
        <v>415607.46666666667</v>
      </c>
      <c r="CH628" s="94">
        <f t="shared" si="657"/>
        <v>92.059689653489258</v>
      </c>
      <c r="CI628" s="100">
        <f t="shared" si="681"/>
        <v>12.709733273056353</v>
      </c>
      <c r="CJ628" s="94">
        <f t="shared" si="658"/>
        <v>365</v>
      </c>
      <c r="CK628" s="94">
        <f t="shared" si="659"/>
        <v>22.85</v>
      </c>
      <c r="CL628" s="94">
        <v>1</v>
      </c>
      <c r="CM628" s="94">
        <f>CM$3/CP$3</f>
        <v>0.43763676148796499</v>
      </c>
      <c r="CN628" s="93">
        <f>CN627*CL628</f>
        <v>3.45064814954496E+18</v>
      </c>
      <c r="CO628" s="93">
        <f>CJ628*CN628*$G628*CM628</f>
        <v>9.3108854120476448E+21</v>
      </c>
      <c r="CP628" s="93">
        <f t="shared" si="675"/>
        <v>2.1581214826714807E+23</v>
      </c>
      <c r="CQ628" s="93">
        <f t="shared" si="660"/>
        <v>3.2061782921447779E+39</v>
      </c>
      <c r="CR628" s="93">
        <f t="shared" si="661"/>
        <v>415607.46666666667</v>
      </c>
      <c r="CS628" s="94">
        <f t="shared" si="662"/>
        <v>23.178477525660664</v>
      </c>
      <c r="CT628" s="100">
        <f t="shared" si="682"/>
        <v>3.5931357629670706</v>
      </c>
      <c r="CU628" s="94">
        <f t="shared" si="663"/>
        <v>302</v>
      </c>
      <c r="CV628" s="94">
        <f t="shared" si="664"/>
        <v>26</v>
      </c>
      <c r="CW628" s="94">
        <v>1</v>
      </c>
      <c r="CX628" s="94">
        <f>CX$3/DA$3</f>
        <v>0.38461538461538458</v>
      </c>
      <c r="CY628" s="93">
        <f>CY627*CW628</f>
        <v>1368182951116800</v>
      </c>
      <c r="CZ628" s="93">
        <f>CU628*CY628*$G628*CX628</f>
        <v>2.6844876673173642E+18</v>
      </c>
      <c r="DA628" s="93">
        <f t="shared" si="676"/>
        <v>3.9553515191552778E+19</v>
      </c>
      <c r="DB628" s="93">
        <f t="shared" si="665"/>
        <v>3.6481678597708625E+39</v>
      </c>
      <c r="DC628" s="93">
        <f t="shared" si="666"/>
        <v>415607.46666666667</v>
      </c>
      <c r="DD628" s="94">
        <f t="shared" si="667"/>
        <v>14.73410203112574</v>
      </c>
      <c r="DE628" s="100">
        <f t="shared" si="683"/>
        <v>2.5989596527087464</v>
      </c>
    </row>
    <row r="629" spans="1:109">
      <c r="A629" s="84">
        <v>8192</v>
      </c>
      <c r="B629" s="84">
        <f t="shared" si="623"/>
        <v>20.766666666666666</v>
      </c>
      <c r="C629" s="112">
        <f t="shared" si="684"/>
        <v>14.74</v>
      </c>
      <c r="D629" s="116"/>
      <c r="E629" s="86">
        <f t="shared" si="688"/>
        <v>4.1150000000000002</v>
      </c>
      <c r="F629" s="86">
        <f t="shared" si="689"/>
        <v>4.1150000000000002</v>
      </c>
      <c r="G629" s="87">
        <f t="shared" si="624"/>
        <v>16.933225</v>
      </c>
      <c r="H629" s="88">
        <f t="shared" si="690"/>
        <v>3.2235726302091104E+37</v>
      </c>
      <c r="I629" s="84">
        <f t="shared" si="691"/>
        <v>124.60000000000007</v>
      </c>
      <c r="J629" s="89">
        <v>623</v>
      </c>
      <c r="K629" s="94">
        <f t="shared" si="625"/>
        <v>623</v>
      </c>
      <c r="L629" s="94">
        <f t="shared" si="626"/>
        <v>10</v>
      </c>
      <c r="M629" s="94">
        <v>1</v>
      </c>
      <c r="N629" s="94">
        <f>N$3/Q$3</f>
        <v>1</v>
      </c>
      <c r="O629" s="93">
        <f>O628*M629</f>
        <v>8.234099991404146E+32</v>
      </c>
      <c r="P629" s="93">
        <f>K629*O629*$G629*N629</f>
        <v>8.6864807656186413E+36</v>
      </c>
      <c r="Q629" s="93">
        <f t="shared" si="685"/>
        <v>3.2235726302091105E+38</v>
      </c>
      <c r="R629" s="93">
        <f t="shared" si="686"/>
        <v>1.6117863151045552E+39</v>
      </c>
      <c r="S629" s="93">
        <f t="shared" si="627"/>
        <v>415880.53333333333</v>
      </c>
      <c r="T629" s="94">
        <f t="shared" si="687"/>
        <v>37.11022584621508</v>
      </c>
      <c r="U629" s="100">
        <f>T629/(($C629/N$3))</f>
        <v>2.5176543993361653</v>
      </c>
      <c r="V629" s="94">
        <f t="shared" si="628"/>
        <v>613</v>
      </c>
      <c r="W629" s="97">
        <f t="shared" si="629"/>
        <v>10.5</v>
      </c>
      <c r="X629" s="94">
        <v>1</v>
      </c>
      <c r="Y629" s="94">
        <f>Y$3/AB$3</f>
        <v>0.95238095238095244</v>
      </c>
      <c r="Z629" s="93">
        <f>Z628*X629</f>
        <v>5.533315194223585E+31</v>
      </c>
      <c r="AA629" s="93">
        <f>V629*Z629*$G629*Y629</f>
        <v>5.4701125745866845E+35</v>
      </c>
      <c r="AB629" s="93">
        <f t="shared" si="668"/>
        <v>8.4618781542989098E+37</v>
      </c>
      <c r="AC629" s="93">
        <f t="shared" si="630"/>
        <v>1.6923756308597831E+39</v>
      </c>
      <c r="AD629" s="93">
        <f t="shared" si="631"/>
        <v>415880.53333333333</v>
      </c>
      <c r="AE629" s="94">
        <f t="shared" si="632"/>
        <v>154.69294349830233</v>
      </c>
      <c r="AF629" s="100">
        <f t="shared" si="669"/>
        <v>11.019510900489649</v>
      </c>
      <c r="AG629" s="94">
        <f t="shared" si="633"/>
        <v>588</v>
      </c>
      <c r="AH629" s="94">
        <f t="shared" si="634"/>
        <v>11.75</v>
      </c>
      <c r="AI629" s="94">
        <v>1</v>
      </c>
      <c r="AJ629" s="94">
        <f>AJ$3/AM$3</f>
        <v>0.85106382978723394</v>
      </c>
      <c r="AK629" s="93">
        <f>AK628*AI629</f>
        <v>4.8416507949456365E+30</v>
      </c>
      <c r="AL629" s="93">
        <f>AG629*AK629*$G629*AJ629</f>
        <v>4.1027268274007723E+34</v>
      </c>
      <c r="AM629" s="93">
        <f t="shared" si="670"/>
        <v>2.9591389378872626E+36</v>
      </c>
      <c r="AN629" s="93">
        <f t="shared" si="635"/>
        <v>1.8938489202478523E+39</v>
      </c>
      <c r="AO629" s="93">
        <f t="shared" si="636"/>
        <v>415880.53333333333</v>
      </c>
      <c r="AP629" s="94">
        <f t="shared" si="637"/>
        <v>72.126150786451106</v>
      </c>
      <c r="AQ629" s="100">
        <f t="shared" si="677"/>
        <v>5.7495405138453224</v>
      </c>
      <c r="AR629" s="94">
        <f t="shared" si="638"/>
        <v>558</v>
      </c>
      <c r="AS629" s="94">
        <f t="shared" si="639"/>
        <v>13.25</v>
      </c>
      <c r="AT629" s="94">
        <v>1</v>
      </c>
      <c r="AU629" s="94">
        <f>AU$3/AX$3</f>
        <v>0.75471698113207542</v>
      </c>
      <c r="AV629" s="93">
        <f>AV628*AT629</f>
        <v>2.8632981451590544E+28</v>
      </c>
      <c r="AW629" s="93">
        <f>AR629*AV629*$G629*AU629</f>
        <v>2.0418534662344149E+32</v>
      </c>
      <c r="AX629" s="93">
        <f t="shared" si="671"/>
        <v>5.2139083679529461E+34</v>
      </c>
      <c r="AY629" s="93">
        <f t="shared" si="640"/>
        <v>2.1356168675135359E+39</v>
      </c>
      <c r="AZ629" s="93">
        <f t="shared" si="641"/>
        <v>415880.53333333333</v>
      </c>
      <c r="BA629" s="94">
        <f t="shared" si="642"/>
        <v>255.35174066963941</v>
      </c>
      <c r="BB629" s="100">
        <f t="shared" si="678"/>
        <v>22.953938696558495</v>
      </c>
      <c r="BC629" s="94">
        <f t="shared" si="643"/>
        <v>521</v>
      </c>
      <c r="BD629" s="94">
        <f t="shared" si="644"/>
        <v>15.1</v>
      </c>
      <c r="BE629" s="94">
        <v>1</v>
      </c>
      <c r="BF629" s="94">
        <f>BF$3/BI$3</f>
        <v>0.66225165562913912</v>
      </c>
      <c r="BG629" s="93">
        <f>BG628*BE629</f>
        <v>2.8150769201381697E+27</v>
      </c>
      <c r="BH629" s="93">
        <f>BC629*BG629*$G629*BF629</f>
        <v>1.6447152575499648E+31</v>
      </c>
      <c r="BI629" s="93">
        <f t="shared" si="672"/>
        <v>3.5180539526108231E+32</v>
      </c>
      <c r="BJ629" s="93">
        <f t="shared" si="645"/>
        <v>2.4337973358078782E+39</v>
      </c>
      <c r="BK629" s="93">
        <f t="shared" si="646"/>
        <v>415880.53333333333</v>
      </c>
      <c r="BL629" s="94">
        <f t="shared" si="647"/>
        <v>21.39004874224527</v>
      </c>
      <c r="BM629" s="100">
        <f t="shared" si="679"/>
        <v>2.1912465129437151</v>
      </c>
      <c r="BN629" s="94">
        <f t="shared" si="648"/>
        <v>471</v>
      </c>
      <c r="BO629" s="94">
        <f t="shared" si="649"/>
        <v>17.600000000000001</v>
      </c>
      <c r="BP629" s="94">
        <v>1</v>
      </c>
      <c r="BQ629" s="94">
        <f>BQ$3/BT$3</f>
        <v>0.56818181818181823</v>
      </c>
      <c r="BR629" s="93">
        <f>BR628*BP629</f>
        <v>1.347387243826816E+24</v>
      </c>
      <c r="BS629" s="93">
        <f>BN629*BR629*$G629*BQ629</f>
        <v>6.1057687224039989E+27</v>
      </c>
      <c r="BT629" s="93">
        <f t="shared" si="673"/>
        <v>4.0044074377813477E+29</v>
      </c>
      <c r="BU629" s="93">
        <f t="shared" si="650"/>
        <v>2.8367439145840172E+39</v>
      </c>
      <c r="BV629" s="93">
        <f t="shared" si="651"/>
        <v>415880.53333333333</v>
      </c>
      <c r="BW629" s="94">
        <f t="shared" si="652"/>
        <v>65.584001291891539</v>
      </c>
      <c r="BX629" s="100">
        <f t="shared" si="680"/>
        <v>7.8309255273900344</v>
      </c>
      <c r="BY629" s="94">
        <f t="shared" si="653"/>
        <v>416</v>
      </c>
      <c r="BZ629" s="94">
        <f t="shared" si="654"/>
        <v>20.350000000000001</v>
      </c>
      <c r="CA629" s="94">
        <v>1</v>
      </c>
      <c r="CB629" s="94">
        <f>CB$3/CE$3</f>
        <v>0.49140049140049141</v>
      </c>
      <c r="CC629" s="93">
        <f>CC628*CA629</f>
        <v>6.2060778662658048E+20</v>
      </c>
      <c r="CD629" s="93">
        <f>BY629*CC629*$G629*CB629</f>
        <v>2.1482549266256264E+24</v>
      </c>
      <c r="CE629" s="93">
        <f t="shared" si="674"/>
        <v>2.2607891112962231E+26</v>
      </c>
      <c r="CF629" s="93">
        <f t="shared" si="655"/>
        <v>3.2799851512377704E+39</v>
      </c>
      <c r="CG629" s="93">
        <f t="shared" si="656"/>
        <v>415880.53333333333</v>
      </c>
      <c r="CH629" s="94">
        <f t="shared" si="657"/>
        <v>105.23839993456269</v>
      </c>
      <c r="CI629" s="100">
        <f t="shared" si="681"/>
        <v>14.529182080517984</v>
      </c>
      <c r="CJ629" s="94">
        <f t="shared" si="658"/>
        <v>366</v>
      </c>
      <c r="CK629" s="94">
        <f t="shared" si="659"/>
        <v>22.85</v>
      </c>
      <c r="CL629" s="94">
        <v>1</v>
      </c>
      <c r="CM629" s="94">
        <f>CM$3/CP$3</f>
        <v>0.43763676148796499</v>
      </c>
      <c r="CN629" s="93">
        <f>CN628*CL629</f>
        <v>3.45064814954496E+18</v>
      </c>
      <c r="CO629" s="93">
        <f>CJ629*CN629*$G629*CM629</f>
        <v>9.3591247936195689E+21</v>
      </c>
      <c r="CP629" s="93">
        <f t="shared" si="675"/>
        <v>2.4790305970284922E+23</v>
      </c>
      <c r="CQ629" s="93">
        <f t="shared" si="660"/>
        <v>3.6829317300139088E+39</v>
      </c>
      <c r="CR629" s="93">
        <f t="shared" si="661"/>
        <v>415880.53333333333</v>
      </c>
      <c r="CS629" s="94">
        <f t="shared" si="662"/>
        <v>26.487846371260389</v>
      </c>
      <c r="CT629" s="100">
        <f t="shared" si="682"/>
        <v>4.1061552888962005</v>
      </c>
      <c r="CU629" s="94">
        <f t="shared" si="663"/>
        <v>303</v>
      </c>
      <c r="CV629" s="94">
        <f t="shared" si="664"/>
        <v>26</v>
      </c>
      <c r="CW629" s="94">
        <v>1</v>
      </c>
      <c r="CX629" s="94">
        <f>CX$3/DA$3</f>
        <v>0.38461538461538458</v>
      </c>
      <c r="CY629" s="93">
        <f>CY628*CW629</f>
        <v>1368182951116800</v>
      </c>
      <c r="CZ629" s="93">
        <f>CU629*CY629*$G629*CX629</f>
        <v>2.6999339134556564E+18</v>
      </c>
      <c r="DA629" s="93">
        <f t="shared" si="676"/>
        <v>4.5435057834886906E+19</v>
      </c>
      <c r="DB629" s="93">
        <f t="shared" si="665"/>
        <v>4.1906444192718436E+39</v>
      </c>
      <c r="DC629" s="93">
        <f t="shared" si="666"/>
        <v>415880.53333333333</v>
      </c>
      <c r="DD629" s="94">
        <f t="shared" si="667"/>
        <v>16.828211093779842</v>
      </c>
      <c r="DE629" s="100">
        <f t="shared" si="683"/>
        <v>2.9683411698661866</v>
      </c>
    </row>
    <row r="630" spans="1:109">
      <c r="A630" s="84">
        <v>8192</v>
      </c>
      <c r="B630" s="84">
        <f t="shared" si="623"/>
        <v>20.8</v>
      </c>
      <c r="C630" s="112">
        <f t="shared" si="684"/>
        <v>14.74</v>
      </c>
      <c r="D630" s="116"/>
      <c r="E630" s="86">
        <f t="shared" si="688"/>
        <v>4.12</v>
      </c>
      <c r="F630" s="86">
        <f t="shared" si="689"/>
        <v>4.12</v>
      </c>
      <c r="G630" s="87">
        <f t="shared" si="624"/>
        <v>16.974399999999999</v>
      </c>
      <c r="H630" s="88">
        <f t="shared" si="690"/>
        <v>3.7029125775346716E+37</v>
      </c>
      <c r="I630" s="84">
        <f t="shared" si="691"/>
        <v>124.80000000000005</v>
      </c>
      <c r="J630" s="89">
        <v>624</v>
      </c>
      <c r="K630" s="94">
        <f t="shared" si="625"/>
        <v>624</v>
      </c>
      <c r="L630" s="94">
        <f t="shared" si="626"/>
        <v>10</v>
      </c>
      <c r="M630" s="94">
        <v>1</v>
      </c>
      <c r="N630" s="94">
        <f>N$3/Q$3</f>
        <v>1</v>
      </c>
      <c r="O630" s="93">
        <f>O629*M630</f>
        <v>8.234099991404146E+32</v>
      </c>
      <c r="P630" s="93">
        <f>K630*O630*$G630*N630</f>
        <v>8.721579790191249E+36</v>
      </c>
      <c r="Q630" s="93">
        <f t="shared" si="685"/>
        <v>3.7029125775346713E+38</v>
      </c>
      <c r="R630" s="93">
        <f t="shared" si="686"/>
        <v>1.8514562887673357E+39</v>
      </c>
      <c r="S630" s="93">
        <f t="shared" si="627"/>
        <v>416153.59999999998</v>
      </c>
      <c r="T630" s="94">
        <f t="shared" si="687"/>
        <v>42.45690192158952</v>
      </c>
      <c r="U630" s="100">
        <f>T630/(($C630/N$3))</f>
        <v>2.8803868332150286</v>
      </c>
      <c r="V630" s="94">
        <f t="shared" si="628"/>
        <v>614</v>
      </c>
      <c r="W630" s="97">
        <f t="shared" si="629"/>
        <v>10.5</v>
      </c>
      <c r="X630" s="94">
        <v>1</v>
      </c>
      <c r="Y630" s="94">
        <f>Y$3/AB$3</f>
        <v>0.95238095238095244</v>
      </c>
      <c r="Z630" s="93">
        <f>Z629*X630</f>
        <v>5.533315194223585E+31</v>
      </c>
      <c r="AA630" s="93">
        <f>V630*Z630*$G630*Y630</f>
        <v>5.4923589653101807E+35</v>
      </c>
      <c r="AB630" s="93">
        <f t="shared" si="668"/>
        <v>9.7201455160285043E+37</v>
      </c>
      <c r="AC630" s="93">
        <f t="shared" si="630"/>
        <v>1.9440291032057027E+39</v>
      </c>
      <c r="AD630" s="93">
        <f t="shared" si="631"/>
        <v>416153.59999999998</v>
      </c>
      <c r="AE630" s="94">
        <f t="shared" si="632"/>
        <v>176.97578722405228</v>
      </c>
      <c r="AF630" s="100">
        <f t="shared" si="669"/>
        <v>12.60682337756139</v>
      </c>
      <c r="AG630" s="94">
        <f t="shared" si="633"/>
        <v>589</v>
      </c>
      <c r="AH630" s="94">
        <f t="shared" si="634"/>
        <v>11.75</v>
      </c>
      <c r="AI630" s="94">
        <v>1</v>
      </c>
      <c r="AJ630" s="94">
        <f>AJ$3/AM$3</f>
        <v>0.85106382978723394</v>
      </c>
      <c r="AK630" s="93">
        <f>AK629*AI630</f>
        <v>4.8416507949456365E+30</v>
      </c>
      <c r="AL630" s="93">
        <f>AG630*AK630*$G630*AJ630</f>
        <v>4.1196974521229059E+34</v>
      </c>
      <c r="AM630" s="93">
        <f t="shared" si="670"/>
        <v>3.3991580301587725E+36</v>
      </c>
      <c r="AN630" s="93">
        <f t="shared" si="635"/>
        <v>2.1754611393016197E+39</v>
      </c>
      <c r="AO630" s="93">
        <f t="shared" si="636"/>
        <v>416153.59999999998</v>
      </c>
      <c r="AP630" s="94">
        <f t="shared" si="637"/>
        <v>82.509894711010034</v>
      </c>
      <c r="AQ630" s="100">
        <f t="shared" si="677"/>
        <v>6.5772812948057533</v>
      </c>
      <c r="AR630" s="94">
        <f t="shared" si="638"/>
        <v>559</v>
      </c>
      <c r="AS630" s="94">
        <f t="shared" si="639"/>
        <v>13.25</v>
      </c>
      <c r="AT630" s="94">
        <v>1</v>
      </c>
      <c r="AU630" s="94">
        <f>AU$3/AX$3</f>
        <v>0.75471698113207542</v>
      </c>
      <c r="AV630" s="93">
        <f>AV629*AT630</f>
        <v>2.8632981451590544E+28</v>
      </c>
      <c r="AW630" s="93">
        <f>AR630*AV630*$G630*AU630</f>
        <v>2.0504865910694344E+32</v>
      </c>
      <c r="AX630" s="93">
        <f t="shared" si="671"/>
        <v>5.9892079653728235E+34</v>
      </c>
      <c r="AY630" s="93">
        <f t="shared" si="640"/>
        <v>2.4531795826167197E+39</v>
      </c>
      <c r="AZ630" s="93">
        <f t="shared" si="641"/>
        <v>416153.59999999998</v>
      </c>
      <c r="BA630" s="94">
        <f t="shared" si="642"/>
        <v>292.08715587109219</v>
      </c>
      <c r="BB630" s="100">
        <f t="shared" si="678"/>
        <v>26.256138502659237</v>
      </c>
      <c r="BC630" s="94">
        <f t="shared" si="643"/>
        <v>522</v>
      </c>
      <c r="BD630" s="94">
        <f t="shared" si="644"/>
        <v>15.1</v>
      </c>
      <c r="BE630" s="94">
        <v>1</v>
      </c>
      <c r="BF630" s="94">
        <f>BF$3/BI$3</f>
        <v>0.66225165562913912</v>
      </c>
      <c r="BG630" s="93">
        <f>BG629*BE630</f>
        <v>2.8150769201381697E+27</v>
      </c>
      <c r="BH630" s="93">
        <f>BC630*BG630*$G630*BF630</f>
        <v>1.6518790830070817E+31</v>
      </c>
      <c r="BI630" s="93">
        <f t="shared" si="672"/>
        <v>4.0411827881548702E+32</v>
      </c>
      <c r="BJ630" s="93">
        <f t="shared" si="645"/>
        <v>2.7956989960386766E+39</v>
      </c>
      <c r="BK630" s="93">
        <f t="shared" si="646"/>
        <v>416153.59999999998</v>
      </c>
      <c r="BL630" s="94">
        <f t="shared" si="647"/>
        <v>24.464156182656534</v>
      </c>
      <c r="BM630" s="100">
        <f t="shared" si="679"/>
        <v>2.5061652534471754</v>
      </c>
      <c r="BN630" s="94">
        <f t="shared" si="648"/>
        <v>472</v>
      </c>
      <c r="BO630" s="94">
        <f t="shared" si="649"/>
        <v>17.600000000000001</v>
      </c>
      <c r="BP630" s="94">
        <v>1</v>
      </c>
      <c r="BQ630" s="94">
        <f>BQ$3/BT$3</f>
        <v>0.56818181818181823</v>
      </c>
      <c r="BR630" s="93">
        <f>BR629*BP630</f>
        <v>1.347387243826816E+24</v>
      </c>
      <c r="BS630" s="93">
        <f>BN630*BR630*$G630*BQ630</f>
        <v>6.1336105084782745E+27</v>
      </c>
      <c r="BT630" s="93">
        <f t="shared" si="673"/>
        <v>4.5998562365173249E+29</v>
      </c>
      <c r="BU630" s="93">
        <f t="shared" si="650"/>
        <v>3.2585630682305111E+39</v>
      </c>
      <c r="BV630" s="93">
        <f t="shared" si="651"/>
        <v>416153.59999999998</v>
      </c>
      <c r="BW630" s="94">
        <f t="shared" si="652"/>
        <v>74.994266919281969</v>
      </c>
      <c r="BX630" s="100">
        <f t="shared" si="680"/>
        <v>8.9545393336456076</v>
      </c>
      <c r="BY630" s="94">
        <f t="shared" si="653"/>
        <v>417</v>
      </c>
      <c r="BZ630" s="94">
        <f t="shared" si="654"/>
        <v>20.350000000000001</v>
      </c>
      <c r="CA630" s="94">
        <v>1</v>
      </c>
      <c r="CB630" s="94">
        <f>CB$3/CE$3</f>
        <v>0.49140049140049141</v>
      </c>
      <c r="CC630" s="93">
        <f>CC629*CA630</f>
        <v>6.2060778662658048E+20</v>
      </c>
      <c r="CD630" s="93">
        <f>BY630*CC630*$G630*CB630</f>
        <v>2.1586552762417851E+24</v>
      </c>
      <c r="CE630" s="93">
        <f t="shared" si="674"/>
        <v>2.5969647331411811E+26</v>
      </c>
      <c r="CF630" s="93">
        <f t="shared" si="655"/>
        <v>3.7677135476415284E+39</v>
      </c>
      <c r="CG630" s="93">
        <f t="shared" si="656"/>
        <v>416153.59999999998</v>
      </c>
      <c r="CH630" s="94">
        <f t="shared" si="657"/>
        <v>120.30474535343559</v>
      </c>
      <c r="CI630" s="100">
        <f t="shared" si="681"/>
        <v>16.609237231631035</v>
      </c>
      <c r="CJ630" s="94">
        <f t="shared" si="658"/>
        <v>367</v>
      </c>
      <c r="CK630" s="94">
        <f t="shared" si="659"/>
        <v>22.85</v>
      </c>
      <c r="CL630" s="94">
        <v>1</v>
      </c>
      <c r="CM630" s="94">
        <f>CM$3/CP$3</f>
        <v>0.43763676148796499</v>
      </c>
      <c r="CN630" s="93">
        <f>CN629*CL630</f>
        <v>3.45064814954496E+18</v>
      </c>
      <c r="CO630" s="93">
        <f>CJ630*CN630*$G630*CM630</f>
        <v>9.4075160943178998E+21</v>
      </c>
      <c r="CP630" s="93">
        <f t="shared" si="675"/>
        <v>2.8476583687939463E+23</v>
      </c>
      <c r="CQ630" s="93">
        <f t="shared" si="660"/>
        <v>4.2305776198333623E+39</v>
      </c>
      <c r="CR630" s="93">
        <f t="shared" si="661"/>
        <v>416153.59999999998</v>
      </c>
      <c r="CS630" s="94">
        <f t="shared" si="662"/>
        <v>30.270034515422406</v>
      </c>
      <c r="CT630" s="100">
        <f t="shared" si="682"/>
        <v>4.6924714292903804</v>
      </c>
      <c r="CU630" s="94">
        <f t="shared" si="663"/>
        <v>304</v>
      </c>
      <c r="CV630" s="94">
        <f t="shared" si="664"/>
        <v>26</v>
      </c>
      <c r="CW630" s="94">
        <v>1</v>
      </c>
      <c r="CX630" s="94">
        <f>CX$3/DA$3</f>
        <v>0.38461538461538458</v>
      </c>
      <c r="CY630" s="93">
        <f>CY629*CW630</f>
        <v>1368182951116800</v>
      </c>
      <c r="CZ630" s="93">
        <f>CU630*CY630*$G630*CX630</f>
        <v>2.715431440143404E+18</v>
      </c>
      <c r="DA630" s="93">
        <f t="shared" si="676"/>
        <v>5.2191176194129748E+19</v>
      </c>
      <c r="DB630" s="93">
        <f t="shared" si="665"/>
        <v>4.8137863507950733E+39</v>
      </c>
      <c r="DC630" s="93">
        <f t="shared" si="666"/>
        <v>416153.59999999998</v>
      </c>
      <c r="DD630" s="94">
        <f t="shared" si="667"/>
        <v>19.220215035653226</v>
      </c>
      <c r="DE630" s="100">
        <f t="shared" si="683"/>
        <v>3.3902685951627127</v>
      </c>
    </row>
    <row r="631" spans="1:109">
      <c r="A631" s="84">
        <v>8192</v>
      </c>
      <c r="B631" s="84">
        <f t="shared" si="623"/>
        <v>20.833333333333332</v>
      </c>
      <c r="C631" s="112">
        <f t="shared" si="684"/>
        <v>14.74</v>
      </c>
      <c r="D631" s="116"/>
      <c r="E631" s="86">
        <f t="shared" si="688"/>
        <v>4.125</v>
      </c>
      <c r="F631" s="86">
        <f t="shared" si="689"/>
        <v>4.125</v>
      </c>
      <c r="G631" s="87">
        <f t="shared" si="624"/>
        <v>17.015625</v>
      </c>
      <c r="H631" s="88">
        <f t="shared" si="690"/>
        <v>4.2535295865119084E+37</v>
      </c>
      <c r="I631" s="84">
        <f t="shared" si="691"/>
        <v>125.00000000000007</v>
      </c>
      <c r="J631" s="89">
        <v>625</v>
      </c>
      <c r="K631" s="94">
        <f t="shared" si="625"/>
        <v>625</v>
      </c>
      <c r="L631" s="94">
        <f t="shared" si="626"/>
        <v>10</v>
      </c>
      <c r="M631" s="94">
        <v>1</v>
      </c>
      <c r="N631" s="94">
        <f>N$3/Q$3</f>
        <v>1</v>
      </c>
      <c r="O631" s="93">
        <f>O630*M631</f>
        <v>8.234099991404146E+32</v>
      </c>
      <c r="P631" s="93">
        <f>K631*O631*$G631*N631</f>
        <v>8.7567723541397603E+36</v>
      </c>
      <c r="Q631" s="93">
        <f t="shared" si="685"/>
        <v>4.2535295865119084E+38</v>
      </c>
      <c r="R631" s="93">
        <f t="shared" si="686"/>
        <v>2.1267647932559543E+39</v>
      </c>
      <c r="S631" s="93">
        <f t="shared" si="627"/>
        <v>416426.66666666663</v>
      </c>
      <c r="T631" s="94">
        <f t="shared" si="687"/>
        <v>48.574171104277411</v>
      </c>
      <c r="U631" s="100">
        <f>T631/(($C631/N$3))</f>
        <v>3.2953983110093223</v>
      </c>
      <c r="V631" s="94">
        <f t="shared" si="628"/>
        <v>615</v>
      </c>
      <c r="W631" s="97">
        <f t="shared" si="629"/>
        <v>10.5</v>
      </c>
      <c r="X631" s="94">
        <v>1</v>
      </c>
      <c r="Y631" s="94">
        <f>Y$3/AB$3</f>
        <v>0.95238095238095244</v>
      </c>
      <c r="Z631" s="93">
        <f>Z630*X631</f>
        <v>5.533315194223585E+31</v>
      </c>
      <c r="AA631" s="93">
        <f>V631*Z631*$G631*Y631</f>
        <v>5.5146649577430554E+35</v>
      </c>
      <c r="AB631" s="93">
        <f t="shared" si="668"/>
        <v>1.1165515164593752E+38</v>
      </c>
      <c r="AC631" s="93">
        <f t="shared" si="630"/>
        <v>2.2331030329187521E+39</v>
      </c>
      <c r="AD631" s="93">
        <f t="shared" si="631"/>
        <v>416426.66666666663</v>
      </c>
      <c r="AE631" s="94">
        <f t="shared" si="632"/>
        <v>202.46951084338181</v>
      </c>
      <c r="AF631" s="100">
        <f t="shared" si="669"/>
        <v>14.422862034297891</v>
      </c>
      <c r="AG631" s="94">
        <f t="shared" si="633"/>
        <v>590</v>
      </c>
      <c r="AH631" s="94">
        <f t="shared" si="634"/>
        <v>11.75</v>
      </c>
      <c r="AI631" s="94">
        <v>1</v>
      </c>
      <c r="AJ631" s="94">
        <f>AJ$3/AM$3</f>
        <v>0.85106382978723394</v>
      </c>
      <c r="AK631" s="93">
        <f>AK630*AI631</f>
        <v>4.8416507949456365E+30</v>
      </c>
      <c r="AL631" s="93">
        <f>AG631*AK631*$G631*AJ631</f>
        <v>4.136714165240054E+34</v>
      </c>
      <c r="AM631" s="93">
        <f t="shared" si="670"/>
        <v>3.9046072376183427E+36</v>
      </c>
      <c r="AN631" s="93">
        <f t="shared" si="635"/>
        <v>2.4989486320757461E+39</v>
      </c>
      <c r="AO631" s="93">
        <f t="shared" si="636"/>
        <v>416426.66666666663</v>
      </c>
      <c r="AP631" s="94">
        <f t="shared" si="637"/>
        <v>94.389099213765903</v>
      </c>
      <c r="AQ631" s="100">
        <f t="shared" si="677"/>
        <v>7.5242328070674995</v>
      </c>
      <c r="AR631" s="94">
        <f t="shared" si="638"/>
        <v>560</v>
      </c>
      <c r="AS631" s="94">
        <f t="shared" si="639"/>
        <v>13.25</v>
      </c>
      <c r="AT631" s="94">
        <v>15</v>
      </c>
      <c r="AU631" s="94">
        <f>AU$3/AX$3</f>
        <v>0.75471698113207542</v>
      </c>
      <c r="AV631" s="93">
        <f>AV630*AT631</f>
        <v>4.2949472177385817E+29</v>
      </c>
      <c r="AW631" s="93">
        <f>AR631*AV631*$G631*AU631</f>
        <v>3.0887153434736986E+33</v>
      </c>
      <c r="AX631" s="93">
        <f t="shared" si="671"/>
        <v>6.879793337558903E+34</v>
      </c>
      <c r="AY631" s="93">
        <f t="shared" si="640"/>
        <v>2.8179633510641389E+39</v>
      </c>
      <c r="AZ631" s="93">
        <f t="shared" si="641"/>
        <v>416426.66666666663</v>
      </c>
      <c r="BA631" s="94">
        <f t="shared" si="642"/>
        <v>22.273963679092549</v>
      </c>
      <c r="BB631" s="100">
        <f t="shared" si="678"/>
        <v>2.0022389331613044</v>
      </c>
      <c r="BC631" s="94">
        <f t="shared" si="643"/>
        <v>523</v>
      </c>
      <c r="BD631" s="94">
        <f t="shared" si="644"/>
        <v>15.1</v>
      </c>
      <c r="BE631" s="94">
        <v>1</v>
      </c>
      <c r="BF631" s="94">
        <f>BF$3/BI$3</f>
        <v>0.66225165562913912</v>
      </c>
      <c r="BG631" s="93">
        <f>BG630*BE631</f>
        <v>2.8150769201381697E+27</v>
      </c>
      <c r="BH631" s="93">
        <f>BC631*BG631*$G631*BF631</f>
        <v>1.6590631360036572E+31</v>
      </c>
      <c r="BI631" s="93">
        <f t="shared" si="672"/>
        <v>4.6421000209958312E+32</v>
      </c>
      <c r="BJ631" s="93">
        <f t="shared" si="645"/>
        <v>3.2114148378164909E+39</v>
      </c>
      <c r="BK631" s="93">
        <f t="shared" si="646"/>
        <v>416426.66666666663</v>
      </c>
      <c r="BL631" s="94">
        <f t="shared" si="647"/>
        <v>27.98024933624707</v>
      </c>
      <c r="BM631" s="100">
        <f t="shared" si="679"/>
        <v>2.8663620419086211</v>
      </c>
      <c r="BN631" s="94">
        <f t="shared" si="648"/>
        <v>473</v>
      </c>
      <c r="BO631" s="94">
        <f t="shared" si="649"/>
        <v>17.600000000000001</v>
      </c>
      <c r="BP631" s="94">
        <v>1</v>
      </c>
      <c r="BQ631" s="94">
        <f>BQ$3/BT$3</f>
        <v>0.56818181818181823</v>
      </c>
      <c r="BR631" s="93">
        <f>BR630*BP631</f>
        <v>1.347387243826816E+24</v>
      </c>
      <c r="BS631" s="93">
        <f>BN631*BR631*$G631*BQ631</f>
        <v>6.1615334440115554E+27</v>
      </c>
      <c r="BT631" s="93">
        <f t="shared" si="673"/>
        <v>5.2838472921103059E+29</v>
      </c>
      <c r="BU631" s="93">
        <f t="shared" si="650"/>
        <v>3.7431060361304797E+39</v>
      </c>
      <c r="BV631" s="93">
        <f t="shared" si="651"/>
        <v>416426.66666666663</v>
      </c>
      <c r="BW631" s="94">
        <f t="shared" si="652"/>
        <v>85.755394174573865</v>
      </c>
      <c r="BX631" s="100">
        <f t="shared" si="680"/>
        <v>10.239450050695387</v>
      </c>
      <c r="BY631" s="94">
        <f t="shared" si="653"/>
        <v>418</v>
      </c>
      <c r="BZ631" s="94">
        <f t="shared" si="654"/>
        <v>20.350000000000001</v>
      </c>
      <c r="CA631" s="94">
        <v>1</v>
      </c>
      <c r="CB631" s="94">
        <f>CB$3/CE$3</f>
        <v>0.49140049140049141</v>
      </c>
      <c r="CC631" s="93">
        <f>CC630*CA631</f>
        <v>6.2060778662658048E+20</v>
      </c>
      <c r="CD631" s="93">
        <f>BY631*CC631*$G631*CB631</f>
        <v>2.1690871136977326E+24</v>
      </c>
      <c r="CE631" s="93">
        <f t="shared" si="674"/>
        <v>2.9831291169445884E+26</v>
      </c>
      <c r="CF631" s="93">
        <f t="shared" si="655"/>
        <v>4.3279663542758668E+39</v>
      </c>
      <c r="CG631" s="93">
        <f t="shared" si="656"/>
        <v>416426.66666666663</v>
      </c>
      <c r="CH631" s="94">
        <f t="shared" si="657"/>
        <v>137.52924435843079</v>
      </c>
      <c r="CI631" s="100">
        <f t="shared" si="681"/>
        <v>18.987246422619176</v>
      </c>
      <c r="CJ631" s="94">
        <f t="shared" si="658"/>
        <v>368</v>
      </c>
      <c r="CK631" s="94">
        <f t="shared" si="659"/>
        <v>22.85</v>
      </c>
      <c r="CL631" s="94">
        <v>1</v>
      </c>
      <c r="CM631" s="94">
        <f>CM$3/CP$3</f>
        <v>0.43763676148796499</v>
      </c>
      <c r="CN631" s="93">
        <f>CN630*CL631</f>
        <v>3.45064814954496E+18</v>
      </c>
      <c r="CO631" s="93">
        <f>CJ631*CN631*$G631*CM631</f>
        <v>9.4560595406622105E+21</v>
      </c>
      <c r="CP631" s="93">
        <f t="shared" si="675"/>
        <v>3.2711004838271466E+23</v>
      </c>
      <c r="CQ631" s="93">
        <f t="shared" si="660"/>
        <v>4.8596575525898555E+39</v>
      </c>
      <c r="CR631" s="93">
        <f t="shared" si="661"/>
        <v>416426.66666666663</v>
      </c>
      <c r="CS631" s="94">
        <f t="shared" si="662"/>
        <v>34.592638400393049</v>
      </c>
      <c r="CT631" s="100">
        <f t="shared" si="682"/>
        <v>5.3625630084734146</v>
      </c>
      <c r="CU631" s="94">
        <f t="shared" si="663"/>
        <v>305</v>
      </c>
      <c r="CV631" s="94">
        <f t="shared" si="664"/>
        <v>26</v>
      </c>
      <c r="CW631" s="94">
        <v>1</v>
      </c>
      <c r="CX631" s="94">
        <f>CX$3/DA$3</f>
        <v>0.38461538461538458</v>
      </c>
      <c r="CY631" s="93">
        <f>CY630*CW631</f>
        <v>1368182951116800</v>
      </c>
      <c r="CZ631" s="93">
        <f>CU631*CY631*$G631*CX631</f>
        <v>2.73098032631424E+18</v>
      </c>
      <c r="DA631" s="93">
        <f t="shared" si="676"/>
        <v>5.9951918239557272E+19</v>
      </c>
      <c r="DB631" s="93">
        <f t="shared" si="665"/>
        <v>5.5295884624654809E+39</v>
      </c>
      <c r="DC631" s="93">
        <f t="shared" si="666"/>
        <v>416426.66666666663</v>
      </c>
      <c r="DD631" s="94">
        <f t="shared" si="667"/>
        <v>21.952526593433582</v>
      </c>
      <c r="DE631" s="100">
        <f t="shared" si="683"/>
        <v>3.8722231440249195</v>
      </c>
    </row>
    <row r="632" spans="1:109">
      <c r="A632" s="84">
        <v>8192</v>
      </c>
      <c r="B632" s="84">
        <f t="shared" si="623"/>
        <v>20.866666666666667</v>
      </c>
      <c r="C632" s="112">
        <f t="shared" si="684"/>
        <v>14.74</v>
      </c>
      <c r="D632" s="116"/>
      <c r="E632" s="86">
        <f t="shared" si="688"/>
        <v>4.13</v>
      </c>
      <c r="F632" s="86">
        <f t="shared" si="689"/>
        <v>4.13</v>
      </c>
      <c r="G632" s="87">
        <f t="shared" si="624"/>
        <v>17.056899999999999</v>
      </c>
      <c r="H632" s="88">
        <f t="shared" si="690"/>
        <v>4.8860224389574481E+37</v>
      </c>
      <c r="I632" s="84">
        <f t="shared" si="691"/>
        <v>125.20000000000006</v>
      </c>
      <c r="J632" s="89">
        <v>626</v>
      </c>
      <c r="K632" s="94">
        <f t="shared" si="625"/>
        <v>626</v>
      </c>
      <c r="L632" s="94">
        <f t="shared" si="626"/>
        <v>10</v>
      </c>
      <c r="M632" s="94">
        <v>1</v>
      </c>
      <c r="N632" s="94">
        <f>N$3/Q$3</f>
        <v>1</v>
      </c>
      <c r="O632" s="93">
        <f>O631*M632</f>
        <v>8.234099991404146E+32</v>
      </c>
      <c r="P632" s="93">
        <f>K632*O632*$G632*N632</f>
        <v>8.7920585809756743E+36</v>
      </c>
      <c r="Q632" s="93">
        <f t="shared" si="685"/>
        <v>4.8860224389574479E+38</v>
      </c>
      <c r="R632" s="93">
        <f t="shared" si="686"/>
        <v>2.4430112194787239E+39</v>
      </c>
      <c r="S632" s="93">
        <f t="shared" si="627"/>
        <v>416699.73333333334</v>
      </c>
      <c r="T632" s="94">
        <f t="shared" si="687"/>
        <v>55.573133344787557</v>
      </c>
      <c r="U632" s="100">
        <f>T632/(($C632/N$3))</f>
        <v>3.7702261427942712</v>
      </c>
      <c r="V632" s="94">
        <f t="shared" si="628"/>
        <v>616</v>
      </c>
      <c r="W632" s="97">
        <f t="shared" si="629"/>
        <v>10.5</v>
      </c>
      <c r="X632" s="94">
        <v>1</v>
      </c>
      <c r="Y632" s="94">
        <f>Y$3/AB$3</f>
        <v>0.95238095238095244</v>
      </c>
      <c r="Z632" s="93">
        <f>Z631*X632</f>
        <v>5.533315194223585E+31</v>
      </c>
      <c r="AA632" s="93">
        <f>V632*Z632*$G632*Y632</f>
        <v>5.5370306309326662E+35</v>
      </c>
      <c r="AB632" s="93">
        <f t="shared" si="668"/>
        <v>1.2825808902263292E+38</v>
      </c>
      <c r="AC632" s="93">
        <f t="shared" si="630"/>
        <v>2.5651617804526601E+39</v>
      </c>
      <c r="AD632" s="93">
        <f t="shared" si="631"/>
        <v>416699.73333333334</v>
      </c>
      <c r="AE632" s="94">
        <f t="shared" si="632"/>
        <v>231.63695050939049</v>
      </c>
      <c r="AF632" s="100">
        <f t="shared" si="669"/>
        <v>16.500596881605158</v>
      </c>
      <c r="AG632" s="94">
        <f t="shared" si="633"/>
        <v>591</v>
      </c>
      <c r="AH632" s="94">
        <f t="shared" si="634"/>
        <v>11.75</v>
      </c>
      <c r="AI632" s="94">
        <v>1</v>
      </c>
      <c r="AJ632" s="94">
        <f>AJ$3/AM$3</f>
        <v>0.85106382978723394</v>
      </c>
      <c r="AK632" s="93">
        <f>AK631*AI632</f>
        <v>4.8416507949456365E+30</v>
      </c>
      <c r="AL632" s="93">
        <f>AG632*AK632*$G632*AJ632</f>
        <v>4.1537770285605242E+34</v>
      </c>
      <c r="AM632" s="93">
        <f t="shared" si="670"/>
        <v>4.4852159107617086E+36</v>
      </c>
      <c r="AN632" s="93">
        <f t="shared" si="635"/>
        <v>2.8705381828875009E+39</v>
      </c>
      <c r="AO632" s="93">
        <f t="shared" si="636"/>
        <v>416699.73333333334</v>
      </c>
      <c r="AP632" s="94">
        <f t="shared" si="637"/>
        <v>107.97921698546355</v>
      </c>
      <c r="AQ632" s="100">
        <f t="shared" si="677"/>
        <v>8.6075698750284726</v>
      </c>
      <c r="AR632" s="94">
        <f t="shared" si="638"/>
        <v>561</v>
      </c>
      <c r="AS632" s="94">
        <f t="shared" si="639"/>
        <v>13.25</v>
      </c>
      <c r="AT632" s="94">
        <v>1</v>
      </c>
      <c r="AU632" s="94">
        <f>AU$3/AX$3</f>
        <v>0.75471698113207542</v>
      </c>
      <c r="AV632" s="93">
        <f>AV631*AT632</f>
        <v>4.2949472177385817E+29</v>
      </c>
      <c r="AW632" s="93">
        <f>AR632*AV632*$G632*AU632</f>
        <v>3.1017366185823061E+33</v>
      </c>
      <c r="AX632" s="93">
        <f t="shared" si="671"/>
        <v>7.9028072895734736E+34</v>
      </c>
      <c r="AY632" s="93">
        <f t="shared" si="640"/>
        <v>3.2369898658093095E+39</v>
      </c>
      <c r="AZ632" s="93">
        <f t="shared" si="641"/>
        <v>416699.73333333334</v>
      </c>
      <c r="BA632" s="94">
        <f t="shared" si="642"/>
        <v>25.478653610458927</v>
      </c>
      <c r="BB632" s="100">
        <f t="shared" si="678"/>
        <v>2.2903131637624203</v>
      </c>
      <c r="BC632" s="94">
        <f t="shared" si="643"/>
        <v>524</v>
      </c>
      <c r="BD632" s="94">
        <f t="shared" si="644"/>
        <v>15.1</v>
      </c>
      <c r="BE632" s="94">
        <v>1</v>
      </c>
      <c r="BF632" s="94">
        <f>BF$3/BI$3</f>
        <v>0.66225165562913912</v>
      </c>
      <c r="BG632" s="93">
        <f>BG631*BE632</f>
        <v>2.8150769201381697E+27</v>
      </c>
      <c r="BH632" s="93">
        <f>BC632*BG632*$G632*BF632</f>
        <v>1.6662674445040326E+31</v>
      </c>
      <c r="BI632" s="93">
        <f t="shared" si="672"/>
        <v>5.3323726578496131E+32</v>
      </c>
      <c r="BJ632" s="93">
        <f t="shared" si="645"/>
        <v>3.6889469414128728E+39</v>
      </c>
      <c r="BK632" s="93">
        <f t="shared" si="646"/>
        <v>416699.73333333334</v>
      </c>
      <c r="BL632" s="94">
        <f t="shared" si="647"/>
        <v>32.001901468085173</v>
      </c>
      <c r="BM632" s="100">
        <f t="shared" si="679"/>
        <v>3.2783494719680197</v>
      </c>
      <c r="BN632" s="94">
        <f t="shared" si="648"/>
        <v>474</v>
      </c>
      <c r="BO632" s="94">
        <f t="shared" si="649"/>
        <v>17.600000000000001</v>
      </c>
      <c r="BP632" s="94">
        <v>1</v>
      </c>
      <c r="BQ632" s="94">
        <f>BQ$3/BT$3</f>
        <v>0.56818181818181823</v>
      </c>
      <c r="BR632" s="93">
        <f>BR631*BP632</f>
        <v>1.347387243826816E+24</v>
      </c>
      <c r="BS632" s="93">
        <f>BN632*BR632*$G632*BQ632</f>
        <v>6.1895376438379761E+27</v>
      </c>
      <c r="BT632" s="93">
        <f t="shared" si="673"/>
        <v>6.0695466925026458E+29</v>
      </c>
      <c r="BU632" s="93">
        <f t="shared" si="650"/>
        <v>4.2996997462825544E+39</v>
      </c>
      <c r="BV632" s="93">
        <f t="shared" si="651"/>
        <v>416699.73333333334</v>
      </c>
      <c r="BW632" s="94">
        <f t="shared" si="652"/>
        <v>98.06139071704672</v>
      </c>
      <c r="BX632" s="100">
        <f t="shared" si="680"/>
        <v>11.708822772184684</v>
      </c>
      <c r="BY632" s="94">
        <f t="shared" si="653"/>
        <v>419</v>
      </c>
      <c r="BZ632" s="94">
        <f t="shared" si="654"/>
        <v>20.350000000000001</v>
      </c>
      <c r="CA632" s="94">
        <v>1</v>
      </c>
      <c r="CB632" s="94">
        <f>CB$3/CE$3</f>
        <v>0.49140049140049141</v>
      </c>
      <c r="CC632" s="93">
        <f>CC631*CA632</f>
        <v>6.2060778662658048E+20</v>
      </c>
      <c r="CD632" s="93">
        <f>BY632*CC632*$G632*CB632</f>
        <v>2.1795504847385137E+24</v>
      </c>
      <c r="CE632" s="93">
        <f t="shared" si="674"/>
        <v>3.4267155093780074E+26</v>
      </c>
      <c r="CF632" s="93">
        <f t="shared" si="655"/>
        <v>4.9715278316392038E+39</v>
      </c>
      <c r="CG632" s="93">
        <f t="shared" si="656"/>
        <v>416699.73333333334</v>
      </c>
      <c r="CH632" s="94">
        <f t="shared" si="657"/>
        <v>157.22120379281415</v>
      </c>
      <c r="CI632" s="100">
        <f t="shared" si="681"/>
        <v>21.705912463933299</v>
      </c>
      <c r="CJ632" s="94">
        <f t="shared" si="658"/>
        <v>369</v>
      </c>
      <c r="CK632" s="94">
        <f t="shared" si="659"/>
        <v>22.85</v>
      </c>
      <c r="CL632" s="94">
        <v>1</v>
      </c>
      <c r="CM632" s="94">
        <f>CM$3/CP$3</f>
        <v>0.43763676148796499</v>
      </c>
      <c r="CN632" s="93">
        <f>CN631*CL632</f>
        <v>3.45064814954496E+18</v>
      </c>
      <c r="CO632" s="93">
        <f>CJ632*CN632*$G632*CM632</f>
        <v>9.5047553591720752E+21</v>
      </c>
      <c r="CP632" s="93">
        <f t="shared" si="675"/>
        <v>3.7575077448022487E+23</v>
      </c>
      <c r="CQ632" s="93">
        <f t="shared" si="660"/>
        <v>5.5822806365088841E+39</v>
      </c>
      <c r="CR632" s="93">
        <f t="shared" si="661"/>
        <v>416699.73333333334</v>
      </c>
      <c r="CS632" s="94">
        <f t="shared" si="662"/>
        <v>39.532924339565028</v>
      </c>
      <c r="CT632" s="100">
        <f t="shared" si="682"/>
        <v>6.1284078776055697</v>
      </c>
      <c r="CU632" s="94">
        <f t="shared" si="663"/>
        <v>306</v>
      </c>
      <c r="CV632" s="94">
        <f t="shared" si="664"/>
        <v>26</v>
      </c>
      <c r="CW632" s="94">
        <v>1</v>
      </c>
      <c r="CX632" s="94">
        <f>CX$3/DA$3</f>
        <v>0.38461538461538458</v>
      </c>
      <c r="CY632" s="93">
        <f>CY631*CW632</f>
        <v>1368182951116800</v>
      </c>
      <c r="CZ632" s="93">
        <f>CU632*CY632*$G632*CX632</f>
        <v>2.7465806509017953E+18</v>
      </c>
      <c r="DA632" s="93">
        <f t="shared" si="676"/>
        <v>6.886666986069617E+19</v>
      </c>
      <c r="DB632" s="93">
        <f t="shared" si="665"/>
        <v>6.3518291706446822E+39</v>
      </c>
      <c r="DC632" s="93">
        <f t="shared" si="666"/>
        <v>416699.73333333334</v>
      </c>
      <c r="DD632" s="94">
        <f t="shared" si="667"/>
        <v>25.073601912284975</v>
      </c>
      <c r="DE632" s="100">
        <f t="shared" si="683"/>
        <v>4.4227520333745547</v>
      </c>
    </row>
    <row r="633" spans="1:109">
      <c r="A633" s="84">
        <v>8192</v>
      </c>
      <c r="B633" s="84">
        <f t="shared" si="623"/>
        <v>20.9</v>
      </c>
      <c r="C633" s="112">
        <f t="shared" si="684"/>
        <v>14.74</v>
      </c>
      <c r="D633" s="116"/>
      <c r="E633" s="86">
        <f t="shared" si="688"/>
        <v>4.1349999999999998</v>
      </c>
      <c r="F633" s="86">
        <f t="shared" si="689"/>
        <v>4.1349999999999998</v>
      </c>
      <c r="G633" s="87">
        <f t="shared" si="624"/>
        <v>17.098224999999999</v>
      </c>
      <c r="H633" s="88">
        <f t="shared" si="690"/>
        <v>5.6125659381090216E+37</v>
      </c>
      <c r="I633" s="84">
        <f t="shared" si="691"/>
        <v>125.40000000000006</v>
      </c>
      <c r="J633" s="89">
        <v>627</v>
      </c>
      <c r="K633" s="94">
        <f t="shared" si="625"/>
        <v>627</v>
      </c>
      <c r="L633" s="94">
        <f t="shared" si="626"/>
        <v>10</v>
      </c>
      <c r="M633" s="94">
        <v>1</v>
      </c>
      <c r="N633" s="94">
        <f>N$3/Q$3</f>
        <v>1</v>
      </c>
      <c r="O633" s="93">
        <f>O632*M633</f>
        <v>8.234099991404146E+32</v>
      </c>
      <c r="P633" s="93">
        <f>K633*O633*$G633*N633</f>
        <v>8.8274385942104899E+36</v>
      </c>
      <c r="Q633" s="93">
        <f t="shared" si="685"/>
        <v>5.6125659381090214E+38</v>
      </c>
      <c r="R633" s="93">
        <f t="shared" si="686"/>
        <v>2.8062829690545109E+39</v>
      </c>
      <c r="S633" s="93">
        <f t="shared" si="627"/>
        <v>416972.79999999999</v>
      </c>
      <c r="T633" s="94">
        <f t="shared" si="687"/>
        <v>63.580911701725626</v>
      </c>
      <c r="U633" s="100">
        <f>T633/(($C633/N$3))</f>
        <v>4.3134946880410867</v>
      </c>
      <c r="V633" s="94">
        <f t="shared" si="628"/>
        <v>617</v>
      </c>
      <c r="W633" s="97">
        <f t="shared" si="629"/>
        <v>10.5</v>
      </c>
      <c r="X633" s="94">
        <v>1</v>
      </c>
      <c r="Y633" s="94">
        <f>Y$3/AB$3</f>
        <v>0.95238095238095244</v>
      </c>
      <c r="Z633" s="93">
        <f>Z632*X633</f>
        <v>5.533315194223585E+31</v>
      </c>
      <c r="AA633" s="93">
        <f>V633*Z633*$G633*Y633</f>
        <v>5.5594560639263757E+35</v>
      </c>
      <c r="AB633" s="93">
        <f t="shared" si="668"/>
        <v>1.4732985587536171E+38</v>
      </c>
      <c r="AC633" s="93">
        <f t="shared" si="630"/>
        <v>2.9465971175072364E+39</v>
      </c>
      <c r="AD633" s="93">
        <f t="shared" si="631"/>
        <v>416972.79999999999</v>
      </c>
      <c r="AE633" s="94">
        <f t="shared" si="632"/>
        <v>265.00768093364468</v>
      </c>
      <c r="AF633" s="100">
        <f t="shared" si="669"/>
        <v>18.87775203394348</v>
      </c>
      <c r="AG633" s="94">
        <f t="shared" si="633"/>
        <v>592</v>
      </c>
      <c r="AH633" s="94">
        <f t="shared" si="634"/>
        <v>11.75</v>
      </c>
      <c r="AI633" s="94">
        <v>1</v>
      </c>
      <c r="AJ633" s="94">
        <f>AJ$3/AM$3</f>
        <v>0.85106382978723394</v>
      </c>
      <c r="AK633" s="93">
        <f>AK632*AI633</f>
        <v>4.8416507949456365E+30</v>
      </c>
      <c r="AL633" s="93">
        <f>AG633*AK633*$G633*AJ633</f>
        <v>4.1708861038926237E+34</v>
      </c>
      <c r="AM633" s="93">
        <f t="shared" si="670"/>
        <v>5.1521601384985039E+36</v>
      </c>
      <c r="AN633" s="93">
        <f t="shared" si="635"/>
        <v>3.2973824886390498E+39</v>
      </c>
      <c r="AO633" s="93">
        <f t="shared" si="636"/>
        <v>416972.79999999999</v>
      </c>
      <c r="AP633" s="94">
        <f t="shared" si="637"/>
        <v>123.52675211365931</v>
      </c>
      <c r="AQ633" s="100">
        <f t="shared" si="677"/>
        <v>9.8469425870793561</v>
      </c>
      <c r="AR633" s="94">
        <f t="shared" si="638"/>
        <v>562</v>
      </c>
      <c r="AS633" s="94">
        <f t="shared" si="639"/>
        <v>13.25</v>
      </c>
      <c r="AT633" s="94">
        <v>1</v>
      </c>
      <c r="AU633" s="94">
        <f>AU$3/AX$3</f>
        <v>0.75471698113207542</v>
      </c>
      <c r="AV633" s="93">
        <f>AV632*AT633</f>
        <v>4.2949472177385817E+29</v>
      </c>
      <c r="AW633" s="93">
        <f>AR633*AV633*$G633*AU633</f>
        <v>3.1147937605520196E+33</v>
      </c>
      <c r="AX633" s="93">
        <f t="shared" si="671"/>
        <v>9.0779417333916271E+34</v>
      </c>
      <c r="AY633" s="93">
        <f t="shared" si="640"/>
        <v>3.7183249339972271E+39</v>
      </c>
      <c r="AZ633" s="93">
        <f t="shared" si="641"/>
        <v>416972.79999999999</v>
      </c>
      <c r="BA633" s="94">
        <f t="shared" si="642"/>
        <v>29.14459971109865</v>
      </c>
      <c r="BB633" s="100">
        <f t="shared" si="678"/>
        <v>2.6198503810858691</v>
      </c>
      <c r="BC633" s="94">
        <f t="shared" si="643"/>
        <v>525</v>
      </c>
      <c r="BD633" s="94">
        <f t="shared" si="644"/>
        <v>15.1</v>
      </c>
      <c r="BE633" s="94">
        <v>1</v>
      </c>
      <c r="BF633" s="94">
        <f>BF$3/BI$3</f>
        <v>0.66225165562913912</v>
      </c>
      <c r="BG633" s="93">
        <f>BG632*BE633</f>
        <v>2.8150769201381697E+27</v>
      </c>
      <c r="BH633" s="93">
        <f>BC633*BG633*$G633*BF633</f>
        <v>1.6734920364725475E+31</v>
      </c>
      <c r="BI633" s="93">
        <f t="shared" si="672"/>
        <v>6.1252877003030176E+32</v>
      </c>
      <c r="BJ633" s="93">
        <f t="shared" si="645"/>
        <v>4.2374872832723112E+39</v>
      </c>
      <c r="BK633" s="93">
        <f t="shared" si="646"/>
        <v>416972.79999999999</v>
      </c>
      <c r="BL633" s="94">
        <f t="shared" si="647"/>
        <v>36.601833571996792</v>
      </c>
      <c r="BM633" s="100">
        <f t="shared" si="679"/>
        <v>3.7495772519481112</v>
      </c>
      <c r="BN633" s="94">
        <f t="shared" si="648"/>
        <v>475</v>
      </c>
      <c r="BO633" s="94">
        <f t="shared" si="649"/>
        <v>17.600000000000001</v>
      </c>
      <c r="BP633" s="94">
        <v>1</v>
      </c>
      <c r="BQ633" s="94">
        <f>BQ$3/BT$3</f>
        <v>0.56818181818181823</v>
      </c>
      <c r="BR633" s="93">
        <f>BR632*BP633</f>
        <v>1.347387243826816E+24</v>
      </c>
      <c r="BS633" s="93">
        <f>BN633*BR633*$G633*BQ633</f>
        <v>6.2176232227916823E+27</v>
      </c>
      <c r="BT633" s="93">
        <f t="shared" si="673"/>
        <v>6.9720783012554818E+29</v>
      </c>
      <c r="BU633" s="93">
        <f t="shared" si="650"/>
        <v>4.9390580255359391E+39</v>
      </c>
      <c r="BV633" s="93">
        <f t="shared" si="651"/>
        <v>416972.79999999999</v>
      </c>
      <c r="BW633" s="94">
        <f t="shared" si="652"/>
        <v>112.13413954866589</v>
      </c>
      <c r="BX633" s="100">
        <f t="shared" si="680"/>
        <v>13.389150990885479</v>
      </c>
      <c r="BY633" s="94">
        <f t="shared" si="653"/>
        <v>420</v>
      </c>
      <c r="BZ633" s="94">
        <f t="shared" si="654"/>
        <v>20.350000000000001</v>
      </c>
      <c r="CA633" s="94">
        <v>14</v>
      </c>
      <c r="CB633" s="94">
        <f>CB$3/CE$3</f>
        <v>0.49140049140049141</v>
      </c>
      <c r="CC633" s="93">
        <f>CC632*CA633</f>
        <v>8.6885090127721267E+21</v>
      </c>
      <c r="CD633" s="93">
        <f>BY633*CC633*$G633*CB633</f>
        <v>3.0660636091528447E+25</v>
      </c>
      <c r="CE633" s="93">
        <f t="shared" si="674"/>
        <v>3.9362624686653428E+26</v>
      </c>
      <c r="CF633" s="93">
        <f t="shared" si="655"/>
        <v>5.7107858420259303E+39</v>
      </c>
      <c r="CG633" s="93">
        <f t="shared" si="656"/>
        <v>416972.79999999999</v>
      </c>
      <c r="CH633" s="94">
        <f t="shared" si="657"/>
        <v>12.838163099143708</v>
      </c>
      <c r="CI633" s="100">
        <f t="shared" si="681"/>
        <v>1.7724329651802881</v>
      </c>
      <c r="CJ633" s="94">
        <f t="shared" si="658"/>
        <v>370</v>
      </c>
      <c r="CK633" s="94">
        <f t="shared" si="659"/>
        <v>22.85</v>
      </c>
      <c r="CL633" s="94">
        <v>1</v>
      </c>
      <c r="CM633" s="94">
        <f>CM$3/CP$3</f>
        <v>0.43763676148796499</v>
      </c>
      <c r="CN633" s="93">
        <f>CN632*CL633</f>
        <v>3.45064814954496E+18</v>
      </c>
      <c r="CO633" s="93">
        <f>CJ633*CN633*$G633*CM633</f>
        <v>9.5536037763670658E+21</v>
      </c>
      <c r="CP633" s="93">
        <f t="shared" si="675"/>
        <v>4.3162429653429627E+23</v>
      </c>
      <c r="CQ633" s="93">
        <f t="shared" si="660"/>
        <v>6.412356584289557E+39</v>
      </c>
      <c r="CR633" s="93">
        <f t="shared" si="661"/>
        <v>416972.79999999999</v>
      </c>
      <c r="CS633" s="94">
        <f t="shared" si="662"/>
        <v>45.179212644553424</v>
      </c>
      <c r="CT633" s="100">
        <f t="shared" si="682"/>
        <v>7.0036974825511926</v>
      </c>
      <c r="CU633" s="94">
        <f t="shared" si="663"/>
        <v>307</v>
      </c>
      <c r="CV633" s="94">
        <f t="shared" si="664"/>
        <v>26</v>
      </c>
      <c r="CW633" s="94">
        <v>1</v>
      </c>
      <c r="CX633" s="94">
        <f>CX$3/DA$3</f>
        <v>0.38461538461538458</v>
      </c>
      <c r="CY633" s="93">
        <f>CY632*CW633</f>
        <v>1368182951116800</v>
      </c>
      <c r="CZ633" s="93">
        <f>CU633*CY633*$G633*CX633</f>
        <v>2.7622324928397025E+18</v>
      </c>
      <c r="DA633" s="93">
        <f t="shared" si="676"/>
        <v>7.9107030383105589E+19</v>
      </c>
      <c r="DB633" s="93">
        <f t="shared" si="665"/>
        <v>7.2963357195417274E+39</v>
      </c>
      <c r="DC633" s="93">
        <f t="shared" si="666"/>
        <v>416972.79999999999</v>
      </c>
      <c r="DD633" s="94">
        <f t="shared" si="667"/>
        <v>28.638802341282979</v>
      </c>
      <c r="DE633" s="100">
        <f t="shared" si="683"/>
        <v>5.051620494391841</v>
      </c>
    </row>
    <row r="634" spans="1:109">
      <c r="A634" s="84">
        <v>8192</v>
      </c>
      <c r="B634" s="84">
        <f t="shared" si="623"/>
        <v>20.933333333333334</v>
      </c>
      <c r="C634" s="112">
        <f t="shared" si="684"/>
        <v>14.74</v>
      </c>
      <c r="D634" s="116"/>
      <c r="E634" s="86">
        <f t="shared" si="688"/>
        <v>4.1400000000000006</v>
      </c>
      <c r="F634" s="86">
        <f t="shared" si="689"/>
        <v>4.1400000000000006</v>
      </c>
      <c r="G634" s="87">
        <f t="shared" si="624"/>
        <v>17.139600000000005</v>
      </c>
      <c r="H634" s="88">
        <f t="shared" si="690"/>
        <v>6.4471452604182245E+37</v>
      </c>
      <c r="I634" s="84">
        <f t="shared" si="691"/>
        <v>125.60000000000007</v>
      </c>
      <c r="J634" s="89">
        <v>628</v>
      </c>
      <c r="K634" s="94">
        <f t="shared" si="625"/>
        <v>628</v>
      </c>
      <c r="L634" s="94">
        <f t="shared" si="626"/>
        <v>10</v>
      </c>
      <c r="M634" s="94">
        <v>1</v>
      </c>
      <c r="N634" s="94">
        <f>N$3/Q$3</f>
        <v>1</v>
      </c>
      <c r="O634" s="93">
        <f>O633*M634</f>
        <v>8.234099991404146E+32</v>
      </c>
      <c r="P634" s="93">
        <f>K634*O634*$G634*N634</f>
        <v>8.8629125173557096E+36</v>
      </c>
      <c r="Q634" s="93">
        <f t="shared" si="685"/>
        <v>6.4471452604182247E+38</v>
      </c>
      <c r="R634" s="93">
        <f t="shared" si="686"/>
        <v>3.2235726302091122E+39</v>
      </c>
      <c r="S634" s="93">
        <f t="shared" si="627"/>
        <v>417245.8666666667</v>
      </c>
      <c r="T634" s="94">
        <f t="shared" si="687"/>
        <v>72.74296398382775</v>
      </c>
      <c r="U634" s="100">
        <f>T634/(($C634/N$3))</f>
        <v>4.935072183434718</v>
      </c>
      <c r="V634" s="94">
        <f t="shared" si="628"/>
        <v>618</v>
      </c>
      <c r="W634" s="97">
        <f t="shared" si="629"/>
        <v>10.5</v>
      </c>
      <c r="X634" s="94">
        <v>1</v>
      </c>
      <c r="Y634" s="94">
        <f>Y$3/AB$3</f>
        <v>0.95238095238095244</v>
      </c>
      <c r="Z634" s="93">
        <f>Z633*X634</f>
        <v>5.533315194223585E+31</v>
      </c>
      <c r="AA634" s="93">
        <f>V634*Z634*$G634*Y634</f>
        <v>5.5819413357715438E+35</v>
      </c>
      <c r="AB634" s="93">
        <f t="shared" si="668"/>
        <v>1.6923756308597825E+38</v>
      </c>
      <c r="AC634" s="93">
        <f t="shared" si="630"/>
        <v>3.3847512617195679E+39</v>
      </c>
      <c r="AD634" s="93">
        <f t="shared" si="631"/>
        <v>417245.8666666667</v>
      </c>
      <c r="AE634" s="94">
        <f t="shared" si="632"/>
        <v>303.18764190771634</v>
      </c>
      <c r="AF634" s="100">
        <f t="shared" si="669"/>
        <v>21.59749145204221</v>
      </c>
      <c r="AG634" s="94">
        <f t="shared" si="633"/>
        <v>593</v>
      </c>
      <c r="AH634" s="94">
        <f t="shared" si="634"/>
        <v>11.75</v>
      </c>
      <c r="AI634" s="94">
        <v>1</v>
      </c>
      <c r="AJ634" s="94">
        <f>AJ$3/AM$3</f>
        <v>0.85106382978723394</v>
      </c>
      <c r="AK634" s="93">
        <f>AK633*AI634</f>
        <v>4.8416507949456365E+30</v>
      </c>
      <c r="AL634" s="93">
        <f>AG634*AK634*$G634*AJ634</f>
        <v>4.1880414530446636E+34</v>
      </c>
      <c r="AM634" s="93">
        <f t="shared" si="670"/>
        <v>5.9182778757745287E+36</v>
      </c>
      <c r="AN634" s="93">
        <f t="shared" si="635"/>
        <v>3.787697840495707E+39</v>
      </c>
      <c r="AO634" s="93">
        <f t="shared" si="636"/>
        <v>417245.8666666667</v>
      </c>
      <c r="AP634" s="94">
        <f t="shared" si="637"/>
        <v>141.31373679388969</v>
      </c>
      <c r="AQ634" s="100">
        <f t="shared" si="677"/>
        <v>11.264833156907761</v>
      </c>
      <c r="AR634" s="94">
        <f t="shared" si="638"/>
        <v>563</v>
      </c>
      <c r="AS634" s="94">
        <f t="shared" si="639"/>
        <v>13.25</v>
      </c>
      <c r="AT634" s="94">
        <v>1</v>
      </c>
      <c r="AU634" s="94">
        <f>AU$3/AX$3</f>
        <v>0.75471698113207542</v>
      </c>
      <c r="AV634" s="93">
        <f>AV633*AT634</f>
        <v>4.2949472177385817E+29</v>
      </c>
      <c r="AW634" s="93">
        <f>AR634*AV634*$G634*AU634</f>
        <v>3.1278868180048823E+33</v>
      </c>
      <c r="AX634" s="93">
        <f t="shared" si="671"/>
        <v>1.0427816735905894E+35</v>
      </c>
      <c r="AY634" s="93">
        <f t="shared" si="640"/>
        <v>4.2712337350270736E+39</v>
      </c>
      <c r="AZ634" s="93">
        <f t="shared" si="641"/>
        <v>417245.8666666667</v>
      </c>
      <c r="BA634" s="94">
        <f t="shared" si="642"/>
        <v>33.338216318700624</v>
      </c>
      <c r="BB634" s="100">
        <f t="shared" si="678"/>
        <v>2.9968206663689503</v>
      </c>
      <c r="BC634" s="94">
        <f t="shared" si="643"/>
        <v>526</v>
      </c>
      <c r="BD634" s="94">
        <f t="shared" si="644"/>
        <v>15.1</v>
      </c>
      <c r="BE634" s="94">
        <v>1</v>
      </c>
      <c r="BF634" s="94">
        <f>BF$3/BI$3</f>
        <v>0.66225165562913912</v>
      </c>
      <c r="BG634" s="93">
        <f>BG633*BE634</f>
        <v>2.8150769201381697E+27</v>
      </c>
      <c r="BH634" s="93">
        <f>BC634*BG634*$G634*BF634</f>
        <v>1.6807369398735427E+31</v>
      </c>
      <c r="BI634" s="93">
        <f t="shared" si="672"/>
        <v>7.0361079052216477E+32</v>
      </c>
      <c r="BJ634" s="93">
        <f t="shared" si="645"/>
        <v>4.8675946716157595E+39</v>
      </c>
      <c r="BK634" s="93">
        <f t="shared" si="646"/>
        <v>417245.8666666667</v>
      </c>
      <c r="BL634" s="94">
        <f t="shared" si="647"/>
        <v>41.863231171387469</v>
      </c>
      <c r="BM634" s="100">
        <f t="shared" si="679"/>
        <v>4.2885671010037365</v>
      </c>
      <c r="BN634" s="94">
        <f t="shared" si="648"/>
        <v>476</v>
      </c>
      <c r="BO634" s="94">
        <f t="shared" si="649"/>
        <v>17.600000000000001</v>
      </c>
      <c r="BP634" s="94">
        <v>1</v>
      </c>
      <c r="BQ634" s="94">
        <f>BQ$3/BT$3</f>
        <v>0.56818181818181823</v>
      </c>
      <c r="BR634" s="93">
        <f>BR633*BP634</f>
        <v>1.347387243826816E+24</v>
      </c>
      <c r="BS634" s="93">
        <f>BN634*BR634*$G634*BQ634</f>
        <v>6.245790295706815E+27</v>
      </c>
      <c r="BT634" s="93">
        <f t="shared" si="673"/>
        <v>8.0088148755626969E+29</v>
      </c>
      <c r="BU634" s="93">
        <f t="shared" si="650"/>
        <v>5.6734878291680381E+39</v>
      </c>
      <c r="BV634" s="93">
        <f t="shared" si="651"/>
        <v>417245.8666666667</v>
      </c>
      <c r="BW634" s="94">
        <f t="shared" si="652"/>
        <v>128.22740592279789</v>
      </c>
      <c r="BX634" s="100">
        <f t="shared" si="680"/>
        <v>15.310735035557956</v>
      </c>
      <c r="BY634" s="94">
        <f t="shared" si="653"/>
        <v>421</v>
      </c>
      <c r="BZ634" s="94">
        <f t="shared" si="654"/>
        <v>20.350000000000001</v>
      </c>
      <c r="CA634" s="94">
        <v>1</v>
      </c>
      <c r="CB634" s="94">
        <f>CB$3/CE$3</f>
        <v>0.49140049140049141</v>
      </c>
      <c r="CC634" s="93">
        <f>CC633*CA634</f>
        <v>8.6885090127721267E+21</v>
      </c>
      <c r="CD634" s="93">
        <f>BY634*CC634*$G634*CB634</f>
        <v>3.0808008147766667E+25</v>
      </c>
      <c r="CE634" s="93">
        <f t="shared" si="674"/>
        <v>4.5215782225924475E+26</v>
      </c>
      <c r="CF634" s="93">
        <f t="shared" si="655"/>
        <v>6.5599703024755443E+39</v>
      </c>
      <c r="CG634" s="93">
        <f t="shared" si="656"/>
        <v>417245.8666666667</v>
      </c>
      <c r="CH634" s="94">
        <f t="shared" si="657"/>
        <v>14.676632779715185</v>
      </c>
      <c r="CI634" s="100">
        <f t="shared" si="681"/>
        <v>2.0262515404830665</v>
      </c>
      <c r="CJ634" s="94">
        <f t="shared" si="658"/>
        <v>371</v>
      </c>
      <c r="CK634" s="94">
        <f t="shared" si="659"/>
        <v>22.85</v>
      </c>
      <c r="CL634" s="94">
        <v>1</v>
      </c>
      <c r="CM634" s="94">
        <f>CM$3/CP$3</f>
        <v>0.43763676148796499</v>
      </c>
      <c r="CN634" s="93">
        <f>CN633*CL634</f>
        <v>3.45064814954496E+18</v>
      </c>
      <c r="CO634" s="93">
        <f>CJ634*CN634*$G634*CM634</f>
        <v>9.6026050187667586E+21</v>
      </c>
      <c r="CP634" s="93">
        <f t="shared" si="675"/>
        <v>4.9580611940569864E+23</v>
      </c>
      <c r="CQ634" s="93">
        <f t="shared" si="660"/>
        <v>7.3658634600278224E+39</v>
      </c>
      <c r="CR634" s="93">
        <f t="shared" si="661"/>
        <v>417245.8666666667</v>
      </c>
      <c r="CS634" s="94">
        <f t="shared" si="662"/>
        <v>51.632459987339345</v>
      </c>
      <c r="CT634" s="100">
        <f t="shared" si="682"/>
        <v>8.0040821622164469</v>
      </c>
      <c r="CU634" s="94">
        <f t="shared" si="663"/>
        <v>308</v>
      </c>
      <c r="CV634" s="94">
        <f t="shared" si="664"/>
        <v>26</v>
      </c>
      <c r="CW634" s="94">
        <v>1</v>
      </c>
      <c r="CX634" s="94">
        <f>CX$3/DA$3</f>
        <v>0.38461538461538458</v>
      </c>
      <c r="CY634" s="93">
        <f>CY633*CW634</f>
        <v>1368182951116800</v>
      </c>
      <c r="CZ634" s="93">
        <f>CU634*CY634*$G634*CX634</f>
        <v>2.7779359310615941E+18</v>
      </c>
      <c r="DA634" s="93">
        <f t="shared" si="676"/>
        <v>9.0870115669773861E+19</v>
      </c>
      <c r="DB634" s="93">
        <f t="shared" si="665"/>
        <v>8.381288838543692E+39</v>
      </c>
      <c r="DC634" s="93">
        <f t="shared" si="666"/>
        <v>417245.8666666667</v>
      </c>
      <c r="DD634" s="94">
        <f t="shared" si="667"/>
        <v>32.711379212783953</v>
      </c>
      <c r="DE634" s="100">
        <f t="shared" si="683"/>
        <v>5.7699854785100593</v>
      </c>
    </row>
    <row r="635" spans="1:109">
      <c r="A635" s="84">
        <v>8192</v>
      </c>
      <c r="B635" s="84">
        <f t="shared" si="623"/>
        <v>20.966666666666665</v>
      </c>
      <c r="C635" s="112">
        <f t="shared" si="684"/>
        <v>14.74</v>
      </c>
      <c r="D635" s="116"/>
      <c r="E635" s="86">
        <f t="shared" si="688"/>
        <v>4.1449999999999996</v>
      </c>
      <c r="F635" s="86">
        <f t="shared" si="689"/>
        <v>4.1449999999999996</v>
      </c>
      <c r="G635" s="87">
        <f t="shared" si="624"/>
        <v>17.181024999999998</v>
      </c>
      <c r="H635" s="88">
        <f t="shared" si="690"/>
        <v>7.4058251550693441E+37</v>
      </c>
      <c r="I635" s="84">
        <f t="shared" si="691"/>
        <v>125.80000000000007</v>
      </c>
      <c r="J635" s="89">
        <v>629</v>
      </c>
      <c r="K635" s="94">
        <f t="shared" si="625"/>
        <v>629</v>
      </c>
      <c r="L635" s="94">
        <f t="shared" si="626"/>
        <v>10</v>
      </c>
      <c r="M635" s="94">
        <v>1</v>
      </c>
      <c r="N635" s="94">
        <f>N$3/Q$3</f>
        <v>1</v>
      </c>
      <c r="O635" s="93">
        <f>O634*M635</f>
        <v>8.234099991404146E+32</v>
      </c>
      <c r="P635" s="93">
        <f>K635*O635*$G635*N635</f>
        <v>8.8984804739228253E+36</v>
      </c>
      <c r="Q635" s="93">
        <f t="shared" si="685"/>
        <v>7.4058251550693441E+38</v>
      </c>
      <c r="R635" s="93">
        <f t="shared" si="686"/>
        <v>3.7029125775346719E+39</v>
      </c>
      <c r="S635" s="93">
        <f t="shared" si="627"/>
        <v>417518.93333333335</v>
      </c>
      <c r="T635" s="94">
        <f t="shared" si="687"/>
        <v>83.225727996732275</v>
      </c>
      <c r="U635" s="100">
        <f>T635/(($C635/N$3))</f>
        <v>5.6462502033061241</v>
      </c>
      <c r="V635" s="94">
        <f t="shared" si="628"/>
        <v>619</v>
      </c>
      <c r="W635" s="97">
        <f t="shared" si="629"/>
        <v>10.5</v>
      </c>
      <c r="X635" s="94">
        <v>1</v>
      </c>
      <c r="Y635" s="94">
        <f>Y$3/AB$3</f>
        <v>0.95238095238095244</v>
      </c>
      <c r="Z635" s="93">
        <f>Z634*X635</f>
        <v>5.533315194223585E+31</v>
      </c>
      <c r="AA635" s="93">
        <f>V635*Z635*$G635*Y635</f>
        <v>5.6044865255155266E+35</v>
      </c>
      <c r="AB635" s="93">
        <f t="shared" si="668"/>
        <v>1.944029103205702E+38</v>
      </c>
      <c r="AC635" s="93">
        <f t="shared" si="630"/>
        <v>3.8880582064114055E+39</v>
      </c>
      <c r="AD635" s="93">
        <f t="shared" si="631"/>
        <v>417518.93333333335</v>
      </c>
      <c r="AE635" s="94">
        <f t="shared" si="632"/>
        <v>346.8701538232142</v>
      </c>
      <c r="AF635" s="100">
        <f t="shared" si="669"/>
        <v>24.709203630554608</v>
      </c>
      <c r="AG635" s="94">
        <f t="shared" si="633"/>
        <v>594</v>
      </c>
      <c r="AH635" s="94">
        <f t="shared" si="634"/>
        <v>11.75</v>
      </c>
      <c r="AI635" s="94">
        <v>1</v>
      </c>
      <c r="AJ635" s="94">
        <f>AJ$3/AM$3</f>
        <v>0.85106382978723394</v>
      </c>
      <c r="AK635" s="93">
        <f>AK634*AI635</f>
        <v>4.8416507949456365E+30</v>
      </c>
      <c r="AL635" s="93">
        <f>AG635*AK635*$G635*AJ635</f>
        <v>4.205243137824946E+34</v>
      </c>
      <c r="AM635" s="93">
        <f t="shared" si="670"/>
        <v>6.7983160603175474E+36</v>
      </c>
      <c r="AN635" s="93">
        <f t="shared" si="635"/>
        <v>4.3509222786032394E+39</v>
      </c>
      <c r="AO635" s="93">
        <f t="shared" si="636"/>
        <v>417518.93333333335</v>
      </c>
      <c r="AP635" s="94">
        <f t="shared" si="637"/>
        <v>161.66285366876079</v>
      </c>
      <c r="AQ635" s="100">
        <f t="shared" si="677"/>
        <v>12.886964251071502</v>
      </c>
      <c r="AR635" s="94">
        <f t="shared" si="638"/>
        <v>564</v>
      </c>
      <c r="AS635" s="94">
        <f t="shared" si="639"/>
        <v>13.25</v>
      </c>
      <c r="AT635" s="94">
        <v>1</v>
      </c>
      <c r="AU635" s="94">
        <f>AU$3/AX$3</f>
        <v>0.75471698113207542</v>
      </c>
      <c r="AV635" s="93">
        <f>AV634*AT635</f>
        <v>4.2949472177385817E+29</v>
      </c>
      <c r="AW635" s="93">
        <f>AR635*AV635*$G635*AU635</f>
        <v>3.1410158395629369E+33</v>
      </c>
      <c r="AX635" s="93">
        <f t="shared" si="671"/>
        <v>1.1978415930745654E+35</v>
      </c>
      <c r="AY635" s="93">
        <f t="shared" si="640"/>
        <v>4.9063591652334407E+39</v>
      </c>
      <c r="AZ635" s="93">
        <f t="shared" si="641"/>
        <v>417518.93333333335</v>
      </c>
      <c r="BA635" s="94">
        <f t="shared" si="642"/>
        <v>38.135484004475494</v>
      </c>
      <c r="BB635" s="100">
        <f t="shared" si="678"/>
        <v>3.4280540234687944</v>
      </c>
      <c r="BC635" s="94">
        <f t="shared" si="643"/>
        <v>527</v>
      </c>
      <c r="BD635" s="94">
        <f t="shared" si="644"/>
        <v>15.1</v>
      </c>
      <c r="BE635" s="94">
        <v>1</v>
      </c>
      <c r="BF635" s="94">
        <f>BF$3/BI$3</f>
        <v>0.66225165562913912</v>
      </c>
      <c r="BG635" s="93">
        <f>BG634*BE635</f>
        <v>2.8150769201381697E+27</v>
      </c>
      <c r="BH635" s="93">
        <f>BC635*BG635*$G635*BF635</f>
        <v>1.6880021826713579E+31</v>
      </c>
      <c r="BI635" s="93">
        <f t="shared" si="672"/>
        <v>8.0823655763097418E+32</v>
      </c>
      <c r="BJ635" s="93">
        <f t="shared" si="645"/>
        <v>5.5913979920773544E+39</v>
      </c>
      <c r="BK635" s="93">
        <f t="shared" si="646"/>
        <v>417518.93333333335</v>
      </c>
      <c r="BL635" s="94">
        <f t="shared" si="647"/>
        <v>47.881250742928223</v>
      </c>
      <c r="BM635" s="100">
        <f t="shared" si="679"/>
        <v>4.9050670706798929</v>
      </c>
      <c r="BN635" s="94">
        <f t="shared" si="648"/>
        <v>477</v>
      </c>
      <c r="BO635" s="94">
        <f t="shared" si="649"/>
        <v>17.600000000000001</v>
      </c>
      <c r="BP635" s="94">
        <v>1</v>
      </c>
      <c r="BQ635" s="94">
        <f>BQ$3/BT$3</f>
        <v>0.56818181818181823</v>
      </c>
      <c r="BR635" s="93">
        <f>BR634*BP635</f>
        <v>1.347387243826816E+24</v>
      </c>
      <c r="BS635" s="93">
        <f>BN635*BR635*$G635*BQ635</f>
        <v>6.2740389774175057E+27</v>
      </c>
      <c r="BT635" s="93">
        <f t="shared" si="673"/>
        <v>9.1997124730346541E+29</v>
      </c>
      <c r="BU635" s="93">
        <f t="shared" si="650"/>
        <v>6.5171261364610234E+39</v>
      </c>
      <c r="BV635" s="93">
        <f t="shared" si="651"/>
        <v>417518.93333333335</v>
      </c>
      <c r="BW635" s="94">
        <f t="shared" si="652"/>
        <v>146.6314204637186</v>
      </c>
      <c r="BX635" s="100">
        <f t="shared" si="680"/>
        <v>17.508229309100727</v>
      </c>
      <c r="BY635" s="94">
        <f t="shared" si="653"/>
        <v>422</v>
      </c>
      <c r="BZ635" s="94">
        <f t="shared" si="654"/>
        <v>20.350000000000001</v>
      </c>
      <c r="CA635" s="94">
        <v>1</v>
      </c>
      <c r="CB635" s="94">
        <f>CB$3/CE$3</f>
        <v>0.49140049140049141</v>
      </c>
      <c r="CC635" s="93">
        <f>CC634*CA635</f>
        <v>8.6885090127721267E+21</v>
      </c>
      <c r="CD635" s="93">
        <f>BY635*CC635*$G635*CB635</f>
        <v>3.0955823595484457E+25</v>
      </c>
      <c r="CE635" s="93">
        <f t="shared" si="674"/>
        <v>5.1939294662823635E+26</v>
      </c>
      <c r="CF635" s="93">
        <f t="shared" si="655"/>
        <v>7.5354270952830581E+39</v>
      </c>
      <c r="CG635" s="93">
        <f t="shared" si="656"/>
        <v>417518.93333333335</v>
      </c>
      <c r="CH635" s="94">
        <f t="shared" si="657"/>
        <v>16.778521334641553</v>
      </c>
      <c r="CI635" s="100">
        <f t="shared" si="681"/>
        <v>2.3164376469467816</v>
      </c>
      <c r="CJ635" s="94">
        <f t="shared" si="658"/>
        <v>372</v>
      </c>
      <c r="CK635" s="94">
        <f t="shared" si="659"/>
        <v>22.85</v>
      </c>
      <c r="CL635" s="94">
        <v>1</v>
      </c>
      <c r="CM635" s="94">
        <f>CM$3/CP$3</f>
        <v>0.43763676148796499</v>
      </c>
      <c r="CN635" s="93">
        <f>CN634*CL635</f>
        <v>3.45064814954496E+18</v>
      </c>
      <c r="CO635" s="93">
        <f>CJ635*CN635*$G635*CM635</f>
        <v>9.651759312890711E+21</v>
      </c>
      <c r="CP635" s="93">
        <f t="shared" si="675"/>
        <v>5.6953167375878953E+23</v>
      </c>
      <c r="CQ635" s="93">
        <f t="shared" si="660"/>
        <v>8.4611552396667259E+39</v>
      </c>
      <c r="CR635" s="93">
        <f t="shared" si="661"/>
        <v>417518.93333333335</v>
      </c>
      <c r="CS635" s="94">
        <f t="shared" si="662"/>
        <v>59.008068404496328</v>
      </c>
      <c r="CT635" s="100">
        <f t="shared" si="682"/>
        <v>9.1474515810226684</v>
      </c>
      <c r="CU635" s="94">
        <f t="shared" si="663"/>
        <v>309</v>
      </c>
      <c r="CV635" s="94">
        <f t="shared" si="664"/>
        <v>26</v>
      </c>
      <c r="CW635" s="94">
        <v>1</v>
      </c>
      <c r="CX635" s="94">
        <f>CX$3/DA$3</f>
        <v>0.38461538461538458</v>
      </c>
      <c r="CY635" s="93">
        <f>CY634*CW635</f>
        <v>1368182951116800</v>
      </c>
      <c r="CZ635" s="93">
        <f>CU635*CY635*$G635*CX635</f>
        <v>2.7936910445010995E+18</v>
      </c>
      <c r="DA635" s="93">
        <f t="shared" si="676"/>
        <v>1.0438235238825953E+20</v>
      </c>
      <c r="DB635" s="93">
        <f t="shared" si="665"/>
        <v>9.6275727015901466E+39</v>
      </c>
      <c r="DC635" s="93">
        <f t="shared" si="666"/>
        <v>417518.93333333335</v>
      </c>
      <c r="DD635" s="94">
        <f t="shared" si="667"/>
        <v>37.36359916881942</v>
      </c>
      <c r="DE635" s="100">
        <f t="shared" si="683"/>
        <v>6.5905941546085813</v>
      </c>
    </row>
    <row r="636" spans="1:109">
      <c r="A636" s="84">
        <v>8192</v>
      </c>
      <c r="B636" s="84">
        <f t="shared" si="623"/>
        <v>21</v>
      </c>
      <c r="C636" s="112">
        <f t="shared" si="684"/>
        <v>14.74</v>
      </c>
      <c r="D636" s="116"/>
      <c r="E636" s="86">
        <f t="shared" si="688"/>
        <v>4.1500000000000004</v>
      </c>
      <c r="F636" s="86">
        <f t="shared" si="689"/>
        <v>4.1500000000000004</v>
      </c>
      <c r="G636" s="87">
        <f t="shared" si="624"/>
        <v>17.222500000000004</v>
      </c>
      <c r="H636" s="88">
        <f t="shared" si="690"/>
        <v>8.5070591730238167E+37</v>
      </c>
      <c r="I636" s="84">
        <f t="shared" si="691"/>
        <v>126.00000000000006</v>
      </c>
      <c r="J636" s="89">
        <v>630</v>
      </c>
      <c r="K636" s="94">
        <f t="shared" si="625"/>
        <v>630</v>
      </c>
      <c r="L636" s="94">
        <f t="shared" si="626"/>
        <v>10</v>
      </c>
      <c r="M636" s="94">
        <v>1</v>
      </c>
      <c r="N636" s="94">
        <f>N$3/Q$3</f>
        <v>1</v>
      </c>
      <c r="O636" s="93">
        <f>O635*M636</f>
        <v>8.234099991404146E+32</v>
      </c>
      <c r="P636" s="93">
        <f>K636*O636*$G636*N636</f>
        <v>8.9341425874233503E+36</v>
      </c>
      <c r="Q636" s="93">
        <f t="shared" si="685"/>
        <v>8.5070591730238167E+38</v>
      </c>
      <c r="R636" s="93">
        <f t="shared" si="686"/>
        <v>4.2535295865119085E+39</v>
      </c>
      <c r="S636" s="93">
        <f t="shared" si="627"/>
        <v>417792</v>
      </c>
      <c r="T636" s="94">
        <f t="shared" si="687"/>
        <v>95.219648553620118</v>
      </c>
      <c r="U636" s="100">
        <f>T636/(($C636/N$3))</f>
        <v>6.4599490199199536</v>
      </c>
      <c r="V636" s="94">
        <f t="shared" si="628"/>
        <v>620</v>
      </c>
      <c r="W636" s="97">
        <f t="shared" si="629"/>
        <v>10.5</v>
      </c>
      <c r="X636" s="94">
        <v>15</v>
      </c>
      <c r="Y636" s="94">
        <f>Y$3/AB$3</f>
        <v>0.95238095238095244</v>
      </c>
      <c r="Z636" s="93">
        <f>Z635*X636</f>
        <v>8.2999727913353771E+32</v>
      </c>
      <c r="AA636" s="93">
        <f>V636*Z636*$G636*Y636</f>
        <v>8.4406375683085348E+36</v>
      </c>
      <c r="AB636" s="93">
        <f t="shared" si="668"/>
        <v>2.2331030329187508E+38</v>
      </c>
      <c r="AC636" s="93">
        <f t="shared" si="630"/>
        <v>4.4662060658375041E+39</v>
      </c>
      <c r="AD636" s="93">
        <f t="shared" si="631"/>
        <v>417792</v>
      </c>
      <c r="AE636" s="94">
        <f t="shared" si="632"/>
        <v>26.456568178015662</v>
      </c>
      <c r="AF636" s="100">
        <f t="shared" si="669"/>
        <v>1.8846266341191618</v>
      </c>
      <c r="AG636" s="94">
        <f t="shared" si="633"/>
        <v>595</v>
      </c>
      <c r="AH636" s="94">
        <f t="shared" si="634"/>
        <v>11.75</v>
      </c>
      <c r="AI636" s="94">
        <v>1</v>
      </c>
      <c r="AJ636" s="94">
        <f>AJ$3/AM$3</f>
        <v>0.85106382978723394</v>
      </c>
      <c r="AK636" s="93">
        <f>AK635*AI636</f>
        <v>4.8416507949456365E+30</v>
      </c>
      <c r="AL636" s="93">
        <f>AG636*AK636*$G636*AJ636</f>
        <v>4.2224912200417864E+34</v>
      </c>
      <c r="AM636" s="93">
        <f t="shared" si="670"/>
        <v>7.8092144752366889E+36</v>
      </c>
      <c r="AN636" s="93">
        <f t="shared" si="635"/>
        <v>4.9978972641514922E+39</v>
      </c>
      <c r="AO636" s="93">
        <f t="shared" si="636"/>
        <v>417792</v>
      </c>
      <c r="AP636" s="94">
        <f t="shared" si="637"/>
        <v>184.94329693738018</v>
      </c>
      <c r="AQ636" s="100">
        <f t="shared" si="677"/>
        <v>14.742766207694826</v>
      </c>
      <c r="AR636" s="94">
        <f t="shared" si="638"/>
        <v>565</v>
      </c>
      <c r="AS636" s="94">
        <f t="shared" si="639"/>
        <v>13.25</v>
      </c>
      <c r="AT636" s="94">
        <v>1</v>
      </c>
      <c r="AU636" s="94">
        <f>AU$3/AX$3</f>
        <v>0.75471698113207542</v>
      </c>
      <c r="AV636" s="93">
        <f>AV635*AT636</f>
        <v>4.2949472177385817E+29</v>
      </c>
      <c r="AW636" s="93">
        <f>AR636*AV636*$G636*AU636</f>
        <v>3.1541808738482298E+33</v>
      </c>
      <c r="AX636" s="93">
        <f t="shared" si="671"/>
        <v>1.375958667511781E+35</v>
      </c>
      <c r="AY636" s="93">
        <f t="shared" si="640"/>
        <v>5.6359267021282778E+39</v>
      </c>
      <c r="AZ636" s="93">
        <f t="shared" si="641"/>
        <v>417792</v>
      </c>
      <c r="BA636" s="94">
        <f t="shared" si="642"/>
        <v>43.623327974627372</v>
      </c>
      <c r="BB636" s="100">
        <f t="shared" si="678"/>
        <v>3.9213642853718635</v>
      </c>
      <c r="BC636" s="94">
        <f t="shared" si="643"/>
        <v>528</v>
      </c>
      <c r="BD636" s="94">
        <f t="shared" si="644"/>
        <v>15.1</v>
      </c>
      <c r="BE636" s="94">
        <v>1</v>
      </c>
      <c r="BF636" s="94">
        <f>BF$3/BI$3</f>
        <v>0.66225165562913912</v>
      </c>
      <c r="BG636" s="93">
        <f>BG635*BE636</f>
        <v>2.8150769201381697E+27</v>
      </c>
      <c r="BH636" s="93">
        <f>BC636*BG636*$G636*BF636</f>
        <v>1.6952877928303343E+31</v>
      </c>
      <c r="BI636" s="93">
        <f t="shared" si="672"/>
        <v>9.2842000419916653E+32</v>
      </c>
      <c r="BJ636" s="93">
        <f t="shared" si="645"/>
        <v>6.4228296756329819E+39</v>
      </c>
      <c r="BK636" s="93">
        <f t="shared" si="646"/>
        <v>417792</v>
      </c>
      <c r="BL636" s="94">
        <f t="shared" si="647"/>
        <v>54.764743079352989</v>
      </c>
      <c r="BM636" s="100">
        <f t="shared" si="679"/>
        <v>5.6102280902186576</v>
      </c>
      <c r="BN636" s="94">
        <f t="shared" si="648"/>
        <v>478</v>
      </c>
      <c r="BO636" s="94">
        <f t="shared" si="649"/>
        <v>17.600000000000001</v>
      </c>
      <c r="BP636" s="94">
        <v>1</v>
      </c>
      <c r="BQ636" s="94">
        <f>BQ$3/BT$3</f>
        <v>0.56818181818181823</v>
      </c>
      <c r="BR636" s="93">
        <f>BR635*BP636</f>
        <v>1.347387243826816E+24</v>
      </c>
      <c r="BS636" s="93">
        <f>BN636*BR636*$G636*BQ636</f>
        <v>6.3023693827579032E+27</v>
      </c>
      <c r="BT636" s="93">
        <f t="shared" si="673"/>
        <v>1.0567694584220612E+30</v>
      </c>
      <c r="BU636" s="93">
        <f t="shared" si="650"/>
        <v>7.4862120722609593E+39</v>
      </c>
      <c r="BV636" s="93">
        <f t="shared" si="651"/>
        <v>417792</v>
      </c>
      <c r="BW636" s="94">
        <f t="shared" si="652"/>
        <v>167.6781213924375</v>
      </c>
      <c r="BX636" s="100">
        <f t="shared" si="680"/>
        <v>20.021268225962686</v>
      </c>
      <c r="BY636" s="94">
        <f t="shared" si="653"/>
        <v>423</v>
      </c>
      <c r="BZ636" s="94">
        <f t="shared" si="654"/>
        <v>20.350000000000001</v>
      </c>
      <c r="CA636" s="94">
        <v>1</v>
      </c>
      <c r="CB636" s="94">
        <f>CB$3/CE$3</f>
        <v>0.49140049140049141</v>
      </c>
      <c r="CC636" s="93">
        <f>CC635*CA636</f>
        <v>8.6885090127721267E+21</v>
      </c>
      <c r="CD636" s="93">
        <f>BY636*CC636*$G636*CB636</f>
        <v>3.1104083075112509E+25</v>
      </c>
      <c r="CE636" s="93">
        <f t="shared" si="674"/>
        <v>5.9662582338891795E+26</v>
      </c>
      <c r="CF636" s="93">
        <f t="shared" si="655"/>
        <v>8.6559327085517336E+39</v>
      </c>
      <c r="CG636" s="93">
        <f t="shared" si="656"/>
        <v>417792</v>
      </c>
      <c r="CH636" s="94">
        <f t="shared" si="657"/>
        <v>19.181591752701422</v>
      </c>
      <c r="CI636" s="100">
        <f t="shared" si="681"/>
        <v>2.6482048315296742</v>
      </c>
      <c r="CJ636" s="94">
        <f t="shared" si="658"/>
        <v>373</v>
      </c>
      <c r="CK636" s="94">
        <f t="shared" si="659"/>
        <v>22.85</v>
      </c>
      <c r="CL636" s="94">
        <v>1</v>
      </c>
      <c r="CM636" s="94">
        <f>CM$3/CP$3</f>
        <v>0.43763676148796499</v>
      </c>
      <c r="CN636" s="93">
        <f>CN635*CL636</f>
        <v>3.45064814954496E+18</v>
      </c>
      <c r="CO636" s="93">
        <f>CJ636*CN636*$G636*CM636</f>
        <v>9.7010668852585158E+21</v>
      </c>
      <c r="CP636" s="93">
        <f t="shared" si="675"/>
        <v>6.5422009676542959E+23</v>
      </c>
      <c r="CQ636" s="93">
        <f t="shared" si="660"/>
        <v>9.7193151051797111E+39</v>
      </c>
      <c r="CR636" s="93">
        <f t="shared" si="661"/>
        <v>417792</v>
      </c>
      <c r="CS636" s="94">
        <f t="shared" si="662"/>
        <v>67.437953423408004</v>
      </c>
      <c r="CT636" s="100">
        <f t="shared" si="682"/>
        <v>10.454255330562232</v>
      </c>
      <c r="CU636" s="94">
        <f t="shared" si="663"/>
        <v>310</v>
      </c>
      <c r="CV636" s="94">
        <f t="shared" si="664"/>
        <v>26</v>
      </c>
      <c r="CW636" s="94">
        <v>1</v>
      </c>
      <c r="CX636" s="94">
        <f>CX$3/DA$3</f>
        <v>0.38461538461538458</v>
      </c>
      <c r="CY636" s="93">
        <f>CY635*CW636</f>
        <v>1368182951116800</v>
      </c>
      <c r="CZ636" s="93">
        <f>CU636*CY636*$G636*CX636</f>
        <v>2.8094979120918533E+18</v>
      </c>
      <c r="DA636" s="93">
        <f t="shared" si="676"/>
        <v>1.1990383647911454E+20</v>
      </c>
      <c r="DB636" s="93">
        <f t="shared" si="665"/>
        <v>1.1059176924930962E+40</v>
      </c>
      <c r="DC636" s="93">
        <f t="shared" si="666"/>
        <v>417792</v>
      </c>
      <c r="DD636" s="94">
        <f t="shared" si="667"/>
        <v>42.678030107464423</v>
      </c>
      <c r="DE636" s="100">
        <f t="shared" si="683"/>
        <v>7.5280107380873469</v>
      </c>
    </row>
    <row r="637" spans="1:109">
      <c r="A637" s="84">
        <v>8192</v>
      </c>
      <c r="B637" s="84">
        <f t="shared" si="623"/>
        <v>21.033333333333335</v>
      </c>
      <c r="C637" s="112">
        <f t="shared" si="684"/>
        <v>14.74</v>
      </c>
      <c r="D637" s="116"/>
      <c r="E637" s="86">
        <f t="shared" si="688"/>
        <v>4.1550000000000002</v>
      </c>
      <c r="F637" s="86">
        <f t="shared" si="689"/>
        <v>4.1550000000000002</v>
      </c>
      <c r="G637" s="87">
        <f t="shared" si="624"/>
        <v>17.264025000000004</v>
      </c>
      <c r="H637" s="88">
        <f t="shared" si="690"/>
        <v>9.7720448779148999E+37</v>
      </c>
      <c r="I637" s="84">
        <f t="shared" si="691"/>
        <v>126.20000000000007</v>
      </c>
      <c r="J637" s="89">
        <v>631</v>
      </c>
      <c r="K637" s="94">
        <f t="shared" si="625"/>
        <v>631</v>
      </c>
      <c r="L637" s="94">
        <f t="shared" si="626"/>
        <v>10</v>
      </c>
      <c r="M637" s="94">
        <v>1</v>
      </c>
      <c r="N637" s="94">
        <f>N$3/Q$3</f>
        <v>1</v>
      </c>
      <c r="O637" s="93">
        <f>O636*M637</f>
        <v>8.234099991404146E+32</v>
      </c>
      <c r="P637" s="93">
        <f>K637*O637*$G637*N637</f>
        <v>8.9698989813687727E+36</v>
      </c>
      <c r="Q637" s="93">
        <f t="shared" si="685"/>
        <v>9.7720448779149003E+38</v>
      </c>
      <c r="R637" s="93">
        <f t="shared" si="686"/>
        <v>4.8860224389574503E+39</v>
      </c>
      <c r="S637" s="93">
        <f t="shared" si="627"/>
        <v>418065.06666666665</v>
      </c>
      <c r="T637" s="94">
        <f t="shared" si="687"/>
        <v>108.94264136321102</v>
      </c>
      <c r="U637" s="100">
        <f>T637/(($C637/N$3))</f>
        <v>7.3909526026601782</v>
      </c>
      <c r="V637" s="94">
        <f t="shared" si="628"/>
        <v>621</v>
      </c>
      <c r="W637" s="97">
        <f t="shared" si="629"/>
        <v>10.5</v>
      </c>
      <c r="X637" s="94">
        <v>1</v>
      </c>
      <c r="Y637" s="94">
        <f>Y$3/AB$3</f>
        <v>0.95238095238095244</v>
      </c>
      <c r="Z637" s="93">
        <f>Z636*X637</f>
        <v>8.2999727913353771E+32</v>
      </c>
      <c r="AA637" s="93">
        <f>V637*Z637*$G637*Y637</f>
        <v>8.4746354623340824E+36</v>
      </c>
      <c r="AB637" s="93">
        <f t="shared" si="668"/>
        <v>2.5651617804526591E+38</v>
      </c>
      <c r="AC637" s="93">
        <f t="shared" si="630"/>
        <v>5.1303235609053227E+39</v>
      </c>
      <c r="AD637" s="93">
        <f t="shared" si="631"/>
        <v>418065.06666666665</v>
      </c>
      <c r="AE637" s="94">
        <f t="shared" si="632"/>
        <v>30.268697595945476</v>
      </c>
      <c r="AF637" s="100">
        <f t="shared" si="669"/>
        <v>2.1561826645687074</v>
      </c>
      <c r="AG637" s="94">
        <f t="shared" si="633"/>
        <v>596</v>
      </c>
      <c r="AH637" s="94">
        <f t="shared" si="634"/>
        <v>11.75</v>
      </c>
      <c r="AI637" s="94">
        <v>1</v>
      </c>
      <c r="AJ637" s="94">
        <f>AJ$3/AM$3</f>
        <v>0.85106382978723394</v>
      </c>
      <c r="AK637" s="93">
        <f>AK636*AI637</f>
        <v>4.8416507949456365E+30</v>
      </c>
      <c r="AL637" s="93">
        <f>AG637*AK637*$G637*AJ637</f>
        <v>4.2397857615034867E+34</v>
      </c>
      <c r="AM637" s="93">
        <f t="shared" si="670"/>
        <v>8.9704318215234208E+36</v>
      </c>
      <c r="AN637" s="93">
        <f t="shared" si="635"/>
        <v>5.7410763657750043E+39</v>
      </c>
      <c r="AO637" s="93">
        <f t="shared" si="636"/>
        <v>418065.06666666665</v>
      </c>
      <c r="AP637" s="94">
        <f t="shared" si="637"/>
        <v>211.57747881917462</v>
      </c>
      <c r="AQ637" s="100">
        <f t="shared" si="677"/>
        <v>16.865911642641127</v>
      </c>
      <c r="AR637" s="94">
        <f t="shared" si="638"/>
        <v>566</v>
      </c>
      <c r="AS637" s="94">
        <f t="shared" si="639"/>
        <v>13.25</v>
      </c>
      <c r="AT637" s="94">
        <v>1</v>
      </c>
      <c r="AU637" s="94">
        <f>AU$3/AX$3</f>
        <v>0.75471698113207542</v>
      </c>
      <c r="AV637" s="93">
        <f>AV636*AT637</f>
        <v>4.2949472177385817E+29</v>
      </c>
      <c r="AW637" s="93">
        <f>AR637*AV637*$G637*AU637</f>
        <v>3.1673819694828029E+33</v>
      </c>
      <c r="AX637" s="93">
        <f t="shared" si="671"/>
        <v>1.5805614579146951E+35</v>
      </c>
      <c r="AY637" s="93">
        <f t="shared" si="640"/>
        <v>6.4739797316186215E+39</v>
      </c>
      <c r="AZ637" s="93">
        <f t="shared" si="641"/>
        <v>418065.06666666665</v>
      </c>
      <c r="BA637" s="94">
        <f t="shared" si="642"/>
        <v>49.90119515559352</v>
      </c>
      <c r="BB637" s="100">
        <f t="shared" si="678"/>
        <v>4.4856908806758078</v>
      </c>
      <c r="BC637" s="94">
        <f t="shared" si="643"/>
        <v>529</v>
      </c>
      <c r="BD637" s="94">
        <f t="shared" si="644"/>
        <v>15.1</v>
      </c>
      <c r="BE637" s="94">
        <v>1</v>
      </c>
      <c r="BF637" s="94">
        <f>BF$3/BI$3</f>
        <v>0.66225165562913912</v>
      </c>
      <c r="BG637" s="93">
        <f>BG636*BE637</f>
        <v>2.8150769201381697E+27</v>
      </c>
      <c r="BH637" s="93">
        <f>BC637*BG637*$G637*BF637</f>
        <v>1.7025937983148115E+31</v>
      </c>
      <c r="BI637" s="93">
        <f t="shared" si="672"/>
        <v>1.066474531569923E+33</v>
      </c>
      <c r="BJ637" s="93">
        <f t="shared" si="645"/>
        <v>7.3778938828257492E+39</v>
      </c>
      <c r="BK637" s="93">
        <f t="shared" si="646"/>
        <v>418065.06666666665</v>
      </c>
      <c r="BL637" s="94">
        <f t="shared" si="647"/>
        <v>62.638224844087603</v>
      </c>
      <c r="BM637" s="100">
        <f t="shared" si="679"/>
        <v>6.4168059372165729</v>
      </c>
      <c r="BN637" s="94">
        <f t="shared" si="648"/>
        <v>479</v>
      </c>
      <c r="BO637" s="94">
        <f t="shared" si="649"/>
        <v>17.600000000000001</v>
      </c>
      <c r="BP637" s="94">
        <v>1</v>
      </c>
      <c r="BQ637" s="94">
        <f>BQ$3/BT$3</f>
        <v>0.56818181818181823</v>
      </c>
      <c r="BR637" s="93">
        <f>BR636*BP637</f>
        <v>1.347387243826816E+24</v>
      </c>
      <c r="BS637" s="93">
        <f>BN637*BR637*$G637*BQ637</f>
        <v>6.3307816265621454E+27</v>
      </c>
      <c r="BT637" s="93">
        <f t="shared" si="673"/>
        <v>1.2139093385005296E+30</v>
      </c>
      <c r="BU637" s="93">
        <f t="shared" si="650"/>
        <v>8.5993994925651124E+39</v>
      </c>
      <c r="BV637" s="93">
        <f t="shared" si="651"/>
        <v>418065.06666666665</v>
      </c>
      <c r="BW637" s="94">
        <f t="shared" si="652"/>
        <v>191.74715068472966</v>
      </c>
      <c r="BX637" s="100">
        <f t="shared" si="680"/>
        <v>22.895182171311003</v>
      </c>
      <c r="BY637" s="94">
        <f t="shared" si="653"/>
        <v>424</v>
      </c>
      <c r="BZ637" s="94">
        <f t="shared" si="654"/>
        <v>20.350000000000001</v>
      </c>
      <c r="CA637" s="94">
        <v>1</v>
      </c>
      <c r="CB637" s="94">
        <f>CB$3/CE$3</f>
        <v>0.49140049140049141</v>
      </c>
      <c r="CC637" s="93">
        <f>CC636*CA637</f>
        <v>8.6885090127721267E+21</v>
      </c>
      <c r="CD637" s="93">
        <f>BY637*CC637*$G637*CB637</f>
        <v>3.1252787227081422E+25</v>
      </c>
      <c r="CE637" s="93">
        <f t="shared" si="674"/>
        <v>6.8534310187560149E+26</v>
      </c>
      <c r="CF637" s="93">
        <f t="shared" si="655"/>
        <v>9.9430556632784123E+39</v>
      </c>
      <c r="CG637" s="93">
        <f t="shared" si="656"/>
        <v>418065.06666666665</v>
      </c>
      <c r="CH637" s="94">
        <f t="shared" si="657"/>
        <v>21.929023382648328</v>
      </c>
      <c r="CI637" s="100">
        <f t="shared" si="681"/>
        <v>3.0275144222312993</v>
      </c>
      <c r="CJ637" s="94">
        <f t="shared" si="658"/>
        <v>374</v>
      </c>
      <c r="CK637" s="94">
        <f t="shared" si="659"/>
        <v>22.85</v>
      </c>
      <c r="CL637" s="94">
        <v>1</v>
      </c>
      <c r="CM637" s="94">
        <f>CM$3/CP$3</f>
        <v>0.43763676148796499</v>
      </c>
      <c r="CN637" s="93">
        <f>CN636*CL637</f>
        <v>3.45064814954496E+18</v>
      </c>
      <c r="CO637" s="93">
        <f>CJ637*CN637*$G637*CM637</f>
        <v>9.7505279623897285E+21</v>
      </c>
      <c r="CP637" s="93">
        <f t="shared" si="675"/>
        <v>7.5150154896045E+23</v>
      </c>
      <c r="CQ637" s="93">
        <f t="shared" si="660"/>
        <v>1.1164561273017773E+40</v>
      </c>
      <c r="CR637" s="93">
        <f t="shared" si="661"/>
        <v>418065.06666666665</v>
      </c>
      <c r="CS637" s="94">
        <f t="shared" si="662"/>
        <v>77.072908447540797</v>
      </c>
      <c r="CT637" s="100">
        <f t="shared" si="682"/>
        <v>11.947869457437635</v>
      </c>
      <c r="CU637" s="94">
        <f t="shared" si="663"/>
        <v>311</v>
      </c>
      <c r="CV637" s="94">
        <f t="shared" si="664"/>
        <v>26</v>
      </c>
      <c r="CW637" s="94">
        <v>1</v>
      </c>
      <c r="CX637" s="94">
        <f>CX$3/DA$3</f>
        <v>0.38461538461538458</v>
      </c>
      <c r="CY637" s="93">
        <f>CY636*CW637</f>
        <v>1368182951116800</v>
      </c>
      <c r="CZ637" s="93">
        <f>CU637*CY637*$G637*CX637</f>
        <v>2.8253566127674849E+18</v>
      </c>
      <c r="DA637" s="93">
        <f t="shared" si="676"/>
        <v>1.3773333972139242E+20</v>
      </c>
      <c r="DB637" s="93">
        <f t="shared" si="665"/>
        <v>1.2703658341289369E+40</v>
      </c>
      <c r="DC637" s="93">
        <f t="shared" si="666"/>
        <v>418065.06666666665</v>
      </c>
      <c r="DD637" s="94">
        <f t="shared" si="667"/>
        <v>48.749010690894792</v>
      </c>
      <c r="DE637" s="100">
        <f t="shared" si="683"/>
        <v>8.5988756985296106</v>
      </c>
    </row>
    <row r="638" spans="1:109">
      <c r="A638" s="84">
        <v>8192</v>
      </c>
      <c r="B638" s="84">
        <f t="shared" si="623"/>
        <v>21.066666666666666</v>
      </c>
      <c r="C638" s="112">
        <f t="shared" si="684"/>
        <v>14.74</v>
      </c>
      <c r="D638" s="116"/>
      <c r="E638" s="86">
        <f t="shared" si="688"/>
        <v>4.16</v>
      </c>
      <c r="F638" s="86">
        <f t="shared" si="689"/>
        <v>4.16</v>
      </c>
      <c r="G638" s="87">
        <f t="shared" si="624"/>
        <v>17.305600000000002</v>
      </c>
      <c r="H638" s="88">
        <f t="shared" si="690"/>
        <v>1.1225131876218047E+38</v>
      </c>
      <c r="I638" s="84">
        <f t="shared" si="691"/>
        <v>126.40000000000006</v>
      </c>
      <c r="J638" s="89">
        <v>632</v>
      </c>
      <c r="K638" s="94">
        <f t="shared" si="625"/>
        <v>632</v>
      </c>
      <c r="L638" s="94">
        <f t="shared" si="626"/>
        <v>10</v>
      </c>
      <c r="M638" s="94">
        <v>1</v>
      </c>
      <c r="N638" s="94">
        <f>N$3/Q$3</f>
        <v>1</v>
      </c>
      <c r="O638" s="93">
        <f>O637*M638</f>
        <v>8.234099991404146E+32</v>
      </c>
      <c r="P638" s="93">
        <f>K638*O638*$G638*N638</f>
        <v>9.0057497792705952E+36</v>
      </c>
      <c r="Q638" s="93">
        <f t="shared" si="685"/>
        <v>1.1225131876218047E+39</v>
      </c>
      <c r="R638" s="93">
        <f t="shared" si="686"/>
        <v>5.6125659381090241E+39</v>
      </c>
      <c r="S638" s="93">
        <f t="shared" si="627"/>
        <v>418338.1333333333</v>
      </c>
      <c r="T638" s="94">
        <f t="shared" si="687"/>
        <v>124.64405686749168</v>
      </c>
      <c r="U638" s="100">
        <f>T638/(($C638/N$3))</f>
        <v>8.4561775351079831</v>
      </c>
      <c r="V638" s="94">
        <f t="shared" si="628"/>
        <v>622</v>
      </c>
      <c r="W638" s="97">
        <f t="shared" si="629"/>
        <v>10.5</v>
      </c>
      <c r="X638" s="94">
        <v>1</v>
      </c>
      <c r="Y638" s="94">
        <f>Y$3/AB$3</f>
        <v>0.95238095238095244</v>
      </c>
      <c r="Z638" s="93">
        <f>Z637*X638</f>
        <v>8.2999727913353771E+32</v>
      </c>
      <c r="AA638" s="93">
        <f>V638*Z638*$G638*Y638</f>
        <v>8.5087235889209758E+36</v>
      </c>
      <c r="AB638" s="93">
        <f t="shared" si="668"/>
        <v>2.9465971175072354E+38</v>
      </c>
      <c r="AC638" s="93">
        <f t="shared" si="630"/>
        <v>5.8931942350144741E+39</v>
      </c>
      <c r="AD638" s="93">
        <f t="shared" si="631"/>
        <v>418338.1333333333</v>
      </c>
      <c r="AE638" s="94">
        <f t="shared" si="632"/>
        <v>34.630307198413817</v>
      </c>
      <c r="AF638" s="100">
        <f t="shared" si="669"/>
        <v>2.4668807705790035</v>
      </c>
      <c r="AG638" s="94">
        <f t="shared" si="633"/>
        <v>597</v>
      </c>
      <c r="AH638" s="94">
        <f t="shared" si="634"/>
        <v>11.75</v>
      </c>
      <c r="AI638" s="94">
        <v>1</v>
      </c>
      <c r="AJ638" s="94">
        <f>AJ$3/AM$3</f>
        <v>0.85106382978723394</v>
      </c>
      <c r="AK638" s="93">
        <f>AK637*AI638</f>
        <v>4.8416507949456365E+30</v>
      </c>
      <c r="AL638" s="93">
        <f>AG638*AK638*$G638*AJ638</f>
        <v>4.2571268240183567E+34</v>
      </c>
      <c r="AM638" s="93">
        <f t="shared" si="670"/>
        <v>1.0304320276997009E+37</v>
      </c>
      <c r="AN638" s="93">
        <f t="shared" si="635"/>
        <v>6.5947649772781019E+39</v>
      </c>
      <c r="AO638" s="93">
        <f t="shared" si="636"/>
        <v>418338.1333333333</v>
      </c>
      <c r="AP638" s="94">
        <f t="shared" si="637"/>
        <v>242.04870333815023</v>
      </c>
      <c r="AQ638" s="100">
        <f t="shared" si="677"/>
        <v>19.294927165693796</v>
      </c>
      <c r="AR638" s="94">
        <f t="shared" si="638"/>
        <v>567</v>
      </c>
      <c r="AS638" s="94">
        <f t="shared" si="639"/>
        <v>13.25</v>
      </c>
      <c r="AT638" s="94">
        <v>1</v>
      </c>
      <c r="AU638" s="94">
        <f>AU$3/AX$3</f>
        <v>0.75471698113207542</v>
      </c>
      <c r="AV638" s="93">
        <f>AV637*AT638</f>
        <v>4.2949472177385817E+29</v>
      </c>
      <c r="AW638" s="93">
        <f>AR638*AV638*$G638*AU638</f>
        <v>3.1806191750887009E+33</v>
      </c>
      <c r="AX638" s="93">
        <f t="shared" si="671"/>
        <v>1.8155883466783262E+35</v>
      </c>
      <c r="AY638" s="93">
        <f t="shared" si="640"/>
        <v>7.4366498679944554E+39</v>
      </c>
      <c r="AZ638" s="93">
        <f t="shared" si="641"/>
        <v>418338.1333333333</v>
      </c>
      <c r="BA638" s="94">
        <f t="shared" si="642"/>
        <v>57.082858611254309</v>
      </c>
      <c r="BB638" s="100">
        <f t="shared" si="678"/>
        <v>5.1312610352721819</v>
      </c>
      <c r="BC638" s="94">
        <f t="shared" si="643"/>
        <v>530</v>
      </c>
      <c r="BD638" s="94">
        <f t="shared" si="644"/>
        <v>15.1</v>
      </c>
      <c r="BE638" s="94">
        <v>1</v>
      </c>
      <c r="BF638" s="94">
        <f>BF$3/BI$3</f>
        <v>0.66225165562913912</v>
      </c>
      <c r="BG638" s="93">
        <f>BG637*BE638</f>
        <v>2.8150769201381697E+27</v>
      </c>
      <c r="BH638" s="93">
        <f>BC638*BG638*$G638*BF638</f>
        <v>1.7099202270891294E+31</v>
      </c>
      <c r="BI638" s="93">
        <f t="shared" si="672"/>
        <v>1.2250575400606041E+33</v>
      </c>
      <c r="BJ638" s="93">
        <f t="shared" si="645"/>
        <v>8.4749745665446261E+39</v>
      </c>
      <c r="BK638" s="93">
        <f t="shared" si="646"/>
        <v>418338.1333333333</v>
      </c>
      <c r="BL638" s="94">
        <f t="shared" si="647"/>
        <v>71.644134074375629</v>
      </c>
      <c r="BM638" s="100">
        <f t="shared" si="679"/>
        <v>7.3393922966287111</v>
      </c>
      <c r="BN638" s="94">
        <f t="shared" si="648"/>
        <v>480</v>
      </c>
      <c r="BO638" s="94">
        <f t="shared" si="649"/>
        <v>17.600000000000001</v>
      </c>
      <c r="BP638" s="94">
        <v>14</v>
      </c>
      <c r="BQ638" s="94">
        <f>BQ$3/BT$3</f>
        <v>0.56818181818181823</v>
      </c>
      <c r="BR638" s="93">
        <f>BR637*BP638</f>
        <v>1.8863421413575423E+25</v>
      </c>
      <c r="BS638" s="93">
        <f>BN638*BR638*$G638*BQ638</f>
        <v>8.9029861531301155E+28</v>
      </c>
      <c r="BT638" s="93">
        <f t="shared" si="673"/>
        <v>1.3944156602510975E+30</v>
      </c>
      <c r="BU638" s="93">
        <f t="shared" si="650"/>
        <v>9.8781160510718818E+39</v>
      </c>
      <c r="BV638" s="93">
        <f t="shared" si="651"/>
        <v>418338.1333333333</v>
      </c>
      <c r="BW638" s="94">
        <f t="shared" si="652"/>
        <v>15.6623366168086</v>
      </c>
      <c r="BX638" s="100">
        <f t="shared" si="680"/>
        <v>1.8701297452905792</v>
      </c>
      <c r="BY638" s="94">
        <f t="shared" si="653"/>
        <v>425</v>
      </c>
      <c r="BZ638" s="94">
        <f t="shared" si="654"/>
        <v>20.350000000000001</v>
      </c>
      <c r="CA638" s="94">
        <v>1</v>
      </c>
      <c r="CB638" s="94">
        <f>CB$3/CE$3</f>
        <v>0.49140049140049141</v>
      </c>
      <c r="CC638" s="93">
        <f>CC637*CA638</f>
        <v>8.6885090127721267E+21</v>
      </c>
      <c r="CD638" s="93">
        <f>BY638*CC638*$G638*CB638</f>
        <v>3.1401936691821855E+25</v>
      </c>
      <c r="CE638" s="93">
        <f t="shared" si="674"/>
        <v>7.8725249373306898E+26</v>
      </c>
      <c r="CF638" s="93">
        <f t="shared" si="655"/>
        <v>1.1421571684051863E+40</v>
      </c>
      <c r="CG638" s="93">
        <f t="shared" si="656"/>
        <v>418338.1333333333</v>
      </c>
      <c r="CH638" s="94">
        <f t="shared" si="657"/>
        <v>25.070189187983956</v>
      </c>
      <c r="CI638" s="100">
        <f t="shared" si="681"/>
        <v>3.4611828356545016</v>
      </c>
      <c r="CJ638" s="94">
        <f t="shared" si="658"/>
        <v>375</v>
      </c>
      <c r="CK638" s="94">
        <f t="shared" si="659"/>
        <v>22.85</v>
      </c>
      <c r="CL638" s="94">
        <v>1</v>
      </c>
      <c r="CM638" s="94">
        <f>CM$3/CP$3</f>
        <v>0.43763676148796499</v>
      </c>
      <c r="CN638" s="93">
        <f>CN637*CL638</f>
        <v>3.45064814954496E+18</v>
      </c>
      <c r="CO638" s="93">
        <f>CJ638*CN638*$G638*CM638</f>
        <v>9.8001427708039272E+21</v>
      </c>
      <c r="CP638" s="93">
        <f t="shared" si="675"/>
        <v>8.6324859306859308E+23</v>
      </c>
      <c r="CQ638" s="93">
        <f t="shared" si="660"/>
        <v>1.2824713168579119E+40</v>
      </c>
      <c r="CR638" s="93">
        <f t="shared" si="661"/>
        <v>418338.1333333333</v>
      </c>
      <c r="CS638" s="94">
        <f t="shared" si="662"/>
        <v>88.085307863099516</v>
      </c>
      <c r="CT638" s="100">
        <f t="shared" si="682"/>
        <v>13.655015499808847</v>
      </c>
      <c r="CU638" s="94">
        <f t="shared" si="663"/>
        <v>312</v>
      </c>
      <c r="CV638" s="94">
        <f t="shared" si="664"/>
        <v>26</v>
      </c>
      <c r="CW638" s="94">
        <v>1</v>
      </c>
      <c r="CX638" s="94">
        <f>CX$3/DA$3</f>
        <v>0.38461538461538458</v>
      </c>
      <c r="CY638" s="93">
        <f>CY637*CW638</f>
        <v>1368182951116800</v>
      </c>
      <c r="CZ638" s="93">
        <f>CU638*CY638*$G638*CX638</f>
        <v>2.8412672254616274E+18</v>
      </c>
      <c r="DA638" s="93">
        <f t="shared" si="676"/>
        <v>1.5821406076621121E+20</v>
      </c>
      <c r="DB638" s="93">
        <f t="shared" si="665"/>
        <v>1.4592671439083462E+40</v>
      </c>
      <c r="DC638" s="93">
        <f t="shared" si="666"/>
        <v>418338.1333333333</v>
      </c>
      <c r="DD638" s="94">
        <f t="shared" si="667"/>
        <v>55.684329635874285</v>
      </c>
      <c r="DE638" s="100">
        <f t="shared" si="683"/>
        <v>9.8222019710497381</v>
      </c>
    </row>
    <row r="639" spans="1:109">
      <c r="A639" s="84">
        <v>8192</v>
      </c>
      <c r="B639" s="84">
        <f t="shared" si="623"/>
        <v>21.1</v>
      </c>
      <c r="C639" s="112">
        <f t="shared" si="684"/>
        <v>14.74</v>
      </c>
      <c r="D639" s="116"/>
      <c r="E639" s="86">
        <f t="shared" si="688"/>
        <v>4.165</v>
      </c>
      <c r="F639" s="86">
        <f t="shared" si="689"/>
        <v>4.165</v>
      </c>
      <c r="G639" s="87">
        <f t="shared" si="624"/>
        <v>17.347225000000002</v>
      </c>
      <c r="H639" s="88">
        <f t="shared" si="690"/>
        <v>1.2894290520836457E+38</v>
      </c>
      <c r="I639" s="84">
        <f t="shared" si="691"/>
        <v>126.60000000000008</v>
      </c>
      <c r="J639" s="89">
        <v>633</v>
      </c>
      <c r="K639" s="94">
        <f t="shared" si="625"/>
        <v>633</v>
      </c>
      <c r="L639" s="94">
        <f t="shared" si="626"/>
        <v>10</v>
      </c>
      <c r="M639" s="94">
        <v>1</v>
      </c>
      <c r="N639" s="94">
        <f>N$3/Q$3</f>
        <v>1</v>
      </c>
      <c r="O639" s="93">
        <f>O638*M639</f>
        <v>8.234099991404146E+32</v>
      </c>
      <c r="P639" s="93">
        <f>K639*O639*$G639*N639</f>
        <v>9.0416951046403203E+36</v>
      </c>
      <c r="Q639" s="93">
        <f t="shared" si="685"/>
        <v>1.2894290520836457E+39</v>
      </c>
      <c r="R639" s="93">
        <f t="shared" si="686"/>
        <v>6.447145260418228E+39</v>
      </c>
      <c r="S639" s="93">
        <f t="shared" si="627"/>
        <v>418611.20000000001</v>
      </c>
      <c r="T639" s="94">
        <f t="shared" si="687"/>
        <v>142.60921621012119</v>
      </c>
      <c r="U639" s="100">
        <f>T639/(($C639/N$3))</f>
        <v>9.6749807469553044</v>
      </c>
      <c r="V639" s="94">
        <f t="shared" si="628"/>
        <v>623</v>
      </c>
      <c r="W639" s="97">
        <f t="shared" si="629"/>
        <v>10.5</v>
      </c>
      <c r="X639" s="94">
        <v>1</v>
      </c>
      <c r="Y639" s="94">
        <f>Y$3/AB$3</f>
        <v>0.95238095238095244</v>
      </c>
      <c r="Z639" s="93">
        <f>Z638*X639</f>
        <v>8.2999727913353771E+32</v>
      </c>
      <c r="AA639" s="93">
        <f>V639*Z639*$G639*Y639</f>
        <v>8.5429020666402556E+36</v>
      </c>
      <c r="AB639" s="93">
        <f t="shared" si="668"/>
        <v>3.3847512617195658E+38</v>
      </c>
      <c r="AC639" s="93">
        <f t="shared" si="630"/>
        <v>6.7695025234391395E+39</v>
      </c>
      <c r="AD639" s="93">
        <f t="shared" si="631"/>
        <v>418611.20000000001</v>
      </c>
      <c r="AE639" s="94">
        <f t="shared" si="632"/>
        <v>39.620625816804164</v>
      </c>
      <c r="AF639" s="100">
        <f t="shared" si="669"/>
        <v>2.8223647969907986</v>
      </c>
      <c r="AG639" s="94">
        <f t="shared" si="633"/>
        <v>598</v>
      </c>
      <c r="AH639" s="94">
        <f t="shared" si="634"/>
        <v>11.75</v>
      </c>
      <c r="AI639" s="94">
        <v>1</v>
      </c>
      <c r="AJ639" s="94">
        <f>AJ$3/AM$3</f>
        <v>0.85106382978723394</v>
      </c>
      <c r="AK639" s="93">
        <f>AK638*AI639</f>
        <v>4.8416507949456365E+30</v>
      </c>
      <c r="AL639" s="93">
        <f>AG639*AK639*$G639*AJ639</f>
        <v>4.2745144693947055E+34</v>
      </c>
      <c r="AM639" s="93">
        <f t="shared" si="670"/>
        <v>1.1836555751549057E+37</v>
      </c>
      <c r="AN639" s="93">
        <f t="shared" si="635"/>
        <v>7.5753956809914176E+39</v>
      </c>
      <c r="AO639" s="93">
        <f t="shared" si="636"/>
        <v>418611.20000000001</v>
      </c>
      <c r="AP639" s="94">
        <f t="shared" si="637"/>
        <v>276.90994699627669</v>
      </c>
      <c r="AQ639" s="100">
        <f t="shared" si="677"/>
        <v>22.073893332471176</v>
      </c>
      <c r="AR639" s="94">
        <f t="shared" si="638"/>
        <v>568</v>
      </c>
      <c r="AS639" s="94">
        <f t="shared" si="639"/>
        <v>13.25</v>
      </c>
      <c r="AT639" s="94">
        <v>1</v>
      </c>
      <c r="AU639" s="94">
        <f>AU$3/AX$3</f>
        <v>0.75471698113207542</v>
      </c>
      <c r="AV639" s="93">
        <f>AV638*AT639</f>
        <v>4.2949472177385817E+29</v>
      </c>
      <c r="AW639" s="93">
        <f>AR639*AV639*$G639*AU639</f>
        <v>3.1938925392879681E+33</v>
      </c>
      <c r="AX639" s="93">
        <f t="shared" si="671"/>
        <v>2.0855633471811799E+35</v>
      </c>
      <c r="AY639" s="93">
        <f t="shared" si="640"/>
        <v>8.5424674700541519E+39</v>
      </c>
      <c r="AZ639" s="93">
        <f t="shared" si="641"/>
        <v>418611.20000000001</v>
      </c>
      <c r="BA639" s="94">
        <f t="shared" si="642"/>
        <v>65.298482072478421</v>
      </c>
      <c r="BB639" s="100">
        <f t="shared" si="678"/>
        <v>5.8697753559046069</v>
      </c>
      <c r="BC639" s="94">
        <f t="shared" si="643"/>
        <v>531</v>
      </c>
      <c r="BD639" s="94">
        <f t="shared" si="644"/>
        <v>15.1</v>
      </c>
      <c r="BE639" s="94">
        <v>1</v>
      </c>
      <c r="BF639" s="94">
        <f>BF$3/BI$3</f>
        <v>0.66225165562913912</v>
      </c>
      <c r="BG639" s="93">
        <f>BG638*BE639</f>
        <v>2.8150769201381697E+27</v>
      </c>
      <c r="BH639" s="93">
        <f>BC639*BG639*$G639*BF639</f>
        <v>1.717267107117629E+31</v>
      </c>
      <c r="BI639" s="93">
        <f t="shared" si="672"/>
        <v>1.4072215810443304E+33</v>
      </c>
      <c r="BJ639" s="93">
        <f t="shared" si="645"/>
        <v>9.735189343231525E+39</v>
      </c>
      <c r="BK639" s="93">
        <f t="shared" si="646"/>
        <v>418611.20000000001</v>
      </c>
      <c r="BL639" s="94">
        <f t="shared" si="647"/>
        <v>81.945410542818891</v>
      </c>
      <c r="BM639" s="100">
        <f t="shared" si="679"/>
        <v>8.3946790990269022</v>
      </c>
      <c r="BN639" s="94">
        <f t="shared" si="648"/>
        <v>481</v>
      </c>
      <c r="BO639" s="94">
        <f t="shared" si="649"/>
        <v>17.600000000000001</v>
      </c>
      <c r="BP639" s="94">
        <v>1</v>
      </c>
      <c r="BQ639" s="94">
        <f>BQ$3/BT$3</f>
        <v>0.56818181818181823</v>
      </c>
      <c r="BR639" s="93">
        <f>BR638*BP639</f>
        <v>1.8863421413575423E+25</v>
      </c>
      <c r="BS639" s="93">
        <f>BN639*BR639*$G639*BQ639</f>
        <v>8.942992924458204E+28</v>
      </c>
      <c r="BT639" s="93">
        <f t="shared" si="673"/>
        <v>1.6017629751125402E+30</v>
      </c>
      <c r="BU639" s="93">
        <f t="shared" si="650"/>
        <v>1.1346975658336083E+40</v>
      </c>
      <c r="BV639" s="93">
        <f t="shared" si="651"/>
        <v>418611.20000000001</v>
      </c>
      <c r="BW639" s="94">
        <f t="shared" si="652"/>
        <v>17.910815636808529</v>
      </c>
      <c r="BX639" s="100">
        <f t="shared" si="680"/>
        <v>2.1386048521562424</v>
      </c>
      <c r="BY639" s="94">
        <f t="shared" si="653"/>
        <v>426</v>
      </c>
      <c r="BZ639" s="94">
        <f t="shared" si="654"/>
        <v>20.350000000000001</v>
      </c>
      <c r="CA639" s="94">
        <v>1</v>
      </c>
      <c r="CB639" s="94">
        <f>CB$3/CE$3</f>
        <v>0.49140049140049141</v>
      </c>
      <c r="CC639" s="93">
        <f>CC638*CA639</f>
        <v>8.6885090127721267E+21</v>
      </c>
      <c r="CD639" s="93">
        <f>BY639*CC639*$G639*CB639</f>
        <v>3.1551532109764437E+25</v>
      </c>
      <c r="CE639" s="93">
        <f t="shared" si="674"/>
        <v>9.0431564451848992E+26</v>
      </c>
      <c r="CF639" s="93">
        <f t="shared" si="655"/>
        <v>1.3119940604951096E+40</v>
      </c>
      <c r="CG639" s="93">
        <f t="shared" si="656"/>
        <v>418611.20000000001</v>
      </c>
      <c r="CH639" s="94">
        <f t="shared" si="657"/>
        <v>28.661544592271198</v>
      </c>
      <c r="CI639" s="100">
        <f t="shared" si="681"/>
        <v>3.9570042907240088</v>
      </c>
      <c r="CJ639" s="94">
        <f t="shared" si="658"/>
        <v>376</v>
      </c>
      <c r="CK639" s="94">
        <f t="shared" si="659"/>
        <v>22.85</v>
      </c>
      <c r="CL639" s="94">
        <v>1</v>
      </c>
      <c r="CM639" s="94">
        <f>CM$3/CP$3</f>
        <v>0.43763676148796499</v>
      </c>
      <c r="CN639" s="93">
        <f>CN638*CL639</f>
        <v>3.45064814954496E+18</v>
      </c>
      <c r="CO639" s="93">
        <f>CJ639*CN639*$G639*CM639</f>
        <v>9.849911537020686E+21</v>
      </c>
      <c r="CP639" s="93">
        <f t="shared" si="675"/>
        <v>9.9161223881139742E+23</v>
      </c>
      <c r="CQ639" s="93">
        <f t="shared" si="660"/>
        <v>1.4731726920055652E+40</v>
      </c>
      <c r="CR639" s="93">
        <f t="shared" si="661"/>
        <v>418611.20000000001</v>
      </c>
      <c r="CS639" s="94">
        <f t="shared" si="662"/>
        <v>100.67219741867159</v>
      </c>
      <c r="CT639" s="100">
        <f t="shared" si="682"/>
        <v>15.606239559135997</v>
      </c>
      <c r="CU639" s="94">
        <f t="shared" si="663"/>
        <v>313</v>
      </c>
      <c r="CV639" s="94">
        <f t="shared" si="664"/>
        <v>26</v>
      </c>
      <c r="CW639" s="94">
        <v>1</v>
      </c>
      <c r="CX639" s="94">
        <f>CX$3/DA$3</f>
        <v>0.38461538461538458</v>
      </c>
      <c r="CY639" s="93">
        <f>CY638*CW639</f>
        <v>1368182951116800</v>
      </c>
      <c r="CZ639" s="93">
        <f>CU639*CY639*$G639*CX639</f>
        <v>2.8572298291079122E+18</v>
      </c>
      <c r="DA639" s="93">
        <f t="shared" si="676"/>
        <v>1.8174023133954782E+20</v>
      </c>
      <c r="DB639" s="93">
        <f t="shared" si="665"/>
        <v>1.6762577677087394E+40</v>
      </c>
      <c r="DC639" s="93">
        <f t="shared" si="666"/>
        <v>418611.20000000001</v>
      </c>
      <c r="DD639" s="94">
        <f t="shared" si="667"/>
        <v>63.607144755411916</v>
      </c>
      <c r="DE639" s="100">
        <f t="shared" si="683"/>
        <v>11.219713457535343</v>
      </c>
    </row>
    <row r="640" spans="1:109">
      <c r="A640" s="84">
        <v>8192</v>
      </c>
      <c r="B640" s="84">
        <f t="shared" si="623"/>
        <v>21.133333333333333</v>
      </c>
      <c r="C640" s="112">
        <f t="shared" si="684"/>
        <v>14.74</v>
      </c>
      <c r="D640" s="116"/>
      <c r="E640" s="86">
        <f t="shared" si="688"/>
        <v>4.17</v>
      </c>
      <c r="F640" s="86">
        <f t="shared" si="689"/>
        <v>4.17</v>
      </c>
      <c r="G640" s="87">
        <f t="shared" si="624"/>
        <v>17.3889</v>
      </c>
      <c r="H640" s="88">
        <f t="shared" si="690"/>
        <v>1.4811650310138694E+38</v>
      </c>
      <c r="I640" s="84">
        <f t="shared" si="691"/>
        <v>126.80000000000007</v>
      </c>
      <c r="J640" s="89">
        <v>634</v>
      </c>
      <c r="K640" s="94">
        <f t="shared" si="625"/>
        <v>634</v>
      </c>
      <c r="L640" s="94">
        <f t="shared" si="626"/>
        <v>10</v>
      </c>
      <c r="M640" s="94">
        <v>1</v>
      </c>
      <c r="N640" s="94">
        <f>N$3/Q$3</f>
        <v>1</v>
      </c>
      <c r="O640" s="93">
        <f>O639*M640</f>
        <v>8.234099991404146E+32</v>
      </c>
      <c r="P640" s="93">
        <f>K640*O640*$G640*N640</f>
        <v>9.0777350809894457E+36</v>
      </c>
      <c r="Q640" s="93">
        <f t="shared" si="685"/>
        <v>1.4811650310138694E+39</v>
      </c>
      <c r="R640" s="93">
        <f t="shared" si="686"/>
        <v>7.4058251550693475E+39</v>
      </c>
      <c r="S640" s="93">
        <f t="shared" si="627"/>
        <v>418884.26666666666</v>
      </c>
      <c r="T640" s="94">
        <f t="shared" si="687"/>
        <v>163.164601940821</v>
      </c>
      <c r="U640" s="100">
        <f>T640/(($C640/N$3))</f>
        <v>11.069511664913229</v>
      </c>
      <c r="V640" s="94">
        <f t="shared" si="628"/>
        <v>624</v>
      </c>
      <c r="W640" s="97">
        <f t="shared" si="629"/>
        <v>10.5</v>
      </c>
      <c r="X640" s="94">
        <v>1</v>
      </c>
      <c r="Y640" s="94">
        <f>Y$3/AB$3</f>
        <v>0.95238095238095244</v>
      </c>
      <c r="Z640" s="93">
        <f>Z639*X640</f>
        <v>8.2999727913353771E+32</v>
      </c>
      <c r="AA640" s="93">
        <f>V640*Z640*$G640*Y640</f>
        <v>8.5771710140629612E+36</v>
      </c>
      <c r="AB640" s="93">
        <f t="shared" si="668"/>
        <v>3.8880582064114055E+38</v>
      </c>
      <c r="AC640" s="93">
        <f t="shared" si="630"/>
        <v>7.7761164128228146E+39</v>
      </c>
      <c r="AD640" s="93">
        <f t="shared" si="631"/>
        <v>418884.26666666666</v>
      </c>
      <c r="AE640" s="94">
        <f t="shared" si="632"/>
        <v>45.330309959270039</v>
      </c>
      <c r="AF640" s="100">
        <f t="shared" si="669"/>
        <v>3.2290926361759524</v>
      </c>
      <c r="AG640" s="94">
        <f t="shared" si="633"/>
        <v>599</v>
      </c>
      <c r="AH640" s="94">
        <f t="shared" si="634"/>
        <v>11.75</v>
      </c>
      <c r="AI640" s="94">
        <v>1</v>
      </c>
      <c r="AJ640" s="94">
        <f>AJ$3/AM$3</f>
        <v>0.85106382978723394</v>
      </c>
      <c r="AK640" s="93">
        <f>AK639*AI640</f>
        <v>4.8416507949456365E+30</v>
      </c>
      <c r="AL640" s="93">
        <f>AG640*AK640*$G640*AJ640</f>
        <v>4.2919487594408406E+34</v>
      </c>
      <c r="AM640" s="93">
        <f t="shared" si="670"/>
        <v>1.3596632120635097E+37</v>
      </c>
      <c r="AN640" s="93">
        <f t="shared" si="635"/>
        <v>8.7018445572064836E+39</v>
      </c>
      <c r="AO640" s="93">
        <f t="shared" si="636"/>
        <v>418884.26666666666</v>
      </c>
      <c r="AP640" s="94">
        <f t="shared" si="637"/>
        <v>316.79390604855405</v>
      </c>
      <c r="AQ640" s="100">
        <f t="shared" si="677"/>
        <v>25.253245563571983</v>
      </c>
      <c r="AR640" s="94">
        <f t="shared" si="638"/>
        <v>569</v>
      </c>
      <c r="AS640" s="94">
        <f t="shared" si="639"/>
        <v>13.25</v>
      </c>
      <c r="AT640" s="94">
        <v>1</v>
      </c>
      <c r="AU640" s="94">
        <f>AU$3/AX$3</f>
        <v>0.75471698113207542</v>
      </c>
      <c r="AV640" s="93">
        <f>AV639*AT640</f>
        <v>4.2949472177385817E+29</v>
      </c>
      <c r="AW640" s="93">
        <f>AR640*AV640*$G640*AU640</f>
        <v>3.2072021107026474E+33</v>
      </c>
      <c r="AX640" s="93">
        <f t="shared" si="671"/>
        <v>2.395683186149132E+35</v>
      </c>
      <c r="AY640" s="93">
        <f t="shared" si="640"/>
        <v>9.812718330466885E+39</v>
      </c>
      <c r="AZ640" s="93">
        <f t="shared" si="641"/>
        <v>418884.26666666666</v>
      </c>
      <c r="BA640" s="94">
        <f t="shared" si="642"/>
        <v>74.696982087738633</v>
      </c>
      <c r="BB640" s="100">
        <f t="shared" si="678"/>
        <v>6.7146201673170749</v>
      </c>
      <c r="BC640" s="94">
        <f t="shared" si="643"/>
        <v>532</v>
      </c>
      <c r="BD640" s="94">
        <f t="shared" si="644"/>
        <v>15.1</v>
      </c>
      <c r="BE640" s="94">
        <v>1</v>
      </c>
      <c r="BF640" s="94">
        <f>BF$3/BI$3</f>
        <v>0.66225165562913912</v>
      </c>
      <c r="BG640" s="93">
        <f>BG639*BE640</f>
        <v>2.8150769201381697E+27</v>
      </c>
      <c r="BH640" s="93">
        <f>BC640*BG640*$G640*BF640</f>
        <v>1.7246344663646495E+31</v>
      </c>
      <c r="BI640" s="93">
        <f t="shared" si="672"/>
        <v>1.6164731152619492E+33</v>
      </c>
      <c r="BJ640" s="93">
        <f t="shared" si="645"/>
        <v>1.1182795984154714E+40</v>
      </c>
      <c r="BK640" s="93">
        <f t="shared" si="646"/>
        <v>418884.26666666666</v>
      </c>
      <c r="BL640" s="94">
        <f t="shared" si="647"/>
        <v>93.728447783448672</v>
      </c>
      <c r="BM640" s="100">
        <f t="shared" si="679"/>
        <v>9.6017609330398574</v>
      </c>
      <c r="BN640" s="94">
        <f t="shared" si="648"/>
        <v>482</v>
      </c>
      <c r="BO640" s="94">
        <f t="shared" si="649"/>
        <v>17.600000000000001</v>
      </c>
      <c r="BP640" s="94">
        <v>1</v>
      </c>
      <c r="BQ640" s="94">
        <f>BQ$3/BT$3</f>
        <v>0.56818181818181823</v>
      </c>
      <c r="BR640" s="93">
        <f>BR639*BP640</f>
        <v>1.8863421413575423E+25</v>
      </c>
      <c r="BS640" s="93">
        <f>BN640*BR640*$G640*BQ640</f>
        <v>8.9831147519390604E+28</v>
      </c>
      <c r="BT640" s="93">
        <f t="shared" si="673"/>
        <v>1.8399424946069317E+30</v>
      </c>
      <c r="BU640" s="93">
        <f t="shared" si="650"/>
        <v>1.3034252272922052E+40</v>
      </c>
      <c r="BV640" s="93">
        <f t="shared" si="651"/>
        <v>418884.26666666666</v>
      </c>
      <c r="BW640" s="94">
        <f t="shared" si="652"/>
        <v>20.482233005091789</v>
      </c>
      <c r="BX640" s="100">
        <f t="shared" si="680"/>
        <v>2.4456397618020045</v>
      </c>
      <c r="BY640" s="94">
        <f t="shared" si="653"/>
        <v>427</v>
      </c>
      <c r="BZ640" s="94">
        <f t="shared" si="654"/>
        <v>20.350000000000001</v>
      </c>
      <c r="CA640" s="94">
        <v>1</v>
      </c>
      <c r="CB640" s="94">
        <f>CB$3/CE$3</f>
        <v>0.49140049140049141</v>
      </c>
      <c r="CC640" s="93">
        <f>CC639*CA640</f>
        <v>8.6885090127721267E+21</v>
      </c>
      <c r="CD640" s="93">
        <f>BY640*CC640*$G640*CB640</f>
        <v>3.1701574121339808E+25</v>
      </c>
      <c r="CE640" s="93">
        <f t="shared" si="674"/>
        <v>1.038785893256473E+27</v>
      </c>
      <c r="CF640" s="93">
        <f t="shared" si="655"/>
        <v>1.5070854190566123E+40</v>
      </c>
      <c r="CG640" s="93">
        <f t="shared" si="656"/>
        <v>418884.26666666666</v>
      </c>
      <c r="CH640" s="94">
        <f t="shared" si="657"/>
        <v>32.767643943497987</v>
      </c>
      <c r="CI640" s="100">
        <f t="shared" si="681"/>
        <v>4.5238911414530802</v>
      </c>
      <c r="CJ640" s="94">
        <f t="shared" si="658"/>
        <v>377</v>
      </c>
      <c r="CK640" s="94">
        <f t="shared" si="659"/>
        <v>22.85</v>
      </c>
      <c r="CL640" s="94">
        <v>1</v>
      </c>
      <c r="CM640" s="94">
        <f>CM$3/CP$3</f>
        <v>0.43763676148796499</v>
      </c>
      <c r="CN640" s="93">
        <f>CN639*CL640</f>
        <v>3.45064814954496E+18</v>
      </c>
      <c r="CO640" s="93">
        <f>CJ640*CN640*$G640*CM640</f>
        <v>9.8998344875595729E+21</v>
      </c>
      <c r="CP640" s="93">
        <f t="shared" si="675"/>
        <v>1.1390633475175799E+24</v>
      </c>
      <c r="CQ640" s="93">
        <f t="shared" si="660"/>
        <v>1.6922310479333459E+40</v>
      </c>
      <c r="CR640" s="93">
        <f t="shared" si="661"/>
        <v>418884.26666666666</v>
      </c>
      <c r="CS640" s="94">
        <f t="shared" si="662"/>
        <v>115.05882739241356</v>
      </c>
      <c r="CT640" s="100">
        <f t="shared" si="682"/>
        <v>17.836460013003055</v>
      </c>
      <c r="CU640" s="94">
        <f t="shared" si="663"/>
        <v>314</v>
      </c>
      <c r="CV640" s="94">
        <f t="shared" si="664"/>
        <v>26</v>
      </c>
      <c r="CW640" s="94">
        <v>1</v>
      </c>
      <c r="CX640" s="94">
        <f>CX$3/DA$3</f>
        <v>0.38461538461538458</v>
      </c>
      <c r="CY640" s="93">
        <f>CY639*CW640</f>
        <v>1368182951116800</v>
      </c>
      <c r="CZ640" s="93">
        <f>CU640*CY640*$G640*CX640</f>
        <v>2.8732445026399713E+18</v>
      </c>
      <c r="DA640" s="93">
        <f t="shared" si="676"/>
        <v>2.0876470477651912E+20</v>
      </c>
      <c r="DB640" s="93">
        <f t="shared" si="665"/>
        <v>1.9255145403180303E+40</v>
      </c>
      <c r="DC640" s="93">
        <f t="shared" si="666"/>
        <v>418884.26666666666</v>
      </c>
      <c r="DD640" s="94">
        <f t="shared" si="667"/>
        <v>72.658176004410208</v>
      </c>
      <c r="DE640" s="100">
        <f t="shared" si="683"/>
        <v>12.816231859665301</v>
      </c>
    </row>
    <row r="641" spans="1:109">
      <c r="A641" s="84">
        <v>8192</v>
      </c>
      <c r="B641" s="84">
        <f t="shared" si="623"/>
        <v>21.166666666666668</v>
      </c>
      <c r="C641" s="112">
        <f t="shared" si="684"/>
        <v>14.74</v>
      </c>
      <c r="D641" s="116"/>
      <c r="E641" s="86">
        <f t="shared" si="688"/>
        <v>4.1750000000000007</v>
      </c>
      <c r="F641" s="86">
        <f t="shared" si="689"/>
        <v>4.1750000000000007</v>
      </c>
      <c r="G641" s="87">
        <f t="shared" si="624"/>
        <v>17.430625000000006</v>
      </c>
      <c r="H641" s="88">
        <f t="shared" si="690"/>
        <v>1.7014118346047641E+38</v>
      </c>
      <c r="I641" s="84">
        <f t="shared" si="691"/>
        <v>127.00000000000006</v>
      </c>
      <c r="J641" s="89">
        <v>635</v>
      </c>
      <c r="K641" s="94">
        <f t="shared" si="625"/>
        <v>635</v>
      </c>
      <c r="L641" s="94">
        <f t="shared" si="626"/>
        <v>10</v>
      </c>
      <c r="M641" s="94">
        <v>1</v>
      </c>
      <c r="N641" s="94">
        <f>N$3/Q$3</f>
        <v>1</v>
      </c>
      <c r="O641" s="93">
        <f>O640*M641</f>
        <v>8.234099991404146E+32</v>
      </c>
      <c r="P641" s="93">
        <f>K641*O641*$G641*N641</f>
        <v>9.1138698318294776E+36</v>
      </c>
      <c r="Q641" s="93">
        <f t="shared" si="685"/>
        <v>1.7014118346047642E+39</v>
      </c>
      <c r="R641" s="93">
        <f t="shared" si="686"/>
        <v>8.5070591730238218E+39</v>
      </c>
      <c r="S641" s="93">
        <f t="shared" si="627"/>
        <v>419157.33333333337</v>
      </c>
      <c r="T641" s="94">
        <f t="shared" si="687"/>
        <v>186.68379799135559</v>
      </c>
      <c r="U641" s="100">
        <f>T641/(($C641/N$3))</f>
        <v>12.665115196157096</v>
      </c>
      <c r="V641" s="94">
        <f t="shared" si="628"/>
        <v>625</v>
      </c>
      <c r="W641" s="97">
        <f t="shared" si="629"/>
        <v>10.5</v>
      </c>
      <c r="X641" s="94">
        <v>1</v>
      </c>
      <c r="Y641" s="94">
        <f>Y$3/AB$3</f>
        <v>0.95238095238095244</v>
      </c>
      <c r="Z641" s="93">
        <f>Z640*X641</f>
        <v>8.2999727913353771E+32</v>
      </c>
      <c r="AA641" s="93">
        <f>V641*Z641*$G641*Y641</f>
        <v>8.6115305497601345E+36</v>
      </c>
      <c r="AB641" s="93">
        <f t="shared" si="668"/>
        <v>4.466206065837504E+38</v>
      </c>
      <c r="AC641" s="93">
        <f t="shared" si="630"/>
        <v>8.9324121316750106E+39</v>
      </c>
      <c r="AD641" s="93">
        <f t="shared" si="631"/>
        <v>419157.33333333337</v>
      </c>
      <c r="AE641" s="94">
        <f t="shared" si="632"/>
        <v>51.863092629473464</v>
      </c>
      <c r="AF641" s="100">
        <f t="shared" si="669"/>
        <v>3.6944536812040121</v>
      </c>
      <c r="AG641" s="94">
        <f t="shared" si="633"/>
        <v>600</v>
      </c>
      <c r="AH641" s="94">
        <f t="shared" si="634"/>
        <v>11.75</v>
      </c>
      <c r="AI641" s="94">
        <v>15</v>
      </c>
      <c r="AJ641" s="94">
        <f>AJ$3/AM$3</f>
        <v>0.85106382978723394</v>
      </c>
      <c r="AK641" s="93">
        <f>AK640*AI641</f>
        <v>7.2624761924184546E+31</v>
      </c>
      <c r="AL641" s="93">
        <f>AG641*AK641*$G641*AJ641</f>
        <v>6.4641446339476069E+35</v>
      </c>
      <c r="AM641" s="93">
        <f t="shared" si="670"/>
        <v>1.5618428950473385E+37</v>
      </c>
      <c r="AN641" s="93">
        <f t="shared" si="635"/>
        <v>9.9957945283029893E+39</v>
      </c>
      <c r="AO641" s="93">
        <f t="shared" si="636"/>
        <v>419157.33333333337</v>
      </c>
      <c r="AP641" s="94">
        <f t="shared" si="637"/>
        <v>24.161632876298007</v>
      </c>
      <c r="AQ641" s="100">
        <f t="shared" si="677"/>
        <v>1.926046040003403</v>
      </c>
      <c r="AR641" s="94">
        <f t="shared" si="638"/>
        <v>570</v>
      </c>
      <c r="AS641" s="94">
        <f t="shared" si="639"/>
        <v>13.25</v>
      </c>
      <c r="AT641" s="94">
        <v>1</v>
      </c>
      <c r="AU641" s="94">
        <f>AU$3/AX$3</f>
        <v>0.75471698113207542</v>
      </c>
      <c r="AV641" s="93">
        <f>AV640*AT641</f>
        <v>4.2949472177385817E+29</v>
      </c>
      <c r="AW641" s="93">
        <f>AR641*AV641*$G641*AU641</f>
        <v>3.2205479379547861E+33</v>
      </c>
      <c r="AX641" s="93">
        <f t="shared" si="671"/>
        <v>2.7519173350235631E+35</v>
      </c>
      <c r="AY641" s="93">
        <f t="shared" si="640"/>
        <v>1.1271853404256563E+40</v>
      </c>
      <c r="AZ641" s="93">
        <f t="shared" si="641"/>
        <v>419157.33333333337</v>
      </c>
      <c r="BA641" s="94">
        <f t="shared" si="642"/>
        <v>85.448730714164512</v>
      </c>
      <c r="BB641" s="100">
        <f t="shared" si="678"/>
        <v>7.6811104610765248</v>
      </c>
      <c r="BC641" s="94">
        <f t="shared" si="643"/>
        <v>533</v>
      </c>
      <c r="BD641" s="94">
        <f t="shared" si="644"/>
        <v>15.1</v>
      </c>
      <c r="BE641" s="94">
        <v>1</v>
      </c>
      <c r="BF641" s="94">
        <f>BF$3/BI$3</f>
        <v>0.66225165562913912</v>
      </c>
      <c r="BG641" s="93">
        <f>BG640*BE641</f>
        <v>2.8150769201381697E+27</v>
      </c>
      <c r="BH641" s="93">
        <f>BC641*BG641*$G641*BF641</f>
        <v>1.7320223327945333E+31</v>
      </c>
      <c r="BI641" s="93">
        <f t="shared" si="672"/>
        <v>1.8568400083983333E+33</v>
      </c>
      <c r="BJ641" s="93">
        <f t="shared" si="645"/>
        <v>1.2845659351265969E+40</v>
      </c>
      <c r="BK641" s="93">
        <f t="shared" si="646"/>
        <v>419157.33333333337</v>
      </c>
      <c r="BL641" s="94">
        <f t="shared" si="647"/>
        <v>107.20647033473367</v>
      </c>
      <c r="BM641" s="100">
        <f t="shared" si="679"/>
        <v>10.982481018008674</v>
      </c>
      <c r="BN641" s="94">
        <f t="shared" si="648"/>
        <v>483</v>
      </c>
      <c r="BO641" s="94">
        <f t="shared" si="649"/>
        <v>17.600000000000001</v>
      </c>
      <c r="BP641" s="94">
        <v>1</v>
      </c>
      <c r="BQ641" s="94">
        <f>BQ$3/BT$3</f>
        <v>0.56818181818181823</v>
      </c>
      <c r="BR641" s="93">
        <f>BR640*BP641</f>
        <v>1.8863421413575423E+25</v>
      </c>
      <c r="BS641" s="93">
        <f>BN641*BR641*$G641*BQ641</f>
        <v>9.0233517963404884E+28</v>
      </c>
      <c r="BT641" s="93">
        <f t="shared" si="673"/>
        <v>2.1135389168441232E+30</v>
      </c>
      <c r="BU641" s="93">
        <f t="shared" si="650"/>
        <v>1.4972424144521926E+40</v>
      </c>
      <c r="BV641" s="93">
        <f t="shared" si="651"/>
        <v>419157.33333333337</v>
      </c>
      <c r="BW641" s="94">
        <f t="shared" si="652"/>
        <v>23.4229914176824</v>
      </c>
      <c r="BX641" s="100">
        <f t="shared" si="680"/>
        <v>2.7967750946486447</v>
      </c>
      <c r="BY641" s="94">
        <f t="shared" si="653"/>
        <v>428</v>
      </c>
      <c r="BZ641" s="94">
        <f t="shared" si="654"/>
        <v>20.350000000000001</v>
      </c>
      <c r="CA641" s="94">
        <v>1</v>
      </c>
      <c r="CB641" s="94">
        <f>CB$3/CE$3</f>
        <v>0.49140049140049141</v>
      </c>
      <c r="CC641" s="93">
        <f>CC640*CA641</f>
        <v>8.6885090127721267E+21</v>
      </c>
      <c r="CD641" s="93">
        <f>BY641*CC641*$G641*CB641</f>
        <v>3.1852063366978633E+25</v>
      </c>
      <c r="CE641" s="93">
        <f t="shared" si="674"/>
        <v>1.1932516467778362E+27</v>
      </c>
      <c r="CF641" s="93">
        <f t="shared" si="655"/>
        <v>1.7311865417103477E+40</v>
      </c>
      <c r="CG641" s="93">
        <f t="shared" si="656"/>
        <v>419157.33333333337</v>
      </c>
      <c r="CH641" s="94">
        <f t="shared" si="657"/>
        <v>37.462302929325851</v>
      </c>
      <c r="CI641" s="100">
        <f t="shared" si="681"/>
        <v>5.1720343596457337</v>
      </c>
      <c r="CJ641" s="94">
        <f t="shared" si="658"/>
        <v>378</v>
      </c>
      <c r="CK641" s="94">
        <f t="shared" si="659"/>
        <v>22.85</v>
      </c>
      <c r="CL641" s="94">
        <v>1</v>
      </c>
      <c r="CM641" s="94">
        <f>CM$3/CP$3</f>
        <v>0.43763676148796499</v>
      </c>
      <c r="CN641" s="93">
        <f>CN640*CL641</f>
        <v>3.45064814954496E+18</v>
      </c>
      <c r="CO641" s="93">
        <f>CJ641*CN641*$G641*CM641</f>
        <v>9.9499118489401704E+21</v>
      </c>
      <c r="CP641" s="93">
        <f t="shared" si="675"/>
        <v>1.3084401935308595E+24</v>
      </c>
      <c r="CQ641" s="93">
        <f t="shared" si="660"/>
        <v>1.9438630210359429E+40</v>
      </c>
      <c r="CR641" s="93">
        <f t="shared" si="661"/>
        <v>419157.33333333337</v>
      </c>
      <c r="CS641" s="94">
        <f t="shared" si="662"/>
        <v>131.50269202337003</v>
      </c>
      <c r="CT641" s="100">
        <f t="shared" si="682"/>
        <v>20.385593709185926</v>
      </c>
      <c r="CU641" s="94">
        <f t="shared" si="663"/>
        <v>315</v>
      </c>
      <c r="CV641" s="94">
        <f t="shared" si="664"/>
        <v>26</v>
      </c>
      <c r="CW641" s="94">
        <v>1</v>
      </c>
      <c r="CX641" s="94">
        <f>CX$3/DA$3</f>
        <v>0.38461538461538458</v>
      </c>
      <c r="CY641" s="93">
        <f>CY640*CW641</f>
        <v>1368182951116800</v>
      </c>
      <c r="CZ641" s="93">
        <f>CU641*CY641*$G641*CX641</f>
        <v>2.8893113249914378E+18</v>
      </c>
      <c r="DA641" s="93">
        <f t="shared" si="676"/>
        <v>2.3980767295822918E+20</v>
      </c>
      <c r="DB641" s="93">
        <f t="shared" si="665"/>
        <v>2.2118353849861933E+40</v>
      </c>
      <c r="DC641" s="93">
        <f t="shared" si="666"/>
        <v>419157.33333333337</v>
      </c>
      <c r="DD641" s="94">
        <f t="shared" si="667"/>
        <v>82.998211679020031</v>
      </c>
      <c r="DE641" s="100">
        <f t="shared" si="683"/>
        <v>14.640118749352244</v>
      </c>
    </row>
    <row r="642" spans="1:109">
      <c r="A642" s="84">
        <v>8192</v>
      </c>
      <c r="B642" s="84">
        <f t="shared" si="623"/>
        <v>21.2</v>
      </c>
      <c r="C642" s="112">
        <f t="shared" si="684"/>
        <v>14.74</v>
      </c>
      <c r="D642" s="116"/>
      <c r="E642" s="86">
        <f t="shared" si="688"/>
        <v>4.18</v>
      </c>
      <c r="F642" s="86">
        <f t="shared" si="689"/>
        <v>4.18</v>
      </c>
      <c r="G642" s="87">
        <f t="shared" si="624"/>
        <v>17.472399999999997</v>
      </c>
      <c r="H642" s="88">
        <f t="shared" si="690"/>
        <v>1.9544089755829804E+38</v>
      </c>
      <c r="I642" s="84">
        <f t="shared" si="691"/>
        <v>127.20000000000007</v>
      </c>
      <c r="J642" s="89">
        <v>636</v>
      </c>
      <c r="K642" s="94">
        <f t="shared" si="625"/>
        <v>636</v>
      </c>
      <c r="L642" s="94">
        <f t="shared" si="626"/>
        <v>10</v>
      </c>
      <c r="M642" s="94">
        <v>1</v>
      </c>
      <c r="N642" s="94">
        <f>N$3/Q$3</f>
        <v>1</v>
      </c>
      <c r="O642" s="93">
        <f>O641*M642</f>
        <v>8.234099991404146E+32</v>
      </c>
      <c r="P642" s="93">
        <f>K642*O642*$G642*N642</f>
        <v>9.1500994806719019E+36</v>
      </c>
      <c r="Q642" s="93">
        <f t="shared" si="685"/>
        <v>1.9544089755829804E+39</v>
      </c>
      <c r="R642" s="93">
        <f t="shared" si="686"/>
        <v>9.7720448779149018E+39</v>
      </c>
      <c r="S642" s="93">
        <f t="shared" si="627"/>
        <v>419430.40000000002</v>
      </c>
      <c r="T642" s="94">
        <f t="shared" si="687"/>
        <v>213.59428711254469</v>
      </c>
      <c r="U642" s="100">
        <f>T642/(($C642/N$3))</f>
        <v>14.490792884161783</v>
      </c>
      <c r="V642" s="94">
        <f t="shared" si="628"/>
        <v>626</v>
      </c>
      <c r="W642" s="97">
        <f t="shared" si="629"/>
        <v>10.5</v>
      </c>
      <c r="X642" s="94">
        <v>1</v>
      </c>
      <c r="Y642" s="94">
        <f>Y$3/AB$3</f>
        <v>0.95238095238095244</v>
      </c>
      <c r="Z642" s="93">
        <f>Z641*X642</f>
        <v>8.2999727913353771E+32</v>
      </c>
      <c r="AA642" s="93">
        <f>V642*Z642*$G642*Y642</f>
        <v>8.6459807923028066E+36</v>
      </c>
      <c r="AB642" s="93">
        <f t="shared" si="668"/>
        <v>5.1303235609053204E+38</v>
      </c>
      <c r="AC642" s="93">
        <f t="shared" si="630"/>
        <v>1.0260647121810647E+40</v>
      </c>
      <c r="AD642" s="93">
        <f t="shared" si="631"/>
        <v>419430.40000000002</v>
      </c>
      <c r="AE642" s="94">
        <f t="shared" si="632"/>
        <v>59.337670116878535</v>
      </c>
      <c r="AF642" s="100">
        <f t="shared" si="669"/>
        <v>4.2269032308495564</v>
      </c>
      <c r="AG642" s="94">
        <f t="shared" si="633"/>
        <v>601</v>
      </c>
      <c r="AH642" s="94">
        <f t="shared" si="634"/>
        <v>11.75</v>
      </c>
      <c r="AI642" s="94">
        <v>1</v>
      </c>
      <c r="AJ642" s="94">
        <f>AJ$3/AM$3</f>
        <v>0.85106382978723394</v>
      </c>
      <c r="AK642" s="93">
        <f>AK641*AI642</f>
        <v>7.2624761924184546E+31</v>
      </c>
      <c r="AL642" s="93">
        <f>AG642*AK642*$G642*AJ642</f>
        <v>6.49043628116355E+35</v>
      </c>
      <c r="AM642" s="93">
        <f t="shared" si="670"/>
        <v>1.7940863643046851E+37</v>
      </c>
      <c r="AN642" s="93">
        <f t="shared" si="635"/>
        <v>1.1482152731550011E+40</v>
      </c>
      <c r="AO642" s="93">
        <f t="shared" si="636"/>
        <v>419430.40000000002</v>
      </c>
      <c r="AP642" s="94">
        <f t="shared" si="637"/>
        <v>27.641999498731025</v>
      </c>
      <c r="AQ642" s="100">
        <f t="shared" si="677"/>
        <v>2.2034836778160756</v>
      </c>
      <c r="AR642" s="94">
        <f t="shared" si="638"/>
        <v>571</v>
      </c>
      <c r="AS642" s="94">
        <f t="shared" si="639"/>
        <v>13.25</v>
      </c>
      <c r="AT642" s="94">
        <v>1</v>
      </c>
      <c r="AU642" s="94">
        <f>AU$3/AX$3</f>
        <v>0.75471698113207542</v>
      </c>
      <c r="AV642" s="93">
        <f>AV641*AT642</f>
        <v>4.2949472177385817E+29</v>
      </c>
      <c r="AW642" s="93">
        <f>AR642*AV642*$G642*AU642</f>
        <v>3.2339300696664223E+33</v>
      </c>
      <c r="AX642" s="93">
        <f t="shared" si="671"/>
        <v>3.1611229158293913E+35</v>
      </c>
      <c r="AY642" s="93">
        <f t="shared" si="640"/>
        <v>1.2947959463237245E+40</v>
      </c>
      <c r="AZ642" s="93">
        <f t="shared" si="641"/>
        <v>419430.40000000002</v>
      </c>
      <c r="BA642" s="94">
        <f t="shared" si="642"/>
        <v>97.748647859768312</v>
      </c>
      <c r="BB642" s="100">
        <f t="shared" si="678"/>
        <v>8.7867678707050896</v>
      </c>
      <c r="BC642" s="94">
        <f t="shared" si="643"/>
        <v>534</v>
      </c>
      <c r="BD642" s="94">
        <f t="shared" si="644"/>
        <v>15.1</v>
      </c>
      <c r="BE642" s="94">
        <v>1</v>
      </c>
      <c r="BF642" s="94">
        <f>BF$3/BI$3</f>
        <v>0.66225165562913912</v>
      </c>
      <c r="BG642" s="93">
        <f>BG641*BE642</f>
        <v>2.8150769201381697E+27</v>
      </c>
      <c r="BH642" s="93">
        <f>BC642*BG642*$G642*BF642</f>
        <v>1.7394307343716178E+31</v>
      </c>
      <c r="BI642" s="93">
        <f t="shared" si="672"/>
        <v>2.1329490631398464E+33</v>
      </c>
      <c r="BJ642" s="93">
        <f t="shared" si="645"/>
        <v>1.4755787765651501E+40</v>
      </c>
      <c r="BK642" s="93">
        <f t="shared" si="646"/>
        <v>419430.40000000002</v>
      </c>
      <c r="BL642" s="94">
        <f t="shared" si="647"/>
        <v>122.6233974709197</v>
      </c>
      <c r="BM642" s="100">
        <f t="shared" si="679"/>
        <v>12.561827013642384</v>
      </c>
      <c r="BN642" s="94">
        <f t="shared" si="648"/>
        <v>484</v>
      </c>
      <c r="BO642" s="94">
        <f t="shared" si="649"/>
        <v>17.600000000000001</v>
      </c>
      <c r="BP642" s="94">
        <v>1</v>
      </c>
      <c r="BQ642" s="94">
        <f>BQ$3/BT$3</f>
        <v>0.56818181818181823</v>
      </c>
      <c r="BR642" s="93">
        <f>BR641*BP642</f>
        <v>1.8863421413575423E+25</v>
      </c>
      <c r="BS642" s="93">
        <f>BN642*BR642*$G642*BQ642</f>
        <v>9.0637042184302686E+28</v>
      </c>
      <c r="BT642" s="93">
        <f t="shared" si="673"/>
        <v>2.4278186770010594E+30</v>
      </c>
      <c r="BU642" s="93">
        <f t="shared" si="650"/>
        <v>1.7198798985130227E+40</v>
      </c>
      <c r="BV642" s="93">
        <f t="shared" si="651"/>
        <v>419430.40000000002</v>
      </c>
      <c r="BW642" s="94">
        <f t="shared" si="652"/>
        <v>26.786164006370569</v>
      </c>
      <c r="BX642" s="100">
        <f t="shared" si="680"/>
        <v>3.1983479410591724</v>
      </c>
      <c r="BY642" s="94">
        <f t="shared" si="653"/>
        <v>429</v>
      </c>
      <c r="BZ642" s="94">
        <f t="shared" si="654"/>
        <v>20.350000000000001</v>
      </c>
      <c r="CA642" s="94">
        <v>1</v>
      </c>
      <c r="CB642" s="94">
        <f>CB$3/CE$3</f>
        <v>0.49140049140049141</v>
      </c>
      <c r="CC642" s="93">
        <f>CC641*CA642</f>
        <v>8.6885090127721267E+21</v>
      </c>
      <c r="CD642" s="93">
        <f>BY642*CC642*$G642*CB642</f>
        <v>3.2003000487111501E+25</v>
      </c>
      <c r="CE642" s="93">
        <f t="shared" si="674"/>
        <v>1.3706862037512035E+27</v>
      </c>
      <c r="CF642" s="93">
        <f t="shared" si="655"/>
        <v>1.9886111326556827E+40</v>
      </c>
      <c r="CG642" s="93">
        <f t="shared" si="656"/>
        <v>419430.40000000002</v>
      </c>
      <c r="CH642" s="94">
        <f t="shared" si="657"/>
        <v>42.829927909516393</v>
      </c>
      <c r="CI642" s="100">
        <f t="shared" si="681"/>
        <v>5.9130870621347258</v>
      </c>
      <c r="CJ642" s="94">
        <f t="shared" si="658"/>
        <v>379</v>
      </c>
      <c r="CK642" s="94">
        <f t="shared" si="659"/>
        <v>22.85</v>
      </c>
      <c r="CL642" s="94">
        <v>1</v>
      </c>
      <c r="CM642" s="94">
        <f>CM$3/CP$3</f>
        <v>0.43763676148796499</v>
      </c>
      <c r="CN642" s="93">
        <f>CN641*CL642</f>
        <v>3.45064814954496E+18</v>
      </c>
      <c r="CO642" s="93">
        <f>CJ642*CN642*$G642*CM642</f>
        <v>1.0000143847682031E+22</v>
      </c>
      <c r="CP642" s="93">
        <f t="shared" si="675"/>
        <v>1.5030030979209005E+24</v>
      </c>
      <c r="CQ642" s="93">
        <f t="shared" si="660"/>
        <v>2.2329122546035556E+40</v>
      </c>
      <c r="CR642" s="93">
        <f t="shared" si="661"/>
        <v>419430.40000000002</v>
      </c>
      <c r="CS642" s="94">
        <f t="shared" si="662"/>
        <v>150.29814778807275</v>
      </c>
      <c r="CT642" s="100">
        <f t="shared" si="682"/>
        <v>23.2992718925201</v>
      </c>
      <c r="CU642" s="94">
        <f t="shared" si="663"/>
        <v>316</v>
      </c>
      <c r="CV642" s="94">
        <f t="shared" si="664"/>
        <v>26</v>
      </c>
      <c r="CW642" s="94">
        <v>1</v>
      </c>
      <c r="CX642" s="94">
        <f>CX$3/DA$3</f>
        <v>0.38461538461538458</v>
      </c>
      <c r="CY642" s="93">
        <f>CY641*CW642</f>
        <v>1368182951116800</v>
      </c>
      <c r="CZ642" s="93">
        <f>CU642*CY642*$G642*CX642</f>
        <v>2.9054303750959391E+18</v>
      </c>
      <c r="DA642" s="93">
        <f t="shared" si="676"/>
        <v>2.7546667944278488E+20</v>
      </c>
      <c r="DB642" s="93">
        <f t="shared" si="665"/>
        <v>2.5407316682578743E+40</v>
      </c>
      <c r="DC642" s="93">
        <f t="shared" si="666"/>
        <v>419430.40000000002</v>
      </c>
      <c r="DD642" s="94">
        <f t="shared" si="667"/>
        <v>94.810972516830248</v>
      </c>
      <c r="DE642" s="100">
        <f t="shared" si="683"/>
        <v>16.723780769590139</v>
      </c>
    </row>
    <row r="643" spans="1:109">
      <c r="A643" s="84">
        <v>8192</v>
      </c>
      <c r="B643" s="84">
        <f t="shared" si="623"/>
        <v>21.233333333333334</v>
      </c>
      <c r="C643" s="112">
        <f t="shared" si="684"/>
        <v>14.74</v>
      </c>
      <c r="D643" s="116"/>
      <c r="E643" s="86">
        <f t="shared" si="688"/>
        <v>4.1850000000000005</v>
      </c>
      <c r="F643" s="86">
        <f t="shared" si="689"/>
        <v>4.1850000000000005</v>
      </c>
      <c r="G643" s="87">
        <f t="shared" si="624"/>
        <v>17.514225000000003</v>
      </c>
      <c r="H643" s="88">
        <f t="shared" si="690"/>
        <v>2.2450263752436098E+38</v>
      </c>
      <c r="I643" s="84">
        <f t="shared" si="691"/>
        <v>127.40000000000006</v>
      </c>
      <c r="J643" s="89">
        <v>637</v>
      </c>
      <c r="K643" s="94">
        <f t="shared" si="625"/>
        <v>637</v>
      </c>
      <c r="L643" s="94">
        <f t="shared" si="626"/>
        <v>10</v>
      </c>
      <c r="M643" s="94">
        <v>1</v>
      </c>
      <c r="N643" s="94">
        <f>N$3/Q$3</f>
        <v>1</v>
      </c>
      <c r="O643" s="93">
        <f>O642*M643</f>
        <v>8.234099991404146E+32</v>
      </c>
      <c r="P643" s="93">
        <f>K643*O643*$G643*N643</f>
        <v>9.1864241510282353E+36</v>
      </c>
      <c r="Q643" s="93">
        <f t="shared" si="685"/>
        <v>2.2450263752436098E+39</v>
      </c>
      <c r="R643" s="93">
        <f t="shared" si="686"/>
        <v>1.1225131876218048E+40</v>
      </c>
      <c r="S643" s="93">
        <f t="shared" si="627"/>
        <v>419703.46666666667</v>
      </c>
      <c r="T643" s="94">
        <f t="shared" si="687"/>
        <v>244.38522958819883</v>
      </c>
      <c r="U643" s="100">
        <f>T643/(($C643/N$3))</f>
        <v>16.579730636919866</v>
      </c>
      <c r="V643" s="94">
        <f t="shared" si="628"/>
        <v>627</v>
      </c>
      <c r="W643" s="97">
        <f t="shared" si="629"/>
        <v>10.5</v>
      </c>
      <c r="X643" s="94">
        <v>1</v>
      </c>
      <c r="Y643" s="94">
        <f>Y$3/AB$3</f>
        <v>0.95238095238095244</v>
      </c>
      <c r="Z643" s="93">
        <f>Z642*X643</f>
        <v>8.2999727913353771E+32</v>
      </c>
      <c r="AA643" s="93">
        <f>V643*Z643*$G643*Y643</f>
        <v>8.680521860262031E+36</v>
      </c>
      <c r="AB643" s="93">
        <f t="shared" si="668"/>
        <v>5.893194235014473E+38</v>
      </c>
      <c r="AC643" s="93">
        <f t="shared" si="630"/>
        <v>1.1786388470028951E+40</v>
      </c>
      <c r="AD643" s="93">
        <f t="shared" si="631"/>
        <v>419703.46666666667</v>
      </c>
      <c r="AE643" s="94">
        <f t="shared" si="632"/>
        <v>67.88986111529222</v>
      </c>
      <c r="AF643" s="100">
        <f t="shared" si="669"/>
        <v>4.8361162938301785</v>
      </c>
      <c r="AG643" s="94">
        <f t="shared" si="633"/>
        <v>602</v>
      </c>
      <c r="AH643" s="94">
        <f t="shared" si="634"/>
        <v>11.75</v>
      </c>
      <c r="AI643" s="94">
        <v>1</v>
      </c>
      <c r="AJ643" s="94">
        <f>AJ$3/AM$3</f>
        <v>0.85106382978723394</v>
      </c>
      <c r="AK643" s="93">
        <f>AK642*AI643</f>
        <v>7.2624761924184546E+31</v>
      </c>
      <c r="AL643" s="93">
        <f>AG643*AK643*$G643*AJ643</f>
        <v>6.5167981735215642E+35</v>
      </c>
      <c r="AM643" s="93">
        <f t="shared" si="670"/>
        <v>2.060864055399403E+37</v>
      </c>
      <c r="AN643" s="93">
        <f t="shared" si="635"/>
        <v>1.3189529954556209E+40</v>
      </c>
      <c r="AO643" s="93">
        <f t="shared" si="636"/>
        <v>419703.46666666667</v>
      </c>
      <c r="AP643" s="94">
        <f t="shared" si="637"/>
        <v>31.623874186758002</v>
      </c>
      <c r="AQ643" s="100">
        <f t="shared" si="677"/>
        <v>2.5208990616988234</v>
      </c>
      <c r="AR643" s="94">
        <f t="shared" si="638"/>
        <v>572</v>
      </c>
      <c r="AS643" s="94">
        <f t="shared" si="639"/>
        <v>13.25</v>
      </c>
      <c r="AT643" s="94">
        <v>1</v>
      </c>
      <c r="AU643" s="94">
        <f>AU$3/AX$3</f>
        <v>0.75471698113207542</v>
      </c>
      <c r="AV643" s="93">
        <f>AV642*AT643</f>
        <v>4.2949472177385817E+29</v>
      </c>
      <c r="AW643" s="93">
        <f>AR643*AV643*$G643*AU643</f>
        <v>3.2473485544596062E+33</v>
      </c>
      <c r="AX643" s="93">
        <f t="shared" si="671"/>
        <v>3.6311766933566531E+35</v>
      </c>
      <c r="AY643" s="93">
        <f t="shared" si="640"/>
        <v>1.4873299735988916E+40</v>
      </c>
      <c r="AZ643" s="93">
        <f t="shared" si="641"/>
        <v>419703.46666666667</v>
      </c>
      <c r="BA643" s="94">
        <f t="shared" si="642"/>
        <v>111.81973947237456</v>
      </c>
      <c r="BB643" s="100">
        <f t="shared" si="678"/>
        <v>10.05163872461983</v>
      </c>
      <c r="BC643" s="94">
        <f t="shared" si="643"/>
        <v>535</v>
      </c>
      <c r="BD643" s="94">
        <f t="shared" si="644"/>
        <v>15.1</v>
      </c>
      <c r="BE643" s="94">
        <v>1</v>
      </c>
      <c r="BF643" s="94">
        <f>BF$3/BI$3</f>
        <v>0.66225165562913912</v>
      </c>
      <c r="BG643" s="93">
        <f>BG642*BE643</f>
        <v>2.8150769201381697E+27</v>
      </c>
      <c r="BH643" s="93">
        <f>BC643*BG643*$G643*BF643</f>
        <v>1.7468596990602464E+31</v>
      </c>
      <c r="BI643" s="93">
        <f t="shared" si="672"/>
        <v>2.4501150801212094E+33</v>
      </c>
      <c r="BJ643" s="93">
        <f t="shared" si="645"/>
        <v>1.6949949133089255E+40</v>
      </c>
      <c r="BK643" s="93">
        <f t="shared" si="646"/>
        <v>419703.46666666667</v>
      </c>
      <c r="BL643" s="94">
        <f t="shared" si="647"/>
        <v>140.25826352507252</v>
      </c>
      <c r="BM643" s="100">
        <f t="shared" si="679"/>
        <v>14.368383848226561</v>
      </c>
      <c r="BN643" s="94">
        <f t="shared" si="648"/>
        <v>485</v>
      </c>
      <c r="BO643" s="94">
        <f t="shared" si="649"/>
        <v>17.600000000000001</v>
      </c>
      <c r="BP643" s="94">
        <v>1</v>
      </c>
      <c r="BQ643" s="94">
        <f>BQ$3/BT$3</f>
        <v>0.56818181818181823</v>
      </c>
      <c r="BR643" s="93">
        <f>BR642*BP643</f>
        <v>1.8863421413575423E+25</v>
      </c>
      <c r="BS643" s="93">
        <f>BN643*BR643*$G643*BQ643</f>
        <v>9.1041721789762153E+28</v>
      </c>
      <c r="BT643" s="93">
        <f t="shared" si="673"/>
        <v>2.7888313205021955E+30</v>
      </c>
      <c r="BU643" s="93">
        <f t="shared" si="650"/>
        <v>1.9756232102143768E+40</v>
      </c>
      <c r="BV643" s="93">
        <f t="shared" si="651"/>
        <v>419703.46666666667</v>
      </c>
      <c r="BW643" s="94">
        <f t="shared" si="652"/>
        <v>30.632453623211308</v>
      </c>
      <c r="BX643" s="100">
        <f t="shared" si="680"/>
        <v>3.6576064027714996</v>
      </c>
      <c r="BY643" s="94">
        <f t="shared" si="653"/>
        <v>430</v>
      </c>
      <c r="BZ643" s="94">
        <f t="shared" si="654"/>
        <v>20.350000000000001</v>
      </c>
      <c r="CA643" s="94">
        <v>1</v>
      </c>
      <c r="CB643" s="94">
        <f>CB$3/CE$3</f>
        <v>0.49140049140049141</v>
      </c>
      <c r="CC643" s="93">
        <f>CC642*CA643</f>
        <v>8.6885090127721267E+21</v>
      </c>
      <c r="CD643" s="93">
        <f>BY643*CC643*$G643*CB643</f>
        <v>3.2154386122169114E+25</v>
      </c>
      <c r="CE643" s="93">
        <f t="shared" si="674"/>
        <v>1.5745049874661382E+27</v>
      </c>
      <c r="CF643" s="93">
        <f t="shared" si="655"/>
        <v>2.2843143368103731E+40</v>
      </c>
      <c r="CG643" s="93">
        <f t="shared" si="656"/>
        <v>419703.46666666667</v>
      </c>
      <c r="CH643" s="94">
        <f t="shared" si="657"/>
        <v>48.967036145049661</v>
      </c>
      <c r="CI643" s="100">
        <f t="shared" si="681"/>
        <v>6.7603743931598412</v>
      </c>
      <c r="CJ643" s="94">
        <f t="shared" si="658"/>
        <v>380</v>
      </c>
      <c r="CK643" s="94">
        <f t="shared" si="659"/>
        <v>22.85</v>
      </c>
      <c r="CL643" s="94">
        <v>15</v>
      </c>
      <c r="CM643" s="94">
        <f>CM$3/CP$3</f>
        <v>0.43763676148796499</v>
      </c>
      <c r="CN643" s="93">
        <f>CN642*CL643</f>
        <v>5.17597222431744E+19</v>
      </c>
      <c r="CO643" s="93">
        <f>CJ643*CN643*$G643*CM643</f>
        <v>1.5075796065457126E+23</v>
      </c>
      <c r="CP643" s="93">
        <f t="shared" si="675"/>
        <v>1.7264971861371862E+24</v>
      </c>
      <c r="CQ643" s="93">
        <f t="shared" si="660"/>
        <v>2.5649426337158243E+40</v>
      </c>
      <c r="CR643" s="93">
        <f t="shared" si="661"/>
        <v>419703.46666666667</v>
      </c>
      <c r="CS643" s="94">
        <f t="shared" si="662"/>
        <v>11.452112900976918</v>
      </c>
      <c r="CT643" s="100">
        <f t="shared" si="682"/>
        <v>1.7753105820035453</v>
      </c>
      <c r="CU643" s="94">
        <f t="shared" si="663"/>
        <v>317</v>
      </c>
      <c r="CV643" s="94">
        <f t="shared" si="664"/>
        <v>26</v>
      </c>
      <c r="CW643" s="94">
        <v>1</v>
      </c>
      <c r="CX643" s="94">
        <f>CX$3/DA$3</f>
        <v>0.38461538461538458</v>
      </c>
      <c r="CY643" s="93">
        <f>CY642*CW643</f>
        <v>1368182951116800</v>
      </c>
      <c r="CZ643" s="93">
        <f>CU643*CY643*$G643*CX643</f>
        <v>2.9216017318871127E+18</v>
      </c>
      <c r="DA643" s="93">
        <f t="shared" si="676"/>
        <v>3.1642812153242249E+20</v>
      </c>
      <c r="DB643" s="93">
        <f t="shared" si="665"/>
        <v>2.9185342878166924E+40</v>
      </c>
      <c r="DC643" s="93">
        <f t="shared" si="666"/>
        <v>419703.46666666667</v>
      </c>
      <c r="DD643" s="94">
        <f t="shared" si="667"/>
        <v>108.30638484323327</v>
      </c>
      <c r="DE643" s="100">
        <f t="shared" si="683"/>
        <v>19.104246987273168</v>
      </c>
    </row>
    <row r="644" spans="1:109">
      <c r="A644" s="84">
        <v>8192</v>
      </c>
      <c r="B644" s="84">
        <f t="shared" si="623"/>
        <v>21.266666666666666</v>
      </c>
      <c r="C644" s="112">
        <f t="shared" si="684"/>
        <v>14.74</v>
      </c>
      <c r="D644" s="116"/>
      <c r="E644" s="86">
        <f t="shared" si="688"/>
        <v>4.1899999999999995</v>
      </c>
      <c r="F644" s="86">
        <f t="shared" si="689"/>
        <v>4.1899999999999995</v>
      </c>
      <c r="G644" s="87">
        <f t="shared" si="624"/>
        <v>17.556099999999997</v>
      </c>
      <c r="H644" s="88">
        <f t="shared" si="690"/>
        <v>2.5788581041672913E+38</v>
      </c>
      <c r="I644" s="84">
        <f t="shared" si="691"/>
        <v>127.60000000000005</v>
      </c>
      <c r="J644" s="89">
        <v>638</v>
      </c>
      <c r="M644" s="94">
        <v>1</v>
      </c>
      <c r="N644" s="94">
        <f>N$3/Q$3</f>
        <v>1</v>
      </c>
      <c r="X644" s="94"/>
    </row>
    <row r="645" spans="1:109">
      <c r="A645" s="84">
        <v>8192</v>
      </c>
      <c r="B645" s="84">
        <f t="shared" si="623"/>
        <v>21.3</v>
      </c>
      <c r="C645" s="112">
        <f t="shared" si="684"/>
        <v>14.74</v>
      </c>
      <c r="D645" s="116"/>
      <c r="E645" s="86">
        <f t="shared" si="688"/>
        <v>4.1950000000000003</v>
      </c>
      <c r="F645" s="86">
        <f t="shared" si="689"/>
        <v>4.1950000000000003</v>
      </c>
      <c r="G645" s="87">
        <f t="shared" si="624"/>
        <v>17.598025000000003</v>
      </c>
      <c r="H645" s="88">
        <f t="shared" si="690"/>
        <v>2.9623300620277403E+38</v>
      </c>
      <c r="I645" s="84">
        <f t="shared" si="691"/>
        <v>127.80000000000007</v>
      </c>
      <c r="J645" s="89">
        <v>639</v>
      </c>
      <c r="X645" s="94"/>
    </row>
    <row r="646" spans="1:109">
      <c r="A646" s="84">
        <v>8192</v>
      </c>
      <c r="B646" s="84">
        <f t="shared" si="623"/>
        <v>21.333333333333332</v>
      </c>
      <c r="C646" s="112">
        <f t="shared" si="684"/>
        <v>14.74</v>
      </c>
      <c r="D646" s="116"/>
      <c r="E646" s="86">
        <f t="shared" si="688"/>
        <v>4.2</v>
      </c>
      <c r="F646" s="86">
        <f t="shared" si="689"/>
        <v>4.2</v>
      </c>
      <c r="G646" s="87">
        <f t="shared" si="624"/>
        <v>17.64</v>
      </c>
      <c r="H646" s="88">
        <f t="shared" si="690"/>
        <v>3.4028236692095297E+38</v>
      </c>
      <c r="I646" s="84">
        <f t="shared" si="691"/>
        <v>128.00000000000006</v>
      </c>
      <c r="J646" s="89">
        <v>640</v>
      </c>
      <c r="X646" s="94"/>
    </row>
    <row r="647" spans="1:109">
      <c r="A647" s="84">
        <v>8192</v>
      </c>
      <c r="B647" s="84">
        <f t="shared" ref="B647:B710" si="692">J647/30</f>
        <v>21.366666666666667</v>
      </c>
      <c r="C647" s="112">
        <f t="shared" si="684"/>
        <v>14.74</v>
      </c>
      <c r="D647" s="116"/>
      <c r="E647" s="86">
        <f t="shared" si="688"/>
        <v>4.2050000000000001</v>
      </c>
      <c r="F647" s="86">
        <f t="shared" si="689"/>
        <v>4.2050000000000001</v>
      </c>
      <c r="G647" s="87">
        <f t="shared" ref="G647:G710" si="693">E647*F647</f>
        <v>17.682024999999999</v>
      </c>
      <c r="H647" s="88">
        <f t="shared" si="690"/>
        <v>3.9088179511659622E+38</v>
      </c>
      <c r="I647" s="84">
        <f t="shared" si="691"/>
        <v>128.20000000000007</v>
      </c>
      <c r="J647" s="89">
        <v>641</v>
      </c>
      <c r="X647" s="94"/>
    </row>
    <row r="648" spans="1:109">
      <c r="A648" s="84">
        <v>8192</v>
      </c>
      <c r="B648" s="84">
        <f t="shared" si="692"/>
        <v>21.4</v>
      </c>
      <c r="C648" s="112">
        <f t="shared" si="684"/>
        <v>14.74</v>
      </c>
      <c r="D648" s="116"/>
      <c r="E648" s="86">
        <f t="shared" si="688"/>
        <v>4.21</v>
      </c>
      <c r="F648" s="86">
        <f t="shared" si="689"/>
        <v>4.21</v>
      </c>
      <c r="G648" s="87">
        <f t="shared" si="693"/>
        <v>17.7241</v>
      </c>
      <c r="H648" s="88">
        <f t="shared" si="690"/>
        <v>4.4900527504872211E+38</v>
      </c>
      <c r="I648" s="84">
        <f t="shared" si="691"/>
        <v>128.40000000000006</v>
      </c>
      <c r="J648" s="89">
        <v>642</v>
      </c>
      <c r="X648" s="94"/>
    </row>
    <row r="649" spans="1:109">
      <c r="A649" s="84">
        <v>8192</v>
      </c>
      <c r="B649" s="84">
        <f t="shared" si="692"/>
        <v>21.433333333333334</v>
      </c>
      <c r="C649" s="112">
        <f t="shared" si="684"/>
        <v>14.74</v>
      </c>
      <c r="D649" s="116"/>
      <c r="E649" s="86">
        <f t="shared" si="688"/>
        <v>4.2149999999999999</v>
      </c>
      <c r="F649" s="86">
        <f t="shared" si="689"/>
        <v>4.2149999999999999</v>
      </c>
      <c r="G649" s="87">
        <f t="shared" si="693"/>
        <v>17.766224999999999</v>
      </c>
      <c r="H649" s="88">
        <f t="shared" si="690"/>
        <v>5.1577162083345842E+38</v>
      </c>
      <c r="I649" s="84">
        <f t="shared" si="691"/>
        <v>128.60000000000005</v>
      </c>
      <c r="J649" s="89">
        <v>643</v>
      </c>
      <c r="X649" s="94"/>
    </row>
    <row r="650" spans="1:109">
      <c r="A650" s="84">
        <v>8192</v>
      </c>
      <c r="B650" s="84">
        <f t="shared" si="692"/>
        <v>21.466666666666665</v>
      </c>
      <c r="C650" s="112">
        <f t="shared" si="684"/>
        <v>14.74</v>
      </c>
      <c r="D650" s="116"/>
      <c r="E650" s="86">
        <f t="shared" si="688"/>
        <v>4.2200000000000006</v>
      </c>
      <c r="F650" s="86">
        <f t="shared" si="689"/>
        <v>4.2200000000000006</v>
      </c>
      <c r="G650" s="87">
        <f t="shared" si="693"/>
        <v>17.808400000000006</v>
      </c>
      <c r="H650" s="88">
        <f t="shared" si="690"/>
        <v>5.9246601240554821E+38</v>
      </c>
      <c r="I650" s="84">
        <f t="shared" si="691"/>
        <v>128.80000000000007</v>
      </c>
      <c r="J650" s="89">
        <v>644</v>
      </c>
      <c r="X650" s="94"/>
    </row>
    <row r="651" spans="1:109">
      <c r="A651" s="84">
        <v>8192</v>
      </c>
      <c r="B651" s="84">
        <f t="shared" si="692"/>
        <v>21.5</v>
      </c>
      <c r="C651" s="112">
        <f t="shared" si="684"/>
        <v>14.74</v>
      </c>
      <c r="D651" s="116"/>
      <c r="E651" s="86">
        <f t="shared" si="688"/>
        <v>4.2249999999999996</v>
      </c>
      <c r="F651" s="86">
        <f t="shared" si="689"/>
        <v>4.2249999999999996</v>
      </c>
      <c r="G651" s="87">
        <f t="shared" si="693"/>
        <v>17.850624999999997</v>
      </c>
      <c r="H651" s="88">
        <f t="shared" si="690"/>
        <v>6.8056473384190624E+38</v>
      </c>
      <c r="I651" s="84">
        <f t="shared" si="691"/>
        <v>129.00000000000006</v>
      </c>
      <c r="J651" s="89">
        <v>645</v>
      </c>
      <c r="X651" s="94"/>
    </row>
    <row r="652" spans="1:109">
      <c r="A652" s="84">
        <v>8192</v>
      </c>
      <c r="B652" s="84">
        <f t="shared" si="692"/>
        <v>21.533333333333335</v>
      </c>
      <c r="C652" s="112">
        <f t="shared" si="684"/>
        <v>14.74</v>
      </c>
      <c r="D652" s="116"/>
      <c r="E652" s="86">
        <f t="shared" si="688"/>
        <v>4.2300000000000004</v>
      </c>
      <c r="F652" s="86">
        <f t="shared" si="689"/>
        <v>4.2300000000000004</v>
      </c>
      <c r="G652" s="87">
        <f t="shared" si="693"/>
        <v>17.892900000000004</v>
      </c>
      <c r="H652" s="88">
        <f t="shared" si="690"/>
        <v>7.817635902331926E+38</v>
      </c>
      <c r="I652" s="84">
        <f t="shared" si="691"/>
        <v>129.20000000000005</v>
      </c>
      <c r="J652" s="89">
        <v>646</v>
      </c>
      <c r="X652" s="94"/>
    </row>
    <row r="653" spans="1:109">
      <c r="A653" s="84">
        <v>8192</v>
      </c>
      <c r="B653" s="84">
        <f t="shared" si="692"/>
        <v>21.566666666666666</v>
      </c>
      <c r="C653" s="112">
        <f t="shared" si="684"/>
        <v>14.74</v>
      </c>
      <c r="D653" s="116"/>
      <c r="E653" s="86">
        <f t="shared" si="688"/>
        <v>4.2349999999999994</v>
      </c>
      <c r="F653" s="86">
        <f t="shared" si="689"/>
        <v>4.2349999999999994</v>
      </c>
      <c r="G653" s="87">
        <f t="shared" si="693"/>
        <v>17.935224999999996</v>
      </c>
      <c r="H653" s="88">
        <f t="shared" si="690"/>
        <v>8.9801055009744467E+38</v>
      </c>
      <c r="I653" s="84">
        <f t="shared" si="691"/>
        <v>129.40000000000006</v>
      </c>
      <c r="J653" s="89">
        <v>647</v>
      </c>
      <c r="X653" s="94"/>
    </row>
    <row r="654" spans="1:109">
      <c r="A654" s="84">
        <v>8192</v>
      </c>
      <c r="B654" s="84">
        <f t="shared" si="692"/>
        <v>21.6</v>
      </c>
      <c r="C654" s="112">
        <f t="shared" si="684"/>
        <v>14.74</v>
      </c>
      <c r="D654" s="116"/>
      <c r="E654" s="86">
        <f t="shared" si="688"/>
        <v>4.24</v>
      </c>
      <c r="F654" s="86">
        <f t="shared" si="689"/>
        <v>4.24</v>
      </c>
      <c r="G654" s="87">
        <f t="shared" si="693"/>
        <v>17.977600000000002</v>
      </c>
      <c r="H654" s="88">
        <f t="shared" si="690"/>
        <v>1.0315432416669173E+39</v>
      </c>
      <c r="I654" s="84">
        <f t="shared" si="691"/>
        <v>129.60000000000005</v>
      </c>
      <c r="J654" s="89">
        <v>648</v>
      </c>
      <c r="X654" s="94"/>
    </row>
    <row r="655" spans="1:109">
      <c r="A655" s="84">
        <v>8192</v>
      </c>
      <c r="B655" s="84">
        <f t="shared" si="692"/>
        <v>21.633333333333333</v>
      </c>
      <c r="C655" s="112">
        <f t="shared" si="684"/>
        <v>14.74</v>
      </c>
      <c r="D655" s="116"/>
      <c r="E655" s="86">
        <f t="shared" si="688"/>
        <v>4.2450000000000001</v>
      </c>
      <c r="F655" s="86">
        <f t="shared" si="689"/>
        <v>4.2450000000000001</v>
      </c>
      <c r="G655" s="87">
        <f t="shared" si="693"/>
        <v>18.020025</v>
      </c>
      <c r="H655" s="88">
        <f t="shared" si="690"/>
        <v>1.1849320248110969E+39</v>
      </c>
      <c r="I655" s="84">
        <f t="shared" si="691"/>
        <v>129.80000000000007</v>
      </c>
      <c r="J655" s="89">
        <v>649</v>
      </c>
      <c r="X655" s="94"/>
    </row>
    <row r="656" spans="1:109">
      <c r="A656" s="84">
        <v>8192</v>
      </c>
      <c r="B656" s="84">
        <f t="shared" si="692"/>
        <v>21.666666666666668</v>
      </c>
      <c r="C656" s="112">
        <f t="shared" si="684"/>
        <v>14.74</v>
      </c>
      <c r="D656" s="116"/>
      <c r="E656" s="86">
        <f t="shared" si="688"/>
        <v>4.25</v>
      </c>
      <c r="F656" s="86">
        <f t="shared" si="689"/>
        <v>4.25</v>
      </c>
      <c r="G656" s="87">
        <f t="shared" si="693"/>
        <v>18.0625</v>
      </c>
      <c r="H656" s="88">
        <f t="shared" si="690"/>
        <v>1.3611294676838131E+39</v>
      </c>
      <c r="I656" s="84">
        <f t="shared" si="691"/>
        <v>130.00000000000006</v>
      </c>
      <c r="J656" s="89">
        <v>650</v>
      </c>
      <c r="X656" s="94"/>
    </row>
    <row r="657" spans="1:24">
      <c r="A657" s="84">
        <v>8192</v>
      </c>
      <c r="B657" s="84">
        <f t="shared" si="692"/>
        <v>21.7</v>
      </c>
      <c r="C657" s="112">
        <f t="shared" si="684"/>
        <v>14.74</v>
      </c>
      <c r="D657" s="116"/>
      <c r="E657" s="86">
        <f t="shared" si="688"/>
        <v>4.2549999999999999</v>
      </c>
      <c r="F657" s="86">
        <f t="shared" si="689"/>
        <v>4.2549999999999999</v>
      </c>
      <c r="G657" s="87">
        <f t="shared" si="693"/>
        <v>18.105024999999998</v>
      </c>
      <c r="H657" s="88">
        <f t="shared" si="690"/>
        <v>1.5635271804663858E+39</v>
      </c>
      <c r="I657" s="84">
        <f t="shared" si="691"/>
        <v>130.20000000000005</v>
      </c>
      <c r="J657" s="89">
        <v>651</v>
      </c>
      <c r="X657" s="94"/>
    </row>
    <row r="658" spans="1:24">
      <c r="A658" s="84">
        <v>8192</v>
      </c>
      <c r="B658" s="84">
        <f t="shared" si="692"/>
        <v>21.733333333333334</v>
      </c>
      <c r="C658" s="112">
        <f t="shared" si="684"/>
        <v>14.74</v>
      </c>
      <c r="D658" s="116"/>
      <c r="E658" s="86">
        <f t="shared" si="688"/>
        <v>4.26</v>
      </c>
      <c r="F658" s="86">
        <f t="shared" si="689"/>
        <v>4.26</v>
      </c>
      <c r="G658" s="87">
        <f t="shared" si="693"/>
        <v>18.147599999999997</v>
      </c>
      <c r="H658" s="88">
        <f t="shared" si="690"/>
        <v>1.7960211001948896E+39</v>
      </c>
      <c r="I658" s="84">
        <f t="shared" si="691"/>
        <v>130.40000000000006</v>
      </c>
      <c r="J658" s="89">
        <v>652</v>
      </c>
      <c r="X658" s="94"/>
    </row>
    <row r="659" spans="1:24">
      <c r="A659" s="84">
        <v>8192</v>
      </c>
      <c r="B659" s="84">
        <f t="shared" si="692"/>
        <v>21.766666666666666</v>
      </c>
      <c r="C659" s="112">
        <f t="shared" si="684"/>
        <v>14.74</v>
      </c>
      <c r="D659" s="116"/>
      <c r="E659" s="86">
        <f t="shared" si="688"/>
        <v>4.2650000000000006</v>
      </c>
      <c r="F659" s="86">
        <f t="shared" si="689"/>
        <v>4.2650000000000006</v>
      </c>
      <c r="G659" s="87">
        <f t="shared" si="693"/>
        <v>18.190225000000005</v>
      </c>
      <c r="H659" s="88">
        <f t="shared" si="690"/>
        <v>2.0630864833338349E+39</v>
      </c>
      <c r="I659" s="84">
        <f t="shared" si="691"/>
        <v>130.60000000000005</v>
      </c>
      <c r="J659" s="89">
        <v>653</v>
      </c>
    </row>
    <row r="660" spans="1:24">
      <c r="A660" s="84">
        <v>8192</v>
      </c>
      <c r="B660" s="84">
        <f t="shared" si="692"/>
        <v>21.8</v>
      </c>
      <c r="C660" s="112">
        <f t="shared" si="684"/>
        <v>14.74</v>
      </c>
      <c r="D660" s="116"/>
      <c r="E660" s="86">
        <f t="shared" si="688"/>
        <v>4.2699999999999996</v>
      </c>
      <c r="F660" s="86">
        <f t="shared" si="689"/>
        <v>4.2699999999999996</v>
      </c>
      <c r="G660" s="87">
        <f t="shared" si="693"/>
        <v>18.232899999999997</v>
      </c>
      <c r="H660" s="88">
        <f t="shared" si="690"/>
        <v>2.3698640496221941E+39</v>
      </c>
      <c r="I660" s="84">
        <f t="shared" si="691"/>
        <v>130.80000000000007</v>
      </c>
      <c r="J660" s="89">
        <v>654</v>
      </c>
    </row>
    <row r="661" spans="1:24">
      <c r="A661" s="84">
        <v>8192</v>
      </c>
      <c r="B661" s="84">
        <f t="shared" si="692"/>
        <v>21.833333333333332</v>
      </c>
      <c r="C661" s="112">
        <f t="shared" si="684"/>
        <v>14.74</v>
      </c>
      <c r="D661" s="116"/>
      <c r="E661" s="86">
        <f t="shared" si="688"/>
        <v>4.2750000000000004</v>
      </c>
      <c r="F661" s="86">
        <f t="shared" si="689"/>
        <v>4.2750000000000004</v>
      </c>
      <c r="G661" s="87">
        <f t="shared" si="693"/>
        <v>18.275625000000002</v>
      </c>
      <c r="H661" s="88">
        <f t="shared" si="690"/>
        <v>2.7222589353676262E+39</v>
      </c>
      <c r="I661" s="84">
        <f t="shared" si="691"/>
        <v>131.00000000000006</v>
      </c>
      <c r="J661" s="89">
        <v>655</v>
      </c>
    </row>
    <row r="662" spans="1:24">
      <c r="A662" s="84">
        <v>8192</v>
      </c>
      <c r="B662" s="84">
        <f t="shared" si="692"/>
        <v>21.866666666666667</v>
      </c>
      <c r="C662" s="112">
        <f t="shared" ref="C662:C725" si="694">IF(D662&gt;0,C661+D662,C661)</f>
        <v>14.74</v>
      </c>
      <c r="D662" s="116"/>
      <c r="E662" s="86">
        <f t="shared" si="688"/>
        <v>4.28</v>
      </c>
      <c r="F662" s="86">
        <f t="shared" si="689"/>
        <v>4.28</v>
      </c>
      <c r="G662" s="87">
        <f t="shared" si="693"/>
        <v>18.3184</v>
      </c>
      <c r="H662" s="88">
        <f t="shared" si="690"/>
        <v>3.1270543609327728E+39</v>
      </c>
      <c r="I662" s="84">
        <f t="shared" si="691"/>
        <v>131.20000000000007</v>
      </c>
      <c r="J662" s="89">
        <v>656</v>
      </c>
    </row>
    <row r="663" spans="1:24">
      <c r="A663" s="84">
        <v>8192</v>
      </c>
      <c r="B663" s="84">
        <f t="shared" si="692"/>
        <v>21.9</v>
      </c>
      <c r="C663" s="112">
        <f t="shared" si="694"/>
        <v>14.74</v>
      </c>
      <c r="D663" s="116"/>
      <c r="E663" s="86">
        <f t="shared" si="688"/>
        <v>4.2850000000000001</v>
      </c>
      <c r="F663" s="86">
        <f t="shared" si="689"/>
        <v>4.2850000000000001</v>
      </c>
      <c r="G663" s="87">
        <f t="shared" si="693"/>
        <v>18.361225000000001</v>
      </c>
      <c r="H663" s="88">
        <f t="shared" si="690"/>
        <v>3.5920422003897811E+39</v>
      </c>
      <c r="I663" s="84">
        <f t="shared" si="691"/>
        <v>131.40000000000006</v>
      </c>
      <c r="J663" s="89">
        <v>657</v>
      </c>
    </row>
    <row r="664" spans="1:24">
      <c r="A664" s="84">
        <v>8192</v>
      </c>
      <c r="B664" s="84">
        <f t="shared" si="692"/>
        <v>21.933333333333334</v>
      </c>
      <c r="C664" s="112">
        <f t="shared" si="694"/>
        <v>14.74</v>
      </c>
      <c r="D664" s="116"/>
      <c r="E664" s="86">
        <f t="shared" si="688"/>
        <v>4.29</v>
      </c>
      <c r="F664" s="86">
        <f t="shared" si="689"/>
        <v>4.29</v>
      </c>
      <c r="G664" s="87">
        <f t="shared" si="693"/>
        <v>18.4041</v>
      </c>
      <c r="H664" s="88">
        <f t="shared" si="690"/>
        <v>4.1261729666676716E+39</v>
      </c>
      <c r="I664" s="84">
        <f t="shared" si="691"/>
        <v>131.60000000000008</v>
      </c>
      <c r="J664" s="89">
        <v>658</v>
      </c>
    </row>
    <row r="665" spans="1:24">
      <c r="A665" s="84">
        <v>8192</v>
      </c>
      <c r="B665" s="84">
        <f t="shared" si="692"/>
        <v>21.966666666666665</v>
      </c>
      <c r="C665" s="112">
        <f t="shared" si="694"/>
        <v>14.74</v>
      </c>
      <c r="D665" s="116"/>
      <c r="E665" s="86">
        <f t="shared" si="688"/>
        <v>4.2949999999999999</v>
      </c>
      <c r="F665" s="86">
        <f t="shared" si="689"/>
        <v>4.2949999999999999</v>
      </c>
      <c r="G665" s="87">
        <f t="shared" si="693"/>
        <v>18.447025</v>
      </c>
      <c r="H665" s="88">
        <f t="shared" si="690"/>
        <v>4.7397280992443905E+39</v>
      </c>
      <c r="I665" s="84">
        <f t="shared" si="691"/>
        <v>131.80000000000007</v>
      </c>
      <c r="J665" s="89">
        <v>659</v>
      </c>
    </row>
    <row r="666" spans="1:24">
      <c r="A666" s="84">
        <v>8192</v>
      </c>
      <c r="B666" s="84">
        <f t="shared" si="692"/>
        <v>22</v>
      </c>
      <c r="C666" s="112">
        <f t="shared" si="694"/>
        <v>14.74</v>
      </c>
      <c r="D666" s="116"/>
      <c r="E666" s="86">
        <f t="shared" si="688"/>
        <v>4.3000000000000007</v>
      </c>
      <c r="F666" s="86">
        <f t="shared" si="689"/>
        <v>4.3000000000000007</v>
      </c>
      <c r="G666" s="87">
        <f t="shared" si="693"/>
        <v>18.490000000000006</v>
      </c>
      <c r="H666" s="88">
        <f t="shared" si="690"/>
        <v>5.4445178707352548E+39</v>
      </c>
      <c r="I666" s="84">
        <f t="shared" si="691"/>
        <v>132.00000000000009</v>
      </c>
      <c r="J666" s="89">
        <v>660</v>
      </c>
    </row>
    <row r="667" spans="1:24">
      <c r="A667" s="84">
        <v>8192</v>
      </c>
      <c r="B667" s="84">
        <f t="shared" si="692"/>
        <v>22.033333333333335</v>
      </c>
      <c r="C667" s="112">
        <f t="shared" si="694"/>
        <v>14.74</v>
      </c>
      <c r="D667" s="116"/>
      <c r="E667" s="86">
        <f t="shared" si="688"/>
        <v>4.3049999999999997</v>
      </c>
      <c r="F667" s="86">
        <f t="shared" si="689"/>
        <v>4.3049999999999997</v>
      </c>
      <c r="G667" s="87">
        <f t="shared" si="693"/>
        <v>18.533024999999999</v>
      </c>
      <c r="H667" s="88">
        <f t="shared" si="690"/>
        <v>6.2541087218655468E+39</v>
      </c>
      <c r="I667" s="84">
        <f t="shared" si="691"/>
        <v>132.20000000000007</v>
      </c>
      <c r="J667" s="89">
        <v>661</v>
      </c>
    </row>
    <row r="668" spans="1:24">
      <c r="A668" s="84">
        <v>8192</v>
      </c>
      <c r="B668" s="84">
        <f t="shared" si="692"/>
        <v>22.066666666666666</v>
      </c>
      <c r="C668" s="112">
        <f t="shared" si="694"/>
        <v>14.74</v>
      </c>
      <c r="D668" s="116"/>
      <c r="E668" s="86">
        <f t="shared" si="688"/>
        <v>4.3100000000000005</v>
      </c>
      <c r="F668" s="86">
        <f t="shared" si="689"/>
        <v>4.3100000000000005</v>
      </c>
      <c r="G668" s="87">
        <f t="shared" si="693"/>
        <v>18.576100000000004</v>
      </c>
      <c r="H668" s="88">
        <f t="shared" si="690"/>
        <v>7.1840844007795634E+39</v>
      </c>
      <c r="I668" s="84">
        <f t="shared" si="691"/>
        <v>132.40000000000009</v>
      </c>
      <c r="J668" s="89">
        <v>662</v>
      </c>
    </row>
    <row r="669" spans="1:24">
      <c r="A669" s="84">
        <v>8192</v>
      </c>
      <c r="B669" s="84">
        <f t="shared" si="692"/>
        <v>22.1</v>
      </c>
      <c r="C669" s="112">
        <f t="shared" si="694"/>
        <v>14.74</v>
      </c>
      <c r="D669" s="116"/>
      <c r="E669" s="86">
        <f t="shared" si="688"/>
        <v>4.3149999999999995</v>
      </c>
      <c r="F669" s="86">
        <f t="shared" si="689"/>
        <v>4.3149999999999995</v>
      </c>
      <c r="G669" s="87">
        <f t="shared" si="693"/>
        <v>18.619224999999997</v>
      </c>
      <c r="H669" s="88">
        <f t="shared" si="690"/>
        <v>8.2523459333353455E+39</v>
      </c>
      <c r="I669" s="84">
        <f t="shared" si="691"/>
        <v>132.60000000000008</v>
      </c>
      <c r="J669" s="89">
        <v>663</v>
      </c>
    </row>
    <row r="670" spans="1:24">
      <c r="A670" s="84">
        <v>8192</v>
      </c>
      <c r="B670" s="84">
        <f t="shared" si="692"/>
        <v>22.133333333333333</v>
      </c>
      <c r="C670" s="112">
        <f t="shared" si="694"/>
        <v>14.74</v>
      </c>
      <c r="D670" s="116"/>
      <c r="E670" s="86">
        <f t="shared" si="688"/>
        <v>4.32</v>
      </c>
      <c r="F670" s="86">
        <f t="shared" si="689"/>
        <v>4.32</v>
      </c>
      <c r="G670" s="87">
        <f t="shared" si="693"/>
        <v>18.662400000000002</v>
      </c>
      <c r="H670" s="88">
        <f t="shared" si="690"/>
        <v>9.4794561984887823E+39</v>
      </c>
      <c r="I670" s="84">
        <f t="shared" si="691"/>
        <v>132.80000000000007</v>
      </c>
      <c r="J670" s="89">
        <v>664</v>
      </c>
    </row>
    <row r="671" spans="1:24">
      <c r="A671" s="84">
        <v>8192</v>
      </c>
      <c r="B671" s="84">
        <f t="shared" si="692"/>
        <v>22.166666666666668</v>
      </c>
      <c r="C671" s="112">
        <f t="shared" si="694"/>
        <v>14.74</v>
      </c>
      <c r="D671" s="116"/>
      <c r="E671" s="86">
        <f t="shared" si="688"/>
        <v>4.3250000000000002</v>
      </c>
      <c r="F671" s="86">
        <f t="shared" si="689"/>
        <v>4.3250000000000002</v>
      </c>
      <c r="G671" s="87">
        <f t="shared" si="693"/>
        <v>18.705625000000001</v>
      </c>
      <c r="H671" s="88">
        <f t="shared" si="690"/>
        <v>1.0889035741470514E+40</v>
      </c>
      <c r="I671" s="84">
        <f t="shared" si="691"/>
        <v>133.00000000000009</v>
      </c>
      <c r="J671" s="89">
        <v>665</v>
      </c>
    </row>
    <row r="672" spans="1:24">
      <c r="A672" s="84">
        <v>8192</v>
      </c>
      <c r="B672" s="84">
        <f t="shared" si="692"/>
        <v>22.2</v>
      </c>
      <c r="C672" s="112">
        <f t="shared" si="694"/>
        <v>14.74</v>
      </c>
      <c r="D672" s="116"/>
      <c r="E672" s="86">
        <f t="shared" si="688"/>
        <v>4.33</v>
      </c>
      <c r="F672" s="86">
        <f t="shared" si="689"/>
        <v>4.33</v>
      </c>
      <c r="G672" s="87">
        <f t="shared" si="693"/>
        <v>18.748899999999999</v>
      </c>
      <c r="H672" s="88">
        <f t="shared" si="690"/>
        <v>1.2508217443731098E+40</v>
      </c>
      <c r="I672" s="84">
        <f t="shared" si="691"/>
        <v>133.20000000000007</v>
      </c>
      <c r="J672" s="89">
        <v>666</v>
      </c>
    </row>
    <row r="673" spans="1:10">
      <c r="A673" s="84">
        <v>8192</v>
      </c>
      <c r="B673" s="84">
        <f t="shared" si="692"/>
        <v>22.233333333333334</v>
      </c>
      <c r="C673" s="112">
        <f t="shared" si="694"/>
        <v>14.74</v>
      </c>
      <c r="D673" s="116"/>
      <c r="E673" s="86">
        <f t="shared" si="688"/>
        <v>4.335</v>
      </c>
      <c r="F673" s="86">
        <f t="shared" si="689"/>
        <v>4.335</v>
      </c>
      <c r="G673" s="87">
        <f t="shared" si="693"/>
        <v>18.792224999999998</v>
      </c>
      <c r="H673" s="88">
        <f t="shared" si="690"/>
        <v>1.4368168801559132E+40</v>
      </c>
      <c r="I673" s="84">
        <f t="shared" si="691"/>
        <v>133.40000000000006</v>
      </c>
      <c r="J673" s="89">
        <v>667</v>
      </c>
    </row>
    <row r="674" spans="1:10">
      <c r="A674" s="84">
        <v>8192</v>
      </c>
      <c r="B674" s="84">
        <f t="shared" si="692"/>
        <v>22.266666666666666</v>
      </c>
      <c r="C674" s="112">
        <f t="shared" si="694"/>
        <v>14.74</v>
      </c>
      <c r="D674" s="116"/>
      <c r="E674" s="86">
        <f t="shared" ref="E674:E737" si="695">(100%+J674*0.5%)</f>
        <v>4.34</v>
      </c>
      <c r="F674" s="86">
        <f t="shared" ref="F674:F737" si="696">(100%+J674*0.5%)</f>
        <v>4.34</v>
      </c>
      <c r="G674" s="87">
        <f t="shared" si="693"/>
        <v>18.835599999999999</v>
      </c>
      <c r="H674" s="88">
        <f t="shared" ref="H674:H737" si="697">POWER($I$1,J674)</f>
        <v>1.6504691866670698E+40</v>
      </c>
      <c r="I674" s="84">
        <f t="shared" ref="I674:I737" si="698">LOG(H674,2)</f>
        <v>133.60000000000008</v>
      </c>
      <c r="J674" s="89">
        <v>668</v>
      </c>
    </row>
    <row r="675" spans="1:10">
      <c r="A675" s="84">
        <v>8192</v>
      </c>
      <c r="B675" s="84">
        <f t="shared" si="692"/>
        <v>22.3</v>
      </c>
      <c r="C675" s="112">
        <f t="shared" si="694"/>
        <v>14.74</v>
      </c>
      <c r="D675" s="116"/>
      <c r="E675" s="86">
        <f t="shared" si="695"/>
        <v>4.3450000000000006</v>
      </c>
      <c r="F675" s="86">
        <f t="shared" si="696"/>
        <v>4.3450000000000006</v>
      </c>
      <c r="G675" s="87">
        <f t="shared" si="693"/>
        <v>18.879025000000006</v>
      </c>
      <c r="H675" s="88">
        <f t="shared" si="697"/>
        <v>1.8958912396977574E+40</v>
      </c>
      <c r="I675" s="84">
        <f t="shared" si="698"/>
        <v>133.80000000000007</v>
      </c>
      <c r="J675" s="89">
        <v>669</v>
      </c>
    </row>
    <row r="676" spans="1:10">
      <c r="A676" s="84">
        <v>8192</v>
      </c>
      <c r="B676" s="84">
        <f t="shared" si="692"/>
        <v>22.333333333333332</v>
      </c>
      <c r="C676" s="112">
        <f t="shared" si="694"/>
        <v>14.74</v>
      </c>
      <c r="D676" s="116"/>
      <c r="E676" s="86">
        <f t="shared" si="695"/>
        <v>4.3499999999999996</v>
      </c>
      <c r="F676" s="86">
        <f t="shared" si="696"/>
        <v>4.3499999999999996</v>
      </c>
      <c r="G676" s="87">
        <f t="shared" si="693"/>
        <v>18.922499999999996</v>
      </c>
      <c r="H676" s="88">
        <f t="shared" si="697"/>
        <v>2.1778071482941029E+40</v>
      </c>
      <c r="I676" s="84">
        <f t="shared" si="698"/>
        <v>134.00000000000009</v>
      </c>
      <c r="J676" s="89">
        <v>670</v>
      </c>
    </row>
    <row r="677" spans="1:10">
      <c r="A677" s="84">
        <v>8192</v>
      </c>
      <c r="B677" s="84">
        <f t="shared" si="692"/>
        <v>22.366666666666667</v>
      </c>
      <c r="C677" s="112">
        <f t="shared" si="694"/>
        <v>14.74</v>
      </c>
      <c r="D677" s="116"/>
      <c r="E677" s="86">
        <f t="shared" si="695"/>
        <v>4.3550000000000004</v>
      </c>
      <c r="F677" s="86">
        <f t="shared" si="696"/>
        <v>4.3550000000000004</v>
      </c>
      <c r="G677" s="87">
        <f t="shared" si="693"/>
        <v>18.966025000000005</v>
      </c>
      <c r="H677" s="88">
        <f t="shared" si="697"/>
        <v>2.5016434887462207E+40</v>
      </c>
      <c r="I677" s="84">
        <f t="shared" si="698"/>
        <v>134.20000000000007</v>
      </c>
      <c r="J677" s="89">
        <v>671</v>
      </c>
    </row>
    <row r="678" spans="1:10">
      <c r="A678" s="84">
        <v>8192</v>
      </c>
      <c r="B678" s="84">
        <f t="shared" si="692"/>
        <v>22.4</v>
      </c>
      <c r="C678" s="112">
        <f t="shared" si="694"/>
        <v>14.74</v>
      </c>
      <c r="D678" s="116"/>
      <c r="E678" s="86">
        <f t="shared" si="695"/>
        <v>4.3599999999999994</v>
      </c>
      <c r="F678" s="86">
        <f t="shared" si="696"/>
        <v>4.3599999999999994</v>
      </c>
      <c r="G678" s="87">
        <f t="shared" si="693"/>
        <v>19.009599999999995</v>
      </c>
      <c r="H678" s="88">
        <f t="shared" si="697"/>
        <v>2.8736337603118273E+40</v>
      </c>
      <c r="I678" s="84">
        <f t="shared" si="698"/>
        <v>134.40000000000006</v>
      </c>
      <c r="J678" s="89">
        <v>672</v>
      </c>
    </row>
    <row r="679" spans="1:10">
      <c r="A679" s="84">
        <v>8192</v>
      </c>
      <c r="B679" s="84">
        <f t="shared" si="692"/>
        <v>22.433333333333334</v>
      </c>
      <c r="C679" s="112">
        <f t="shared" si="694"/>
        <v>14.74</v>
      </c>
      <c r="D679" s="116"/>
      <c r="E679" s="86">
        <f t="shared" si="695"/>
        <v>4.3650000000000002</v>
      </c>
      <c r="F679" s="86">
        <f t="shared" si="696"/>
        <v>4.3650000000000002</v>
      </c>
      <c r="G679" s="87">
        <f t="shared" si="693"/>
        <v>19.053225000000001</v>
      </c>
      <c r="H679" s="88">
        <f t="shared" si="697"/>
        <v>3.3009383733341411E+40</v>
      </c>
      <c r="I679" s="84">
        <f t="shared" si="698"/>
        <v>134.60000000000008</v>
      </c>
      <c r="J679" s="89">
        <v>673</v>
      </c>
    </row>
    <row r="680" spans="1:10">
      <c r="A680" s="84">
        <v>8192</v>
      </c>
      <c r="B680" s="84">
        <f t="shared" si="692"/>
        <v>22.466666666666665</v>
      </c>
      <c r="C680" s="112">
        <f t="shared" si="694"/>
        <v>14.74</v>
      </c>
      <c r="D680" s="116"/>
      <c r="E680" s="86">
        <f t="shared" si="695"/>
        <v>4.37</v>
      </c>
      <c r="F680" s="86">
        <f t="shared" si="696"/>
        <v>4.37</v>
      </c>
      <c r="G680" s="87">
        <f t="shared" si="693"/>
        <v>19.096900000000002</v>
      </c>
      <c r="H680" s="88">
        <f t="shared" si="697"/>
        <v>3.7917824793955163E+40</v>
      </c>
      <c r="I680" s="84">
        <f t="shared" si="698"/>
        <v>134.80000000000007</v>
      </c>
      <c r="J680" s="89">
        <v>674</v>
      </c>
    </row>
    <row r="681" spans="1:10">
      <c r="A681" s="84">
        <v>8192</v>
      </c>
      <c r="B681" s="84">
        <f t="shared" si="692"/>
        <v>22.5</v>
      </c>
      <c r="C681" s="112">
        <f t="shared" si="694"/>
        <v>14.74</v>
      </c>
      <c r="D681" s="116"/>
      <c r="E681" s="86">
        <f t="shared" si="695"/>
        <v>4.375</v>
      </c>
      <c r="F681" s="86">
        <f t="shared" si="696"/>
        <v>4.375</v>
      </c>
      <c r="G681" s="87">
        <f t="shared" si="693"/>
        <v>19.140625</v>
      </c>
      <c r="H681" s="88">
        <f t="shared" si="697"/>
        <v>4.3556142965882096E+40</v>
      </c>
      <c r="I681" s="84">
        <f t="shared" si="698"/>
        <v>135.00000000000006</v>
      </c>
      <c r="J681" s="89">
        <v>675</v>
      </c>
    </row>
    <row r="682" spans="1:10">
      <c r="A682" s="84">
        <v>8192</v>
      </c>
      <c r="B682" s="84">
        <f t="shared" si="692"/>
        <v>22.533333333333335</v>
      </c>
      <c r="C682" s="112">
        <f t="shared" si="694"/>
        <v>14.74</v>
      </c>
      <c r="D682" s="116"/>
      <c r="E682" s="86">
        <f t="shared" si="695"/>
        <v>4.38</v>
      </c>
      <c r="F682" s="86">
        <f t="shared" si="696"/>
        <v>4.38</v>
      </c>
      <c r="G682" s="87">
        <f t="shared" si="693"/>
        <v>19.1844</v>
      </c>
      <c r="H682" s="88">
        <f t="shared" si="697"/>
        <v>5.0032869774924433E+40</v>
      </c>
      <c r="I682" s="84">
        <f t="shared" si="698"/>
        <v>135.20000000000007</v>
      </c>
      <c r="J682" s="89">
        <v>676</v>
      </c>
    </row>
    <row r="683" spans="1:10">
      <c r="A683" s="84">
        <v>8192</v>
      </c>
      <c r="B683" s="84">
        <f t="shared" si="692"/>
        <v>22.566666666666666</v>
      </c>
      <c r="C683" s="112">
        <f t="shared" si="694"/>
        <v>14.74</v>
      </c>
      <c r="D683" s="116"/>
      <c r="E683" s="86">
        <f t="shared" si="695"/>
        <v>4.3849999999999998</v>
      </c>
      <c r="F683" s="86">
        <f t="shared" si="696"/>
        <v>4.3849999999999998</v>
      </c>
      <c r="G683" s="87">
        <f t="shared" si="693"/>
        <v>19.228224999999998</v>
      </c>
      <c r="H683" s="88">
        <f t="shared" si="697"/>
        <v>5.7472675206236565E+40</v>
      </c>
      <c r="I683" s="84">
        <f t="shared" si="698"/>
        <v>135.40000000000006</v>
      </c>
      <c r="J683" s="89">
        <v>677</v>
      </c>
    </row>
    <row r="684" spans="1:10">
      <c r="A684" s="84">
        <v>8192</v>
      </c>
      <c r="B684" s="84">
        <f t="shared" si="692"/>
        <v>22.6</v>
      </c>
      <c r="C684" s="112">
        <f t="shared" si="694"/>
        <v>14.74</v>
      </c>
      <c r="D684" s="116"/>
      <c r="E684" s="86">
        <f t="shared" si="695"/>
        <v>4.3900000000000006</v>
      </c>
      <c r="F684" s="86">
        <f t="shared" si="696"/>
        <v>4.3900000000000006</v>
      </c>
      <c r="G684" s="87">
        <f t="shared" si="693"/>
        <v>19.272100000000005</v>
      </c>
      <c r="H684" s="88">
        <f t="shared" si="697"/>
        <v>6.6018767466682832E+40</v>
      </c>
      <c r="I684" s="84">
        <f t="shared" si="698"/>
        <v>135.60000000000008</v>
      </c>
      <c r="J684" s="89">
        <v>678</v>
      </c>
    </row>
    <row r="685" spans="1:10">
      <c r="A685" s="84">
        <v>8192</v>
      </c>
      <c r="B685" s="84">
        <f t="shared" si="692"/>
        <v>22.633333333333333</v>
      </c>
      <c r="C685" s="112">
        <f t="shared" si="694"/>
        <v>14.74</v>
      </c>
      <c r="D685" s="116"/>
      <c r="E685" s="86">
        <f t="shared" si="695"/>
        <v>4.3949999999999996</v>
      </c>
      <c r="F685" s="86">
        <f t="shared" si="696"/>
        <v>4.3949999999999996</v>
      </c>
      <c r="G685" s="87">
        <f t="shared" si="693"/>
        <v>19.316024999999996</v>
      </c>
      <c r="H685" s="88">
        <f t="shared" si="697"/>
        <v>7.5835649587910355E+40</v>
      </c>
      <c r="I685" s="84">
        <f t="shared" si="698"/>
        <v>135.80000000000007</v>
      </c>
      <c r="J685" s="89">
        <v>679</v>
      </c>
    </row>
    <row r="686" spans="1:10">
      <c r="A686" s="84">
        <v>8192</v>
      </c>
      <c r="B686" s="84">
        <f t="shared" si="692"/>
        <v>22.666666666666668</v>
      </c>
      <c r="C686" s="112">
        <f t="shared" si="694"/>
        <v>14.74</v>
      </c>
      <c r="D686" s="116"/>
      <c r="E686" s="86">
        <f t="shared" si="695"/>
        <v>4.4000000000000004</v>
      </c>
      <c r="F686" s="86">
        <f t="shared" si="696"/>
        <v>4.4000000000000004</v>
      </c>
      <c r="G686" s="87">
        <f t="shared" si="693"/>
        <v>19.360000000000003</v>
      </c>
      <c r="H686" s="88">
        <f t="shared" si="697"/>
        <v>8.7112285931764193E+40</v>
      </c>
      <c r="I686" s="84">
        <f t="shared" si="698"/>
        <v>136.00000000000006</v>
      </c>
      <c r="J686" s="89">
        <v>680</v>
      </c>
    </row>
    <row r="687" spans="1:10">
      <c r="A687" s="84">
        <v>8192</v>
      </c>
      <c r="B687" s="84">
        <f t="shared" si="692"/>
        <v>22.7</v>
      </c>
      <c r="C687" s="112">
        <f t="shared" si="694"/>
        <v>14.74</v>
      </c>
      <c r="D687" s="116"/>
      <c r="E687" s="86">
        <f t="shared" si="695"/>
        <v>4.4050000000000002</v>
      </c>
      <c r="F687" s="86">
        <f t="shared" si="696"/>
        <v>4.4050000000000002</v>
      </c>
      <c r="G687" s="87">
        <f t="shared" si="693"/>
        <v>19.404025000000001</v>
      </c>
      <c r="H687" s="88">
        <f t="shared" si="697"/>
        <v>1.000657395498489E+41</v>
      </c>
      <c r="I687" s="84">
        <f t="shared" si="698"/>
        <v>136.20000000000007</v>
      </c>
      <c r="J687" s="89">
        <v>681</v>
      </c>
    </row>
    <row r="688" spans="1:10">
      <c r="A688" s="84">
        <v>8192</v>
      </c>
      <c r="B688" s="84">
        <f t="shared" si="692"/>
        <v>22.733333333333334</v>
      </c>
      <c r="C688" s="112">
        <f t="shared" si="694"/>
        <v>14.74</v>
      </c>
      <c r="D688" s="116"/>
      <c r="E688" s="86">
        <f t="shared" si="695"/>
        <v>4.41</v>
      </c>
      <c r="F688" s="86">
        <f t="shared" si="696"/>
        <v>4.41</v>
      </c>
      <c r="G688" s="87">
        <f t="shared" si="693"/>
        <v>19.4481</v>
      </c>
      <c r="H688" s="88">
        <f t="shared" si="697"/>
        <v>1.1494535041247317E+41</v>
      </c>
      <c r="I688" s="84">
        <f t="shared" si="698"/>
        <v>136.40000000000006</v>
      </c>
      <c r="J688" s="89">
        <v>682</v>
      </c>
    </row>
    <row r="689" spans="1:10">
      <c r="A689" s="84">
        <v>8192</v>
      </c>
      <c r="B689" s="84">
        <f t="shared" si="692"/>
        <v>22.766666666666666</v>
      </c>
      <c r="C689" s="112">
        <f t="shared" si="694"/>
        <v>14.74</v>
      </c>
      <c r="D689" s="116"/>
      <c r="E689" s="86">
        <f t="shared" si="695"/>
        <v>4.415</v>
      </c>
      <c r="F689" s="86">
        <f t="shared" si="696"/>
        <v>4.415</v>
      </c>
      <c r="G689" s="87">
        <f t="shared" si="693"/>
        <v>19.492225000000001</v>
      </c>
      <c r="H689" s="88">
        <f t="shared" si="697"/>
        <v>1.3203753493336572E+41</v>
      </c>
      <c r="I689" s="84">
        <f t="shared" si="698"/>
        <v>136.60000000000005</v>
      </c>
      <c r="J689" s="89">
        <v>683</v>
      </c>
    </row>
    <row r="690" spans="1:10">
      <c r="A690" s="84">
        <v>8192</v>
      </c>
      <c r="B690" s="84">
        <f t="shared" si="692"/>
        <v>22.8</v>
      </c>
      <c r="C690" s="112">
        <f t="shared" si="694"/>
        <v>14.74</v>
      </c>
      <c r="D690" s="116"/>
      <c r="E690" s="86">
        <f t="shared" si="695"/>
        <v>4.42</v>
      </c>
      <c r="F690" s="86">
        <f t="shared" si="696"/>
        <v>4.42</v>
      </c>
      <c r="G690" s="87">
        <f t="shared" si="693"/>
        <v>19.5364</v>
      </c>
      <c r="H690" s="88">
        <f t="shared" si="697"/>
        <v>1.5167129917582075E+41</v>
      </c>
      <c r="I690" s="84">
        <f t="shared" si="698"/>
        <v>136.80000000000007</v>
      </c>
      <c r="J690" s="89">
        <v>684</v>
      </c>
    </row>
    <row r="691" spans="1:10">
      <c r="A691" s="84">
        <v>8192</v>
      </c>
      <c r="B691" s="84">
        <f t="shared" si="692"/>
        <v>22.833333333333332</v>
      </c>
      <c r="C691" s="112">
        <f t="shared" si="694"/>
        <v>14.74</v>
      </c>
      <c r="D691" s="116"/>
      <c r="E691" s="86">
        <f t="shared" si="695"/>
        <v>4.4250000000000007</v>
      </c>
      <c r="F691" s="86">
        <f t="shared" si="696"/>
        <v>4.4250000000000007</v>
      </c>
      <c r="G691" s="87">
        <f t="shared" si="693"/>
        <v>19.580625000000005</v>
      </c>
      <c r="H691" s="88">
        <f t="shared" si="697"/>
        <v>1.7422457186352842E+41</v>
      </c>
      <c r="I691" s="84">
        <f t="shared" si="698"/>
        <v>137.00000000000006</v>
      </c>
      <c r="J691" s="89">
        <v>685</v>
      </c>
    </row>
    <row r="692" spans="1:10">
      <c r="A692" s="84">
        <v>8192</v>
      </c>
      <c r="B692" s="84">
        <f t="shared" si="692"/>
        <v>22.866666666666667</v>
      </c>
      <c r="C692" s="112">
        <f t="shared" si="694"/>
        <v>14.74</v>
      </c>
      <c r="D692" s="116"/>
      <c r="E692" s="86">
        <f t="shared" si="695"/>
        <v>4.43</v>
      </c>
      <c r="F692" s="86">
        <f t="shared" si="696"/>
        <v>4.43</v>
      </c>
      <c r="G692" s="87">
        <f t="shared" si="693"/>
        <v>19.624899999999997</v>
      </c>
      <c r="H692" s="88">
        <f t="shared" si="697"/>
        <v>2.0013147909969785E+41</v>
      </c>
      <c r="I692" s="84">
        <f t="shared" si="698"/>
        <v>137.20000000000007</v>
      </c>
      <c r="J692" s="89">
        <v>686</v>
      </c>
    </row>
    <row r="693" spans="1:10">
      <c r="A693" s="84">
        <v>8192</v>
      </c>
      <c r="B693" s="84">
        <f t="shared" si="692"/>
        <v>22.9</v>
      </c>
      <c r="C693" s="112">
        <f t="shared" si="694"/>
        <v>14.74</v>
      </c>
      <c r="D693" s="116"/>
      <c r="E693" s="86">
        <f t="shared" si="695"/>
        <v>4.4350000000000005</v>
      </c>
      <c r="F693" s="86">
        <f t="shared" si="696"/>
        <v>4.4350000000000005</v>
      </c>
      <c r="G693" s="87">
        <f t="shared" si="693"/>
        <v>19.669225000000004</v>
      </c>
      <c r="H693" s="88">
        <f t="shared" si="697"/>
        <v>2.2989070082494641E+41</v>
      </c>
      <c r="I693" s="84">
        <f t="shared" si="698"/>
        <v>137.40000000000006</v>
      </c>
      <c r="J693" s="89">
        <v>687</v>
      </c>
    </row>
    <row r="694" spans="1:10">
      <c r="A694" s="84">
        <v>8192</v>
      </c>
      <c r="B694" s="84">
        <f t="shared" si="692"/>
        <v>22.933333333333334</v>
      </c>
      <c r="C694" s="112">
        <f t="shared" si="694"/>
        <v>14.74</v>
      </c>
      <c r="D694" s="116"/>
      <c r="E694" s="86">
        <f t="shared" si="695"/>
        <v>4.4399999999999995</v>
      </c>
      <c r="F694" s="86">
        <f t="shared" si="696"/>
        <v>4.4399999999999995</v>
      </c>
      <c r="G694" s="87">
        <f t="shared" si="693"/>
        <v>19.713599999999996</v>
      </c>
      <c r="H694" s="88">
        <f t="shared" si="697"/>
        <v>2.6407506986673148E+41</v>
      </c>
      <c r="I694" s="84">
        <f t="shared" si="698"/>
        <v>137.60000000000005</v>
      </c>
      <c r="J694" s="89">
        <v>688</v>
      </c>
    </row>
    <row r="695" spans="1:10">
      <c r="A695" s="84">
        <v>8192</v>
      </c>
      <c r="B695" s="84">
        <f t="shared" si="692"/>
        <v>22.966666666666665</v>
      </c>
      <c r="C695" s="112">
        <f t="shared" si="694"/>
        <v>14.74</v>
      </c>
      <c r="D695" s="116"/>
      <c r="E695" s="86">
        <f t="shared" si="695"/>
        <v>4.4450000000000003</v>
      </c>
      <c r="F695" s="86">
        <f t="shared" si="696"/>
        <v>4.4450000000000003</v>
      </c>
      <c r="G695" s="87">
        <f t="shared" si="693"/>
        <v>19.758025000000004</v>
      </c>
      <c r="H695" s="88">
        <f t="shared" si="697"/>
        <v>3.0334259835164161E+41</v>
      </c>
      <c r="I695" s="84">
        <f t="shared" si="698"/>
        <v>137.80000000000007</v>
      </c>
      <c r="J695" s="89">
        <v>689</v>
      </c>
    </row>
    <row r="696" spans="1:10">
      <c r="A696" s="84">
        <v>8192</v>
      </c>
      <c r="B696" s="84">
        <f t="shared" si="692"/>
        <v>23</v>
      </c>
      <c r="C696" s="112">
        <f t="shared" si="694"/>
        <v>14.74</v>
      </c>
      <c r="D696" s="116"/>
      <c r="E696" s="86">
        <f t="shared" si="695"/>
        <v>4.45</v>
      </c>
      <c r="F696" s="86">
        <f t="shared" si="696"/>
        <v>4.45</v>
      </c>
      <c r="G696" s="87">
        <f t="shared" si="693"/>
        <v>19.802500000000002</v>
      </c>
      <c r="H696" s="88">
        <f t="shared" si="697"/>
        <v>3.48449143727057E+41</v>
      </c>
      <c r="I696" s="84">
        <f t="shared" si="698"/>
        <v>138.00000000000006</v>
      </c>
      <c r="J696" s="89">
        <v>690</v>
      </c>
    </row>
    <row r="697" spans="1:10">
      <c r="A697" s="84">
        <v>8192</v>
      </c>
      <c r="B697" s="84">
        <f t="shared" si="692"/>
        <v>23.033333333333335</v>
      </c>
      <c r="C697" s="112">
        <f t="shared" si="694"/>
        <v>14.74</v>
      </c>
      <c r="D697" s="116"/>
      <c r="E697" s="86">
        <f t="shared" si="695"/>
        <v>4.4550000000000001</v>
      </c>
      <c r="F697" s="86">
        <f t="shared" si="696"/>
        <v>4.4550000000000001</v>
      </c>
      <c r="G697" s="87">
        <f t="shared" si="693"/>
        <v>19.847025000000002</v>
      </c>
      <c r="H697" s="88">
        <f t="shared" si="697"/>
        <v>4.0026295819939585E+41</v>
      </c>
      <c r="I697" s="84">
        <f t="shared" si="698"/>
        <v>138.20000000000007</v>
      </c>
      <c r="J697" s="89">
        <v>691</v>
      </c>
    </row>
    <row r="698" spans="1:10">
      <c r="A698" s="84">
        <v>8192</v>
      </c>
      <c r="B698" s="84">
        <f t="shared" si="692"/>
        <v>23.066666666666666</v>
      </c>
      <c r="C698" s="112">
        <f t="shared" si="694"/>
        <v>14.74</v>
      </c>
      <c r="D698" s="116"/>
      <c r="E698" s="86">
        <f t="shared" si="695"/>
        <v>4.46</v>
      </c>
      <c r="F698" s="86">
        <f t="shared" si="696"/>
        <v>4.46</v>
      </c>
      <c r="G698" s="87">
        <f t="shared" si="693"/>
        <v>19.8916</v>
      </c>
      <c r="H698" s="88">
        <f t="shared" si="697"/>
        <v>4.5978140164989298E+41</v>
      </c>
      <c r="I698" s="84">
        <f t="shared" si="698"/>
        <v>138.40000000000006</v>
      </c>
      <c r="J698" s="89">
        <v>692</v>
      </c>
    </row>
    <row r="699" spans="1:10">
      <c r="A699" s="84">
        <v>8192</v>
      </c>
      <c r="B699" s="84">
        <f t="shared" si="692"/>
        <v>23.1</v>
      </c>
      <c r="C699" s="112">
        <f t="shared" si="694"/>
        <v>14.74</v>
      </c>
      <c r="D699" s="116"/>
      <c r="E699" s="86">
        <f t="shared" si="695"/>
        <v>4.4649999999999999</v>
      </c>
      <c r="F699" s="86">
        <f t="shared" si="696"/>
        <v>4.4649999999999999</v>
      </c>
      <c r="G699" s="87">
        <f t="shared" si="693"/>
        <v>19.936225</v>
      </c>
      <c r="H699" s="88">
        <f t="shared" si="697"/>
        <v>5.281501397334632E+41</v>
      </c>
      <c r="I699" s="84">
        <f t="shared" si="698"/>
        <v>138.60000000000008</v>
      </c>
      <c r="J699" s="89">
        <v>693</v>
      </c>
    </row>
    <row r="700" spans="1:10">
      <c r="A700" s="84">
        <v>8192</v>
      </c>
      <c r="B700" s="84">
        <f t="shared" si="692"/>
        <v>23.133333333333333</v>
      </c>
      <c r="C700" s="112">
        <f t="shared" si="694"/>
        <v>14.74</v>
      </c>
      <c r="D700" s="116"/>
      <c r="E700" s="86">
        <f t="shared" si="695"/>
        <v>4.4700000000000006</v>
      </c>
      <c r="F700" s="86">
        <f t="shared" si="696"/>
        <v>4.4700000000000006</v>
      </c>
      <c r="G700" s="87">
        <f t="shared" si="693"/>
        <v>19.980900000000005</v>
      </c>
      <c r="H700" s="88">
        <f t="shared" si="697"/>
        <v>6.066851967032833E+41</v>
      </c>
      <c r="I700" s="84">
        <f t="shared" si="698"/>
        <v>138.80000000000007</v>
      </c>
      <c r="J700" s="89">
        <v>694</v>
      </c>
    </row>
    <row r="701" spans="1:10">
      <c r="A701" s="84">
        <v>8192</v>
      </c>
      <c r="B701" s="84">
        <f t="shared" si="692"/>
        <v>23.166666666666668</v>
      </c>
      <c r="C701" s="112">
        <f t="shared" si="694"/>
        <v>14.74</v>
      </c>
      <c r="D701" s="116"/>
      <c r="E701" s="86">
        <f t="shared" si="695"/>
        <v>4.4749999999999996</v>
      </c>
      <c r="F701" s="86">
        <f t="shared" si="696"/>
        <v>4.4749999999999996</v>
      </c>
      <c r="G701" s="87">
        <f t="shared" si="693"/>
        <v>20.025624999999998</v>
      </c>
      <c r="H701" s="88">
        <f t="shared" si="697"/>
        <v>6.9689828745411431E+41</v>
      </c>
      <c r="I701" s="84">
        <f t="shared" si="698"/>
        <v>139.00000000000006</v>
      </c>
      <c r="J701" s="89">
        <v>695</v>
      </c>
    </row>
    <row r="702" spans="1:10">
      <c r="A702" s="84">
        <v>8192</v>
      </c>
      <c r="B702" s="84">
        <f t="shared" si="692"/>
        <v>23.2</v>
      </c>
      <c r="C702" s="112">
        <f t="shared" si="694"/>
        <v>14.74</v>
      </c>
      <c r="D702" s="116"/>
      <c r="E702" s="86">
        <f t="shared" si="695"/>
        <v>4.4800000000000004</v>
      </c>
      <c r="F702" s="86">
        <f t="shared" si="696"/>
        <v>4.4800000000000004</v>
      </c>
      <c r="G702" s="87">
        <f t="shared" si="693"/>
        <v>20.070400000000003</v>
      </c>
      <c r="H702" s="88">
        <f t="shared" si="697"/>
        <v>8.00525916398792E+41</v>
      </c>
      <c r="I702" s="84">
        <f t="shared" si="698"/>
        <v>139.20000000000007</v>
      </c>
      <c r="J702" s="89">
        <v>696</v>
      </c>
    </row>
    <row r="703" spans="1:10">
      <c r="A703" s="84">
        <v>8192</v>
      </c>
      <c r="B703" s="84">
        <f t="shared" si="692"/>
        <v>23.233333333333334</v>
      </c>
      <c r="C703" s="112">
        <f t="shared" si="694"/>
        <v>14.74</v>
      </c>
      <c r="D703" s="116"/>
      <c r="E703" s="86">
        <f t="shared" si="695"/>
        <v>4.4849999999999994</v>
      </c>
      <c r="F703" s="86">
        <f t="shared" si="696"/>
        <v>4.4849999999999994</v>
      </c>
      <c r="G703" s="87">
        <f t="shared" si="693"/>
        <v>20.115224999999995</v>
      </c>
      <c r="H703" s="88">
        <f t="shared" si="697"/>
        <v>9.1956280329978659E+41</v>
      </c>
      <c r="I703" s="84">
        <f t="shared" si="698"/>
        <v>139.40000000000006</v>
      </c>
      <c r="J703" s="89">
        <v>697</v>
      </c>
    </row>
    <row r="704" spans="1:10">
      <c r="A704" s="84">
        <v>8192</v>
      </c>
      <c r="B704" s="84">
        <f t="shared" si="692"/>
        <v>23.266666666666666</v>
      </c>
      <c r="C704" s="112">
        <f t="shared" si="694"/>
        <v>14.74</v>
      </c>
      <c r="D704" s="116"/>
      <c r="E704" s="86">
        <f t="shared" si="695"/>
        <v>4.49</v>
      </c>
      <c r="F704" s="86">
        <f t="shared" si="696"/>
        <v>4.49</v>
      </c>
      <c r="G704" s="87">
        <f t="shared" si="693"/>
        <v>20.160100000000003</v>
      </c>
      <c r="H704" s="88">
        <f t="shared" si="697"/>
        <v>1.0563002794669265E+42</v>
      </c>
      <c r="I704" s="84">
        <f t="shared" si="698"/>
        <v>139.60000000000008</v>
      </c>
      <c r="J704" s="89">
        <v>698</v>
      </c>
    </row>
    <row r="705" spans="1:10">
      <c r="A705" s="84">
        <v>8192</v>
      </c>
      <c r="B705" s="84">
        <f t="shared" si="692"/>
        <v>23.3</v>
      </c>
      <c r="C705" s="112">
        <f t="shared" si="694"/>
        <v>14.74</v>
      </c>
      <c r="D705" s="116"/>
      <c r="E705" s="86">
        <f t="shared" si="695"/>
        <v>4.4950000000000001</v>
      </c>
      <c r="F705" s="86">
        <f t="shared" si="696"/>
        <v>4.4950000000000001</v>
      </c>
      <c r="G705" s="87">
        <f t="shared" si="693"/>
        <v>20.205025000000003</v>
      </c>
      <c r="H705" s="88">
        <f t="shared" si="697"/>
        <v>1.2133703934065671E+42</v>
      </c>
      <c r="I705" s="84">
        <f t="shared" si="698"/>
        <v>139.80000000000007</v>
      </c>
      <c r="J705" s="89">
        <v>699</v>
      </c>
    </row>
    <row r="706" spans="1:10">
      <c r="A706" s="84">
        <v>8192</v>
      </c>
      <c r="B706" s="84">
        <f t="shared" si="692"/>
        <v>23.333333333333332</v>
      </c>
      <c r="C706" s="112">
        <f t="shared" si="694"/>
        <v>14.74</v>
      </c>
      <c r="D706" s="116"/>
      <c r="E706" s="86">
        <f t="shared" si="695"/>
        <v>4.5</v>
      </c>
      <c r="F706" s="86">
        <f t="shared" si="696"/>
        <v>4.5</v>
      </c>
      <c r="G706" s="87">
        <f t="shared" si="693"/>
        <v>20.25</v>
      </c>
      <c r="H706" s="88">
        <f t="shared" si="697"/>
        <v>1.3937965749082289E+42</v>
      </c>
      <c r="I706" s="84">
        <f t="shared" si="698"/>
        <v>140.00000000000009</v>
      </c>
      <c r="J706" s="89">
        <v>700</v>
      </c>
    </row>
    <row r="707" spans="1:10">
      <c r="A707" s="84">
        <v>8192</v>
      </c>
      <c r="B707" s="84">
        <f t="shared" si="692"/>
        <v>23.366666666666667</v>
      </c>
      <c r="C707" s="112">
        <f t="shared" si="694"/>
        <v>14.74</v>
      </c>
      <c r="D707" s="116"/>
      <c r="E707" s="86">
        <f t="shared" si="695"/>
        <v>4.5049999999999999</v>
      </c>
      <c r="F707" s="86">
        <f t="shared" si="696"/>
        <v>4.5049999999999999</v>
      </c>
      <c r="G707" s="87">
        <f t="shared" si="693"/>
        <v>20.295024999999999</v>
      </c>
      <c r="H707" s="88">
        <f t="shared" si="697"/>
        <v>1.6010518327975843E+42</v>
      </c>
      <c r="I707" s="84">
        <f t="shared" si="698"/>
        <v>140.20000000000007</v>
      </c>
      <c r="J707" s="89">
        <v>701</v>
      </c>
    </row>
    <row r="708" spans="1:10">
      <c r="A708" s="84">
        <v>8192</v>
      </c>
      <c r="B708" s="84">
        <f t="shared" si="692"/>
        <v>23.4</v>
      </c>
      <c r="C708" s="112">
        <f t="shared" si="694"/>
        <v>14.74</v>
      </c>
      <c r="D708" s="116"/>
      <c r="E708" s="86">
        <f t="shared" si="695"/>
        <v>4.51</v>
      </c>
      <c r="F708" s="86">
        <f t="shared" si="696"/>
        <v>4.51</v>
      </c>
      <c r="G708" s="87">
        <f t="shared" si="693"/>
        <v>20.3401</v>
      </c>
      <c r="H708" s="88">
        <f t="shared" si="697"/>
        <v>1.8391256065995732E+42</v>
      </c>
      <c r="I708" s="84">
        <f t="shared" si="698"/>
        <v>140.40000000000009</v>
      </c>
      <c r="J708" s="89">
        <v>702</v>
      </c>
    </row>
    <row r="709" spans="1:10">
      <c r="A709" s="84">
        <v>8192</v>
      </c>
      <c r="B709" s="84">
        <f t="shared" si="692"/>
        <v>23.433333333333334</v>
      </c>
      <c r="C709" s="112">
        <f t="shared" si="694"/>
        <v>14.74</v>
      </c>
      <c r="D709" s="116"/>
      <c r="E709" s="86">
        <f t="shared" si="695"/>
        <v>4.5150000000000006</v>
      </c>
      <c r="F709" s="86">
        <f t="shared" si="696"/>
        <v>4.5150000000000006</v>
      </c>
      <c r="G709" s="87">
        <f t="shared" si="693"/>
        <v>20.385225000000005</v>
      </c>
      <c r="H709" s="88">
        <f t="shared" si="697"/>
        <v>2.1126005589338543E+42</v>
      </c>
      <c r="I709" s="84">
        <f t="shared" si="698"/>
        <v>140.60000000000008</v>
      </c>
      <c r="J709" s="89">
        <v>703</v>
      </c>
    </row>
    <row r="710" spans="1:10">
      <c r="A710" s="84">
        <v>8192</v>
      </c>
      <c r="B710" s="84">
        <f t="shared" si="692"/>
        <v>23.466666666666665</v>
      </c>
      <c r="C710" s="112">
        <f t="shared" si="694"/>
        <v>14.74</v>
      </c>
      <c r="D710" s="116"/>
      <c r="E710" s="86">
        <f t="shared" si="695"/>
        <v>4.5199999999999996</v>
      </c>
      <c r="F710" s="86">
        <f t="shared" si="696"/>
        <v>4.5199999999999996</v>
      </c>
      <c r="G710" s="87">
        <f t="shared" si="693"/>
        <v>20.430399999999995</v>
      </c>
      <c r="H710" s="88">
        <f t="shared" si="697"/>
        <v>2.4267407868131354E+42</v>
      </c>
      <c r="I710" s="84">
        <f t="shared" si="698"/>
        <v>140.80000000000007</v>
      </c>
      <c r="J710" s="89">
        <v>704</v>
      </c>
    </row>
    <row r="711" spans="1:10">
      <c r="A711" s="84">
        <v>8192</v>
      </c>
      <c r="B711" s="84">
        <f t="shared" ref="B711:B774" si="699">J711/30</f>
        <v>23.5</v>
      </c>
      <c r="C711" s="112">
        <f t="shared" si="694"/>
        <v>14.74</v>
      </c>
      <c r="D711" s="116"/>
      <c r="E711" s="86">
        <f t="shared" si="695"/>
        <v>4.5250000000000004</v>
      </c>
      <c r="F711" s="86">
        <f t="shared" si="696"/>
        <v>4.5250000000000004</v>
      </c>
      <c r="G711" s="87">
        <f t="shared" ref="G711:G774" si="700">E711*F711</f>
        <v>20.475625000000004</v>
      </c>
      <c r="H711" s="88">
        <f t="shared" si="697"/>
        <v>2.7875931498164591E+42</v>
      </c>
      <c r="I711" s="84">
        <f t="shared" si="698"/>
        <v>141.00000000000009</v>
      </c>
      <c r="J711" s="89">
        <v>705</v>
      </c>
    </row>
    <row r="712" spans="1:10">
      <c r="A712" s="84">
        <v>8192</v>
      </c>
      <c r="B712" s="84">
        <f t="shared" si="699"/>
        <v>23.533333333333335</v>
      </c>
      <c r="C712" s="112">
        <f t="shared" si="694"/>
        <v>14.74</v>
      </c>
      <c r="D712" s="116"/>
      <c r="E712" s="86">
        <f t="shared" si="695"/>
        <v>4.53</v>
      </c>
      <c r="F712" s="86">
        <f t="shared" si="696"/>
        <v>4.53</v>
      </c>
      <c r="G712" s="87">
        <f t="shared" si="700"/>
        <v>20.520900000000001</v>
      </c>
      <c r="H712" s="88">
        <f t="shared" si="697"/>
        <v>3.2021036655951705E+42</v>
      </c>
      <c r="I712" s="84">
        <f t="shared" si="698"/>
        <v>141.20000000000007</v>
      </c>
      <c r="J712" s="89">
        <v>706</v>
      </c>
    </row>
    <row r="713" spans="1:10">
      <c r="A713" s="84">
        <v>8192</v>
      </c>
      <c r="B713" s="84">
        <f t="shared" si="699"/>
        <v>23.566666666666666</v>
      </c>
      <c r="C713" s="112">
        <f t="shared" si="694"/>
        <v>14.74</v>
      </c>
      <c r="D713" s="116"/>
      <c r="E713" s="86">
        <f t="shared" si="695"/>
        <v>4.5350000000000001</v>
      </c>
      <c r="F713" s="86">
        <f t="shared" si="696"/>
        <v>4.5350000000000001</v>
      </c>
      <c r="G713" s="87">
        <f t="shared" si="700"/>
        <v>20.566225000000003</v>
      </c>
      <c r="H713" s="88">
        <f t="shared" si="697"/>
        <v>3.6782512131991482E+42</v>
      </c>
      <c r="I713" s="84">
        <f t="shared" si="698"/>
        <v>141.40000000000009</v>
      </c>
      <c r="J713" s="89">
        <v>707</v>
      </c>
    </row>
    <row r="714" spans="1:10">
      <c r="A714" s="84">
        <v>8192</v>
      </c>
      <c r="B714" s="84">
        <f t="shared" si="699"/>
        <v>23.6</v>
      </c>
      <c r="C714" s="112">
        <f t="shared" si="694"/>
        <v>14.74</v>
      </c>
      <c r="D714" s="116"/>
      <c r="E714" s="86">
        <f t="shared" si="695"/>
        <v>4.54</v>
      </c>
      <c r="F714" s="86">
        <f t="shared" si="696"/>
        <v>4.54</v>
      </c>
      <c r="G714" s="87">
        <f t="shared" si="700"/>
        <v>20.611599999999999</v>
      </c>
      <c r="H714" s="88">
        <f t="shared" si="697"/>
        <v>4.2252011178677105E+42</v>
      </c>
      <c r="I714" s="84">
        <f t="shared" si="698"/>
        <v>141.60000000000008</v>
      </c>
      <c r="J714" s="89">
        <v>708</v>
      </c>
    </row>
    <row r="715" spans="1:10">
      <c r="A715" s="84">
        <v>8192</v>
      </c>
      <c r="B715" s="84">
        <f t="shared" si="699"/>
        <v>23.633333333333333</v>
      </c>
      <c r="C715" s="112">
        <f t="shared" si="694"/>
        <v>14.74</v>
      </c>
      <c r="D715" s="116"/>
      <c r="E715" s="86">
        <f t="shared" si="695"/>
        <v>4.5449999999999999</v>
      </c>
      <c r="F715" s="86">
        <f t="shared" si="696"/>
        <v>4.5449999999999999</v>
      </c>
      <c r="G715" s="87">
        <f t="shared" si="700"/>
        <v>20.657025000000001</v>
      </c>
      <c r="H715" s="88">
        <f t="shared" si="697"/>
        <v>4.8534815736262714E+42</v>
      </c>
      <c r="I715" s="84">
        <f t="shared" si="698"/>
        <v>141.80000000000007</v>
      </c>
      <c r="J715" s="89">
        <v>709</v>
      </c>
    </row>
    <row r="716" spans="1:10">
      <c r="A716" s="84">
        <v>8192</v>
      </c>
      <c r="B716" s="84">
        <f t="shared" si="699"/>
        <v>23.666666666666668</v>
      </c>
      <c r="C716" s="112">
        <f t="shared" si="694"/>
        <v>14.74</v>
      </c>
      <c r="D716" s="116"/>
      <c r="E716" s="86">
        <f t="shared" si="695"/>
        <v>4.5500000000000007</v>
      </c>
      <c r="F716" s="86">
        <f t="shared" si="696"/>
        <v>4.5500000000000007</v>
      </c>
      <c r="G716" s="87">
        <f t="shared" si="700"/>
        <v>20.702500000000008</v>
      </c>
      <c r="H716" s="88">
        <f t="shared" si="697"/>
        <v>5.5751862996329195E+42</v>
      </c>
      <c r="I716" s="84">
        <f t="shared" si="698"/>
        <v>142.00000000000009</v>
      </c>
      <c r="J716" s="89">
        <v>710</v>
      </c>
    </row>
    <row r="717" spans="1:10">
      <c r="A717" s="84">
        <v>8192</v>
      </c>
      <c r="B717" s="84">
        <f t="shared" si="699"/>
        <v>23.7</v>
      </c>
      <c r="C717" s="112">
        <f t="shared" si="694"/>
        <v>14.74</v>
      </c>
      <c r="D717" s="116"/>
      <c r="E717" s="86">
        <f t="shared" si="695"/>
        <v>4.5549999999999997</v>
      </c>
      <c r="F717" s="86">
        <f t="shared" si="696"/>
        <v>4.5549999999999997</v>
      </c>
      <c r="G717" s="87">
        <f t="shared" si="700"/>
        <v>20.748024999999998</v>
      </c>
      <c r="H717" s="88">
        <f t="shared" si="697"/>
        <v>6.4042073311903422E+42</v>
      </c>
      <c r="I717" s="84">
        <f t="shared" si="698"/>
        <v>142.20000000000007</v>
      </c>
      <c r="J717" s="89">
        <v>711</v>
      </c>
    </row>
    <row r="718" spans="1:10">
      <c r="A718" s="84">
        <v>8192</v>
      </c>
      <c r="B718" s="84">
        <f t="shared" si="699"/>
        <v>23.733333333333334</v>
      </c>
      <c r="C718" s="112">
        <f t="shared" si="694"/>
        <v>14.74</v>
      </c>
      <c r="D718" s="116"/>
      <c r="E718" s="86">
        <f t="shared" si="695"/>
        <v>4.5600000000000005</v>
      </c>
      <c r="F718" s="86">
        <f t="shared" si="696"/>
        <v>4.5600000000000005</v>
      </c>
      <c r="G718" s="87">
        <f t="shared" si="700"/>
        <v>20.793600000000005</v>
      </c>
      <c r="H718" s="88">
        <f t="shared" si="697"/>
        <v>7.3565024263982977E+42</v>
      </c>
      <c r="I718" s="84">
        <f t="shared" si="698"/>
        <v>142.40000000000006</v>
      </c>
      <c r="J718" s="89">
        <v>712</v>
      </c>
    </row>
    <row r="719" spans="1:10">
      <c r="A719" s="84">
        <v>8192</v>
      </c>
      <c r="B719" s="84">
        <f t="shared" si="699"/>
        <v>23.766666666666666</v>
      </c>
      <c r="C719" s="112">
        <f t="shared" si="694"/>
        <v>14.74</v>
      </c>
      <c r="D719" s="116"/>
      <c r="E719" s="86">
        <f t="shared" si="695"/>
        <v>4.5649999999999995</v>
      </c>
      <c r="F719" s="86">
        <f t="shared" si="696"/>
        <v>4.5649999999999995</v>
      </c>
      <c r="G719" s="87">
        <f t="shared" si="700"/>
        <v>20.839224999999995</v>
      </c>
      <c r="H719" s="88">
        <f t="shared" si="697"/>
        <v>8.4504022357354223E+42</v>
      </c>
      <c r="I719" s="84">
        <f t="shared" si="698"/>
        <v>142.60000000000008</v>
      </c>
      <c r="J719" s="89">
        <v>713</v>
      </c>
    </row>
    <row r="720" spans="1:10">
      <c r="A720" s="84">
        <v>8192</v>
      </c>
      <c r="B720" s="84">
        <f t="shared" si="699"/>
        <v>23.8</v>
      </c>
      <c r="C720" s="112">
        <f t="shared" si="694"/>
        <v>14.74</v>
      </c>
      <c r="D720" s="116"/>
      <c r="E720" s="86">
        <f t="shared" si="695"/>
        <v>4.57</v>
      </c>
      <c r="F720" s="86">
        <f t="shared" si="696"/>
        <v>4.57</v>
      </c>
      <c r="G720" s="87">
        <f t="shared" si="700"/>
        <v>20.884900000000002</v>
      </c>
      <c r="H720" s="88">
        <f t="shared" si="697"/>
        <v>9.7069631472525477E+42</v>
      </c>
      <c r="I720" s="84">
        <f t="shared" si="698"/>
        <v>142.80000000000007</v>
      </c>
      <c r="J720" s="89">
        <v>714</v>
      </c>
    </row>
    <row r="721" spans="1:10">
      <c r="A721" s="84">
        <v>8192</v>
      </c>
      <c r="B721" s="84">
        <f t="shared" si="699"/>
        <v>23.833333333333332</v>
      </c>
      <c r="C721" s="112">
        <f t="shared" si="694"/>
        <v>14.74</v>
      </c>
      <c r="D721" s="116"/>
      <c r="E721" s="86">
        <f t="shared" si="695"/>
        <v>4.5750000000000002</v>
      </c>
      <c r="F721" s="86">
        <f t="shared" si="696"/>
        <v>4.5750000000000002</v>
      </c>
      <c r="G721" s="87">
        <f t="shared" si="700"/>
        <v>20.930625000000003</v>
      </c>
      <c r="H721" s="88">
        <f t="shared" si="697"/>
        <v>1.1150372599265841E+43</v>
      </c>
      <c r="I721" s="84">
        <f t="shared" si="698"/>
        <v>143.00000000000009</v>
      </c>
      <c r="J721" s="89">
        <v>715</v>
      </c>
    </row>
    <row r="722" spans="1:10">
      <c r="A722" s="84">
        <v>8192</v>
      </c>
      <c r="B722" s="84">
        <f t="shared" si="699"/>
        <v>23.866666666666667</v>
      </c>
      <c r="C722" s="112">
        <f t="shared" si="694"/>
        <v>14.74</v>
      </c>
      <c r="D722" s="116"/>
      <c r="E722" s="86">
        <f t="shared" si="695"/>
        <v>4.58</v>
      </c>
      <c r="F722" s="86">
        <f t="shared" si="696"/>
        <v>4.58</v>
      </c>
      <c r="G722" s="87">
        <f t="shared" si="700"/>
        <v>20.976400000000002</v>
      </c>
      <c r="H722" s="88">
        <f t="shared" si="697"/>
        <v>1.2808414662380689E+43</v>
      </c>
      <c r="I722" s="84">
        <f t="shared" si="698"/>
        <v>143.20000000000007</v>
      </c>
      <c r="J722" s="89">
        <v>716</v>
      </c>
    </row>
    <row r="723" spans="1:10">
      <c r="A723" s="84">
        <v>8192</v>
      </c>
      <c r="B723" s="84">
        <f t="shared" si="699"/>
        <v>23.9</v>
      </c>
      <c r="C723" s="112">
        <f t="shared" si="694"/>
        <v>14.74</v>
      </c>
      <c r="D723" s="116"/>
      <c r="E723" s="86">
        <f t="shared" si="695"/>
        <v>4.585</v>
      </c>
      <c r="F723" s="86">
        <f t="shared" si="696"/>
        <v>4.585</v>
      </c>
      <c r="G723" s="87">
        <f t="shared" si="700"/>
        <v>21.022224999999999</v>
      </c>
      <c r="H723" s="88">
        <f t="shared" si="697"/>
        <v>1.4713004852796603E+43</v>
      </c>
      <c r="I723" s="84">
        <f t="shared" si="698"/>
        <v>143.40000000000006</v>
      </c>
      <c r="J723" s="89">
        <v>717</v>
      </c>
    </row>
    <row r="724" spans="1:10">
      <c r="A724" s="84">
        <v>8192</v>
      </c>
      <c r="B724" s="84">
        <f t="shared" si="699"/>
        <v>23.933333333333334</v>
      </c>
      <c r="C724" s="112">
        <f t="shared" si="694"/>
        <v>14.74</v>
      </c>
      <c r="D724" s="116"/>
      <c r="E724" s="86">
        <f t="shared" si="695"/>
        <v>4.59</v>
      </c>
      <c r="F724" s="86">
        <f t="shared" si="696"/>
        <v>4.59</v>
      </c>
      <c r="G724" s="87">
        <f t="shared" si="700"/>
        <v>21.068099999999998</v>
      </c>
      <c r="H724" s="88">
        <f t="shared" si="697"/>
        <v>1.6900804471470847E+43</v>
      </c>
      <c r="I724" s="84">
        <f t="shared" si="698"/>
        <v>143.60000000000008</v>
      </c>
      <c r="J724" s="89">
        <v>718</v>
      </c>
    </row>
    <row r="725" spans="1:10">
      <c r="A725" s="84">
        <v>8192</v>
      </c>
      <c r="B725" s="84">
        <f t="shared" si="699"/>
        <v>23.966666666666665</v>
      </c>
      <c r="C725" s="112">
        <f t="shared" si="694"/>
        <v>14.74</v>
      </c>
      <c r="D725" s="116"/>
      <c r="E725" s="86">
        <f t="shared" si="695"/>
        <v>4.5950000000000006</v>
      </c>
      <c r="F725" s="86">
        <f t="shared" si="696"/>
        <v>4.5950000000000006</v>
      </c>
      <c r="G725" s="87">
        <f t="shared" si="700"/>
        <v>21.114025000000005</v>
      </c>
      <c r="H725" s="88">
        <f t="shared" si="697"/>
        <v>1.9413926294505098E+43</v>
      </c>
      <c r="I725" s="84">
        <f t="shared" si="698"/>
        <v>143.80000000000007</v>
      </c>
      <c r="J725" s="89">
        <v>719</v>
      </c>
    </row>
    <row r="726" spans="1:10">
      <c r="A726" s="84">
        <v>8192</v>
      </c>
      <c r="B726" s="84">
        <f t="shared" si="699"/>
        <v>24</v>
      </c>
      <c r="C726" s="112">
        <f t="shared" ref="C726:C789" si="701">IF(D726&gt;0,C725+D726,C725)</f>
        <v>14.74</v>
      </c>
      <c r="D726" s="116"/>
      <c r="E726" s="86">
        <f t="shared" si="695"/>
        <v>4.5999999999999996</v>
      </c>
      <c r="F726" s="86">
        <f t="shared" si="696"/>
        <v>4.5999999999999996</v>
      </c>
      <c r="G726" s="87">
        <f t="shared" si="700"/>
        <v>21.159999999999997</v>
      </c>
      <c r="H726" s="88">
        <f t="shared" si="697"/>
        <v>2.2300745198531693E+43</v>
      </c>
      <c r="I726" s="84">
        <f t="shared" si="698"/>
        <v>144.00000000000006</v>
      </c>
      <c r="J726" s="89">
        <v>720</v>
      </c>
    </row>
    <row r="727" spans="1:10">
      <c r="A727" s="84">
        <v>8192</v>
      </c>
      <c r="B727" s="84">
        <f t="shared" si="699"/>
        <v>24.033333333333335</v>
      </c>
      <c r="C727" s="112">
        <f t="shared" si="701"/>
        <v>14.74</v>
      </c>
      <c r="D727" s="116"/>
      <c r="E727" s="86">
        <f t="shared" si="695"/>
        <v>4.6050000000000004</v>
      </c>
      <c r="F727" s="86">
        <f t="shared" si="696"/>
        <v>4.6050000000000004</v>
      </c>
      <c r="G727" s="87">
        <f t="shared" si="700"/>
        <v>21.206025000000004</v>
      </c>
      <c r="H727" s="88">
        <f t="shared" si="697"/>
        <v>2.5616829324761389E+43</v>
      </c>
      <c r="I727" s="84">
        <f t="shared" si="698"/>
        <v>144.20000000000007</v>
      </c>
      <c r="J727" s="89">
        <v>721</v>
      </c>
    </row>
    <row r="728" spans="1:10">
      <c r="A728" s="84">
        <v>8192</v>
      </c>
      <c r="B728" s="84">
        <f t="shared" si="699"/>
        <v>24.066666666666666</v>
      </c>
      <c r="C728" s="112">
        <f t="shared" si="701"/>
        <v>14.74</v>
      </c>
      <c r="D728" s="116"/>
      <c r="E728" s="86">
        <f t="shared" si="695"/>
        <v>4.6099999999999994</v>
      </c>
      <c r="F728" s="86">
        <f t="shared" si="696"/>
        <v>4.6099999999999994</v>
      </c>
      <c r="G728" s="87">
        <f t="shared" si="700"/>
        <v>21.252099999999995</v>
      </c>
      <c r="H728" s="88">
        <f t="shared" si="697"/>
        <v>2.942600970559321E+43</v>
      </c>
      <c r="I728" s="84">
        <f t="shared" si="698"/>
        <v>144.40000000000006</v>
      </c>
      <c r="J728" s="89">
        <v>722</v>
      </c>
    </row>
    <row r="729" spans="1:10">
      <c r="A729" s="84">
        <v>8192</v>
      </c>
      <c r="B729" s="84">
        <f t="shared" si="699"/>
        <v>24.1</v>
      </c>
      <c r="C729" s="112">
        <f t="shared" si="701"/>
        <v>14.74</v>
      </c>
      <c r="D729" s="116"/>
      <c r="E729" s="86">
        <f t="shared" si="695"/>
        <v>4.6150000000000002</v>
      </c>
      <c r="F729" s="86">
        <f t="shared" si="696"/>
        <v>4.6150000000000002</v>
      </c>
      <c r="G729" s="87">
        <f t="shared" si="700"/>
        <v>21.298225000000002</v>
      </c>
      <c r="H729" s="88">
        <f t="shared" si="697"/>
        <v>3.3801608942941709E+43</v>
      </c>
      <c r="I729" s="84">
        <f t="shared" si="698"/>
        <v>144.60000000000008</v>
      </c>
      <c r="J729" s="89">
        <v>723</v>
      </c>
    </row>
    <row r="730" spans="1:10">
      <c r="A730" s="84">
        <v>8192</v>
      </c>
      <c r="B730" s="84">
        <f t="shared" si="699"/>
        <v>24.133333333333333</v>
      </c>
      <c r="C730" s="112">
        <f t="shared" si="701"/>
        <v>14.74</v>
      </c>
      <c r="D730" s="116"/>
      <c r="E730" s="86">
        <f t="shared" si="695"/>
        <v>4.62</v>
      </c>
      <c r="F730" s="86">
        <f t="shared" si="696"/>
        <v>4.62</v>
      </c>
      <c r="G730" s="87">
        <f t="shared" si="700"/>
        <v>21.3444</v>
      </c>
      <c r="H730" s="88">
        <f t="shared" si="697"/>
        <v>3.8827852589010216E+43</v>
      </c>
      <c r="I730" s="84">
        <f t="shared" si="698"/>
        <v>144.80000000000007</v>
      </c>
      <c r="J730" s="89">
        <v>724</v>
      </c>
    </row>
    <row r="731" spans="1:10">
      <c r="A731" s="84">
        <v>8192</v>
      </c>
      <c r="B731" s="84">
        <f t="shared" si="699"/>
        <v>24.166666666666668</v>
      </c>
      <c r="C731" s="112">
        <f t="shared" si="701"/>
        <v>14.74</v>
      </c>
      <c r="D731" s="116"/>
      <c r="E731" s="86">
        <f t="shared" si="695"/>
        <v>4.625</v>
      </c>
      <c r="F731" s="86">
        <f t="shared" si="696"/>
        <v>4.625</v>
      </c>
      <c r="G731" s="87">
        <f t="shared" si="700"/>
        <v>21.390625</v>
      </c>
      <c r="H731" s="88">
        <f t="shared" si="697"/>
        <v>4.4601490397063395E+43</v>
      </c>
      <c r="I731" s="84">
        <f t="shared" si="698"/>
        <v>145.00000000000006</v>
      </c>
      <c r="J731" s="89">
        <v>725</v>
      </c>
    </row>
    <row r="732" spans="1:10">
      <c r="A732" s="84">
        <v>8192</v>
      </c>
      <c r="B732" s="84">
        <f t="shared" si="699"/>
        <v>24.2</v>
      </c>
      <c r="C732" s="112">
        <f t="shared" si="701"/>
        <v>14.74</v>
      </c>
      <c r="D732" s="116"/>
      <c r="E732" s="86">
        <f t="shared" si="695"/>
        <v>4.63</v>
      </c>
      <c r="F732" s="86">
        <f t="shared" si="696"/>
        <v>4.63</v>
      </c>
      <c r="G732" s="87">
        <f t="shared" si="700"/>
        <v>21.436899999999998</v>
      </c>
      <c r="H732" s="88">
        <f t="shared" si="697"/>
        <v>5.1233658649522787E+43</v>
      </c>
      <c r="I732" s="84">
        <f t="shared" si="698"/>
        <v>145.20000000000007</v>
      </c>
      <c r="J732" s="89">
        <v>726</v>
      </c>
    </row>
    <row r="733" spans="1:10">
      <c r="A733" s="84">
        <v>8192</v>
      </c>
      <c r="B733" s="84">
        <f t="shared" si="699"/>
        <v>24.233333333333334</v>
      </c>
      <c r="C733" s="112">
        <f t="shared" si="701"/>
        <v>14.74</v>
      </c>
      <c r="D733" s="116"/>
      <c r="E733" s="86">
        <f t="shared" si="695"/>
        <v>4.6349999999999998</v>
      </c>
      <c r="F733" s="86">
        <f t="shared" si="696"/>
        <v>4.6349999999999998</v>
      </c>
      <c r="G733" s="87">
        <f t="shared" si="700"/>
        <v>21.483224999999997</v>
      </c>
      <c r="H733" s="88">
        <f t="shared" si="697"/>
        <v>5.8852019411186451E+43</v>
      </c>
      <c r="I733" s="84">
        <f t="shared" si="698"/>
        <v>145.40000000000006</v>
      </c>
      <c r="J733" s="89">
        <v>727</v>
      </c>
    </row>
    <row r="734" spans="1:10">
      <c r="A734" s="84">
        <v>8192</v>
      </c>
      <c r="B734" s="84">
        <f t="shared" si="699"/>
        <v>24.266666666666666</v>
      </c>
      <c r="C734" s="112">
        <f t="shared" si="701"/>
        <v>14.74</v>
      </c>
      <c r="D734" s="116"/>
      <c r="E734" s="86">
        <f t="shared" si="695"/>
        <v>4.6400000000000006</v>
      </c>
      <c r="F734" s="86">
        <f t="shared" si="696"/>
        <v>4.6400000000000006</v>
      </c>
      <c r="G734" s="87">
        <f t="shared" si="700"/>
        <v>21.529600000000006</v>
      </c>
      <c r="H734" s="88">
        <f t="shared" si="697"/>
        <v>6.7603217885883438E+43</v>
      </c>
      <c r="I734" s="84">
        <f t="shared" si="698"/>
        <v>145.60000000000008</v>
      </c>
      <c r="J734" s="89">
        <v>728</v>
      </c>
    </row>
    <row r="735" spans="1:10">
      <c r="A735" s="84">
        <v>8192</v>
      </c>
      <c r="B735" s="84">
        <f t="shared" si="699"/>
        <v>24.3</v>
      </c>
      <c r="C735" s="112">
        <f t="shared" si="701"/>
        <v>14.74</v>
      </c>
      <c r="D735" s="116"/>
      <c r="E735" s="86">
        <f t="shared" si="695"/>
        <v>4.6449999999999996</v>
      </c>
      <c r="F735" s="86">
        <f t="shared" si="696"/>
        <v>4.6449999999999996</v>
      </c>
      <c r="G735" s="87">
        <f t="shared" si="700"/>
        <v>21.576024999999998</v>
      </c>
      <c r="H735" s="88">
        <f t="shared" si="697"/>
        <v>7.7655705178020471E+43</v>
      </c>
      <c r="I735" s="84">
        <f t="shared" si="698"/>
        <v>145.80000000000007</v>
      </c>
      <c r="J735" s="89">
        <v>729</v>
      </c>
    </row>
    <row r="736" spans="1:10">
      <c r="A736" s="84">
        <v>8192</v>
      </c>
      <c r="B736" s="84">
        <f t="shared" si="699"/>
        <v>24.333333333333332</v>
      </c>
      <c r="C736" s="112">
        <f t="shared" si="701"/>
        <v>14.74</v>
      </c>
      <c r="D736" s="116"/>
      <c r="E736" s="86">
        <f t="shared" si="695"/>
        <v>4.6500000000000004</v>
      </c>
      <c r="F736" s="86">
        <f t="shared" si="696"/>
        <v>4.6500000000000004</v>
      </c>
      <c r="G736" s="87">
        <f t="shared" si="700"/>
        <v>21.622500000000002</v>
      </c>
      <c r="H736" s="88">
        <f t="shared" si="697"/>
        <v>8.920298079412683E+43</v>
      </c>
      <c r="I736" s="84">
        <f t="shared" si="698"/>
        <v>146.00000000000006</v>
      </c>
      <c r="J736" s="89">
        <v>730</v>
      </c>
    </row>
    <row r="737" spans="1:10">
      <c r="A737" s="84">
        <v>8192</v>
      </c>
      <c r="B737" s="84">
        <f t="shared" si="699"/>
        <v>24.366666666666667</v>
      </c>
      <c r="C737" s="112">
        <f t="shared" si="701"/>
        <v>14.74</v>
      </c>
      <c r="D737" s="116"/>
      <c r="E737" s="86">
        <f t="shared" si="695"/>
        <v>4.6550000000000002</v>
      </c>
      <c r="F737" s="86">
        <f t="shared" si="696"/>
        <v>4.6550000000000002</v>
      </c>
      <c r="G737" s="87">
        <f t="shared" si="700"/>
        <v>21.669025000000001</v>
      </c>
      <c r="H737" s="88">
        <f t="shared" si="697"/>
        <v>1.0246731729904559E+44</v>
      </c>
      <c r="I737" s="84">
        <f t="shared" si="698"/>
        <v>146.20000000000007</v>
      </c>
      <c r="J737" s="89">
        <v>731</v>
      </c>
    </row>
    <row r="738" spans="1:10">
      <c r="A738" s="84">
        <v>8192</v>
      </c>
      <c r="B738" s="84">
        <f t="shared" si="699"/>
        <v>24.4</v>
      </c>
      <c r="C738" s="112">
        <f t="shared" si="701"/>
        <v>14.74</v>
      </c>
      <c r="D738" s="116"/>
      <c r="E738" s="86">
        <f t="shared" ref="E738:E801" si="702">(100%+J738*0.5%)</f>
        <v>4.66</v>
      </c>
      <c r="F738" s="86">
        <f t="shared" ref="F738:F801" si="703">(100%+J738*0.5%)</f>
        <v>4.66</v>
      </c>
      <c r="G738" s="87">
        <f t="shared" si="700"/>
        <v>21.715600000000002</v>
      </c>
      <c r="H738" s="88">
        <f t="shared" ref="H738:H801" si="704">POWER($I$1,J738)</f>
        <v>1.1770403882237292E+44</v>
      </c>
      <c r="I738" s="84">
        <f t="shared" ref="I738:I801" si="705">LOG(H738,2)</f>
        <v>146.40000000000006</v>
      </c>
      <c r="J738" s="89">
        <v>732</v>
      </c>
    </row>
    <row r="739" spans="1:10">
      <c r="A739" s="84">
        <v>8192</v>
      </c>
      <c r="B739" s="84">
        <f t="shared" si="699"/>
        <v>24.433333333333334</v>
      </c>
      <c r="C739" s="112">
        <f t="shared" si="701"/>
        <v>14.74</v>
      </c>
      <c r="D739" s="116"/>
      <c r="E739" s="86">
        <f t="shared" si="702"/>
        <v>4.665</v>
      </c>
      <c r="F739" s="86">
        <f t="shared" si="703"/>
        <v>4.665</v>
      </c>
      <c r="G739" s="87">
        <f t="shared" si="700"/>
        <v>21.762225000000001</v>
      </c>
      <c r="H739" s="88">
        <f t="shared" si="704"/>
        <v>1.3520643577176693E+44</v>
      </c>
      <c r="I739" s="84">
        <f t="shared" si="705"/>
        <v>146.60000000000008</v>
      </c>
      <c r="J739" s="89">
        <v>733</v>
      </c>
    </row>
    <row r="740" spans="1:10">
      <c r="A740" s="84">
        <v>8192</v>
      </c>
      <c r="B740" s="84">
        <f t="shared" si="699"/>
        <v>24.466666666666665</v>
      </c>
      <c r="C740" s="112">
        <f t="shared" si="701"/>
        <v>14.74</v>
      </c>
      <c r="D740" s="116"/>
      <c r="E740" s="86">
        <f t="shared" si="702"/>
        <v>4.67</v>
      </c>
      <c r="F740" s="86">
        <f t="shared" si="703"/>
        <v>4.67</v>
      </c>
      <c r="G740" s="87">
        <f t="shared" si="700"/>
        <v>21.808899999999998</v>
      </c>
      <c r="H740" s="88">
        <f t="shared" si="704"/>
        <v>1.5531141035604094E+44</v>
      </c>
      <c r="I740" s="84">
        <f t="shared" si="705"/>
        <v>146.80000000000007</v>
      </c>
      <c r="J740" s="89">
        <v>734</v>
      </c>
    </row>
    <row r="741" spans="1:10">
      <c r="A741" s="84">
        <v>8192</v>
      </c>
      <c r="B741" s="84">
        <f t="shared" si="699"/>
        <v>24.5</v>
      </c>
      <c r="C741" s="112">
        <f t="shared" si="701"/>
        <v>14.74</v>
      </c>
      <c r="D741" s="116"/>
      <c r="E741" s="86">
        <f t="shared" si="702"/>
        <v>4.6750000000000007</v>
      </c>
      <c r="F741" s="86">
        <f t="shared" si="703"/>
        <v>4.6750000000000007</v>
      </c>
      <c r="G741" s="87">
        <f t="shared" si="700"/>
        <v>21.855625000000007</v>
      </c>
      <c r="H741" s="88">
        <f t="shared" si="704"/>
        <v>1.7840596158825374E+44</v>
      </c>
      <c r="I741" s="84">
        <f t="shared" si="705"/>
        <v>147.00000000000009</v>
      </c>
      <c r="J741" s="89">
        <v>735</v>
      </c>
    </row>
    <row r="742" spans="1:10">
      <c r="A742" s="84">
        <v>8192</v>
      </c>
      <c r="B742" s="84">
        <f t="shared" si="699"/>
        <v>24.533333333333335</v>
      </c>
      <c r="C742" s="112">
        <f t="shared" si="701"/>
        <v>14.74</v>
      </c>
      <c r="D742" s="116"/>
      <c r="E742" s="86">
        <f t="shared" si="702"/>
        <v>4.68</v>
      </c>
      <c r="F742" s="86">
        <f t="shared" si="703"/>
        <v>4.68</v>
      </c>
      <c r="G742" s="87">
        <f t="shared" si="700"/>
        <v>21.902399999999997</v>
      </c>
      <c r="H742" s="88">
        <f t="shared" si="704"/>
        <v>2.0493463459809131E+44</v>
      </c>
      <c r="I742" s="84">
        <f t="shared" si="705"/>
        <v>147.20000000000007</v>
      </c>
      <c r="J742" s="89">
        <v>736</v>
      </c>
    </row>
    <row r="743" spans="1:10">
      <c r="A743" s="84">
        <v>8192</v>
      </c>
      <c r="B743" s="84">
        <f t="shared" si="699"/>
        <v>24.566666666666666</v>
      </c>
      <c r="C743" s="112">
        <f t="shared" si="701"/>
        <v>14.74</v>
      </c>
      <c r="D743" s="116"/>
      <c r="E743" s="86">
        <f t="shared" si="702"/>
        <v>4.6850000000000005</v>
      </c>
      <c r="F743" s="86">
        <f t="shared" si="703"/>
        <v>4.6850000000000005</v>
      </c>
      <c r="G743" s="87">
        <f t="shared" si="700"/>
        <v>21.949225000000006</v>
      </c>
      <c r="H743" s="88">
        <f t="shared" si="704"/>
        <v>2.35408077644746E+44</v>
      </c>
      <c r="I743" s="84">
        <f t="shared" si="705"/>
        <v>147.40000000000009</v>
      </c>
      <c r="J743" s="89">
        <v>737</v>
      </c>
    </row>
    <row r="744" spans="1:10">
      <c r="A744" s="84">
        <v>8192</v>
      </c>
      <c r="B744" s="84">
        <f t="shared" si="699"/>
        <v>24.6</v>
      </c>
      <c r="C744" s="112">
        <f t="shared" si="701"/>
        <v>14.74</v>
      </c>
      <c r="D744" s="116"/>
      <c r="E744" s="86">
        <f t="shared" si="702"/>
        <v>4.6899999999999995</v>
      </c>
      <c r="F744" s="86">
        <f t="shared" si="703"/>
        <v>4.6899999999999995</v>
      </c>
      <c r="G744" s="87">
        <f t="shared" si="700"/>
        <v>21.996099999999995</v>
      </c>
      <c r="H744" s="88">
        <f t="shared" si="704"/>
        <v>2.7041287154353399E+44</v>
      </c>
      <c r="I744" s="84">
        <f t="shared" si="705"/>
        <v>147.60000000000008</v>
      </c>
      <c r="J744" s="89">
        <v>738</v>
      </c>
    </row>
    <row r="745" spans="1:10">
      <c r="A745" s="84">
        <v>8192</v>
      </c>
      <c r="B745" s="84">
        <f t="shared" si="699"/>
        <v>24.633333333333333</v>
      </c>
      <c r="C745" s="112">
        <f t="shared" si="701"/>
        <v>14.74</v>
      </c>
      <c r="D745" s="116"/>
      <c r="E745" s="86">
        <f t="shared" si="702"/>
        <v>4.6950000000000003</v>
      </c>
      <c r="F745" s="86">
        <f t="shared" si="703"/>
        <v>4.6950000000000003</v>
      </c>
      <c r="G745" s="87">
        <f t="shared" si="700"/>
        <v>22.043025000000004</v>
      </c>
      <c r="H745" s="88">
        <f t="shared" si="704"/>
        <v>3.1062282071208204E+44</v>
      </c>
      <c r="I745" s="84">
        <f t="shared" si="705"/>
        <v>147.8000000000001</v>
      </c>
      <c r="J745" s="89">
        <v>739</v>
      </c>
    </row>
    <row r="746" spans="1:10">
      <c r="A746" s="84">
        <v>8192</v>
      </c>
      <c r="B746" s="84">
        <f t="shared" si="699"/>
        <v>24.666666666666668</v>
      </c>
      <c r="C746" s="112">
        <f t="shared" si="701"/>
        <v>14.74</v>
      </c>
      <c r="D746" s="116"/>
      <c r="E746" s="86">
        <f t="shared" si="702"/>
        <v>4.7</v>
      </c>
      <c r="F746" s="86">
        <f t="shared" si="703"/>
        <v>4.7</v>
      </c>
      <c r="G746" s="87">
        <f t="shared" si="700"/>
        <v>22.090000000000003</v>
      </c>
      <c r="H746" s="88">
        <f t="shared" si="704"/>
        <v>3.5681192317650756E+44</v>
      </c>
      <c r="I746" s="84">
        <f t="shared" si="705"/>
        <v>148.00000000000009</v>
      </c>
      <c r="J746" s="89">
        <v>740</v>
      </c>
    </row>
    <row r="747" spans="1:10">
      <c r="A747" s="84">
        <v>8192</v>
      </c>
      <c r="B747" s="84">
        <f t="shared" si="699"/>
        <v>24.7</v>
      </c>
      <c r="C747" s="112">
        <f t="shared" si="701"/>
        <v>14.74</v>
      </c>
      <c r="D747" s="116"/>
      <c r="E747" s="86">
        <f t="shared" si="702"/>
        <v>4.7050000000000001</v>
      </c>
      <c r="F747" s="86">
        <f t="shared" si="703"/>
        <v>4.7050000000000001</v>
      </c>
      <c r="G747" s="87">
        <f t="shared" si="700"/>
        <v>22.137025000000001</v>
      </c>
      <c r="H747" s="88">
        <f t="shared" si="704"/>
        <v>4.0986926919618269E+44</v>
      </c>
      <c r="I747" s="84">
        <f t="shared" si="705"/>
        <v>148.20000000000007</v>
      </c>
      <c r="J747" s="89">
        <v>741</v>
      </c>
    </row>
    <row r="748" spans="1:10">
      <c r="A748" s="84">
        <v>8192</v>
      </c>
      <c r="B748" s="84">
        <f t="shared" si="699"/>
        <v>24.733333333333334</v>
      </c>
      <c r="C748" s="112">
        <f t="shared" si="701"/>
        <v>14.74</v>
      </c>
      <c r="D748" s="116"/>
      <c r="E748" s="86">
        <f t="shared" si="702"/>
        <v>4.71</v>
      </c>
      <c r="F748" s="86">
        <f t="shared" si="703"/>
        <v>4.71</v>
      </c>
      <c r="G748" s="87">
        <f t="shared" si="700"/>
        <v>22.184100000000001</v>
      </c>
      <c r="H748" s="88">
        <f t="shared" si="704"/>
        <v>4.70816155289492E+44</v>
      </c>
      <c r="I748" s="84">
        <f t="shared" si="705"/>
        <v>148.40000000000009</v>
      </c>
      <c r="J748" s="89">
        <v>742</v>
      </c>
    </row>
    <row r="749" spans="1:10">
      <c r="A749" s="84">
        <v>8192</v>
      </c>
      <c r="B749" s="84">
        <f t="shared" si="699"/>
        <v>24.766666666666666</v>
      </c>
      <c r="C749" s="112">
        <f t="shared" si="701"/>
        <v>14.74</v>
      </c>
      <c r="D749" s="116"/>
      <c r="E749" s="86">
        <f t="shared" si="702"/>
        <v>4.7149999999999999</v>
      </c>
      <c r="F749" s="86">
        <f t="shared" si="703"/>
        <v>4.7149999999999999</v>
      </c>
      <c r="G749" s="87">
        <f t="shared" si="700"/>
        <v>22.231224999999998</v>
      </c>
      <c r="H749" s="88">
        <f t="shared" si="704"/>
        <v>5.4082574308706814E+44</v>
      </c>
      <c r="I749" s="84">
        <f t="shared" si="705"/>
        <v>148.60000000000008</v>
      </c>
      <c r="J749" s="89">
        <v>743</v>
      </c>
    </row>
    <row r="750" spans="1:10">
      <c r="A750" s="84">
        <v>8192</v>
      </c>
      <c r="B750" s="84">
        <f t="shared" si="699"/>
        <v>24.8</v>
      </c>
      <c r="C750" s="112">
        <f t="shared" si="701"/>
        <v>14.74</v>
      </c>
      <c r="D750" s="116"/>
      <c r="E750" s="86">
        <f t="shared" si="702"/>
        <v>4.7200000000000006</v>
      </c>
      <c r="F750" s="86">
        <f t="shared" si="703"/>
        <v>4.7200000000000006</v>
      </c>
      <c r="G750" s="87">
        <f t="shared" si="700"/>
        <v>22.278400000000005</v>
      </c>
      <c r="H750" s="88">
        <f t="shared" si="704"/>
        <v>6.2124564142416432E+44</v>
      </c>
      <c r="I750" s="84">
        <f t="shared" si="705"/>
        <v>148.8000000000001</v>
      </c>
      <c r="J750" s="89">
        <v>744</v>
      </c>
    </row>
    <row r="751" spans="1:10">
      <c r="A751" s="84">
        <v>8192</v>
      </c>
      <c r="B751" s="84">
        <f t="shared" si="699"/>
        <v>24.833333333333332</v>
      </c>
      <c r="C751" s="112">
        <f t="shared" si="701"/>
        <v>14.74</v>
      </c>
      <c r="D751" s="116"/>
      <c r="E751" s="86">
        <f t="shared" si="702"/>
        <v>4.7249999999999996</v>
      </c>
      <c r="F751" s="86">
        <f t="shared" si="703"/>
        <v>4.7249999999999996</v>
      </c>
      <c r="G751" s="87">
        <f t="shared" si="700"/>
        <v>22.325624999999995</v>
      </c>
      <c r="H751" s="88">
        <f t="shared" si="704"/>
        <v>7.1362384635301559E+44</v>
      </c>
      <c r="I751" s="84">
        <f t="shared" si="705"/>
        <v>149.00000000000009</v>
      </c>
      <c r="J751" s="89">
        <v>745</v>
      </c>
    </row>
    <row r="752" spans="1:10">
      <c r="A752" s="84">
        <v>8192</v>
      </c>
      <c r="B752" s="84">
        <f t="shared" si="699"/>
        <v>24.866666666666667</v>
      </c>
      <c r="C752" s="112">
        <f t="shared" si="701"/>
        <v>14.74</v>
      </c>
      <c r="D752" s="116"/>
      <c r="E752" s="86">
        <f t="shared" si="702"/>
        <v>4.7300000000000004</v>
      </c>
      <c r="F752" s="86">
        <f t="shared" si="703"/>
        <v>4.7300000000000004</v>
      </c>
      <c r="G752" s="87">
        <f t="shared" si="700"/>
        <v>22.372900000000005</v>
      </c>
      <c r="H752" s="88">
        <f t="shared" si="704"/>
        <v>8.1973853839236571E+44</v>
      </c>
      <c r="I752" s="84">
        <f t="shared" si="705"/>
        <v>149.20000000000007</v>
      </c>
      <c r="J752" s="89">
        <v>746</v>
      </c>
    </row>
    <row r="753" spans="1:10">
      <c r="A753" s="84">
        <v>8192</v>
      </c>
      <c r="B753" s="84">
        <f t="shared" si="699"/>
        <v>24.9</v>
      </c>
      <c r="C753" s="112">
        <f t="shared" si="701"/>
        <v>14.74</v>
      </c>
      <c r="D753" s="116"/>
      <c r="E753" s="86">
        <f t="shared" si="702"/>
        <v>4.7349999999999994</v>
      </c>
      <c r="F753" s="86">
        <f t="shared" si="703"/>
        <v>4.7349999999999994</v>
      </c>
      <c r="G753" s="87">
        <f t="shared" si="700"/>
        <v>22.420224999999995</v>
      </c>
      <c r="H753" s="88">
        <f t="shared" si="704"/>
        <v>9.4163231057898448E+44</v>
      </c>
      <c r="I753" s="84">
        <f t="shared" si="705"/>
        <v>149.40000000000009</v>
      </c>
      <c r="J753" s="89">
        <v>747</v>
      </c>
    </row>
    <row r="754" spans="1:10">
      <c r="A754" s="84">
        <v>8192</v>
      </c>
      <c r="B754" s="84">
        <f t="shared" si="699"/>
        <v>24.933333333333334</v>
      </c>
      <c r="C754" s="112">
        <f t="shared" si="701"/>
        <v>14.74</v>
      </c>
      <c r="D754" s="116"/>
      <c r="E754" s="86">
        <f t="shared" si="702"/>
        <v>4.74</v>
      </c>
      <c r="F754" s="86">
        <f t="shared" si="703"/>
        <v>4.74</v>
      </c>
      <c r="G754" s="87">
        <f t="shared" si="700"/>
        <v>22.467600000000001</v>
      </c>
      <c r="H754" s="88">
        <f t="shared" si="704"/>
        <v>1.0816514861741367E+45</v>
      </c>
      <c r="I754" s="84">
        <f t="shared" si="705"/>
        <v>149.60000000000008</v>
      </c>
      <c r="J754" s="89">
        <v>748</v>
      </c>
    </row>
    <row r="755" spans="1:10">
      <c r="A755" s="84">
        <v>8192</v>
      </c>
      <c r="B755" s="84">
        <f t="shared" si="699"/>
        <v>24.966666666666665</v>
      </c>
      <c r="C755" s="112">
        <f t="shared" si="701"/>
        <v>14.74</v>
      </c>
      <c r="D755" s="116"/>
      <c r="E755" s="86">
        <f t="shared" si="702"/>
        <v>4.7450000000000001</v>
      </c>
      <c r="F755" s="86">
        <f t="shared" si="703"/>
        <v>4.7450000000000001</v>
      </c>
      <c r="G755" s="87">
        <f t="shared" si="700"/>
        <v>22.515025000000001</v>
      </c>
      <c r="H755" s="88">
        <f t="shared" si="704"/>
        <v>1.2424912828483288E+45</v>
      </c>
      <c r="I755" s="84">
        <f t="shared" si="705"/>
        <v>149.80000000000007</v>
      </c>
      <c r="J755" s="89">
        <v>749</v>
      </c>
    </row>
    <row r="756" spans="1:10">
      <c r="A756" s="84">
        <v>8192</v>
      </c>
      <c r="B756" s="84">
        <f t="shared" si="699"/>
        <v>25</v>
      </c>
      <c r="C756" s="112">
        <f t="shared" si="701"/>
        <v>14.74</v>
      </c>
      <c r="D756" s="116"/>
      <c r="E756" s="86">
        <f t="shared" si="702"/>
        <v>4.75</v>
      </c>
      <c r="F756" s="86">
        <f t="shared" si="703"/>
        <v>4.75</v>
      </c>
      <c r="G756" s="87">
        <f t="shared" si="700"/>
        <v>22.5625</v>
      </c>
      <c r="H756" s="88">
        <f t="shared" si="704"/>
        <v>1.4272476927060312E+45</v>
      </c>
      <c r="I756" s="84">
        <f t="shared" si="705"/>
        <v>150.00000000000009</v>
      </c>
      <c r="J756" s="89">
        <v>750</v>
      </c>
    </row>
    <row r="757" spans="1:10">
      <c r="A757" s="84">
        <v>8192</v>
      </c>
      <c r="B757" s="84">
        <f t="shared" si="699"/>
        <v>25.033333333333335</v>
      </c>
      <c r="C757" s="112">
        <f t="shared" si="701"/>
        <v>14.74</v>
      </c>
      <c r="D757" s="116"/>
      <c r="E757" s="86">
        <f t="shared" si="702"/>
        <v>4.7549999999999999</v>
      </c>
      <c r="F757" s="86">
        <f t="shared" si="703"/>
        <v>4.7549999999999999</v>
      </c>
      <c r="G757" s="87">
        <f t="shared" si="700"/>
        <v>22.610025</v>
      </c>
      <c r="H757" s="88">
        <f t="shared" si="704"/>
        <v>1.6394770767847317E+45</v>
      </c>
      <c r="I757" s="84">
        <f t="shared" si="705"/>
        <v>150.20000000000007</v>
      </c>
      <c r="J757" s="89">
        <v>751</v>
      </c>
    </row>
    <row r="758" spans="1:10">
      <c r="A758" s="84">
        <v>8192</v>
      </c>
      <c r="B758" s="84">
        <f t="shared" si="699"/>
        <v>25.066666666666666</v>
      </c>
      <c r="C758" s="112">
        <f t="shared" si="701"/>
        <v>14.74</v>
      </c>
      <c r="D758" s="116"/>
      <c r="E758" s="86">
        <f t="shared" si="702"/>
        <v>4.76</v>
      </c>
      <c r="F758" s="86">
        <f t="shared" si="703"/>
        <v>4.76</v>
      </c>
      <c r="G758" s="87">
        <f t="shared" si="700"/>
        <v>22.657599999999999</v>
      </c>
      <c r="H758" s="88">
        <f t="shared" si="704"/>
        <v>1.8832646211579696E+45</v>
      </c>
      <c r="I758" s="84">
        <f t="shared" si="705"/>
        <v>150.40000000000009</v>
      </c>
      <c r="J758" s="89">
        <v>752</v>
      </c>
    </row>
    <row r="759" spans="1:10">
      <c r="A759" s="84">
        <v>8192</v>
      </c>
      <c r="B759" s="84">
        <f t="shared" si="699"/>
        <v>25.1</v>
      </c>
      <c r="C759" s="112">
        <f t="shared" si="701"/>
        <v>14.74</v>
      </c>
      <c r="D759" s="116"/>
      <c r="E759" s="86">
        <f t="shared" si="702"/>
        <v>4.7650000000000006</v>
      </c>
      <c r="F759" s="86">
        <f t="shared" si="703"/>
        <v>4.7650000000000006</v>
      </c>
      <c r="G759" s="87">
        <f t="shared" si="700"/>
        <v>22.705225000000006</v>
      </c>
      <c r="H759" s="88">
        <f t="shared" si="704"/>
        <v>2.1633029723482738E+45</v>
      </c>
      <c r="I759" s="84">
        <f t="shared" si="705"/>
        <v>150.60000000000008</v>
      </c>
      <c r="J759" s="89">
        <v>753</v>
      </c>
    </row>
    <row r="760" spans="1:10">
      <c r="A760" s="84">
        <v>8192</v>
      </c>
      <c r="B760" s="84">
        <f t="shared" si="699"/>
        <v>25.133333333333333</v>
      </c>
      <c r="C760" s="112">
        <f t="shared" si="701"/>
        <v>14.74</v>
      </c>
      <c r="D760" s="116"/>
      <c r="E760" s="86">
        <f t="shared" si="702"/>
        <v>4.7699999999999996</v>
      </c>
      <c r="F760" s="86">
        <f t="shared" si="703"/>
        <v>4.7699999999999996</v>
      </c>
      <c r="G760" s="87">
        <f t="shared" si="700"/>
        <v>22.752899999999997</v>
      </c>
      <c r="H760" s="88">
        <f t="shared" si="704"/>
        <v>2.4849825656966589E+45</v>
      </c>
      <c r="I760" s="84">
        <f t="shared" si="705"/>
        <v>150.80000000000007</v>
      </c>
      <c r="J760" s="89">
        <v>754</v>
      </c>
    </row>
    <row r="761" spans="1:10">
      <c r="A761" s="84">
        <v>8192</v>
      </c>
      <c r="B761" s="84">
        <f t="shared" si="699"/>
        <v>25.166666666666668</v>
      </c>
      <c r="C761" s="112">
        <f t="shared" si="701"/>
        <v>14.74</v>
      </c>
      <c r="D761" s="116"/>
      <c r="E761" s="86">
        <f t="shared" si="702"/>
        <v>4.7750000000000004</v>
      </c>
      <c r="F761" s="86">
        <f t="shared" si="703"/>
        <v>4.7750000000000004</v>
      </c>
      <c r="G761" s="87">
        <f t="shared" si="700"/>
        <v>22.800625000000004</v>
      </c>
      <c r="H761" s="88">
        <f t="shared" si="704"/>
        <v>2.8544953854120636E+45</v>
      </c>
      <c r="I761" s="84">
        <f t="shared" si="705"/>
        <v>151.00000000000009</v>
      </c>
      <c r="J761" s="89">
        <v>755</v>
      </c>
    </row>
    <row r="762" spans="1:10">
      <c r="A762" s="84">
        <v>8192</v>
      </c>
      <c r="B762" s="84">
        <f t="shared" si="699"/>
        <v>25.2</v>
      </c>
      <c r="C762" s="112">
        <f t="shared" si="701"/>
        <v>14.74</v>
      </c>
      <c r="D762" s="116"/>
      <c r="E762" s="86">
        <f t="shared" si="702"/>
        <v>4.78</v>
      </c>
      <c r="F762" s="86">
        <f t="shared" si="703"/>
        <v>4.78</v>
      </c>
      <c r="G762" s="87">
        <f t="shared" si="700"/>
        <v>22.848400000000002</v>
      </c>
      <c r="H762" s="88">
        <f t="shared" si="704"/>
        <v>3.2789541535694654E+45</v>
      </c>
      <c r="I762" s="84">
        <f t="shared" si="705"/>
        <v>151.20000000000007</v>
      </c>
      <c r="J762" s="89">
        <v>756</v>
      </c>
    </row>
    <row r="763" spans="1:10">
      <c r="A763" s="84">
        <v>8192</v>
      </c>
      <c r="B763" s="84">
        <f t="shared" si="699"/>
        <v>25.233333333333334</v>
      </c>
      <c r="C763" s="112">
        <f t="shared" si="701"/>
        <v>14.74</v>
      </c>
      <c r="D763" s="116"/>
      <c r="E763" s="86">
        <f t="shared" si="702"/>
        <v>4.7850000000000001</v>
      </c>
      <c r="F763" s="86">
        <f t="shared" si="703"/>
        <v>4.7850000000000001</v>
      </c>
      <c r="G763" s="87">
        <f t="shared" si="700"/>
        <v>22.896225000000001</v>
      </c>
      <c r="H763" s="88">
        <f t="shared" si="704"/>
        <v>3.7665292423159392E+45</v>
      </c>
      <c r="I763" s="84">
        <f t="shared" si="705"/>
        <v>151.40000000000006</v>
      </c>
      <c r="J763" s="89">
        <v>757</v>
      </c>
    </row>
    <row r="764" spans="1:10">
      <c r="A764" s="84">
        <v>8192</v>
      </c>
      <c r="B764" s="84">
        <f t="shared" si="699"/>
        <v>25.266666666666666</v>
      </c>
      <c r="C764" s="112">
        <f t="shared" si="701"/>
        <v>14.74</v>
      </c>
      <c r="D764" s="116"/>
      <c r="E764" s="86">
        <f t="shared" si="702"/>
        <v>4.79</v>
      </c>
      <c r="F764" s="86">
        <f t="shared" si="703"/>
        <v>4.79</v>
      </c>
      <c r="G764" s="87">
        <f t="shared" si="700"/>
        <v>22.944099999999999</v>
      </c>
      <c r="H764" s="88">
        <f t="shared" si="704"/>
        <v>4.3266059446965489E+45</v>
      </c>
      <c r="I764" s="84">
        <f t="shared" si="705"/>
        <v>151.60000000000008</v>
      </c>
      <c r="J764" s="89">
        <v>758</v>
      </c>
    </row>
    <row r="765" spans="1:10">
      <c r="A765" s="84">
        <v>8192</v>
      </c>
      <c r="B765" s="84">
        <f t="shared" si="699"/>
        <v>25.3</v>
      </c>
      <c r="C765" s="112">
        <f t="shared" si="701"/>
        <v>14.74</v>
      </c>
      <c r="D765" s="116"/>
      <c r="E765" s="86">
        <f t="shared" si="702"/>
        <v>4.7949999999999999</v>
      </c>
      <c r="F765" s="86">
        <f t="shared" si="703"/>
        <v>4.7949999999999999</v>
      </c>
      <c r="G765" s="87">
        <f t="shared" si="700"/>
        <v>22.992024999999998</v>
      </c>
      <c r="H765" s="88">
        <f t="shared" si="704"/>
        <v>4.9699651313933203E+45</v>
      </c>
      <c r="I765" s="84">
        <f t="shared" si="705"/>
        <v>151.80000000000007</v>
      </c>
      <c r="J765" s="89">
        <v>759</v>
      </c>
    </row>
    <row r="766" spans="1:10">
      <c r="A766" s="84">
        <v>8192</v>
      </c>
      <c r="B766" s="84">
        <f t="shared" si="699"/>
        <v>25.333333333333332</v>
      </c>
      <c r="C766" s="112">
        <f t="shared" si="701"/>
        <v>14.74</v>
      </c>
      <c r="D766" s="116"/>
      <c r="E766" s="86">
        <f t="shared" si="702"/>
        <v>4.8000000000000007</v>
      </c>
      <c r="F766" s="86">
        <f t="shared" si="703"/>
        <v>4.8000000000000007</v>
      </c>
      <c r="G766" s="87">
        <f t="shared" si="700"/>
        <v>23.040000000000006</v>
      </c>
      <c r="H766" s="88">
        <f t="shared" si="704"/>
        <v>5.7089907708241298E+45</v>
      </c>
      <c r="I766" s="84">
        <f t="shared" si="705"/>
        <v>152.00000000000009</v>
      </c>
      <c r="J766" s="89">
        <v>760</v>
      </c>
    </row>
    <row r="767" spans="1:10">
      <c r="A767" s="84">
        <v>8192</v>
      </c>
      <c r="B767" s="84">
        <f t="shared" si="699"/>
        <v>25.366666666666667</v>
      </c>
      <c r="C767" s="112">
        <f t="shared" si="701"/>
        <v>14.74</v>
      </c>
      <c r="D767" s="116"/>
      <c r="E767" s="86">
        <f t="shared" si="702"/>
        <v>4.8049999999999997</v>
      </c>
      <c r="F767" s="86">
        <f t="shared" si="703"/>
        <v>4.8049999999999997</v>
      </c>
      <c r="G767" s="87">
        <f t="shared" si="700"/>
        <v>23.088024999999998</v>
      </c>
      <c r="H767" s="88">
        <f t="shared" si="704"/>
        <v>6.5579083071389345E+45</v>
      </c>
      <c r="I767" s="84">
        <f t="shared" si="705"/>
        <v>152.20000000000007</v>
      </c>
      <c r="J767" s="89">
        <v>761</v>
      </c>
    </row>
    <row r="768" spans="1:10">
      <c r="A768" s="84">
        <v>8192</v>
      </c>
      <c r="B768" s="84">
        <f t="shared" si="699"/>
        <v>25.4</v>
      </c>
      <c r="C768" s="112">
        <f t="shared" si="701"/>
        <v>14.74</v>
      </c>
      <c r="D768" s="116"/>
      <c r="E768" s="86">
        <f t="shared" si="702"/>
        <v>4.8100000000000005</v>
      </c>
      <c r="F768" s="86">
        <f t="shared" si="703"/>
        <v>4.8100000000000005</v>
      </c>
      <c r="G768" s="87">
        <f t="shared" si="700"/>
        <v>23.136100000000006</v>
      </c>
      <c r="H768" s="88">
        <f t="shared" si="704"/>
        <v>7.5330584846318821E+45</v>
      </c>
      <c r="I768" s="84">
        <f t="shared" si="705"/>
        <v>152.40000000000006</v>
      </c>
      <c r="J768" s="89">
        <v>762</v>
      </c>
    </row>
    <row r="769" spans="1:10">
      <c r="A769" s="84">
        <v>8192</v>
      </c>
      <c r="B769" s="84">
        <f t="shared" si="699"/>
        <v>25.433333333333334</v>
      </c>
      <c r="C769" s="112">
        <f t="shared" si="701"/>
        <v>14.74</v>
      </c>
      <c r="D769" s="116"/>
      <c r="E769" s="86">
        <f t="shared" si="702"/>
        <v>4.8149999999999995</v>
      </c>
      <c r="F769" s="86">
        <f t="shared" si="703"/>
        <v>4.8149999999999995</v>
      </c>
      <c r="G769" s="87">
        <f t="shared" si="700"/>
        <v>23.184224999999994</v>
      </c>
      <c r="H769" s="88">
        <f t="shared" si="704"/>
        <v>8.6532118893931003E+45</v>
      </c>
      <c r="I769" s="84">
        <f t="shared" si="705"/>
        <v>152.60000000000008</v>
      </c>
      <c r="J769" s="89">
        <v>763</v>
      </c>
    </row>
    <row r="770" spans="1:10">
      <c r="A770" s="84">
        <v>8192</v>
      </c>
      <c r="B770" s="84">
        <f t="shared" si="699"/>
        <v>25.466666666666665</v>
      </c>
      <c r="C770" s="112">
        <f t="shared" si="701"/>
        <v>14.74</v>
      </c>
      <c r="D770" s="116"/>
      <c r="E770" s="86">
        <f t="shared" si="702"/>
        <v>4.82</v>
      </c>
      <c r="F770" s="86">
        <f t="shared" si="703"/>
        <v>4.82</v>
      </c>
      <c r="G770" s="87">
        <f t="shared" si="700"/>
        <v>23.232400000000002</v>
      </c>
      <c r="H770" s="88">
        <f t="shared" si="704"/>
        <v>9.9399302627866405E+45</v>
      </c>
      <c r="I770" s="84">
        <f t="shared" si="705"/>
        <v>152.80000000000007</v>
      </c>
      <c r="J770" s="89">
        <v>764</v>
      </c>
    </row>
    <row r="771" spans="1:10">
      <c r="A771" s="84">
        <v>8192</v>
      </c>
      <c r="B771" s="84">
        <f t="shared" si="699"/>
        <v>25.5</v>
      </c>
      <c r="C771" s="112">
        <f t="shared" si="701"/>
        <v>14.74</v>
      </c>
      <c r="D771" s="116"/>
      <c r="E771" s="86">
        <f t="shared" si="702"/>
        <v>4.8250000000000002</v>
      </c>
      <c r="F771" s="86">
        <f t="shared" si="703"/>
        <v>4.8250000000000002</v>
      </c>
      <c r="G771" s="87">
        <f t="shared" si="700"/>
        <v>23.280625000000001</v>
      </c>
      <c r="H771" s="88">
        <f t="shared" si="704"/>
        <v>1.141798154164826E+46</v>
      </c>
      <c r="I771" s="84">
        <f t="shared" si="705"/>
        <v>153.00000000000009</v>
      </c>
      <c r="J771" s="89">
        <v>765</v>
      </c>
    </row>
    <row r="772" spans="1:10">
      <c r="A772" s="84">
        <v>8192</v>
      </c>
      <c r="B772" s="84">
        <f t="shared" si="699"/>
        <v>25.533333333333335</v>
      </c>
      <c r="C772" s="112">
        <f t="shared" si="701"/>
        <v>14.74</v>
      </c>
      <c r="D772" s="116"/>
      <c r="E772" s="86">
        <f t="shared" si="702"/>
        <v>4.83</v>
      </c>
      <c r="F772" s="86">
        <f t="shared" si="703"/>
        <v>4.83</v>
      </c>
      <c r="G772" s="87">
        <f t="shared" si="700"/>
        <v>23.328900000000001</v>
      </c>
      <c r="H772" s="88">
        <f t="shared" si="704"/>
        <v>1.3115816614277869E+46</v>
      </c>
      <c r="I772" s="84">
        <f t="shared" si="705"/>
        <v>153.20000000000007</v>
      </c>
      <c r="J772" s="89">
        <v>766</v>
      </c>
    </row>
    <row r="773" spans="1:10">
      <c r="A773" s="84">
        <v>8192</v>
      </c>
      <c r="B773" s="84">
        <f t="shared" si="699"/>
        <v>25.566666666666666</v>
      </c>
      <c r="C773" s="112">
        <f t="shared" si="701"/>
        <v>14.74</v>
      </c>
      <c r="D773" s="116"/>
      <c r="E773" s="86">
        <f t="shared" si="702"/>
        <v>4.835</v>
      </c>
      <c r="F773" s="86">
        <f t="shared" si="703"/>
        <v>4.835</v>
      </c>
      <c r="G773" s="87">
        <f t="shared" si="700"/>
        <v>23.377224999999999</v>
      </c>
      <c r="H773" s="88">
        <f t="shared" si="704"/>
        <v>1.5066116969263772E+46</v>
      </c>
      <c r="I773" s="84">
        <f t="shared" si="705"/>
        <v>153.40000000000006</v>
      </c>
      <c r="J773" s="89">
        <v>767</v>
      </c>
    </row>
    <row r="774" spans="1:10">
      <c r="A774" s="84">
        <v>8192</v>
      </c>
      <c r="B774" s="84">
        <f t="shared" si="699"/>
        <v>25.6</v>
      </c>
      <c r="C774" s="112">
        <f t="shared" si="701"/>
        <v>14.74</v>
      </c>
      <c r="D774" s="116"/>
      <c r="E774" s="86">
        <f t="shared" si="702"/>
        <v>4.84</v>
      </c>
      <c r="F774" s="86">
        <f t="shared" si="703"/>
        <v>4.84</v>
      </c>
      <c r="G774" s="87">
        <f t="shared" si="700"/>
        <v>23.425599999999999</v>
      </c>
      <c r="H774" s="88">
        <f t="shared" si="704"/>
        <v>1.7306423778786208E+46</v>
      </c>
      <c r="I774" s="84">
        <f t="shared" si="705"/>
        <v>153.60000000000008</v>
      </c>
      <c r="J774" s="89">
        <v>768</v>
      </c>
    </row>
    <row r="775" spans="1:10">
      <c r="A775" s="84">
        <v>8192</v>
      </c>
      <c r="B775" s="84">
        <f t="shared" ref="B775:B838" si="706">J775/30</f>
        <v>25.633333333333333</v>
      </c>
      <c r="C775" s="112">
        <f t="shared" si="701"/>
        <v>14.74</v>
      </c>
      <c r="D775" s="116"/>
      <c r="E775" s="86">
        <f t="shared" si="702"/>
        <v>4.8450000000000006</v>
      </c>
      <c r="F775" s="86">
        <f t="shared" si="703"/>
        <v>4.8450000000000006</v>
      </c>
      <c r="G775" s="87">
        <f t="shared" ref="G775:G838" si="707">E775*F775</f>
        <v>23.474025000000005</v>
      </c>
      <c r="H775" s="88">
        <f t="shared" si="704"/>
        <v>1.9879860525573289E+46</v>
      </c>
      <c r="I775" s="84">
        <f t="shared" si="705"/>
        <v>153.80000000000007</v>
      </c>
      <c r="J775" s="89">
        <v>769</v>
      </c>
    </row>
    <row r="776" spans="1:10">
      <c r="A776" s="84">
        <v>8192</v>
      </c>
      <c r="B776" s="84">
        <f t="shared" si="706"/>
        <v>25.666666666666668</v>
      </c>
      <c r="C776" s="112">
        <f t="shared" si="701"/>
        <v>14.74</v>
      </c>
      <c r="D776" s="116"/>
      <c r="E776" s="86">
        <f t="shared" si="702"/>
        <v>4.8499999999999996</v>
      </c>
      <c r="F776" s="86">
        <f t="shared" si="703"/>
        <v>4.8499999999999996</v>
      </c>
      <c r="G776" s="87">
        <f t="shared" si="707"/>
        <v>23.522499999999997</v>
      </c>
      <c r="H776" s="88">
        <f t="shared" si="704"/>
        <v>2.2835963083296529E+46</v>
      </c>
      <c r="I776" s="84">
        <f t="shared" si="705"/>
        <v>154.00000000000006</v>
      </c>
      <c r="J776" s="89">
        <v>770</v>
      </c>
    </row>
    <row r="777" spans="1:10">
      <c r="A777" s="84">
        <v>8192</v>
      </c>
      <c r="B777" s="84">
        <f t="shared" si="706"/>
        <v>25.7</v>
      </c>
      <c r="C777" s="112">
        <f t="shared" si="701"/>
        <v>14.74</v>
      </c>
      <c r="D777" s="116"/>
      <c r="E777" s="86">
        <f t="shared" si="702"/>
        <v>4.8550000000000004</v>
      </c>
      <c r="F777" s="86">
        <f t="shared" si="703"/>
        <v>4.8550000000000004</v>
      </c>
      <c r="G777" s="87">
        <f t="shared" si="707"/>
        <v>23.571025000000006</v>
      </c>
      <c r="H777" s="88">
        <f t="shared" si="704"/>
        <v>2.6231633228555748E+46</v>
      </c>
      <c r="I777" s="84">
        <f t="shared" si="705"/>
        <v>154.20000000000007</v>
      </c>
      <c r="J777" s="89">
        <v>771</v>
      </c>
    </row>
    <row r="778" spans="1:10">
      <c r="A778" s="84">
        <v>8192</v>
      </c>
      <c r="B778" s="84">
        <f t="shared" si="706"/>
        <v>25.733333333333334</v>
      </c>
      <c r="C778" s="112">
        <f t="shared" si="701"/>
        <v>14.74</v>
      </c>
      <c r="D778" s="116"/>
      <c r="E778" s="86">
        <f t="shared" si="702"/>
        <v>4.8599999999999994</v>
      </c>
      <c r="F778" s="86">
        <f t="shared" si="703"/>
        <v>4.8599999999999994</v>
      </c>
      <c r="G778" s="87">
        <f t="shared" si="707"/>
        <v>23.619599999999995</v>
      </c>
      <c r="H778" s="88">
        <f t="shared" si="704"/>
        <v>3.0132233938527549E+46</v>
      </c>
      <c r="I778" s="84">
        <f t="shared" si="705"/>
        <v>154.40000000000006</v>
      </c>
      <c r="J778" s="89">
        <v>772</v>
      </c>
    </row>
    <row r="779" spans="1:10">
      <c r="A779" s="84">
        <v>8192</v>
      </c>
      <c r="B779" s="84">
        <f t="shared" si="706"/>
        <v>25.766666666666666</v>
      </c>
      <c r="C779" s="112">
        <f t="shared" si="701"/>
        <v>14.74</v>
      </c>
      <c r="D779" s="116"/>
      <c r="E779" s="86">
        <f t="shared" si="702"/>
        <v>4.8650000000000002</v>
      </c>
      <c r="F779" s="86">
        <f t="shared" si="703"/>
        <v>4.8650000000000002</v>
      </c>
      <c r="G779" s="87">
        <f t="shared" si="707"/>
        <v>23.668225000000003</v>
      </c>
      <c r="H779" s="88">
        <f t="shared" si="704"/>
        <v>3.4612847557572422E+46</v>
      </c>
      <c r="I779" s="84">
        <f t="shared" si="705"/>
        <v>154.60000000000008</v>
      </c>
      <c r="J779" s="89">
        <v>773</v>
      </c>
    </row>
    <row r="780" spans="1:10">
      <c r="A780" s="84">
        <v>8192</v>
      </c>
      <c r="B780" s="84">
        <f t="shared" si="706"/>
        <v>25.8</v>
      </c>
      <c r="C780" s="112">
        <f t="shared" si="701"/>
        <v>14.74</v>
      </c>
      <c r="D780" s="116"/>
      <c r="E780" s="86">
        <f t="shared" si="702"/>
        <v>4.87</v>
      </c>
      <c r="F780" s="86">
        <f t="shared" si="703"/>
        <v>4.87</v>
      </c>
      <c r="G780" s="87">
        <f t="shared" si="707"/>
        <v>23.716900000000003</v>
      </c>
      <c r="H780" s="88">
        <f t="shared" si="704"/>
        <v>3.9759721051146582E+46</v>
      </c>
      <c r="I780" s="84">
        <f t="shared" si="705"/>
        <v>154.80000000000007</v>
      </c>
      <c r="J780" s="89">
        <v>774</v>
      </c>
    </row>
    <row r="781" spans="1:10">
      <c r="A781" s="84">
        <v>8192</v>
      </c>
      <c r="B781" s="84">
        <f t="shared" si="706"/>
        <v>25.833333333333332</v>
      </c>
      <c r="C781" s="112">
        <f t="shared" si="701"/>
        <v>14.74</v>
      </c>
      <c r="D781" s="116"/>
      <c r="E781" s="86">
        <f t="shared" si="702"/>
        <v>4.875</v>
      </c>
      <c r="F781" s="86">
        <f t="shared" si="703"/>
        <v>4.875</v>
      </c>
      <c r="G781" s="87">
        <f t="shared" si="707"/>
        <v>23.765625</v>
      </c>
      <c r="H781" s="88">
        <f t="shared" si="704"/>
        <v>4.5671926166593079E+46</v>
      </c>
      <c r="I781" s="84">
        <f t="shared" si="705"/>
        <v>155.00000000000009</v>
      </c>
      <c r="J781" s="89">
        <v>775</v>
      </c>
    </row>
    <row r="782" spans="1:10">
      <c r="A782" s="84">
        <v>8192</v>
      </c>
      <c r="B782" s="84">
        <f t="shared" si="706"/>
        <v>25.866666666666667</v>
      </c>
      <c r="C782" s="112">
        <f t="shared" si="701"/>
        <v>14.74</v>
      </c>
      <c r="D782" s="116"/>
      <c r="E782" s="86">
        <f t="shared" si="702"/>
        <v>4.88</v>
      </c>
      <c r="F782" s="86">
        <f t="shared" si="703"/>
        <v>4.88</v>
      </c>
      <c r="G782" s="87">
        <f t="shared" si="707"/>
        <v>23.814399999999999</v>
      </c>
      <c r="H782" s="88">
        <f t="shared" si="704"/>
        <v>5.2463266457111507E+46</v>
      </c>
      <c r="I782" s="84">
        <f t="shared" si="705"/>
        <v>155.20000000000007</v>
      </c>
      <c r="J782" s="89">
        <v>776</v>
      </c>
    </row>
    <row r="783" spans="1:10">
      <c r="A783" s="84">
        <v>8192</v>
      </c>
      <c r="B783" s="84">
        <f t="shared" si="706"/>
        <v>25.9</v>
      </c>
      <c r="C783" s="112">
        <f t="shared" si="701"/>
        <v>14.74</v>
      </c>
      <c r="D783" s="116"/>
      <c r="E783" s="86">
        <f t="shared" si="702"/>
        <v>4.8849999999999998</v>
      </c>
      <c r="F783" s="86">
        <f t="shared" si="703"/>
        <v>4.8849999999999998</v>
      </c>
      <c r="G783" s="87">
        <f t="shared" si="707"/>
        <v>23.863224999999996</v>
      </c>
      <c r="H783" s="88">
        <f t="shared" si="704"/>
        <v>6.0264467877055128E+46</v>
      </c>
      <c r="I783" s="84">
        <f t="shared" si="705"/>
        <v>155.40000000000009</v>
      </c>
      <c r="J783" s="89">
        <v>777</v>
      </c>
    </row>
    <row r="784" spans="1:10">
      <c r="A784" s="84">
        <v>8192</v>
      </c>
      <c r="B784" s="84">
        <f t="shared" si="706"/>
        <v>25.933333333333334</v>
      </c>
      <c r="C784" s="112">
        <f t="shared" si="701"/>
        <v>14.74</v>
      </c>
      <c r="D784" s="116"/>
      <c r="E784" s="86">
        <f t="shared" si="702"/>
        <v>4.8900000000000006</v>
      </c>
      <c r="F784" s="86">
        <f t="shared" si="703"/>
        <v>4.8900000000000006</v>
      </c>
      <c r="G784" s="87">
        <f t="shared" si="707"/>
        <v>23.912100000000006</v>
      </c>
      <c r="H784" s="88">
        <f t="shared" si="704"/>
        <v>6.9225695115144874E+46</v>
      </c>
      <c r="I784" s="84">
        <f t="shared" si="705"/>
        <v>155.60000000000008</v>
      </c>
      <c r="J784" s="89">
        <v>778</v>
      </c>
    </row>
    <row r="785" spans="1:10">
      <c r="A785" s="84">
        <v>8192</v>
      </c>
      <c r="B785" s="84">
        <f t="shared" si="706"/>
        <v>25.966666666666665</v>
      </c>
      <c r="C785" s="112">
        <f t="shared" si="701"/>
        <v>14.74</v>
      </c>
      <c r="D785" s="116"/>
      <c r="E785" s="86">
        <f t="shared" si="702"/>
        <v>4.8949999999999996</v>
      </c>
      <c r="F785" s="86">
        <f t="shared" si="703"/>
        <v>4.8949999999999996</v>
      </c>
      <c r="G785" s="87">
        <f t="shared" si="707"/>
        <v>23.961024999999996</v>
      </c>
      <c r="H785" s="88">
        <f t="shared" si="704"/>
        <v>7.9519442102293205E+46</v>
      </c>
      <c r="I785" s="84">
        <f t="shared" si="705"/>
        <v>155.8000000000001</v>
      </c>
      <c r="J785" s="89">
        <v>779</v>
      </c>
    </row>
    <row r="786" spans="1:10">
      <c r="A786" s="84">
        <v>8192</v>
      </c>
      <c r="B786" s="84">
        <f t="shared" si="706"/>
        <v>26</v>
      </c>
      <c r="C786" s="112">
        <f t="shared" si="701"/>
        <v>14.74</v>
      </c>
      <c r="D786" s="116"/>
      <c r="E786" s="86">
        <f t="shared" si="702"/>
        <v>4.9000000000000004</v>
      </c>
      <c r="F786" s="86">
        <f t="shared" si="703"/>
        <v>4.9000000000000004</v>
      </c>
      <c r="G786" s="87">
        <f t="shared" si="707"/>
        <v>24.010000000000005</v>
      </c>
      <c r="H786" s="88">
        <f t="shared" si="704"/>
        <v>9.1343852333186199E+46</v>
      </c>
      <c r="I786" s="84">
        <f t="shared" si="705"/>
        <v>156.00000000000009</v>
      </c>
      <c r="J786" s="89">
        <v>780</v>
      </c>
    </row>
    <row r="787" spans="1:10">
      <c r="A787" s="84">
        <v>8192</v>
      </c>
      <c r="B787" s="84">
        <f t="shared" si="706"/>
        <v>26.033333333333335</v>
      </c>
      <c r="C787" s="112">
        <f t="shared" si="701"/>
        <v>14.74</v>
      </c>
      <c r="D787" s="116"/>
      <c r="E787" s="86">
        <f t="shared" si="702"/>
        <v>4.9050000000000002</v>
      </c>
      <c r="F787" s="86">
        <f t="shared" si="703"/>
        <v>4.9050000000000002</v>
      </c>
      <c r="G787" s="87">
        <f t="shared" si="707"/>
        <v>24.059025000000002</v>
      </c>
      <c r="H787" s="88">
        <f t="shared" si="704"/>
        <v>1.0492653291422305E+47</v>
      </c>
      <c r="I787" s="84">
        <f t="shared" si="705"/>
        <v>156.2000000000001</v>
      </c>
      <c r="J787" s="89">
        <v>781</v>
      </c>
    </row>
    <row r="788" spans="1:10">
      <c r="A788" s="84">
        <v>8192</v>
      </c>
      <c r="B788" s="84">
        <f t="shared" si="706"/>
        <v>26.066666666666666</v>
      </c>
      <c r="C788" s="112">
        <f t="shared" si="701"/>
        <v>14.74</v>
      </c>
      <c r="D788" s="116"/>
      <c r="E788" s="86">
        <f t="shared" si="702"/>
        <v>4.91</v>
      </c>
      <c r="F788" s="86">
        <f t="shared" si="703"/>
        <v>4.91</v>
      </c>
      <c r="G788" s="87">
        <f t="shared" si="707"/>
        <v>24.1081</v>
      </c>
      <c r="H788" s="88">
        <f t="shared" si="704"/>
        <v>1.2052893575411026E+47</v>
      </c>
      <c r="I788" s="84">
        <f t="shared" si="705"/>
        <v>156.40000000000009</v>
      </c>
      <c r="J788" s="89">
        <v>782</v>
      </c>
    </row>
    <row r="789" spans="1:10">
      <c r="A789" s="84">
        <v>8192</v>
      </c>
      <c r="B789" s="84">
        <f t="shared" si="706"/>
        <v>26.1</v>
      </c>
      <c r="C789" s="112">
        <f t="shared" si="701"/>
        <v>14.74</v>
      </c>
      <c r="D789" s="116"/>
      <c r="E789" s="86">
        <f t="shared" si="702"/>
        <v>4.915</v>
      </c>
      <c r="F789" s="86">
        <f t="shared" si="703"/>
        <v>4.915</v>
      </c>
      <c r="G789" s="87">
        <f t="shared" si="707"/>
        <v>24.157225</v>
      </c>
      <c r="H789" s="88">
        <f t="shared" si="704"/>
        <v>1.3845139023028981E+47</v>
      </c>
      <c r="I789" s="84">
        <f t="shared" si="705"/>
        <v>156.60000000000008</v>
      </c>
      <c r="J789" s="89">
        <v>783</v>
      </c>
    </row>
    <row r="790" spans="1:10">
      <c r="A790" s="84">
        <v>8192</v>
      </c>
      <c r="B790" s="84">
        <f t="shared" si="706"/>
        <v>26.133333333333333</v>
      </c>
      <c r="C790" s="112">
        <f t="shared" ref="C790:C853" si="708">IF(D790&gt;0,C789+D790,C789)</f>
        <v>14.74</v>
      </c>
      <c r="D790" s="116"/>
      <c r="E790" s="86">
        <f t="shared" si="702"/>
        <v>4.92</v>
      </c>
      <c r="F790" s="86">
        <f t="shared" si="703"/>
        <v>4.92</v>
      </c>
      <c r="G790" s="87">
        <f t="shared" si="707"/>
        <v>24.206399999999999</v>
      </c>
      <c r="H790" s="88">
        <f t="shared" si="704"/>
        <v>1.5903888420458647E+47</v>
      </c>
      <c r="I790" s="84">
        <f t="shared" si="705"/>
        <v>156.8000000000001</v>
      </c>
      <c r="J790" s="89">
        <v>784</v>
      </c>
    </row>
    <row r="791" spans="1:10">
      <c r="A791" s="84">
        <v>8192</v>
      </c>
      <c r="B791" s="84">
        <f t="shared" si="706"/>
        <v>26.166666666666668</v>
      </c>
      <c r="C791" s="112">
        <f t="shared" si="708"/>
        <v>14.74</v>
      </c>
      <c r="D791" s="116"/>
      <c r="E791" s="86">
        <f t="shared" si="702"/>
        <v>4.9250000000000007</v>
      </c>
      <c r="F791" s="86">
        <f t="shared" si="703"/>
        <v>4.9250000000000007</v>
      </c>
      <c r="G791" s="87">
        <f t="shared" si="707"/>
        <v>24.255625000000006</v>
      </c>
      <c r="H791" s="88">
        <f t="shared" si="704"/>
        <v>1.8268770466637244E+47</v>
      </c>
      <c r="I791" s="84">
        <f t="shared" si="705"/>
        <v>157.00000000000009</v>
      </c>
      <c r="J791" s="89">
        <v>785</v>
      </c>
    </row>
    <row r="792" spans="1:10">
      <c r="A792" s="84">
        <v>8192</v>
      </c>
      <c r="B792" s="84">
        <f t="shared" si="706"/>
        <v>26.2</v>
      </c>
      <c r="C792" s="112">
        <f t="shared" si="708"/>
        <v>14.74</v>
      </c>
      <c r="D792" s="116"/>
      <c r="E792" s="86">
        <f t="shared" si="702"/>
        <v>4.93</v>
      </c>
      <c r="F792" s="86">
        <f t="shared" si="703"/>
        <v>4.93</v>
      </c>
      <c r="G792" s="87">
        <f t="shared" si="707"/>
        <v>24.304899999999996</v>
      </c>
      <c r="H792" s="88">
        <f t="shared" si="704"/>
        <v>2.0985306582844615E+47</v>
      </c>
      <c r="I792" s="84">
        <f t="shared" si="705"/>
        <v>157.20000000000007</v>
      </c>
      <c r="J792" s="89">
        <v>786</v>
      </c>
    </row>
    <row r="793" spans="1:10">
      <c r="A793" s="84">
        <v>8192</v>
      </c>
      <c r="B793" s="84">
        <f t="shared" si="706"/>
        <v>26.233333333333334</v>
      </c>
      <c r="C793" s="112">
        <f t="shared" si="708"/>
        <v>14.74</v>
      </c>
      <c r="D793" s="116"/>
      <c r="E793" s="86">
        <f t="shared" si="702"/>
        <v>4.9350000000000005</v>
      </c>
      <c r="F793" s="86">
        <f t="shared" si="703"/>
        <v>4.9350000000000005</v>
      </c>
      <c r="G793" s="87">
        <f t="shared" si="707"/>
        <v>24.354225000000007</v>
      </c>
      <c r="H793" s="88">
        <f t="shared" si="704"/>
        <v>2.4105787150822067E+47</v>
      </c>
      <c r="I793" s="84">
        <f t="shared" si="705"/>
        <v>157.40000000000009</v>
      </c>
      <c r="J793" s="89">
        <v>787</v>
      </c>
    </row>
    <row r="794" spans="1:10">
      <c r="A794" s="84">
        <v>8192</v>
      </c>
      <c r="B794" s="84">
        <f t="shared" si="706"/>
        <v>26.266666666666666</v>
      </c>
      <c r="C794" s="112">
        <f t="shared" si="708"/>
        <v>14.74</v>
      </c>
      <c r="D794" s="116"/>
      <c r="E794" s="86">
        <f t="shared" si="702"/>
        <v>4.9399999999999995</v>
      </c>
      <c r="F794" s="86">
        <f t="shared" si="703"/>
        <v>4.9399999999999995</v>
      </c>
      <c r="G794" s="87">
        <f t="shared" si="707"/>
        <v>24.403599999999994</v>
      </c>
      <c r="H794" s="88">
        <f t="shared" si="704"/>
        <v>2.769027804605797E+47</v>
      </c>
      <c r="I794" s="84">
        <f t="shared" si="705"/>
        <v>157.60000000000008</v>
      </c>
      <c r="J794" s="89">
        <v>788</v>
      </c>
    </row>
    <row r="795" spans="1:10">
      <c r="A795" s="84">
        <v>8192</v>
      </c>
      <c r="B795" s="84">
        <f t="shared" si="706"/>
        <v>26.3</v>
      </c>
      <c r="C795" s="112">
        <f t="shared" si="708"/>
        <v>14.74</v>
      </c>
      <c r="D795" s="116"/>
      <c r="E795" s="86">
        <f t="shared" si="702"/>
        <v>4.9450000000000003</v>
      </c>
      <c r="F795" s="86">
        <f t="shared" si="703"/>
        <v>4.9450000000000003</v>
      </c>
      <c r="G795" s="87">
        <f t="shared" si="707"/>
        <v>24.453025000000004</v>
      </c>
      <c r="H795" s="88">
        <f t="shared" si="704"/>
        <v>3.1807776840917298E+47</v>
      </c>
      <c r="I795" s="84">
        <f t="shared" si="705"/>
        <v>157.8000000000001</v>
      </c>
      <c r="J795" s="89">
        <v>789</v>
      </c>
    </row>
    <row r="796" spans="1:10">
      <c r="A796" s="84">
        <v>8192</v>
      </c>
      <c r="B796" s="84">
        <f t="shared" si="706"/>
        <v>26.333333333333332</v>
      </c>
      <c r="C796" s="112">
        <f t="shared" si="708"/>
        <v>14.74</v>
      </c>
      <c r="D796" s="116"/>
      <c r="E796" s="86">
        <f t="shared" si="702"/>
        <v>4.95</v>
      </c>
      <c r="F796" s="86">
        <f t="shared" si="703"/>
        <v>4.95</v>
      </c>
      <c r="G796" s="87">
        <f t="shared" si="707"/>
        <v>24.502500000000001</v>
      </c>
      <c r="H796" s="88">
        <f t="shared" si="704"/>
        <v>3.6537540933274488E+47</v>
      </c>
      <c r="I796" s="84">
        <f t="shared" si="705"/>
        <v>158.00000000000009</v>
      </c>
      <c r="J796" s="89">
        <v>790</v>
      </c>
    </row>
    <row r="797" spans="1:10">
      <c r="A797" s="84">
        <v>8192</v>
      </c>
      <c r="B797" s="84">
        <f t="shared" si="706"/>
        <v>26.366666666666667</v>
      </c>
      <c r="C797" s="112">
        <f t="shared" si="708"/>
        <v>14.74</v>
      </c>
      <c r="D797" s="116"/>
      <c r="E797" s="86">
        <f t="shared" si="702"/>
        <v>4.9550000000000001</v>
      </c>
      <c r="F797" s="86">
        <f t="shared" si="703"/>
        <v>4.9550000000000001</v>
      </c>
      <c r="G797" s="87">
        <f t="shared" si="707"/>
        <v>24.552025</v>
      </c>
      <c r="H797" s="88">
        <f t="shared" si="704"/>
        <v>4.1970613165689246E+47</v>
      </c>
      <c r="I797" s="84">
        <f t="shared" si="705"/>
        <v>158.20000000000007</v>
      </c>
      <c r="J797" s="89">
        <v>791</v>
      </c>
    </row>
    <row r="798" spans="1:10">
      <c r="A798" s="84">
        <v>8192</v>
      </c>
      <c r="B798" s="84">
        <f t="shared" si="706"/>
        <v>26.4</v>
      </c>
      <c r="C798" s="112">
        <f t="shared" si="708"/>
        <v>14.74</v>
      </c>
      <c r="D798" s="116"/>
      <c r="E798" s="86">
        <f t="shared" si="702"/>
        <v>4.96</v>
      </c>
      <c r="F798" s="86">
        <f t="shared" si="703"/>
        <v>4.96</v>
      </c>
      <c r="G798" s="87">
        <f t="shared" si="707"/>
        <v>24.601600000000001</v>
      </c>
      <c r="H798" s="88">
        <f t="shared" si="704"/>
        <v>4.8211574301644143E+47</v>
      </c>
      <c r="I798" s="84">
        <f t="shared" si="705"/>
        <v>158.40000000000009</v>
      </c>
      <c r="J798" s="89">
        <v>792</v>
      </c>
    </row>
    <row r="799" spans="1:10">
      <c r="A799" s="84">
        <v>8192</v>
      </c>
      <c r="B799" s="84">
        <f t="shared" si="706"/>
        <v>26.433333333333334</v>
      </c>
      <c r="C799" s="112">
        <f t="shared" si="708"/>
        <v>14.74</v>
      </c>
      <c r="D799" s="116"/>
      <c r="E799" s="86">
        <f t="shared" si="702"/>
        <v>4.9649999999999999</v>
      </c>
      <c r="F799" s="86">
        <f t="shared" si="703"/>
        <v>4.9649999999999999</v>
      </c>
      <c r="G799" s="87">
        <f t="shared" si="707"/>
        <v>24.651225</v>
      </c>
      <c r="H799" s="88">
        <f t="shared" si="704"/>
        <v>5.5380556092115964E+47</v>
      </c>
      <c r="I799" s="84">
        <f t="shared" si="705"/>
        <v>158.60000000000008</v>
      </c>
      <c r="J799" s="89">
        <v>793</v>
      </c>
    </row>
    <row r="800" spans="1:10">
      <c r="A800" s="84">
        <v>8192</v>
      </c>
      <c r="B800" s="84">
        <f t="shared" si="706"/>
        <v>26.466666666666665</v>
      </c>
      <c r="C800" s="112">
        <f t="shared" si="708"/>
        <v>14.74</v>
      </c>
      <c r="D800" s="116"/>
      <c r="E800" s="86">
        <f t="shared" si="702"/>
        <v>4.9700000000000006</v>
      </c>
      <c r="F800" s="86">
        <f t="shared" si="703"/>
        <v>4.9700000000000006</v>
      </c>
      <c r="G800" s="87">
        <f t="shared" si="707"/>
        <v>24.700900000000008</v>
      </c>
      <c r="H800" s="88">
        <f t="shared" si="704"/>
        <v>6.3615553681834621E+47</v>
      </c>
      <c r="I800" s="84">
        <f t="shared" si="705"/>
        <v>158.80000000000007</v>
      </c>
      <c r="J800" s="89">
        <v>794</v>
      </c>
    </row>
    <row r="801" spans="1:10">
      <c r="A801" s="84">
        <v>8192</v>
      </c>
      <c r="B801" s="84">
        <f t="shared" si="706"/>
        <v>26.5</v>
      </c>
      <c r="C801" s="112">
        <f t="shared" si="708"/>
        <v>14.74</v>
      </c>
      <c r="D801" s="116"/>
      <c r="E801" s="86">
        <f t="shared" si="702"/>
        <v>4.9749999999999996</v>
      </c>
      <c r="F801" s="86">
        <f t="shared" si="703"/>
        <v>4.9749999999999996</v>
      </c>
      <c r="G801" s="87">
        <f t="shared" si="707"/>
        <v>24.750624999999996</v>
      </c>
      <c r="H801" s="88">
        <f t="shared" si="704"/>
        <v>7.3075081866549008E+47</v>
      </c>
      <c r="I801" s="84">
        <f t="shared" si="705"/>
        <v>159.00000000000009</v>
      </c>
      <c r="J801" s="89">
        <v>795</v>
      </c>
    </row>
    <row r="802" spans="1:10">
      <c r="A802" s="84">
        <v>8192</v>
      </c>
      <c r="B802" s="84">
        <f t="shared" si="706"/>
        <v>26.533333333333335</v>
      </c>
      <c r="C802" s="112">
        <f t="shared" si="708"/>
        <v>14.74</v>
      </c>
      <c r="D802" s="116"/>
      <c r="E802" s="86">
        <f t="shared" ref="E802:E865" si="709">(100%+J802*0.5%)</f>
        <v>4.9800000000000004</v>
      </c>
      <c r="F802" s="86">
        <f t="shared" ref="F802:F865" si="710">(100%+J802*0.5%)</f>
        <v>4.9800000000000004</v>
      </c>
      <c r="G802" s="87">
        <f t="shared" si="707"/>
        <v>24.800400000000003</v>
      </c>
      <c r="H802" s="88">
        <f t="shared" ref="H802:H865" si="711">POWER($I$1,J802)</f>
        <v>8.3941226331378524E+47</v>
      </c>
      <c r="I802" s="84">
        <f t="shared" ref="I802:I865" si="712">LOG(H802,2)</f>
        <v>159.20000000000007</v>
      </c>
      <c r="J802" s="89">
        <v>796</v>
      </c>
    </row>
    <row r="803" spans="1:10">
      <c r="A803" s="84">
        <v>8192</v>
      </c>
      <c r="B803" s="84">
        <f t="shared" si="706"/>
        <v>26.566666666666666</v>
      </c>
      <c r="C803" s="112">
        <f t="shared" si="708"/>
        <v>14.74</v>
      </c>
      <c r="D803" s="116"/>
      <c r="E803" s="86">
        <f t="shared" si="709"/>
        <v>4.9849999999999994</v>
      </c>
      <c r="F803" s="86">
        <f t="shared" si="710"/>
        <v>4.9849999999999994</v>
      </c>
      <c r="G803" s="87">
        <f t="shared" si="707"/>
        <v>24.850224999999995</v>
      </c>
      <c r="H803" s="88">
        <f t="shared" si="711"/>
        <v>9.6423148603288319E+47</v>
      </c>
      <c r="I803" s="84">
        <f t="shared" si="712"/>
        <v>159.40000000000009</v>
      </c>
      <c r="J803" s="89">
        <v>797</v>
      </c>
    </row>
    <row r="804" spans="1:10">
      <c r="A804" s="84">
        <v>8192</v>
      </c>
      <c r="B804" s="84">
        <f t="shared" si="706"/>
        <v>26.6</v>
      </c>
      <c r="C804" s="112">
        <f t="shared" si="708"/>
        <v>14.74</v>
      </c>
      <c r="D804" s="116"/>
      <c r="E804" s="86">
        <f t="shared" si="709"/>
        <v>4.99</v>
      </c>
      <c r="F804" s="86">
        <f t="shared" si="710"/>
        <v>4.99</v>
      </c>
      <c r="G804" s="87">
        <f t="shared" si="707"/>
        <v>24.900100000000002</v>
      </c>
      <c r="H804" s="88">
        <f t="shared" si="711"/>
        <v>1.1076111218423193E+48</v>
      </c>
      <c r="I804" s="84">
        <f t="shared" si="712"/>
        <v>159.60000000000008</v>
      </c>
      <c r="J804" s="89">
        <v>798</v>
      </c>
    </row>
    <row r="805" spans="1:10">
      <c r="A805" s="84">
        <v>8192</v>
      </c>
      <c r="B805" s="84">
        <f t="shared" si="706"/>
        <v>26.633333333333333</v>
      </c>
      <c r="C805" s="112">
        <f t="shared" si="708"/>
        <v>14.74</v>
      </c>
      <c r="D805" s="116"/>
      <c r="E805" s="86">
        <f t="shared" si="709"/>
        <v>4.9950000000000001</v>
      </c>
      <c r="F805" s="86">
        <f t="shared" si="710"/>
        <v>4.9950000000000001</v>
      </c>
      <c r="G805" s="87">
        <f t="shared" si="707"/>
        <v>24.950025</v>
      </c>
      <c r="H805" s="88">
        <f t="shared" si="711"/>
        <v>1.2723110736366931E+48</v>
      </c>
      <c r="I805" s="84">
        <f t="shared" si="712"/>
        <v>159.80000000000007</v>
      </c>
      <c r="J805" s="89">
        <v>799</v>
      </c>
    </row>
    <row r="806" spans="1:10">
      <c r="A806" s="84">
        <v>8192</v>
      </c>
      <c r="B806" s="84">
        <f t="shared" si="706"/>
        <v>26.666666666666668</v>
      </c>
      <c r="C806" s="112">
        <f t="shared" si="708"/>
        <v>14.74</v>
      </c>
      <c r="D806" s="116"/>
      <c r="E806" s="86">
        <f t="shared" si="709"/>
        <v>5</v>
      </c>
      <c r="F806" s="86">
        <f t="shared" si="710"/>
        <v>5</v>
      </c>
      <c r="G806" s="87">
        <f t="shared" si="707"/>
        <v>25</v>
      </c>
      <c r="H806" s="88">
        <f t="shared" si="711"/>
        <v>1.4615016373309808E+48</v>
      </c>
      <c r="I806" s="84">
        <f t="shared" si="712"/>
        <v>160.00000000000009</v>
      </c>
      <c r="J806" s="89">
        <v>800</v>
      </c>
    </row>
    <row r="807" spans="1:10">
      <c r="A807" s="84">
        <v>8192</v>
      </c>
      <c r="B807" s="84">
        <f t="shared" si="706"/>
        <v>26.7</v>
      </c>
      <c r="C807" s="112">
        <f t="shared" si="708"/>
        <v>14.74</v>
      </c>
      <c r="D807" s="116"/>
      <c r="E807" s="86">
        <f t="shared" si="709"/>
        <v>5.0049999999999999</v>
      </c>
      <c r="F807" s="86">
        <f t="shared" si="710"/>
        <v>5.0049999999999999</v>
      </c>
      <c r="G807" s="87">
        <f t="shared" si="707"/>
        <v>25.050024999999998</v>
      </c>
      <c r="H807" s="88">
        <f t="shared" si="711"/>
        <v>1.6788245266275711E+48</v>
      </c>
      <c r="I807" s="84">
        <f t="shared" si="712"/>
        <v>160.20000000000007</v>
      </c>
      <c r="J807" s="89">
        <v>801</v>
      </c>
    </row>
    <row r="808" spans="1:10">
      <c r="A808" s="84">
        <v>8192</v>
      </c>
      <c r="B808" s="84">
        <f t="shared" si="706"/>
        <v>26.733333333333334</v>
      </c>
      <c r="C808" s="112">
        <f t="shared" si="708"/>
        <v>14.74</v>
      </c>
      <c r="D808" s="116"/>
      <c r="E808" s="86">
        <f t="shared" si="709"/>
        <v>5.01</v>
      </c>
      <c r="F808" s="86">
        <f t="shared" si="710"/>
        <v>5.01</v>
      </c>
      <c r="G808" s="87">
        <f t="shared" si="707"/>
        <v>25.100099999999998</v>
      </c>
      <c r="H808" s="88">
        <f t="shared" si="711"/>
        <v>1.928462972065767E+48</v>
      </c>
      <c r="I808" s="84">
        <f t="shared" si="712"/>
        <v>160.40000000000009</v>
      </c>
      <c r="J808" s="89">
        <v>802</v>
      </c>
    </row>
    <row r="809" spans="1:10">
      <c r="A809" s="84">
        <v>8192</v>
      </c>
      <c r="B809" s="84">
        <f t="shared" si="706"/>
        <v>26.766666666666666</v>
      </c>
      <c r="C809" s="112">
        <f t="shared" si="708"/>
        <v>14.74</v>
      </c>
      <c r="D809" s="116"/>
      <c r="E809" s="86">
        <f t="shared" si="709"/>
        <v>5.0149999999999997</v>
      </c>
      <c r="F809" s="86">
        <f t="shared" si="710"/>
        <v>5.0149999999999997</v>
      </c>
      <c r="G809" s="87">
        <f t="shared" si="707"/>
        <v>25.150224999999995</v>
      </c>
      <c r="H809" s="88">
        <f t="shared" si="711"/>
        <v>2.2152222436846402E+48</v>
      </c>
      <c r="I809" s="84">
        <f t="shared" si="712"/>
        <v>160.60000000000008</v>
      </c>
      <c r="J809" s="89">
        <v>803</v>
      </c>
    </row>
    <row r="810" spans="1:10">
      <c r="A810" s="84">
        <v>8192</v>
      </c>
      <c r="B810" s="84">
        <f t="shared" si="706"/>
        <v>26.8</v>
      </c>
      <c r="C810" s="112">
        <f t="shared" si="708"/>
        <v>14.74</v>
      </c>
      <c r="D810" s="116"/>
      <c r="E810" s="86">
        <f t="shared" si="709"/>
        <v>5.0200000000000005</v>
      </c>
      <c r="F810" s="86">
        <f t="shared" si="710"/>
        <v>5.0200000000000005</v>
      </c>
      <c r="G810" s="87">
        <f t="shared" si="707"/>
        <v>25.200400000000005</v>
      </c>
      <c r="H810" s="88">
        <f t="shared" si="711"/>
        <v>2.5446221472733868E+48</v>
      </c>
      <c r="I810" s="84">
        <f t="shared" si="712"/>
        <v>160.80000000000007</v>
      </c>
      <c r="J810" s="89">
        <v>804</v>
      </c>
    </row>
    <row r="811" spans="1:10">
      <c r="A811" s="84">
        <v>8192</v>
      </c>
      <c r="B811" s="84">
        <f t="shared" si="706"/>
        <v>26.833333333333332</v>
      </c>
      <c r="C811" s="112">
        <f t="shared" si="708"/>
        <v>14.74</v>
      </c>
      <c r="D811" s="116"/>
      <c r="E811" s="86">
        <f t="shared" si="709"/>
        <v>5.0250000000000004</v>
      </c>
      <c r="F811" s="86">
        <f t="shared" si="710"/>
        <v>5.0250000000000004</v>
      </c>
      <c r="G811" s="87">
        <f t="shared" si="707"/>
        <v>25.250625000000003</v>
      </c>
      <c r="H811" s="88">
        <f t="shared" si="711"/>
        <v>2.9230032746619623E+48</v>
      </c>
      <c r="I811" s="84">
        <f t="shared" si="712"/>
        <v>161.00000000000009</v>
      </c>
      <c r="J811" s="89">
        <v>805</v>
      </c>
    </row>
    <row r="812" spans="1:10">
      <c r="A812" s="84">
        <v>8192</v>
      </c>
      <c r="B812" s="84">
        <f t="shared" si="706"/>
        <v>26.866666666666667</v>
      </c>
      <c r="C812" s="112">
        <f t="shared" si="708"/>
        <v>14.74</v>
      </c>
      <c r="D812" s="116"/>
      <c r="E812" s="86">
        <f t="shared" si="709"/>
        <v>5.03</v>
      </c>
      <c r="F812" s="86">
        <f t="shared" si="710"/>
        <v>5.03</v>
      </c>
      <c r="G812" s="87">
        <f t="shared" si="707"/>
        <v>25.300900000000002</v>
      </c>
      <c r="H812" s="88">
        <f t="shared" si="711"/>
        <v>3.3576490532551429E+48</v>
      </c>
      <c r="I812" s="84">
        <f t="shared" si="712"/>
        <v>161.20000000000007</v>
      </c>
      <c r="J812" s="89">
        <v>806</v>
      </c>
    </row>
    <row r="813" spans="1:10">
      <c r="A813" s="84">
        <v>8192</v>
      </c>
      <c r="B813" s="84">
        <f t="shared" si="706"/>
        <v>26.9</v>
      </c>
      <c r="C813" s="112">
        <f t="shared" si="708"/>
        <v>14.74</v>
      </c>
      <c r="D813" s="116"/>
      <c r="E813" s="86">
        <f t="shared" si="709"/>
        <v>5.0350000000000001</v>
      </c>
      <c r="F813" s="86">
        <f t="shared" si="710"/>
        <v>5.0350000000000001</v>
      </c>
      <c r="G813" s="87">
        <f t="shared" si="707"/>
        <v>25.351225000000003</v>
      </c>
      <c r="H813" s="88">
        <f t="shared" si="711"/>
        <v>3.8569259441315353E+48</v>
      </c>
      <c r="I813" s="84">
        <f t="shared" si="712"/>
        <v>161.40000000000006</v>
      </c>
      <c r="J813" s="89">
        <v>807</v>
      </c>
    </row>
    <row r="814" spans="1:10">
      <c r="A814" s="84">
        <v>8192</v>
      </c>
      <c r="B814" s="84">
        <f t="shared" si="706"/>
        <v>26.933333333333334</v>
      </c>
      <c r="C814" s="112">
        <f t="shared" si="708"/>
        <v>14.74</v>
      </c>
      <c r="D814" s="116"/>
      <c r="E814" s="86">
        <f t="shared" si="709"/>
        <v>5.04</v>
      </c>
      <c r="F814" s="86">
        <f t="shared" si="710"/>
        <v>5.04</v>
      </c>
      <c r="G814" s="87">
        <f t="shared" si="707"/>
        <v>25.401600000000002</v>
      </c>
      <c r="H814" s="88">
        <f t="shared" si="711"/>
        <v>4.430444487369281E+48</v>
      </c>
      <c r="I814" s="84">
        <f t="shared" si="712"/>
        <v>161.60000000000008</v>
      </c>
      <c r="J814" s="89">
        <v>808</v>
      </c>
    </row>
    <row r="815" spans="1:10">
      <c r="A815" s="84">
        <v>8192</v>
      </c>
      <c r="B815" s="84">
        <f t="shared" si="706"/>
        <v>26.966666666666665</v>
      </c>
      <c r="C815" s="112">
        <f t="shared" si="708"/>
        <v>14.74</v>
      </c>
      <c r="D815" s="116"/>
      <c r="E815" s="86">
        <f t="shared" si="709"/>
        <v>5.0449999999999999</v>
      </c>
      <c r="F815" s="86">
        <f t="shared" si="710"/>
        <v>5.0449999999999999</v>
      </c>
      <c r="G815" s="87">
        <f t="shared" si="707"/>
        <v>25.452024999999999</v>
      </c>
      <c r="H815" s="88">
        <f t="shared" si="711"/>
        <v>5.0892442945467755E+48</v>
      </c>
      <c r="I815" s="84">
        <f t="shared" si="712"/>
        <v>161.80000000000007</v>
      </c>
      <c r="J815" s="89">
        <v>809</v>
      </c>
    </row>
    <row r="816" spans="1:10">
      <c r="A816" s="84">
        <v>8192</v>
      </c>
      <c r="B816" s="84">
        <f t="shared" si="706"/>
        <v>27</v>
      </c>
      <c r="C816" s="112">
        <f t="shared" si="708"/>
        <v>14.74</v>
      </c>
      <c r="D816" s="116"/>
      <c r="E816" s="86">
        <f t="shared" si="709"/>
        <v>5.05</v>
      </c>
      <c r="F816" s="86">
        <f t="shared" si="710"/>
        <v>5.05</v>
      </c>
      <c r="G816" s="87">
        <f t="shared" si="707"/>
        <v>25.502499999999998</v>
      </c>
      <c r="H816" s="88">
        <f t="shared" si="711"/>
        <v>5.8460065493239271E+48</v>
      </c>
      <c r="I816" s="84">
        <f t="shared" si="712"/>
        <v>162.00000000000009</v>
      </c>
      <c r="J816" s="89">
        <v>810</v>
      </c>
    </row>
    <row r="817" spans="1:10">
      <c r="A817" s="84">
        <v>8192</v>
      </c>
      <c r="B817" s="84">
        <f t="shared" si="706"/>
        <v>27.033333333333335</v>
      </c>
      <c r="C817" s="112">
        <f t="shared" si="708"/>
        <v>14.74</v>
      </c>
      <c r="D817" s="116"/>
      <c r="E817" s="86">
        <f t="shared" si="709"/>
        <v>5.0549999999999997</v>
      </c>
      <c r="F817" s="86">
        <f t="shared" si="710"/>
        <v>5.0549999999999997</v>
      </c>
      <c r="G817" s="87">
        <f t="shared" si="707"/>
        <v>25.553024999999998</v>
      </c>
      <c r="H817" s="88">
        <f t="shared" si="711"/>
        <v>6.7152981065102897E+48</v>
      </c>
      <c r="I817" s="84">
        <f t="shared" si="712"/>
        <v>162.20000000000007</v>
      </c>
      <c r="J817" s="89">
        <v>811</v>
      </c>
    </row>
    <row r="818" spans="1:10">
      <c r="A818" s="84">
        <v>8192</v>
      </c>
      <c r="B818" s="84">
        <f t="shared" si="706"/>
        <v>27.066666666666666</v>
      </c>
      <c r="C818" s="112">
        <f t="shared" si="708"/>
        <v>14.74</v>
      </c>
      <c r="D818" s="116"/>
      <c r="E818" s="86">
        <f t="shared" si="709"/>
        <v>5.0600000000000005</v>
      </c>
      <c r="F818" s="86">
        <f t="shared" si="710"/>
        <v>5.0600000000000005</v>
      </c>
      <c r="G818" s="87">
        <f t="shared" si="707"/>
        <v>25.603600000000004</v>
      </c>
      <c r="H818" s="88">
        <f t="shared" si="711"/>
        <v>7.7138518882630733E+48</v>
      </c>
      <c r="I818" s="84">
        <f t="shared" si="712"/>
        <v>162.40000000000009</v>
      </c>
      <c r="J818" s="89">
        <v>812</v>
      </c>
    </row>
    <row r="819" spans="1:10">
      <c r="A819" s="84">
        <v>8192</v>
      </c>
      <c r="B819" s="84">
        <f t="shared" si="706"/>
        <v>27.1</v>
      </c>
      <c r="C819" s="112">
        <f t="shared" si="708"/>
        <v>14.74</v>
      </c>
      <c r="D819" s="116"/>
      <c r="E819" s="86">
        <f t="shared" si="709"/>
        <v>5.0650000000000004</v>
      </c>
      <c r="F819" s="86">
        <f t="shared" si="710"/>
        <v>5.0650000000000004</v>
      </c>
      <c r="G819" s="87">
        <f t="shared" si="707"/>
        <v>25.654225000000004</v>
      </c>
      <c r="H819" s="88">
        <f t="shared" si="711"/>
        <v>8.8608889747385646E+48</v>
      </c>
      <c r="I819" s="84">
        <f t="shared" si="712"/>
        <v>162.60000000000008</v>
      </c>
      <c r="J819" s="89">
        <v>813</v>
      </c>
    </row>
    <row r="820" spans="1:10">
      <c r="A820" s="84">
        <v>8192</v>
      </c>
      <c r="B820" s="84">
        <f t="shared" si="706"/>
        <v>27.133333333333333</v>
      </c>
      <c r="C820" s="112">
        <f t="shared" si="708"/>
        <v>14.74</v>
      </c>
      <c r="D820" s="116"/>
      <c r="E820" s="86">
        <f t="shared" si="709"/>
        <v>5.07</v>
      </c>
      <c r="F820" s="86">
        <f t="shared" si="710"/>
        <v>5.07</v>
      </c>
      <c r="G820" s="87">
        <f t="shared" si="707"/>
        <v>25.704900000000002</v>
      </c>
      <c r="H820" s="88">
        <f t="shared" si="711"/>
        <v>1.0178488589093555E+49</v>
      </c>
      <c r="I820" s="84">
        <f t="shared" si="712"/>
        <v>162.8000000000001</v>
      </c>
      <c r="J820" s="89">
        <v>814</v>
      </c>
    </row>
    <row r="821" spans="1:10">
      <c r="A821" s="84">
        <v>8192</v>
      </c>
      <c r="B821" s="84">
        <f t="shared" si="706"/>
        <v>27.166666666666668</v>
      </c>
      <c r="C821" s="112">
        <f t="shared" si="708"/>
        <v>14.74</v>
      </c>
      <c r="D821" s="116"/>
      <c r="E821" s="86">
        <f t="shared" si="709"/>
        <v>5.0750000000000002</v>
      </c>
      <c r="F821" s="86">
        <f t="shared" si="710"/>
        <v>5.0750000000000002</v>
      </c>
      <c r="G821" s="87">
        <f t="shared" si="707"/>
        <v>25.755625000000002</v>
      </c>
      <c r="H821" s="88">
        <f t="shared" si="711"/>
        <v>1.1692013098647857E+49</v>
      </c>
      <c r="I821" s="84">
        <f t="shared" si="712"/>
        <v>163.00000000000009</v>
      </c>
      <c r="J821" s="89">
        <v>815</v>
      </c>
    </row>
    <row r="822" spans="1:10">
      <c r="A822" s="84">
        <v>8192</v>
      </c>
      <c r="B822" s="84">
        <f t="shared" si="706"/>
        <v>27.2</v>
      </c>
      <c r="C822" s="112">
        <f t="shared" si="708"/>
        <v>14.74</v>
      </c>
      <c r="D822" s="116"/>
      <c r="E822" s="86">
        <f t="shared" si="709"/>
        <v>5.08</v>
      </c>
      <c r="F822" s="86">
        <f t="shared" si="710"/>
        <v>5.08</v>
      </c>
      <c r="G822" s="87">
        <f t="shared" si="707"/>
        <v>25.8064</v>
      </c>
      <c r="H822" s="88">
        <f t="shared" si="711"/>
        <v>1.3430596213020582E+49</v>
      </c>
      <c r="I822" s="84">
        <f t="shared" si="712"/>
        <v>163.20000000000007</v>
      </c>
      <c r="J822" s="89">
        <v>816</v>
      </c>
    </row>
    <row r="823" spans="1:10">
      <c r="A823" s="84">
        <v>8192</v>
      </c>
      <c r="B823" s="84">
        <f t="shared" si="706"/>
        <v>27.233333333333334</v>
      </c>
      <c r="C823" s="112">
        <f t="shared" si="708"/>
        <v>14.74</v>
      </c>
      <c r="D823" s="116"/>
      <c r="E823" s="86">
        <f t="shared" si="709"/>
        <v>5.085</v>
      </c>
      <c r="F823" s="86">
        <f t="shared" si="710"/>
        <v>5.085</v>
      </c>
      <c r="G823" s="87">
        <f t="shared" si="707"/>
        <v>25.857225</v>
      </c>
      <c r="H823" s="88">
        <f t="shared" si="711"/>
        <v>1.5427703776526152E+49</v>
      </c>
      <c r="I823" s="84">
        <f t="shared" si="712"/>
        <v>163.40000000000009</v>
      </c>
      <c r="J823" s="89">
        <v>817</v>
      </c>
    </row>
    <row r="824" spans="1:10">
      <c r="A824" s="84">
        <v>8192</v>
      </c>
      <c r="B824" s="84">
        <f t="shared" si="706"/>
        <v>27.266666666666666</v>
      </c>
      <c r="C824" s="112">
        <f t="shared" si="708"/>
        <v>14.74</v>
      </c>
      <c r="D824" s="116"/>
      <c r="E824" s="86">
        <f t="shared" si="709"/>
        <v>5.09</v>
      </c>
      <c r="F824" s="86">
        <f t="shared" si="710"/>
        <v>5.09</v>
      </c>
      <c r="G824" s="87">
        <f t="shared" si="707"/>
        <v>25.908099999999997</v>
      </c>
      <c r="H824" s="88">
        <f t="shared" si="711"/>
        <v>1.7721777949477134E+49</v>
      </c>
      <c r="I824" s="84">
        <f t="shared" si="712"/>
        <v>163.60000000000008</v>
      </c>
      <c r="J824" s="89">
        <v>818</v>
      </c>
    </row>
    <row r="825" spans="1:10">
      <c r="A825" s="84">
        <v>8192</v>
      </c>
      <c r="B825" s="84">
        <f t="shared" si="706"/>
        <v>27.3</v>
      </c>
      <c r="C825" s="112">
        <f t="shared" si="708"/>
        <v>14.74</v>
      </c>
      <c r="D825" s="116"/>
      <c r="E825" s="86">
        <f t="shared" si="709"/>
        <v>5.0949999999999998</v>
      </c>
      <c r="F825" s="86">
        <f t="shared" si="710"/>
        <v>5.0949999999999998</v>
      </c>
      <c r="G825" s="87">
        <f t="shared" si="707"/>
        <v>25.959024999999997</v>
      </c>
      <c r="H825" s="88">
        <f t="shared" si="711"/>
        <v>2.0356977178187115E+49</v>
      </c>
      <c r="I825" s="84">
        <f t="shared" si="712"/>
        <v>163.8000000000001</v>
      </c>
      <c r="J825" s="89">
        <v>819</v>
      </c>
    </row>
    <row r="826" spans="1:10">
      <c r="A826" s="84">
        <v>8192</v>
      </c>
      <c r="B826" s="84">
        <f t="shared" si="706"/>
        <v>27.333333333333332</v>
      </c>
      <c r="C826" s="112">
        <f t="shared" si="708"/>
        <v>14.74</v>
      </c>
      <c r="D826" s="116"/>
      <c r="E826" s="86">
        <f t="shared" si="709"/>
        <v>5.0999999999999996</v>
      </c>
      <c r="F826" s="86">
        <f t="shared" si="710"/>
        <v>5.0999999999999996</v>
      </c>
      <c r="G826" s="87">
        <f t="shared" si="707"/>
        <v>26.009999999999998</v>
      </c>
      <c r="H826" s="88">
        <f t="shared" si="711"/>
        <v>2.3384026197295724E+49</v>
      </c>
      <c r="I826" s="84">
        <f t="shared" si="712"/>
        <v>164.00000000000009</v>
      </c>
      <c r="J826" s="89">
        <v>820</v>
      </c>
    </row>
    <row r="827" spans="1:10">
      <c r="A827" s="84">
        <v>8192</v>
      </c>
      <c r="B827" s="84">
        <f t="shared" si="706"/>
        <v>27.366666666666667</v>
      </c>
      <c r="C827" s="112">
        <f t="shared" si="708"/>
        <v>14.74</v>
      </c>
      <c r="D827" s="116"/>
      <c r="E827" s="86">
        <f t="shared" si="709"/>
        <v>5.1050000000000004</v>
      </c>
      <c r="F827" s="86">
        <f t="shared" si="710"/>
        <v>5.1050000000000004</v>
      </c>
      <c r="G827" s="87">
        <f t="shared" si="707"/>
        <v>26.061025000000004</v>
      </c>
      <c r="H827" s="88">
        <f t="shared" si="711"/>
        <v>2.6861192426041169E+49</v>
      </c>
      <c r="I827" s="84">
        <f t="shared" si="712"/>
        <v>164.2000000000001</v>
      </c>
      <c r="J827" s="89">
        <v>821</v>
      </c>
    </row>
    <row r="828" spans="1:10">
      <c r="A828" s="84">
        <v>8192</v>
      </c>
      <c r="B828" s="84">
        <f t="shared" si="706"/>
        <v>27.4</v>
      </c>
      <c r="C828" s="112">
        <f t="shared" si="708"/>
        <v>14.74</v>
      </c>
      <c r="D828" s="116"/>
      <c r="E828" s="86">
        <f t="shared" si="709"/>
        <v>5.1100000000000003</v>
      </c>
      <c r="F828" s="86">
        <f t="shared" si="710"/>
        <v>5.1100000000000003</v>
      </c>
      <c r="G828" s="87">
        <f t="shared" si="707"/>
        <v>26.112100000000002</v>
      </c>
      <c r="H828" s="88">
        <f t="shared" si="711"/>
        <v>3.0855407553052304E+49</v>
      </c>
      <c r="I828" s="84">
        <f t="shared" si="712"/>
        <v>164.40000000000009</v>
      </c>
      <c r="J828" s="89">
        <v>822</v>
      </c>
    </row>
    <row r="829" spans="1:10">
      <c r="A829" s="84">
        <v>8192</v>
      </c>
      <c r="B829" s="84">
        <f t="shared" si="706"/>
        <v>27.433333333333334</v>
      </c>
      <c r="C829" s="112">
        <f t="shared" si="708"/>
        <v>14.74</v>
      </c>
      <c r="D829" s="116"/>
      <c r="E829" s="86">
        <f t="shared" si="709"/>
        <v>5.1150000000000002</v>
      </c>
      <c r="F829" s="86">
        <f t="shared" si="710"/>
        <v>5.1150000000000002</v>
      </c>
      <c r="G829" s="87">
        <f t="shared" si="707"/>
        <v>26.163225000000001</v>
      </c>
      <c r="H829" s="88">
        <f t="shared" si="711"/>
        <v>3.5443555898954289E+49</v>
      </c>
      <c r="I829" s="84">
        <f t="shared" si="712"/>
        <v>164.60000000000008</v>
      </c>
      <c r="J829" s="89">
        <v>823</v>
      </c>
    </row>
    <row r="830" spans="1:10">
      <c r="A830" s="84">
        <v>8192</v>
      </c>
      <c r="B830" s="84">
        <f t="shared" si="706"/>
        <v>27.466666666666665</v>
      </c>
      <c r="C830" s="112">
        <f t="shared" si="708"/>
        <v>14.74</v>
      </c>
      <c r="D830" s="116"/>
      <c r="E830" s="86">
        <f t="shared" si="709"/>
        <v>5.12</v>
      </c>
      <c r="F830" s="86">
        <f t="shared" si="710"/>
        <v>5.12</v>
      </c>
      <c r="G830" s="87">
        <f t="shared" si="707"/>
        <v>26.214400000000001</v>
      </c>
      <c r="H830" s="88">
        <f t="shared" si="711"/>
        <v>4.0713954356374246E+49</v>
      </c>
      <c r="I830" s="84">
        <f t="shared" si="712"/>
        <v>164.8000000000001</v>
      </c>
      <c r="J830" s="89">
        <v>824</v>
      </c>
    </row>
    <row r="831" spans="1:10">
      <c r="A831" s="84">
        <v>8192</v>
      </c>
      <c r="B831" s="84">
        <f t="shared" si="706"/>
        <v>27.5</v>
      </c>
      <c r="C831" s="112">
        <f t="shared" si="708"/>
        <v>14.74</v>
      </c>
      <c r="D831" s="116"/>
      <c r="E831" s="86">
        <f t="shared" si="709"/>
        <v>5.125</v>
      </c>
      <c r="F831" s="86">
        <f t="shared" si="710"/>
        <v>5.125</v>
      </c>
      <c r="G831" s="87">
        <f t="shared" si="707"/>
        <v>26.265625</v>
      </c>
      <c r="H831" s="88">
        <f t="shared" si="711"/>
        <v>4.6768052394591469E+49</v>
      </c>
      <c r="I831" s="84">
        <f t="shared" si="712"/>
        <v>165.00000000000009</v>
      </c>
      <c r="J831" s="89">
        <v>825</v>
      </c>
    </row>
    <row r="832" spans="1:10">
      <c r="A832" s="84">
        <v>8192</v>
      </c>
      <c r="B832" s="84">
        <f t="shared" si="706"/>
        <v>27.533333333333335</v>
      </c>
      <c r="C832" s="112">
        <f t="shared" si="708"/>
        <v>14.74</v>
      </c>
      <c r="D832" s="116"/>
      <c r="E832" s="86">
        <f t="shared" si="709"/>
        <v>5.13</v>
      </c>
      <c r="F832" s="86">
        <f t="shared" si="710"/>
        <v>5.13</v>
      </c>
      <c r="G832" s="87">
        <f t="shared" si="707"/>
        <v>26.3169</v>
      </c>
      <c r="H832" s="88">
        <f t="shared" si="711"/>
        <v>5.3722384852082359E+49</v>
      </c>
      <c r="I832" s="84">
        <f t="shared" si="712"/>
        <v>165.2000000000001</v>
      </c>
      <c r="J832" s="89">
        <v>826</v>
      </c>
    </row>
    <row r="833" spans="1:10">
      <c r="A833" s="84">
        <v>8192</v>
      </c>
      <c r="B833" s="84">
        <f t="shared" si="706"/>
        <v>27.566666666666666</v>
      </c>
      <c r="C833" s="112">
        <f t="shared" si="708"/>
        <v>14.74</v>
      </c>
      <c r="D833" s="116"/>
      <c r="E833" s="86">
        <f t="shared" si="709"/>
        <v>5.1349999999999998</v>
      </c>
      <c r="F833" s="86">
        <f t="shared" si="710"/>
        <v>5.1349999999999998</v>
      </c>
      <c r="G833" s="87">
        <f t="shared" si="707"/>
        <v>26.368224999999999</v>
      </c>
      <c r="H833" s="88">
        <f t="shared" si="711"/>
        <v>6.1710815106104638E+49</v>
      </c>
      <c r="I833" s="84">
        <f t="shared" si="712"/>
        <v>165.40000000000009</v>
      </c>
      <c r="J833" s="89">
        <v>827</v>
      </c>
    </row>
    <row r="834" spans="1:10">
      <c r="A834" s="84">
        <v>8192</v>
      </c>
      <c r="B834" s="84">
        <f t="shared" si="706"/>
        <v>27.6</v>
      </c>
      <c r="C834" s="112">
        <f t="shared" si="708"/>
        <v>14.74</v>
      </c>
      <c r="D834" s="116"/>
      <c r="E834" s="86">
        <f t="shared" si="709"/>
        <v>5.14</v>
      </c>
      <c r="F834" s="86">
        <f t="shared" si="710"/>
        <v>5.14</v>
      </c>
      <c r="G834" s="87">
        <f t="shared" si="707"/>
        <v>26.419599999999996</v>
      </c>
      <c r="H834" s="88">
        <f t="shared" si="711"/>
        <v>7.08871117979086E+49</v>
      </c>
      <c r="I834" s="84">
        <f t="shared" si="712"/>
        <v>165.60000000000008</v>
      </c>
      <c r="J834" s="89">
        <v>828</v>
      </c>
    </row>
    <row r="835" spans="1:10">
      <c r="A835" s="84">
        <v>8192</v>
      </c>
      <c r="B835" s="84">
        <f t="shared" si="706"/>
        <v>27.633333333333333</v>
      </c>
      <c r="C835" s="112">
        <f t="shared" si="708"/>
        <v>14.74</v>
      </c>
      <c r="D835" s="116"/>
      <c r="E835" s="86">
        <f t="shared" si="709"/>
        <v>5.1450000000000005</v>
      </c>
      <c r="F835" s="86">
        <f t="shared" si="710"/>
        <v>5.1450000000000005</v>
      </c>
      <c r="G835" s="87">
        <f t="shared" si="707"/>
        <v>26.471025000000004</v>
      </c>
      <c r="H835" s="88">
        <f t="shared" si="711"/>
        <v>8.1427908712748502E+49</v>
      </c>
      <c r="I835" s="84">
        <f t="shared" si="712"/>
        <v>165.8000000000001</v>
      </c>
      <c r="J835" s="89">
        <v>829</v>
      </c>
    </row>
    <row r="836" spans="1:10">
      <c r="A836" s="84">
        <v>8192</v>
      </c>
      <c r="B836" s="84">
        <f t="shared" si="706"/>
        <v>27.666666666666668</v>
      </c>
      <c r="C836" s="112">
        <f t="shared" si="708"/>
        <v>14.74</v>
      </c>
      <c r="D836" s="116"/>
      <c r="E836" s="86">
        <f t="shared" si="709"/>
        <v>5.15</v>
      </c>
      <c r="F836" s="86">
        <f t="shared" si="710"/>
        <v>5.15</v>
      </c>
      <c r="G836" s="87">
        <f t="shared" si="707"/>
        <v>26.522500000000004</v>
      </c>
      <c r="H836" s="88">
        <f t="shared" si="711"/>
        <v>9.3536104789182938E+49</v>
      </c>
      <c r="I836" s="84">
        <f t="shared" si="712"/>
        <v>166.00000000000009</v>
      </c>
      <c r="J836" s="89">
        <v>830</v>
      </c>
    </row>
    <row r="837" spans="1:10">
      <c r="A837" s="84">
        <v>8192</v>
      </c>
      <c r="B837" s="84">
        <f t="shared" si="706"/>
        <v>27.7</v>
      </c>
      <c r="C837" s="112">
        <f t="shared" si="708"/>
        <v>14.74</v>
      </c>
      <c r="D837" s="116"/>
      <c r="E837" s="86">
        <f t="shared" si="709"/>
        <v>5.1550000000000002</v>
      </c>
      <c r="F837" s="86">
        <f t="shared" si="710"/>
        <v>5.1550000000000002</v>
      </c>
      <c r="G837" s="87">
        <f t="shared" si="707"/>
        <v>26.574025000000002</v>
      </c>
      <c r="H837" s="88">
        <f t="shared" si="711"/>
        <v>1.0744476970416476E+50</v>
      </c>
      <c r="I837" s="84">
        <f t="shared" si="712"/>
        <v>166.20000000000007</v>
      </c>
      <c r="J837" s="89">
        <v>831</v>
      </c>
    </row>
    <row r="838" spans="1:10">
      <c r="A838" s="84">
        <v>8192</v>
      </c>
      <c r="B838" s="84">
        <f t="shared" si="706"/>
        <v>27.733333333333334</v>
      </c>
      <c r="C838" s="112">
        <f t="shared" si="708"/>
        <v>14.74</v>
      </c>
      <c r="D838" s="116"/>
      <c r="E838" s="86">
        <f t="shared" si="709"/>
        <v>5.16</v>
      </c>
      <c r="F838" s="86">
        <f t="shared" si="710"/>
        <v>5.16</v>
      </c>
      <c r="G838" s="87">
        <f t="shared" si="707"/>
        <v>26.625600000000002</v>
      </c>
      <c r="H838" s="88">
        <f t="shared" si="711"/>
        <v>1.2342163021220934E+50</v>
      </c>
      <c r="I838" s="84">
        <f t="shared" si="712"/>
        <v>166.40000000000009</v>
      </c>
      <c r="J838" s="89">
        <v>832</v>
      </c>
    </row>
    <row r="839" spans="1:10">
      <c r="A839" s="84">
        <v>8192</v>
      </c>
      <c r="B839" s="84">
        <f t="shared" ref="B839:B902" si="713">J839/30</f>
        <v>27.766666666666666</v>
      </c>
      <c r="C839" s="112">
        <f t="shared" si="708"/>
        <v>14.74</v>
      </c>
      <c r="D839" s="116"/>
      <c r="E839" s="86">
        <f t="shared" si="709"/>
        <v>5.165</v>
      </c>
      <c r="F839" s="86">
        <f t="shared" si="710"/>
        <v>5.165</v>
      </c>
      <c r="G839" s="87">
        <f t="shared" ref="G839:G902" si="714">E839*F839</f>
        <v>26.677225</v>
      </c>
      <c r="H839" s="88">
        <f t="shared" si="711"/>
        <v>1.4177422359581724E+50</v>
      </c>
      <c r="I839" s="84">
        <f t="shared" si="712"/>
        <v>166.60000000000008</v>
      </c>
      <c r="J839" s="89">
        <v>833</v>
      </c>
    </row>
    <row r="840" spans="1:10">
      <c r="A840" s="84">
        <v>8192</v>
      </c>
      <c r="B840" s="84">
        <f t="shared" si="713"/>
        <v>27.8</v>
      </c>
      <c r="C840" s="112">
        <f t="shared" si="708"/>
        <v>14.74</v>
      </c>
      <c r="D840" s="116"/>
      <c r="E840" s="86">
        <f t="shared" si="709"/>
        <v>5.17</v>
      </c>
      <c r="F840" s="86">
        <f t="shared" si="710"/>
        <v>5.17</v>
      </c>
      <c r="G840" s="87">
        <f t="shared" si="714"/>
        <v>26.728899999999999</v>
      </c>
      <c r="H840" s="88">
        <f t="shared" si="711"/>
        <v>1.6285581742549711E+50</v>
      </c>
      <c r="I840" s="84">
        <f t="shared" si="712"/>
        <v>166.8000000000001</v>
      </c>
      <c r="J840" s="89">
        <v>834</v>
      </c>
    </row>
    <row r="841" spans="1:10">
      <c r="A841" s="84">
        <v>8192</v>
      </c>
      <c r="B841" s="84">
        <f t="shared" si="713"/>
        <v>27.833333333333332</v>
      </c>
      <c r="C841" s="112">
        <f t="shared" si="708"/>
        <v>14.74</v>
      </c>
      <c r="D841" s="116"/>
      <c r="E841" s="86">
        <f t="shared" si="709"/>
        <v>5.1749999999999998</v>
      </c>
      <c r="F841" s="86">
        <f t="shared" si="710"/>
        <v>5.1749999999999998</v>
      </c>
      <c r="G841" s="87">
        <f t="shared" si="714"/>
        <v>26.780624999999997</v>
      </c>
      <c r="H841" s="88">
        <f t="shared" si="711"/>
        <v>1.87072209578366E+50</v>
      </c>
      <c r="I841" s="84">
        <f t="shared" si="712"/>
        <v>167.00000000000009</v>
      </c>
      <c r="J841" s="89">
        <v>835</v>
      </c>
    </row>
    <row r="842" spans="1:10">
      <c r="A842" s="84">
        <v>8192</v>
      </c>
      <c r="B842" s="84">
        <f t="shared" si="713"/>
        <v>27.866666666666667</v>
      </c>
      <c r="C842" s="112">
        <f t="shared" si="708"/>
        <v>14.74</v>
      </c>
      <c r="D842" s="116"/>
      <c r="E842" s="86">
        <f t="shared" si="709"/>
        <v>5.18</v>
      </c>
      <c r="F842" s="86">
        <f t="shared" si="710"/>
        <v>5.18</v>
      </c>
      <c r="G842" s="87">
        <f t="shared" si="714"/>
        <v>26.832399999999996</v>
      </c>
      <c r="H842" s="88">
        <f t="shared" si="711"/>
        <v>2.148895394083296E+50</v>
      </c>
      <c r="I842" s="84">
        <f t="shared" si="712"/>
        <v>167.20000000000007</v>
      </c>
      <c r="J842" s="89">
        <v>836</v>
      </c>
    </row>
    <row r="843" spans="1:10">
      <c r="A843" s="84">
        <v>8192</v>
      </c>
      <c r="B843" s="84">
        <f t="shared" si="713"/>
        <v>27.9</v>
      </c>
      <c r="C843" s="112">
        <f t="shared" si="708"/>
        <v>14.74</v>
      </c>
      <c r="D843" s="116"/>
      <c r="E843" s="86">
        <f t="shared" si="709"/>
        <v>5.1850000000000005</v>
      </c>
      <c r="F843" s="86">
        <f t="shared" si="710"/>
        <v>5.1850000000000005</v>
      </c>
      <c r="G843" s="87">
        <f t="shared" si="714"/>
        <v>26.884225000000004</v>
      </c>
      <c r="H843" s="88">
        <f t="shared" si="711"/>
        <v>2.4684326042441876E+50</v>
      </c>
      <c r="I843" s="84">
        <f t="shared" si="712"/>
        <v>167.40000000000009</v>
      </c>
      <c r="J843" s="89">
        <v>837</v>
      </c>
    </row>
    <row r="844" spans="1:10">
      <c r="A844" s="84">
        <v>8192</v>
      </c>
      <c r="B844" s="84">
        <f t="shared" si="713"/>
        <v>27.933333333333334</v>
      </c>
      <c r="C844" s="112">
        <f t="shared" si="708"/>
        <v>14.74</v>
      </c>
      <c r="D844" s="116"/>
      <c r="E844" s="86">
        <f t="shared" si="709"/>
        <v>5.19</v>
      </c>
      <c r="F844" s="86">
        <f t="shared" si="710"/>
        <v>5.19</v>
      </c>
      <c r="G844" s="87">
        <f t="shared" si="714"/>
        <v>26.936100000000003</v>
      </c>
      <c r="H844" s="88">
        <f t="shared" si="711"/>
        <v>2.8354844719163457E+50</v>
      </c>
      <c r="I844" s="84">
        <f t="shared" si="712"/>
        <v>167.60000000000008</v>
      </c>
      <c r="J844" s="89">
        <v>838</v>
      </c>
    </row>
    <row r="845" spans="1:10">
      <c r="A845" s="84">
        <v>8192</v>
      </c>
      <c r="B845" s="84">
        <f t="shared" si="713"/>
        <v>27.966666666666665</v>
      </c>
      <c r="C845" s="112">
        <f t="shared" si="708"/>
        <v>14.74</v>
      </c>
      <c r="D845" s="116"/>
      <c r="E845" s="86">
        <f t="shared" si="709"/>
        <v>5.1950000000000003</v>
      </c>
      <c r="F845" s="86">
        <f t="shared" si="710"/>
        <v>5.1950000000000003</v>
      </c>
      <c r="G845" s="87">
        <f t="shared" si="714"/>
        <v>26.988025000000004</v>
      </c>
      <c r="H845" s="88">
        <f t="shared" si="711"/>
        <v>3.257116348509943E+50</v>
      </c>
      <c r="I845" s="84">
        <f t="shared" si="712"/>
        <v>167.8000000000001</v>
      </c>
      <c r="J845" s="89">
        <v>839</v>
      </c>
    </row>
    <row r="846" spans="1:10">
      <c r="A846" s="84">
        <v>8192</v>
      </c>
      <c r="B846" s="84">
        <f t="shared" si="713"/>
        <v>28</v>
      </c>
      <c r="C846" s="112">
        <f t="shared" si="708"/>
        <v>14.74</v>
      </c>
      <c r="D846" s="116"/>
      <c r="E846" s="86">
        <f t="shared" si="709"/>
        <v>5.2</v>
      </c>
      <c r="F846" s="86">
        <f t="shared" si="710"/>
        <v>5.2</v>
      </c>
      <c r="G846" s="87">
        <f t="shared" si="714"/>
        <v>27.040000000000003</v>
      </c>
      <c r="H846" s="88">
        <f t="shared" si="711"/>
        <v>3.7414441915673208E+50</v>
      </c>
      <c r="I846" s="84">
        <f t="shared" si="712"/>
        <v>168.00000000000009</v>
      </c>
      <c r="J846" s="89">
        <v>840</v>
      </c>
    </row>
    <row r="847" spans="1:10">
      <c r="A847" s="84">
        <v>8192</v>
      </c>
      <c r="B847" s="84">
        <f t="shared" si="713"/>
        <v>28.033333333333335</v>
      </c>
      <c r="C847" s="112">
        <f t="shared" si="708"/>
        <v>14.74</v>
      </c>
      <c r="D847" s="116"/>
      <c r="E847" s="86">
        <f t="shared" si="709"/>
        <v>5.2050000000000001</v>
      </c>
      <c r="F847" s="86">
        <f t="shared" si="710"/>
        <v>5.2050000000000001</v>
      </c>
      <c r="G847" s="87">
        <f t="shared" si="714"/>
        <v>27.092025</v>
      </c>
      <c r="H847" s="88">
        <f t="shared" si="711"/>
        <v>4.2977907881665937E+50</v>
      </c>
      <c r="I847" s="84">
        <f t="shared" si="712"/>
        <v>168.20000000000007</v>
      </c>
      <c r="J847" s="89">
        <v>841</v>
      </c>
    </row>
    <row r="848" spans="1:10">
      <c r="A848" s="84">
        <v>8192</v>
      </c>
      <c r="B848" s="84">
        <f t="shared" si="713"/>
        <v>28.066666666666666</v>
      </c>
      <c r="C848" s="112">
        <f t="shared" si="708"/>
        <v>14.74</v>
      </c>
      <c r="D848" s="116"/>
      <c r="E848" s="86">
        <f t="shared" si="709"/>
        <v>5.21</v>
      </c>
      <c r="F848" s="86">
        <f t="shared" si="710"/>
        <v>5.21</v>
      </c>
      <c r="G848" s="87">
        <f t="shared" si="714"/>
        <v>27.144099999999998</v>
      </c>
      <c r="H848" s="88">
        <f t="shared" si="711"/>
        <v>4.9368652084883769E+50</v>
      </c>
      <c r="I848" s="84">
        <f t="shared" si="712"/>
        <v>168.40000000000009</v>
      </c>
      <c r="J848" s="89">
        <v>842</v>
      </c>
    </row>
    <row r="849" spans="1:10">
      <c r="A849" s="84">
        <v>8192</v>
      </c>
      <c r="B849" s="84">
        <f t="shared" si="713"/>
        <v>28.1</v>
      </c>
      <c r="C849" s="112">
        <f t="shared" si="708"/>
        <v>14.74</v>
      </c>
      <c r="D849" s="116"/>
      <c r="E849" s="86">
        <f t="shared" si="709"/>
        <v>5.2149999999999999</v>
      </c>
      <c r="F849" s="86">
        <f t="shared" si="710"/>
        <v>5.2149999999999999</v>
      </c>
      <c r="G849" s="87">
        <f t="shared" si="714"/>
        <v>27.196224999999998</v>
      </c>
      <c r="H849" s="88">
        <f t="shared" si="711"/>
        <v>5.6709689438326921E+50</v>
      </c>
      <c r="I849" s="84">
        <f t="shared" si="712"/>
        <v>168.60000000000008</v>
      </c>
      <c r="J849" s="89">
        <v>843</v>
      </c>
    </row>
    <row r="850" spans="1:10">
      <c r="A850" s="84">
        <v>8192</v>
      </c>
      <c r="B850" s="84">
        <f t="shared" si="713"/>
        <v>28.133333333333333</v>
      </c>
      <c r="C850" s="112">
        <f t="shared" si="708"/>
        <v>14.74</v>
      </c>
      <c r="D850" s="116"/>
      <c r="E850" s="86">
        <f t="shared" si="709"/>
        <v>5.22</v>
      </c>
      <c r="F850" s="86">
        <f t="shared" si="710"/>
        <v>5.22</v>
      </c>
      <c r="G850" s="87">
        <f t="shared" si="714"/>
        <v>27.248399999999997</v>
      </c>
      <c r="H850" s="88">
        <f t="shared" si="711"/>
        <v>6.5142326970198876E+50</v>
      </c>
      <c r="I850" s="84">
        <f t="shared" si="712"/>
        <v>168.80000000000007</v>
      </c>
      <c r="J850" s="89">
        <v>844</v>
      </c>
    </row>
    <row r="851" spans="1:10">
      <c r="A851" s="84">
        <v>8192</v>
      </c>
      <c r="B851" s="84">
        <f t="shared" si="713"/>
        <v>28.166666666666668</v>
      </c>
      <c r="C851" s="112">
        <f t="shared" si="708"/>
        <v>14.74</v>
      </c>
      <c r="D851" s="116"/>
      <c r="E851" s="86">
        <f t="shared" si="709"/>
        <v>5.2249999999999996</v>
      </c>
      <c r="F851" s="86">
        <f t="shared" si="710"/>
        <v>5.2249999999999996</v>
      </c>
      <c r="G851" s="87">
        <f t="shared" si="714"/>
        <v>27.300624999999997</v>
      </c>
      <c r="H851" s="88">
        <f t="shared" si="711"/>
        <v>7.482888383134645E+50</v>
      </c>
      <c r="I851" s="84">
        <f t="shared" si="712"/>
        <v>169.00000000000009</v>
      </c>
      <c r="J851" s="89">
        <v>845</v>
      </c>
    </row>
    <row r="852" spans="1:10">
      <c r="A852" s="84">
        <v>8192</v>
      </c>
      <c r="B852" s="84">
        <f t="shared" si="713"/>
        <v>28.2</v>
      </c>
      <c r="C852" s="112">
        <f t="shared" si="708"/>
        <v>14.74</v>
      </c>
      <c r="D852" s="116"/>
      <c r="E852" s="86">
        <f t="shared" si="709"/>
        <v>5.23</v>
      </c>
      <c r="F852" s="86">
        <f t="shared" si="710"/>
        <v>5.23</v>
      </c>
      <c r="G852" s="87">
        <f t="shared" si="714"/>
        <v>27.352900000000005</v>
      </c>
      <c r="H852" s="88">
        <f t="shared" si="711"/>
        <v>8.5955815763331891E+50</v>
      </c>
      <c r="I852" s="84">
        <f t="shared" si="712"/>
        <v>169.20000000000007</v>
      </c>
      <c r="J852" s="89">
        <v>846</v>
      </c>
    </row>
    <row r="853" spans="1:10">
      <c r="A853" s="84">
        <v>8192</v>
      </c>
      <c r="B853" s="84">
        <f t="shared" si="713"/>
        <v>28.233333333333334</v>
      </c>
      <c r="C853" s="112">
        <f t="shared" si="708"/>
        <v>14.74</v>
      </c>
      <c r="D853" s="116"/>
      <c r="E853" s="86">
        <f t="shared" si="709"/>
        <v>5.2350000000000003</v>
      </c>
      <c r="F853" s="86">
        <f t="shared" si="710"/>
        <v>5.2350000000000003</v>
      </c>
      <c r="G853" s="87">
        <f t="shared" si="714"/>
        <v>27.405225000000005</v>
      </c>
      <c r="H853" s="88">
        <f t="shared" si="711"/>
        <v>9.8737304169767554E+50</v>
      </c>
      <c r="I853" s="84">
        <f t="shared" si="712"/>
        <v>169.40000000000009</v>
      </c>
      <c r="J853" s="89">
        <v>847</v>
      </c>
    </row>
    <row r="854" spans="1:10">
      <c r="A854" s="84">
        <v>8192</v>
      </c>
      <c r="B854" s="84">
        <f t="shared" si="713"/>
        <v>28.266666666666666</v>
      </c>
      <c r="C854" s="112">
        <f t="shared" ref="C854:C906" si="715">IF(D854&gt;0,C853+D854,C853)</f>
        <v>14.74</v>
      </c>
      <c r="D854" s="116"/>
      <c r="E854" s="86">
        <f t="shared" si="709"/>
        <v>5.24</v>
      </c>
      <c r="F854" s="86">
        <f t="shared" si="710"/>
        <v>5.24</v>
      </c>
      <c r="G854" s="87">
        <f t="shared" si="714"/>
        <v>27.457600000000003</v>
      </c>
      <c r="H854" s="88">
        <f t="shared" si="711"/>
        <v>1.1341937887665391E+51</v>
      </c>
      <c r="I854" s="84">
        <f t="shared" si="712"/>
        <v>169.60000000000008</v>
      </c>
      <c r="J854" s="89">
        <v>848</v>
      </c>
    </row>
    <row r="855" spans="1:10">
      <c r="A855" s="84">
        <v>8192</v>
      </c>
      <c r="B855" s="84">
        <f t="shared" si="713"/>
        <v>28.3</v>
      </c>
      <c r="C855" s="112">
        <f t="shared" si="715"/>
        <v>14.74</v>
      </c>
      <c r="D855" s="116"/>
      <c r="E855" s="86">
        <f t="shared" si="709"/>
        <v>5.2450000000000001</v>
      </c>
      <c r="F855" s="86">
        <f t="shared" si="710"/>
        <v>5.2450000000000001</v>
      </c>
      <c r="G855" s="87">
        <f t="shared" si="714"/>
        <v>27.510025000000002</v>
      </c>
      <c r="H855" s="88">
        <f t="shared" si="711"/>
        <v>1.302846539403978E+51</v>
      </c>
      <c r="I855" s="84">
        <f t="shared" si="712"/>
        <v>169.80000000000007</v>
      </c>
      <c r="J855" s="89">
        <v>849</v>
      </c>
    </row>
    <row r="856" spans="1:10">
      <c r="A856" s="84">
        <v>8192</v>
      </c>
      <c r="B856" s="84">
        <f t="shared" si="713"/>
        <v>28.333333333333332</v>
      </c>
      <c r="C856" s="112">
        <f t="shared" si="715"/>
        <v>14.74</v>
      </c>
      <c r="D856" s="116"/>
      <c r="E856" s="86">
        <f t="shared" si="709"/>
        <v>5.25</v>
      </c>
      <c r="F856" s="86">
        <f t="shared" si="710"/>
        <v>5.25</v>
      </c>
      <c r="G856" s="87">
        <f t="shared" si="714"/>
        <v>27.5625</v>
      </c>
      <c r="H856" s="88">
        <f t="shared" si="711"/>
        <v>1.4965776766269297E+51</v>
      </c>
      <c r="I856" s="84">
        <f t="shared" si="712"/>
        <v>170.00000000000009</v>
      </c>
      <c r="J856" s="89">
        <v>850</v>
      </c>
    </row>
    <row r="857" spans="1:10">
      <c r="A857" s="84">
        <v>8192</v>
      </c>
      <c r="B857" s="84">
        <f t="shared" si="713"/>
        <v>28.366666666666667</v>
      </c>
      <c r="C857" s="112">
        <f t="shared" si="715"/>
        <v>14.74</v>
      </c>
      <c r="D857" s="116"/>
      <c r="E857" s="86">
        <f t="shared" si="709"/>
        <v>5.2549999999999999</v>
      </c>
      <c r="F857" s="86">
        <f t="shared" si="710"/>
        <v>5.2549999999999999</v>
      </c>
      <c r="G857" s="87">
        <f t="shared" si="714"/>
        <v>27.615024999999999</v>
      </c>
      <c r="H857" s="88">
        <f t="shared" si="711"/>
        <v>1.7191163152666385E+51</v>
      </c>
      <c r="I857" s="84">
        <f t="shared" si="712"/>
        <v>170.20000000000007</v>
      </c>
      <c r="J857" s="89">
        <v>851</v>
      </c>
    </row>
    <row r="858" spans="1:10">
      <c r="A858" s="84">
        <v>8192</v>
      </c>
      <c r="B858" s="84">
        <f t="shared" si="713"/>
        <v>28.4</v>
      </c>
      <c r="C858" s="112">
        <f t="shared" si="715"/>
        <v>14.74</v>
      </c>
      <c r="D858" s="116"/>
      <c r="E858" s="86">
        <f t="shared" si="709"/>
        <v>5.26</v>
      </c>
      <c r="F858" s="86">
        <f t="shared" si="710"/>
        <v>5.26</v>
      </c>
      <c r="G858" s="87">
        <f t="shared" si="714"/>
        <v>27.667599999999997</v>
      </c>
      <c r="H858" s="88">
        <f t="shared" si="711"/>
        <v>1.9747460833953521E+51</v>
      </c>
      <c r="I858" s="84">
        <f t="shared" si="712"/>
        <v>170.40000000000009</v>
      </c>
      <c r="J858" s="89">
        <v>852</v>
      </c>
    </row>
    <row r="859" spans="1:10">
      <c r="A859" s="84">
        <v>8192</v>
      </c>
      <c r="B859" s="84">
        <f t="shared" si="713"/>
        <v>28.433333333333334</v>
      </c>
      <c r="C859" s="112">
        <f t="shared" si="715"/>
        <v>14.74</v>
      </c>
      <c r="D859" s="116"/>
      <c r="E859" s="86">
        <f t="shared" si="709"/>
        <v>5.2649999999999997</v>
      </c>
      <c r="F859" s="86">
        <f t="shared" si="710"/>
        <v>5.2649999999999997</v>
      </c>
      <c r="G859" s="87">
        <f t="shared" si="714"/>
        <v>27.720224999999996</v>
      </c>
      <c r="H859" s="88">
        <f t="shared" si="711"/>
        <v>2.2683875775330785E+51</v>
      </c>
      <c r="I859" s="84">
        <f t="shared" si="712"/>
        <v>170.60000000000008</v>
      </c>
      <c r="J859" s="89">
        <v>853</v>
      </c>
    </row>
    <row r="860" spans="1:10">
      <c r="A860" s="84">
        <v>8192</v>
      </c>
      <c r="B860" s="84">
        <f t="shared" si="713"/>
        <v>28.466666666666665</v>
      </c>
      <c r="C860" s="112">
        <f t="shared" si="715"/>
        <v>14.74</v>
      </c>
      <c r="D860" s="116"/>
      <c r="E860" s="86">
        <f t="shared" si="709"/>
        <v>5.2700000000000005</v>
      </c>
      <c r="F860" s="86">
        <f t="shared" si="710"/>
        <v>5.2700000000000005</v>
      </c>
      <c r="G860" s="87">
        <f t="shared" si="714"/>
        <v>27.772900000000003</v>
      </c>
      <c r="H860" s="88">
        <f t="shared" si="711"/>
        <v>2.605693078807957E+51</v>
      </c>
      <c r="I860" s="84">
        <f t="shared" si="712"/>
        <v>170.8000000000001</v>
      </c>
      <c r="J860" s="89">
        <v>854</v>
      </c>
    </row>
    <row r="861" spans="1:10">
      <c r="A861" s="84">
        <v>8192</v>
      </c>
      <c r="B861" s="84">
        <f t="shared" si="713"/>
        <v>28.5</v>
      </c>
      <c r="C861" s="112">
        <f t="shared" si="715"/>
        <v>14.74</v>
      </c>
      <c r="D861" s="116"/>
      <c r="E861" s="86">
        <f t="shared" si="709"/>
        <v>5.2750000000000004</v>
      </c>
      <c r="F861" s="86">
        <f t="shared" si="710"/>
        <v>5.2750000000000004</v>
      </c>
      <c r="G861" s="87">
        <f t="shared" si="714"/>
        <v>27.825625000000002</v>
      </c>
      <c r="H861" s="88">
        <f t="shared" si="711"/>
        <v>2.99315535325386E+51</v>
      </c>
      <c r="I861" s="84">
        <f t="shared" si="712"/>
        <v>171.00000000000009</v>
      </c>
      <c r="J861" s="89">
        <v>855</v>
      </c>
    </row>
    <row r="862" spans="1:10">
      <c r="A862" s="84">
        <v>8192</v>
      </c>
      <c r="B862" s="84">
        <f t="shared" si="713"/>
        <v>28.533333333333335</v>
      </c>
      <c r="C862" s="112">
        <f t="shared" si="715"/>
        <v>14.74</v>
      </c>
      <c r="D862" s="116"/>
      <c r="E862" s="86">
        <f t="shared" si="709"/>
        <v>5.28</v>
      </c>
      <c r="F862" s="86">
        <f t="shared" si="710"/>
        <v>5.28</v>
      </c>
      <c r="G862" s="87">
        <f t="shared" si="714"/>
        <v>27.878400000000003</v>
      </c>
      <c r="H862" s="88">
        <f t="shared" si="711"/>
        <v>3.4382326305332783E+51</v>
      </c>
      <c r="I862" s="84">
        <f t="shared" si="712"/>
        <v>171.2000000000001</v>
      </c>
      <c r="J862" s="89">
        <v>856</v>
      </c>
    </row>
    <row r="863" spans="1:10">
      <c r="A863" s="84">
        <v>8192</v>
      </c>
      <c r="B863" s="84">
        <f t="shared" si="713"/>
        <v>28.566666666666666</v>
      </c>
      <c r="C863" s="112">
        <f t="shared" si="715"/>
        <v>14.74</v>
      </c>
      <c r="D863" s="116"/>
      <c r="E863" s="86">
        <f t="shared" si="709"/>
        <v>5.2850000000000001</v>
      </c>
      <c r="F863" s="86">
        <f t="shared" si="710"/>
        <v>5.2850000000000001</v>
      </c>
      <c r="G863" s="87">
        <f t="shared" si="714"/>
        <v>27.931225000000001</v>
      </c>
      <c r="H863" s="88">
        <f t="shared" si="711"/>
        <v>3.9494921667907055E+51</v>
      </c>
      <c r="I863" s="84">
        <f t="shared" si="712"/>
        <v>171.40000000000009</v>
      </c>
      <c r="J863" s="89">
        <v>857</v>
      </c>
    </row>
    <row r="864" spans="1:10">
      <c r="A864" s="84">
        <v>8192</v>
      </c>
      <c r="B864" s="84">
        <f t="shared" si="713"/>
        <v>28.6</v>
      </c>
      <c r="C864" s="112">
        <f t="shared" si="715"/>
        <v>14.74</v>
      </c>
      <c r="D864" s="116"/>
      <c r="E864" s="86">
        <f t="shared" si="709"/>
        <v>5.29</v>
      </c>
      <c r="F864" s="86">
        <f t="shared" si="710"/>
        <v>5.29</v>
      </c>
      <c r="G864" s="87">
        <f t="shared" si="714"/>
        <v>27.984100000000002</v>
      </c>
      <c r="H864" s="88">
        <f t="shared" si="711"/>
        <v>4.536775155066159E+51</v>
      </c>
      <c r="I864" s="84">
        <f t="shared" si="712"/>
        <v>171.60000000000011</v>
      </c>
      <c r="J864" s="89">
        <v>858</v>
      </c>
    </row>
    <row r="865" spans="1:10">
      <c r="A865" s="84">
        <v>8192</v>
      </c>
      <c r="B865" s="84">
        <f t="shared" si="713"/>
        <v>28.633333333333333</v>
      </c>
      <c r="C865" s="112">
        <f t="shared" si="715"/>
        <v>14.74</v>
      </c>
      <c r="D865" s="116"/>
      <c r="E865" s="86">
        <f t="shared" si="709"/>
        <v>5.2949999999999999</v>
      </c>
      <c r="F865" s="86">
        <f t="shared" si="710"/>
        <v>5.2949999999999999</v>
      </c>
      <c r="G865" s="87">
        <f t="shared" si="714"/>
        <v>28.037025</v>
      </c>
      <c r="H865" s="88">
        <f t="shared" si="711"/>
        <v>5.2113861576159148E+51</v>
      </c>
      <c r="I865" s="84">
        <f t="shared" si="712"/>
        <v>171.8000000000001</v>
      </c>
      <c r="J865" s="89">
        <v>859</v>
      </c>
    </row>
    <row r="866" spans="1:10">
      <c r="A866" s="84">
        <v>8192</v>
      </c>
      <c r="B866" s="84">
        <f t="shared" si="713"/>
        <v>28.666666666666668</v>
      </c>
      <c r="C866" s="112">
        <f t="shared" si="715"/>
        <v>14.74</v>
      </c>
      <c r="D866" s="116"/>
      <c r="E866" s="86">
        <f t="shared" ref="E866:E906" si="716">(100%+J866*0.5%)</f>
        <v>5.3</v>
      </c>
      <c r="F866" s="86">
        <f t="shared" ref="F866:F906" si="717">(100%+J866*0.5%)</f>
        <v>5.3</v>
      </c>
      <c r="G866" s="87">
        <f t="shared" si="714"/>
        <v>28.09</v>
      </c>
      <c r="H866" s="88">
        <f t="shared" ref="H866:H906" si="718">POWER($I$1,J866)</f>
        <v>5.9863107065077213E+51</v>
      </c>
      <c r="I866" s="84">
        <f t="shared" ref="I866:I906" si="719">LOG(H866,2)</f>
        <v>172.00000000000009</v>
      </c>
      <c r="J866" s="89">
        <v>860</v>
      </c>
    </row>
    <row r="867" spans="1:10">
      <c r="A867" s="84">
        <v>8192</v>
      </c>
      <c r="B867" s="84">
        <f t="shared" si="713"/>
        <v>28.7</v>
      </c>
      <c r="C867" s="112">
        <f t="shared" si="715"/>
        <v>14.74</v>
      </c>
      <c r="D867" s="116"/>
      <c r="E867" s="86">
        <f t="shared" si="716"/>
        <v>5.3049999999999997</v>
      </c>
      <c r="F867" s="86">
        <f t="shared" si="717"/>
        <v>5.3049999999999997</v>
      </c>
      <c r="G867" s="87">
        <f t="shared" si="714"/>
        <v>28.143024999999998</v>
      </c>
      <c r="H867" s="88">
        <f t="shared" si="718"/>
        <v>6.8764652610665593E+51</v>
      </c>
      <c r="I867" s="84">
        <f t="shared" si="719"/>
        <v>172.2000000000001</v>
      </c>
      <c r="J867" s="89">
        <v>861</v>
      </c>
    </row>
    <row r="868" spans="1:10">
      <c r="A868" s="84">
        <v>8192</v>
      </c>
      <c r="B868" s="84">
        <f t="shared" si="713"/>
        <v>28.733333333333334</v>
      </c>
      <c r="C868" s="112">
        <f t="shared" si="715"/>
        <v>14.74</v>
      </c>
      <c r="D868" s="116"/>
      <c r="E868" s="86">
        <f t="shared" si="716"/>
        <v>5.3100000000000005</v>
      </c>
      <c r="F868" s="86">
        <f t="shared" si="717"/>
        <v>5.3100000000000005</v>
      </c>
      <c r="G868" s="87">
        <f t="shared" si="714"/>
        <v>28.196100000000005</v>
      </c>
      <c r="H868" s="88">
        <f t="shared" si="718"/>
        <v>7.898984333581411E+51</v>
      </c>
      <c r="I868" s="84">
        <f t="shared" si="719"/>
        <v>172.40000000000009</v>
      </c>
      <c r="J868" s="89">
        <v>862</v>
      </c>
    </row>
    <row r="869" spans="1:10">
      <c r="A869" s="84">
        <v>8192</v>
      </c>
      <c r="B869" s="84">
        <f t="shared" si="713"/>
        <v>28.766666666666666</v>
      </c>
      <c r="C869" s="112">
        <f t="shared" si="715"/>
        <v>14.74</v>
      </c>
      <c r="D869" s="116"/>
      <c r="E869" s="86">
        <f t="shared" si="716"/>
        <v>5.3150000000000004</v>
      </c>
      <c r="F869" s="86">
        <f t="shared" si="717"/>
        <v>5.3150000000000004</v>
      </c>
      <c r="G869" s="87">
        <f t="shared" si="714"/>
        <v>28.249225000000003</v>
      </c>
      <c r="H869" s="88">
        <f t="shared" si="718"/>
        <v>9.0735503101323207E+51</v>
      </c>
      <c r="I869" s="84">
        <f t="shared" si="719"/>
        <v>172.60000000000011</v>
      </c>
      <c r="J869" s="89">
        <v>863</v>
      </c>
    </row>
    <row r="870" spans="1:10">
      <c r="A870" s="84">
        <v>8192</v>
      </c>
      <c r="B870" s="84">
        <f t="shared" si="713"/>
        <v>28.8</v>
      </c>
      <c r="C870" s="112">
        <f t="shared" si="715"/>
        <v>14.74</v>
      </c>
      <c r="D870" s="116"/>
      <c r="E870" s="86">
        <f t="shared" si="716"/>
        <v>5.32</v>
      </c>
      <c r="F870" s="86">
        <f t="shared" si="717"/>
        <v>5.32</v>
      </c>
      <c r="G870" s="87">
        <f t="shared" si="714"/>
        <v>28.302400000000002</v>
      </c>
      <c r="H870" s="88">
        <f t="shared" si="718"/>
        <v>1.0422772315231835E+52</v>
      </c>
      <c r="I870" s="84">
        <f t="shared" si="719"/>
        <v>172.8000000000001</v>
      </c>
      <c r="J870" s="89">
        <v>864</v>
      </c>
    </row>
    <row r="871" spans="1:10">
      <c r="A871" s="84">
        <v>8192</v>
      </c>
      <c r="B871" s="84">
        <f t="shared" si="713"/>
        <v>28.833333333333332</v>
      </c>
      <c r="C871" s="112">
        <f t="shared" si="715"/>
        <v>14.74</v>
      </c>
      <c r="D871" s="116"/>
      <c r="E871" s="86">
        <f t="shared" si="716"/>
        <v>5.3250000000000002</v>
      </c>
      <c r="F871" s="86">
        <f t="shared" si="717"/>
        <v>5.3250000000000002</v>
      </c>
      <c r="G871" s="87">
        <f t="shared" si="714"/>
        <v>28.355625000000003</v>
      </c>
      <c r="H871" s="88">
        <f t="shared" si="718"/>
        <v>1.1972621413015451E+52</v>
      </c>
      <c r="I871" s="84">
        <f t="shared" si="719"/>
        <v>173.00000000000009</v>
      </c>
      <c r="J871" s="89">
        <v>865</v>
      </c>
    </row>
    <row r="872" spans="1:10">
      <c r="A872" s="84">
        <v>8192</v>
      </c>
      <c r="B872" s="84">
        <f t="shared" si="713"/>
        <v>28.866666666666667</v>
      </c>
      <c r="C872" s="112">
        <f t="shared" si="715"/>
        <v>14.74</v>
      </c>
      <c r="D872" s="116"/>
      <c r="E872" s="86">
        <f t="shared" si="716"/>
        <v>5.33</v>
      </c>
      <c r="F872" s="86">
        <f t="shared" si="717"/>
        <v>5.33</v>
      </c>
      <c r="G872" s="87">
        <f t="shared" si="714"/>
        <v>28.408899999999999</v>
      </c>
      <c r="H872" s="88">
        <f t="shared" si="718"/>
        <v>1.3752930522133121E+52</v>
      </c>
      <c r="I872" s="84">
        <f t="shared" si="719"/>
        <v>173.2000000000001</v>
      </c>
      <c r="J872" s="89">
        <v>866</v>
      </c>
    </row>
    <row r="873" spans="1:10">
      <c r="A873" s="84">
        <v>8192</v>
      </c>
      <c r="B873" s="84">
        <f t="shared" si="713"/>
        <v>28.9</v>
      </c>
      <c r="C873" s="112">
        <f t="shared" si="715"/>
        <v>14.74</v>
      </c>
      <c r="D873" s="116"/>
      <c r="E873" s="86">
        <f t="shared" si="716"/>
        <v>5.335</v>
      </c>
      <c r="F873" s="86">
        <f t="shared" si="717"/>
        <v>5.335</v>
      </c>
      <c r="G873" s="87">
        <f t="shared" si="714"/>
        <v>28.462225</v>
      </c>
      <c r="H873" s="88">
        <f t="shared" si="718"/>
        <v>1.5797968667162833E+52</v>
      </c>
      <c r="I873" s="84">
        <f t="shared" si="719"/>
        <v>173.40000000000009</v>
      </c>
      <c r="J873" s="89">
        <v>867</v>
      </c>
    </row>
    <row r="874" spans="1:10">
      <c r="A874" s="84">
        <v>8192</v>
      </c>
      <c r="B874" s="84">
        <f t="shared" si="713"/>
        <v>28.933333333333334</v>
      </c>
      <c r="C874" s="112">
        <f t="shared" si="715"/>
        <v>14.74</v>
      </c>
      <c r="D874" s="116"/>
      <c r="E874" s="86">
        <f t="shared" si="716"/>
        <v>5.34</v>
      </c>
      <c r="F874" s="86">
        <f t="shared" si="717"/>
        <v>5.34</v>
      </c>
      <c r="G874" s="87">
        <f t="shared" si="714"/>
        <v>28.515599999999999</v>
      </c>
      <c r="H874" s="88">
        <f t="shared" si="718"/>
        <v>1.8147100620264647E+52</v>
      </c>
      <c r="I874" s="84">
        <f t="shared" si="719"/>
        <v>173.60000000000008</v>
      </c>
      <c r="J874" s="89">
        <v>868</v>
      </c>
    </row>
    <row r="875" spans="1:10">
      <c r="A875" s="84">
        <v>8192</v>
      </c>
      <c r="B875" s="84">
        <f t="shared" si="713"/>
        <v>28.966666666666665</v>
      </c>
      <c r="C875" s="112">
        <f t="shared" si="715"/>
        <v>14.74</v>
      </c>
      <c r="D875" s="116"/>
      <c r="E875" s="86">
        <f t="shared" si="716"/>
        <v>5.3449999999999998</v>
      </c>
      <c r="F875" s="86">
        <f t="shared" si="717"/>
        <v>5.3449999999999998</v>
      </c>
      <c r="G875" s="87">
        <f t="shared" si="714"/>
        <v>28.569024999999996</v>
      </c>
      <c r="H875" s="88">
        <f t="shared" si="718"/>
        <v>2.0845544630463672E+52</v>
      </c>
      <c r="I875" s="84">
        <f t="shared" si="719"/>
        <v>173.8000000000001</v>
      </c>
      <c r="J875" s="89">
        <v>869</v>
      </c>
    </row>
    <row r="876" spans="1:10">
      <c r="A876" s="84">
        <v>8192</v>
      </c>
      <c r="B876" s="84">
        <f t="shared" si="713"/>
        <v>29</v>
      </c>
      <c r="C876" s="112">
        <f t="shared" si="715"/>
        <v>14.74</v>
      </c>
      <c r="D876" s="116"/>
      <c r="E876" s="86">
        <f t="shared" si="716"/>
        <v>5.3500000000000005</v>
      </c>
      <c r="F876" s="86">
        <f t="shared" si="717"/>
        <v>5.3500000000000005</v>
      </c>
      <c r="G876" s="87">
        <f t="shared" si="714"/>
        <v>28.622500000000006</v>
      </c>
      <c r="H876" s="88">
        <f t="shared" si="718"/>
        <v>2.3945242826030901E+52</v>
      </c>
      <c r="I876" s="84">
        <f t="shared" si="719"/>
        <v>174.00000000000009</v>
      </c>
      <c r="J876" s="89">
        <v>870</v>
      </c>
    </row>
    <row r="877" spans="1:10">
      <c r="A877" s="84">
        <v>8192</v>
      </c>
      <c r="B877" s="84">
        <f t="shared" si="713"/>
        <v>29.033333333333335</v>
      </c>
      <c r="C877" s="112">
        <f t="shared" si="715"/>
        <v>14.74</v>
      </c>
      <c r="D877" s="116"/>
      <c r="E877" s="86">
        <f t="shared" si="716"/>
        <v>5.3550000000000004</v>
      </c>
      <c r="F877" s="86">
        <f t="shared" si="717"/>
        <v>5.3550000000000004</v>
      </c>
      <c r="G877" s="87">
        <f t="shared" si="714"/>
        <v>28.676025000000006</v>
      </c>
      <c r="H877" s="88">
        <f t="shared" si="718"/>
        <v>2.7505861044266258E+52</v>
      </c>
      <c r="I877" s="84">
        <f t="shared" si="719"/>
        <v>174.2000000000001</v>
      </c>
      <c r="J877" s="89">
        <v>871</v>
      </c>
    </row>
    <row r="878" spans="1:10">
      <c r="A878" s="84">
        <v>8192</v>
      </c>
      <c r="B878" s="84">
        <f t="shared" si="713"/>
        <v>29.066666666666666</v>
      </c>
      <c r="C878" s="112">
        <f t="shared" si="715"/>
        <v>14.74</v>
      </c>
      <c r="D878" s="116"/>
      <c r="E878" s="86">
        <f t="shared" si="716"/>
        <v>5.36</v>
      </c>
      <c r="F878" s="86">
        <f t="shared" si="717"/>
        <v>5.36</v>
      </c>
      <c r="G878" s="87">
        <f t="shared" si="714"/>
        <v>28.729600000000005</v>
      </c>
      <c r="H878" s="88">
        <f t="shared" si="718"/>
        <v>3.1595937334325676E+52</v>
      </c>
      <c r="I878" s="84">
        <f t="shared" si="719"/>
        <v>174.40000000000009</v>
      </c>
      <c r="J878" s="89">
        <v>872</v>
      </c>
    </row>
    <row r="879" spans="1:10">
      <c r="A879" s="84">
        <v>8192</v>
      </c>
      <c r="B879" s="84">
        <f t="shared" si="713"/>
        <v>29.1</v>
      </c>
      <c r="C879" s="112">
        <f t="shared" si="715"/>
        <v>14.74</v>
      </c>
      <c r="D879" s="116"/>
      <c r="E879" s="86">
        <f t="shared" si="716"/>
        <v>5.3650000000000002</v>
      </c>
      <c r="F879" s="86">
        <f t="shared" si="717"/>
        <v>5.3650000000000002</v>
      </c>
      <c r="G879" s="87">
        <f t="shared" si="714"/>
        <v>28.783225000000002</v>
      </c>
      <c r="H879" s="88">
        <f t="shared" si="718"/>
        <v>3.6294201240529315E+52</v>
      </c>
      <c r="I879" s="84">
        <f t="shared" si="719"/>
        <v>174.60000000000008</v>
      </c>
      <c r="J879" s="89">
        <v>873</v>
      </c>
    </row>
    <row r="880" spans="1:10">
      <c r="A880" s="84">
        <v>8192</v>
      </c>
      <c r="B880" s="84">
        <f t="shared" si="713"/>
        <v>29.133333333333333</v>
      </c>
      <c r="C880" s="112">
        <f t="shared" si="715"/>
        <v>14.74</v>
      </c>
      <c r="D880" s="116"/>
      <c r="E880" s="86">
        <f t="shared" si="716"/>
        <v>5.37</v>
      </c>
      <c r="F880" s="86">
        <f t="shared" si="717"/>
        <v>5.37</v>
      </c>
      <c r="G880" s="87">
        <f t="shared" si="714"/>
        <v>28.8369</v>
      </c>
      <c r="H880" s="88">
        <f t="shared" si="718"/>
        <v>4.1691089260927366E+52</v>
      </c>
      <c r="I880" s="84">
        <f t="shared" si="719"/>
        <v>174.8000000000001</v>
      </c>
      <c r="J880" s="89">
        <v>874</v>
      </c>
    </row>
    <row r="881" spans="1:10">
      <c r="A881" s="84">
        <v>8192</v>
      </c>
      <c r="B881" s="84">
        <f t="shared" si="713"/>
        <v>29.166666666666668</v>
      </c>
      <c r="C881" s="112">
        <f t="shared" si="715"/>
        <v>14.74</v>
      </c>
      <c r="D881" s="116"/>
      <c r="E881" s="86">
        <f t="shared" si="716"/>
        <v>5.375</v>
      </c>
      <c r="F881" s="86">
        <f t="shared" si="717"/>
        <v>5.375</v>
      </c>
      <c r="G881" s="87">
        <f t="shared" si="714"/>
        <v>28.890625</v>
      </c>
      <c r="H881" s="88">
        <f t="shared" si="718"/>
        <v>4.7890485652061824E+52</v>
      </c>
      <c r="I881" s="84">
        <f t="shared" si="719"/>
        <v>175.00000000000009</v>
      </c>
      <c r="J881" s="89">
        <v>875</v>
      </c>
    </row>
    <row r="882" spans="1:10">
      <c r="A882" s="84">
        <v>8192</v>
      </c>
      <c r="B882" s="84">
        <f t="shared" si="713"/>
        <v>29.2</v>
      </c>
      <c r="C882" s="112">
        <f t="shared" si="715"/>
        <v>14.74</v>
      </c>
      <c r="D882" s="116"/>
      <c r="E882" s="86">
        <f t="shared" si="716"/>
        <v>5.38</v>
      </c>
      <c r="F882" s="86">
        <f t="shared" si="717"/>
        <v>5.38</v>
      </c>
      <c r="G882" s="87">
        <f t="shared" si="714"/>
        <v>28.944399999999998</v>
      </c>
      <c r="H882" s="88">
        <f t="shared" si="718"/>
        <v>5.5011722088532527E+52</v>
      </c>
      <c r="I882" s="84">
        <f t="shared" si="719"/>
        <v>175.2000000000001</v>
      </c>
      <c r="J882" s="89">
        <v>876</v>
      </c>
    </row>
    <row r="883" spans="1:10">
      <c r="A883" s="84">
        <v>8192</v>
      </c>
      <c r="B883" s="84">
        <f t="shared" si="713"/>
        <v>29.233333333333334</v>
      </c>
      <c r="C883" s="112">
        <f t="shared" si="715"/>
        <v>14.74</v>
      </c>
      <c r="D883" s="116"/>
      <c r="E883" s="86">
        <f t="shared" si="716"/>
        <v>5.3849999999999998</v>
      </c>
      <c r="F883" s="86">
        <f t="shared" si="717"/>
        <v>5.3849999999999998</v>
      </c>
      <c r="G883" s="87">
        <f t="shared" si="714"/>
        <v>28.998224999999998</v>
      </c>
      <c r="H883" s="88">
        <f t="shared" si="718"/>
        <v>6.3191874668651373E+52</v>
      </c>
      <c r="I883" s="84">
        <f t="shared" si="719"/>
        <v>175.40000000000009</v>
      </c>
      <c r="J883" s="89">
        <v>877</v>
      </c>
    </row>
    <row r="884" spans="1:10">
      <c r="A884" s="84">
        <v>8192</v>
      </c>
      <c r="B884" s="84">
        <f t="shared" si="713"/>
        <v>29.266666666666666</v>
      </c>
      <c r="C884" s="112">
        <f t="shared" si="715"/>
        <v>14.74</v>
      </c>
      <c r="D884" s="116"/>
      <c r="E884" s="86">
        <f t="shared" si="716"/>
        <v>5.39</v>
      </c>
      <c r="F884" s="86">
        <f t="shared" si="717"/>
        <v>5.39</v>
      </c>
      <c r="G884" s="87">
        <f t="shared" si="714"/>
        <v>29.052099999999996</v>
      </c>
      <c r="H884" s="88">
        <f t="shared" si="718"/>
        <v>7.258840248105864E+52</v>
      </c>
      <c r="I884" s="84">
        <f t="shared" si="719"/>
        <v>175.60000000000008</v>
      </c>
      <c r="J884" s="89">
        <v>878</v>
      </c>
    </row>
    <row r="885" spans="1:10">
      <c r="A885" s="84">
        <v>8192</v>
      </c>
      <c r="B885" s="84">
        <f t="shared" si="713"/>
        <v>29.3</v>
      </c>
      <c r="C885" s="112">
        <f t="shared" si="715"/>
        <v>14.74</v>
      </c>
      <c r="D885" s="116"/>
      <c r="E885" s="86">
        <f t="shared" si="716"/>
        <v>5.3950000000000005</v>
      </c>
      <c r="F885" s="86">
        <f t="shared" si="717"/>
        <v>5.3950000000000005</v>
      </c>
      <c r="G885" s="87">
        <f t="shared" si="714"/>
        <v>29.106025000000006</v>
      </c>
      <c r="H885" s="88">
        <f t="shared" si="718"/>
        <v>8.3382178521854753E+52</v>
      </c>
      <c r="I885" s="84">
        <f t="shared" si="719"/>
        <v>175.8000000000001</v>
      </c>
      <c r="J885" s="89">
        <v>879</v>
      </c>
    </row>
    <row r="886" spans="1:10">
      <c r="A886" s="84">
        <v>8192</v>
      </c>
      <c r="B886" s="84">
        <f t="shared" si="713"/>
        <v>29.333333333333332</v>
      </c>
      <c r="C886" s="112">
        <f t="shared" si="715"/>
        <v>14.74</v>
      </c>
      <c r="D886" s="116"/>
      <c r="E886" s="86">
        <f t="shared" si="716"/>
        <v>5.4</v>
      </c>
      <c r="F886" s="86">
        <f t="shared" si="717"/>
        <v>5.4</v>
      </c>
      <c r="G886" s="87">
        <f t="shared" si="714"/>
        <v>29.160000000000004</v>
      </c>
      <c r="H886" s="88">
        <f t="shared" si="718"/>
        <v>9.5780971304123668E+52</v>
      </c>
      <c r="I886" s="84">
        <f t="shared" si="719"/>
        <v>176.00000000000009</v>
      </c>
      <c r="J886" s="89">
        <v>880</v>
      </c>
    </row>
    <row r="887" spans="1:10">
      <c r="A887" s="84">
        <v>8192</v>
      </c>
      <c r="B887" s="84">
        <f t="shared" si="713"/>
        <v>29.366666666666667</v>
      </c>
      <c r="C887" s="112">
        <f t="shared" si="715"/>
        <v>14.74</v>
      </c>
      <c r="D887" s="116"/>
      <c r="E887" s="86">
        <f t="shared" si="716"/>
        <v>5.4050000000000002</v>
      </c>
      <c r="F887" s="86">
        <f t="shared" si="717"/>
        <v>5.4050000000000002</v>
      </c>
      <c r="G887" s="87">
        <f t="shared" si="714"/>
        <v>29.214025000000003</v>
      </c>
      <c r="H887" s="88">
        <f t="shared" si="718"/>
        <v>1.1002344417706508E+53</v>
      </c>
      <c r="I887" s="84">
        <f t="shared" si="719"/>
        <v>176.20000000000007</v>
      </c>
      <c r="J887" s="89">
        <v>881</v>
      </c>
    </row>
    <row r="888" spans="1:10">
      <c r="A888" s="84">
        <v>8192</v>
      </c>
      <c r="B888" s="84">
        <f t="shared" si="713"/>
        <v>29.4</v>
      </c>
      <c r="C888" s="112">
        <f t="shared" si="715"/>
        <v>14.74</v>
      </c>
      <c r="D888" s="116"/>
      <c r="E888" s="86">
        <f t="shared" si="716"/>
        <v>5.41</v>
      </c>
      <c r="F888" s="86">
        <f t="shared" si="717"/>
        <v>5.41</v>
      </c>
      <c r="G888" s="87">
        <f t="shared" si="714"/>
        <v>29.2681</v>
      </c>
      <c r="H888" s="88">
        <f t="shared" si="718"/>
        <v>1.2638374933730277E+53</v>
      </c>
      <c r="I888" s="84">
        <f t="shared" si="719"/>
        <v>176.40000000000009</v>
      </c>
      <c r="J888" s="89">
        <v>882</v>
      </c>
    </row>
    <row r="889" spans="1:10">
      <c r="A889" s="84">
        <v>8192</v>
      </c>
      <c r="B889" s="84">
        <f t="shared" si="713"/>
        <v>29.433333333333334</v>
      </c>
      <c r="C889" s="112">
        <f t="shared" si="715"/>
        <v>14.74</v>
      </c>
      <c r="D889" s="116"/>
      <c r="E889" s="86">
        <f t="shared" si="716"/>
        <v>5.415</v>
      </c>
      <c r="F889" s="86">
        <f t="shared" si="717"/>
        <v>5.415</v>
      </c>
      <c r="G889" s="87">
        <f t="shared" si="714"/>
        <v>29.322225</v>
      </c>
      <c r="H889" s="88">
        <f t="shared" si="718"/>
        <v>1.4517680496211734E+53</v>
      </c>
      <c r="I889" s="84">
        <f t="shared" si="719"/>
        <v>176.60000000000008</v>
      </c>
      <c r="J889" s="89">
        <v>883</v>
      </c>
    </row>
    <row r="890" spans="1:10">
      <c r="A890" s="84">
        <v>8192</v>
      </c>
      <c r="B890" s="84">
        <f t="shared" si="713"/>
        <v>29.466666666666665</v>
      </c>
      <c r="C890" s="112">
        <f t="shared" si="715"/>
        <v>14.74</v>
      </c>
      <c r="D890" s="116"/>
      <c r="E890" s="86">
        <f t="shared" si="716"/>
        <v>5.42</v>
      </c>
      <c r="F890" s="86">
        <f t="shared" si="717"/>
        <v>5.42</v>
      </c>
      <c r="G890" s="87">
        <f t="shared" si="714"/>
        <v>29.3764</v>
      </c>
      <c r="H890" s="88">
        <f t="shared" si="718"/>
        <v>1.6676435704370959E+53</v>
      </c>
      <c r="I890" s="84">
        <f t="shared" si="719"/>
        <v>176.8000000000001</v>
      </c>
      <c r="J890" s="89">
        <v>884</v>
      </c>
    </row>
    <row r="891" spans="1:10">
      <c r="A891" s="84">
        <v>8192</v>
      </c>
      <c r="B891" s="84">
        <f t="shared" si="713"/>
        <v>29.5</v>
      </c>
      <c r="C891" s="112">
        <f t="shared" si="715"/>
        <v>14.74</v>
      </c>
      <c r="D891" s="116"/>
      <c r="E891" s="86">
        <f t="shared" si="716"/>
        <v>5.4249999999999998</v>
      </c>
      <c r="F891" s="86">
        <f t="shared" si="717"/>
        <v>5.4249999999999998</v>
      </c>
      <c r="G891" s="87">
        <f t="shared" si="714"/>
        <v>29.430624999999999</v>
      </c>
      <c r="H891" s="88">
        <f t="shared" si="718"/>
        <v>1.9156194260824742E+53</v>
      </c>
      <c r="I891" s="84">
        <f t="shared" si="719"/>
        <v>177.00000000000009</v>
      </c>
      <c r="J891" s="89">
        <v>885</v>
      </c>
    </row>
    <row r="892" spans="1:10">
      <c r="A892" s="84">
        <v>8192</v>
      </c>
      <c r="B892" s="84">
        <f t="shared" si="713"/>
        <v>29.533333333333335</v>
      </c>
      <c r="C892" s="112">
        <f t="shared" si="715"/>
        <v>14.74</v>
      </c>
      <c r="D892" s="116"/>
      <c r="E892" s="86">
        <f t="shared" si="716"/>
        <v>5.43</v>
      </c>
      <c r="F892" s="86">
        <f t="shared" si="717"/>
        <v>5.43</v>
      </c>
      <c r="G892" s="87">
        <f t="shared" si="714"/>
        <v>29.484899999999996</v>
      </c>
      <c r="H892" s="88">
        <f t="shared" si="718"/>
        <v>2.2004688835413024E+53</v>
      </c>
      <c r="I892" s="84">
        <f t="shared" si="719"/>
        <v>177.20000000000007</v>
      </c>
      <c r="J892" s="89">
        <v>886</v>
      </c>
    </row>
    <row r="893" spans="1:10">
      <c r="A893" s="84">
        <v>8192</v>
      </c>
      <c r="B893" s="84">
        <f t="shared" si="713"/>
        <v>29.566666666666666</v>
      </c>
      <c r="C893" s="112">
        <f t="shared" si="715"/>
        <v>14.74</v>
      </c>
      <c r="D893" s="116"/>
      <c r="E893" s="86">
        <f t="shared" si="716"/>
        <v>5.4350000000000005</v>
      </c>
      <c r="F893" s="86">
        <f t="shared" si="717"/>
        <v>5.4350000000000005</v>
      </c>
      <c r="G893" s="87">
        <f t="shared" si="714"/>
        <v>29.539225000000005</v>
      </c>
      <c r="H893" s="88">
        <f t="shared" si="718"/>
        <v>2.527674986746057E+53</v>
      </c>
      <c r="I893" s="84">
        <f t="shared" si="719"/>
        <v>177.40000000000009</v>
      </c>
      <c r="J893" s="89">
        <v>887</v>
      </c>
    </row>
    <row r="894" spans="1:10">
      <c r="A894" s="84">
        <v>8192</v>
      </c>
      <c r="B894" s="84">
        <f t="shared" si="713"/>
        <v>29.6</v>
      </c>
      <c r="C894" s="112">
        <f t="shared" si="715"/>
        <v>14.74</v>
      </c>
      <c r="D894" s="116"/>
      <c r="E894" s="86">
        <f t="shared" si="716"/>
        <v>5.44</v>
      </c>
      <c r="F894" s="86">
        <f t="shared" si="717"/>
        <v>5.44</v>
      </c>
      <c r="G894" s="87">
        <f t="shared" si="714"/>
        <v>29.593600000000006</v>
      </c>
      <c r="H894" s="88">
        <f t="shared" si="718"/>
        <v>2.9035360992423473E+53</v>
      </c>
      <c r="I894" s="84">
        <f t="shared" si="719"/>
        <v>177.60000000000008</v>
      </c>
      <c r="J894" s="89">
        <v>888</v>
      </c>
    </row>
    <row r="895" spans="1:10">
      <c r="A895" s="84">
        <v>8192</v>
      </c>
      <c r="B895" s="84">
        <f t="shared" si="713"/>
        <v>29.633333333333333</v>
      </c>
      <c r="C895" s="112">
        <f t="shared" si="715"/>
        <v>14.74</v>
      </c>
      <c r="D895" s="116"/>
      <c r="E895" s="86">
        <f t="shared" si="716"/>
        <v>5.4450000000000003</v>
      </c>
      <c r="F895" s="86">
        <f t="shared" si="717"/>
        <v>5.4450000000000003</v>
      </c>
      <c r="G895" s="87">
        <f t="shared" si="714"/>
        <v>29.648025000000004</v>
      </c>
      <c r="H895" s="88">
        <f t="shared" si="718"/>
        <v>3.3352871408741939E+53</v>
      </c>
      <c r="I895" s="84">
        <f t="shared" si="719"/>
        <v>177.80000000000007</v>
      </c>
      <c r="J895" s="89">
        <v>889</v>
      </c>
    </row>
    <row r="896" spans="1:10">
      <c r="A896" s="84">
        <v>8192</v>
      </c>
      <c r="B896" s="84">
        <f t="shared" si="713"/>
        <v>29.666666666666668</v>
      </c>
      <c r="C896" s="112">
        <f t="shared" si="715"/>
        <v>14.74</v>
      </c>
      <c r="D896" s="116"/>
      <c r="E896" s="86">
        <f t="shared" si="716"/>
        <v>5.45</v>
      </c>
      <c r="F896" s="86">
        <f t="shared" si="717"/>
        <v>5.45</v>
      </c>
      <c r="G896" s="87">
        <f t="shared" si="714"/>
        <v>29.702500000000001</v>
      </c>
      <c r="H896" s="88">
        <f t="shared" si="718"/>
        <v>3.8312388521649493E+53</v>
      </c>
      <c r="I896" s="84">
        <f t="shared" si="719"/>
        <v>178.00000000000009</v>
      </c>
      <c r="J896" s="89">
        <v>890</v>
      </c>
    </row>
    <row r="897" spans="1:10">
      <c r="A897" s="84">
        <v>8192</v>
      </c>
      <c r="B897" s="84">
        <f t="shared" si="713"/>
        <v>29.7</v>
      </c>
      <c r="C897" s="112">
        <f t="shared" si="715"/>
        <v>14.74</v>
      </c>
      <c r="D897" s="116"/>
      <c r="E897" s="86">
        <f t="shared" si="716"/>
        <v>5.4550000000000001</v>
      </c>
      <c r="F897" s="86">
        <f t="shared" si="717"/>
        <v>5.4550000000000001</v>
      </c>
      <c r="G897" s="87">
        <f t="shared" si="714"/>
        <v>29.757025000000002</v>
      </c>
      <c r="H897" s="88">
        <f t="shared" si="718"/>
        <v>4.4009377670826064E+53</v>
      </c>
      <c r="I897" s="84">
        <f t="shared" si="719"/>
        <v>178.20000000000007</v>
      </c>
      <c r="J897" s="89">
        <v>891</v>
      </c>
    </row>
    <row r="898" spans="1:10">
      <c r="A898" s="84">
        <v>8192</v>
      </c>
      <c r="B898" s="84">
        <f t="shared" si="713"/>
        <v>29.733333333333334</v>
      </c>
      <c r="C898" s="112">
        <f t="shared" si="715"/>
        <v>14.74</v>
      </c>
      <c r="D898" s="116"/>
      <c r="E898" s="86">
        <f t="shared" si="716"/>
        <v>5.46</v>
      </c>
      <c r="F898" s="86">
        <f t="shared" si="717"/>
        <v>5.46</v>
      </c>
      <c r="G898" s="87">
        <f t="shared" si="714"/>
        <v>29.811599999999999</v>
      </c>
      <c r="H898" s="88">
        <f t="shared" si="718"/>
        <v>5.0553499734921141E+53</v>
      </c>
      <c r="I898" s="84">
        <f t="shared" si="719"/>
        <v>178.40000000000009</v>
      </c>
      <c r="J898" s="89">
        <v>892</v>
      </c>
    </row>
    <row r="899" spans="1:10">
      <c r="A899" s="84">
        <v>8192</v>
      </c>
      <c r="B899" s="84">
        <f t="shared" si="713"/>
        <v>29.766666666666666</v>
      </c>
      <c r="C899" s="112">
        <f t="shared" si="715"/>
        <v>14.74</v>
      </c>
      <c r="D899" s="116"/>
      <c r="E899" s="86">
        <f t="shared" si="716"/>
        <v>5.4649999999999999</v>
      </c>
      <c r="F899" s="86">
        <f t="shared" si="717"/>
        <v>5.4649999999999999</v>
      </c>
      <c r="G899" s="87">
        <f t="shared" si="714"/>
        <v>29.866225</v>
      </c>
      <c r="H899" s="88">
        <f t="shared" si="718"/>
        <v>5.8070721984846972E+53</v>
      </c>
      <c r="I899" s="84">
        <f t="shared" si="719"/>
        <v>178.60000000000008</v>
      </c>
      <c r="J899" s="89">
        <v>893</v>
      </c>
    </row>
    <row r="900" spans="1:10">
      <c r="A900" s="84">
        <v>8192</v>
      </c>
      <c r="B900" s="84">
        <f t="shared" si="713"/>
        <v>29.8</v>
      </c>
      <c r="C900" s="112">
        <f t="shared" si="715"/>
        <v>14.74</v>
      </c>
      <c r="D900" s="116"/>
      <c r="E900" s="86">
        <f t="shared" si="716"/>
        <v>5.47</v>
      </c>
      <c r="F900" s="86">
        <f t="shared" si="717"/>
        <v>5.47</v>
      </c>
      <c r="G900" s="87">
        <f t="shared" si="714"/>
        <v>29.920899999999996</v>
      </c>
      <c r="H900" s="88">
        <f t="shared" si="718"/>
        <v>6.6705742817483879E+53</v>
      </c>
      <c r="I900" s="84">
        <f t="shared" si="719"/>
        <v>178.8000000000001</v>
      </c>
      <c r="J900" s="89">
        <v>894</v>
      </c>
    </row>
    <row r="901" spans="1:10">
      <c r="A901" s="84">
        <v>8192</v>
      </c>
      <c r="B901" s="84">
        <f t="shared" si="713"/>
        <v>29.833333333333332</v>
      </c>
      <c r="C901" s="112">
        <f t="shared" si="715"/>
        <v>14.74</v>
      </c>
      <c r="D901" s="116"/>
      <c r="E901" s="86">
        <f t="shared" si="716"/>
        <v>5.4750000000000005</v>
      </c>
      <c r="F901" s="86">
        <f t="shared" si="717"/>
        <v>5.4750000000000005</v>
      </c>
      <c r="G901" s="87">
        <f t="shared" si="714"/>
        <v>29.975625000000004</v>
      </c>
      <c r="H901" s="88">
        <f t="shared" si="718"/>
        <v>7.662477704329902E+53</v>
      </c>
      <c r="I901" s="84">
        <f t="shared" si="719"/>
        <v>179.00000000000009</v>
      </c>
      <c r="J901" s="89">
        <v>895</v>
      </c>
    </row>
    <row r="902" spans="1:10">
      <c r="A902" s="84">
        <v>8192</v>
      </c>
      <c r="B902" s="84">
        <f t="shared" si="713"/>
        <v>29.866666666666667</v>
      </c>
      <c r="C902" s="112">
        <f t="shared" si="715"/>
        <v>14.74</v>
      </c>
      <c r="D902" s="116"/>
      <c r="E902" s="86">
        <f t="shared" si="716"/>
        <v>5.48</v>
      </c>
      <c r="F902" s="86">
        <f t="shared" si="717"/>
        <v>5.48</v>
      </c>
      <c r="G902" s="87">
        <f t="shared" si="714"/>
        <v>30.030400000000004</v>
      </c>
      <c r="H902" s="88">
        <f t="shared" si="718"/>
        <v>8.8018755341652163E+53</v>
      </c>
      <c r="I902" s="84">
        <f t="shared" si="719"/>
        <v>179.2000000000001</v>
      </c>
      <c r="J902" s="89">
        <v>896</v>
      </c>
    </row>
    <row r="903" spans="1:10">
      <c r="A903" s="84">
        <v>8192</v>
      </c>
      <c r="B903" s="84">
        <f t="shared" ref="B903:B906" si="720">J903/30</f>
        <v>29.9</v>
      </c>
      <c r="C903" s="112">
        <f t="shared" si="715"/>
        <v>14.74</v>
      </c>
      <c r="D903" s="116"/>
      <c r="E903" s="86">
        <f t="shared" si="716"/>
        <v>5.4850000000000003</v>
      </c>
      <c r="F903" s="86">
        <f t="shared" si="717"/>
        <v>5.4850000000000003</v>
      </c>
      <c r="G903" s="87">
        <f t="shared" ref="G903:G906" si="721">E903*F903</f>
        <v>30.085225000000005</v>
      </c>
      <c r="H903" s="88">
        <f t="shared" si="718"/>
        <v>1.0110699946984233E+54</v>
      </c>
      <c r="I903" s="84">
        <f t="shared" si="719"/>
        <v>179.40000000000009</v>
      </c>
      <c r="J903" s="89">
        <v>897</v>
      </c>
    </row>
    <row r="904" spans="1:10">
      <c r="A904" s="84">
        <v>8192</v>
      </c>
      <c r="B904" s="84">
        <f t="shared" si="720"/>
        <v>29.933333333333334</v>
      </c>
      <c r="C904" s="112">
        <f t="shared" si="715"/>
        <v>14.74</v>
      </c>
      <c r="D904" s="116"/>
      <c r="E904" s="86">
        <f t="shared" si="716"/>
        <v>5.49</v>
      </c>
      <c r="F904" s="86">
        <f t="shared" si="717"/>
        <v>5.49</v>
      </c>
      <c r="G904" s="87">
        <f t="shared" si="721"/>
        <v>30.140100000000004</v>
      </c>
      <c r="H904" s="88">
        <f t="shared" si="718"/>
        <v>1.1614144396969398E+54</v>
      </c>
      <c r="I904" s="84">
        <f t="shared" si="719"/>
        <v>179.60000000000011</v>
      </c>
      <c r="J904" s="89">
        <v>898</v>
      </c>
    </row>
    <row r="905" spans="1:10">
      <c r="A905" s="84">
        <v>8192</v>
      </c>
      <c r="B905" s="84">
        <f t="shared" si="720"/>
        <v>29.966666666666665</v>
      </c>
      <c r="C905" s="112">
        <f t="shared" si="715"/>
        <v>14.74</v>
      </c>
      <c r="D905" s="116"/>
      <c r="E905" s="86">
        <f t="shared" si="716"/>
        <v>5.4950000000000001</v>
      </c>
      <c r="F905" s="86">
        <f t="shared" si="717"/>
        <v>5.4950000000000001</v>
      </c>
      <c r="G905" s="87">
        <f t="shared" si="721"/>
        <v>30.195025000000001</v>
      </c>
      <c r="H905" s="88">
        <f t="shared" si="718"/>
        <v>1.3341148563496779E+54</v>
      </c>
      <c r="I905" s="84">
        <f t="shared" si="719"/>
        <v>179.8000000000001</v>
      </c>
      <c r="J905" s="89">
        <v>899</v>
      </c>
    </row>
    <row r="906" spans="1:10">
      <c r="A906" s="84">
        <v>8192</v>
      </c>
      <c r="B906" s="84">
        <f t="shared" si="720"/>
        <v>30</v>
      </c>
      <c r="C906" s="112">
        <f t="shared" si="715"/>
        <v>14.74</v>
      </c>
      <c r="D906" s="116"/>
      <c r="E906" s="86">
        <f t="shared" si="716"/>
        <v>5.5</v>
      </c>
      <c r="F906" s="86">
        <f t="shared" si="717"/>
        <v>5.5</v>
      </c>
      <c r="G906" s="87">
        <f t="shared" si="721"/>
        <v>30.25</v>
      </c>
      <c r="H906" s="88">
        <f t="shared" si="718"/>
        <v>1.5324955408659811E+54</v>
      </c>
      <c r="I906" s="84">
        <f t="shared" si="719"/>
        <v>180.00000000000011</v>
      </c>
      <c r="J906" s="89">
        <v>900</v>
      </c>
    </row>
    <row r="907" spans="1:10">
      <c r="C907" s="117"/>
      <c r="D907" s="116"/>
    </row>
    <row r="908" spans="1:10">
      <c r="C908" s="117"/>
      <c r="D908" s="116"/>
    </row>
    <row r="909" spans="1:10">
      <c r="C909" s="117"/>
      <c r="D909" s="116"/>
    </row>
    <row r="910" spans="1:10">
      <c r="C910" s="117"/>
      <c r="D910" s="116"/>
    </row>
    <row r="911" spans="1:10">
      <c r="C911" s="117"/>
      <c r="D911" s="116"/>
    </row>
    <row r="912" spans="1:10">
      <c r="C912" s="117"/>
      <c r="D912" s="116"/>
    </row>
    <row r="913" spans="3:4">
      <c r="C913" s="117"/>
      <c r="D913" s="116"/>
    </row>
    <row r="914" spans="3:4">
      <c r="C914" s="117"/>
      <c r="D914" s="116"/>
    </row>
    <row r="915" spans="3:4">
      <c r="C915" s="117"/>
      <c r="D915" s="116"/>
    </row>
    <row r="916" spans="3:4">
      <c r="C916" s="117"/>
      <c r="D916" s="116"/>
    </row>
    <row r="917" spans="3:4">
      <c r="C917" s="117"/>
      <c r="D917" s="116"/>
    </row>
    <row r="918" spans="3:4">
      <c r="C918" s="117"/>
      <c r="D918" s="116"/>
    </row>
    <row r="919" spans="3:4">
      <c r="C919" s="117"/>
      <c r="D919" s="116"/>
    </row>
    <row r="920" spans="3:4">
      <c r="C920" s="117"/>
      <c r="D920" s="116"/>
    </row>
    <row r="921" spans="3:4">
      <c r="C921" s="117"/>
      <c r="D921" s="116"/>
    </row>
    <row r="922" spans="3:4">
      <c r="C922" s="117"/>
      <c r="D922" s="116"/>
    </row>
    <row r="923" spans="3:4">
      <c r="C923" s="117"/>
      <c r="D923" s="116"/>
    </row>
    <row r="924" spans="3:4">
      <c r="C924" s="117"/>
      <c r="D924" s="116"/>
    </row>
    <row r="925" spans="3:4">
      <c r="C925" s="117"/>
      <c r="D925" s="116"/>
    </row>
    <row r="926" spans="3:4">
      <c r="C926" s="117"/>
      <c r="D926" s="116"/>
    </row>
    <row r="927" spans="3:4">
      <c r="C927" s="117"/>
      <c r="D927" s="116"/>
    </row>
    <row r="928" spans="3:4">
      <c r="C928" s="117"/>
      <c r="D928" s="116"/>
    </row>
    <row r="929" spans="3:4">
      <c r="C929" s="117"/>
      <c r="D929" s="116"/>
    </row>
    <row r="930" spans="3:4">
      <c r="C930" s="117"/>
      <c r="D930" s="116"/>
    </row>
    <row r="931" spans="3:4">
      <c r="C931" s="117"/>
      <c r="D931" s="116"/>
    </row>
    <row r="932" spans="3:4">
      <c r="C932" s="117"/>
      <c r="D932" s="116"/>
    </row>
    <row r="933" spans="3:4">
      <c r="C933" s="117"/>
      <c r="D933" s="116"/>
    </row>
    <row r="934" spans="3:4">
      <c r="C934" s="117"/>
      <c r="D934" s="116"/>
    </row>
    <row r="935" spans="3:4">
      <c r="C935" s="117"/>
      <c r="D935" s="116"/>
    </row>
    <row r="936" spans="3:4">
      <c r="C936" s="117"/>
      <c r="D936" s="116"/>
    </row>
    <row r="937" spans="3:4">
      <c r="C937" s="117"/>
      <c r="D937" s="116"/>
    </row>
    <row r="938" spans="3:4">
      <c r="C938" s="117"/>
      <c r="D938" s="116"/>
    </row>
    <row r="939" spans="3:4">
      <c r="C939" s="117"/>
      <c r="D939" s="116"/>
    </row>
    <row r="940" spans="3:4">
      <c r="C940" s="117"/>
      <c r="D940" s="116"/>
    </row>
    <row r="941" spans="3:4">
      <c r="C941" s="117"/>
      <c r="D941" s="116"/>
    </row>
    <row r="942" spans="3:4">
      <c r="C942" s="117"/>
      <c r="D942" s="116"/>
    </row>
    <row r="943" spans="3:4">
      <c r="C943" s="117"/>
      <c r="D943" s="116"/>
    </row>
    <row r="944" spans="3:4">
      <c r="C944" s="117"/>
      <c r="D944" s="116"/>
    </row>
    <row r="945" spans="3:4">
      <c r="C945" s="117"/>
      <c r="D945" s="116"/>
    </row>
    <row r="946" spans="3:4">
      <c r="C946" s="117"/>
      <c r="D946" s="116"/>
    </row>
    <row r="947" spans="3:4">
      <c r="C947" s="117"/>
      <c r="D947" s="116"/>
    </row>
    <row r="948" spans="3:4">
      <c r="C948" s="117"/>
      <c r="D948" s="116"/>
    </row>
    <row r="949" spans="3:4">
      <c r="C949" s="117"/>
      <c r="D949" s="116"/>
    </row>
    <row r="950" spans="3:4">
      <c r="C950" s="117"/>
      <c r="D950" s="116"/>
    </row>
    <row r="951" spans="3:4">
      <c r="C951" s="117"/>
      <c r="D951" s="116"/>
    </row>
    <row r="952" spans="3:4">
      <c r="C952" s="117"/>
      <c r="D952" s="116"/>
    </row>
    <row r="953" spans="3:4">
      <c r="C953" s="117"/>
      <c r="D953" s="116"/>
    </row>
    <row r="954" spans="3:4">
      <c r="C954" s="117"/>
      <c r="D954" s="116"/>
    </row>
    <row r="955" spans="3:4">
      <c r="C955" s="117"/>
      <c r="D955" s="116"/>
    </row>
    <row r="956" spans="3:4">
      <c r="C956" s="117"/>
      <c r="D956" s="116"/>
    </row>
    <row r="957" spans="3:4">
      <c r="C957" s="117"/>
      <c r="D957" s="116"/>
    </row>
    <row r="958" spans="3:4">
      <c r="C958" s="117"/>
      <c r="D958" s="116"/>
    </row>
    <row r="959" spans="3:4">
      <c r="C959" s="117"/>
      <c r="D959" s="116"/>
    </row>
    <row r="960" spans="3:4">
      <c r="C960" s="117"/>
      <c r="D960" s="116"/>
    </row>
    <row r="961" spans="3:4">
      <c r="C961" s="117"/>
      <c r="D961" s="116"/>
    </row>
    <row r="962" spans="3:4">
      <c r="C962" s="117"/>
      <c r="D962" s="116"/>
    </row>
    <row r="963" spans="3:4">
      <c r="C963" s="117"/>
      <c r="D963" s="116"/>
    </row>
    <row r="964" spans="3:4">
      <c r="C964" s="117"/>
      <c r="D964" s="116"/>
    </row>
    <row r="965" spans="3:4">
      <c r="C965" s="117"/>
      <c r="D965" s="116"/>
    </row>
    <row r="966" spans="3:4">
      <c r="C966" s="117"/>
      <c r="D966" s="116"/>
    </row>
    <row r="967" spans="3:4">
      <c r="C967" s="117"/>
      <c r="D967" s="116"/>
    </row>
  </sheetData>
  <phoneticPr fontId="2" type="noConversion"/>
  <conditionalFormatting sqref="U5:U1048576">
    <cfRule type="colorScale" priority="5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F5:AF1048576">
    <cfRule type="colorScale" priority="5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Q5:AQ1048576">
    <cfRule type="colorScale" priority="5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B5:BB1048576">
    <cfRule type="colorScale" priority="5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M5:BM1048576">
    <cfRule type="colorScale" priority="5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X5:BX1048576">
    <cfRule type="colorScale" priority="5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I5:CI1048576">
    <cfRule type="colorScale" priority="5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T5:CT1048576">
    <cfRule type="colorScale" priority="4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E5:DE1048576">
    <cfRule type="colorScale" priority="4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K5:K1048576 V5:V1048576 AG5:AG1048576 AR5:AR1048576 BC5:BC1048576 BN5:BN1048576 BY5:BY1048576 CJ5:CJ1048576 CU5:CU1048576">
    <cfRule type="expression" dxfId="14" priority="44">
      <formula>MOD(K5,20)=0</formula>
    </cfRule>
  </conditionalFormatting>
  <conditionalFormatting sqref="X5:X1048576 M5:M1048576 AI5:AI1048576 AT5:AT1048576 BE5:BE1048576 BP5:BP1048576 CA5:CA1048576 CL5:CL1048576 CW5:CW1048576">
    <cfRule type="cellIs" dxfId="13" priority="34" operator="greaterThan">
      <formula>1</formula>
    </cfRule>
  </conditionalFormatting>
  <conditionalFormatting sqref="AF5:AF643">
    <cfRule type="colorScale" priority="2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F5:AF643">
    <cfRule type="colorScale" priority="2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Q5:AQ643">
    <cfRule type="colorScale" priority="2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Q5:AQ643">
    <cfRule type="colorScale" priority="2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Q5:AQ643">
    <cfRule type="colorScale" priority="1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B5:BB643">
    <cfRule type="colorScale" priority="1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B5:BB643">
    <cfRule type="colorScale" priority="1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B5:BB643">
    <cfRule type="colorScale" priority="1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M5:BM643">
    <cfRule type="colorScale" priority="1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M5:BM643">
    <cfRule type="colorScale" priority="1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M5:BM643">
    <cfRule type="colorScale" priority="1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X5:BX643">
    <cfRule type="colorScale" priority="1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X5:BX643">
    <cfRule type="colorScale" priority="1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X5:BX643">
    <cfRule type="colorScale" priority="1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I5:CI643">
    <cfRule type="colorScale" priority="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I5:CI643">
    <cfRule type="colorScale" priority="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I5:CI643">
    <cfRule type="colorScale" priority="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T5:CT643">
    <cfRule type="colorScale" priority="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T5:CT643">
    <cfRule type="colorScale" priority="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T5:CT643">
    <cfRule type="colorScale" priority="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E5:DE643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E5:DE643">
    <cfRule type="colorScale" priority="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E5:DE643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967"/>
  <sheetViews>
    <sheetView tabSelected="1" workbookViewId="0">
      <selection activeCell="AA5" sqref="AA5"/>
    </sheetView>
  </sheetViews>
  <sheetFormatPr defaultRowHeight="11.25"/>
  <cols>
    <col min="1" max="1" width="6.75" style="67" customWidth="1"/>
    <col min="2" max="2" width="5.875" style="67" customWidth="1"/>
    <col min="3" max="3" width="5.875" style="85" customWidth="1"/>
    <col min="4" max="4" width="5.875" style="86" customWidth="1"/>
    <col min="5" max="5" width="5.875" style="68" customWidth="1"/>
    <col min="6" max="10" width="4.125" style="69" customWidth="1"/>
    <col min="11" max="11" width="9" style="69"/>
    <col min="12" max="12" width="5.875" style="70" customWidth="1"/>
    <col min="13" max="13" width="5.875" style="67" customWidth="1"/>
    <col min="14" max="14" width="4.625" style="71" customWidth="1"/>
    <col min="15" max="19" width="4.125" style="94" customWidth="1"/>
    <col min="20" max="23" width="4.125" style="93" customWidth="1"/>
    <col min="24" max="24" width="4.125" style="94" customWidth="1"/>
    <col min="25" max="25" width="4.125" style="120" customWidth="1"/>
    <col min="26" max="16384" width="9" style="64"/>
  </cols>
  <sheetData>
    <row r="1" spans="1:28">
      <c r="A1" s="67" t="s">
        <v>173</v>
      </c>
      <c r="B1" s="67" t="s">
        <v>174</v>
      </c>
      <c r="C1" s="85" t="s">
        <v>191</v>
      </c>
      <c r="D1" s="86" t="s">
        <v>192</v>
      </c>
      <c r="E1" s="68" t="s">
        <v>175</v>
      </c>
      <c r="K1" s="69" t="s">
        <v>185</v>
      </c>
      <c r="L1" s="70" t="s">
        <v>176</v>
      </c>
      <c r="M1" s="67">
        <f>POWER(2,0.2)</f>
        <v>1.1486983549970351</v>
      </c>
      <c r="N1" s="71" t="s">
        <v>177</v>
      </c>
      <c r="O1" s="90"/>
      <c r="P1" s="91">
        <f>P3+6</f>
        <v>6</v>
      </c>
      <c r="Q1" s="91" t="s">
        <v>167</v>
      </c>
      <c r="R1" s="91"/>
      <c r="S1" s="91"/>
      <c r="T1" s="92" t="s">
        <v>168</v>
      </c>
      <c r="U1" s="99"/>
      <c r="Y1" s="119"/>
      <c r="AA1" s="64" t="s">
        <v>188</v>
      </c>
    </row>
    <row r="2" spans="1:28">
      <c r="E2" s="68" t="s">
        <v>178</v>
      </c>
      <c r="F2" s="73" t="s">
        <v>39</v>
      </c>
      <c r="G2" s="73"/>
      <c r="H2" s="69" t="s">
        <v>40</v>
      </c>
      <c r="I2" s="69" t="s">
        <v>40</v>
      </c>
      <c r="L2" s="70" t="s">
        <v>179</v>
      </c>
      <c r="M2" s="72">
        <f>POWER(2,0.05)</f>
        <v>1.0352649238413776</v>
      </c>
      <c r="P2" s="91" t="s">
        <v>154</v>
      </c>
      <c r="Q2" s="91" t="s">
        <v>155</v>
      </c>
      <c r="R2" s="99" t="s">
        <v>193</v>
      </c>
      <c r="S2" s="91" t="s">
        <v>158</v>
      </c>
      <c r="T2" s="91" t="s">
        <v>3</v>
      </c>
      <c r="U2" s="99" t="s">
        <v>196</v>
      </c>
      <c r="AA2" s="64" t="s">
        <v>189</v>
      </c>
    </row>
    <row r="3" spans="1:28">
      <c r="A3" s="67" t="s">
        <v>180</v>
      </c>
      <c r="B3" s="67" t="s">
        <v>181</v>
      </c>
      <c r="F3" s="74" t="s">
        <v>34</v>
      </c>
      <c r="G3" s="74" t="s">
        <v>35</v>
      </c>
      <c r="H3" s="74" t="s">
        <v>17</v>
      </c>
      <c r="I3" s="74" t="s">
        <v>43</v>
      </c>
      <c r="K3" s="69" t="s">
        <v>186</v>
      </c>
      <c r="P3" s="91">
        <v>0</v>
      </c>
      <c r="Q3" s="91">
        <f>10*$D6</f>
        <v>10</v>
      </c>
      <c r="R3" s="118">
        <f>$D6</f>
        <v>1</v>
      </c>
      <c r="S3" s="91">
        <f>(R3/U3)*$L6</f>
        <v>0.90909090909090906</v>
      </c>
      <c r="T3" s="91">
        <f>Q3*$L6</f>
        <v>10</v>
      </c>
      <c r="U3" s="118">
        <f>$K6</f>
        <v>1.1000000000000001</v>
      </c>
      <c r="V3" s="93" t="s">
        <v>153</v>
      </c>
      <c r="W3" s="93" t="s">
        <v>156</v>
      </c>
      <c r="AA3" s="64" t="s">
        <v>187</v>
      </c>
    </row>
    <row r="4" spans="1:28" ht="12" thickBot="1">
      <c r="A4" s="75" t="s">
        <v>182</v>
      </c>
      <c r="B4" s="75" t="s">
        <v>183</v>
      </c>
      <c r="C4" s="102"/>
      <c r="D4" s="101"/>
      <c r="E4" s="76"/>
      <c r="L4" s="77"/>
      <c r="M4" s="75"/>
      <c r="N4" s="78"/>
      <c r="O4" s="106" t="s">
        <v>159</v>
      </c>
      <c r="P4" s="106"/>
      <c r="Q4" s="107" t="s">
        <v>160</v>
      </c>
      <c r="R4" s="106" t="s">
        <v>195</v>
      </c>
      <c r="S4" s="108" t="s">
        <v>161</v>
      </c>
      <c r="T4" s="108" t="s">
        <v>194</v>
      </c>
      <c r="U4" s="122" t="s">
        <v>162</v>
      </c>
      <c r="V4" s="108" t="s">
        <v>163</v>
      </c>
      <c r="W4" s="108" t="s">
        <v>164</v>
      </c>
      <c r="X4" s="109" t="s">
        <v>165</v>
      </c>
      <c r="Y4" s="121" t="s">
        <v>166</v>
      </c>
      <c r="AA4" s="64" t="s">
        <v>198</v>
      </c>
    </row>
    <row r="5" spans="1:28">
      <c r="A5" s="67" t="s">
        <v>184</v>
      </c>
      <c r="C5" s="112">
        <v>0</v>
      </c>
      <c r="D5" s="113"/>
      <c r="N5" s="79"/>
      <c r="S5" s="93">
        <v>1</v>
      </c>
      <c r="V5" s="93" t="s">
        <v>144</v>
      </c>
      <c r="AB5" s="64">
        <f>SQRT(2.08)</f>
        <v>1.4422205101855958</v>
      </c>
    </row>
    <row r="6" spans="1:28">
      <c r="A6" s="67">
        <f>POWER(POWER(2,0.05),N6-40)</f>
        <v>0.24999999999999922</v>
      </c>
      <c r="B6" s="67">
        <f>N6/30</f>
        <v>0</v>
      </c>
      <c r="C6" s="112">
        <f>IF(D6&gt;0,C5+D6,C5)</f>
        <v>1</v>
      </c>
      <c r="D6" s="115">
        <f>1+N6/200</f>
        <v>1</v>
      </c>
      <c r="E6" s="68">
        <f t="shared" ref="E6:E69" si="0">C6*K6*1</f>
        <v>1.1000000000000001</v>
      </c>
      <c r="F6" s="80">
        <v>0.1</v>
      </c>
      <c r="G6" s="80">
        <v>2</v>
      </c>
      <c r="H6" s="80">
        <v>1</v>
      </c>
      <c r="I6" s="80">
        <v>1</v>
      </c>
      <c r="J6" s="81">
        <f>(1-F6)+F6*G6</f>
        <v>1.1000000000000001</v>
      </c>
      <c r="K6" s="82">
        <f>J6*H6*I6</f>
        <v>1.1000000000000001</v>
      </c>
      <c r="L6" s="70">
        <v>1</v>
      </c>
      <c r="M6" s="67">
        <f>LOG(L6,2)</f>
        <v>0</v>
      </c>
      <c r="N6" s="71">
        <v>0</v>
      </c>
      <c r="O6" s="94">
        <f>$N6-P$3</f>
        <v>0</v>
      </c>
      <c r="P6" s="94">
        <f>Q$3</f>
        <v>10</v>
      </c>
      <c r="Q6" s="72">
        <v>1</v>
      </c>
      <c r="R6" s="94">
        <f>R$3/U$3</f>
        <v>0.90909090909090906</v>
      </c>
      <c r="S6" s="93">
        <f>S5*Q6</f>
        <v>1</v>
      </c>
      <c r="T6" s="93">
        <f>O6*S6*$K6*R6</f>
        <v>0</v>
      </c>
      <c r="U6" s="93">
        <f>P6*POWER($M$1,O6)</f>
        <v>10</v>
      </c>
      <c r="V6" s="93">
        <f>$L6*P6*5</f>
        <v>50</v>
      </c>
      <c r="W6" s="93">
        <f>$A6*(30+$B6)</f>
        <v>7.4999999999999769</v>
      </c>
      <c r="AA6" s="64" t="s">
        <v>190</v>
      </c>
    </row>
    <row r="7" spans="1:28">
      <c r="A7" s="67">
        <f t="shared" ref="A7:A70" si="1">POWER(POWER(2,0.05),N7-40)</f>
        <v>0.25881623096034356</v>
      </c>
      <c r="B7" s="67">
        <f t="shared" ref="B7:B70" si="2">N7/30</f>
        <v>3.3333333333333333E-2</v>
      </c>
      <c r="C7" s="112">
        <f t="shared" ref="C7:C20" si="3">IF(D7&gt;0,C6+D7,C6)</f>
        <v>1</v>
      </c>
      <c r="D7" s="113"/>
      <c r="E7" s="68">
        <f t="shared" si="0"/>
        <v>1.1130576502499996</v>
      </c>
      <c r="F7" s="80">
        <f>F6+0.1%</f>
        <v>0.10100000000000001</v>
      </c>
      <c r="G7" s="80">
        <f>G6+1%</f>
        <v>2.0099999999999998</v>
      </c>
      <c r="H7" s="80">
        <f>H6+0.5%</f>
        <v>1.0049999999999999</v>
      </c>
      <c r="I7" s="80">
        <f>I6+0.5%</f>
        <v>1.0049999999999999</v>
      </c>
      <c r="J7" s="81">
        <f t="shared" ref="J7:J70" si="4">(1-F7)+F7*G7</f>
        <v>1.1020099999999999</v>
      </c>
      <c r="K7" s="82">
        <f t="shared" ref="K7:K70" si="5">J7*H7*I7</f>
        <v>1.1130576502499996</v>
      </c>
      <c r="L7" s="70">
        <f t="shared" ref="L7:L70" si="6">POWER($M$1,N7)</f>
        <v>1.1486983549970351</v>
      </c>
      <c r="M7" s="67">
        <f>LOG(L7,2)</f>
        <v>0.20000000000000012</v>
      </c>
      <c r="N7" s="71">
        <v>1</v>
      </c>
      <c r="O7" s="94">
        <f t="shared" ref="O7:O70" si="7">$N7-P$3</f>
        <v>1</v>
      </c>
      <c r="P7" s="94">
        <f t="shared" ref="P7:P70" si="8">Q$3</f>
        <v>10</v>
      </c>
      <c r="Q7" s="72">
        <v>1</v>
      </c>
      <c r="R7" s="94">
        <f>R$3/U$3</f>
        <v>0.90909090909090906</v>
      </c>
      <c r="S7" s="93">
        <f>S6*Q7</f>
        <v>1</v>
      </c>
      <c r="T7" s="93">
        <f t="shared" ref="T7:T70" si="9">O7*S7*$K7*R7</f>
        <v>1.0118705911363632</v>
      </c>
      <c r="U7" s="93">
        <f t="shared" ref="U7:U70" si="10">P7*POWER($M$1,O7)</f>
        <v>11.486983549970351</v>
      </c>
      <c r="V7" s="93">
        <f t="shared" ref="V7:V70" si="11">$L7*P7*5</f>
        <v>57.434917749851749</v>
      </c>
      <c r="W7" s="93">
        <f t="shared" ref="W7:W70" si="12">$A7*(30+$B7)</f>
        <v>7.7731141365089851</v>
      </c>
      <c r="X7" s="94">
        <f t="shared" ref="X7:X70" si="13">U7/T7</f>
        <v>11.352225917614721</v>
      </c>
      <c r="Y7" s="120">
        <f>X7/(($C7/R$3))</f>
        <v>11.352225917614721</v>
      </c>
    </row>
    <row r="8" spans="1:28">
      <c r="A8" s="67">
        <f t="shared" si="1"/>
        <v>0.26794336563407251</v>
      </c>
      <c r="B8" s="67">
        <f t="shared" si="2"/>
        <v>6.6666666666666666E-2</v>
      </c>
      <c r="C8" s="112">
        <f t="shared" si="3"/>
        <v>1</v>
      </c>
      <c r="D8" s="113"/>
      <c r="E8" s="68">
        <f t="shared" si="0"/>
        <v>1.1262312039999993</v>
      </c>
      <c r="F8" s="80">
        <f t="shared" ref="F8:F71" si="14">F7+0.1%</f>
        <v>0.10200000000000001</v>
      </c>
      <c r="G8" s="80">
        <f t="shared" ref="G8:G71" si="15">G7+1%</f>
        <v>2.0199999999999996</v>
      </c>
      <c r="H8" s="80">
        <f t="shared" ref="H8:I23" si="16">H7+0.5%</f>
        <v>1.0099999999999998</v>
      </c>
      <c r="I8" s="80">
        <f t="shared" si="16"/>
        <v>1.0099999999999998</v>
      </c>
      <c r="J8" s="81">
        <f t="shared" si="4"/>
        <v>1.1040399999999999</v>
      </c>
      <c r="K8" s="82">
        <f t="shared" si="5"/>
        <v>1.1262312039999993</v>
      </c>
      <c r="L8" s="70">
        <f t="shared" si="6"/>
        <v>1.3195079107728944</v>
      </c>
      <c r="M8" s="67">
        <f t="shared" ref="M8:M71" si="17">LOG(L8,2)</f>
        <v>0.40000000000000024</v>
      </c>
      <c r="N8" s="71">
        <v>2</v>
      </c>
      <c r="O8" s="94">
        <f t="shared" si="7"/>
        <v>2</v>
      </c>
      <c r="P8" s="94">
        <f t="shared" si="8"/>
        <v>10</v>
      </c>
      <c r="Q8" s="72">
        <v>1</v>
      </c>
      <c r="R8" s="94">
        <f>R$3/U$3</f>
        <v>0.90909090909090906</v>
      </c>
      <c r="S8" s="93">
        <f>S7*Q8</f>
        <v>1</v>
      </c>
      <c r="T8" s="93">
        <f t="shared" si="9"/>
        <v>2.0476930981818167</v>
      </c>
      <c r="U8" s="93">
        <f t="shared" si="10"/>
        <v>13.195079107728944</v>
      </c>
      <c r="V8" s="93">
        <f t="shared" si="11"/>
        <v>65.975395538644719</v>
      </c>
      <c r="W8" s="93">
        <f t="shared" si="12"/>
        <v>8.0561638600644461</v>
      </c>
      <c r="X8" s="94">
        <f t="shared" si="13"/>
        <v>6.4438753636690436</v>
      </c>
      <c r="Y8" s="120">
        <f>X8/(($C8/R$3))</f>
        <v>6.4438753636690436</v>
      </c>
      <c r="AA8" s="64" t="s">
        <v>197</v>
      </c>
    </row>
    <row r="9" spans="1:28">
      <c r="A9" s="67">
        <f t="shared" si="1"/>
        <v>0.27739236801696043</v>
      </c>
      <c r="B9" s="67">
        <f t="shared" si="2"/>
        <v>0.1</v>
      </c>
      <c r="C9" s="112">
        <f t="shared" si="3"/>
        <v>1</v>
      </c>
      <c r="D9" s="113"/>
      <c r="E9" s="68">
        <f t="shared" si="0"/>
        <v>1.1395215702499992</v>
      </c>
      <c r="F9" s="80">
        <f t="shared" si="14"/>
        <v>0.10300000000000001</v>
      </c>
      <c r="G9" s="80">
        <f t="shared" si="15"/>
        <v>2.0299999999999994</v>
      </c>
      <c r="H9" s="80">
        <f t="shared" si="16"/>
        <v>1.0149999999999997</v>
      </c>
      <c r="I9" s="80">
        <f t="shared" si="16"/>
        <v>1.0149999999999997</v>
      </c>
      <c r="J9" s="81">
        <f t="shared" si="4"/>
        <v>1.10609</v>
      </c>
      <c r="K9" s="82">
        <f t="shared" si="5"/>
        <v>1.1395215702499992</v>
      </c>
      <c r="L9" s="70">
        <f t="shared" si="6"/>
        <v>1.5157165665103984</v>
      </c>
      <c r="M9" s="67">
        <f t="shared" si="17"/>
        <v>0.60000000000000031</v>
      </c>
      <c r="N9" s="71">
        <v>3</v>
      </c>
      <c r="O9" s="94">
        <f t="shared" si="7"/>
        <v>3</v>
      </c>
      <c r="P9" s="94">
        <f t="shared" si="8"/>
        <v>10</v>
      </c>
      <c r="Q9" s="72">
        <v>1</v>
      </c>
      <c r="R9" s="94">
        <f>R$3/U$3</f>
        <v>0.90909090909090906</v>
      </c>
      <c r="S9" s="93">
        <f>S8*Q9</f>
        <v>1</v>
      </c>
      <c r="T9" s="93">
        <f t="shared" si="9"/>
        <v>3.1077861006818157</v>
      </c>
      <c r="U9" s="93">
        <f t="shared" si="10"/>
        <v>15.157165665103985</v>
      </c>
      <c r="V9" s="93">
        <f t="shared" si="11"/>
        <v>75.78582832551993</v>
      </c>
      <c r="W9" s="93">
        <f t="shared" si="12"/>
        <v>8.3495102773105092</v>
      </c>
      <c r="X9" s="94">
        <f t="shared" si="13"/>
        <v>4.8771585862291689</v>
      </c>
      <c r="Y9" s="120">
        <f>X9/(($C9/R$3))</f>
        <v>4.8771585862291689</v>
      </c>
    </row>
    <row r="10" spans="1:28">
      <c r="A10" s="67">
        <f t="shared" si="1"/>
        <v>0.28717458874925794</v>
      </c>
      <c r="B10" s="67">
        <f t="shared" si="2"/>
        <v>0.13333333333333333</v>
      </c>
      <c r="C10" s="112">
        <f t="shared" si="3"/>
        <v>1</v>
      </c>
      <c r="D10" s="113"/>
      <c r="E10" s="68">
        <f t="shared" si="0"/>
        <v>1.1529296639999991</v>
      </c>
      <c r="F10" s="80">
        <f t="shared" si="14"/>
        <v>0.10400000000000001</v>
      </c>
      <c r="G10" s="80">
        <f t="shared" si="15"/>
        <v>2.0399999999999991</v>
      </c>
      <c r="H10" s="80">
        <f t="shared" si="16"/>
        <v>1.0199999999999996</v>
      </c>
      <c r="I10" s="80">
        <f t="shared" si="16"/>
        <v>1.0199999999999996</v>
      </c>
      <c r="J10" s="81">
        <f t="shared" si="4"/>
        <v>1.10816</v>
      </c>
      <c r="K10" s="82">
        <f t="shared" si="5"/>
        <v>1.1529296639999991</v>
      </c>
      <c r="L10" s="70">
        <f t="shared" si="6"/>
        <v>1.7411011265922487</v>
      </c>
      <c r="M10" s="67">
        <f t="shared" si="17"/>
        <v>0.80000000000000049</v>
      </c>
      <c r="N10" s="71">
        <v>4</v>
      </c>
      <c r="O10" s="94">
        <f t="shared" si="7"/>
        <v>4</v>
      </c>
      <c r="P10" s="94">
        <f t="shared" si="8"/>
        <v>10</v>
      </c>
      <c r="Q10" s="72">
        <v>1</v>
      </c>
      <c r="R10" s="94">
        <f>R$3/U$3</f>
        <v>0.90909090909090906</v>
      </c>
      <c r="S10" s="93">
        <f>S9*Q10</f>
        <v>1</v>
      </c>
      <c r="T10" s="93">
        <f t="shared" si="9"/>
        <v>4.1924715054545416</v>
      </c>
      <c r="U10" s="93">
        <f t="shared" si="10"/>
        <v>17.411011265922486</v>
      </c>
      <c r="V10" s="93">
        <f t="shared" si="11"/>
        <v>87.055056329612427</v>
      </c>
      <c r="W10" s="93">
        <f t="shared" si="12"/>
        <v>8.6535276076443051</v>
      </c>
      <c r="X10" s="94">
        <f t="shared" si="13"/>
        <v>4.1529229818903231</v>
      </c>
      <c r="Y10" s="120">
        <f>X10/(($C10/R$3))</f>
        <v>4.1529229818903231</v>
      </c>
    </row>
    <row r="11" spans="1:28">
      <c r="A11" s="67">
        <f t="shared" si="1"/>
        <v>0.29730177875067942</v>
      </c>
      <c r="B11" s="67">
        <f t="shared" si="2"/>
        <v>0.16666666666666666</v>
      </c>
      <c r="C11" s="112">
        <f t="shared" si="3"/>
        <v>1</v>
      </c>
      <c r="D11" s="113"/>
      <c r="E11" s="68">
        <f t="shared" si="0"/>
        <v>1.1664564062499989</v>
      </c>
      <c r="F11" s="80">
        <f t="shared" si="14"/>
        <v>0.10500000000000001</v>
      </c>
      <c r="G11" s="80">
        <f t="shared" si="15"/>
        <v>2.0499999999999989</v>
      </c>
      <c r="H11" s="80">
        <f t="shared" si="16"/>
        <v>1.0249999999999995</v>
      </c>
      <c r="I11" s="80">
        <f t="shared" si="16"/>
        <v>1.0249999999999995</v>
      </c>
      <c r="J11" s="81">
        <f t="shared" si="4"/>
        <v>1.11025</v>
      </c>
      <c r="K11" s="82">
        <f t="shared" si="5"/>
        <v>1.1664564062499989</v>
      </c>
      <c r="L11" s="70">
        <f t="shared" si="6"/>
        <v>2.0000000000000004</v>
      </c>
      <c r="M11" s="67">
        <f t="shared" si="17"/>
        <v>1.0000000000000002</v>
      </c>
      <c r="N11" s="71">
        <v>5</v>
      </c>
      <c r="O11" s="94">
        <f t="shared" si="7"/>
        <v>5</v>
      </c>
      <c r="P11" s="94">
        <f t="shared" si="8"/>
        <v>10</v>
      </c>
      <c r="Q11" s="72">
        <v>1</v>
      </c>
      <c r="R11" s="94">
        <f>R$3/U$3</f>
        <v>0.90909090909090906</v>
      </c>
      <c r="S11" s="93">
        <f>S10*Q11</f>
        <v>1</v>
      </c>
      <c r="T11" s="93">
        <f t="shared" si="9"/>
        <v>5.3020745738636315</v>
      </c>
      <c r="U11" s="93">
        <f t="shared" si="10"/>
        <v>20.000000000000004</v>
      </c>
      <c r="V11" s="93">
        <f t="shared" si="11"/>
        <v>100.00000000000001</v>
      </c>
      <c r="W11" s="93">
        <f t="shared" si="12"/>
        <v>8.9686036589788305</v>
      </c>
      <c r="X11" s="94">
        <f t="shared" si="13"/>
        <v>3.772108392927783</v>
      </c>
      <c r="Y11" s="120">
        <f>X11/(($C11/R$3))</f>
        <v>3.772108392927783</v>
      </c>
    </row>
    <row r="12" spans="1:28">
      <c r="A12" s="67">
        <f t="shared" si="1"/>
        <v>0.30778610333622819</v>
      </c>
      <c r="B12" s="67">
        <f t="shared" si="2"/>
        <v>0.2</v>
      </c>
      <c r="C12" s="112">
        <f t="shared" si="3"/>
        <v>1</v>
      </c>
      <c r="D12" s="113"/>
      <c r="E12" s="68">
        <f t="shared" si="0"/>
        <v>1.1801027239999984</v>
      </c>
      <c r="F12" s="80">
        <f t="shared" si="14"/>
        <v>0.10600000000000001</v>
      </c>
      <c r="G12" s="80">
        <f t="shared" si="15"/>
        <v>2.0599999999999987</v>
      </c>
      <c r="H12" s="80">
        <f t="shared" si="16"/>
        <v>1.0299999999999994</v>
      </c>
      <c r="I12" s="80">
        <f t="shared" si="16"/>
        <v>1.0299999999999994</v>
      </c>
      <c r="J12" s="81">
        <f t="shared" si="4"/>
        <v>1.1123599999999998</v>
      </c>
      <c r="K12" s="82">
        <f t="shared" si="5"/>
        <v>1.1801027239999984</v>
      </c>
      <c r="L12" s="70">
        <f t="shared" si="6"/>
        <v>2.2973967099940706</v>
      </c>
      <c r="M12" s="67">
        <f t="shared" si="17"/>
        <v>1.2000000000000006</v>
      </c>
      <c r="N12" s="71">
        <v>6</v>
      </c>
      <c r="O12" s="94">
        <f t="shared" si="7"/>
        <v>6</v>
      </c>
      <c r="P12" s="94">
        <f t="shared" si="8"/>
        <v>10</v>
      </c>
      <c r="Q12" s="72">
        <v>1</v>
      </c>
      <c r="R12" s="94">
        <f>R$3/U$3</f>
        <v>0.90909090909090906</v>
      </c>
      <c r="S12" s="93">
        <f>S11*Q12</f>
        <v>1</v>
      </c>
      <c r="T12" s="93">
        <f t="shared" si="9"/>
        <v>6.4369239490909003</v>
      </c>
      <c r="U12" s="93">
        <f t="shared" si="10"/>
        <v>22.973967099940708</v>
      </c>
      <c r="V12" s="93">
        <f t="shared" si="11"/>
        <v>114.86983549970354</v>
      </c>
      <c r="W12" s="93">
        <f t="shared" si="12"/>
        <v>9.2951403207540917</v>
      </c>
      <c r="X12" s="94">
        <f t="shared" si="13"/>
        <v>3.5690909635782426</v>
      </c>
      <c r="Y12" s="120">
        <f>X12/(($C12/R$3))</f>
        <v>3.5690909635782426</v>
      </c>
    </row>
    <row r="13" spans="1:28">
      <c r="A13" s="67">
        <f t="shared" si="1"/>
        <v>0.31864015682981472</v>
      </c>
      <c r="B13" s="67">
        <f t="shared" si="2"/>
        <v>0.23333333333333334</v>
      </c>
      <c r="C13" s="112">
        <f t="shared" si="3"/>
        <v>1</v>
      </c>
      <c r="D13" s="113"/>
      <c r="E13" s="68">
        <f t="shared" si="0"/>
        <v>1.1938695502499981</v>
      </c>
      <c r="F13" s="80">
        <f t="shared" si="14"/>
        <v>0.10700000000000001</v>
      </c>
      <c r="G13" s="80">
        <f t="shared" si="15"/>
        <v>2.0699999999999985</v>
      </c>
      <c r="H13" s="80">
        <f t="shared" si="16"/>
        <v>1.0349999999999993</v>
      </c>
      <c r="I13" s="80">
        <f t="shared" si="16"/>
        <v>1.0349999999999993</v>
      </c>
      <c r="J13" s="81">
        <f t="shared" si="4"/>
        <v>1.11449</v>
      </c>
      <c r="K13" s="82">
        <f t="shared" si="5"/>
        <v>1.1938695502499981</v>
      </c>
      <c r="L13" s="70">
        <f t="shared" si="6"/>
        <v>2.6390158215457897</v>
      </c>
      <c r="M13" s="67">
        <f t="shared" si="17"/>
        <v>1.4000000000000008</v>
      </c>
      <c r="N13" s="71">
        <v>7</v>
      </c>
      <c r="O13" s="94">
        <f t="shared" si="7"/>
        <v>7</v>
      </c>
      <c r="P13" s="94">
        <f t="shared" si="8"/>
        <v>10</v>
      </c>
      <c r="Q13" s="72">
        <v>1</v>
      </c>
      <c r="R13" s="94">
        <f>R$3/U$3</f>
        <v>0.90909090909090906</v>
      </c>
      <c r="S13" s="93">
        <f>S12*Q13</f>
        <v>1</v>
      </c>
      <c r="T13" s="93">
        <f t="shared" si="9"/>
        <v>7.5973516834090784</v>
      </c>
      <c r="U13" s="93">
        <f t="shared" si="10"/>
        <v>26.390158215457898</v>
      </c>
      <c r="V13" s="93">
        <f t="shared" si="11"/>
        <v>131.95079107728949</v>
      </c>
      <c r="W13" s="93">
        <f t="shared" si="12"/>
        <v>9.633554074821399</v>
      </c>
      <c r="X13" s="94">
        <f t="shared" si="13"/>
        <v>3.4735996588242872</v>
      </c>
      <c r="Y13" s="120">
        <f>X13/(($C13/R$3))</f>
        <v>3.4735996588242872</v>
      </c>
    </row>
    <row r="14" spans="1:28">
      <c r="A14" s="67">
        <f t="shared" si="1"/>
        <v>0.32987697769322272</v>
      </c>
      <c r="B14" s="67">
        <f t="shared" si="2"/>
        <v>0.26666666666666666</v>
      </c>
      <c r="C14" s="112">
        <f t="shared" si="3"/>
        <v>1</v>
      </c>
      <c r="D14" s="113"/>
      <c r="E14" s="68">
        <f t="shared" si="0"/>
        <v>1.2077578239999978</v>
      </c>
      <c r="F14" s="80">
        <f t="shared" si="14"/>
        <v>0.10800000000000001</v>
      </c>
      <c r="G14" s="80">
        <f t="shared" si="15"/>
        <v>2.0799999999999983</v>
      </c>
      <c r="H14" s="80">
        <f t="shared" si="16"/>
        <v>1.0399999999999991</v>
      </c>
      <c r="I14" s="80">
        <f t="shared" si="16"/>
        <v>1.0399999999999991</v>
      </c>
      <c r="J14" s="81">
        <f t="shared" si="4"/>
        <v>1.1166399999999999</v>
      </c>
      <c r="K14" s="82">
        <f t="shared" si="5"/>
        <v>1.2077578239999978</v>
      </c>
      <c r="L14" s="70">
        <f t="shared" si="6"/>
        <v>3.0314331330207978</v>
      </c>
      <c r="M14" s="67">
        <f t="shared" si="17"/>
        <v>1.600000000000001</v>
      </c>
      <c r="N14" s="71">
        <v>8</v>
      </c>
      <c r="O14" s="94">
        <f t="shared" si="7"/>
        <v>8</v>
      </c>
      <c r="P14" s="94">
        <f t="shared" si="8"/>
        <v>10</v>
      </c>
      <c r="Q14" s="72">
        <v>1</v>
      </c>
      <c r="R14" s="94">
        <f>R$3/U$3</f>
        <v>0.90909090909090906</v>
      </c>
      <c r="S14" s="93">
        <f>S13*Q14</f>
        <v>1</v>
      </c>
      <c r="T14" s="93">
        <f t="shared" si="9"/>
        <v>8.783693265454529</v>
      </c>
      <c r="U14" s="93">
        <f t="shared" si="10"/>
        <v>30.314331330207978</v>
      </c>
      <c r="V14" s="93">
        <f t="shared" si="11"/>
        <v>151.57165665103989</v>
      </c>
      <c r="W14" s="93">
        <f t="shared" si="12"/>
        <v>9.984276524848207</v>
      </c>
      <c r="X14" s="94">
        <f t="shared" si="13"/>
        <v>3.4512055936005304</v>
      </c>
      <c r="Y14" s="120">
        <f>X14/(($C14/R$3))</f>
        <v>3.4512055936005304</v>
      </c>
    </row>
    <row r="15" spans="1:28">
      <c r="A15" s="67">
        <f t="shared" si="1"/>
        <v>0.34151006418859797</v>
      </c>
      <c r="B15" s="67">
        <f t="shared" si="2"/>
        <v>0.3</v>
      </c>
      <c r="C15" s="112">
        <f t="shared" si="3"/>
        <v>1</v>
      </c>
      <c r="D15" s="113"/>
      <c r="E15" s="68">
        <f t="shared" si="0"/>
        <v>1.2217684902499975</v>
      </c>
      <c r="F15" s="80">
        <f t="shared" si="14"/>
        <v>0.10900000000000001</v>
      </c>
      <c r="G15" s="80">
        <f t="shared" si="15"/>
        <v>2.0899999999999981</v>
      </c>
      <c r="H15" s="80">
        <f t="shared" si="16"/>
        <v>1.044999999999999</v>
      </c>
      <c r="I15" s="80">
        <f t="shared" si="16"/>
        <v>1.044999999999999</v>
      </c>
      <c r="J15" s="81">
        <f t="shared" si="4"/>
        <v>1.1188099999999999</v>
      </c>
      <c r="K15" s="82">
        <f t="shared" si="5"/>
        <v>1.2217684902499975</v>
      </c>
      <c r="L15" s="70">
        <f t="shared" si="6"/>
        <v>3.4822022531844987</v>
      </c>
      <c r="M15" s="67">
        <f t="shared" si="17"/>
        <v>1.8000000000000009</v>
      </c>
      <c r="N15" s="71">
        <v>9</v>
      </c>
      <c r="O15" s="94">
        <f t="shared" si="7"/>
        <v>9</v>
      </c>
      <c r="P15" s="94">
        <f t="shared" si="8"/>
        <v>10</v>
      </c>
      <c r="Q15" s="72">
        <v>1</v>
      </c>
      <c r="R15" s="94">
        <f>R$3/U$3</f>
        <v>0.90909090909090906</v>
      </c>
      <c r="S15" s="93">
        <f>S14*Q15</f>
        <v>1</v>
      </c>
      <c r="T15" s="93">
        <f t="shared" si="9"/>
        <v>9.9962876474999796</v>
      </c>
      <c r="U15" s="93">
        <f t="shared" si="10"/>
        <v>34.822022531844986</v>
      </c>
      <c r="V15" s="93">
        <f t="shared" si="11"/>
        <v>174.11011265922494</v>
      </c>
      <c r="W15" s="93">
        <f t="shared" si="12"/>
        <v>10.347754944914518</v>
      </c>
      <c r="X15" s="94">
        <f t="shared" si="13"/>
        <v>3.4834954494885704</v>
      </c>
      <c r="Y15" s="120">
        <f>X15/(($C15/R$3))</f>
        <v>3.4834954494885704</v>
      </c>
    </row>
    <row r="16" spans="1:28">
      <c r="A16" s="67">
        <f t="shared" si="1"/>
        <v>0.35355339059327295</v>
      </c>
      <c r="B16" s="67">
        <f t="shared" si="2"/>
        <v>0.33333333333333331</v>
      </c>
      <c r="C16" s="112">
        <f t="shared" si="3"/>
        <v>2.0499999999999998</v>
      </c>
      <c r="D16" s="115">
        <f>1+N16/200</f>
        <v>1.05</v>
      </c>
      <c r="E16" s="68">
        <f t="shared" si="0"/>
        <v>2.5336001249999942</v>
      </c>
      <c r="F16" s="80">
        <f t="shared" si="14"/>
        <v>0.11000000000000001</v>
      </c>
      <c r="G16" s="80">
        <f t="shared" si="15"/>
        <v>2.0999999999999979</v>
      </c>
      <c r="H16" s="80">
        <f t="shared" si="16"/>
        <v>1.0499999999999989</v>
      </c>
      <c r="I16" s="80">
        <f t="shared" si="16"/>
        <v>1.0499999999999989</v>
      </c>
      <c r="J16" s="81">
        <f t="shared" si="4"/>
        <v>1.1209999999999998</v>
      </c>
      <c r="K16" s="82">
        <f t="shared" si="5"/>
        <v>1.2359024999999972</v>
      </c>
      <c r="L16" s="70">
        <f t="shared" si="6"/>
        <v>4.0000000000000027</v>
      </c>
      <c r="M16" s="67">
        <f t="shared" si="17"/>
        <v>2.0000000000000009</v>
      </c>
      <c r="N16" s="71">
        <v>10</v>
      </c>
      <c r="O16" s="94">
        <f t="shared" si="7"/>
        <v>10</v>
      </c>
      <c r="P16" s="94">
        <f t="shared" si="8"/>
        <v>10</v>
      </c>
      <c r="Q16" s="72">
        <v>1</v>
      </c>
      <c r="R16" s="94">
        <f>R$3/U$3</f>
        <v>0.90909090909090906</v>
      </c>
      <c r="S16" s="93">
        <f>S15*Q16</f>
        <v>1</v>
      </c>
      <c r="T16" s="93">
        <f t="shared" si="9"/>
        <v>11.235477272727247</v>
      </c>
      <c r="U16" s="93">
        <f t="shared" si="10"/>
        <v>40.000000000000028</v>
      </c>
      <c r="V16" s="93">
        <f t="shared" si="11"/>
        <v>200.00000000000014</v>
      </c>
      <c r="W16" s="93">
        <f t="shared" si="12"/>
        <v>10.724452847995947</v>
      </c>
      <c r="X16" s="94">
        <f t="shared" si="13"/>
        <v>3.5601513873465045</v>
      </c>
      <c r="Y16" s="120">
        <f>X16/(($C16/R$3))</f>
        <v>1.7366592133397585</v>
      </c>
    </row>
    <row r="17" spans="1:25">
      <c r="A17" s="67">
        <f t="shared" si="1"/>
        <v>0.36602142398640553</v>
      </c>
      <c r="B17" s="67">
        <f t="shared" si="2"/>
        <v>0.36666666666666664</v>
      </c>
      <c r="C17" s="112">
        <f t="shared" si="3"/>
        <v>2.0499999999999998</v>
      </c>
      <c r="D17" s="113"/>
      <c r="E17" s="68">
        <f t="shared" si="0"/>
        <v>2.5628296610124939</v>
      </c>
      <c r="F17" s="80">
        <f t="shared" si="14"/>
        <v>0.11100000000000002</v>
      </c>
      <c r="G17" s="80">
        <f t="shared" si="15"/>
        <v>2.1099999999999977</v>
      </c>
      <c r="H17" s="80">
        <f t="shared" si="16"/>
        <v>1.0549999999999988</v>
      </c>
      <c r="I17" s="80">
        <f t="shared" si="16"/>
        <v>1.0549999999999988</v>
      </c>
      <c r="J17" s="81">
        <f t="shared" si="4"/>
        <v>1.1232099999999998</v>
      </c>
      <c r="K17" s="82">
        <f t="shared" si="5"/>
        <v>1.250160810249997</v>
      </c>
      <c r="L17" s="70">
        <f t="shared" si="6"/>
        <v>4.5947934199881431</v>
      </c>
      <c r="M17" s="67">
        <f t="shared" si="17"/>
        <v>2.2000000000000011</v>
      </c>
      <c r="N17" s="71">
        <v>11</v>
      </c>
      <c r="O17" s="94">
        <f t="shared" si="7"/>
        <v>11</v>
      </c>
      <c r="P17" s="94">
        <f t="shared" si="8"/>
        <v>10</v>
      </c>
      <c r="Q17" s="72">
        <v>1</v>
      </c>
      <c r="R17" s="94">
        <f>R$3/U$3</f>
        <v>0.90909090909090906</v>
      </c>
      <c r="S17" s="93">
        <f>S16*Q17</f>
        <v>1</v>
      </c>
      <c r="T17" s="93">
        <f t="shared" si="9"/>
        <v>12.501608102499969</v>
      </c>
      <c r="U17" s="93">
        <f t="shared" si="10"/>
        <v>45.947934199881431</v>
      </c>
      <c r="V17" s="93">
        <f t="shared" si="11"/>
        <v>229.73967099940717</v>
      </c>
      <c r="W17" s="93">
        <f t="shared" si="12"/>
        <v>11.114850575053849</v>
      </c>
      <c r="X17" s="94">
        <f t="shared" si="13"/>
        <v>3.6753619072968013</v>
      </c>
      <c r="Y17" s="120">
        <f>X17/(($C17/R$3))</f>
        <v>1.7928594669740496</v>
      </c>
    </row>
    <row r="18" spans="1:25">
      <c r="A18" s="67">
        <f t="shared" si="1"/>
        <v>0.37892914162759872</v>
      </c>
      <c r="B18" s="67">
        <f t="shared" si="2"/>
        <v>0.4</v>
      </c>
      <c r="C18" s="112">
        <f t="shared" si="3"/>
        <v>2.0499999999999998</v>
      </c>
      <c r="D18" s="113"/>
      <c r="E18" s="68">
        <f t="shared" si="0"/>
        <v>2.592315987199993</v>
      </c>
      <c r="F18" s="80">
        <f t="shared" si="14"/>
        <v>0.11200000000000002</v>
      </c>
      <c r="G18" s="80">
        <f t="shared" si="15"/>
        <v>2.1199999999999974</v>
      </c>
      <c r="H18" s="80">
        <f t="shared" si="16"/>
        <v>1.0599999999999987</v>
      </c>
      <c r="I18" s="80">
        <f t="shared" si="16"/>
        <v>1.0599999999999987</v>
      </c>
      <c r="J18" s="81">
        <f t="shared" si="4"/>
        <v>1.1254399999999998</v>
      </c>
      <c r="K18" s="82">
        <f t="shared" si="5"/>
        <v>1.2645443839999968</v>
      </c>
      <c r="L18" s="70">
        <f t="shared" si="6"/>
        <v>5.2780316430915812</v>
      </c>
      <c r="M18" s="67">
        <f t="shared" si="17"/>
        <v>2.4000000000000012</v>
      </c>
      <c r="N18" s="71">
        <v>12</v>
      </c>
      <c r="O18" s="94">
        <f t="shared" si="7"/>
        <v>12</v>
      </c>
      <c r="P18" s="94">
        <f t="shared" si="8"/>
        <v>10</v>
      </c>
      <c r="Q18" s="72">
        <v>1</v>
      </c>
      <c r="R18" s="94">
        <f>R$3/U$3</f>
        <v>0.90909090909090906</v>
      </c>
      <c r="S18" s="93">
        <f>S17*Q18</f>
        <v>1</v>
      </c>
      <c r="T18" s="93">
        <f t="shared" si="9"/>
        <v>13.795029643636328</v>
      </c>
      <c r="U18" s="93">
        <f t="shared" si="10"/>
        <v>52.780316430915811</v>
      </c>
      <c r="V18" s="93">
        <f t="shared" si="11"/>
        <v>263.90158215457905</v>
      </c>
      <c r="W18" s="93">
        <f t="shared" si="12"/>
        <v>11.519445905479001</v>
      </c>
      <c r="X18" s="94">
        <f t="shared" si="13"/>
        <v>3.8260386381455489</v>
      </c>
      <c r="Y18" s="120">
        <f>X18/(($C18/R$3))</f>
        <v>1.8663603112905118</v>
      </c>
    </row>
    <row r="19" spans="1:25">
      <c r="A19" s="67">
        <f t="shared" si="1"/>
        <v>0.39229204894837449</v>
      </c>
      <c r="B19" s="67">
        <f t="shared" si="2"/>
        <v>0.43333333333333335</v>
      </c>
      <c r="C19" s="112">
        <f t="shared" si="3"/>
        <v>2.0499999999999998</v>
      </c>
      <c r="D19" s="113"/>
      <c r="E19" s="68">
        <f t="shared" si="0"/>
        <v>2.6220610900124921</v>
      </c>
      <c r="F19" s="80">
        <f t="shared" si="14"/>
        <v>0.11300000000000002</v>
      </c>
      <c r="G19" s="80">
        <f t="shared" si="15"/>
        <v>2.1299999999999972</v>
      </c>
      <c r="H19" s="80">
        <f t="shared" si="16"/>
        <v>1.0649999999999986</v>
      </c>
      <c r="I19" s="80">
        <f t="shared" si="16"/>
        <v>1.0649999999999986</v>
      </c>
      <c r="J19" s="81">
        <f t="shared" si="4"/>
        <v>1.1276899999999996</v>
      </c>
      <c r="K19" s="82">
        <f t="shared" si="5"/>
        <v>1.2790541902499963</v>
      </c>
      <c r="L19" s="70">
        <f t="shared" si="6"/>
        <v>6.0628662660415973</v>
      </c>
      <c r="M19" s="67">
        <f t="shared" si="17"/>
        <v>2.6000000000000014</v>
      </c>
      <c r="N19" s="71">
        <v>13</v>
      </c>
      <c r="O19" s="94">
        <f t="shared" si="7"/>
        <v>13</v>
      </c>
      <c r="P19" s="94">
        <f t="shared" si="8"/>
        <v>10</v>
      </c>
      <c r="Q19" s="72">
        <v>1</v>
      </c>
      <c r="R19" s="94">
        <f>R$3/U$3</f>
        <v>0.90909090909090906</v>
      </c>
      <c r="S19" s="93">
        <f>S18*Q19</f>
        <v>1</v>
      </c>
      <c r="T19" s="93">
        <f t="shared" si="9"/>
        <v>15.116094975681774</v>
      </c>
      <c r="U19" s="93">
        <f t="shared" si="10"/>
        <v>60.628662660415969</v>
      </c>
      <c r="V19" s="93">
        <f t="shared" si="11"/>
        <v>303.14331330207983</v>
      </c>
      <c r="W19" s="93">
        <f t="shared" si="12"/>
        <v>11.938754689662197</v>
      </c>
      <c r="X19" s="94">
        <f t="shared" si="13"/>
        <v>4.0108680686349993</v>
      </c>
      <c r="Y19" s="120">
        <f>X19/(($C19/R$3))</f>
        <v>1.9565210090902438</v>
      </c>
    </row>
    <row r="20" spans="1:25">
      <c r="A20" s="67">
        <f t="shared" si="1"/>
        <v>0.40612619817811685</v>
      </c>
      <c r="B20" s="67">
        <f t="shared" si="2"/>
        <v>0.46666666666666667</v>
      </c>
      <c r="C20" s="112">
        <f t="shared" si="3"/>
        <v>2.0499999999999998</v>
      </c>
      <c r="D20" s="113"/>
      <c r="E20" s="68">
        <f t="shared" si="0"/>
        <v>2.6520669681999913</v>
      </c>
      <c r="F20" s="80">
        <f t="shared" si="14"/>
        <v>0.11400000000000002</v>
      </c>
      <c r="G20" s="80">
        <f t="shared" si="15"/>
        <v>2.139999999999997</v>
      </c>
      <c r="H20" s="80">
        <f t="shared" si="16"/>
        <v>1.0699999999999985</v>
      </c>
      <c r="I20" s="80">
        <f t="shared" si="16"/>
        <v>1.0699999999999985</v>
      </c>
      <c r="J20" s="81">
        <f t="shared" si="4"/>
        <v>1.1299599999999996</v>
      </c>
      <c r="K20" s="82">
        <f t="shared" si="5"/>
        <v>1.2936912039999959</v>
      </c>
      <c r="L20" s="70">
        <f t="shared" si="6"/>
        <v>6.9644045063689983</v>
      </c>
      <c r="M20" s="67">
        <f t="shared" si="17"/>
        <v>2.8000000000000012</v>
      </c>
      <c r="N20" s="71">
        <v>14</v>
      </c>
      <c r="O20" s="94">
        <f t="shared" si="7"/>
        <v>14</v>
      </c>
      <c r="P20" s="94">
        <f t="shared" si="8"/>
        <v>10</v>
      </c>
      <c r="Q20" s="72">
        <v>1</v>
      </c>
      <c r="R20" s="94">
        <f>R$3/U$3</f>
        <v>0.90909090909090906</v>
      </c>
      <c r="S20" s="93">
        <f>S19*Q20</f>
        <v>1</v>
      </c>
      <c r="T20" s="93">
        <f t="shared" si="9"/>
        <v>16.465160778181765</v>
      </c>
      <c r="U20" s="93">
        <f t="shared" si="10"/>
        <v>69.644045063689987</v>
      </c>
      <c r="V20" s="93">
        <f t="shared" si="11"/>
        <v>348.22022531844993</v>
      </c>
      <c r="W20" s="93">
        <f t="shared" si="12"/>
        <v>12.373311504493293</v>
      </c>
      <c r="X20" s="94">
        <f t="shared" si="13"/>
        <v>4.2297822658358957</v>
      </c>
      <c r="Y20" s="120">
        <f>X20/(($C20/R$3))</f>
        <v>2.0633084223589737</v>
      </c>
    </row>
    <row r="21" spans="1:25">
      <c r="A21" s="67">
        <f t="shared" si="1"/>
        <v>0.42044820762685642</v>
      </c>
      <c r="B21" s="67">
        <f t="shared" si="2"/>
        <v>0.5</v>
      </c>
      <c r="C21" s="112">
        <f>IF(D21&gt;0,C20+D21,C20)</f>
        <v>2.0499999999999998</v>
      </c>
      <c r="D21" s="113"/>
      <c r="E21" s="68">
        <f t="shared" si="0"/>
        <v>2.682335632812491</v>
      </c>
      <c r="F21" s="80">
        <f t="shared" si="14"/>
        <v>0.11500000000000002</v>
      </c>
      <c r="G21" s="80">
        <f t="shared" si="15"/>
        <v>2.1499999999999968</v>
      </c>
      <c r="H21" s="80">
        <f t="shared" si="16"/>
        <v>1.0749999999999984</v>
      </c>
      <c r="I21" s="80">
        <f t="shared" si="16"/>
        <v>1.0749999999999984</v>
      </c>
      <c r="J21" s="81">
        <f t="shared" si="4"/>
        <v>1.1322499999999998</v>
      </c>
      <c r="K21" s="82">
        <f t="shared" si="5"/>
        <v>1.3084564062499957</v>
      </c>
      <c r="L21" s="70">
        <f t="shared" si="6"/>
        <v>8.0000000000000071</v>
      </c>
      <c r="M21" s="67">
        <f t="shared" si="17"/>
        <v>3.0000000000000013</v>
      </c>
      <c r="N21" s="71">
        <v>15</v>
      </c>
      <c r="O21" s="94">
        <f t="shared" si="7"/>
        <v>15</v>
      </c>
      <c r="P21" s="94">
        <f t="shared" si="8"/>
        <v>10</v>
      </c>
      <c r="Q21" s="72">
        <v>1</v>
      </c>
      <c r="R21" s="94">
        <f>R$3/U$3</f>
        <v>0.90909090909090906</v>
      </c>
      <c r="S21" s="93">
        <f>S20*Q21</f>
        <v>1</v>
      </c>
      <c r="T21" s="93">
        <f t="shared" si="9"/>
        <v>17.842587357954486</v>
      </c>
      <c r="U21" s="93">
        <f t="shared" si="10"/>
        <v>80.000000000000071</v>
      </c>
      <c r="V21" s="93">
        <f t="shared" si="11"/>
        <v>400.00000000000034</v>
      </c>
      <c r="W21" s="93">
        <f t="shared" si="12"/>
        <v>12.823670332619121</v>
      </c>
      <c r="X21" s="94">
        <f t="shared" si="13"/>
        <v>4.4836546625809239</v>
      </c>
      <c r="Y21" s="120">
        <f>X21/(($C21/R$3))</f>
        <v>2.1871486158931339</v>
      </c>
    </row>
    <row r="22" spans="1:25">
      <c r="A22" s="67">
        <f t="shared" si="1"/>
        <v>0.43527528164806129</v>
      </c>
      <c r="B22" s="67">
        <f t="shared" si="2"/>
        <v>0.53333333333333333</v>
      </c>
      <c r="C22" s="112">
        <f t="shared" ref="C22:C85" si="18">IF(D22&gt;0,C21+D22,C21)</f>
        <v>2.0499999999999998</v>
      </c>
      <c r="D22" s="116"/>
      <c r="E22" s="68">
        <f t="shared" si="0"/>
        <v>2.7128691071999902</v>
      </c>
      <c r="F22" s="80">
        <f t="shared" si="14"/>
        <v>0.11600000000000002</v>
      </c>
      <c r="G22" s="80">
        <f t="shared" si="15"/>
        <v>2.1599999999999966</v>
      </c>
      <c r="H22" s="80">
        <f t="shared" si="16"/>
        <v>1.0799999999999983</v>
      </c>
      <c r="I22" s="80">
        <f t="shared" si="16"/>
        <v>1.0799999999999983</v>
      </c>
      <c r="J22" s="81">
        <f t="shared" si="4"/>
        <v>1.1345599999999996</v>
      </c>
      <c r="K22" s="82">
        <f t="shared" si="5"/>
        <v>1.3233507839999954</v>
      </c>
      <c r="L22" s="70">
        <f t="shared" si="6"/>
        <v>9.1895868399762897</v>
      </c>
      <c r="M22" s="67">
        <f t="shared" si="17"/>
        <v>3.200000000000002</v>
      </c>
      <c r="N22" s="71">
        <v>16</v>
      </c>
      <c r="O22" s="94">
        <f t="shared" si="7"/>
        <v>16</v>
      </c>
      <c r="P22" s="94">
        <f t="shared" si="8"/>
        <v>10</v>
      </c>
      <c r="Q22" s="72">
        <v>1</v>
      </c>
      <c r="R22" s="94">
        <f>R$3/U$3</f>
        <v>0.90909090909090906</v>
      </c>
      <c r="S22" s="93">
        <f>S21*Q22</f>
        <v>1</v>
      </c>
      <c r="T22" s="93">
        <f t="shared" si="9"/>
        <v>19.248738676363569</v>
      </c>
      <c r="U22" s="93">
        <f t="shared" si="10"/>
        <v>91.89586839976289</v>
      </c>
      <c r="V22" s="93">
        <f t="shared" si="11"/>
        <v>459.47934199881445</v>
      </c>
      <c r="W22" s="93">
        <f t="shared" si="12"/>
        <v>13.290405266320805</v>
      </c>
      <c r="X22" s="94">
        <f t="shared" si="13"/>
        <v>4.7741241618395573</v>
      </c>
      <c r="Y22" s="120">
        <f>X22/(($C22/R$3))</f>
        <v>2.3288410545558818</v>
      </c>
    </row>
    <row r="23" spans="1:25">
      <c r="A23" s="67">
        <f t="shared" si="1"/>
        <v>0.45062523130541426</v>
      </c>
      <c r="B23" s="67">
        <f t="shared" si="2"/>
        <v>0.56666666666666665</v>
      </c>
      <c r="C23" s="112">
        <f t="shared" si="18"/>
        <v>2.0499999999999998</v>
      </c>
      <c r="D23" s="116"/>
      <c r="E23" s="68">
        <f t="shared" si="0"/>
        <v>2.7436694270124899</v>
      </c>
      <c r="F23" s="80">
        <f t="shared" si="14"/>
        <v>0.11700000000000002</v>
      </c>
      <c r="G23" s="80">
        <f t="shared" si="15"/>
        <v>2.1699999999999964</v>
      </c>
      <c r="H23" s="80">
        <f t="shared" si="16"/>
        <v>1.0849999999999982</v>
      </c>
      <c r="I23" s="80">
        <f t="shared" si="16"/>
        <v>1.0849999999999982</v>
      </c>
      <c r="J23" s="81">
        <f t="shared" si="4"/>
        <v>1.1368899999999997</v>
      </c>
      <c r="K23" s="82">
        <f t="shared" si="5"/>
        <v>1.3383753302499952</v>
      </c>
      <c r="L23" s="70">
        <f t="shared" si="6"/>
        <v>10.556063286183166</v>
      </c>
      <c r="M23" s="67">
        <f t="shared" si="17"/>
        <v>3.4000000000000017</v>
      </c>
      <c r="N23" s="71">
        <v>17</v>
      </c>
      <c r="O23" s="94">
        <f t="shared" si="7"/>
        <v>17</v>
      </c>
      <c r="P23" s="94">
        <f t="shared" si="8"/>
        <v>10</v>
      </c>
      <c r="Q23" s="72">
        <v>1</v>
      </c>
      <c r="R23" s="94">
        <f>R$3/U$3</f>
        <v>0.90909090909090906</v>
      </c>
      <c r="S23" s="93">
        <f>S22*Q23</f>
        <v>1</v>
      </c>
      <c r="T23" s="93">
        <f t="shared" si="9"/>
        <v>20.683982376590833</v>
      </c>
      <c r="U23" s="93">
        <f t="shared" si="10"/>
        <v>105.56063286183166</v>
      </c>
      <c r="V23" s="93">
        <f t="shared" si="11"/>
        <v>527.80316430915832</v>
      </c>
      <c r="W23" s="93">
        <f t="shared" si="12"/>
        <v>13.774111236902163</v>
      </c>
      <c r="X23" s="94">
        <f t="shared" si="13"/>
        <v>5.1034965578630676</v>
      </c>
      <c r="Y23" s="120">
        <f>X23/(($C23/R$3))</f>
        <v>2.4895105160307649</v>
      </c>
    </row>
    <row r="24" spans="1:25">
      <c r="A24" s="67">
        <f t="shared" si="1"/>
        <v>0.46651649576840293</v>
      </c>
      <c r="B24" s="67">
        <f t="shared" si="2"/>
        <v>0.6</v>
      </c>
      <c r="C24" s="112">
        <f t="shared" si="18"/>
        <v>2.0499999999999998</v>
      </c>
      <c r="D24" s="116"/>
      <c r="E24" s="68">
        <f t="shared" si="0"/>
        <v>2.7747386401999892</v>
      </c>
      <c r="F24" s="80">
        <f t="shared" si="14"/>
        <v>0.11800000000000002</v>
      </c>
      <c r="G24" s="80">
        <f t="shared" si="15"/>
        <v>2.1799999999999962</v>
      </c>
      <c r="H24" s="80">
        <f t="shared" ref="H24:I39" si="19">H23+0.5%</f>
        <v>1.0899999999999981</v>
      </c>
      <c r="I24" s="80">
        <f t="shared" si="19"/>
        <v>1.0899999999999981</v>
      </c>
      <c r="J24" s="81">
        <f t="shared" si="4"/>
        <v>1.1392399999999996</v>
      </c>
      <c r="K24" s="82">
        <f t="shared" si="5"/>
        <v>1.3535310439999948</v>
      </c>
      <c r="L24" s="70">
        <f t="shared" si="6"/>
        <v>12.125732532083198</v>
      </c>
      <c r="M24" s="67">
        <f t="shared" si="17"/>
        <v>3.6000000000000019</v>
      </c>
      <c r="N24" s="71">
        <v>18</v>
      </c>
      <c r="O24" s="94">
        <f t="shared" si="7"/>
        <v>18</v>
      </c>
      <c r="P24" s="94">
        <f t="shared" si="8"/>
        <v>10</v>
      </c>
      <c r="Q24" s="72">
        <v>1</v>
      </c>
      <c r="R24" s="94">
        <f>R$3/U$3</f>
        <v>0.90909090909090906</v>
      </c>
      <c r="S24" s="93">
        <f>S23*Q24</f>
        <v>1</v>
      </c>
      <c r="T24" s="93">
        <f t="shared" si="9"/>
        <v>22.148689810909005</v>
      </c>
      <c r="U24" s="93">
        <f t="shared" si="10"/>
        <v>121.25732532083198</v>
      </c>
      <c r="V24" s="93">
        <f t="shared" si="11"/>
        <v>606.28662660415989</v>
      </c>
      <c r="W24" s="93">
        <f t="shared" si="12"/>
        <v>14.275404770513131</v>
      </c>
      <c r="X24" s="94">
        <f t="shared" si="13"/>
        <v>5.4746951786334783</v>
      </c>
      <c r="Y24" s="120">
        <f>X24/(($C24/R$3))</f>
        <v>2.6705830139675508</v>
      </c>
    </row>
    <row r="25" spans="1:25">
      <c r="A25" s="67">
        <f t="shared" si="1"/>
        <v>0.48296816446242202</v>
      </c>
      <c r="B25" s="67">
        <f t="shared" si="2"/>
        <v>0.6333333333333333</v>
      </c>
      <c r="C25" s="112">
        <f t="shared" si="18"/>
        <v>2.0499999999999998</v>
      </c>
      <c r="D25" s="116"/>
      <c r="E25" s="68">
        <f t="shared" si="0"/>
        <v>2.8060788070124878</v>
      </c>
      <c r="F25" s="80">
        <f t="shared" si="14"/>
        <v>0.11900000000000002</v>
      </c>
      <c r="G25" s="80">
        <f t="shared" si="15"/>
        <v>2.1899999999999959</v>
      </c>
      <c r="H25" s="80">
        <f t="shared" si="19"/>
        <v>1.094999999999998</v>
      </c>
      <c r="I25" s="80">
        <f t="shared" si="19"/>
        <v>1.094999999999998</v>
      </c>
      <c r="J25" s="81">
        <f t="shared" si="4"/>
        <v>1.1416099999999996</v>
      </c>
      <c r="K25" s="82">
        <f t="shared" si="5"/>
        <v>1.3688189302499942</v>
      </c>
      <c r="L25" s="70">
        <f t="shared" si="6"/>
        <v>13.928809012738004</v>
      </c>
      <c r="M25" s="67">
        <f t="shared" si="17"/>
        <v>3.800000000000002</v>
      </c>
      <c r="N25" s="71">
        <v>19</v>
      </c>
      <c r="O25" s="94">
        <f t="shared" si="7"/>
        <v>19</v>
      </c>
      <c r="P25" s="94">
        <f t="shared" si="8"/>
        <v>10</v>
      </c>
      <c r="Q25" s="72">
        <v>1</v>
      </c>
      <c r="R25" s="94">
        <f>R$3/U$3</f>
        <v>0.90909090909090906</v>
      </c>
      <c r="S25" s="93">
        <f>S24*Q25</f>
        <v>1</v>
      </c>
      <c r="T25" s="93">
        <f t="shared" si="9"/>
        <v>23.643236067954447</v>
      </c>
      <c r="U25" s="93">
        <f t="shared" si="10"/>
        <v>139.28809012738003</v>
      </c>
      <c r="V25" s="93">
        <f t="shared" si="11"/>
        <v>696.4404506369001</v>
      </c>
      <c r="W25" s="93">
        <f t="shared" si="12"/>
        <v>14.794924771365528</v>
      </c>
      <c r="X25" s="94">
        <f t="shared" si="13"/>
        <v>5.8912447402311487</v>
      </c>
      <c r="Y25" s="120">
        <f>X25/(($C25/R$3))</f>
        <v>2.8737779220639754</v>
      </c>
    </row>
    <row r="26" spans="1:25">
      <c r="A26" s="67">
        <f t="shared" si="1"/>
        <v>0.49999999999999922</v>
      </c>
      <c r="B26" s="67">
        <f t="shared" si="2"/>
        <v>0.66666666666666663</v>
      </c>
      <c r="C26" s="112">
        <f t="shared" si="18"/>
        <v>2.0499999999999998</v>
      </c>
      <c r="D26" s="116"/>
      <c r="E26" s="68">
        <f t="shared" si="0"/>
        <v>2.8376919999999877</v>
      </c>
      <c r="F26" s="80">
        <f t="shared" si="14"/>
        <v>0.12000000000000002</v>
      </c>
      <c r="G26" s="80">
        <f t="shared" si="15"/>
        <v>2.1999999999999957</v>
      </c>
      <c r="H26" s="80">
        <f t="shared" si="19"/>
        <v>1.0999999999999979</v>
      </c>
      <c r="I26" s="80">
        <f t="shared" si="19"/>
        <v>1.0999999999999979</v>
      </c>
      <c r="J26" s="81">
        <f t="shared" si="4"/>
        <v>1.1439999999999995</v>
      </c>
      <c r="K26" s="82">
        <f t="shared" si="5"/>
        <v>1.3842399999999941</v>
      </c>
      <c r="L26" s="70">
        <f t="shared" si="6"/>
        <v>16.000000000000021</v>
      </c>
      <c r="M26" s="67">
        <f t="shared" si="17"/>
        <v>4.0000000000000018</v>
      </c>
      <c r="N26" s="71">
        <v>20</v>
      </c>
      <c r="O26" s="94">
        <f t="shared" si="7"/>
        <v>20</v>
      </c>
      <c r="P26" s="94">
        <f t="shared" si="8"/>
        <v>10</v>
      </c>
      <c r="Q26" s="72">
        <v>1</v>
      </c>
      <c r="R26" s="94">
        <f>R$3/U$3</f>
        <v>0.90909090909090906</v>
      </c>
      <c r="S26" s="93">
        <f>S25*Q26</f>
        <v>1</v>
      </c>
      <c r="T26" s="93">
        <f t="shared" si="9"/>
        <v>25.167999999999893</v>
      </c>
      <c r="U26" s="93">
        <f t="shared" si="10"/>
        <v>160.00000000000023</v>
      </c>
      <c r="V26" s="93">
        <f t="shared" si="11"/>
        <v>800.00000000000114</v>
      </c>
      <c r="W26" s="93">
        <f t="shared" si="12"/>
        <v>15.333333333333311</v>
      </c>
      <c r="X26" s="94">
        <f t="shared" si="13"/>
        <v>6.3572790845518483</v>
      </c>
      <c r="Y26" s="120">
        <f>X26/(($C26/R$3))</f>
        <v>3.1011117485618773</v>
      </c>
    </row>
    <row r="27" spans="1:25">
      <c r="A27" s="67">
        <f t="shared" si="1"/>
        <v>0.5176324619206879</v>
      </c>
      <c r="B27" s="67">
        <f t="shared" si="2"/>
        <v>0.7</v>
      </c>
      <c r="C27" s="112">
        <f t="shared" si="18"/>
        <v>2.0499999999999998</v>
      </c>
      <c r="D27" s="116"/>
      <c r="E27" s="68">
        <f t="shared" si="0"/>
        <v>2.8695803040124868</v>
      </c>
      <c r="F27" s="80">
        <f t="shared" si="14"/>
        <v>0.12100000000000002</v>
      </c>
      <c r="G27" s="80">
        <f t="shared" si="15"/>
        <v>2.2099999999999955</v>
      </c>
      <c r="H27" s="80">
        <f t="shared" si="19"/>
        <v>1.1049999999999978</v>
      </c>
      <c r="I27" s="80">
        <f t="shared" si="19"/>
        <v>1.1049999999999978</v>
      </c>
      <c r="J27" s="81">
        <f t="shared" si="4"/>
        <v>1.1464099999999995</v>
      </c>
      <c r="K27" s="82">
        <f t="shared" si="5"/>
        <v>1.3997952702499936</v>
      </c>
      <c r="L27" s="70">
        <f t="shared" si="6"/>
        <v>18.379173679952583</v>
      </c>
      <c r="M27" s="67">
        <f t="shared" si="17"/>
        <v>4.200000000000002</v>
      </c>
      <c r="N27" s="71">
        <v>21</v>
      </c>
      <c r="O27" s="94">
        <f t="shared" si="7"/>
        <v>21</v>
      </c>
      <c r="P27" s="94">
        <f t="shared" si="8"/>
        <v>10</v>
      </c>
      <c r="Q27" s="72">
        <v>1</v>
      </c>
      <c r="R27" s="94">
        <f>R$3/U$3</f>
        <v>0.90909090909090906</v>
      </c>
      <c r="S27" s="93">
        <f>S26*Q27</f>
        <v>1</v>
      </c>
      <c r="T27" s="93">
        <f t="shared" si="9"/>
        <v>26.723364250227149</v>
      </c>
      <c r="U27" s="93">
        <f t="shared" si="10"/>
        <v>183.79173679952584</v>
      </c>
      <c r="V27" s="93">
        <f t="shared" si="11"/>
        <v>918.95868399762912</v>
      </c>
      <c r="W27" s="93">
        <f t="shared" si="12"/>
        <v>15.891316580965118</v>
      </c>
      <c r="X27" s="94">
        <f t="shared" si="13"/>
        <v>6.8775673256769529</v>
      </c>
      <c r="Y27" s="120">
        <f>X27/(($C27/R$3))</f>
        <v>3.3549108905741236</v>
      </c>
    </row>
    <row r="28" spans="1:25">
      <c r="A28" s="67">
        <f t="shared" si="1"/>
        <v>0.53588673126814579</v>
      </c>
      <c r="B28" s="67">
        <f t="shared" si="2"/>
        <v>0.73333333333333328</v>
      </c>
      <c r="C28" s="112">
        <f t="shared" si="18"/>
        <v>2.0499999999999998</v>
      </c>
      <c r="D28" s="116"/>
      <c r="E28" s="68">
        <f t="shared" si="0"/>
        <v>2.9017458161999863</v>
      </c>
      <c r="F28" s="80">
        <f t="shared" si="14"/>
        <v>0.12200000000000003</v>
      </c>
      <c r="G28" s="80">
        <f t="shared" si="15"/>
        <v>2.2199999999999953</v>
      </c>
      <c r="H28" s="80">
        <f t="shared" si="19"/>
        <v>1.1099999999999977</v>
      </c>
      <c r="I28" s="80">
        <f t="shared" si="19"/>
        <v>1.1099999999999977</v>
      </c>
      <c r="J28" s="81">
        <f t="shared" si="4"/>
        <v>1.1488399999999994</v>
      </c>
      <c r="K28" s="82">
        <f t="shared" si="5"/>
        <v>1.4154857639999934</v>
      </c>
      <c r="L28" s="70">
        <f t="shared" si="6"/>
        <v>21.112126572366336</v>
      </c>
      <c r="M28" s="67">
        <f t="shared" si="17"/>
        <v>4.4000000000000021</v>
      </c>
      <c r="N28" s="71">
        <v>22</v>
      </c>
      <c r="O28" s="94">
        <f t="shared" si="7"/>
        <v>22</v>
      </c>
      <c r="P28" s="94">
        <f t="shared" si="8"/>
        <v>10</v>
      </c>
      <c r="Q28" s="72">
        <v>1</v>
      </c>
      <c r="R28" s="94">
        <f>R$3/U$3</f>
        <v>0.90909090909090906</v>
      </c>
      <c r="S28" s="93">
        <f>S27*Q28</f>
        <v>1</v>
      </c>
      <c r="T28" s="93">
        <f t="shared" si="9"/>
        <v>28.309715279999867</v>
      </c>
      <c r="U28" s="93">
        <f t="shared" si="10"/>
        <v>211.12126572366336</v>
      </c>
      <c r="V28" s="93">
        <f t="shared" si="11"/>
        <v>1055.6063286183169</v>
      </c>
      <c r="W28" s="93">
        <f t="shared" si="12"/>
        <v>16.469585540974347</v>
      </c>
      <c r="X28" s="94">
        <f t="shared" si="13"/>
        <v>7.4575552468666277</v>
      </c>
      <c r="Y28" s="120">
        <f>X28/(($C28/R$3))</f>
        <v>3.6378318277398187</v>
      </c>
    </row>
    <row r="29" spans="1:25">
      <c r="A29" s="67">
        <f t="shared" si="1"/>
        <v>0.55478473603392175</v>
      </c>
      <c r="B29" s="67">
        <f t="shared" si="2"/>
        <v>0.76666666666666672</v>
      </c>
      <c r="C29" s="112">
        <f t="shared" si="18"/>
        <v>2.0499999999999998</v>
      </c>
      <c r="D29" s="116"/>
      <c r="E29" s="68">
        <f t="shared" si="0"/>
        <v>2.9341906460124858</v>
      </c>
      <c r="F29" s="80">
        <f t="shared" si="14"/>
        <v>0.12300000000000003</v>
      </c>
      <c r="G29" s="80">
        <f t="shared" si="15"/>
        <v>2.2299999999999951</v>
      </c>
      <c r="H29" s="80">
        <f t="shared" si="19"/>
        <v>1.1149999999999975</v>
      </c>
      <c r="I29" s="80">
        <f t="shared" si="19"/>
        <v>1.1149999999999975</v>
      </c>
      <c r="J29" s="81">
        <f t="shared" si="4"/>
        <v>1.1512899999999995</v>
      </c>
      <c r="K29" s="82">
        <f t="shared" si="5"/>
        <v>1.4313125102499933</v>
      </c>
      <c r="L29" s="70">
        <f t="shared" si="6"/>
        <v>24.251465064166407</v>
      </c>
      <c r="M29" s="67">
        <f t="shared" si="17"/>
        <v>4.6000000000000023</v>
      </c>
      <c r="N29" s="71">
        <v>23</v>
      </c>
      <c r="O29" s="94">
        <f t="shared" si="7"/>
        <v>23</v>
      </c>
      <c r="P29" s="94">
        <f t="shared" si="8"/>
        <v>10</v>
      </c>
      <c r="Q29" s="72">
        <v>1</v>
      </c>
      <c r="R29" s="94">
        <f>R$3/U$3</f>
        <v>0.90909090909090906</v>
      </c>
      <c r="S29" s="93">
        <f>S28*Q29</f>
        <v>1</v>
      </c>
      <c r="T29" s="93">
        <f t="shared" si="9"/>
        <v>29.927443396136226</v>
      </c>
      <c r="U29" s="93">
        <f t="shared" si="10"/>
        <v>242.51465064166408</v>
      </c>
      <c r="V29" s="93">
        <f t="shared" si="11"/>
        <v>1212.5732532083205</v>
      </c>
      <c r="W29" s="93">
        <f t="shared" si="12"/>
        <v>17.068877045310327</v>
      </c>
      <c r="X29" s="94">
        <f t="shared" si="13"/>
        <v>8.1034202431395741</v>
      </c>
      <c r="Y29" s="120">
        <f>X29/(($C29/R$3))</f>
        <v>3.9528879234827192</v>
      </c>
    </row>
    <row r="30" spans="1:25">
      <c r="A30" s="67">
        <f t="shared" si="1"/>
        <v>0.57434917749851677</v>
      </c>
      <c r="B30" s="67">
        <f t="shared" si="2"/>
        <v>0.8</v>
      </c>
      <c r="C30" s="112">
        <f t="shared" si="18"/>
        <v>2.0499999999999998</v>
      </c>
      <c r="D30" s="116"/>
      <c r="E30" s="68">
        <f t="shared" si="0"/>
        <v>2.9669169151999846</v>
      </c>
      <c r="F30" s="80">
        <f t="shared" si="14"/>
        <v>0.12400000000000003</v>
      </c>
      <c r="G30" s="80">
        <f t="shared" si="15"/>
        <v>2.2399999999999949</v>
      </c>
      <c r="H30" s="80">
        <f t="shared" si="19"/>
        <v>1.1199999999999974</v>
      </c>
      <c r="I30" s="80">
        <f t="shared" si="19"/>
        <v>1.1199999999999974</v>
      </c>
      <c r="J30" s="81">
        <f t="shared" si="4"/>
        <v>1.1537599999999995</v>
      </c>
      <c r="K30" s="82">
        <f t="shared" si="5"/>
        <v>1.4472765439999926</v>
      </c>
      <c r="L30" s="70">
        <f t="shared" si="6"/>
        <v>27.857618025476015</v>
      </c>
      <c r="M30" s="67">
        <f t="shared" si="17"/>
        <v>4.8000000000000025</v>
      </c>
      <c r="N30" s="71">
        <v>24</v>
      </c>
      <c r="O30" s="94">
        <f t="shared" si="7"/>
        <v>24</v>
      </c>
      <c r="P30" s="94">
        <f t="shared" si="8"/>
        <v>10</v>
      </c>
      <c r="Q30" s="72">
        <v>1</v>
      </c>
      <c r="R30" s="94">
        <f>R$3/U$3</f>
        <v>0.90909090909090906</v>
      </c>
      <c r="S30" s="93">
        <f>S29*Q30</f>
        <v>1</v>
      </c>
      <c r="T30" s="93">
        <f t="shared" si="9"/>
        <v>31.57694277818166</v>
      </c>
      <c r="U30" s="93">
        <f t="shared" si="10"/>
        <v>278.57618025476017</v>
      </c>
      <c r="V30" s="93">
        <f t="shared" si="11"/>
        <v>1392.8809012738009</v>
      </c>
      <c r="W30" s="93">
        <f t="shared" si="12"/>
        <v>17.689954666954318</v>
      </c>
      <c r="X30" s="94">
        <f t="shared" si="13"/>
        <v>8.8221390592392819</v>
      </c>
      <c r="Y30" s="120">
        <f>X30/(($C30/R$3))</f>
        <v>4.3034824679216017</v>
      </c>
    </row>
    <row r="31" spans="1:25">
      <c r="A31" s="67">
        <f t="shared" si="1"/>
        <v>0.59460355750135974</v>
      </c>
      <c r="B31" s="67">
        <f t="shared" si="2"/>
        <v>0.83333333333333337</v>
      </c>
      <c r="C31" s="112">
        <f t="shared" si="18"/>
        <v>2.0499999999999998</v>
      </c>
      <c r="D31" s="116"/>
      <c r="E31" s="68">
        <f t="shared" si="0"/>
        <v>2.9999267578124837</v>
      </c>
      <c r="F31" s="80">
        <f t="shared" si="14"/>
        <v>0.12500000000000003</v>
      </c>
      <c r="G31" s="80">
        <f t="shared" si="15"/>
        <v>2.2499999999999947</v>
      </c>
      <c r="H31" s="80">
        <f t="shared" si="19"/>
        <v>1.1249999999999973</v>
      </c>
      <c r="I31" s="80">
        <f t="shared" si="19"/>
        <v>1.1249999999999973</v>
      </c>
      <c r="J31" s="81">
        <f t="shared" si="4"/>
        <v>1.1562499999999993</v>
      </c>
      <c r="K31" s="82">
        <f t="shared" si="5"/>
        <v>1.4633789062499922</v>
      </c>
      <c r="L31" s="70">
        <f t="shared" si="6"/>
        <v>32.000000000000057</v>
      </c>
      <c r="M31" s="67">
        <f t="shared" si="17"/>
        <v>5.0000000000000027</v>
      </c>
      <c r="N31" s="71">
        <v>25</v>
      </c>
      <c r="O31" s="94">
        <f t="shared" si="7"/>
        <v>25</v>
      </c>
      <c r="P31" s="94">
        <f t="shared" si="8"/>
        <v>10</v>
      </c>
      <c r="Q31" s="72">
        <v>1</v>
      </c>
      <c r="R31" s="94">
        <f>R$3/U$3</f>
        <v>0.90909090909090906</v>
      </c>
      <c r="S31" s="93">
        <f>S30*Q31</f>
        <v>1</v>
      </c>
      <c r="T31" s="93">
        <f t="shared" si="9"/>
        <v>33.258611505681642</v>
      </c>
      <c r="U31" s="93">
        <f t="shared" si="10"/>
        <v>320.00000000000057</v>
      </c>
      <c r="V31" s="93">
        <f t="shared" si="11"/>
        <v>1600.0000000000027</v>
      </c>
      <c r="W31" s="93">
        <f t="shared" si="12"/>
        <v>18.333609689625259</v>
      </c>
      <c r="X31" s="94">
        <f t="shared" si="13"/>
        <v>9.6215682349016358</v>
      </c>
      <c r="Y31" s="120">
        <f>X31/(($C31/R$3))</f>
        <v>4.6934479194642131</v>
      </c>
    </row>
    <row r="32" spans="1:25">
      <c r="A32" s="67">
        <f t="shared" si="1"/>
        <v>0.61557220667245749</v>
      </c>
      <c r="B32" s="67">
        <f t="shared" si="2"/>
        <v>0.8666666666666667</v>
      </c>
      <c r="C32" s="112">
        <f t="shared" si="18"/>
        <v>2.0499999999999998</v>
      </c>
      <c r="D32" s="116"/>
      <c r="E32" s="68">
        <f t="shared" si="0"/>
        <v>3.0332223201999833</v>
      </c>
      <c r="F32" s="80">
        <f t="shared" si="14"/>
        <v>0.12600000000000003</v>
      </c>
      <c r="G32" s="80">
        <f t="shared" si="15"/>
        <v>2.2599999999999945</v>
      </c>
      <c r="H32" s="80">
        <f t="shared" si="19"/>
        <v>1.1299999999999972</v>
      </c>
      <c r="I32" s="80">
        <f t="shared" si="19"/>
        <v>1.1299999999999972</v>
      </c>
      <c r="J32" s="81">
        <f t="shared" si="4"/>
        <v>1.1587599999999993</v>
      </c>
      <c r="K32" s="82">
        <f t="shared" si="5"/>
        <v>1.4796206439999919</v>
      </c>
      <c r="L32" s="70">
        <f t="shared" si="6"/>
        <v>36.75834735990518</v>
      </c>
      <c r="M32" s="67">
        <f t="shared" si="17"/>
        <v>5.2000000000000028</v>
      </c>
      <c r="N32" s="71">
        <v>26</v>
      </c>
      <c r="O32" s="94">
        <f t="shared" si="7"/>
        <v>26</v>
      </c>
      <c r="P32" s="94">
        <f t="shared" si="8"/>
        <v>10</v>
      </c>
      <c r="Q32" s="72">
        <v>1</v>
      </c>
      <c r="R32" s="94">
        <f>R$3/U$3</f>
        <v>0.90909090909090906</v>
      </c>
      <c r="S32" s="93">
        <f>S31*Q32</f>
        <v>1</v>
      </c>
      <c r="T32" s="93">
        <f t="shared" si="9"/>
        <v>34.97285158545435</v>
      </c>
      <c r="U32" s="93">
        <f t="shared" si="10"/>
        <v>367.58347359905179</v>
      </c>
      <c r="V32" s="93">
        <f t="shared" si="11"/>
        <v>1837.9173679952589</v>
      </c>
      <c r="W32" s="93">
        <f t="shared" si="12"/>
        <v>19.000662112623189</v>
      </c>
      <c r="X32" s="94">
        <f t="shared" si="13"/>
        <v>10.510537658071165</v>
      </c>
      <c r="Y32" s="120">
        <f>X32/(($C32/R$3))</f>
        <v>5.1270915405225201</v>
      </c>
    </row>
    <row r="33" spans="1:25">
      <c r="A33" s="67">
        <f t="shared" si="1"/>
        <v>0.63728031365963045</v>
      </c>
      <c r="B33" s="67">
        <f t="shared" si="2"/>
        <v>0.9</v>
      </c>
      <c r="C33" s="112">
        <f t="shared" si="18"/>
        <v>2.0499999999999998</v>
      </c>
      <c r="D33" s="116"/>
      <c r="E33" s="68">
        <f t="shared" si="0"/>
        <v>3.0668057610124824</v>
      </c>
      <c r="F33" s="80">
        <f t="shared" si="14"/>
        <v>0.12700000000000003</v>
      </c>
      <c r="G33" s="80">
        <f t="shared" si="15"/>
        <v>2.2699999999999942</v>
      </c>
      <c r="H33" s="80">
        <f t="shared" si="19"/>
        <v>1.1349999999999971</v>
      </c>
      <c r="I33" s="80">
        <f t="shared" si="19"/>
        <v>1.1349999999999971</v>
      </c>
      <c r="J33" s="81">
        <f t="shared" si="4"/>
        <v>1.1612899999999993</v>
      </c>
      <c r="K33" s="82">
        <f t="shared" si="5"/>
        <v>1.4960028102499916</v>
      </c>
      <c r="L33" s="70">
        <f t="shared" si="6"/>
        <v>42.224253144732685</v>
      </c>
      <c r="M33" s="67">
        <f t="shared" si="17"/>
        <v>5.400000000000003</v>
      </c>
      <c r="N33" s="71">
        <v>27</v>
      </c>
      <c r="O33" s="94">
        <f t="shared" si="7"/>
        <v>27</v>
      </c>
      <c r="P33" s="94">
        <f t="shared" si="8"/>
        <v>10</v>
      </c>
      <c r="Q33" s="72">
        <v>1</v>
      </c>
      <c r="R33" s="94">
        <f>R$3/U$3</f>
        <v>0.90909090909090906</v>
      </c>
      <c r="S33" s="93">
        <f>S32*Q33</f>
        <v>1</v>
      </c>
      <c r="T33" s="93">
        <f t="shared" si="9"/>
        <v>36.720068978863431</v>
      </c>
      <c r="U33" s="93">
        <f t="shared" si="10"/>
        <v>422.24253144732688</v>
      </c>
      <c r="V33" s="93">
        <f t="shared" si="11"/>
        <v>2111.2126572366342</v>
      </c>
      <c r="W33" s="93">
        <f t="shared" si="12"/>
        <v>19.691961692082579</v>
      </c>
      <c r="X33" s="94">
        <f t="shared" si="13"/>
        <v>11.498958013678443</v>
      </c>
      <c r="Y33" s="120">
        <f>X33/(($C33/R$3))</f>
        <v>5.6092478115504605</v>
      </c>
    </row>
    <row r="34" spans="1:25">
      <c r="A34" s="67">
        <f t="shared" si="1"/>
        <v>0.65975395538644654</v>
      </c>
      <c r="B34" s="67">
        <f t="shared" si="2"/>
        <v>0.93333333333333335</v>
      </c>
      <c r="C34" s="112">
        <f t="shared" si="18"/>
        <v>2.0499999999999998</v>
      </c>
      <c r="D34" s="116"/>
      <c r="E34" s="68">
        <f t="shared" si="0"/>
        <v>3.1006792511999817</v>
      </c>
      <c r="F34" s="80">
        <f t="shared" si="14"/>
        <v>0.12800000000000003</v>
      </c>
      <c r="G34" s="80">
        <f t="shared" si="15"/>
        <v>2.279999999999994</v>
      </c>
      <c r="H34" s="80">
        <f t="shared" si="19"/>
        <v>1.139999999999997</v>
      </c>
      <c r="I34" s="80">
        <f t="shared" si="19"/>
        <v>1.139999999999997</v>
      </c>
      <c r="J34" s="81">
        <f t="shared" si="4"/>
        <v>1.1638399999999993</v>
      </c>
      <c r="K34" s="82">
        <f t="shared" si="5"/>
        <v>1.5125264639999911</v>
      </c>
      <c r="L34" s="70">
        <f t="shared" si="6"/>
        <v>48.502930128332828</v>
      </c>
      <c r="M34" s="67">
        <f t="shared" si="17"/>
        <v>5.6000000000000032</v>
      </c>
      <c r="N34" s="71">
        <v>28</v>
      </c>
      <c r="O34" s="94">
        <f t="shared" si="7"/>
        <v>28</v>
      </c>
      <c r="P34" s="94">
        <f t="shared" si="8"/>
        <v>10</v>
      </c>
      <c r="Q34" s="72">
        <v>1</v>
      </c>
      <c r="R34" s="94">
        <f>R$3/U$3</f>
        <v>0.90909090909090906</v>
      </c>
      <c r="S34" s="93">
        <f>S33*Q34</f>
        <v>1</v>
      </c>
      <c r="T34" s="93">
        <f t="shared" si="9"/>
        <v>38.500673629090677</v>
      </c>
      <c r="U34" s="93">
        <f t="shared" si="10"/>
        <v>485.02930128332827</v>
      </c>
      <c r="V34" s="93">
        <f t="shared" si="11"/>
        <v>2425.1465064166414</v>
      </c>
      <c r="W34" s="93">
        <f t="shared" si="12"/>
        <v>20.408389019954079</v>
      </c>
      <c r="X34" s="94">
        <f t="shared" si="13"/>
        <v>12.59794324525391</v>
      </c>
      <c r="Y34" s="120">
        <f>X34/(($C34/R$3))</f>
        <v>6.1453381684165418</v>
      </c>
    </row>
    <row r="35" spans="1:25">
      <c r="A35" s="67">
        <f t="shared" si="1"/>
        <v>0.68302012837719717</v>
      </c>
      <c r="B35" s="67">
        <f t="shared" si="2"/>
        <v>0.96666666666666667</v>
      </c>
      <c r="C35" s="112">
        <f t="shared" si="18"/>
        <v>2.0499999999999998</v>
      </c>
      <c r="D35" s="116"/>
      <c r="E35" s="68">
        <f t="shared" si="0"/>
        <v>3.1348449740124806</v>
      </c>
      <c r="F35" s="80">
        <f t="shared" si="14"/>
        <v>0.12900000000000003</v>
      </c>
      <c r="G35" s="80">
        <f t="shared" si="15"/>
        <v>2.2899999999999938</v>
      </c>
      <c r="H35" s="80">
        <f t="shared" si="19"/>
        <v>1.1449999999999969</v>
      </c>
      <c r="I35" s="80">
        <f t="shared" si="19"/>
        <v>1.1449999999999969</v>
      </c>
      <c r="J35" s="81">
        <f t="shared" si="4"/>
        <v>1.1664099999999993</v>
      </c>
      <c r="K35" s="82">
        <f t="shared" si="5"/>
        <v>1.5291926702499907</v>
      </c>
      <c r="L35" s="70">
        <f t="shared" si="6"/>
        <v>55.715236050952051</v>
      </c>
      <c r="M35" s="67">
        <f t="shared" si="17"/>
        <v>5.8000000000000034</v>
      </c>
      <c r="N35" s="71">
        <v>29</v>
      </c>
      <c r="O35" s="94">
        <f t="shared" si="7"/>
        <v>29</v>
      </c>
      <c r="P35" s="94">
        <f t="shared" si="8"/>
        <v>10</v>
      </c>
      <c r="Q35" s="72">
        <v>1</v>
      </c>
      <c r="R35" s="94">
        <f>R$3/U$3</f>
        <v>0.90909090909090906</v>
      </c>
      <c r="S35" s="93">
        <f>S34*Q35</f>
        <v>1</v>
      </c>
      <c r="T35" s="93">
        <f t="shared" si="9"/>
        <v>40.315079488408848</v>
      </c>
      <c r="U35" s="93">
        <f t="shared" si="10"/>
        <v>557.15236050952046</v>
      </c>
      <c r="V35" s="93">
        <f t="shared" si="11"/>
        <v>2785.7618025476022</v>
      </c>
      <c r="W35" s="93">
        <f t="shared" si="12"/>
        <v>21.150856642080537</v>
      </c>
      <c r="X35" s="94">
        <f t="shared" si="13"/>
        <v>13.819949447692633</v>
      </c>
      <c r="Y35" s="120">
        <f>X35/(($C35/R$3))</f>
        <v>6.7414387549720161</v>
      </c>
    </row>
    <row r="36" spans="1:25">
      <c r="A36" s="67">
        <f t="shared" si="1"/>
        <v>0.70710678118654691</v>
      </c>
      <c r="B36" s="67">
        <f t="shared" si="2"/>
        <v>1</v>
      </c>
      <c r="C36" s="112">
        <f t="shared" si="18"/>
        <v>2.0499999999999998</v>
      </c>
      <c r="D36" s="116"/>
      <c r="E36" s="68">
        <f t="shared" si="0"/>
        <v>3.1693051249999797</v>
      </c>
      <c r="F36" s="80">
        <f t="shared" si="14"/>
        <v>0.13000000000000003</v>
      </c>
      <c r="G36" s="80">
        <f t="shared" si="15"/>
        <v>2.2999999999999936</v>
      </c>
      <c r="H36" s="80">
        <f t="shared" si="19"/>
        <v>1.1499999999999968</v>
      </c>
      <c r="I36" s="80">
        <f t="shared" si="19"/>
        <v>1.1499999999999968</v>
      </c>
      <c r="J36" s="81">
        <f t="shared" si="4"/>
        <v>1.1689999999999992</v>
      </c>
      <c r="K36" s="82">
        <f t="shared" si="5"/>
        <v>1.5460024999999902</v>
      </c>
      <c r="L36" s="70">
        <f t="shared" si="6"/>
        <v>64.000000000000114</v>
      </c>
      <c r="M36" s="67">
        <f t="shared" si="17"/>
        <v>6.0000000000000027</v>
      </c>
      <c r="N36" s="71">
        <v>30</v>
      </c>
      <c r="O36" s="94">
        <f t="shared" si="7"/>
        <v>30</v>
      </c>
      <c r="P36" s="94">
        <f t="shared" si="8"/>
        <v>10</v>
      </c>
      <c r="Q36" s="72">
        <v>2</v>
      </c>
      <c r="R36" s="94">
        <f>R$3/U$3</f>
        <v>0.90909090909090906</v>
      </c>
      <c r="S36" s="93">
        <f>S35*Q36</f>
        <v>2</v>
      </c>
      <c r="T36" s="93">
        <f t="shared" si="9"/>
        <v>84.32740909090856</v>
      </c>
      <c r="U36" s="93">
        <f t="shared" si="10"/>
        <v>640.00000000000114</v>
      </c>
      <c r="V36" s="93">
        <f t="shared" si="11"/>
        <v>3200.0000000000055</v>
      </c>
      <c r="W36" s="93">
        <f t="shared" si="12"/>
        <v>21.920310216782955</v>
      </c>
      <c r="X36" s="94">
        <f t="shared" si="13"/>
        <v>7.5894659506264883</v>
      </c>
      <c r="Y36" s="120">
        <f>X36/(($C36/R$3))</f>
        <v>3.7021785125007263</v>
      </c>
    </row>
    <row r="37" spans="1:25">
      <c r="A37" s="67">
        <f t="shared" si="1"/>
        <v>0.73204284797281216</v>
      </c>
      <c r="B37" s="67">
        <f t="shared" si="2"/>
        <v>1.0333333333333334</v>
      </c>
      <c r="C37" s="112">
        <f t="shared" si="18"/>
        <v>2.0499999999999998</v>
      </c>
      <c r="D37" s="116"/>
      <c r="E37" s="68">
        <f t="shared" si="0"/>
        <v>3.2040619120124791</v>
      </c>
      <c r="F37" s="80">
        <f t="shared" si="14"/>
        <v>0.13100000000000003</v>
      </c>
      <c r="G37" s="80">
        <f t="shared" si="15"/>
        <v>2.3099999999999934</v>
      </c>
      <c r="H37" s="80">
        <f t="shared" si="19"/>
        <v>1.1549999999999967</v>
      </c>
      <c r="I37" s="80">
        <f t="shared" si="19"/>
        <v>1.1549999999999967</v>
      </c>
      <c r="J37" s="81">
        <f t="shared" si="4"/>
        <v>1.1716099999999992</v>
      </c>
      <c r="K37" s="82">
        <f t="shared" si="5"/>
        <v>1.56295703024999</v>
      </c>
      <c r="L37" s="70">
        <f t="shared" si="6"/>
        <v>73.516694719810388</v>
      </c>
      <c r="M37" s="67">
        <f t="shared" si="17"/>
        <v>6.2000000000000037</v>
      </c>
      <c r="N37" s="71">
        <v>31</v>
      </c>
      <c r="O37" s="94">
        <f t="shared" si="7"/>
        <v>31</v>
      </c>
      <c r="P37" s="94">
        <f t="shared" si="8"/>
        <v>10</v>
      </c>
      <c r="Q37" s="72">
        <v>1</v>
      </c>
      <c r="R37" s="94">
        <f>R$3/U$3</f>
        <v>0.90909090909090906</v>
      </c>
      <c r="S37" s="93">
        <f>S36*Q37</f>
        <v>2</v>
      </c>
      <c r="T37" s="93">
        <f t="shared" si="9"/>
        <v>88.093941704999438</v>
      </c>
      <c r="U37" s="93">
        <f t="shared" si="10"/>
        <v>735.16694719810391</v>
      </c>
      <c r="V37" s="93">
        <f t="shared" si="11"/>
        <v>3675.8347359905197</v>
      </c>
      <c r="W37" s="93">
        <f t="shared" si="12"/>
        <v>22.717729715422937</v>
      </c>
      <c r="X37" s="94">
        <f t="shared" si="13"/>
        <v>8.3452611265819012</v>
      </c>
      <c r="Y37" s="120">
        <f>X37/(($C37/R$3))</f>
        <v>4.0708590861375136</v>
      </c>
    </row>
    <row r="38" spans="1:25">
      <c r="A38" s="67">
        <f t="shared" si="1"/>
        <v>0.75785828325519855</v>
      </c>
      <c r="B38" s="67">
        <f t="shared" si="2"/>
        <v>1.0666666666666667</v>
      </c>
      <c r="C38" s="112">
        <f t="shared" si="18"/>
        <v>2.0499999999999998</v>
      </c>
      <c r="D38" s="116"/>
      <c r="E38" s="68">
        <f t="shared" si="0"/>
        <v>3.2391175551999787</v>
      </c>
      <c r="F38" s="80">
        <f t="shared" si="14"/>
        <v>0.13200000000000003</v>
      </c>
      <c r="G38" s="80">
        <f t="shared" si="15"/>
        <v>2.3199999999999932</v>
      </c>
      <c r="H38" s="80">
        <f t="shared" si="19"/>
        <v>1.1599999999999966</v>
      </c>
      <c r="I38" s="80">
        <f t="shared" si="19"/>
        <v>1.1599999999999966</v>
      </c>
      <c r="J38" s="81">
        <f t="shared" si="4"/>
        <v>1.1742399999999993</v>
      </c>
      <c r="K38" s="82">
        <f t="shared" si="5"/>
        <v>1.5800573439999896</v>
      </c>
      <c r="L38" s="70">
        <f t="shared" si="6"/>
        <v>84.448506289465413</v>
      </c>
      <c r="M38" s="67">
        <f t="shared" si="17"/>
        <v>6.4000000000000039</v>
      </c>
      <c r="N38" s="71">
        <v>32</v>
      </c>
      <c r="O38" s="94">
        <f t="shared" si="7"/>
        <v>32</v>
      </c>
      <c r="P38" s="94">
        <f t="shared" si="8"/>
        <v>10</v>
      </c>
      <c r="Q38" s="72">
        <v>1</v>
      </c>
      <c r="R38" s="94">
        <f>R$3/U$3</f>
        <v>0.90909090909090906</v>
      </c>
      <c r="S38" s="93">
        <f>S37*Q38</f>
        <v>2</v>
      </c>
      <c r="T38" s="93">
        <f t="shared" si="9"/>
        <v>91.930609105453939</v>
      </c>
      <c r="U38" s="93">
        <f t="shared" si="10"/>
        <v>844.48506289465411</v>
      </c>
      <c r="V38" s="93">
        <f t="shared" si="11"/>
        <v>4222.4253144732702</v>
      </c>
      <c r="W38" s="93">
        <f t="shared" si="12"/>
        <v>23.544130666461502</v>
      </c>
      <c r="X38" s="94">
        <f t="shared" si="13"/>
        <v>9.1861140822633107</v>
      </c>
      <c r="Y38" s="120">
        <f>X38/(($C38/R$3))</f>
        <v>4.4810312596406394</v>
      </c>
    </row>
    <row r="39" spans="1:25">
      <c r="A39" s="67">
        <f t="shared" si="1"/>
        <v>0.78458409789675032</v>
      </c>
      <c r="B39" s="67">
        <f t="shared" si="2"/>
        <v>1.1000000000000001</v>
      </c>
      <c r="C39" s="112">
        <f t="shared" si="18"/>
        <v>2.0499999999999998</v>
      </c>
      <c r="D39" s="116"/>
      <c r="E39" s="68">
        <f t="shared" si="0"/>
        <v>3.2744742870124774</v>
      </c>
      <c r="F39" s="80">
        <f t="shared" si="14"/>
        <v>0.13300000000000003</v>
      </c>
      <c r="G39" s="80">
        <f t="shared" si="15"/>
        <v>2.329999999999993</v>
      </c>
      <c r="H39" s="80">
        <f t="shared" si="19"/>
        <v>1.1649999999999965</v>
      </c>
      <c r="I39" s="80">
        <f t="shared" si="19"/>
        <v>1.1649999999999965</v>
      </c>
      <c r="J39" s="81">
        <f t="shared" si="4"/>
        <v>1.1768899999999991</v>
      </c>
      <c r="K39" s="82">
        <f t="shared" si="5"/>
        <v>1.5973045302499891</v>
      </c>
      <c r="L39" s="70">
        <f t="shared" si="6"/>
        <v>97.005860256665699</v>
      </c>
      <c r="M39" s="67">
        <f t="shared" si="17"/>
        <v>6.6000000000000032</v>
      </c>
      <c r="N39" s="71">
        <v>33</v>
      </c>
      <c r="O39" s="94">
        <f t="shared" si="7"/>
        <v>33</v>
      </c>
      <c r="P39" s="94">
        <f t="shared" si="8"/>
        <v>10</v>
      </c>
      <c r="Q39" s="72">
        <v>1</v>
      </c>
      <c r="R39" s="94">
        <f>R$3/U$3</f>
        <v>0.90909090909090906</v>
      </c>
      <c r="S39" s="93">
        <f>S38*Q39</f>
        <v>2</v>
      </c>
      <c r="T39" s="93">
        <f t="shared" si="9"/>
        <v>95.838271814999331</v>
      </c>
      <c r="U39" s="93">
        <f t="shared" si="10"/>
        <v>970.05860256665699</v>
      </c>
      <c r="V39" s="93">
        <f t="shared" si="11"/>
        <v>4850.2930128332846</v>
      </c>
      <c r="W39" s="93">
        <f t="shared" si="12"/>
        <v>24.400565444588935</v>
      </c>
      <c r="X39" s="94">
        <f t="shared" si="13"/>
        <v>10.121829037560298</v>
      </c>
      <c r="Y39" s="120">
        <f>X39/(($C39/R$3))</f>
        <v>4.937477579297707</v>
      </c>
    </row>
    <row r="40" spans="1:25">
      <c r="A40" s="67">
        <f t="shared" si="1"/>
        <v>0.81225239635623525</v>
      </c>
      <c r="B40" s="67">
        <f t="shared" si="2"/>
        <v>1.1333333333333333</v>
      </c>
      <c r="C40" s="112">
        <f t="shared" si="18"/>
        <v>2.0499999999999998</v>
      </c>
      <c r="D40" s="116"/>
      <c r="E40" s="68">
        <f t="shared" si="0"/>
        <v>3.3101343521999769</v>
      </c>
      <c r="F40" s="80">
        <f t="shared" si="14"/>
        <v>0.13400000000000004</v>
      </c>
      <c r="G40" s="80">
        <f t="shared" si="15"/>
        <v>2.3399999999999928</v>
      </c>
      <c r="H40" s="80">
        <f t="shared" ref="H40:I55" si="20">H39+0.5%</f>
        <v>1.1699999999999964</v>
      </c>
      <c r="I40" s="80">
        <f t="shared" si="20"/>
        <v>1.1699999999999964</v>
      </c>
      <c r="J40" s="81">
        <f t="shared" si="4"/>
        <v>1.1795599999999991</v>
      </c>
      <c r="K40" s="82">
        <f t="shared" si="5"/>
        <v>1.6146996839999888</v>
      </c>
      <c r="L40" s="70">
        <f t="shared" si="6"/>
        <v>111.43047210190414</v>
      </c>
      <c r="M40" s="67">
        <f t="shared" si="17"/>
        <v>6.8000000000000034</v>
      </c>
      <c r="N40" s="71">
        <v>34</v>
      </c>
      <c r="O40" s="94">
        <f t="shared" si="7"/>
        <v>34</v>
      </c>
      <c r="P40" s="94">
        <f t="shared" si="8"/>
        <v>10</v>
      </c>
      <c r="Q40" s="72">
        <v>1</v>
      </c>
      <c r="R40" s="94">
        <f>R$3/U$3</f>
        <v>0.90909090909090906</v>
      </c>
      <c r="S40" s="93">
        <f>S39*Q40</f>
        <v>2</v>
      </c>
      <c r="T40" s="93">
        <f t="shared" si="9"/>
        <v>99.817798647272028</v>
      </c>
      <c r="U40" s="93">
        <f t="shared" si="10"/>
        <v>1114.3047210190414</v>
      </c>
      <c r="V40" s="93">
        <f t="shared" si="11"/>
        <v>5571.5236050952071</v>
      </c>
      <c r="W40" s="93">
        <f t="shared" si="12"/>
        <v>25.288124606557457</v>
      </c>
      <c r="X40" s="94">
        <f t="shared" si="13"/>
        <v>11.163387052410165</v>
      </c>
      <c r="Y40" s="120">
        <f>X40/(($C40/R$3))</f>
        <v>5.4455546597122764</v>
      </c>
    </row>
    <row r="41" spans="1:25">
      <c r="A41" s="67">
        <f t="shared" si="1"/>
        <v>0.84089641525371428</v>
      </c>
      <c r="B41" s="67">
        <f t="shared" si="2"/>
        <v>1.1666666666666667</v>
      </c>
      <c r="C41" s="112">
        <f t="shared" si="18"/>
        <v>3.2249999999999996</v>
      </c>
      <c r="D41" s="115">
        <f>1+N41/200</f>
        <v>1.175</v>
      </c>
      <c r="E41" s="68">
        <f t="shared" si="0"/>
        <v>5.2639865976562126</v>
      </c>
      <c r="F41" s="80">
        <f t="shared" si="14"/>
        <v>0.13500000000000004</v>
      </c>
      <c r="G41" s="80">
        <f t="shared" si="15"/>
        <v>2.3499999999999925</v>
      </c>
      <c r="H41" s="80">
        <f t="shared" si="20"/>
        <v>1.1749999999999963</v>
      </c>
      <c r="I41" s="80">
        <f t="shared" si="20"/>
        <v>1.1749999999999963</v>
      </c>
      <c r="J41" s="81">
        <f t="shared" si="4"/>
        <v>1.1822499999999991</v>
      </c>
      <c r="K41" s="82">
        <f t="shared" si="5"/>
        <v>1.6322439062499885</v>
      </c>
      <c r="L41" s="70">
        <f t="shared" si="6"/>
        <v>128.00000000000031</v>
      </c>
      <c r="M41" s="67">
        <f t="shared" si="17"/>
        <v>7.0000000000000036</v>
      </c>
      <c r="N41" s="71">
        <v>35</v>
      </c>
      <c r="O41" s="94">
        <f t="shared" si="7"/>
        <v>35</v>
      </c>
      <c r="P41" s="94">
        <f t="shared" si="8"/>
        <v>10</v>
      </c>
      <c r="Q41" s="72">
        <v>1</v>
      </c>
      <c r="R41" s="94">
        <f>R$3/U$3</f>
        <v>0.90909090909090906</v>
      </c>
      <c r="S41" s="93">
        <f>S40*Q41</f>
        <v>2</v>
      </c>
      <c r="T41" s="93">
        <f t="shared" si="9"/>
        <v>103.87006676136291</v>
      </c>
      <c r="U41" s="93">
        <f t="shared" si="10"/>
        <v>1280.0000000000032</v>
      </c>
      <c r="V41" s="93">
        <f t="shared" si="11"/>
        <v>6400.0000000000164</v>
      </c>
      <c r="W41" s="93">
        <f t="shared" si="12"/>
        <v>26.207938275407429</v>
      </c>
      <c r="X41" s="94">
        <f t="shared" si="13"/>
        <v>12.323088257377837</v>
      </c>
      <c r="Y41" s="120">
        <f>X41/(($C41/R$3))</f>
        <v>3.8211126379466163</v>
      </c>
    </row>
    <row r="42" spans="1:25">
      <c r="A42" s="67">
        <f t="shared" si="1"/>
        <v>0.8705505632961239</v>
      </c>
      <c r="B42" s="67">
        <f t="shared" si="2"/>
        <v>1.2</v>
      </c>
      <c r="C42" s="112">
        <f t="shared" si="18"/>
        <v>3.2249999999999996</v>
      </c>
      <c r="D42" s="116"/>
      <c r="E42" s="68">
        <f t="shared" si="0"/>
        <v>5.3210510303999596</v>
      </c>
      <c r="F42" s="80">
        <f t="shared" si="14"/>
        <v>0.13600000000000004</v>
      </c>
      <c r="G42" s="80">
        <f t="shared" si="15"/>
        <v>2.3599999999999923</v>
      </c>
      <c r="H42" s="80">
        <f t="shared" si="20"/>
        <v>1.1799999999999962</v>
      </c>
      <c r="I42" s="80">
        <f t="shared" si="20"/>
        <v>1.1799999999999962</v>
      </c>
      <c r="J42" s="81">
        <f t="shared" si="4"/>
        <v>1.1849599999999989</v>
      </c>
      <c r="K42" s="82">
        <f t="shared" si="5"/>
        <v>1.6499383039999878</v>
      </c>
      <c r="L42" s="70">
        <f t="shared" si="6"/>
        <v>147.03338943962083</v>
      </c>
      <c r="M42" s="67">
        <f t="shared" si="17"/>
        <v>7.2000000000000037</v>
      </c>
      <c r="N42" s="71">
        <v>36</v>
      </c>
      <c r="O42" s="94">
        <f t="shared" si="7"/>
        <v>36</v>
      </c>
      <c r="P42" s="94">
        <f t="shared" si="8"/>
        <v>10</v>
      </c>
      <c r="Q42" s="72">
        <v>1</v>
      </c>
      <c r="R42" s="94">
        <f>R$3/U$3</f>
        <v>0.90909090909090906</v>
      </c>
      <c r="S42" s="93">
        <f>S41*Q42</f>
        <v>2</v>
      </c>
      <c r="T42" s="93">
        <f t="shared" si="9"/>
        <v>107.99596171636284</v>
      </c>
      <c r="U42" s="93">
        <f t="shared" si="10"/>
        <v>1470.3338943962083</v>
      </c>
      <c r="V42" s="93">
        <f t="shared" si="11"/>
        <v>7351.6694719810412</v>
      </c>
      <c r="W42" s="93">
        <f t="shared" si="12"/>
        <v>27.161177574839066</v>
      </c>
      <c r="X42" s="94">
        <f t="shared" si="13"/>
        <v>13.614711800593494</v>
      </c>
      <c r="Y42" s="120">
        <f>X42/(($C42/R$3))</f>
        <v>4.2216160621995336</v>
      </c>
    </row>
    <row r="43" spans="1:25">
      <c r="A43" s="67">
        <f t="shared" si="1"/>
        <v>0.90125046261082997</v>
      </c>
      <c r="B43" s="67">
        <f t="shared" si="2"/>
        <v>1.2333333333333334</v>
      </c>
      <c r="C43" s="112">
        <f t="shared" si="18"/>
        <v>3.2249999999999996</v>
      </c>
      <c r="D43" s="116"/>
      <c r="E43" s="68">
        <f t="shared" si="0"/>
        <v>5.3786033685562096</v>
      </c>
      <c r="F43" s="80">
        <f t="shared" si="14"/>
        <v>0.13700000000000004</v>
      </c>
      <c r="G43" s="80">
        <f t="shared" si="15"/>
        <v>2.3699999999999921</v>
      </c>
      <c r="H43" s="80">
        <f t="shared" si="20"/>
        <v>1.1849999999999961</v>
      </c>
      <c r="I43" s="80">
        <f t="shared" si="20"/>
        <v>1.1849999999999961</v>
      </c>
      <c r="J43" s="81">
        <f t="shared" si="4"/>
        <v>1.187689999999999</v>
      </c>
      <c r="K43" s="82">
        <f t="shared" si="5"/>
        <v>1.6677839902499876</v>
      </c>
      <c r="L43" s="70">
        <f t="shared" si="6"/>
        <v>168.89701257893086</v>
      </c>
      <c r="M43" s="67">
        <f t="shared" si="17"/>
        <v>7.4000000000000039</v>
      </c>
      <c r="N43" s="71">
        <v>37</v>
      </c>
      <c r="O43" s="94">
        <f t="shared" si="7"/>
        <v>37</v>
      </c>
      <c r="P43" s="94">
        <f t="shared" si="8"/>
        <v>10</v>
      </c>
      <c r="Q43" s="72">
        <v>1</v>
      </c>
      <c r="R43" s="94">
        <f>R$3/U$3</f>
        <v>0.90909090909090906</v>
      </c>
      <c r="S43" s="93">
        <f>S42*Q43</f>
        <v>2</v>
      </c>
      <c r="T43" s="93">
        <f t="shared" si="9"/>
        <v>112.19637752590825</v>
      </c>
      <c r="U43" s="93">
        <f t="shared" si="10"/>
        <v>1688.9701257893084</v>
      </c>
      <c r="V43" s="93">
        <f t="shared" si="11"/>
        <v>8444.8506289465422</v>
      </c>
      <c r="W43" s="93">
        <f t="shared" si="12"/>
        <v>28.149056115544923</v>
      </c>
      <c r="X43" s="94">
        <f t="shared" si="13"/>
        <v>15.053695698858848</v>
      </c>
      <c r="Y43" s="120">
        <f>X43/(($C43/R$3))</f>
        <v>4.6678126198011931</v>
      </c>
    </row>
    <row r="44" spans="1:25">
      <c r="A44" s="67">
        <f t="shared" si="1"/>
        <v>0.9330329915368073</v>
      </c>
      <c r="B44" s="67">
        <f t="shared" si="2"/>
        <v>1.2666666666666666</v>
      </c>
      <c r="C44" s="112">
        <f t="shared" si="18"/>
        <v>3.2249999999999996</v>
      </c>
      <c r="D44" s="116"/>
      <c r="E44" s="68">
        <f t="shared" si="0"/>
        <v>5.4366472208999577</v>
      </c>
      <c r="F44" s="80">
        <f t="shared" si="14"/>
        <v>0.13800000000000004</v>
      </c>
      <c r="G44" s="80">
        <f>G43+1%</f>
        <v>2.3799999999999919</v>
      </c>
      <c r="H44" s="80">
        <f t="shared" si="20"/>
        <v>1.1899999999999959</v>
      </c>
      <c r="I44" s="80">
        <f t="shared" si="20"/>
        <v>1.1899999999999959</v>
      </c>
      <c r="J44" s="81">
        <f t="shared" si="4"/>
        <v>1.1904399999999988</v>
      </c>
      <c r="K44" s="82">
        <f t="shared" si="5"/>
        <v>1.6857820839999871</v>
      </c>
      <c r="L44" s="70">
        <f t="shared" si="6"/>
        <v>194.01172051333143</v>
      </c>
      <c r="M44" s="67">
        <f t="shared" si="17"/>
        <v>7.6000000000000041</v>
      </c>
      <c r="N44" s="71">
        <v>38</v>
      </c>
      <c r="O44" s="94">
        <f t="shared" si="7"/>
        <v>38</v>
      </c>
      <c r="P44" s="94">
        <f t="shared" si="8"/>
        <v>10</v>
      </c>
      <c r="Q44" s="72">
        <v>1</v>
      </c>
      <c r="R44" s="94">
        <f>R$3/U$3</f>
        <v>0.90909090909090906</v>
      </c>
      <c r="S44" s="93">
        <f>S43*Q44</f>
        <v>2</v>
      </c>
      <c r="T44" s="93">
        <f t="shared" si="9"/>
        <v>116.47221671272636</v>
      </c>
      <c r="U44" s="93">
        <f t="shared" si="10"/>
        <v>1940.1172051333142</v>
      </c>
      <c r="V44" s="93">
        <f t="shared" si="11"/>
        <v>9700.586025666571</v>
      </c>
      <c r="W44" s="93">
        <f t="shared" si="12"/>
        <v>29.172831535384173</v>
      </c>
      <c r="X44" s="94">
        <f t="shared" si="13"/>
        <v>16.657339062400851</v>
      </c>
      <c r="Y44" s="120">
        <f>X44/(($C44/R$3))</f>
        <v>5.1650663759382489</v>
      </c>
    </row>
    <row r="45" spans="1:25">
      <c r="A45" s="67">
        <f t="shared" si="1"/>
        <v>0.96593632892484549</v>
      </c>
      <c r="B45" s="67">
        <f t="shared" si="2"/>
        <v>1.3</v>
      </c>
      <c r="C45" s="112">
        <f t="shared" si="18"/>
        <v>3.2249999999999996</v>
      </c>
      <c r="D45" s="116"/>
      <c r="E45" s="68">
        <f t="shared" si="0"/>
        <v>5.495186215556207</v>
      </c>
      <c r="F45" s="80">
        <f t="shared" si="14"/>
        <v>0.13900000000000004</v>
      </c>
      <c r="G45" s="80">
        <f t="shared" si="15"/>
        <v>2.3899999999999917</v>
      </c>
      <c r="H45" s="80">
        <f t="shared" si="20"/>
        <v>1.1949999999999958</v>
      </c>
      <c r="I45" s="80">
        <f t="shared" si="20"/>
        <v>1.1949999999999958</v>
      </c>
      <c r="J45" s="81">
        <f t="shared" si="4"/>
        <v>1.193209999999999</v>
      </c>
      <c r="K45" s="82">
        <f t="shared" si="5"/>
        <v>1.7039337102499867</v>
      </c>
      <c r="L45" s="70">
        <f t="shared" si="6"/>
        <v>222.86094420380837</v>
      </c>
      <c r="M45" s="67">
        <f t="shared" si="17"/>
        <v>7.8000000000000034</v>
      </c>
      <c r="N45" s="71">
        <v>39</v>
      </c>
      <c r="O45" s="94">
        <f t="shared" si="7"/>
        <v>39</v>
      </c>
      <c r="P45" s="94">
        <f t="shared" si="8"/>
        <v>10</v>
      </c>
      <c r="Q45" s="72">
        <v>1</v>
      </c>
      <c r="R45" s="94">
        <f>R$3/U$3</f>
        <v>0.90909090909090906</v>
      </c>
      <c r="S45" s="93">
        <f>S44*Q45</f>
        <v>2</v>
      </c>
      <c r="T45" s="93">
        <f t="shared" si="9"/>
        <v>120.82439036318088</v>
      </c>
      <c r="U45" s="93">
        <f t="shared" si="10"/>
        <v>2228.6094420380837</v>
      </c>
      <c r="V45" s="93">
        <f t="shared" si="11"/>
        <v>11143.047210190418</v>
      </c>
      <c r="W45" s="93">
        <f t="shared" si="12"/>
        <v>30.233807095347665</v>
      </c>
      <c r="X45" s="94">
        <f t="shared" si="13"/>
        <v>18.445029479058007</v>
      </c>
      <c r="Y45" s="120">
        <f>X45/(($C45/R$3))</f>
        <v>5.7193889857544216</v>
      </c>
    </row>
    <row r="46" spans="1:25">
      <c r="A46" s="67">
        <f t="shared" si="1"/>
        <v>1</v>
      </c>
      <c r="B46" s="67">
        <f t="shared" si="2"/>
        <v>1.3333333333333333</v>
      </c>
      <c r="C46" s="112">
        <f t="shared" si="18"/>
        <v>3.2249999999999996</v>
      </c>
      <c r="D46" s="116"/>
      <c r="E46" s="68">
        <f t="shared" si="0"/>
        <v>5.5542239999999552</v>
      </c>
      <c r="F46" s="80">
        <f t="shared" si="14"/>
        <v>0.14000000000000004</v>
      </c>
      <c r="G46" s="80">
        <f t="shared" si="15"/>
        <v>2.3999999999999915</v>
      </c>
      <c r="H46" s="80">
        <f t="shared" si="20"/>
        <v>1.1999999999999957</v>
      </c>
      <c r="I46" s="80">
        <f t="shared" si="20"/>
        <v>1.1999999999999957</v>
      </c>
      <c r="J46" s="81">
        <f t="shared" si="4"/>
        <v>1.1959999999999988</v>
      </c>
      <c r="K46" s="82">
        <f t="shared" si="5"/>
        <v>1.7222399999999862</v>
      </c>
      <c r="L46" s="70">
        <f t="shared" si="6"/>
        <v>256.00000000000068</v>
      </c>
      <c r="M46" s="67">
        <f t="shared" si="17"/>
        <v>8.0000000000000036</v>
      </c>
      <c r="N46" s="71">
        <v>40</v>
      </c>
      <c r="O46" s="94">
        <f t="shared" si="7"/>
        <v>40</v>
      </c>
      <c r="P46" s="94">
        <f t="shared" si="8"/>
        <v>10</v>
      </c>
      <c r="Q46" s="72">
        <v>2</v>
      </c>
      <c r="R46" s="94">
        <f>R$3/U$3</f>
        <v>0.90909090909090906</v>
      </c>
      <c r="S46" s="93">
        <f>S45*Q46</f>
        <v>4</v>
      </c>
      <c r="T46" s="93">
        <f t="shared" si="9"/>
        <v>250.50763636363433</v>
      </c>
      <c r="U46" s="93">
        <f t="shared" si="10"/>
        <v>2560.0000000000068</v>
      </c>
      <c r="V46" s="93">
        <f t="shared" si="11"/>
        <v>12800.000000000035</v>
      </c>
      <c r="W46" s="93">
        <f t="shared" si="12"/>
        <v>31.333333333333332</v>
      </c>
      <c r="X46" s="94">
        <f t="shared" si="13"/>
        <v>10.219249349684242</v>
      </c>
      <c r="Y46" s="120">
        <f>X46/(($C46/R$3))</f>
        <v>3.1687594882741839</v>
      </c>
    </row>
    <row r="47" spans="1:25">
      <c r="A47" s="67">
        <f t="shared" si="1"/>
        <v>1.0352649238413776</v>
      </c>
      <c r="B47" s="67">
        <f t="shared" si="2"/>
        <v>1.3666666666666667</v>
      </c>
      <c r="C47" s="112">
        <f t="shared" si="18"/>
        <v>3.2249999999999996</v>
      </c>
      <c r="D47" s="116"/>
      <c r="E47" s="68">
        <f t="shared" si="0"/>
        <v>5.6137642410562032</v>
      </c>
      <c r="F47" s="80">
        <f t="shared" si="14"/>
        <v>0.14100000000000004</v>
      </c>
      <c r="G47" s="80">
        <f t="shared" si="15"/>
        <v>2.4099999999999913</v>
      </c>
      <c r="H47" s="80">
        <f t="shared" si="20"/>
        <v>1.2049999999999956</v>
      </c>
      <c r="I47" s="80">
        <f t="shared" si="20"/>
        <v>1.2049999999999956</v>
      </c>
      <c r="J47" s="81">
        <f t="shared" si="4"/>
        <v>1.1988099999999988</v>
      </c>
      <c r="K47" s="82">
        <f t="shared" si="5"/>
        <v>1.7407020902499857</v>
      </c>
      <c r="L47" s="70">
        <f t="shared" si="6"/>
        <v>294.06677887924178</v>
      </c>
      <c r="M47" s="67">
        <f t="shared" si="17"/>
        <v>8.2000000000000046</v>
      </c>
      <c r="N47" s="71">
        <v>41</v>
      </c>
      <c r="O47" s="94">
        <f t="shared" si="7"/>
        <v>41</v>
      </c>
      <c r="P47" s="94">
        <f t="shared" si="8"/>
        <v>10</v>
      </c>
      <c r="Q47" s="72">
        <v>1</v>
      </c>
      <c r="R47" s="94">
        <f>R$3/U$3</f>
        <v>0.90909090909090906</v>
      </c>
      <c r="S47" s="93">
        <f>S46*Q47</f>
        <v>4</v>
      </c>
      <c r="T47" s="93">
        <f t="shared" si="9"/>
        <v>259.52285709181604</v>
      </c>
      <c r="U47" s="93">
        <f t="shared" si="10"/>
        <v>2940.6677887924179</v>
      </c>
      <c r="V47" s="93">
        <f t="shared" si="11"/>
        <v>14703.33894396209</v>
      </c>
      <c r="W47" s="93">
        <f t="shared" si="12"/>
        <v>32.472809777824544</v>
      </c>
      <c r="X47" s="94">
        <f t="shared" si="13"/>
        <v>11.331055082181241</v>
      </c>
      <c r="Y47" s="120">
        <f>X47/(($C47/R$3))</f>
        <v>3.5135054518391446</v>
      </c>
    </row>
    <row r="48" spans="1:25">
      <c r="A48" s="67">
        <f t="shared" si="1"/>
        <v>1.0717734625362934</v>
      </c>
      <c r="B48" s="67">
        <f t="shared" si="2"/>
        <v>1.4</v>
      </c>
      <c r="C48" s="112">
        <f t="shared" si="18"/>
        <v>3.2249999999999996</v>
      </c>
      <c r="D48" s="116"/>
      <c r="E48" s="68">
        <f t="shared" si="0"/>
        <v>5.6738106248999518</v>
      </c>
      <c r="F48" s="80">
        <f t="shared" si="14"/>
        <v>0.14200000000000004</v>
      </c>
      <c r="G48" s="80">
        <f t="shared" si="15"/>
        <v>2.419999999999991</v>
      </c>
      <c r="H48" s="80">
        <f t="shared" si="20"/>
        <v>1.2099999999999955</v>
      </c>
      <c r="I48" s="80">
        <f t="shared" si="20"/>
        <v>1.2099999999999955</v>
      </c>
      <c r="J48" s="81">
        <f t="shared" si="4"/>
        <v>1.2016399999999989</v>
      </c>
      <c r="K48" s="82">
        <f t="shared" si="5"/>
        <v>1.7593211239999853</v>
      </c>
      <c r="L48" s="70">
        <f t="shared" si="6"/>
        <v>337.79402515786188</v>
      </c>
      <c r="M48" s="67">
        <f t="shared" si="17"/>
        <v>8.4000000000000039</v>
      </c>
      <c r="N48" s="71">
        <v>42</v>
      </c>
      <c r="O48" s="94">
        <f t="shared" si="7"/>
        <v>42</v>
      </c>
      <c r="P48" s="94">
        <f t="shared" si="8"/>
        <v>10</v>
      </c>
      <c r="Q48" s="72">
        <v>1</v>
      </c>
      <c r="R48" s="94">
        <f>R$3/U$3</f>
        <v>0.90909090909090906</v>
      </c>
      <c r="S48" s="93">
        <f>S47*Q48</f>
        <v>4</v>
      </c>
      <c r="T48" s="93">
        <f t="shared" si="9"/>
        <v>268.69631711999773</v>
      </c>
      <c r="U48" s="93">
        <f t="shared" si="10"/>
        <v>3377.9402515786187</v>
      </c>
      <c r="V48" s="93">
        <f t="shared" si="11"/>
        <v>16889.701257893095</v>
      </c>
      <c r="W48" s="93">
        <f t="shared" si="12"/>
        <v>33.653686723639609</v>
      </c>
      <c r="X48" s="94">
        <f t="shared" si="13"/>
        <v>12.571591184370631</v>
      </c>
      <c r="Y48" s="120">
        <f>X48/(($C48/R$3))</f>
        <v>3.8981678091071728</v>
      </c>
    </row>
    <row r="49" spans="1:25">
      <c r="A49" s="67">
        <f t="shared" si="1"/>
        <v>1.1095694720678453</v>
      </c>
      <c r="B49" s="67">
        <f t="shared" si="2"/>
        <v>1.4333333333333333</v>
      </c>
      <c r="C49" s="112">
        <f t="shared" si="18"/>
        <v>3.2249999999999996</v>
      </c>
      <c r="D49" s="116"/>
      <c r="E49" s="68">
        <f t="shared" si="0"/>
        <v>5.7343668570561999</v>
      </c>
      <c r="F49" s="80">
        <f t="shared" si="14"/>
        <v>0.14300000000000004</v>
      </c>
      <c r="G49" s="80">
        <f t="shared" si="15"/>
        <v>2.4299999999999908</v>
      </c>
      <c r="H49" s="80">
        <f t="shared" si="20"/>
        <v>1.2149999999999954</v>
      </c>
      <c r="I49" s="80">
        <f t="shared" si="20"/>
        <v>1.2149999999999954</v>
      </c>
      <c r="J49" s="81">
        <f t="shared" si="4"/>
        <v>1.2044899999999987</v>
      </c>
      <c r="K49" s="82">
        <f t="shared" si="5"/>
        <v>1.7780982502499847</v>
      </c>
      <c r="L49" s="70">
        <f t="shared" si="6"/>
        <v>388.02344102666302</v>
      </c>
      <c r="M49" s="67">
        <f t="shared" si="17"/>
        <v>8.6000000000000032</v>
      </c>
      <c r="N49" s="71">
        <v>43</v>
      </c>
      <c r="O49" s="94">
        <f t="shared" si="7"/>
        <v>43</v>
      </c>
      <c r="P49" s="94">
        <f t="shared" si="8"/>
        <v>10</v>
      </c>
      <c r="Q49" s="72">
        <v>1</v>
      </c>
      <c r="R49" s="94">
        <f>R$3/U$3</f>
        <v>0.90909090909090906</v>
      </c>
      <c r="S49" s="93">
        <f>S48*Q49</f>
        <v>4</v>
      </c>
      <c r="T49" s="93">
        <f t="shared" si="9"/>
        <v>278.02990822090669</v>
      </c>
      <c r="U49" s="93">
        <f t="shared" si="10"/>
        <v>3880.2344102666302</v>
      </c>
      <c r="V49" s="93">
        <f t="shared" si="11"/>
        <v>19401.172051333153</v>
      </c>
      <c r="W49" s="93">
        <f t="shared" si="12"/>
        <v>34.87746707199927</v>
      </c>
      <c r="X49" s="94">
        <f t="shared" si="13"/>
        <v>13.956176280084291</v>
      </c>
      <c r="Y49" s="120">
        <f>X49/(($C49/R$3))</f>
        <v>4.3274965209563696</v>
      </c>
    </row>
    <row r="50" spans="1:25">
      <c r="A50" s="67">
        <f t="shared" si="1"/>
        <v>1.1486983549970353</v>
      </c>
      <c r="B50" s="67">
        <f t="shared" si="2"/>
        <v>1.4666666666666666</v>
      </c>
      <c r="C50" s="112">
        <f t="shared" si="18"/>
        <v>3.2249999999999996</v>
      </c>
      <c r="D50" s="116"/>
      <c r="E50" s="68">
        <f t="shared" si="0"/>
        <v>5.7954366623999478</v>
      </c>
      <c r="F50" s="80">
        <f t="shared" si="14"/>
        <v>0.14400000000000004</v>
      </c>
      <c r="G50" s="80">
        <f t="shared" si="15"/>
        <v>2.4399999999999906</v>
      </c>
      <c r="H50" s="80">
        <f t="shared" si="20"/>
        <v>1.2199999999999953</v>
      </c>
      <c r="I50" s="80">
        <f t="shared" si="20"/>
        <v>1.2199999999999953</v>
      </c>
      <c r="J50" s="81">
        <f t="shared" si="4"/>
        <v>1.2073599999999987</v>
      </c>
      <c r="K50" s="82">
        <f t="shared" si="5"/>
        <v>1.7970346239999841</v>
      </c>
      <c r="L50" s="70">
        <f t="shared" si="6"/>
        <v>445.72188840761686</v>
      </c>
      <c r="M50" s="67">
        <f t="shared" si="17"/>
        <v>8.8000000000000043</v>
      </c>
      <c r="N50" s="71">
        <v>44</v>
      </c>
      <c r="O50" s="94">
        <f t="shared" si="7"/>
        <v>44</v>
      </c>
      <c r="P50" s="94">
        <f t="shared" si="8"/>
        <v>10</v>
      </c>
      <c r="Q50" s="72">
        <v>1</v>
      </c>
      <c r="R50" s="94">
        <f>R$3/U$3</f>
        <v>0.90909090909090906</v>
      </c>
      <c r="S50" s="93">
        <f>S49*Q50</f>
        <v>4</v>
      </c>
      <c r="T50" s="93">
        <f t="shared" si="9"/>
        <v>287.52553983999746</v>
      </c>
      <c r="U50" s="93">
        <f t="shared" si="10"/>
        <v>4457.2188840761683</v>
      </c>
      <c r="V50" s="93">
        <f t="shared" si="11"/>
        <v>22286.094420380839</v>
      </c>
      <c r="W50" s="93">
        <f t="shared" si="12"/>
        <v>36.145708237240044</v>
      </c>
      <c r="X50" s="94">
        <f t="shared" si="13"/>
        <v>15.501992924025206</v>
      </c>
      <c r="Y50" s="120">
        <f>X50/(($C50/R$3))</f>
        <v>4.8068195113256458</v>
      </c>
    </row>
    <row r="51" spans="1:25">
      <c r="A51" s="67">
        <f t="shared" si="1"/>
        <v>1.1892071150027215</v>
      </c>
      <c r="B51" s="67">
        <f t="shared" si="2"/>
        <v>1.5</v>
      </c>
      <c r="C51" s="112">
        <f t="shared" si="18"/>
        <v>3.2249999999999996</v>
      </c>
      <c r="D51" s="116"/>
      <c r="E51" s="68">
        <f t="shared" si="0"/>
        <v>5.8570237851561977</v>
      </c>
      <c r="F51" s="80">
        <f t="shared" si="14"/>
        <v>0.14500000000000005</v>
      </c>
      <c r="G51" s="80">
        <f t="shared" si="15"/>
        <v>2.4499999999999904</v>
      </c>
      <c r="H51" s="80">
        <f t="shared" si="20"/>
        <v>1.2249999999999952</v>
      </c>
      <c r="I51" s="80">
        <f t="shared" si="20"/>
        <v>1.2249999999999952</v>
      </c>
      <c r="J51" s="81">
        <f t="shared" si="4"/>
        <v>1.2102499999999987</v>
      </c>
      <c r="K51" s="82">
        <f t="shared" si="5"/>
        <v>1.816131406249984</v>
      </c>
      <c r="L51" s="70">
        <f t="shared" si="6"/>
        <v>512.00000000000148</v>
      </c>
      <c r="M51" s="67">
        <f t="shared" si="17"/>
        <v>9.0000000000000036</v>
      </c>
      <c r="N51" s="71">
        <v>45</v>
      </c>
      <c r="O51" s="94">
        <f t="shared" si="7"/>
        <v>45</v>
      </c>
      <c r="P51" s="94">
        <f t="shared" si="8"/>
        <v>10</v>
      </c>
      <c r="Q51" s="72">
        <v>1</v>
      </c>
      <c r="R51" s="94">
        <f>R$3/U$3</f>
        <v>0.90909090909090906</v>
      </c>
      <c r="S51" s="93">
        <f>S50*Q51</f>
        <v>4</v>
      </c>
      <c r="T51" s="93">
        <f t="shared" si="9"/>
        <v>297.18513920454279</v>
      </c>
      <c r="U51" s="93">
        <f t="shared" si="10"/>
        <v>5120.0000000000146</v>
      </c>
      <c r="V51" s="93">
        <f t="shared" si="11"/>
        <v>25600.000000000073</v>
      </c>
      <c r="W51" s="93">
        <f t="shared" si="12"/>
        <v>37.460024122585729</v>
      </c>
      <c r="X51" s="94">
        <f t="shared" si="13"/>
        <v>17.228317720409589</v>
      </c>
      <c r="Y51" s="120">
        <f>X51/(($C51/R$3))</f>
        <v>5.3421140218324314</v>
      </c>
    </row>
    <row r="52" spans="1:25">
      <c r="A52" s="67">
        <f t="shared" si="1"/>
        <v>1.2311444133449168</v>
      </c>
      <c r="B52" s="67">
        <f t="shared" si="2"/>
        <v>1.5333333333333334</v>
      </c>
      <c r="C52" s="112">
        <f t="shared" si="18"/>
        <v>3.2249999999999996</v>
      </c>
      <c r="D52" s="116"/>
      <c r="E52" s="68">
        <f t="shared" si="0"/>
        <v>5.9191319888999461</v>
      </c>
      <c r="F52" s="80">
        <f t="shared" si="14"/>
        <v>0.14600000000000005</v>
      </c>
      <c r="G52" s="80">
        <f t="shared" si="15"/>
        <v>2.4599999999999902</v>
      </c>
      <c r="H52" s="80">
        <f t="shared" si="20"/>
        <v>1.2299999999999951</v>
      </c>
      <c r="I52" s="80">
        <f t="shared" si="20"/>
        <v>1.2299999999999951</v>
      </c>
      <c r="J52" s="81">
        <f t="shared" si="4"/>
        <v>1.2131599999999987</v>
      </c>
      <c r="K52" s="82">
        <f t="shared" si="5"/>
        <v>1.8353897639999834</v>
      </c>
      <c r="L52" s="70">
        <f t="shared" si="6"/>
        <v>588.13355775848368</v>
      </c>
      <c r="M52" s="67">
        <f t="shared" si="17"/>
        <v>9.2000000000000046</v>
      </c>
      <c r="N52" s="71">
        <v>46</v>
      </c>
      <c r="O52" s="94">
        <f t="shared" si="7"/>
        <v>46</v>
      </c>
      <c r="P52" s="94">
        <f t="shared" si="8"/>
        <v>10</v>
      </c>
      <c r="Q52" s="72">
        <v>1</v>
      </c>
      <c r="R52" s="94">
        <f>R$3/U$3</f>
        <v>0.90909090909090906</v>
      </c>
      <c r="S52" s="93">
        <f>S51*Q52</f>
        <v>4</v>
      </c>
      <c r="T52" s="93">
        <f t="shared" si="9"/>
        <v>307.0106514327245</v>
      </c>
      <c r="U52" s="93">
        <f t="shared" si="10"/>
        <v>5881.3355775848368</v>
      </c>
      <c r="V52" s="93">
        <f t="shared" si="11"/>
        <v>29406.677887924183</v>
      </c>
      <c r="W52" s="93">
        <f t="shared" si="12"/>
        <v>38.822087167476376</v>
      </c>
      <c r="X52" s="94">
        <f t="shared" si="13"/>
        <v>19.15678022941044</v>
      </c>
      <c r="Y52" s="120">
        <f>X52/(($C52/R$3))</f>
        <v>5.9400868928404469</v>
      </c>
    </row>
    <row r="53" spans="1:25">
      <c r="A53" s="67">
        <f t="shared" si="1"/>
        <v>1.2745606273192629</v>
      </c>
      <c r="B53" s="67">
        <f t="shared" si="2"/>
        <v>1.5666666666666667</v>
      </c>
      <c r="C53" s="112">
        <f t="shared" si="18"/>
        <v>3.2249999999999996</v>
      </c>
      <c r="D53" s="116"/>
      <c r="E53" s="68">
        <f t="shared" si="0"/>
        <v>5.9817650565561937</v>
      </c>
      <c r="F53" s="80">
        <f t="shared" si="14"/>
        <v>0.14700000000000005</v>
      </c>
      <c r="G53" s="80">
        <f t="shared" si="15"/>
        <v>2.46999999999999</v>
      </c>
      <c r="H53" s="80">
        <f t="shared" si="20"/>
        <v>1.234999999999995</v>
      </c>
      <c r="I53" s="80">
        <f t="shared" si="20"/>
        <v>1.234999999999995</v>
      </c>
      <c r="J53" s="81">
        <f t="shared" si="4"/>
        <v>1.2160899999999986</v>
      </c>
      <c r="K53" s="82">
        <f t="shared" si="5"/>
        <v>1.8548108702499828</v>
      </c>
      <c r="L53" s="70">
        <f t="shared" si="6"/>
        <v>675.58805031572388</v>
      </c>
      <c r="M53" s="67">
        <f t="shared" si="17"/>
        <v>9.4000000000000039</v>
      </c>
      <c r="N53" s="71">
        <v>47</v>
      </c>
      <c r="O53" s="94">
        <f t="shared" si="7"/>
        <v>47</v>
      </c>
      <c r="P53" s="94">
        <f t="shared" si="8"/>
        <v>10</v>
      </c>
      <c r="Q53" s="72">
        <v>1</v>
      </c>
      <c r="R53" s="94">
        <f>R$3/U$3</f>
        <v>0.90909090909090906</v>
      </c>
      <c r="S53" s="93">
        <f>S52*Q53</f>
        <v>4</v>
      </c>
      <c r="T53" s="93">
        <f t="shared" si="9"/>
        <v>317.00403964272436</v>
      </c>
      <c r="U53" s="93">
        <f t="shared" si="10"/>
        <v>6755.8805031572392</v>
      </c>
      <c r="V53" s="93">
        <f t="shared" si="11"/>
        <v>33779.402515786198</v>
      </c>
      <c r="W53" s="93">
        <f t="shared" si="12"/>
        <v>40.233630469044734</v>
      </c>
      <c r="X53" s="94">
        <f t="shared" si="13"/>
        <v>21.311654295545804</v>
      </c>
      <c r="Y53" s="120">
        <f>X53/(($C53/R$3))</f>
        <v>6.6082648978436609</v>
      </c>
    </row>
    <row r="54" spans="1:25">
      <c r="A54" s="67">
        <f t="shared" si="1"/>
        <v>1.3195079107728951</v>
      </c>
      <c r="B54" s="67">
        <f t="shared" si="2"/>
        <v>1.6</v>
      </c>
      <c r="C54" s="112">
        <f t="shared" si="18"/>
        <v>3.2249999999999996</v>
      </c>
      <c r="D54" s="116"/>
      <c r="E54" s="68">
        <f t="shared" si="0"/>
        <v>6.0449267903999422</v>
      </c>
      <c r="F54" s="80">
        <f t="shared" si="14"/>
        <v>0.14800000000000005</v>
      </c>
      <c r="G54" s="80">
        <f t="shared" si="15"/>
        <v>2.4799999999999898</v>
      </c>
      <c r="H54" s="80">
        <f t="shared" si="20"/>
        <v>1.2399999999999949</v>
      </c>
      <c r="I54" s="80">
        <f t="shared" si="20"/>
        <v>1.2399999999999949</v>
      </c>
      <c r="J54" s="81">
        <f t="shared" si="4"/>
        <v>1.2190399999999986</v>
      </c>
      <c r="K54" s="82">
        <f t="shared" si="5"/>
        <v>1.8743959039999822</v>
      </c>
      <c r="L54" s="70">
        <f t="shared" si="6"/>
        <v>776.04688205332627</v>
      </c>
      <c r="M54" s="67">
        <f t="shared" si="17"/>
        <v>9.600000000000005</v>
      </c>
      <c r="N54" s="71">
        <v>48</v>
      </c>
      <c r="O54" s="94">
        <f t="shared" si="7"/>
        <v>48</v>
      </c>
      <c r="P54" s="94">
        <f t="shared" si="8"/>
        <v>10</v>
      </c>
      <c r="Q54" s="72">
        <v>1</v>
      </c>
      <c r="R54" s="94">
        <f>R$3/U$3</f>
        <v>0.90909090909090906</v>
      </c>
      <c r="S54" s="93">
        <f>S53*Q54</f>
        <v>4</v>
      </c>
      <c r="T54" s="93">
        <f t="shared" si="9"/>
        <v>327.16728506181505</v>
      </c>
      <c r="U54" s="93">
        <f t="shared" si="10"/>
        <v>7760.4688205332623</v>
      </c>
      <c r="V54" s="93">
        <f t="shared" si="11"/>
        <v>38802.344102666313</v>
      </c>
      <c r="W54" s="93">
        <f t="shared" si="12"/>
        <v>41.696449980423488</v>
      </c>
      <c r="X54" s="94">
        <f t="shared" si="13"/>
        <v>23.72018589531957</v>
      </c>
      <c r="Y54" s="120">
        <f>X54/(($C54/R$3))</f>
        <v>7.3550964016494804</v>
      </c>
    </row>
    <row r="55" spans="1:25">
      <c r="A55" s="67">
        <f t="shared" si="1"/>
        <v>1.3660402567543966</v>
      </c>
      <c r="B55" s="67">
        <f t="shared" si="2"/>
        <v>1.6333333333333333</v>
      </c>
      <c r="C55" s="112">
        <f t="shared" si="18"/>
        <v>3.2249999999999996</v>
      </c>
      <c r="D55" s="116"/>
      <c r="E55" s="68">
        <f t="shared" si="0"/>
        <v>6.1086210120561901</v>
      </c>
      <c r="F55" s="80">
        <f t="shared" si="14"/>
        <v>0.14900000000000005</v>
      </c>
      <c r="G55" s="80">
        <f t="shared" si="15"/>
        <v>2.4899999999999896</v>
      </c>
      <c r="H55" s="80">
        <f t="shared" si="20"/>
        <v>1.2449999999999948</v>
      </c>
      <c r="I55" s="80">
        <f t="shared" si="20"/>
        <v>1.2449999999999948</v>
      </c>
      <c r="J55" s="81">
        <f t="shared" si="4"/>
        <v>1.2220099999999985</v>
      </c>
      <c r="K55" s="82">
        <f t="shared" si="5"/>
        <v>1.8941460502499816</v>
      </c>
      <c r="L55" s="70">
        <f t="shared" si="6"/>
        <v>891.44377681523406</v>
      </c>
      <c r="M55" s="67">
        <f t="shared" si="17"/>
        <v>9.800000000000006</v>
      </c>
      <c r="N55" s="71">
        <v>49</v>
      </c>
      <c r="O55" s="94">
        <f t="shared" si="7"/>
        <v>49</v>
      </c>
      <c r="P55" s="94">
        <f t="shared" si="8"/>
        <v>10</v>
      </c>
      <c r="Q55" s="72">
        <v>1</v>
      </c>
      <c r="R55" s="94">
        <f>R$3/U$3</f>
        <v>0.90909090909090906</v>
      </c>
      <c r="S55" s="93">
        <f>S54*Q55</f>
        <v>4</v>
      </c>
      <c r="T55" s="93">
        <f t="shared" si="9"/>
        <v>337.50238713545127</v>
      </c>
      <c r="U55" s="93">
        <f t="shared" si="10"/>
        <v>8914.4377681523401</v>
      </c>
      <c r="V55" s="93">
        <f t="shared" si="11"/>
        <v>44572.188840761701</v>
      </c>
      <c r="W55" s="93">
        <f t="shared" si="12"/>
        <v>43.212406788664076</v>
      </c>
      <c r="X55" s="94">
        <f t="shared" si="13"/>
        <v>26.412962123952834</v>
      </c>
      <c r="Y55" s="120">
        <f>X55/(($C55/R$3))</f>
        <v>8.1900657748690975</v>
      </c>
    </row>
    <row r="56" spans="1:25">
      <c r="A56" s="67">
        <f t="shared" si="1"/>
        <v>1.4142135623730963</v>
      </c>
      <c r="B56" s="67">
        <f t="shared" si="2"/>
        <v>1.6666666666666667</v>
      </c>
      <c r="C56" s="112">
        <f t="shared" si="18"/>
        <v>3.2249999999999996</v>
      </c>
      <c r="D56" s="116"/>
      <c r="E56" s="68">
        <f t="shared" si="0"/>
        <v>6.1728515624999396</v>
      </c>
      <c r="F56" s="80">
        <f t="shared" si="14"/>
        <v>0.15000000000000005</v>
      </c>
      <c r="G56" s="80">
        <f t="shared" si="15"/>
        <v>2.4999999999999893</v>
      </c>
      <c r="H56" s="80">
        <f t="shared" ref="H56:I71" si="21">H55+0.5%</f>
        <v>1.2499999999999947</v>
      </c>
      <c r="I56" s="80">
        <f t="shared" si="21"/>
        <v>1.2499999999999947</v>
      </c>
      <c r="J56" s="81">
        <f t="shared" si="4"/>
        <v>1.2249999999999985</v>
      </c>
      <c r="K56" s="82">
        <f t="shared" si="5"/>
        <v>1.9140624999999813</v>
      </c>
      <c r="L56" s="70">
        <f t="shared" si="6"/>
        <v>1024.0000000000034</v>
      </c>
      <c r="M56" s="67">
        <f t="shared" si="17"/>
        <v>10.000000000000005</v>
      </c>
      <c r="N56" s="71">
        <v>50</v>
      </c>
      <c r="O56" s="94">
        <f t="shared" si="7"/>
        <v>50</v>
      </c>
      <c r="P56" s="94">
        <f t="shared" si="8"/>
        <v>10</v>
      </c>
      <c r="Q56" s="72">
        <v>2</v>
      </c>
      <c r="R56" s="94">
        <f>R$3/U$3</f>
        <v>0.90909090909090906</v>
      </c>
      <c r="S56" s="93">
        <f>S55*Q56</f>
        <v>8</v>
      </c>
      <c r="T56" s="93">
        <f t="shared" si="9"/>
        <v>696.02272727272043</v>
      </c>
      <c r="U56" s="93">
        <f t="shared" si="10"/>
        <v>10240.000000000035</v>
      </c>
      <c r="V56" s="93">
        <f t="shared" si="11"/>
        <v>51200.000000000175</v>
      </c>
      <c r="W56" s="93">
        <f t="shared" si="12"/>
        <v>44.783429475148047</v>
      </c>
      <c r="X56" s="94">
        <f t="shared" si="13"/>
        <v>14.712163265306316</v>
      </c>
      <c r="Y56" s="120">
        <f>X56/(($C56/R$3))</f>
        <v>4.5619110900174631</v>
      </c>
    </row>
    <row r="57" spans="1:25">
      <c r="A57" s="67">
        <f t="shared" si="1"/>
        <v>1.4640856959456268</v>
      </c>
      <c r="B57" s="67">
        <f t="shared" si="2"/>
        <v>1.7</v>
      </c>
      <c r="C57" s="112">
        <f t="shared" si="18"/>
        <v>3.2249999999999996</v>
      </c>
      <c r="D57" s="116"/>
      <c r="E57" s="68">
        <f t="shared" si="0"/>
        <v>6.2376223020561872</v>
      </c>
      <c r="F57" s="80">
        <f t="shared" si="14"/>
        <v>0.15100000000000005</v>
      </c>
      <c r="G57" s="80">
        <f t="shared" si="15"/>
        <v>2.5099999999999891</v>
      </c>
      <c r="H57" s="80">
        <f t="shared" si="21"/>
        <v>1.2549999999999946</v>
      </c>
      <c r="I57" s="80">
        <f t="shared" si="21"/>
        <v>1.2549999999999946</v>
      </c>
      <c r="J57" s="81">
        <f t="shared" si="4"/>
        <v>1.2280099999999985</v>
      </c>
      <c r="K57" s="82">
        <f t="shared" si="5"/>
        <v>1.9341464502499808</v>
      </c>
      <c r="L57" s="70">
        <f t="shared" si="6"/>
        <v>1176.2671155169678</v>
      </c>
      <c r="M57" s="67">
        <f t="shared" si="17"/>
        <v>10.200000000000005</v>
      </c>
      <c r="N57" s="71">
        <v>51</v>
      </c>
      <c r="O57" s="94">
        <f t="shared" si="7"/>
        <v>51</v>
      </c>
      <c r="P57" s="94">
        <f t="shared" si="8"/>
        <v>10</v>
      </c>
      <c r="Q57" s="72">
        <v>1</v>
      </c>
      <c r="R57" s="94">
        <f>R$3/U$3</f>
        <v>0.90909090909090906</v>
      </c>
      <c r="S57" s="93">
        <f>S56*Q57</f>
        <v>8</v>
      </c>
      <c r="T57" s="93">
        <f t="shared" si="9"/>
        <v>717.39250154726551</v>
      </c>
      <c r="U57" s="93">
        <f t="shared" si="10"/>
        <v>11762.671155169679</v>
      </c>
      <c r="V57" s="93">
        <f t="shared" si="11"/>
        <v>58813.355775848395</v>
      </c>
      <c r="W57" s="93">
        <f t="shared" si="12"/>
        <v>46.411516561476368</v>
      </c>
      <c r="X57" s="94">
        <f t="shared" si="13"/>
        <v>16.396423338409669</v>
      </c>
      <c r="Y57" s="120">
        <f>X57/(($C57/R$3))</f>
        <v>5.0841622754758671</v>
      </c>
    </row>
    <row r="58" spans="1:25">
      <c r="A58" s="67">
        <f t="shared" si="1"/>
        <v>1.5157165665103995</v>
      </c>
      <c r="B58" s="67">
        <f t="shared" si="2"/>
        <v>1.7333333333333334</v>
      </c>
      <c r="C58" s="112">
        <f t="shared" si="18"/>
        <v>3.2249999999999996</v>
      </c>
      <c r="D58" s="116"/>
      <c r="E58" s="68">
        <f t="shared" si="0"/>
        <v>6.3029371103999354</v>
      </c>
      <c r="F58" s="80">
        <f t="shared" si="14"/>
        <v>0.15200000000000005</v>
      </c>
      <c r="G58" s="80">
        <f t="shared" si="15"/>
        <v>2.5199999999999889</v>
      </c>
      <c r="H58" s="80">
        <f t="shared" si="21"/>
        <v>1.2599999999999945</v>
      </c>
      <c r="I58" s="80">
        <f t="shared" si="21"/>
        <v>1.2599999999999945</v>
      </c>
      <c r="J58" s="81">
        <f t="shared" si="4"/>
        <v>1.2310399999999984</v>
      </c>
      <c r="K58" s="82">
        <f t="shared" si="5"/>
        <v>1.9543991039999802</v>
      </c>
      <c r="L58" s="70">
        <f t="shared" si="6"/>
        <v>1351.1761006314484</v>
      </c>
      <c r="M58" s="67">
        <f t="shared" si="17"/>
        <v>10.400000000000006</v>
      </c>
      <c r="N58" s="71">
        <v>52</v>
      </c>
      <c r="O58" s="94">
        <f t="shared" si="7"/>
        <v>52</v>
      </c>
      <c r="P58" s="94">
        <f t="shared" si="8"/>
        <v>10</v>
      </c>
      <c r="Q58" s="72">
        <v>1</v>
      </c>
      <c r="R58" s="94">
        <f>R$3/U$3</f>
        <v>0.90909090909090906</v>
      </c>
      <c r="S58" s="93">
        <f>S57*Q58</f>
        <v>8</v>
      </c>
      <c r="T58" s="93">
        <f t="shared" si="9"/>
        <v>739.11820660362889</v>
      </c>
      <c r="U58" s="93">
        <f t="shared" si="10"/>
        <v>13511.761006314484</v>
      </c>
      <c r="V58" s="93">
        <f t="shared" si="11"/>
        <v>67558.805031572425</v>
      </c>
      <c r="W58" s="93">
        <f t="shared" si="12"/>
        <v>48.098739043930017</v>
      </c>
      <c r="X58" s="94">
        <f t="shared" si="13"/>
        <v>18.280920271742829</v>
      </c>
      <c r="Y58" s="120">
        <f>X58/(($C58/R$3))</f>
        <v>5.6685024098427386</v>
      </c>
    </row>
    <row r="59" spans="1:25">
      <c r="A59" s="67">
        <f t="shared" si="1"/>
        <v>1.5691681957935031</v>
      </c>
      <c r="B59" s="67">
        <f t="shared" si="2"/>
        <v>1.7666666666666666</v>
      </c>
      <c r="C59" s="112">
        <f t="shared" si="18"/>
        <v>3.2249999999999996</v>
      </c>
      <c r="D59" s="116"/>
      <c r="E59" s="68">
        <f t="shared" si="0"/>
        <v>6.3687998865561841</v>
      </c>
      <c r="F59" s="80">
        <f t="shared" si="14"/>
        <v>0.15300000000000005</v>
      </c>
      <c r="G59" s="80">
        <f t="shared" si="15"/>
        <v>2.5299999999999887</v>
      </c>
      <c r="H59" s="80">
        <f t="shared" si="21"/>
        <v>1.2649999999999944</v>
      </c>
      <c r="I59" s="80">
        <f t="shared" si="21"/>
        <v>1.2649999999999944</v>
      </c>
      <c r="J59" s="81">
        <f t="shared" si="4"/>
        <v>1.2340899999999984</v>
      </c>
      <c r="K59" s="82">
        <f t="shared" si="5"/>
        <v>1.9748216702499797</v>
      </c>
      <c r="L59" s="70">
        <f t="shared" si="6"/>
        <v>1552.093764106653</v>
      </c>
      <c r="M59" s="67">
        <f t="shared" si="17"/>
        <v>10.600000000000005</v>
      </c>
      <c r="N59" s="71">
        <v>53</v>
      </c>
      <c r="O59" s="94">
        <f t="shared" si="7"/>
        <v>53</v>
      </c>
      <c r="P59" s="94">
        <f t="shared" si="8"/>
        <v>10</v>
      </c>
      <c r="Q59" s="72">
        <v>1</v>
      </c>
      <c r="R59" s="94">
        <f>R$3/U$3</f>
        <v>0.90909090909090906</v>
      </c>
      <c r="S59" s="93">
        <f>S58*Q59</f>
        <v>8</v>
      </c>
      <c r="T59" s="93">
        <f t="shared" si="9"/>
        <v>761.20398925999223</v>
      </c>
      <c r="U59" s="93">
        <f t="shared" si="10"/>
        <v>15520.93764106653</v>
      </c>
      <c r="V59" s="93">
        <f t="shared" si="11"/>
        <v>77604.688205332655</v>
      </c>
      <c r="W59" s="93">
        <f t="shared" si="12"/>
        <v>49.847243019706944</v>
      </c>
      <c r="X59" s="94">
        <f t="shared" si="13"/>
        <v>20.389984629685504</v>
      </c>
      <c r="Y59" s="120">
        <f>X59/(($C59/R$3))</f>
        <v>6.322475854166048</v>
      </c>
    </row>
    <row r="60" spans="1:25">
      <c r="A60" s="67">
        <f t="shared" si="1"/>
        <v>1.6245047927124727</v>
      </c>
      <c r="B60" s="67">
        <f t="shared" si="2"/>
        <v>1.8</v>
      </c>
      <c r="C60" s="112">
        <f t="shared" si="18"/>
        <v>3.2249999999999996</v>
      </c>
      <c r="D60" s="116"/>
      <c r="E60" s="68">
        <f t="shared" si="0"/>
        <v>6.4352145488999319</v>
      </c>
      <c r="F60" s="80">
        <f t="shared" si="14"/>
        <v>0.15400000000000005</v>
      </c>
      <c r="G60" s="80">
        <f t="shared" si="15"/>
        <v>2.5399999999999885</v>
      </c>
      <c r="H60" s="80">
        <f t="shared" si="21"/>
        <v>1.2699999999999942</v>
      </c>
      <c r="I60" s="80">
        <f t="shared" si="21"/>
        <v>1.2699999999999942</v>
      </c>
      <c r="J60" s="81">
        <f t="shared" si="4"/>
        <v>1.2371599999999983</v>
      </c>
      <c r="K60" s="82">
        <f t="shared" si="5"/>
        <v>1.995415363999979</v>
      </c>
      <c r="L60" s="70">
        <f t="shared" si="6"/>
        <v>1782.8875536304683</v>
      </c>
      <c r="M60" s="67">
        <f t="shared" si="17"/>
        <v>10.800000000000006</v>
      </c>
      <c r="N60" s="71">
        <v>54</v>
      </c>
      <c r="O60" s="94">
        <f t="shared" si="7"/>
        <v>54</v>
      </c>
      <c r="P60" s="94">
        <f t="shared" si="8"/>
        <v>10</v>
      </c>
      <c r="Q60" s="72">
        <v>1</v>
      </c>
      <c r="R60" s="94">
        <f>R$3/U$3</f>
        <v>0.90909090909090906</v>
      </c>
      <c r="S60" s="93">
        <f>S59*Q60</f>
        <v>8</v>
      </c>
      <c r="T60" s="93">
        <f t="shared" si="9"/>
        <v>783.65403386180992</v>
      </c>
      <c r="U60" s="93">
        <f t="shared" si="10"/>
        <v>17828.875536304684</v>
      </c>
      <c r="V60" s="93">
        <f t="shared" si="11"/>
        <v>89144.377681523416</v>
      </c>
      <c r="W60" s="93">
        <f t="shared" si="12"/>
        <v>51.659252408256634</v>
      </c>
      <c r="X60" s="94">
        <f t="shared" si="13"/>
        <v>22.75095229006202</v>
      </c>
      <c r="Y60" s="120">
        <f>X60/(($C60/R$3))</f>
        <v>7.0545588496316354</v>
      </c>
    </row>
    <row r="61" spans="1:25">
      <c r="A61" s="67">
        <f t="shared" si="1"/>
        <v>1.6817928305074312</v>
      </c>
      <c r="B61" s="67">
        <f t="shared" si="2"/>
        <v>1.8333333333333333</v>
      </c>
      <c r="C61" s="112">
        <f t="shared" si="18"/>
        <v>3.2249999999999996</v>
      </c>
      <c r="D61" s="116"/>
      <c r="E61" s="68">
        <f t="shared" si="0"/>
        <v>6.5021850351561801</v>
      </c>
      <c r="F61" s="80">
        <f t="shared" si="14"/>
        <v>0.15500000000000005</v>
      </c>
      <c r="G61" s="80">
        <f t="shared" si="15"/>
        <v>2.5499999999999883</v>
      </c>
      <c r="H61" s="80">
        <f t="shared" si="21"/>
        <v>1.2749999999999941</v>
      </c>
      <c r="I61" s="80">
        <f t="shared" si="21"/>
        <v>1.2749999999999941</v>
      </c>
      <c r="J61" s="81">
        <f t="shared" si="4"/>
        <v>1.2402499999999983</v>
      </c>
      <c r="K61" s="82">
        <f t="shared" si="5"/>
        <v>2.0161814062499785</v>
      </c>
      <c r="L61" s="70">
        <f t="shared" si="6"/>
        <v>2048.0000000000077</v>
      </c>
      <c r="M61" s="67">
        <f t="shared" si="17"/>
        <v>11.000000000000005</v>
      </c>
      <c r="N61" s="71">
        <v>55</v>
      </c>
      <c r="O61" s="94">
        <f t="shared" si="7"/>
        <v>55</v>
      </c>
      <c r="P61" s="94">
        <f t="shared" si="8"/>
        <v>10</v>
      </c>
      <c r="Q61" s="72">
        <v>1</v>
      </c>
      <c r="R61" s="94">
        <f>R$3/U$3</f>
        <v>0.90909090909090906</v>
      </c>
      <c r="S61" s="93">
        <f>S60*Q61</f>
        <v>8</v>
      </c>
      <c r="T61" s="93">
        <f t="shared" si="9"/>
        <v>806.47256249999145</v>
      </c>
      <c r="U61" s="93">
        <f t="shared" si="10"/>
        <v>20480.000000000076</v>
      </c>
      <c r="V61" s="93">
        <f t="shared" si="11"/>
        <v>102400.00000000038</v>
      </c>
      <c r="W61" s="93">
        <f t="shared" si="12"/>
        <v>53.537071771153222</v>
      </c>
      <c r="X61" s="94">
        <f t="shared" si="13"/>
        <v>25.394540313329376</v>
      </c>
      <c r="Y61" s="120">
        <f>X61/(($C61/R$3))</f>
        <v>7.8742760661486448</v>
      </c>
    </row>
    <row r="62" spans="1:25">
      <c r="A62" s="67">
        <f t="shared" si="1"/>
        <v>1.7411011265922505</v>
      </c>
      <c r="B62" s="67">
        <f t="shared" si="2"/>
        <v>1.8666666666666667</v>
      </c>
      <c r="C62" s="112">
        <f t="shared" si="18"/>
        <v>3.2249999999999996</v>
      </c>
      <c r="D62" s="116"/>
      <c r="E62" s="68">
        <f t="shared" si="0"/>
        <v>6.5697153023999295</v>
      </c>
      <c r="F62" s="80">
        <f t="shared" si="14"/>
        <v>0.15600000000000006</v>
      </c>
      <c r="G62" s="80">
        <f t="shared" si="15"/>
        <v>2.5599999999999881</v>
      </c>
      <c r="H62" s="80">
        <f t="shared" si="21"/>
        <v>1.279999999999994</v>
      </c>
      <c r="I62" s="80">
        <f t="shared" si="21"/>
        <v>1.279999999999994</v>
      </c>
      <c r="J62" s="81">
        <f t="shared" si="4"/>
        <v>1.2433599999999982</v>
      </c>
      <c r="K62" s="82">
        <f t="shared" si="5"/>
        <v>2.0371210239999784</v>
      </c>
      <c r="L62" s="70">
        <f t="shared" si="6"/>
        <v>2352.5342310339365</v>
      </c>
      <c r="M62" s="67">
        <f t="shared" si="17"/>
        <v>11.200000000000006</v>
      </c>
      <c r="N62" s="71">
        <v>56</v>
      </c>
      <c r="O62" s="94">
        <f t="shared" si="7"/>
        <v>56</v>
      </c>
      <c r="P62" s="94">
        <f t="shared" si="8"/>
        <v>10</v>
      </c>
      <c r="Q62" s="72">
        <v>1</v>
      </c>
      <c r="R62" s="94">
        <f>R$3/U$3</f>
        <v>0.90909090909090906</v>
      </c>
      <c r="S62" s="93">
        <f>S61*Q62</f>
        <v>8</v>
      </c>
      <c r="T62" s="93">
        <f t="shared" si="9"/>
        <v>829.66383522908211</v>
      </c>
      <c r="U62" s="93">
        <f t="shared" si="10"/>
        <v>23525.342310339365</v>
      </c>
      <c r="V62" s="93">
        <f t="shared" si="11"/>
        <v>117626.71155169682</v>
      </c>
      <c r="W62" s="93">
        <f t="shared" si="12"/>
        <v>55.483089234073049</v>
      </c>
      <c r="X62" s="94">
        <f t="shared" si="13"/>
        <v>28.355270305163632</v>
      </c>
      <c r="Y62" s="120">
        <f>X62/(($C62/R$3))</f>
        <v>8.7923318775701187</v>
      </c>
    </row>
    <row r="63" spans="1:25">
      <c r="A63" s="67">
        <f t="shared" si="1"/>
        <v>1.8025009252216628</v>
      </c>
      <c r="B63" s="67">
        <f t="shared" si="2"/>
        <v>1.9</v>
      </c>
      <c r="C63" s="112">
        <f t="shared" si="18"/>
        <v>3.2249999999999996</v>
      </c>
      <c r="D63" s="116"/>
      <c r="E63" s="68">
        <f t="shared" si="0"/>
        <v>6.6378093270561784</v>
      </c>
      <c r="F63" s="80">
        <f t="shared" si="14"/>
        <v>0.15700000000000006</v>
      </c>
      <c r="G63" s="80">
        <f t="shared" si="15"/>
        <v>2.5699999999999878</v>
      </c>
      <c r="H63" s="80">
        <f t="shared" si="21"/>
        <v>1.2849999999999939</v>
      </c>
      <c r="I63" s="80">
        <f t="shared" si="21"/>
        <v>1.2849999999999939</v>
      </c>
      <c r="J63" s="81">
        <f t="shared" si="4"/>
        <v>1.2464899999999983</v>
      </c>
      <c r="K63" s="82">
        <f t="shared" si="5"/>
        <v>2.058235450249978</v>
      </c>
      <c r="L63" s="70">
        <f t="shared" si="6"/>
        <v>2702.3522012628982</v>
      </c>
      <c r="M63" s="67">
        <f t="shared" si="17"/>
        <v>11.400000000000006</v>
      </c>
      <c r="N63" s="71">
        <v>57</v>
      </c>
      <c r="O63" s="94">
        <f t="shared" si="7"/>
        <v>57</v>
      </c>
      <c r="P63" s="94">
        <f t="shared" si="8"/>
        <v>10</v>
      </c>
      <c r="Q63" s="72">
        <v>1</v>
      </c>
      <c r="R63" s="94">
        <f>R$3/U$3</f>
        <v>0.90909090909090906</v>
      </c>
      <c r="S63" s="93">
        <f>S62*Q63</f>
        <v>8</v>
      </c>
      <c r="T63" s="93">
        <f t="shared" si="9"/>
        <v>853.23215028544541</v>
      </c>
      <c r="U63" s="93">
        <f t="shared" si="10"/>
        <v>27023.522012628982</v>
      </c>
      <c r="V63" s="93">
        <f t="shared" si="11"/>
        <v>135117.61006314491</v>
      </c>
      <c r="W63" s="93">
        <f t="shared" si="12"/>
        <v>57.499779514571038</v>
      </c>
      <c r="X63" s="94">
        <f t="shared" si="13"/>
        <v>31.671945324128224</v>
      </c>
      <c r="Y63" s="120">
        <f>X63/(($C63/R$3))</f>
        <v>9.8207582400397602</v>
      </c>
    </row>
    <row r="64" spans="1:25">
      <c r="A64" s="67">
        <f t="shared" si="1"/>
        <v>1.8660659830736175</v>
      </c>
      <c r="B64" s="67">
        <f t="shared" si="2"/>
        <v>1.9333333333333333</v>
      </c>
      <c r="C64" s="112">
        <f t="shared" si="18"/>
        <v>3.2249999999999996</v>
      </c>
      <c r="D64" s="116"/>
      <c r="E64" s="68">
        <f t="shared" si="0"/>
        <v>6.7064711048999248</v>
      </c>
      <c r="F64" s="80">
        <f t="shared" si="14"/>
        <v>0.15800000000000006</v>
      </c>
      <c r="G64" s="80">
        <f t="shared" si="15"/>
        <v>2.5799999999999876</v>
      </c>
      <c r="H64" s="80">
        <f t="shared" si="21"/>
        <v>1.2899999999999938</v>
      </c>
      <c r="I64" s="80">
        <f t="shared" si="21"/>
        <v>1.2899999999999938</v>
      </c>
      <c r="J64" s="81">
        <f t="shared" si="4"/>
        <v>1.2496399999999981</v>
      </c>
      <c r="K64" s="82">
        <f t="shared" si="5"/>
        <v>2.0795259239999768</v>
      </c>
      <c r="L64" s="70">
        <f t="shared" si="6"/>
        <v>3104.1875282133069</v>
      </c>
      <c r="M64" s="67">
        <f t="shared" si="17"/>
        <v>11.600000000000007</v>
      </c>
      <c r="N64" s="71">
        <v>58</v>
      </c>
      <c r="O64" s="94">
        <f t="shared" si="7"/>
        <v>58</v>
      </c>
      <c r="P64" s="94">
        <f t="shared" si="8"/>
        <v>10</v>
      </c>
      <c r="Q64" s="72">
        <v>1</v>
      </c>
      <c r="R64" s="94">
        <f>R$3/U$3</f>
        <v>0.90909090909090906</v>
      </c>
      <c r="S64" s="93">
        <f>S63*Q64</f>
        <v>8</v>
      </c>
      <c r="T64" s="93">
        <f t="shared" si="9"/>
        <v>877.18184430544477</v>
      </c>
      <c r="U64" s="93">
        <f t="shared" si="10"/>
        <v>31041.875282133071</v>
      </c>
      <c r="V64" s="93">
        <f t="shared" si="11"/>
        <v>155209.37641066534</v>
      </c>
      <c r="W64" s="93">
        <f t="shared" si="12"/>
        <v>59.589707059484184</v>
      </c>
      <c r="X64" s="94">
        <f t="shared" si="13"/>
        <v>35.388187162847771</v>
      </c>
      <c r="Y64" s="120">
        <f>X64/(($C64/R$3))</f>
        <v>10.973081290805512</v>
      </c>
    </row>
    <row r="65" spans="1:25">
      <c r="A65" s="67">
        <f t="shared" si="1"/>
        <v>1.9318726578496941</v>
      </c>
      <c r="B65" s="67">
        <f t="shared" si="2"/>
        <v>1.9666666666666666</v>
      </c>
      <c r="C65" s="112">
        <f t="shared" si="18"/>
        <v>3.2249999999999996</v>
      </c>
      <c r="D65" s="116"/>
      <c r="E65" s="68">
        <f t="shared" si="0"/>
        <v>6.7757046510561736</v>
      </c>
      <c r="F65" s="80">
        <f t="shared" si="14"/>
        <v>0.15900000000000006</v>
      </c>
      <c r="G65" s="80">
        <f t="shared" si="15"/>
        <v>2.5899999999999874</v>
      </c>
      <c r="H65" s="80">
        <f t="shared" si="21"/>
        <v>1.2949999999999937</v>
      </c>
      <c r="I65" s="80">
        <f t="shared" si="21"/>
        <v>1.2949999999999937</v>
      </c>
      <c r="J65" s="81">
        <f t="shared" si="4"/>
        <v>1.2528099999999982</v>
      </c>
      <c r="K65" s="82">
        <f t="shared" si="5"/>
        <v>2.1009936902499766</v>
      </c>
      <c r="L65" s="70">
        <f t="shared" si="6"/>
        <v>3565.7751072609381</v>
      </c>
      <c r="M65" s="67">
        <f t="shared" si="17"/>
        <v>11.800000000000008</v>
      </c>
      <c r="N65" s="71">
        <v>59</v>
      </c>
      <c r="O65" s="94">
        <f t="shared" si="7"/>
        <v>59</v>
      </c>
      <c r="P65" s="94">
        <f t="shared" si="8"/>
        <v>10</v>
      </c>
      <c r="Q65" s="72">
        <v>1</v>
      </c>
      <c r="R65" s="94">
        <f>R$3/U$3</f>
        <v>0.90909090909090906</v>
      </c>
      <c r="S65" s="93">
        <f>S64*Q65</f>
        <v>8</v>
      </c>
      <c r="T65" s="93">
        <f t="shared" si="9"/>
        <v>901.51729254362635</v>
      </c>
      <c r="U65" s="93">
        <f t="shared" si="10"/>
        <v>35657.751072609382</v>
      </c>
      <c r="V65" s="93">
        <f t="shared" si="11"/>
        <v>178288.75536304692</v>
      </c>
      <c r="W65" s="93">
        <f t="shared" si="12"/>
        <v>61.755529295928554</v>
      </c>
      <c r="X65" s="94">
        <f t="shared" si="13"/>
        <v>39.553041708164272</v>
      </c>
      <c r="Y65" s="120">
        <f>X65/(($C65/R$3))</f>
        <v>12.264509056795125</v>
      </c>
    </row>
    <row r="66" spans="1:25">
      <c r="A66" s="67">
        <f t="shared" si="1"/>
        <v>2.0000000000000031</v>
      </c>
      <c r="B66" s="67">
        <f t="shared" si="2"/>
        <v>2</v>
      </c>
      <c r="C66" s="112">
        <f t="shared" si="18"/>
        <v>3.2249999999999996</v>
      </c>
      <c r="D66" s="116"/>
      <c r="E66" s="68">
        <f t="shared" si="0"/>
        <v>6.8455139999999206</v>
      </c>
      <c r="F66" s="80">
        <f t="shared" si="14"/>
        <v>0.16000000000000006</v>
      </c>
      <c r="G66" s="80">
        <f t="shared" si="15"/>
        <v>2.5999999999999872</v>
      </c>
      <c r="H66" s="80">
        <f t="shared" si="21"/>
        <v>1.2999999999999936</v>
      </c>
      <c r="I66" s="80">
        <f t="shared" si="21"/>
        <v>1.2999999999999936</v>
      </c>
      <c r="J66" s="81">
        <f t="shared" si="4"/>
        <v>1.255999999999998</v>
      </c>
      <c r="K66" s="82">
        <f t="shared" si="5"/>
        <v>2.1226399999999757</v>
      </c>
      <c r="L66" s="70">
        <f t="shared" si="6"/>
        <v>4096.0000000000164</v>
      </c>
      <c r="M66" s="67">
        <f t="shared" si="17"/>
        <v>12.000000000000007</v>
      </c>
      <c r="N66" s="71">
        <v>60</v>
      </c>
      <c r="O66" s="94">
        <f t="shared" si="7"/>
        <v>60</v>
      </c>
      <c r="P66" s="94">
        <f t="shared" si="8"/>
        <v>10</v>
      </c>
      <c r="Q66" s="72">
        <v>2</v>
      </c>
      <c r="R66" s="94">
        <f>R$3/U$3</f>
        <v>0.90909090909090906</v>
      </c>
      <c r="S66" s="93">
        <f>S65*Q66</f>
        <v>16</v>
      </c>
      <c r="T66" s="93">
        <f t="shared" si="9"/>
        <v>1852.485818181797</v>
      </c>
      <c r="U66" s="93">
        <f t="shared" si="10"/>
        <v>40960.00000000016</v>
      </c>
      <c r="V66" s="93">
        <f t="shared" si="11"/>
        <v>204800.00000000081</v>
      </c>
      <c r="W66" s="93">
        <f t="shared" si="12"/>
        <v>64.000000000000099</v>
      </c>
      <c r="X66" s="94">
        <f t="shared" si="13"/>
        <v>22.110830538072427</v>
      </c>
      <c r="Y66" s="120">
        <f>X66/(($C66/R$3))</f>
        <v>6.8560714846736213</v>
      </c>
    </row>
    <row r="67" spans="1:25">
      <c r="A67" s="67">
        <f t="shared" si="1"/>
        <v>2.0705298476827583</v>
      </c>
      <c r="B67" s="67">
        <f t="shared" si="2"/>
        <v>2.0333333333333332</v>
      </c>
      <c r="C67" s="112">
        <f t="shared" si="18"/>
        <v>3.2249999999999996</v>
      </c>
      <c r="D67" s="116"/>
      <c r="E67" s="68">
        <f t="shared" si="0"/>
        <v>6.9159032055561696</v>
      </c>
      <c r="F67" s="80">
        <f t="shared" si="14"/>
        <v>0.16100000000000006</v>
      </c>
      <c r="G67" s="80">
        <f t="shared" si="15"/>
        <v>2.609999999999987</v>
      </c>
      <c r="H67" s="80">
        <f t="shared" si="21"/>
        <v>1.3049999999999935</v>
      </c>
      <c r="I67" s="80">
        <f t="shared" si="21"/>
        <v>1.3049999999999935</v>
      </c>
      <c r="J67" s="81">
        <f t="shared" si="4"/>
        <v>1.2592099999999982</v>
      </c>
      <c r="K67" s="82">
        <f t="shared" si="5"/>
        <v>2.1444661102499754</v>
      </c>
      <c r="L67" s="70">
        <f t="shared" si="6"/>
        <v>4705.068462067874</v>
      </c>
      <c r="M67" s="67">
        <f t="shared" si="17"/>
        <v>12.200000000000006</v>
      </c>
      <c r="N67" s="71">
        <v>61</v>
      </c>
      <c r="O67" s="94">
        <f t="shared" si="7"/>
        <v>61</v>
      </c>
      <c r="P67" s="94">
        <f t="shared" si="8"/>
        <v>10</v>
      </c>
      <c r="Q67" s="72">
        <v>1</v>
      </c>
      <c r="R67" s="94">
        <f>R$3/U$3</f>
        <v>0.90909090909090906</v>
      </c>
      <c r="S67" s="93">
        <f>S66*Q67</f>
        <v>16</v>
      </c>
      <c r="T67" s="93">
        <f t="shared" si="9"/>
        <v>1902.7262941854326</v>
      </c>
      <c r="U67" s="93">
        <f t="shared" si="10"/>
        <v>47050.684620678738</v>
      </c>
      <c r="V67" s="93">
        <f t="shared" si="11"/>
        <v>235253.4231033937</v>
      </c>
      <c r="W67" s="93">
        <f t="shared" si="12"/>
        <v>66.325972787437692</v>
      </c>
      <c r="X67" s="94">
        <f t="shared" si="13"/>
        <v>24.728036168134938</v>
      </c>
      <c r="Y67" s="120">
        <f>X67/(($C67/R$3))</f>
        <v>7.6676081141503696</v>
      </c>
    </row>
    <row r="68" spans="1:25">
      <c r="A68" s="67">
        <f t="shared" si="1"/>
        <v>2.1435469250725898</v>
      </c>
      <c r="B68" s="67">
        <f t="shared" si="2"/>
        <v>2.0666666666666669</v>
      </c>
      <c r="C68" s="112">
        <f t="shared" si="18"/>
        <v>3.2249999999999996</v>
      </c>
      <c r="D68" s="116"/>
      <c r="E68" s="68">
        <f t="shared" si="0"/>
        <v>6.9868763408999168</v>
      </c>
      <c r="F68" s="80">
        <f t="shared" si="14"/>
        <v>0.16200000000000006</v>
      </c>
      <c r="G68" s="80">
        <f t="shared" si="15"/>
        <v>2.6199999999999868</v>
      </c>
      <c r="H68" s="80">
        <f t="shared" si="21"/>
        <v>1.3099999999999934</v>
      </c>
      <c r="I68" s="80">
        <f t="shared" si="21"/>
        <v>1.3099999999999934</v>
      </c>
      <c r="J68" s="81">
        <f t="shared" si="4"/>
        <v>1.262439999999998</v>
      </c>
      <c r="K68" s="82">
        <f t="shared" si="5"/>
        <v>2.1664732839999745</v>
      </c>
      <c r="L68" s="70">
        <f t="shared" si="6"/>
        <v>5404.7044025257965</v>
      </c>
      <c r="M68" s="67">
        <f t="shared" si="17"/>
        <v>12.400000000000007</v>
      </c>
      <c r="N68" s="71">
        <v>62</v>
      </c>
      <c r="O68" s="94">
        <f t="shared" si="7"/>
        <v>62</v>
      </c>
      <c r="P68" s="94">
        <f t="shared" si="8"/>
        <v>10</v>
      </c>
      <c r="Q68" s="72">
        <v>1</v>
      </c>
      <c r="R68" s="94">
        <f>R$3/U$3</f>
        <v>0.90909090909090906</v>
      </c>
      <c r="S68" s="93">
        <f>S67*Q68</f>
        <v>16</v>
      </c>
      <c r="T68" s="93">
        <f t="shared" si="9"/>
        <v>1953.7649979345224</v>
      </c>
      <c r="U68" s="93">
        <f t="shared" si="10"/>
        <v>54047.044025257965</v>
      </c>
      <c r="V68" s="93">
        <f t="shared" si="11"/>
        <v>270235.22012628982</v>
      </c>
      <c r="W68" s="93">
        <f t="shared" si="12"/>
        <v>68.73640473066105</v>
      </c>
      <c r="X68" s="94">
        <f t="shared" si="13"/>
        <v>27.66302195115345</v>
      </c>
      <c r="Y68" s="120">
        <f>X68/(($C68/R$3))</f>
        <v>8.577681225163861</v>
      </c>
    </row>
    <row r="69" spans="1:25">
      <c r="A69" s="67">
        <f t="shared" si="1"/>
        <v>2.2191389441356941</v>
      </c>
      <c r="B69" s="67">
        <f t="shared" si="2"/>
        <v>2.1</v>
      </c>
      <c r="C69" s="112">
        <f t="shared" si="18"/>
        <v>3.2249999999999996</v>
      </c>
      <c r="D69" s="116"/>
      <c r="E69" s="68">
        <f t="shared" si="0"/>
        <v>7.0584374985561658</v>
      </c>
      <c r="F69" s="80">
        <f t="shared" si="14"/>
        <v>0.16300000000000006</v>
      </c>
      <c r="G69" s="80">
        <f t="shared" si="15"/>
        <v>2.6299999999999866</v>
      </c>
      <c r="H69" s="80">
        <f t="shared" si="21"/>
        <v>1.3149999999999933</v>
      </c>
      <c r="I69" s="80">
        <f t="shared" si="21"/>
        <v>1.3149999999999933</v>
      </c>
      <c r="J69" s="81">
        <f t="shared" si="4"/>
        <v>1.265689999999998</v>
      </c>
      <c r="K69" s="82">
        <f t="shared" si="5"/>
        <v>2.1886627902499742</v>
      </c>
      <c r="L69" s="70">
        <f t="shared" si="6"/>
        <v>6208.3750564266165</v>
      </c>
      <c r="M69" s="67">
        <f t="shared" si="17"/>
        <v>12.600000000000007</v>
      </c>
      <c r="N69" s="71">
        <v>63</v>
      </c>
      <c r="O69" s="94">
        <f t="shared" si="7"/>
        <v>63</v>
      </c>
      <c r="P69" s="94">
        <f t="shared" si="8"/>
        <v>10</v>
      </c>
      <c r="Q69" s="72">
        <v>1</v>
      </c>
      <c r="R69" s="94">
        <f>R$3/U$3</f>
        <v>0.90909090909090906</v>
      </c>
      <c r="S69" s="93">
        <f>S68*Q69</f>
        <v>16</v>
      </c>
      <c r="T69" s="93">
        <f t="shared" si="9"/>
        <v>2005.6109932472491</v>
      </c>
      <c r="U69" s="93">
        <f t="shared" si="10"/>
        <v>62083.750564266164</v>
      </c>
      <c r="V69" s="93">
        <f t="shared" si="11"/>
        <v>310418.7528213308</v>
      </c>
      <c r="W69" s="93">
        <f t="shared" si="12"/>
        <v>71.234360106755787</v>
      </c>
      <c r="X69" s="94">
        <f t="shared" si="13"/>
        <v>30.955031047046401</v>
      </c>
      <c r="Y69" s="120">
        <f>X69/(($C69/R$3))</f>
        <v>9.5984592393942343</v>
      </c>
    </row>
    <row r="70" spans="1:25">
      <c r="A70" s="67">
        <f t="shared" si="1"/>
        <v>2.2973967099940742</v>
      </c>
      <c r="B70" s="67">
        <f t="shared" si="2"/>
        <v>2.1333333333333333</v>
      </c>
      <c r="C70" s="112">
        <f t="shared" si="18"/>
        <v>3.2249999999999996</v>
      </c>
      <c r="D70" s="116"/>
      <c r="E70" s="68">
        <f t="shared" ref="E70:E133" si="22">C70*K70*1</f>
        <v>7.1305907903999133</v>
      </c>
      <c r="F70" s="80">
        <f t="shared" si="14"/>
        <v>0.16400000000000006</v>
      </c>
      <c r="G70" s="80">
        <f t="shared" si="15"/>
        <v>2.6399999999999864</v>
      </c>
      <c r="H70" s="80">
        <f t="shared" si="21"/>
        <v>1.3199999999999932</v>
      </c>
      <c r="I70" s="80">
        <f t="shared" si="21"/>
        <v>1.3199999999999932</v>
      </c>
      <c r="J70" s="81">
        <f t="shared" si="4"/>
        <v>1.2689599999999979</v>
      </c>
      <c r="K70" s="82">
        <f t="shared" si="5"/>
        <v>2.2110359039999734</v>
      </c>
      <c r="L70" s="70">
        <f t="shared" si="6"/>
        <v>7131.5502145218798</v>
      </c>
      <c r="M70" s="67">
        <f t="shared" si="17"/>
        <v>12.800000000000008</v>
      </c>
      <c r="N70" s="71">
        <v>64</v>
      </c>
      <c r="O70" s="94">
        <f t="shared" si="7"/>
        <v>64</v>
      </c>
      <c r="P70" s="94">
        <f t="shared" si="8"/>
        <v>10</v>
      </c>
      <c r="Q70" s="72">
        <v>1</v>
      </c>
      <c r="R70" s="94">
        <f>R$3/U$3</f>
        <v>0.90909090909090906</v>
      </c>
      <c r="S70" s="93">
        <f>S69*Q70</f>
        <v>16</v>
      </c>
      <c r="T70" s="93">
        <f t="shared" si="9"/>
        <v>2058.2734233599754</v>
      </c>
      <c r="U70" s="93">
        <f t="shared" si="10"/>
        <v>71315.502145218794</v>
      </c>
      <c r="V70" s="93">
        <f t="shared" si="11"/>
        <v>356577.51072609395</v>
      </c>
      <c r="W70" s="93">
        <f t="shared" si="12"/>
        <v>73.823014281142918</v>
      </c>
      <c r="X70" s="94">
        <f t="shared" si="13"/>
        <v>34.648215992995546</v>
      </c>
      <c r="Y70" s="120">
        <f>X70/(($C70/R$3))</f>
        <v>10.743632866045132</v>
      </c>
    </row>
    <row r="71" spans="1:25">
      <c r="A71" s="67">
        <f t="shared" ref="A71:A134" si="23">POWER(POWER(2,0.05),N71-40)</f>
        <v>2.3784142300054469</v>
      </c>
      <c r="B71" s="67">
        <f t="shared" ref="B71:B134" si="24">N71/30</f>
        <v>2.1666666666666665</v>
      </c>
      <c r="C71" s="112">
        <f t="shared" si="18"/>
        <v>4.55</v>
      </c>
      <c r="D71" s="115">
        <f>1+N71/200</f>
        <v>1.325</v>
      </c>
      <c r="E71" s="68">
        <f t="shared" si="22"/>
        <v>10.162852273437375</v>
      </c>
      <c r="F71" s="80">
        <f t="shared" si="14"/>
        <v>0.16500000000000006</v>
      </c>
      <c r="G71" s="80">
        <f t="shared" si="15"/>
        <v>2.6499999999999861</v>
      </c>
      <c r="H71" s="80">
        <f t="shared" si="21"/>
        <v>1.3249999999999931</v>
      </c>
      <c r="I71" s="80">
        <f t="shared" si="21"/>
        <v>1.3249999999999931</v>
      </c>
      <c r="J71" s="81">
        <f t="shared" ref="J71:J134" si="25">(1-F71)+F71*G71</f>
        <v>1.2722499999999979</v>
      </c>
      <c r="K71" s="82">
        <f t="shared" ref="K71:K134" si="26">J71*H71*I71</f>
        <v>2.2335939062499728</v>
      </c>
      <c r="L71" s="70">
        <f t="shared" ref="L71:L134" si="27">POWER($M$1,N71)</f>
        <v>8192.0000000000364</v>
      </c>
      <c r="M71" s="67">
        <f t="shared" si="17"/>
        <v>13.000000000000007</v>
      </c>
      <c r="N71" s="71">
        <v>65</v>
      </c>
      <c r="O71" s="94">
        <f t="shared" ref="O71:O134" si="28">$N71-P$3</f>
        <v>65</v>
      </c>
      <c r="P71" s="94">
        <f t="shared" ref="P71:P134" si="29">Q$3</f>
        <v>10</v>
      </c>
      <c r="Q71" s="72">
        <v>1</v>
      </c>
      <c r="R71" s="94">
        <f>R$3/U$3</f>
        <v>0.90909090909090906</v>
      </c>
      <c r="S71" s="93">
        <f>S70*Q71</f>
        <v>16</v>
      </c>
      <c r="T71" s="93">
        <f t="shared" ref="T71:T134" si="30">O71*S71*$K71*R71</f>
        <v>2111.7615113636107</v>
      </c>
      <c r="U71" s="93">
        <f t="shared" ref="U71:U134" si="31">P71*POWER($M$1,O71)</f>
        <v>81920.000000000364</v>
      </c>
      <c r="V71" s="93">
        <f t="shared" ref="V71:V134" si="32">$L71*P71*5</f>
        <v>409600.0000000018</v>
      </c>
      <c r="W71" s="93">
        <f t="shared" ref="W71:W134" si="33">$A71*(30+$B71)</f>
        <v>76.505657731841865</v>
      </c>
      <c r="X71" s="94">
        <f t="shared" ref="X71:X134" si="34">U71/T71</f>
        <v>38.792259239113996</v>
      </c>
      <c r="Y71" s="120">
        <f>X71/(($C71/R$3))</f>
        <v>8.5257712613437349</v>
      </c>
    </row>
    <row r="72" spans="1:25">
      <c r="A72" s="67">
        <f t="shared" si="23"/>
        <v>2.462288826689838</v>
      </c>
      <c r="B72" s="67">
        <f t="shared" si="24"/>
        <v>2.2000000000000002</v>
      </c>
      <c r="C72" s="112">
        <f t="shared" si="18"/>
        <v>4.55</v>
      </c>
      <c r="D72" s="116"/>
      <c r="E72" s="68">
        <f t="shared" si="22"/>
        <v>10.266338282199873</v>
      </c>
      <c r="F72" s="80">
        <f t="shared" ref="F72:F135" si="35">F71+0.1%</f>
        <v>0.16600000000000006</v>
      </c>
      <c r="G72" s="80">
        <f t="shared" ref="G72:G135" si="36">G71+1%</f>
        <v>2.6599999999999859</v>
      </c>
      <c r="H72" s="80">
        <f t="shared" ref="H72:I87" si="37">H71+0.5%</f>
        <v>1.329999999999993</v>
      </c>
      <c r="I72" s="80">
        <f t="shared" si="37"/>
        <v>1.329999999999993</v>
      </c>
      <c r="J72" s="81">
        <f t="shared" si="25"/>
        <v>1.2755599999999978</v>
      </c>
      <c r="K72" s="82">
        <f t="shared" si="26"/>
        <v>2.2563380839999723</v>
      </c>
      <c r="L72" s="70">
        <f t="shared" si="27"/>
        <v>9410.1369241357534</v>
      </c>
      <c r="M72" s="67">
        <f t="shared" ref="M72:M135" si="38">LOG(L72,2)</f>
        <v>13.200000000000006</v>
      </c>
      <c r="N72" s="71">
        <v>66</v>
      </c>
      <c r="O72" s="94">
        <f t="shared" si="28"/>
        <v>66</v>
      </c>
      <c r="P72" s="94">
        <f t="shared" si="29"/>
        <v>10</v>
      </c>
      <c r="Q72" s="72">
        <v>1</v>
      </c>
      <c r="R72" s="94">
        <f>R$3/U$3</f>
        <v>0.90909090909090906</v>
      </c>
      <c r="S72" s="93">
        <f>S71*Q72</f>
        <v>16</v>
      </c>
      <c r="T72" s="93">
        <f t="shared" si="30"/>
        <v>2166.0845606399735</v>
      </c>
      <c r="U72" s="93">
        <f t="shared" si="31"/>
        <v>94101.369241357534</v>
      </c>
      <c r="V72" s="93">
        <f t="shared" si="32"/>
        <v>470506.84620678768</v>
      </c>
      <c r="W72" s="93">
        <f t="shared" si="33"/>
        <v>79.285700219412789</v>
      </c>
      <c r="X72" s="94">
        <f t="shared" si="34"/>
        <v>43.443072791929751</v>
      </c>
      <c r="Y72" s="120">
        <f>X72/(($C72/R$3))</f>
        <v>9.5479280861384073</v>
      </c>
    </row>
    <row r="73" spans="1:25">
      <c r="A73" s="67">
        <f t="shared" si="23"/>
        <v>2.5491212546385298</v>
      </c>
      <c r="B73" s="67">
        <f t="shared" si="24"/>
        <v>2.2333333333333334</v>
      </c>
      <c r="C73" s="112">
        <f t="shared" si="18"/>
        <v>4.55</v>
      </c>
      <c r="D73" s="116"/>
      <c r="E73" s="68">
        <f t="shared" si="22"/>
        <v>10.370677272637371</v>
      </c>
      <c r="F73" s="80">
        <f t="shared" si="35"/>
        <v>0.16700000000000007</v>
      </c>
      <c r="G73" s="80">
        <f t="shared" si="36"/>
        <v>2.6699999999999857</v>
      </c>
      <c r="H73" s="80">
        <f t="shared" si="37"/>
        <v>1.3349999999999929</v>
      </c>
      <c r="I73" s="80">
        <f t="shared" si="37"/>
        <v>1.3349999999999929</v>
      </c>
      <c r="J73" s="81">
        <f t="shared" si="25"/>
        <v>1.2788899999999979</v>
      </c>
      <c r="K73" s="82">
        <f t="shared" si="26"/>
        <v>2.2792697302499718</v>
      </c>
      <c r="L73" s="70">
        <f t="shared" si="27"/>
        <v>10809.408805051598</v>
      </c>
      <c r="M73" s="67">
        <f t="shared" si="38"/>
        <v>13.400000000000007</v>
      </c>
      <c r="N73" s="71">
        <v>67</v>
      </c>
      <c r="O73" s="94">
        <f t="shared" si="28"/>
        <v>67</v>
      </c>
      <c r="P73" s="94">
        <f t="shared" si="29"/>
        <v>10</v>
      </c>
      <c r="Q73" s="72">
        <v>1</v>
      </c>
      <c r="R73" s="94">
        <f>R$3/U$3</f>
        <v>0.90909090909090906</v>
      </c>
      <c r="S73" s="93">
        <f>S72*Q73</f>
        <v>16</v>
      </c>
      <c r="T73" s="93">
        <f t="shared" si="30"/>
        <v>2221.2519552981544</v>
      </c>
      <c r="U73" s="93">
        <f t="shared" si="31"/>
        <v>108094.08805051599</v>
      </c>
      <c r="V73" s="93">
        <f t="shared" si="32"/>
        <v>540470.44025257998</v>
      </c>
      <c r="W73" s="93">
        <f t="shared" si="33"/>
        <v>82.166675107848619</v>
      </c>
      <c r="X73" s="94">
        <f t="shared" si="34"/>
        <v>48.66358712377891</v>
      </c>
      <c r="Y73" s="120">
        <f>X73/(($C73/R$3))</f>
        <v>10.695293873358002</v>
      </c>
    </row>
    <row r="74" spans="1:25">
      <c r="A74" s="67">
        <f t="shared" si="23"/>
        <v>2.6390158215457942</v>
      </c>
      <c r="B74" s="67">
        <f t="shared" si="24"/>
        <v>2.2666666666666666</v>
      </c>
      <c r="C74" s="112">
        <f t="shared" si="18"/>
        <v>4.55</v>
      </c>
      <c r="D74" s="116"/>
      <c r="E74" s="68">
        <f t="shared" si="22"/>
        <v>10.475875155199867</v>
      </c>
      <c r="F74" s="80">
        <f t="shared" si="35"/>
        <v>0.16800000000000007</v>
      </c>
      <c r="G74" s="80">
        <f t="shared" si="36"/>
        <v>2.6799999999999855</v>
      </c>
      <c r="H74" s="80">
        <f t="shared" si="37"/>
        <v>1.3399999999999928</v>
      </c>
      <c r="I74" s="80">
        <f t="shared" si="37"/>
        <v>1.3399999999999928</v>
      </c>
      <c r="J74" s="81">
        <f t="shared" si="25"/>
        <v>1.2822399999999976</v>
      </c>
      <c r="K74" s="82">
        <f t="shared" si="26"/>
        <v>2.302390143999971</v>
      </c>
      <c r="L74" s="70">
        <f t="shared" si="27"/>
        <v>12416.750112853239</v>
      </c>
      <c r="M74" s="67">
        <f t="shared" si="38"/>
        <v>13.600000000000007</v>
      </c>
      <c r="N74" s="71">
        <v>68</v>
      </c>
      <c r="O74" s="94">
        <f t="shared" si="28"/>
        <v>68</v>
      </c>
      <c r="P74" s="94">
        <f t="shared" si="29"/>
        <v>10</v>
      </c>
      <c r="Q74" s="72">
        <v>1</v>
      </c>
      <c r="R74" s="94">
        <f>R$3/U$3</f>
        <v>0.90909090909090906</v>
      </c>
      <c r="S74" s="93">
        <f>S73*Q74</f>
        <v>16</v>
      </c>
      <c r="T74" s="93">
        <f t="shared" si="30"/>
        <v>2277.2731606108805</v>
      </c>
      <c r="U74" s="93">
        <f t="shared" si="31"/>
        <v>124167.50112853239</v>
      </c>
      <c r="V74" s="93">
        <f t="shared" si="32"/>
        <v>620837.50564266194</v>
      </c>
      <c r="W74" s="93">
        <f t="shared" si="33"/>
        <v>85.15224384187762</v>
      </c>
      <c r="X74" s="94">
        <f t="shared" si="34"/>
        <v>54.524640818769562</v>
      </c>
      <c r="Y74" s="120">
        <f>X74/(($C74/R$3))</f>
        <v>11.983437542586717</v>
      </c>
    </row>
    <row r="75" spans="1:25">
      <c r="A75" s="67">
        <f t="shared" si="23"/>
        <v>2.7320805135087971</v>
      </c>
      <c r="B75" s="67">
        <f t="shared" si="24"/>
        <v>2.2999999999999998</v>
      </c>
      <c r="C75" s="112">
        <f t="shared" si="18"/>
        <v>4.55</v>
      </c>
      <c r="D75" s="116"/>
      <c r="E75" s="68">
        <f t="shared" si="22"/>
        <v>10.581937867637365</v>
      </c>
      <c r="F75" s="80">
        <f t="shared" si="35"/>
        <v>0.16900000000000007</v>
      </c>
      <c r="G75" s="80">
        <f t="shared" si="36"/>
        <v>2.6899999999999853</v>
      </c>
      <c r="H75" s="80">
        <f t="shared" si="37"/>
        <v>1.3449999999999926</v>
      </c>
      <c r="I75" s="80">
        <f t="shared" si="37"/>
        <v>1.3449999999999926</v>
      </c>
      <c r="J75" s="81">
        <f t="shared" si="25"/>
        <v>1.2856099999999977</v>
      </c>
      <c r="K75" s="82">
        <f t="shared" si="26"/>
        <v>2.3257006302499703</v>
      </c>
      <c r="L75" s="70">
        <f t="shared" si="27"/>
        <v>14263.100429043763</v>
      </c>
      <c r="M75" s="67">
        <f t="shared" si="38"/>
        <v>13.800000000000008</v>
      </c>
      <c r="N75" s="71">
        <v>69</v>
      </c>
      <c r="O75" s="94">
        <f t="shared" si="28"/>
        <v>69</v>
      </c>
      <c r="P75" s="94">
        <f t="shared" si="29"/>
        <v>10</v>
      </c>
      <c r="Q75" s="72">
        <v>1</v>
      </c>
      <c r="R75" s="94">
        <f>R$3/U$3</f>
        <v>0.90909090909090906</v>
      </c>
      <c r="S75" s="93">
        <f>S74*Q75</f>
        <v>16</v>
      </c>
      <c r="T75" s="93">
        <f t="shared" si="30"/>
        <v>2334.1577234508791</v>
      </c>
      <c r="U75" s="93">
        <f t="shared" si="31"/>
        <v>142631.00429043762</v>
      </c>
      <c r="V75" s="93">
        <f t="shared" si="32"/>
        <v>713155.02145218803</v>
      </c>
      <c r="W75" s="93">
        <f t="shared" si="33"/>
        <v>88.24620058633414</v>
      </c>
      <c r="X75" s="94">
        <f t="shared" si="34"/>
        <v>61.105983909077167</v>
      </c>
      <c r="Y75" s="120">
        <f>X75/(($C75/R$3))</f>
        <v>13.429886573423554</v>
      </c>
    </row>
    <row r="76" spans="1:25">
      <c r="A76" s="67">
        <f t="shared" si="23"/>
        <v>2.8284271247461965</v>
      </c>
      <c r="B76" s="67">
        <f t="shared" si="24"/>
        <v>2.3333333333333335</v>
      </c>
      <c r="C76" s="112">
        <f t="shared" si="18"/>
        <v>4.55</v>
      </c>
      <c r="D76" s="116"/>
      <c r="E76" s="68">
        <f t="shared" si="22"/>
        <v>10.688871374999861</v>
      </c>
      <c r="F76" s="80">
        <f t="shared" si="35"/>
        <v>0.17000000000000007</v>
      </c>
      <c r="G76" s="80">
        <f t="shared" si="36"/>
        <v>2.6999999999999851</v>
      </c>
      <c r="H76" s="80">
        <f t="shared" si="37"/>
        <v>1.3499999999999925</v>
      </c>
      <c r="I76" s="80">
        <f t="shared" si="37"/>
        <v>1.3499999999999925</v>
      </c>
      <c r="J76" s="81">
        <f t="shared" si="25"/>
        <v>1.2889999999999975</v>
      </c>
      <c r="K76" s="82">
        <f t="shared" si="26"/>
        <v>2.3492024999999694</v>
      </c>
      <c r="L76" s="70">
        <f t="shared" si="27"/>
        <v>16384.000000000076</v>
      </c>
      <c r="M76" s="67">
        <f t="shared" si="38"/>
        <v>14.000000000000007</v>
      </c>
      <c r="N76" s="71">
        <v>70</v>
      </c>
      <c r="O76" s="94">
        <f t="shared" si="28"/>
        <v>70</v>
      </c>
      <c r="P76" s="94">
        <f t="shared" si="29"/>
        <v>10</v>
      </c>
      <c r="Q76" s="72">
        <v>2</v>
      </c>
      <c r="R76" s="94">
        <f>R$3/U$3</f>
        <v>0.90909090909090906</v>
      </c>
      <c r="S76" s="93">
        <f>S75*Q76</f>
        <v>32</v>
      </c>
      <c r="T76" s="93">
        <f t="shared" si="30"/>
        <v>4783.8305454544834</v>
      </c>
      <c r="U76" s="93">
        <f t="shared" si="31"/>
        <v>163840.00000000076</v>
      </c>
      <c r="V76" s="93">
        <f t="shared" si="32"/>
        <v>819200.00000000373</v>
      </c>
      <c r="W76" s="93">
        <f t="shared" si="33"/>
        <v>91.452477033460355</v>
      </c>
      <c r="X76" s="94">
        <f t="shared" si="34"/>
        <v>34.248704765614832</v>
      </c>
      <c r="Y76" s="120">
        <f>X76/(($C76/R$3))</f>
        <v>7.5271878605746885</v>
      </c>
    </row>
    <row r="77" spans="1:25">
      <c r="A77" s="67">
        <f t="shared" si="23"/>
        <v>2.9281713918912584</v>
      </c>
      <c r="B77" s="67">
        <f t="shared" si="24"/>
        <v>2.3666666666666667</v>
      </c>
      <c r="C77" s="112">
        <f t="shared" si="18"/>
        <v>4.55</v>
      </c>
      <c r="D77" s="116"/>
      <c r="E77" s="68">
        <f t="shared" si="22"/>
        <v>10.79668166963736</v>
      </c>
      <c r="F77" s="80">
        <f t="shared" si="35"/>
        <v>0.17100000000000007</v>
      </c>
      <c r="G77" s="80">
        <f t="shared" si="36"/>
        <v>2.7099999999999849</v>
      </c>
      <c r="H77" s="80">
        <f t="shared" si="37"/>
        <v>1.3549999999999924</v>
      </c>
      <c r="I77" s="80">
        <f t="shared" si="37"/>
        <v>1.3549999999999924</v>
      </c>
      <c r="J77" s="81">
        <f t="shared" si="25"/>
        <v>1.2924099999999976</v>
      </c>
      <c r="K77" s="82">
        <f t="shared" si="26"/>
        <v>2.3728970702499694</v>
      </c>
      <c r="L77" s="70">
        <f t="shared" si="27"/>
        <v>18820.27384827151</v>
      </c>
      <c r="M77" s="67">
        <f t="shared" si="38"/>
        <v>14.200000000000008</v>
      </c>
      <c r="N77" s="71">
        <v>71</v>
      </c>
      <c r="O77" s="94">
        <f t="shared" si="28"/>
        <v>71</v>
      </c>
      <c r="P77" s="94">
        <f t="shared" si="29"/>
        <v>10</v>
      </c>
      <c r="Q77" s="72">
        <v>1</v>
      </c>
      <c r="R77" s="94">
        <f>R$3/U$3</f>
        <v>0.90909090909090906</v>
      </c>
      <c r="S77" s="93">
        <f>S76*Q77</f>
        <v>32</v>
      </c>
      <c r="T77" s="93">
        <f t="shared" si="30"/>
        <v>4901.1110396435733</v>
      </c>
      <c r="U77" s="93">
        <f t="shared" si="31"/>
        <v>188202.7384827151</v>
      </c>
      <c r="V77" s="93">
        <f t="shared" si="32"/>
        <v>941013.69241357548</v>
      </c>
      <c r="W77" s="93">
        <f t="shared" si="33"/>
        <v>94.775147384213739</v>
      </c>
      <c r="X77" s="94">
        <f t="shared" si="34"/>
        <v>38.400015212959119</v>
      </c>
      <c r="Y77" s="120">
        <f>X77/(($C77/R$3))</f>
        <v>8.4395637830679391</v>
      </c>
    </row>
    <row r="78" spans="1:25">
      <c r="A78" s="67">
        <f t="shared" si="23"/>
        <v>3.031433133020804</v>
      </c>
      <c r="B78" s="67">
        <f t="shared" si="24"/>
        <v>2.4</v>
      </c>
      <c r="C78" s="112">
        <f t="shared" si="18"/>
        <v>4.55</v>
      </c>
      <c r="D78" s="116"/>
      <c r="E78" s="68">
        <f t="shared" si="22"/>
        <v>10.905374771199856</v>
      </c>
      <c r="F78" s="80">
        <f t="shared" si="35"/>
        <v>0.17200000000000007</v>
      </c>
      <c r="G78" s="80">
        <f t="shared" si="36"/>
        <v>2.7199999999999847</v>
      </c>
      <c r="H78" s="80">
        <f t="shared" si="37"/>
        <v>1.3599999999999923</v>
      </c>
      <c r="I78" s="80">
        <f t="shared" si="37"/>
        <v>1.3599999999999923</v>
      </c>
      <c r="J78" s="81">
        <f t="shared" si="25"/>
        <v>1.2958399999999974</v>
      </c>
      <c r="K78" s="82">
        <f t="shared" si="26"/>
        <v>2.3967856639999683</v>
      </c>
      <c r="L78" s="70">
        <f t="shared" si="27"/>
        <v>21618.817610103204</v>
      </c>
      <c r="M78" s="67">
        <f t="shared" si="38"/>
        <v>14.400000000000007</v>
      </c>
      <c r="N78" s="71">
        <v>72</v>
      </c>
      <c r="O78" s="94">
        <f t="shared" si="28"/>
        <v>72</v>
      </c>
      <c r="P78" s="94">
        <f t="shared" si="29"/>
        <v>10</v>
      </c>
      <c r="Q78" s="72">
        <v>1</v>
      </c>
      <c r="R78" s="94">
        <f>R$3/U$3</f>
        <v>0.90909090909090906</v>
      </c>
      <c r="S78" s="93">
        <f>S77*Q78</f>
        <v>32</v>
      </c>
      <c r="T78" s="93">
        <f t="shared" si="30"/>
        <v>5020.1765180508419</v>
      </c>
      <c r="U78" s="93">
        <f t="shared" si="31"/>
        <v>216188.17610103203</v>
      </c>
      <c r="V78" s="93">
        <f t="shared" si="32"/>
        <v>1080940.8805051602</v>
      </c>
      <c r="W78" s="93">
        <f t="shared" si="33"/>
        <v>98.218433509874046</v>
      </c>
      <c r="X78" s="94">
        <f t="shared" si="34"/>
        <v>43.063859472608804</v>
      </c>
      <c r="Y78" s="120">
        <f>X78/(($C78/R$3))</f>
        <v>9.4645844994744621</v>
      </c>
    </row>
    <row r="79" spans="1:25">
      <c r="A79" s="67">
        <f t="shared" si="23"/>
        <v>3.1383363915870111</v>
      </c>
      <c r="B79" s="67">
        <f t="shared" si="24"/>
        <v>2.4333333333333331</v>
      </c>
      <c r="C79" s="112">
        <f t="shared" si="18"/>
        <v>4.55</v>
      </c>
      <c r="D79" s="116"/>
      <c r="E79" s="68">
        <f t="shared" si="22"/>
        <v>11.014956726637353</v>
      </c>
      <c r="F79" s="80">
        <f t="shared" si="35"/>
        <v>0.17300000000000007</v>
      </c>
      <c r="G79" s="80">
        <f t="shared" si="36"/>
        <v>2.7299999999999844</v>
      </c>
      <c r="H79" s="80">
        <f t="shared" si="37"/>
        <v>1.3649999999999922</v>
      </c>
      <c r="I79" s="80">
        <f t="shared" si="37"/>
        <v>1.3649999999999922</v>
      </c>
      <c r="J79" s="81">
        <f t="shared" si="25"/>
        <v>1.2992899999999974</v>
      </c>
      <c r="K79" s="82">
        <f t="shared" si="26"/>
        <v>2.4208696102499676</v>
      </c>
      <c r="L79" s="70">
        <f t="shared" si="27"/>
        <v>24833.500225706484</v>
      </c>
      <c r="M79" s="67">
        <f t="shared" si="38"/>
        <v>14.600000000000007</v>
      </c>
      <c r="N79" s="71">
        <v>73</v>
      </c>
      <c r="O79" s="94">
        <f t="shared" si="28"/>
        <v>73</v>
      </c>
      <c r="P79" s="94">
        <f t="shared" si="29"/>
        <v>10</v>
      </c>
      <c r="Q79" s="72">
        <v>1</v>
      </c>
      <c r="R79" s="94">
        <f>R$3/U$3</f>
        <v>0.90909090909090906</v>
      </c>
      <c r="S79" s="93">
        <f>S78*Q79</f>
        <v>32</v>
      </c>
      <c r="T79" s="93">
        <f t="shared" si="30"/>
        <v>5141.0467359490221</v>
      </c>
      <c r="U79" s="93">
        <f t="shared" si="31"/>
        <v>248335.00225706486</v>
      </c>
      <c r="V79" s="93">
        <f t="shared" si="32"/>
        <v>1241675.0112853243</v>
      </c>
      <c r="W79" s="93">
        <f t="shared" si="33"/>
        <v>101.78671030047205</v>
      </c>
      <c r="X79" s="94">
        <f t="shared" si="34"/>
        <v>48.304365825070242</v>
      </c>
      <c r="Y79" s="120">
        <f>X79/(($C79/R$3))</f>
        <v>10.616344137378075</v>
      </c>
    </row>
    <row r="80" spans="1:25">
      <c r="A80" s="67">
        <f t="shared" si="23"/>
        <v>3.2490095854249512</v>
      </c>
      <c r="B80" s="67">
        <f t="shared" si="24"/>
        <v>2.4666666666666668</v>
      </c>
      <c r="C80" s="112">
        <f t="shared" si="18"/>
        <v>4.55</v>
      </c>
      <c r="D80" s="116"/>
      <c r="E80" s="68">
        <f t="shared" si="22"/>
        <v>11.125433610199851</v>
      </c>
      <c r="F80" s="80">
        <f t="shared" si="35"/>
        <v>0.17400000000000007</v>
      </c>
      <c r="G80" s="80">
        <f t="shared" si="36"/>
        <v>2.7399999999999842</v>
      </c>
      <c r="H80" s="80">
        <f t="shared" si="37"/>
        <v>1.3699999999999921</v>
      </c>
      <c r="I80" s="80">
        <f t="shared" si="37"/>
        <v>1.3699999999999921</v>
      </c>
      <c r="J80" s="81">
        <f t="shared" si="25"/>
        <v>1.3027599999999975</v>
      </c>
      <c r="K80" s="82">
        <f t="shared" si="26"/>
        <v>2.4451502439999673</v>
      </c>
      <c r="L80" s="70">
        <f t="shared" si="27"/>
        <v>28526.200858087537</v>
      </c>
      <c r="M80" s="67">
        <f t="shared" si="38"/>
        <v>14.800000000000008</v>
      </c>
      <c r="N80" s="71">
        <v>74</v>
      </c>
      <c r="O80" s="94">
        <f t="shared" si="28"/>
        <v>74</v>
      </c>
      <c r="P80" s="94">
        <f t="shared" si="29"/>
        <v>10</v>
      </c>
      <c r="Q80" s="72">
        <v>1</v>
      </c>
      <c r="R80" s="94">
        <f>R$3/U$3</f>
        <v>0.90909090909090906</v>
      </c>
      <c r="S80" s="93">
        <f>S79*Q80</f>
        <v>32</v>
      </c>
      <c r="T80" s="93">
        <f t="shared" si="30"/>
        <v>5263.741616174475</v>
      </c>
      <c r="U80" s="93">
        <f t="shared" si="31"/>
        <v>285262.00858087535</v>
      </c>
      <c r="V80" s="93">
        <f t="shared" si="32"/>
        <v>1426310.0429043768</v>
      </c>
      <c r="W80" s="93">
        <f t="shared" si="33"/>
        <v>105.48451120679675</v>
      </c>
      <c r="X80" s="94">
        <f t="shared" si="34"/>
        <v>54.19377115782423</v>
      </c>
      <c r="Y80" s="120">
        <f>X80/(($C80/R$3))</f>
        <v>11.910718935785546</v>
      </c>
    </row>
    <row r="81" spans="1:25">
      <c r="A81" s="67">
        <f t="shared" si="23"/>
        <v>3.3635856610148678</v>
      </c>
      <c r="B81" s="67">
        <f t="shared" si="24"/>
        <v>2.5</v>
      </c>
      <c r="C81" s="112">
        <f t="shared" si="18"/>
        <v>4.55</v>
      </c>
      <c r="D81" s="116"/>
      <c r="E81" s="68">
        <f t="shared" si="22"/>
        <v>11.236811523437346</v>
      </c>
      <c r="F81" s="80">
        <f t="shared" si="35"/>
        <v>0.17500000000000007</v>
      </c>
      <c r="G81" s="80">
        <f t="shared" si="36"/>
        <v>2.749999999999984</v>
      </c>
      <c r="H81" s="80">
        <f t="shared" si="37"/>
        <v>1.374999999999992</v>
      </c>
      <c r="I81" s="80">
        <f t="shared" si="37"/>
        <v>1.374999999999992</v>
      </c>
      <c r="J81" s="81">
        <f t="shared" si="25"/>
        <v>1.3062499999999972</v>
      </c>
      <c r="K81" s="82">
        <f t="shared" si="26"/>
        <v>2.4696289062499663</v>
      </c>
      <c r="L81" s="70">
        <f t="shared" si="27"/>
        <v>32768.00000000016</v>
      </c>
      <c r="M81" s="67">
        <f t="shared" si="38"/>
        <v>15.000000000000007</v>
      </c>
      <c r="N81" s="71">
        <v>75</v>
      </c>
      <c r="O81" s="94">
        <f t="shared" si="28"/>
        <v>75</v>
      </c>
      <c r="P81" s="94">
        <f t="shared" si="29"/>
        <v>10</v>
      </c>
      <c r="Q81" s="72">
        <v>1</v>
      </c>
      <c r="R81" s="94">
        <f>R$3/U$3</f>
        <v>0.90909090909090906</v>
      </c>
      <c r="S81" s="93">
        <f>S80*Q81</f>
        <v>32</v>
      </c>
      <c r="T81" s="93">
        <f t="shared" si="30"/>
        <v>5388.2812499999263</v>
      </c>
      <c r="U81" s="93">
        <f t="shared" si="31"/>
        <v>327680.00000000163</v>
      </c>
      <c r="V81" s="93">
        <f t="shared" si="32"/>
        <v>1638400.0000000081</v>
      </c>
      <c r="W81" s="93">
        <f t="shared" si="33"/>
        <v>109.3165339829832</v>
      </c>
      <c r="X81" s="94">
        <f t="shared" si="34"/>
        <v>60.813455125417981</v>
      </c>
      <c r="Y81" s="120">
        <f>X81/(($C81/R$3))</f>
        <v>13.365594533058898</v>
      </c>
    </row>
    <row r="82" spans="1:25">
      <c r="A82" s="67">
        <f t="shared" si="23"/>
        <v>3.4822022531845063</v>
      </c>
      <c r="B82" s="67">
        <f t="shared" si="24"/>
        <v>2.5333333333333332</v>
      </c>
      <c r="C82" s="112">
        <f t="shared" si="18"/>
        <v>4.55</v>
      </c>
      <c r="D82" s="116"/>
      <c r="E82" s="68">
        <f t="shared" si="22"/>
        <v>11.349096595199843</v>
      </c>
      <c r="F82" s="80">
        <f t="shared" si="35"/>
        <v>0.17600000000000007</v>
      </c>
      <c r="G82" s="80">
        <f t="shared" si="36"/>
        <v>2.7599999999999838</v>
      </c>
      <c r="H82" s="80">
        <f t="shared" si="37"/>
        <v>1.3799999999999919</v>
      </c>
      <c r="I82" s="80">
        <f t="shared" si="37"/>
        <v>1.3799999999999919</v>
      </c>
      <c r="J82" s="81">
        <f t="shared" si="25"/>
        <v>1.3097599999999974</v>
      </c>
      <c r="K82" s="82">
        <f t="shared" si="26"/>
        <v>2.4943069439999657</v>
      </c>
      <c r="L82" s="70">
        <f t="shared" si="27"/>
        <v>37640.547696543035</v>
      </c>
      <c r="M82" s="67">
        <f t="shared" si="38"/>
        <v>15.200000000000008</v>
      </c>
      <c r="N82" s="71">
        <v>76</v>
      </c>
      <c r="O82" s="94">
        <f t="shared" si="28"/>
        <v>76</v>
      </c>
      <c r="P82" s="94">
        <f t="shared" si="29"/>
        <v>10</v>
      </c>
      <c r="Q82" s="72">
        <v>1</v>
      </c>
      <c r="R82" s="94">
        <f>R$3/U$3</f>
        <v>0.90909090909090906</v>
      </c>
      <c r="S82" s="93">
        <f>S81*Q82</f>
        <v>32</v>
      </c>
      <c r="T82" s="93">
        <f t="shared" si="30"/>
        <v>5514.6858980071966</v>
      </c>
      <c r="U82" s="93">
        <f t="shared" si="31"/>
        <v>376405.47696543037</v>
      </c>
      <c r="V82" s="93">
        <f t="shared" si="32"/>
        <v>1882027.3848271519</v>
      </c>
      <c r="W82" s="93">
        <f t="shared" si="33"/>
        <v>113.28764663693593</v>
      </c>
      <c r="X82" s="94">
        <f t="shared" si="34"/>
        <v>68.255107167835135</v>
      </c>
      <c r="Y82" s="120">
        <f>X82/(($C82/R$3))</f>
        <v>15.001122454469261</v>
      </c>
    </row>
    <row r="83" spans="1:25">
      <c r="A83" s="67">
        <f t="shared" si="23"/>
        <v>3.6050018504433314</v>
      </c>
      <c r="B83" s="67">
        <f t="shared" si="24"/>
        <v>2.5666666666666669</v>
      </c>
      <c r="C83" s="112">
        <f t="shared" si="18"/>
        <v>4.55</v>
      </c>
      <c r="D83" s="116"/>
      <c r="E83" s="68">
        <f t="shared" si="22"/>
        <v>11.46229498163734</v>
      </c>
      <c r="F83" s="80">
        <f t="shared" si="35"/>
        <v>0.17700000000000007</v>
      </c>
      <c r="G83" s="80">
        <f t="shared" si="36"/>
        <v>2.7699999999999836</v>
      </c>
      <c r="H83" s="80">
        <f t="shared" si="37"/>
        <v>1.3849999999999918</v>
      </c>
      <c r="I83" s="80">
        <f t="shared" si="37"/>
        <v>1.3849999999999918</v>
      </c>
      <c r="J83" s="81">
        <f t="shared" si="25"/>
        <v>1.3132899999999972</v>
      </c>
      <c r="K83" s="82">
        <f t="shared" si="26"/>
        <v>2.5191857102499648</v>
      </c>
      <c r="L83" s="70">
        <f t="shared" si="27"/>
        <v>43237.635220206423</v>
      </c>
      <c r="M83" s="67">
        <f t="shared" si="38"/>
        <v>15.400000000000007</v>
      </c>
      <c r="N83" s="71">
        <v>77</v>
      </c>
      <c r="O83" s="94">
        <f t="shared" si="28"/>
        <v>77</v>
      </c>
      <c r="P83" s="94">
        <f t="shared" si="29"/>
        <v>10</v>
      </c>
      <c r="Q83" s="72">
        <v>1</v>
      </c>
      <c r="R83" s="94">
        <f>R$3/U$3</f>
        <v>0.90909090909090906</v>
      </c>
      <c r="S83" s="93">
        <f>S82*Q83</f>
        <v>32</v>
      </c>
      <c r="T83" s="93">
        <f t="shared" si="30"/>
        <v>5642.9759909599215</v>
      </c>
      <c r="U83" s="93">
        <f t="shared" si="31"/>
        <v>432376.35220206424</v>
      </c>
      <c r="V83" s="93">
        <f t="shared" si="32"/>
        <v>2161881.7610103213</v>
      </c>
      <c r="W83" s="93">
        <f t="shared" si="33"/>
        <v>117.40289359610451</v>
      </c>
      <c r="X83" s="94">
        <f t="shared" si="34"/>
        <v>76.62204356260483</v>
      </c>
      <c r="Y83" s="120">
        <f>X83/(($C83/R$3))</f>
        <v>16.840009574198863</v>
      </c>
    </row>
    <row r="84" spans="1:25">
      <c r="A84" s="67">
        <f t="shared" si="23"/>
        <v>3.7321319661472407</v>
      </c>
      <c r="B84" s="67">
        <f t="shared" si="24"/>
        <v>2.6</v>
      </c>
      <c r="C84" s="112">
        <f t="shared" si="18"/>
        <v>4.55</v>
      </c>
      <c r="D84" s="116"/>
      <c r="E84" s="68">
        <f t="shared" si="22"/>
        <v>11.576412866199835</v>
      </c>
      <c r="F84" s="80">
        <f t="shared" si="35"/>
        <v>0.17800000000000007</v>
      </c>
      <c r="G84" s="80">
        <f t="shared" si="36"/>
        <v>2.7799999999999834</v>
      </c>
      <c r="H84" s="80">
        <f t="shared" si="37"/>
        <v>1.3899999999999917</v>
      </c>
      <c r="I84" s="80">
        <f t="shared" si="37"/>
        <v>1.3899999999999917</v>
      </c>
      <c r="J84" s="81">
        <f t="shared" si="25"/>
        <v>1.3168399999999971</v>
      </c>
      <c r="K84" s="82">
        <f t="shared" si="26"/>
        <v>2.544266563999964</v>
      </c>
      <c r="L84" s="70">
        <f t="shared" si="27"/>
        <v>49667.000451412976</v>
      </c>
      <c r="M84" s="67">
        <f t="shared" si="38"/>
        <v>15.600000000000007</v>
      </c>
      <c r="N84" s="71">
        <v>78</v>
      </c>
      <c r="O84" s="94">
        <f t="shared" si="28"/>
        <v>78</v>
      </c>
      <c r="P84" s="94">
        <f t="shared" si="29"/>
        <v>10</v>
      </c>
      <c r="Q84" s="72">
        <v>1</v>
      </c>
      <c r="R84" s="94">
        <f>R$3/U$3</f>
        <v>0.90909090909090906</v>
      </c>
      <c r="S84" s="93">
        <f>S83*Q84</f>
        <v>32</v>
      </c>
      <c r="T84" s="93">
        <f t="shared" si="30"/>
        <v>5773.172130676282</v>
      </c>
      <c r="U84" s="93">
        <f t="shared" si="31"/>
        <v>496670.00451412977</v>
      </c>
      <c r="V84" s="93">
        <f t="shared" si="32"/>
        <v>2483350.0225706487</v>
      </c>
      <c r="W84" s="93">
        <f t="shared" si="33"/>
        <v>121.66750209640006</v>
      </c>
      <c r="X84" s="94">
        <f t="shared" si="34"/>
        <v>86.030693918691242</v>
      </c>
      <c r="Y84" s="120">
        <f>X84/(($C84/R$3))</f>
        <v>18.90784481729478</v>
      </c>
    </row>
    <row r="85" spans="1:25">
      <c r="A85" s="67">
        <f t="shared" si="23"/>
        <v>3.8637453156993944</v>
      </c>
      <c r="B85" s="67">
        <f t="shared" si="24"/>
        <v>2.6333333333333333</v>
      </c>
      <c r="C85" s="112">
        <f t="shared" si="18"/>
        <v>4.55</v>
      </c>
      <c r="D85" s="116"/>
      <c r="E85" s="68">
        <f t="shared" si="22"/>
        <v>11.691456459637335</v>
      </c>
      <c r="F85" s="80">
        <f t="shared" si="35"/>
        <v>0.17900000000000008</v>
      </c>
      <c r="G85" s="80">
        <f t="shared" si="36"/>
        <v>2.7899999999999832</v>
      </c>
      <c r="H85" s="80">
        <f t="shared" si="37"/>
        <v>1.3949999999999916</v>
      </c>
      <c r="I85" s="80">
        <f t="shared" si="37"/>
        <v>1.3949999999999916</v>
      </c>
      <c r="J85" s="81">
        <f t="shared" si="25"/>
        <v>1.3204099999999972</v>
      </c>
      <c r="K85" s="82">
        <f t="shared" si="26"/>
        <v>2.5695508702499636</v>
      </c>
      <c r="L85" s="70">
        <f t="shared" si="27"/>
        <v>57052.401716175089</v>
      </c>
      <c r="M85" s="67">
        <f t="shared" si="38"/>
        <v>15.800000000000008</v>
      </c>
      <c r="N85" s="71">
        <v>79</v>
      </c>
      <c r="O85" s="94">
        <f t="shared" si="28"/>
        <v>79</v>
      </c>
      <c r="P85" s="94">
        <f t="shared" si="29"/>
        <v>10</v>
      </c>
      <c r="Q85" s="72">
        <v>1</v>
      </c>
      <c r="R85" s="94">
        <f>R$3/U$3</f>
        <v>0.90909090909090906</v>
      </c>
      <c r="S85" s="93">
        <f>S84*Q85</f>
        <v>32</v>
      </c>
      <c r="T85" s="93">
        <f t="shared" si="30"/>
        <v>5905.2950909017345</v>
      </c>
      <c r="U85" s="93">
        <f t="shared" si="31"/>
        <v>570524.01716175093</v>
      </c>
      <c r="V85" s="93">
        <f t="shared" si="32"/>
        <v>2852620.0858087549</v>
      </c>
      <c r="W85" s="93">
        <f t="shared" si="33"/>
        <v>126.08688880232357</v>
      </c>
      <c r="X85" s="94">
        <f t="shared" si="34"/>
        <v>96.612279044404588</v>
      </c>
      <c r="Y85" s="120">
        <f>X85/(($C85/R$3))</f>
        <v>21.233467921847161</v>
      </c>
    </row>
    <row r="86" spans="1:25">
      <c r="A86" s="67">
        <f t="shared" si="23"/>
        <v>4.0000000000000124</v>
      </c>
      <c r="B86" s="67">
        <f t="shared" si="24"/>
        <v>2.6666666666666665</v>
      </c>
      <c r="C86" s="112">
        <f t="shared" ref="C86:C149" si="39">IF(D86&gt;0,C85+D86,C85)</f>
        <v>4.55</v>
      </c>
      <c r="D86" s="116"/>
      <c r="E86" s="68">
        <f t="shared" si="22"/>
        <v>11.807431999999832</v>
      </c>
      <c r="F86" s="80">
        <f t="shared" si="35"/>
        <v>0.18000000000000008</v>
      </c>
      <c r="G86" s="80">
        <f t="shared" si="36"/>
        <v>2.7999999999999829</v>
      </c>
      <c r="H86" s="80">
        <f t="shared" si="37"/>
        <v>1.3999999999999915</v>
      </c>
      <c r="I86" s="80">
        <f t="shared" si="37"/>
        <v>1.3999999999999915</v>
      </c>
      <c r="J86" s="81">
        <f t="shared" si="25"/>
        <v>1.3239999999999972</v>
      </c>
      <c r="K86" s="82">
        <f t="shared" si="26"/>
        <v>2.5950399999999632</v>
      </c>
      <c r="L86" s="70">
        <f t="shared" si="27"/>
        <v>65536.000000000349</v>
      </c>
      <c r="M86" s="67">
        <f t="shared" si="38"/>
        <v>16.000000000000007</v>
      </c>
      <c r="N86" s="71">
        <v>80</v>
      </c>
      <c r="O86" s="94">
        <f t="shared" si="28"/>
        <v>80</v>
      </c>
      <c r="P86" s="94">
        <f t="shared" si="29"/>
        <v>10</v>
      </c>
      <c r="Q86" s="72">
        <v>2</v>
      </c>
      <c r="R86" s="94">
        <f>R$3/U$3</f>
        <v>0.90909090909090906</v>
      </c>
      <c r="S86" s="93">
        <f>S85*Q86</f>
        <v>64</v>
      </c>
      <c r="T86" s="93">
        <f t="shared" si="30"/>
        <v>12078.731636363465</v>
      </c>
      <c r="U86" s="93">
        <f t="shared" si="31"/>
        <v>655360.00000000349</v>
      </c>
      <c r="V86" s="93">
        <f t="shared" si="32"/>
        <v>3276800.0000000177</v>
      </c>
      <c r="W86" s="93">
        <f t="shared" si="33"/>
        <v>130.66666666666706</v>
      </c>
      <c r="X86" s="94">
        <f t="shared" si="34"/>
        <v>54.257352487823979</v>
      </c>
      <c r="Y86" s="120">
        <f>X86/(($C86/R$3))</f>
        <v>11.924692854466809</v>
      </c>
    </row>
    <row r="87" spans="1:25">
      <c r="A87" s="67">
        <f t="shared" si="23"/>
        <v>4.1410596953655237</v>
      </c>
      <c r="B87" s="67">
        <f t="shared" si="24"/>
        <v>2.7</v>
      </c>
      <c r="C87" s="112">
        <f t="shared" si="39"/>
        <v>4.55</v>
      </c>
      <c r="D87" s="116"/>
      <c r="E87" s="68">
        <f t="shared" si="22"/>
        <v>11.924345752637326</v>
      </c>
      <c r="F87" s="80">
        <f t="shared" si="35"/>
        <v>0.18100000000000008</v>
      </c>
      <c r="G87" s="80">
        <f t="shared" si="36"/>
        <v>2.8099999999999827</v>
      </c>
      <c r="H87" s="80">
        <f t="shared" si="37"/>
        <v>1.4049999999999914</v>
      </c>
      <c r="I87" s="80">
        <f t="shared" si="37"/>
        <v>1.4049999999999914</v>
      </c>
      <c r="J87" s="81">
        <f t="shared" si="25"/>
        <v>1.3276099999999971</v>
      </c>
      <c r="K87" s="82">
        <f t="shared" si="26"/>
        <v>2.6207353302499619</v>
      </c>
      <c r="L87" s="70">
        <f t="shared" si="27"/>
        <v>75281.0953930861</v>
      </c>
      <c r="M87" s="67">
        <f t="shared" si="38"/>
        <v>16.200000000000006</v>
      </c>
      <c r="N87" s="71">
        <v>81</v>
      </c>
      <c r="O87" s="94">
        <f t="shared" si="28"/>
        <v>81</v>
      </c>
      <c r="P87" s="94">
        <f t="shared" si="29"/>
        <v>10</v>
      </c>
      <c r="Q87" s="72">
        <v>1</v>
      </c>
      <c r="R87" s="94">
        <f>R$3/U$3</f>
        <v>0.90909090909090906</v>
      </c>
      <c r="S87" s="93">
        <f>S86*Q87</f>
        <v>64</v>
      </c>
      <c r="T87" s="93">
        <f t="shared" si="30"/>
        <v>12350.810865468909</v>
      </c>
      <c r="U87" s="93">
        <f t="shared" si="31"/>
        <v>752810.95393086097</v>
      </c>
      <c r="V87" s="93">
        <f t="shared" si="32"/>
        <v>3764054.7696543047</v>
      </c>
      <c r="W87" s="93">
        <f t="shared" si="33"/>
        <v>135.41265203845265</v>
      </c>
      <c r="X87" s="94">
        <f t="shared" si="34"/>
        <v>60.952350589029919</v>
      </c>
      <c r="Y87" s="120">
        <f>X87/(($C87/R$3))</f>
        <v>13.396121008578005</v>
      </c>
    </row>
    <row r="88" spans="1:25">
      <c r="A88" s="67">
        <f t="shared" si="23"/>
        <v>4.2870938501451876</v>
      </c>
      <c r="B88" s="67">
        <f t="shared" si="24"/>
        <v>2.7333333333333334</v>
      </c>
      <c r="C88" s="112">
        <f t="shared" si="39"/>
        <v>4.55</v>
      </c>
      <c r="D88" s="116"/>
      <c r="E88" s="68">
        <f t="shared" si="22"/>
        <v>12.042204010199823</v>
      </c>
      <c r="F88" s="80">
        <f t="shared" si="35"/>
        <v>0.18200000000000008</v>
      </c>
      <c r="G88" s="80">
        <f t="shared" si="36"/>
        <v>2.8199999999999825</v>
      </c>
      <c r="H88" s="80">
        <f t="shared" ref="H88:I103" si="40">H87+0.5%</f>
        <v>1.4099999999999913</v>
      </c>
      <c r="I88" s="80">
        <f t="shared" si="40"/>
        <v>1.4099999999999913</v>
      </c>
      <c r="J88" s="81">
        <f t="shared" si="25"/>
        <v>1.3312399999999971</v>
      </c>
      <c r="K88" s="82">
        <f t="shared" si="26"/>
        <v>2.6466382439999614</v>
      </c>
      <c r="L88" s="70">
        <f t="shared" si="27"/>
        <v>86475.270440412874</v>
      </c>
      <c r="M88" s="67">
        <f t="shared" si="38"/>
        <v>16.400000000000009</v>
      </c>
      <c r="N88" s="71">
        <v>82</v>
      </c>
      <c r="O88" s="94">
        <f t="shared" si="28"/>
        <v>82</v>
      </c>
      <c r="P88" s="94">
        <f t="shared" si="29"/>
        <v>10</v>
      </c>
      <c r="Q88" s="72">
        <v>1</v>
      </c>
      <c r="R88" s="94">
        <f>R$3/U$3</f>
        <v>0.90909090909090906</v>
      </c>
      <c r="S88" s="93">
        <f>S87*Q88</f>
        <v>64</v>
      </c>
      <c r="T88" s="93">
        <f t="shared" si="30"/>
        <v>12626.870458647087</v>
      </c>
      <c r="U88" s="93">
        <f t="shared" si="31"/>
        <v>864752.70440412872</v>
      </c>
      <c r="V88" s="93">
        <f t="shared" si="32"/>
        <v>4323763.5220206436</v>
      </c>
      <c r="W88" s="93">
        <f t="shared" si="33"/>
        <v>140.33087202808582</v>
      </c>
      <c r="X88" s="94">
        <f t="shared" si="34"/>
        <v>68.485117293013175</v>
      </c>
      <c r="Y88" s="120">
        <f>X88/(($C88/R$3))</f>
        <v>15.051674130332566</v>
      </c>
    </row>
    <row r="89" spans="1:25">
      <c r="A89" s="67">
        <f t="shared" si="23"/>
        <v>4.4382778882713954</v>
      </c>
      <c r="B89" s="67">
        <f t="shared" si="24"/>
        <v>2.7666666666666666</v>
      </c>
      <c r="C89" s="112">
        <f t="shared" si="39"/>
        <v>4.55</v>
      </c>
      <c r="D89" s="116"/>
      <c r="E89" s="68">
        <f t="shared" si="22"/>
        <v>12.161013092637321</v>
      </c>
      <c r="F89" s="80">
        <f t="shared" si="35"/>
        <v>0.18300000000000008</v>
      </c>
      <c r="G89" s="80">
        <f t="shared" si="36"/>
        <v>2.8299999999999823</v>
      </c>
      <c r="H89" s="80">
        <f t="shared" si="40"/>
        <v>1.4149999999999912</v>
      </c>
      <c r="I89" s="80">
        <f t="shared" si="40"/>
        <v>1.4149999999999912</v>
      </c>
      <c r="J89" s="81">
        <f t="shared" si="25"/>
        <v>1.334889999999997</v>
      </c>
      <c r="K89" s="82">
        <f t="shared" si="26"/>
        <v>2.6727501302499608</v>
      </c>
      <c r="L89" s="70">
        <f t="shared" si="27"/>
        <v>99334.000902825996</v>
      </c>
      <c r="M89" s="67">
        <f t="shared" si="38"/>
        <v>16.600000000000009</v>
      </c>
      <c r="N89" s="71">
        <v>83</v>
      </c>
      <c r="O89" s="94">
        <f t="shared" si="28"/>
        <v>83</v>
      </c>
      <c r="P89" s="94">
        <f t="shared" si="29"/>
        <v>10</v>
      </c>
      <c r="Q89" s="72">
        <v>1</v>
      </c>
      <c r="R89" s="94">
        <f>R$3/U$3</f>
        <v>0.90909090909090906</v>
      </c>
      <c r="S89" s="93">
        <f>S88*Q89</f>
        <v>64</v>
      </c>
      <c r="T89" s="93">
        <f t="shared" si="30"/>
        <v>12906.953356261627</v>
      </c>
      <c r="U89" s="93">
        <f t="shared" si="31"/>
        <v>993340.0090282599</v>
      </c>
      <c r="V89" s="93">
        <f t="shared" si="32"/>
        <v>4966700.0451412993</v>
      </c>
      <c r="W89" s="93">
        <f t="shared" si="33"/>
        <v>145.42757213902604</v>
      </c>
      <c r="X89" s="94">
        <f t="shared" si="34"/>
        <v>76.961617634292836</v>
      </c>
      <c r="Y89" s="120">
        <f>X89/(($C89/R$3))</f>
        <v>16.914641238306118</v>
      </c>
    </row>
    <row r="90" spans="1:25">
      <c r="A90" s="67">
        <f t="shared" si="23"/>
        <v>4.5947934199881564</v>
      </c>
      <c r="B90" s="67">
        <f t="shared" si="24"/>
        <v>2.8</v>
      </c>
      <c r="C90" s="112">
        <f t="shared" si="39"/>
        <v>4.55</v>
      </c>
      <c r="D90" s="116"/>
      <c r="E90" s="68">
        <f t="shared" si="22"/>
        <v>12.280779347199818</v>
      </c>
      <c r="F90" s="80">
        <f t="shared" si="35"/>
        <v>0.18400000000000008</v>
      </c>
      <c r="G90" s="80">
        <f t="shared" si="36"/>
        <v>2.8399999999999821</v>
      </c>
      <c r="H90" s="80">
        <f t="shared" si="40"/>
        <v>1.419999999999991</v>
      </c>
      <c r="I90" s="80">
        <f t="shared" si="40"/>
        <v>1.419999999999991</v>
      </c>
      <c r="J90" s="81">
        <f t="shared" si="25"/>
        <v>1.3385599999999969</v>
      </c>
      <c r="K90" s="82">
        <f t="shared" si="26"/>
        <v>2.69907238399996</v>
      </c>
      <c r="L90" s="70">
        <f t="shared" si="27"/>
        <v>114104.80343235022</v>
      </c>
      <c r="M90" s="67">
        <f t="shared" si="38"/>
        <v>16.800000000000008</v>
      </c>
      <c r="N90" s="71">
        <v>84</v>
      </c>
      <c r="O90" s="94">
        <f t="shared" si="28"/>
        <v>84</v>
      </c>
      <c r="P90" s="94">
        <f t="shared" si="29"/>
        <v>10</v>
      </c>
      <c r="Q90" s="72">
        <v>1</v>
      </c>
      <c r="R90" s="94">
        <f>R$3/U$3</f>
        <v>0.90909090909090906</v>
      </c>
      <c r="S90" s="93">
        <f>S89*Q90</f>
        <v>64</v>
      </c>
      <c r="T90" s="93">
        <f t="shared" si="30"/>
        <v>13191.102851257987</v>
      </c>
      <c r="U90" s="93">
        <f t="shared" si="31"/>
        <v>1141048.0343235023</v>
      </c>
      <c r="V90" s="93">
        <f t="shared" si="32"/>
        <v>5705240.1716175117</v>
      </c>
      <c r="W90" s="93">
        <f t="shared" si="33"/>
        <v>150.70922417561152</v>
      </c>
      <c r="X90" s="94">
        <f t="shared" si="34"/>
        <v>86.501337089846487</v>
      </c>
      <c r="Y90" s="120">
        <f>X90/(($C90/R$3))</f>
        <v>19.011282876889339</v>
      </c>
    </row>
    <row r="91" spans="1:25">
      <c r="A91" s="67">
        <f t="shared" si="23"/>
        <v>4.756828460010901</v>
      </c>
      <c r="B91" s="67">
        <f t="shared" si="24"/>
        <v>2.8333333333333335</v>
      </c>
      <c r="C91" s="112">
        <f t="shared" si="39"/>
        <v>4.55</v>
      </c>
      <c r="D91" s="116"/>
      <c r="E91" s="68">
        <f t="shared" si="22"/>
        <v>12.401509148437313</v>
      </c>
      <c r="F91" s="80">
        <f t="shared" si="35"/>
        <v>0.18500000000000008</v>
      </c>
      <c r="G91" s="80">
        <f t="shared" si="36"/>
        <v>2.8499999999999819</v>
      </c>
      <c r="H91" s="80">
        <f t="shared" si="40"/>
        <v>1.4249999999999909</v>
      </c>
      <c r="I91" s="80">
        <f t="shared" si="40"/>
        <v>1.4249999999999909</v>
      </c>
      <c r="J91" s="81">
        <f t="shared" si="25"/>
        <v>1.3422499999999968</v>
      </c>
      <c r="K91" s="82">
        <f t="shared" si="26"/>
        <v>2.725606406249959</v>
      </c>
      <c r="L91" s="70">
        <f t="shared" si="27"/>
        <v>131072.00000000073</v>
      </c>
      <c r="M91" s="67">
        <f t="shared" si="38"/>
        <v>17.000000000000007</v>
      </c>
      <c r="N91" s="71">
        <v>85</v>
      </c>
      <c r="O91" s="94">
        <f t="shared" si="28"/>
        <v>85</v>
      </c>
      <c r="P91" s="94">
        <f t="shared" si="29"/>
        <v>10</v>
      </c>
      <c r="Q91" s="72">
        <v>1</v>
      </c>
      <c r="R91" s="94">
        <f>R$3/U$3</f>
        <v>0.90909090909090906</v>
      </c>
      <c r="S91" s="93">
        <f>S90*Q91</f>
        <v>64</v>
      </c>
      <c r="T91" s="93">
        <f t="shared" si="30"/>
        <v>13479.362590908888</v>
      </c>
      <c r="U91" s="93">
        <f t="shared" si="31"/>
        <v>1310720.0000000072</v>
      </c>
      <c r="V91" s="93">
        <f t="shared" si="32"/>
        <v>6553600.0000000363</v>
      </c>
      <c r="W91" s="93">
        <f t="shared" si="33"/>
        <v>156.1825344370246</v>
      </c>
      <c r="X91" s="94">
        <f t="shared" si="34"/>
        <v>97.239019364611352</v>
      </c>
      <c r="Y91" s="120">
        <f>X91/(($C91/R$3))</f>
        <v>21.371213047167331</v>
      </c>
    </row>
    <row r="92" spans="1:25">
      <c r="A92" s="67">
        <f t="shared" si="23"/>
        <v>4.924577653379683</v>
      </c>
      <c r="B92" s="67">
        <f t="shared" si="24"/>
        <v>2.8666666666666667</v>
      </c>
      <c r="C92" s="112">
        <f t="shared" si="39"/>
        <v>4.55</v>
      </c>
      <c r="D92" s="116"/>
      <c r="E92" s="68">
        <f t="shared" si="22"/>
        <v>12.523208898199808</v>
      </c>
      <c r="F92" s="80">
        <f t="shared" si="35"/>
        <v>0.18600000000000008</v>
      </c>
      <c r="G92" s="80">
        <f t="shared" si="36"/>
        <v>2.8599999999999817</v>
      </c>
      <c r="H92" s="80">
        <f t="shared" si="40"/>
        <v>1.4299999999999908</v>
      </c>
      <c r="I92" s="80">
        <f t="shared" si="40"/>
        <v>1.4299999999999908</v>
      </c>
      <c r="J92" s="81">
        <f t="shared" si="25"/>
        <v>1.3459599999999967</v>
      </c>
      <c r="K92" s="82">
        <f t="shared" si="26"/>
        <v>2.7523536039999579</v>
      </c>
      <c r="L92" s="70">
        <f t="shared" si="27"/>
        <v>150562.19078617223</v>
      </c>
      <c r="M92" s="67">
        <f t="shared" si="38"/>
        <v>17.200000000000006</v>
      </c>
      <c r="N92" s="71">
        <v>86</v>
      </c>
      <c r="O92" s="94">
        <f t="shared" si="28"/>
        <v>86</v>
      </c>
      <c r="P92" s="94">
        <f t="shared" si="29"/>
        <v>10</v>
      </c>
      <c r="Q92" s="72">
        <v>1</v>
      </c>
      <c r="R92" s="94">
        <f>R$3/U$3</f>
        <v>0.90909090909090906</v>
      </c>
      <c r="S92" s="93">
        <f>S91*Q92</f>
        <v>64</v>
      </c>
      <c r="T92" s="93">
        <f t="shared" si="30"/>
        <v>13771.776578559788</v>
      </c>
      <c r="U92" s="93">
        <f t="shared" si="31"/>
        <v>1505621.9078617222</v>
      </c>
      <c r="V92" s="93">
        <f t="shared" si="32"/>
        <v>7528109.5393086113</v>
      </c>
      <c r="W92" s="93">
        <f t="shared" si="33"/>
        <v>161.8544522077456</v>
      </c>
      <c r="X92" s="94">
        <f t="shared" si="34"/>
        <v>109.32662894093913</v>
      </c>
      <c r="Y92" s="120">
        <f>X92/(($C92/R$3))</f>
        <v>24.027830536470141</v>
      </c>
    </row>
    <row r="93" spans="1:25">
      <c r="A93" s="67">
        <f t="shared" si="23"/>
        <v>5.0982425092770685</v>
      </c>
      <c r="B93" s="67">
        <f t="shared" si="24"/>
        <v>2.9</v>
      </c>
      <c r="C93" s="112">
        <f t="shared" si="39"/>
        <v>4.55</v>
      </c>
      <c r="D93" s="116"/>
      <c r="E93" s="68">
        <f t="shared" si="22"/>
        <v>12.645885025637305</v>
      </c>
      <c r="F93" s="80">
        <f t="shared" si="35"/>
        <v>0.18700000000000008</v>
      </c>
      <c r="G93" s="80">
        <f t="shared" si="36"/>
        <v>2.8699999999999815</v>
      </c>
      <c r="H93" s="80">
        <f t="shared" si="40"/>
        <v>1.4349999999999907</v>
      </c>
      <c r="I93" s="80">
        <f t="shared" si="40"/>
        <v>1.4349999999999907</v>
      </c>
      <c r="J93" s="81">
        <f t="shared" si="25"/>
        <v>1.3496899999999967</v>
      </c>
      <c r="K93" s="82">
        <f t="shared" si="26"/>
        <v>2.7793153902499572</v>
      </c>
      <c r="L93" s="70">
        <f t="shared" si="27"/>
        <v>172950.54088082581</v>
      </c>
      <c r="M93" s="67">
        <f t="shared" si="38"/>
        <v>17.400000000000009</v>
      </c>
      <c r="N93" s="71">
        <v>87</v>
      </c>
      <c r="O93" s="94">
        <f t="shared" si="28"/>
        <v>87</v>
      </c>
      <c r="P93" s="94">
        <f t="shared" si="29"/>
        <v>10</v>
      </c>
      <c r="Q93" s="72">
        <v>1</v>
      </c>
      <c r="R93" s="94">
        <f>R$3/U$3</f>
        <v>0.90909090909090906</v>
      </c>
      <c r="S93" s="93">
        <f>S92*Q93</f>
        <v>64</v>
      </c>
      <c r="T93" s="93">
        <f t="shared" si="30"/>
        <v>14068.389175374328</v>
      </c>
      <c r="U93" s="93">
        <f t="shared" si="31"/>
        <v>1729505.4088082581</v>
      </c>
      <c r="V93" s="93">
        <f t="shared" si="32"/>
        <v>8647527.0440412909</v>
      </c>
      <c r="W93" s="93">
        <f t="shared" si="33"/>
        <v>167.73217855521554</v>
      </c>
      <c r="X93" s="94">
        <f t="shared" si="34"/>
        <v>122.93556762245596</v>
      </c>
      <c r="Y93" s="120">
        <f>X93/(($C93/R$3))</f>
        <v>27.018806070869445</v>
      </c>
    </row>
    <row r="94" spans="1:25">
      <c r="A94" s="67">
        <f t="shared" si="23"/>
        <v>5.2780316430915972</v>
      </c>
      <c r="B94" s="67">
        <f t="shared" si="24"/>
        <v>2.9333333333333331</v>
      </c>
      <c r="C94" s="112">
        <f t="shared" si="39"/>
        <v>4.55</v>
      </c>
      <c r="D94" s="116"/>
      <c r="E94" s="68">
        <f t="shared" si="22"/>
        <v>12.769543987199803</v>
      </c>
      <c r="F94" s="80">
        <f t="shared" si="35"/>
        <v>0.18800000000000008</v>
      </c>
      <c r="G94" s="80">
        <f t="shared" si="36"/>
        <v>2.8799999999999812</v>
      </c>
      <c r="H94" s="80">
        <f t="shared" si="40"/>
        <v>1.4399999999999906</v>
      </c>
      <c r="I94" s="80">
        <f t="shared" si="40"/>
        <v>1.4399999999999906</v>
      </c>
      <c r="J94" s="81">
        <f t="shared" si="25"/>
        <v>1.3534399999999966</v>
      </c>
      <c r="K94" s="82">
        <f t="shared" si="26"/>
        <v>2.8064931839999567</v>
      </c>
      <c r="L94" s="70">
        <f t="shared" si="27"/>
        <v>198668.00180565205</v>
      </c>
      <c r="M94" s="67">
        <f t="shared" si="38"/>
        <v>17.600000000000009</v>
      </c>
      <c r="N94" s="71">
        <v>88</v>
      </c>
      <c r="O94" s="94">
        <f t="shared" si="28"/>
        <v>88</v>
      </c>
      <c r="P94" s="94">
        <f t="shared" si="29"/>
        <v>10</v>
      </c>
      <c r="Q94" s="72">
        <v>1</v>
      </c>
      <c r="R94" s="94">
        <f>R$3/U$3</f>
        <v>0.90909090909090906</v>
      </c>
      <c r="S94" s="93">
        <f>S93*Q94</f>
        <v>64</v>
      </c>
      <c r="T94" s="93">
        <f t="shared" si="30"/>
        <v>14369.245102079778</v>
      </c>
      <c r="U94" s="93">
        <f t="shared" si="31"/>
        <v>1986680.0180565205</v>
      </c>
      <c r="V94" s="93">
        <f t="shared" si="32"/>
        <v>9933400.0902826022</v>
      </c>
      <c r="W94" s="93">
        <f t="shared" si="33"/>
        <v>173.82317544581659</v>
      </c>
      <c r="X94" s="94">
        <f t="shared" si="34"/>
        <v>138.25917812265394</v>
      </c>
      <c r="Y94" s="120">
        <f>X94/(($C94/R$3))</f>
        <v>30.386632554429436</v>
      </c>
    </row>
    <row r="95" spans="1:25">
      <c r="A95" s="67">
        <f t="shared" si="23"/>
        <v>5.4641610270176031</v>
      </c>
      <c r="B95" s="67">
        <f t="shared" si="24"/>
        <v>2.9666666666666668</v>
      </c>
      <c r="C95" s="112">
        <f t="shared" si="39"/>
        <v>4.55</v>
      </c>
      <c r="D95" s="116"/>
      <c r="E95" s="68">
        <f t="shared" si="22"/>
        <v>12.894192266637301</v>
      </c>
      <c r="F95" s="80">
        <f t="shared" si="35"/>
        <v>0.18900000000000008</v>
      </c>
      <c r="G95" s="80">
        <f t="shared" si="36"/>
        <v>2.889999999999981</v>
      </c>
      <c r="H95" s="80">
        <f t="shared" si="40"/>
        <v>1.4449999999999905</v>
      </c>
      <c r="I95" s="80">
        <f t="shared" si="40"/>
        <v>1.4449999999999905</v>
      </c>
      <c r="J95" s="81">
        <f t="shared" si="25"/>
        <v>1.3572099999999967</v>
      </c>
      <c r="K95" s="82">
        <f t="shared" si="26"/>
        <v>2.8338884102499562</v>
      </c>
      <c r="L95" s="70">
        <f t="shared" si="27"/>
        <v>228209.60686470056</v>
      </c>
      <c r="M95" s="67">
        <f t="shared" si="38"/>
        <v>17.800000000000011</v>
      </c>
      <c r="N95" s="71">
        <v>89</v>
      </c>
      <c r="O95" s="94">
        <f t="shared" si="28"/>
        <v>89</v>
      </c>
      <c r="P95" s="94">
        <f t="shared" si="29"/>
        <v>10</v>
      </c>
      <c r="Q95" s="72">
        <v>1</v>
      </c>
      <c r="R95" s="94">
        <f>R$3/U$3</f>
        <v>0.90909090909090906</v>
      </c>
      <c r="S95" s="93">
        <f>S94*Q95</f>
        <v>64</v>
      </c>
      <c r="T95" s="93">
        <f t="shared" si="30"/>
        <v>14674.389440712499</v>
      </c>
      <c r="U95" s="93">
        <f t="shared" si="31"/>
        <v>2282096.0686470056</v>
      </c>
      <c r="V95" s="93">
        <f t="shared" si="32"/>
        <v>11410480.343235027</v>
      </c>
      <c r="W95" s="93">
        <f t="shared" si="33"/>
        <v>180.13517519068031</v>
      </c>
      <c r="X95" s="94">
        <f t="shared" si="34"/>
        <v>155.51557206977063</v>
      </c>
      <c r="Y95" s="120">
        <f>X95/(($C95/R$3))</f>
        <v>34.179246608740797</v>
      </c>
    </row>
    <row r="96" spans="1:25">
      <c r="A96" s="67">
        <f t="shared" si="23"/>
        <v>5.6568542494924028</v>
      </c>
      <c r="B96" s="67">
        <f t="shared" si="24"/>
        <v>3</v>
      </c>
      <c r="C96" s="112">
        <f t="shared" si="39"/>
        <v>4.55</v>
      </c>
      <c r="D96" s="116"/>
      <c r="E96" s="68">
        <f t="shared" si="22"/>
        <v>13.019836374999795</v>
      </c>
      <c r="F96" s="80">
        <f t="shared" si="35"/>
        <v>0.19000000000000009</v>
      </c>
      <c r="G96" s="80">
        <f t="shared" si="36"/>
        <v>2.8999999999999808</v>
      </c>
      <c r="H96" s="80">
        <f t="shared" si="40"/>
        <v>1.4499999999999904</v>
      </c>
      <c r="I96" s="80">
        <f t="shared" si="40"/>
        <v>1.4499999999999904</v>
      </c>
      <c r="J96" s="81">
        <f t="shared" si="25"/>
        <v>1.3609999999999967</v>
      </c>
      <c r="K96" s="82">
        <f t="shared" si="26"/>
        <v>2.861502499999955</v>
      </c>
      <c r="L96" s="70">
        <f t="shared" si="27"/>
        <v>262144.00000000157</v>
      </c>
      <c r="M96" s="67">
        <f t="shared" si="38"/>
        <v>18.000000000000007</v>
      </c>
      <c r="N96" s="71">
        <v>90</v>
      </c>
      <c r="O96" s="94">
        <f t="shared" si="28"/>
        <v>90</v>
      </c>
      <c r="P96" s="94">
        <f t="shared" si="29"/>
        <v>10</v>
      </c>
      <c r="Q96" s="72">
        <v>2</v>
      </c>
      <c r="R96" s="94">
        <f>R$3/U$3</f>
        <v>0.90909090909090906</v>
      </c>
      <c r="S96" s="93">
        <f>S95*Q96</f>
        <v>128</v>
      </c>
      <c r="T96" s="93">
        <f t="shared" si="30"/>
        <v>29967.735272726797</v>
      </c>
      <c r="U96" s="93">
        <f t="shared" si="31"/>
        <v>2621440.0000000158</v>
      </c>
      <c r="V96" s="93">
        <f t="shared" si="32"/>
        <v>13107200.000000078</v>
      </c>
      <c r="W96" s="93">
        <f t="shared" si="33"/>
        <v>186.67619023324929</v>
      </c>
      <c r="X96" s="94">
        <f t="shared" si="34"/>
        <v>87.475412344080283</v>
      </c>
      <c r="Y96" s="120">
        <f>X96/(($C96/R$3))</f>
        <v>19.225365350347317</v>
      </c>
    </row>
    <row r="97" spans="1:25">
      <c r="A97" s="67">
        <f t="shared" si="23"/>
        <v>5.8563427837825257</v>
      </c>
      <c r="B97" s="67">
        <f t="shared" si="24"/>
        <v>3.0333333333333332</v>
      </c>
      <c r="C97" s="112">
        <f t="shared" si="39"/>
        <v>4.55</v>
      </c>
      <c r="D97" s="116"/>
      <c r="E97" s="68">
        <f t="shared" si="22"/>
        <v>13.146482850637291</v>
      </c>
      <c r="F97" s="80">
        <f t="shared" si="35"/>
        <v>0.19100000000000009</v>
      </c>
      <c r="G97" s="80">
        <f t="shared" si="36"/>
        <v>2.9099999999999806</v>
      </c>
      <c r="H97" s="80">
        <f t="shared" si="40"/>
        <v>1.4549999999999903</v>
      </c>
      <c r="I97" s="80">
        <f t="shared" si="40"/>
        <v>1.4549999999999903</v>
      </c>
      <c r="J97" s="81">
        <f t="shared" si="25"/>
        <v>1.3648099999999965</v>
      </c>
      <c r="K97" s="82">
        <f t="shared" si="26"/>
        <v>2.8893368902499543</v>
      </c>
      <c r="L97" s="70">
        <f t="shared" si="27"/>
        <v>301124.38157234452</v>
      </c>
      <c r="M97" s="67">
        <f t="shared" si="38"/>
        <v>18.200000000000006</v>
      </c>
      <c r="N97" s="71">
        <v>91</v>
      </c>
      <c r="O97" s="94">
        <f t="shared" si="28"/>
        <v>91</v>
      </c>
      <c r="P97" s="94">
        <f t="shared" si="29"/>
        <v>10</v>
      </c>
      <c r="Q97" s="72">
        <v>1</v>
      </c>
      <c r="R97" s="94">
        <f>R$3/U$3</f>
        <v>0.90909090909090906</v>
      </c>
      <c r="S97" s="93">
        <f>S96*Q97</f>
        <v>128</v>
      </c>
      <c r="T97" s="93">
        <f t="shared" si="30"/>
        <v>30595.45099784679</v>
      </c>
      <c r="U97" s="93">
        <f t="shared" si="31"/>
        <v>3011243.8157234453</v>
      </c>
      <c r="V97" s="93">
        <f t="shared" si="32"/>
        <v>15056219.078617226</v>
      </c>
      <c r="W97" s="93">
        <f t="shared" si="33"/>
        <v>193.45452329094942</v>
      </c>
      <c r="X97" s="94">
        <f t="shared" si="34"/>
        <v>98.421291973612909</v>
      </c>
      <c r="Y97" s="120">
        <f>X97/(($C97/R$3))</f>
        <v>21.631053181013826</v>
      </c>
    </row>
    <row r="98" spans="1:25">
      <c r="A98" s="67">
        <f t="shared" si="23"/>
        <v>6.0628662660416177</v>
      </c>
      <c r="B98" s="67">
        <f t="shared" si="24"/>
        <v>3.0666666666666669</v>
      </c>
      <c r="C98" s="112">
        <f t="shared" si="39"/>
        <v>4.55</v>
      </c>
      <c r="D98" s="116"/>
      <c r="E98" s="68">
        <f t="shared" si="22"/>
        <v>13.274138259199788</v>
      </c>
      <c r="F98" s="80">
        <f t="shared" si="35"/>
        <v>0.19200000000000009</v>
      </c>
      <c r="G98" s="80">
        <f t="shared" si="36"/>
        <v>2.9199999999999804</v>
      </c>
      <c r="H98" s="80">
        <f t="shared" si="40"/>
        <v>1.4599999999999902</v>
      </c>
      <c r="I98" s="80">
        <f t="shared" si="40"/>
        <v>1.4599999999999902</v>
      </c>
      <c r="J98" s="81">
        <f t="shared" si="25"/>
        <v>1.3686399999999965</v>
      </c>
      <c r="K98" s="82">
        <f t="shared" si="26"/>
        <v>2.9173930239999533</v>
      </c>
      <c r="L98" s="70">
        <f t="shared" si="27"/>
        <v>345901.08176165173</v>
      </c>
      <c r="M98" s="67">
        <f t="shared" si="38"/>
        <v>18.400000000000009</v>
      </c>
      <c r="N98" s="71">
        <v>92</v>
      </c>
      <c r="O98" s="94">
        <f t="shared" si="28"/>
        <v>92</v>
      </c>
      <c r="P98" s="94">
        <f t="shared" si="29"/>
        <v>10</v>
      </c>
      <c r="Q98" s="72">
        <v>1</v>
      </c>
      <c r="R98" s="94">
        <f>R$3/U$3</f>
        <v>0.90909090909090906</v>
      </c>
      <c r="S98" s="93">
        <f>S97*Q98</f>
        <v>128</v>
      </c>
      <c r="T98" s="93">
        <f t="shared" si="30"/>
        <v>31232.018409657678</v>
      </c>
      <c r="U98" s="93">
        <f t="shared" si="31"/>
        <v>3459010.8176165172</v>
      </c>
      <c r="V98" s="93">
        <f t="shared" si="32"/>
        <v>17295054.088082585</v>
      </c>
      <c r="W98" s="93">
        <f t="shared" si="33"/>
        <v>200.47877786377617</v>
      </c>
      <c r="X98" s="94">
        <f t="shared" si="34"/>
        <v>110.75207411336916</v>
      </c>
      <c r="Y98" s="120">
        <f>X98/(($C98/R$3))</f>
        <v>24.341115189751466</v>
      </c>
    </row>
    <row r="99" spans="1:25">
      <c r="A99" s="67">
        <f t="shared" si="23"/>
        <v>6.2766727831740319</v>
      </c>
      <c r="B99" s="67">
        <f t="shared" si="24"/>
        <v>3.1</v>
      </c>
      <c r="C99" s="112">
        <f t="shared" si="39"/>
        <v>4.55</v>
      </c>
      <c r="D99" s="116"/>
      <c r="E99" s="68">
        <f t="shared" si="22"/>
        <v>13.402809193637282</v>
      </c>
      <c r="F99" s="80">
        <f t="shared" si="35"/>
        <v>0.19300000000000009</v>
      </c>
      <c r="G99" s="80">
        <f t="shared" si="36"/>
        <v>2.9299999999999802</v>
      </c>
      <c r="H99" s="80">
        <f t="shared" si="40"/>
        <v>1.4649999999999901</v>
      </c>
      <c r="I99" s="80">
        <f t="shared" si="40"/>
        <v>1.4649999999999901</v>
      </c>
      <c r="J99" s="81">
        <f t="shared" si="25"/>
        <v>1.3724899999999964</v>
      </c>
      <c r="K99" s="82">
        <f t="shared" si="26"/>
        <v>2.9456723502499522</v>
      </c>
      <c r="L99" s="70">
        <f t="shared" si="27"/>
        <v>397336.00361130427</v>
      </c>
      <c r="M99" s="67">
        <f t="shared" si="38"/>
        <v>18.600000000000012</v>
      </c>
      <c r="N99" s="71">
        <v>93</v>
      </c>
      <c r="O99" s="94">
        <f t="shared" si="28"/>
        <v>93</v>
      </c>
      <c r="P99" s="94">
        <f t="shared" si="29"/>
        <v>10</v>
      </c>
      <c r="Q99" s="72">
        <v>1</v>
      </c>
      <c r="R99" s="94">
        <f>R$3/U$3</f>
        <v>0.90909090909090906</v>
      </c>
      <c r="S99" s="93">
        <f>S98*Q99</f>
        <v>128</v>
      </c>
      <c r="T99" s="93">
        <f t="shared" si="30"/>
        <v>31877.53059761403</v>
      </c>
      <c r="U99" s="93">
        <f t="shared" si="31"/>
        <v>3973360.0361130429</v>
      </c>
      <c r="V99" s="93">
        <f t="shared" si="32"/>
        <v>19866800.180565216</v>
      </c>
      <c r="W99" s="93">
        <f t="shared" si="33"/>
        <v>207.75786912306046</v>
      </c>
      <c r="X99" s="94">
        <f t="shared" si="34"/>
        <v>124.64453681397896</v>
      </c>
      <c r="Y99" s="120">
        <f>X99/(($C99/R$3))</f>
        <v>27.394403695379992</v>
      </c>
    </row>
    <row r="100" spans="1:25">
      <c r="A100" s="67">
        <f t="shared" si="23"/>
        <v>6.4980191708499113</v>
      </c>
      <c r="B100" s="67">
        <f t="shared" si="24"/>
        <v>3.1333333333333333</v>
      </c>
      <c r="C100" s="112">
        <f t="shared" si="39"/>
        <v>4.55</v>
      </c>
      <c r="D100" s="116"/>
      <c r="E100" s="68">
        <f t="shared" si="22"/>
        <v>13.53250227419978</v>
      </c>
      <c r="F100" s="80">
        <f t="shared" si="35"/>
        <v>0.19400000000000009</v>
      </c>
      <c r="G100" s="80">
        <f t="shared" si="36"/>
        <v>2.93999999999998</v>
      </c>
      <c r="H100" s="80">
        <f t="shared" si="40"/>
        <v>1.46999999999999</v>
      </c>
      <c r="I100" s="80">
        <f t="shared" si="40"/>
        <v>1.46999999999999</v>
      </c>
      <c r="J100" s="81">
        <f t="shared" si="25"/>
        <v>1.3763599999999965</v>
      </c>
      <c r="K100" s="82">
        <f t="shared" si="26"/>
        <v>2.9741763239999517</v>
      </c>
      <c r="L100" s="70">
        <f t="shared" si="27"/>
        <v>456419.21372940112</v>
      </c>
      <c r="M100" s="67">
        <f t="shared" si="38"/>
        <v>18.800000000000011</v>
      </c>
      <c r="N100" s="71">
        <v>94</v>
      </c>
      <c r="O100" s="94">
        <f t="shared" si="28"/>
        <v>94</v>
      </c>
      <c r="P100" s="94">
        <f t="shared" si="29"/>
        <v>10</v>
      </c>
      <c r="Q100" s="72">
        <v>1</v>
      </c>
      <c r="R100" s="94">
        <f>R$3/U$3</f>
        <v>0.90909090909090906</v>
      </c>
      <c r="S100" s="93">
        <f>S99*Q100</f>
        <v>128</v>
      </c>
      <c r="T100" s="93">
        <f t="shared" si="30"/>
        <v>32532.081391243104</v>
      </c>
      <c r="U100" s="93">
        <f t="shared" si="31"/>
        <v>4564192.1372940112</v>
      </c>
      <c r="V100" s="93">
        <f t="shared" si="32"/>
        <v>22820960.686470054</v>
      </c>
      <c r="W100" s="93">
        <f t="shared" si="33"/>
        <v>215.30103519416039</v>
      </c>
      <c r="X100" s="94">
        <f t="shared" si="34"/>
        <v>140.29819003596211</v>
      </c>
      <c r="Y100" s="120">
        <f>X100/(($C100/R$3))</f>
        <v>30.834767040870794</v>
      </c>
    </row>
    <row r="101" spans="1:25">
      <c r="A101" s="67">
        <f t="shared" si="23"/>
        <v>6.7271713220297462</v>
      </c>
      <c r="B101" s="67">
        <f t="shared" si="24"/>
        <v>3.1666666666666665</v>
      </c>
      <c r="C101" s="112">
        <f t="shared" si="39"/>
        <v>4.55</v>
      </c>
      <c r="D101" s="116"/>
      <c r="E101" s="68">
        <f t="shared" si="22"/>
        <v>13.663224148437276</v>
      </c>
      <c r="F101" s="80">
        <f t="shared" si="35"/>
        <v>0.19500000000000009</v>
      </c>
      <c r="G101" s="80">
        <f t="shared" si="36"/>
        <v>2.9499999999999797</v>
      </c>
      <c r="H101" s="80">
        <f t="shared" si="40"/>
        <v>1.4749999999999899</v>
      </c>
      <c r="I101" s="80">
        <f t="shared" si="40"/>
        <v>1.4749999999999899</v>
      </c>
      <c r="J101" s="81">
        <f t="shared" si="25"/>
        <v>1.3802499999999962</v>
      </c>
      <c r="K101" s="82">
        <f t="shared" si="26"/>
        <v>3.0029064062499509</v>
      </c>
      <c r="L101" s="70">
        <f t="shared" si="27"/>
        <v>524288.00000000338</v>
      </c>
      <c r="M101" s="67">
        <f t="shared" si="38"/>
        <v>19.000000000000011</v>
      </c>
      <c r="N101" s="71">
        <v>95</v>
      </c>
      <c r="O101" s="94">
        <f t="shared" si="28"/>
        <v>95</v>
      </c>
      <c r="P101" s="94">
        <f t="shared" si="29"/>
        <v>10</v>
      </c>
      <c r="Q101" s="72">
        <v>1</v>
      </c>
      <c r="R101" s="94">
        <f>R$3/U$3</f>
        <v>0.90909090909090906</v>
      </c>
      <c r="S101" s="93">
        <f>S100*Q101</f>
        <v>128</v>
      </c>
      <c r="T101" s="93">
        <f t="shared" si="30"/>
        <v>33195.765363635823</v>
      </c>
      <c r="U101" s="93">
        <f t="shared" si="31"/>
        <v>5242880.0000000335</v>
      </c>
      <c r="V101" s="93">
        <f t="shared" si="32"/>
        <v>26214400.000000168</v>
      </c>
      <c r="W101" s="93">
        <f t="shared" si="33"/>
        <v>223.11784884731989</v>
      </c>
      <c r="X101" s="94">
        <f t="shared" si="34"/>
        <v>157.93821719632129</v>
      </c>
      <c r="Y101" s="120">
        <f>X101/(($C101/R$3))</f>
        <v>34.711696087103583</v>
      </c>
    </row>
    <row r="102" spans="1:25">
      <c r="A102" s="67">
        <f t="shared" si="23"/>
        <v>6.9644045063690241</v>
      </c>
      <c r="B102" s="67">
        <f t="shared" si="24"/>
        <v>3.2</v>
      </c>
      <c r="C102" s="112">
        <f t="shared" si="39"/>
        <v>4.55</v>
      </c>
      <c r="D102" s="116"/>
      <c r="E102" s="68">
        <f t="shared" si="22"/>
        <v>13.794981491199769</v>
      </c>
      <c r="F102" s="80">
        <f t="shared" si="35"/>
        <v>0.19600000000000009</v>
      </c>
      <c r="G102" s="80">
        <f t="shared" si="36"/>
        <v>2.9599999999999795</v>
      </c>
      <c r="H102" s="80">
        <f t="shared" si="40"/>
        <v>1.4799999999999898</v>
      </c>
      <c r="I102" s="80">
        <f t="shared" si="40"/>
        <v>1.4799999999999898</v>
      </c>
      <c r="J102" s="81">
        <f t="shared" si="25"/>
        <v>1.3841599999999961</v>
      </c>
      <c r="K102" s="82">
        <f t="shared" si="26"/>
        <v>3.0318640639999495</v>
      </c>
      <c r="L102" s="70">
        <f t="shared" si="27"/>
        <v>602248.76314468938</v>
      </c>
      <c r="M102" s="67">
        <f t="shared" si="38"/>
        <v>19.20000000000001</v>
      </c>
      <c r="N102" s="71">
        <v>96</v>
      </c>
      <c r="O102" s="94">
        <f t="shared" si="28"/>
        <v>96</v>
      </c>
      <c r="P102" s="94">
        <f t="shared" si="29"/>
        <v>10</v>
      </c>
      <c r="Q102" s="72">
        <v>1</v>
      </c>
      <c r="R102" s="94">
        <f>R$3/U$3</f>
        <v>0.90909090909090906</v>
      </c>
      <c r="S102" s="93">
        <f>S101*Q102</f>
        <v>128</v>
      </c>
      <c r="T102" s="93">
        <f t="shared" si="30"/>
        <v>33868.677834937618</v>
      </c>
      <c r="U102" s="93">
        <f t="shared" si="31"/>
        <v>6022487.6314468943</v>
      </c>
      <c r="V102" s="93">
        <f t="shared" si="32"/>
        <v>30112438.157234471</v>
      </c>
      <c r="W102" s="93">
        <f t="shared" si="33"/>
        <v>231.21822961145162</v>
      </c>
      <c r="X102" s="94">
        <f t="shared" si="34"/>
        <v>177.81879944644101</v>
      </c>
      <c r="Y102" s="120">
        <f>X102/(($C102/R$3))</f>
        <v>39.081054823393629</v>
      </c>
    </row>
    <row r="103" spans="1:25">
      <c r="A103" s="67">
        <f t="shared" si="23"/>
        <v>7.2100037008866753</v>
      </c>
      <c r="B103" s="67">
        <f t="shared" si="24"/>
        <v>3.2333333333333334</v>
      </c>
      <c r="C103" s="112">
        <f t="shared" si="39"/>
        <v>4.55</v>
      </c>
      <c r="D103" s="116"/>
      <c r="E103" s="68">
        <f t="shared" si="22"/>
        <v>13.927781004637266</v>
      </c>
      <c r="F103" s="80">
        <f t="shared" si="35"/>
        <v>0.19700000000000009</v>
      </c>
      <c r="G103" s="80">
        <f t="shared" si="36"/>
        <v>2.9699999999999793</v>
      </c>
      <c r="H103" s="80">
        <f t="shared" si="40"/>
        <v>1.4849999999999897</v>
      </c>
      <c r="I103" s="80">
        <f t="shared" si="40"/>
        <v>1.4849999999999897</v>
      </c>
      <c r="J103" s="81">
        <f t="shared" si="25"/>
        <v>1.388089999999996</v>
      </c>
      <c r="K103" s="82">
        <f t="shared" si="26"/>
        <v>3.0610507702499485</v>
      </c>
      <c r="L103" s="70">
        <f t="shared" si="27"/>
        <v>691802.16352330381</v>
      </c>
      <c r="M103" s="67">
        <f t="shared" si="38"/>
        <v>19.400000000000009</v>
      </c>
      <c r="N103" s="71">
        <v>97</v>
      </c>
      <c r="O103" s="94">
        <f t="shared" si="28"/>
        <v>97</v>
      </c>
      <c r="P103" s="94">
        <f t="shared" si="29"/>
        <v>10</v>
      </c>
      <c r="Q103" s="72">
        <v>1</v>
      </c>
      <c r="R103" s="94">
        <f>R$3/U$3</f>
        <v>0.90909090909090906</v>
      </c>
      <c r="S103" s="93">
        <f>S102*Q103</f>
        <v>128</v>
      </c>
      <c r="T103" s="93">
        <f t="shared" si="30"/>
        <v>34550.914875839415</v>
      </c>
      <c r="U103" s="93">
        <f t="shared" si="31"/>
        <v>6918021.6352330381</v>
      </c>
      <c r="V103" s="93">
        <f t="shared" si="32"/>
        <v>34590108.176165193</v>
      </c>
      <c r="W103" s="93">
        <f t="shared" si="33"/>
        <v>239.61245632613384</v>
      </c>
      <c r="X103" s="94">
        <f t="shared" si="34"/>
        <v>200.22687272083311</v>
      </c>
      <c r="Y103" s="120">
        <f>X103/(($C103/R$3))</f>
        <v>44.005906092490797</v>
      </c>
    </row>
    <row r="104" spans="1:25">
      <c r="A104" s="67">
        <f t="shared" si="23"/>
        <v>7.4642639322944948</v>
      </c>
      <c r="B104" s="67">
        <f t="shared" si="24"/>
        <v>3.2666666666666666</v>
      </c>
      <c r="C104" s="112">
        <f t="shared" si="39"/>
        <v>4.55</v>
      </c>
      <c r="D104" s="116"/>
      <c r="E104" s="68">
        <f t="shared" si="22"/>
        <v>14.061629418199763</v>
      </c>
      <c r="F104" s="80">
        <f t="shared" si="35"/>
        <v>0.19800000000000009</v>
      </c>
      <c r="G104" s="80">
        <f t="shared" si="36"/>
        <v>2.9799999999999791</v>
      </c>
      <c r="H104" s="80">
        <f t="shared" ref="H104:I119" si="41">H103+0.5%</f>
        <v>1.4899999999999896</v>
      </c>
      <c r="I104" s="80">
        <f t="shared" si="41"/>
        <v>1.4899999999999896</v>
      </c>
      <c r="J104" s="81">
        <f t="shared" si="25"/>
        <v>1.3920399999999962</v>
      </c>
      <c r="K104" s="82">
        <f t="shared" si="26"/>
        <v>3.0904680039999479</v>
      </c>
      <c r="L104" s="70">
        <f t="shared" si="27"/>
        <v>794672.00722260878</v>
      </c>
      <c r="M104" s="67">
        <f t="shared" si="38"/>
        <v>19.600000000000012</v>
      </c>
      <c r="N104" s="71">
        <v>98</v>
      </c>
      <c r="O104" s="94">
        <f t="shared" si="28"/>
        <v>98</v>
      </c>
      <c r="P104" s="94">
        <f t="shared" si="29"/>
        <v>10</v>
      </c>
      <c r="Q104" s="72">
        <v>1</v>
      </c>
      <c r="R104" s="94">
        <f>R$3/U$3</f>
        <v>0.90909090909090906</v>
      </c>
      <c r="S104" s="93">
        <f>S103*Q104</f>
        <v>128</v>
      </c>
      <c r="T104" s="93">
        <f t="shared" si="30"/>
        <v>35242.573311068496</v>
      </c>
      <c r="U104" s="93">
        <f t="shared" si="31"/>
        <v>7946720.0722260876</v>
      </c>
      <c r="V104" s="93">
        <f t="shared" si="32"/>
        <v>39733600.361130439</v>
      </c>
      <c r="W104" s="93">
        <f t="shared" si="33"/>
        <v>248.31118014766352</v>
      </c>
      <c r="X104" s="94">
        <f t="shared" si="34"/>
        <v>225.48637416695939</v>
      </c>
      <c r="Y104" s="120">
        <f>X104/(($C104/R$3))</f>
        <v>49.557444871859211</v>
      </c>
    </row>
    <row r="105" spans="1:25">
      <c r="A105" s="67">
        <f t="shared" si="23"/>
        <v>7.7274906313988012</v>
      </c>
      <c r="B105" s="67">
        <f t="shared" si="24"/>
        <v>3.3</v>
      </c>
      <c r="C105" s="112">
        <f t="shared" si="39"/>
        <v>4.55</v>
      </c>
      <c r="D105" s="116"/>
      <c r="E105" s="68">
        <f t="shared" si="22"/>
        <v>14.196533488637259</v>
      </c>
      <c r="F105" s="80">
        <f t="shared" si="35"/>
        <v>0.19900000000000009</v>
      </c>
      <c r="G105" s="80">
        <f t="shared" si="36"/>
        <v>2.9899999999999789</v>
      </c>
      <c r="H105" s="80">
        <f t="shared" si="41"/>
        <v>1.4949999999999894</v>
      </c>
      <c r="I105" s="80">
        <f t="shared" si="41"/>
        <v>1.4949999999999894</v>
      </c>
      <c r="J105" s="81">
        <f t="shared" si="25"/>
        <v>1.396009999999996</v>
      </c>
      <c r="K105" s="82">
        <f t="shared" si="26"/>
        <v>3.120117250249947</v>
      </c>
      <c r="L105" s="70">
        <f t="shared" si="27"/>
        <v>912838.42745880282</v>
      </c>
      <c r="M105" s="67">
        <f t="shared" si="38"/>
        <v>19.800000000000011</v>
      </c>
      <c r="N105" s="71">
        <v>99</v>
      </c>
      <c r="O105" s="94">
        <f t="shared" si="28"/>
        <v>99</v>
      </c>
      <c r="P105" s="94">
        <f t="shared" si="29"/>
        <v>10</v>
      </c>
      <c r="Q105" s="72">
        <v>1</v>
      </c>
      <c r="R105" s="94">
        <f>R$3/U$3</f>
        <v>0.90909090909090906</v>
      </c>
      <c r="S105" s="93">
        <f>S104*Q105</f>
        <v>128</v>
      </c>
      <c r="T105" s="93">
        <f t="shared" si="30"/>
        <v>35943.750722879384</v>
      </c>
      <c r="U105" s="93">
        <f t="shared" si="31"/>
        <v>9128384.274588028</v>
      </c>
      <c r="V105" s="93">
        <f t="shared" si="32"/>
        <v>45641921.372940138</v>
      </c>
      <c r="W105" s="93">
        <f t="shared" si="33"/>
        <v>257.32543802558007</v>
      </c>
      <c r="X105" s="94">
        <f t="shared" si="34"/>
        <v>253.96304200322393</v>
      </c>
      <c r="Y105" s="120">
        <f>X105/(($C105/R$3))</f>
        <v>55.816053187521746</v>
      </c>
    </row>
    <row r="106" spans="1:25">
      <c r="A106" s="67">
        <f t="shared" si="23"/>
        <v>8.0000000000000373</v>
      </c>
      <c r="B106" s="67">
        <f t="shared" si="24"/>
        <v>3.3333333333333335</v>
      </c>
      <c r="C106" s="112">
        <f t="shared" si="39"/>
        <v>4.55</v>
      </c>
      <c r="D106" s="116"/>
      <c r="E106" s="68">
        <f t="shared" si="22"/>
        <v>14.332499999999753</v>
      </c>
      <c r="F106" s="80">
        <f t="shared" si="35"/>
        <v>0.20000000000000009</v>
      </c>
      <c r="G106" s="80">
        <f t="shared" si="36"/>
        <v>2.9999999999999787</v>
      </c>
      <c r="H106" s="80">
        <f t="shared" si="41"/>
        <v>1.4999999999999893</v>
      </c>
      <c r="I106" s="80">
        <f t="shared" si="41"/>
        <v>1.4999999999999893</v>
      </c>
      <c r="J106" s="81">
        <f t="shared" si="25"/>
        <v>1.3999999999999959</v>
      </c>
      <c r="K106" s="82">
        <f t="shared" si="26"/>
        <v>3.1499999999999457</v>
      </c>
      <c r="L106" s="70">
        <f t="shared" si="27"/>
        <v>1048576.000000007</v>
      </c>
      <c r="M106" s="67">
        <f t="shared" si="38"/>
        <v>20.000000000000011</v>
      </c>
      <c r="N106" s="71">
        <v>100</v>
      </c>
      <c r="O106" s="94">
        <f t="shared" si="28"/>
        <v>100</v>
      </c>
      <c r="P106" s="94">
        <f t="shared" si="29"/>
        <v>10</v>
      </c>
      <c r="Q106" s="72">
        <v>2</v>
      </c>
      <c r="R106" s="94">
        <f>R$3/U$3</f>
        <v>0.90909090909090906</v>
      </c>
      <c r="S106" s="93">
        <f>S105*Q106</f>
        <v>256</v>
      </c>
      <c r="T106" s="93">
        <f t="shared" si="30"/>
        <v>73309.090909089646</v>
      </c>
      <c r="U106" s="93">
        <f t="shared" si="31"/>
        <v>10485760.000000071</v>
      </c>
      <c r="V106" s="93">
        <f t="shared" si="32"/>
        <v>52428800.000000358</v>
      </c>
      <c r="W106" s="93">
        <f t="shared" si="33"/>
        <v>266.66666666666794</v>
      </c>
      <c r="X106" s="94">
        <f t="shared" si="34"/>
        <v>143.03492063492408</v>
      </c>
      <c r="Y106" s="120">
        <f>X106/(($C106/R$3))</f>
        <v>31.436246293389907</v>
      </c>
    </row>
    <row r="107" spans="1:25">
      <c r="A107" s="67">
        <f t="shared" si="23"/>
        <v>8.2821193907310597</v>
      </c>
      <c r="B107" s="67">
        <f t="shared" si="24"/>
        <v>3.3666666666666667</v>
      </c>
      <c r="C107" s="112">
        <f t="shared" si="39"/>
        <v>4.55</v>
      </c>
      <c r="D107" s="116"/>
      <c r="E107" s="68">
        <f t="shared" si="22"/>
        <v>14.469535763637252</v>
      </c>
      <c r="F107" s="80">
        <f t="shared" si="35"/>
        <v>0.2010000000000001</v>
      </c>
      <c r="G107" s="80">
        <f t="shared" si="36"/>
        <v>3.0099999999999785</v>
      </c>
      <c r="H107" s="80">
        <f t="shared" si="41"/>
        <v>1.5049999999999892</v>
      </c>
      <c r="I107" s="80">
        <f t="shared" si="41"/>
        <v>1.5049999999999892</v>
      </c>
      <c r="J107" s="81">
        <f t="shared" si="25"/>
        <v>1.404009999999996</v>
      </c>
      <c r="K107" s="82">
        <f t="shared" si="26"/>
        <v>3.1801177502499454</v>
      </c>
      <c r="L107" s="70">
        <f t="shared" si="27"/>
        <v>1204497.526289379</v>
      </c>
      <c r="M107" s="67">
        <f t="shared" si="38"/>
        <v>20.20000000000001</v>
      </c>
      <c r="N107" s="71">
        <v>101</v>
      </c>
      <c r="O107" s="94">
        <f t="shared" si="28"/>
        <v>101</v>
      </c>
      <c r="P107" s="94">
        <f t="shared" si="29"/>
        <v>10</v>
      </c>
      <c r="Q107" s="72">
        <v>1</v>
      </c>
      <c r="R107" s="94">
        <f>R$3/U$3</f>
        <v>0.90909090909090906</v>
      </c>
      <c r="S107" s="93">
        <f>S106*Q107</f>
        <v>256</v>
      </c>
      <c r="T107" s="93">
        <f t="shared" si="30"/>
        <v>74750.113227693262</v>
      </c>
      <c r="U107" s="93">
        <f t="shared" si="31"/>
        <v>12044975.26289379</v>
      </c>
      <c r="V107" s="93">
        <f t="shared" si="32"/>
        <v>60224876.31446895</v>
      </c>
      <c r="W107" s="93">
        <f t="shared" si="33"/>
        <v>276.34671700405971</v>
      </c>
      <c r="X107" s="94">
        <f t="shared" si="34"/>
        <v>161.13654873276357</v>
      </c>
      <c r="Y107" s="120">
        <f>X107/(($C107/R$3))</f>
        <v>35.414626095112872</v>
      </c>
    </row>
    <row r="108" spans="1:25">
      <c r="A108" s="67">
        <f t="shared" si="23"/>
        <v>8.5741877002903877</v>
      </c>
      <c r="B108" s="67">
        <f t="shared" si="24"/>
        <v>3.4</v>
      </c>
      <c r="C108" s="112">
        <f t="shared" si="39"/>
        <v>6.06</v>
      </c>
      <c r="D108" s="115">
        <f>1+N108/200</f>
        <v>1.51</v>
      </c>
      <c r="E108" s="68">
        <f t="shared" si="22"/>
        <v>19.455460344239661</v>
      </c>
      <c r="F108" s="80">
        <f t="shared" si="35"/>
        <v>0.2020000000000001</v>
      </c>
      <c r="G108" s="80">
        <f t="shared" si="36"/>
        <v>3.0199999999999783</v>
      </c>
      <c r="H108" s="80">
        <f t="shared" si="41"/>
        <v>1.5099999999999891</v>
      </c>
      <c r="I108" s="80">
        <f t="shared" si="41"/>
        <v>1.5099999999999891</v>
      </c>
      <c r="J108" s="81">
        <f t="shared" si="25"/>
        <v>1.4080399999999957</v>
      </c>
      <c r="K108" s="82">
        <f t="shared" si="26"/>
        <v>3.2104720039999441</v>
      </c>
      <c r="L108" s="70">
        <f t="shared" si="27"/>
        <v>1383604.3270466076</v>
      </c>
      <c r="M108" s="67">
        <f t="shared" si="38"/>
        <v>20.400000000000009</v>
      </c>
      <c r="N108" s="71">
        <v>102</v>
      </c>
      <c r="O108" s="94">
        <f t="shared" si="28"/>
        <v>102</v>
      </c>
      <c r="P108" s="94">
        <f t="shared" si="29"/>
        <v>10</v>
      </c>
      <c r="Q108" s="72">
        <v>1</v>
      </c>
      <c r="R108" s="94">
        <f>R$3/U$3</f>
        <v>0.90909090909090906</v>
      </c>
      <c r="S108" s="93">
        <f>S107*Q108</f>
        <v>256</v>
      </c>
      <c r="T108" s="93">
        <f t="shared" si="30"/>
        <v>76210.76815313322</v>
      </c>
      <c r="U108" s="93">
        <f t="shared" si="31"/>
        <v>13836043.270466076</v>
      </c>
      <c r="V108" s="93">
        <f t="shared" si="32"/>
        <v>69180216.352330387</v>
      </c>
      <c r="W108" s="93">
        <f t="shared" si="33"/>
        <v>286.37786918969891</v>
      </c>
      <c r="X108" s="94">
        <f t="shared" si="34"/>
        <v>181.54971542426634</v>
      </c>
      <c r="Y108" s="120">
        <f>X108/(($C108/R$3))</f>
        <v>29.958698914895436</v>
      </c>
    </row>
    <row r="109" spans="1:25">
      <c r="A109" s="67">
        <f t="shared" si="23"/>
        <v>8.8765557765428067</v>
      </c>
      <c r="B109" s="67">
        <f t="shared" si="24"/>
        <v>3.4333333333333331</v>
      </c>
      <c r="C109" s="112">
        <f t="shared" si="39"/>
        <v>6.06</v>
      </c>
      <c r="D109" s="116"/>
      <c r="E109" s="68">
        <f t="shared" si="22"/>
        <v>19.640849477714653</v>
      </c>
      <c r="F109" s="80">
        <f t="shared" si="35"/>
        <v>0.2030000000000001</v>
      </c>
      <c r="G109" s="80">
        <f t="shared" si="36"/>
        <v>3.029999999999978</v>
      </c>
      <c r="H109" s="80">
        <f t="shared" si="41"/>
        <v>1.514999999999989</v>
      </c>
      <c r="I109" s="80">
        <f t="shared" si="41"/>
        <v>1.514999999999989</v>
      </c>
      <c r="J109" s="81">
        <f t="shared" si="25"/>
        <v>1.4120899999999956</v>
      </c>
      <c r="K109" s="82">
        <f t="shared" si="26"/>
        <v>3.241064270249943</v>
      </c>
      <c r="L109" s="70">
        <f t="shared" si="27"/>
        <v>1589344.0144452183</v>
      </c>
      <c r="M109" s="67">
        <f t="shared" si="38"/>
        <v>20.600000000000012</v>
      </c>
      <c r="N109" s="71">
        <v>103</v>
      </c>
      <c r="O109" s="94">
        <f t="shared" si="28"/>
        <v>103</v>
      </c>
      <c r="P109" s="94">
        <f t="shared" si="29"/>
        <v>10</v>
      </c>
      <c r="Q109" s="72">
        <v>1</v>
      </c>
      <c r="R109" s="94">
        <f>R$3/U$3</f>
        <v>0.90909090909090906</v>
      </c>
      <c r="S109" s="93">
        <f>S108*Q109</f>
        <v>256</v>
      </c>
      <c r="T109" s="93">
        <f t="shared" si="30"/>
        <v>77691.256979954996</v>
      </c>
      <c r="U109" s="93">
        <f t="shared" si="31"/>
        <v>15893440.144452183</v>
      </c>
      <c r="V109" s="93">
        <f t="shared" si="32"/>
        <v>79467200.722260907</v>
      </c>
      <c r="W109" s="93">
        <f t="shared" si="33"/>
        <v>296.77284812908113</v>
      </c>
      <c r="X109" s="94">
        <f t="shared" si="34"/>
        <v>204.57179819542404</v>
      </c>
      <c r="Y109" s="120">
        <f>X109/(($C109/R$3))</f>
        <v>33.757722474492418</v>
      </c>
    </row>
    <row r="110" spans="1:25">
      <c r="A110" s="67">
        <f t="shared" si="23"/>
        <v>9.189586839976327</v>
      </c>
      <c r="B110" s="67">
        <f t="shared" si="24"/>
        <v>3.4666666666666668</v>
      </c>
      <c r="C110" s="112">
        <f t="shared" si="39"/>
        <v>6.06</v>
      </c>
      <c r="D110" s="116"/>
      <c r="E110" s="68">
        <f t="shared" si="22"/>
        <v>19.827690147839647</v>
      </c>
      <c r="F110" s="80">
        <f t="shared" si="35"/>
        <v>0.2040000000000001</v>
      </c>
      <c r="G110" s="80">
        <f t="shared" si="36"/>
        <v>3.0399999999999778</v>
      </c>
      <c r="H110" s="80">
        <f t="shared" si="41"/>
        <v>1.5199999999999889</v>
      </c>
      <c r="I110" s="80">
        <f t="shared" si="41"/>
        <v>1.5199999999999889</v>
      </c>
      <c r="J110" s="81">
        <f t="shared" si="25"/>
        <v>1.4161599999999956</v>
      </c>
      <c r="K110" s="82">
        <f t="shared" si="26"/>
        <v>3.2718960639999422</v>
      </c>
      <c r="L110" s="70">
        <f t="shared" si="27"/>
        <v>1825676.8549176061</v>
      </c>
      <c r="M110" s="67">
        <f t="shared" si="38"/>
        <v>20.800000000000011</v>
      </c>
      <c r="N110" s="71">
        <v>104</v>
      </c>
      <c r="O110" s="94">
        <f t="shared" si="28"/>
        <v>104</v>
      </c>
      <c r="P110" s="94">
        <f t="shared" si="29"/>
        <v>10</v>
      </c>
      <c r="Q110" s="72">
        <v>1</v>
      </c>
      <c r="R110" s="94">
        <f>R$3/U$3</f>
        <v>0.90909090909090906</v>
      </c>
      <c r="S110" s="93">
        <f>S109*Q110</f>
        <v>256</v>
      </c>
      <c r="T110" s="93">
        <f t="shared" si="30"/>
        <v>79191.78255266769</v>
      </c>
      <c r="U110" s="93">
        <f t="shared" si="31"/>
        <v>18256768.54917606</v>
      </c>
      <c r="V110" s="93">
        <f t="shared" si="32"/>
        <v>91283842.745880306</v>
      </c>
      <c r="W110" s="93">
        <f t="shared" si="33"/>
        <v>307.54483957787443</v>
      </c>
      <c r="X110" s="94">
        <f t="shared" si="34"/>
        <v>230.53867409833995</v>
      </c>
      <c r="Y110" s="120">
        <f>X110/(($C110/R$3))</f>
        <v>38.042685494775576</v>
      </c>
    </row>
    <row r="111" spans="1:25">
      <c r="A111" s="67">
        <f t="shared" si="23"/>
        <v>9.513656920021818</v>
      </c>
      <c r="B111" s="67">
        <f t="shared" si="24"/>
        <v>3.5</v>
      </c>
      <c r="C111" s="112">
        <f t="shared" si="39"/>
        <v>6.06</v>
      </c>
      <c r="D111" s="116"/>
      <c r="E111" s="68">
        <f t="shared" si="22"/>
        <v>20.015991571874647</v>
      </c>
      <c r="F111" s="80">
        <f t="shared" si="35"/>
        <v>0.2050000000000001</v>
      </c>
      <c r="G111" s="80">
        <f t="shared" si="36"/>
        <v>3.0499999999999776</v>
      </c>
      <c r="H111" s="80">
        <f t="shared" si="41"/>
        <v>1.5249999999999888</v>
      </c>
      <c r="I111" s="80">
        <f t="shared" si="41"/>
        <v>1.5249999999999888</v>
      </c>
      <c r="J111" s="81">
        <f t="shared" si="25"/>
        <v>1.4202499999999958</v>
      </c>
      <c r="K111" s="82">
        <f t="shared" si="26"/>
        <v>3.3029689062499417</v>
      </c>
      <c r="L111" s="70">
        <f t="shared" si="27"/>
        <v>2097152.0000000149</v>
      </c>
      <c r="M111" s="67">
        <f t="shared" si="38"/>
        <v>21.000000000000011</v>
      </c>
      <c r="N111" s="71">
        <v>105</v>
      </c>
      <c r="O111" s="94">
        <f t="shared" si="28"/>
        <v>105</v>
      </c>
      <c r="P111" s="94">
        <f t="shared" si="29"/>
        <v>10</v>
      </c>
      <c r="Q111" s="72">
        <v>1</v>
      </c>
      <c r="R111" s="94">
        <f>R$3/U$3</f>
        <v>0.90909090909090906</v>
      </c>
      <c r="S111" s="93">
        <f>S110*Q111</f>
        <v>256</v>
      </c>
      <c r="T111" s="93">
        <f t="shared" si="30"/>
        <v>80712.549272725839</v>
      </c>
      <c r="U111" s="93">
        <f t="shared" si="31"/>
        <v>20971520.000000149</v>
      </c>
      <c r="V111" s="93">
        <f t="shared" si="32"/>
        <v>104857600.00000075</v>
      </c>
      <c r="W111" s="93">
        <f t="shared" si="33"/>
        <v>318.70750682073088</v>
      </c>
      <c r="X111" s="94">
        <f t="shared" si="34"/>
        <v>259.82973142302654</v>
      </c>
      <c r="Y111" s="120">
        <f>X111/(($C111/R$3))</f>
        <v>42.876193304129792</v>
      </c>
    </row>
    <row r="112" spans="1:25">
      <c r="A112" s="67">
        <f t="shared" si="23"/>
        <v>9.849155306759382</v>
      </c>
      <c r="B112" s="67">
        <f t="shared" si="24"/>
        <v>3.5333333333333332</v>
      </c>
      <c r="C112" s="112">
        <f t="shared" si="39"/>
        <v>6.06</v>
      </c>
      <c r="D112" s="116"/>
      <c r="E112" s="68">
        <f t="shared" si="22"/>
        <v>20.205763003439639</v>
      </c>
      <c r="F112" s="80">
        <f t="shared" si="35"/>
        <v>0.2060000000000001</v>
      </c>
      <c r="G112" s="80">
        <f t="shared" si="36"/>
        <v>3.0599999999999774</v>
      </c>
      <c r="H112" s="80">
        <f t="shared" si="41"/>
        <v>1.5299999999999887</v>
      </c>
      <c r="I112" s="80">
        <f t="shared" si="41"/>
        <v>1.5299999999999887</v>
      </c>
      <c r="J112" s="81">
        <f t="shared" si="25"/>
        <v>1.4243599999999956</v>
      </c>
      <c r="K112" s="82">
        <f t="shared" si="26"/>
        <v>3.3342843239999405</v>
      </c>
      <c r="L112" s="70">
        <f t="shared" si="27"/>
        <v>2408995.0525787589</v>
      </c>
      <c r="M112" s="67">
        <f t="shared" si="38"/>
        <v>21.20000000000001</v>
      </c>
      <c r="N112" s="71">
        <v>106</v>
      </c>
      <c r="O112" s="94">
        <f t="shared" si="28"/>
        <v>106</v>
      </c>
      <c r="P112" s="94">
        <f t="shared" si="29"/>
        <v>10</v>
      </c>
      <c r="Q112" s="72">
        <v>1</v>
      </c>
      <c r="R112" s="94">
        <f>R$3/U$3</f>
        <v>0.90909090909090906</v>
      </c>
      <c r="S112" s="93">
        <f>S111*Q112</f>
        <v>256</v>
      </c>
      <c r="T112" s="93">
        <f t="shared" si="30"/>
        <v>82253.763105511258</v>
      </c>
      <c r="U112" s="93">
        <f t="shared" si="31"/>
        <v>24089950.525787588</v>
      </c>
      <c r="V112" s="93">
        <f t="shared" si="32"/>
        <v>120449752.62893794</v>
      </c>
      <c r="W112" s="93">
        <f t="shared" si="33"/>
        <v>330.27500795333128</v>
      </c>
      <c r="X112" s="94">
        <f t="shared" si="34"/>
        <v>292.87353692117568</v>
      </c>
      <c r="Y112" s="120">
        <f>X112/(($C112/R$3))</f>
        <v>48.328966488642855</v>
      </c>
    </row>
    <row r="113" spans="1:25">
      <c r="A113" s="67">
        <f t="shared" si="23"/>
        <v>10.196485018554151</v>
      </c>
      <c r="B113" s="67">
        <f t="shared" si="24"/>
        <v>3.5666666666666669</v>
      </c>
      <c r="C113" s="112">
        <f t="shared" si="39"/>
        <v>6.06</v>
      </c>
      <c r="D113" s="116"/>
      <c r="E113" s="68">
        <f t="shared" si="22"/>
        <v>20.39701373251463</v>
      </c>
      <c r="F113" s="80">
        <f t="shared" si="35"/>
        <v>0.2070000000000001</v>
      </c>
      <c r="G113" s="80">
        <f t="shared" si="36"/>
        <v>3.0699999999999772</v>
      </c>
      <c r="H113" s="80">
        <f t="shared" si="41"/>
        <v>1.5349999999999886</v>
      </c>
      <c r="I113" s="80">
        <f t="shared" si="41"/>
        <v>1.5349999999999886</v>
      </c>
      <c r="J113" s="81">
        <f t="shared" si="25"/>
        <v>1.4284899999999956</v>
      </c>
      <c r="K113" s="82">
        <f t="shared" si="26"/>
        <v>3.3658438502499393</v>
      </c>
      <c r="L113" s="70">
        <f t="shared" si="27"/>
        <v>2767208.6540932166</v>
      </c>
      <c r="M113" s="67">
        <f t="shared" si="38"/>
        <v>21.400000000000013</v>
      </c>
      <c r="N113" s="71">
        <v>107</v>
      </c>
      <c r="O113" s="94">
        <f t="shared" si="28"/>
        <v>107</v>
      </c>
      <c r="P113" s="94">
        <f t="shared" si="29"/>
        <v>10</v>
      </c>
      <c r="Q113" s="72">
        <v>1</v>
      </c>
      <c r="R113" s="94">
        <f>R$3/U$3</f>
        <v>0.90909090909090906</v>
      </c>
      <c r="S113" s="93">
        <f>S112*Q113</f>
        <v>256</v>
      </c>
      <c r="T113" s="93">
        <f t="shared" si="30"/>
        <v>83815.631587314856</v>
      </c>
      <c r="U113" s="93">
        <f t="shared" si="31"/>
        <v>27672086.540932167</v>
      </c>
      <c r="V113" s="93">
        <f t="shared" si="32"/>
        <v>138360432.70466083</v>
      </c>
      <c r="W113" s="93">
        <f t="shared" si="33"/>
        <v>342.26201378946769</v>
      </c>
      <c r="X113" s="94">
        <f t="shared" si="34"/>
        <v>330.15424470201356</v>
      </c>
      <c r="Y113" s="120">
        <f>X113/(($C113/R$3))</f>
        <v>54.480898465678806</v>
      </c>
    </row>
    <row r="114" spans="1:25">
      <c r="A114" s="67">
        <f t="shared" si="23"/>
        <v>10.55606328618321</v>
      </c>
      <c r="B114" s="67">
        <f t="shared" si="24"/>
        <v>3.6</v>
      </c>
      <c r="C114" s="112">
        <f t="shared" si="39"/>
        <v>6.06</v>
      </c>
      <c r="D114" s="116"/>
      <c r="E114" s="68">
        <f t="shared" si="22"/>
        <v>20.589753085439625</v>
      </c>
      <c r="F114" s="80">
        <f t="shared" si="35"/>
        <v>0.2080000000000001</v>
      </c>
      <c r="G114" s="80">
        <f t="shared" si="36"/>
        <v>3.079999999999977</v>
      </c>
      <c r="H114" s="80">
        <f t="shared" si="41"/>
        <v>1.5399999999999885</v>
      </c>
      <c r="I114" s="80">
        <f t="shared" si="41"/>
        <v>1.5399999999999885</v>
      </c>
      <c r="J114" s="81">
        <f t="shared" si="25"/>
        <v>1.4326399999999955</v>
      </c>
      <c r="K114" s="82">
        <f t="shared" si="26"/>
        <v>3.3976490239999384</v>
      </c>
      <c r="L114" s="70">
        <f t="shared" si="27"/>
        <v>3178688.0288904374</v>
      </c>
      <c r="M114" s="67">
        <f t="shared" si="38"/>
        <v>21.600000000000012</v>
      </c>
      <c r="N114" s="71">
        <v>108</v>
      </c>
      <c r="O114" s="94">
        <f t="shared" si="28"/>
        <v>108</v>
      </c>
      <c r="P114" s="94">
        <f t="shared" si="29"/>
        <v>10</v>
      </c>
      <c r="Q114" s="72">
        <v>1</v>
      </c>
      <c r="R114" s="94">
        <f>R$3/U$3</f>
        <v>0.90909090909090906</v>
      </c>
      <c r="S114" s="93">
        <f>S113*Q114</f>
        <v>256</v>
      </c>
      <c r="T114" s="93">
        <f t="shared" si="30"/>
        <v>85398.363832318457</v>
      </c>
      <c r="U114" s="93">
        <f t="shared" si="31"/>
        <v>31786880.288904376</v>
      </c>
      <c r="V114" s="93">
        <f t="shared" si="32"/>
        <v>158934401.44452187</v>
      </c>
      <c r="W114" s="93">
        <f t="shared" si="33"/>
        <v>354.68372641575587</v>
      </c>
      <c r="X114" s="94">
        <f t="shared" si="34"/>
        <v>372.21884427807782</v>
      </c>
      <c r="Y114" s="120">
        <f>X114/(($C114/R$3))</f>
        <v>61.422251531035947</v>
      </c>
    </row>
    <row r="115" spans="1:25">
      <c r="A115" s="67">
        <f t="shared" si="23"/>
        <v>10.928322054035224</v>
      </c>
      <c r="B115" s="67">
        <f t="shared" si="24"/>
        <v>3.6333333333333333</v>
      </c>
      <c r="C115" s="112">
        <f t="shared" si="39"/>
        <v>6.06</v>
      </c>
      <c r="D115" s="116"/>
      <c r="E115" s="68">
        <f t="shared" si="22"/>
        <v>20.78399042491462</v>
      </c>
      <c r="F115" s="80">
        <f t="shared" si="35"/>
        <v>0.2090000000000001</v>
      </c>
      <c r="G115" s="80">
        <f t="shared" si="36"/>
        <v>3.0899999999999768</v>
      </c>
      <c r="H115" s="80">
        <f t="shared" si="41"/>
        <v>1.5449999999999884</v>
      </c>
      <c r="I115" s="80">
        <f t="shared" si="41"/>
        <v>1.5449999999999884</v>
      </c>
      <c r="J115" s="81">
        <f t="shared" si="25"/>
        <v>1.4368099999999955</v>
      </c>
      <c r="K115" s="82">
        <f t="shared" si="26"/>
        <v>3.4297013902499378</v>
      </c>
      <c r="L115" s="70">
        <f t="shared" si="27"/>
        <v>3651353.7098352131</v>
      </c>
      <c r="M115" s="67">
        <f t="shared" si="38"/>
        <v>21.800000000000011</v>
      </c>
      <c r="N115" s="71">
        <v>109</v>
      </c>
      <c r="O115" s="94">
        <f t="shared" si="28"/>
        <v>109</v>
      </c>
      <c r="P115" s="94">
        <f t="shared" si="29"/>
        <v>10</v>
      </c>
      <c r="Q115" s="72">
        <v>1</v>
      </c>
      <c r="R115" s="94">
        <f>R$3/U$3</f>
        <v>0.90909090909090906</v>
      </c>
      <c r="S115" s="93">
        <f>S114*Q115</f>
        <v>256</v>
      </c>
      <c r="T115" s="93">
        <f t="shared" si="30"/>
        <v>87002.170539576604</v>
      </c>
      <c r="U115" s="93">
        <f t="shared" si="31"/>
        <v>36513537.098352134</v>
      </c>
      <c r="V115" s="93">
        <f t="shared" si="32"/>
        <v>182567685.49176067</v>
      </c>
      <c r="W115" s="93">
        <f t="shared" si="33"/>
        <v>367.5558984173847</v>
      </c>
      <c r="X115" s="94">
        <f t="shared" si="34"/>
        <v>419.68535809968574</v>
      </c>
      <c r="Y115" s="120">
        <f>X115/(($C115/R$3))</f>
        <v>69.255009587406889</v>
      </c>
    </row>
    <row r="116" spans="1:25">
      <c r="A116" s="67">
        <f t="shared" si="23"/>
        <v>11.313708498984823</v>
      </c>
      <c r="B116" s="67">
        <f t="shared" si="24"/>
        <v>3.6666666666666665</v>
      </c>
      <c r="C116" s="112">
        <f t="shared" si="39"/>
        <v>6.06</v>
      </c>
      <c r="D116" s="116"/>
      <c r="E116" s="68">
        <f t="shared" si="22"/>
        <v>20.979735149999616</v>
      </c>
      <c r="F116" s="80">
        <f t="shared" si="35"/>
        <v>0.2100000000000001</v>
      </c>
      <c r="G116" s="80">
        <f t="shared" si="36"/>
        <v>3.0999999999999766</v>
      </c>
      <c r="H116" s="80">
        <f t="shared" si="41"/>
        <v>1.5499999999999883</v>
      </c>
      <c r="I116" s="80">
        <f t="shared" si="41"/>
        <v>1.5499999999999883</v>
      </c>
      <c r="J116" s="81">
        <f t="shared" si="25"/>
        <v>1.4409999999999954</v>
      </c>
      <c r="K116" s="82">
        <f t="shared" si="26"/>
        <v>3.462002499999937</v>
      </c>
      <c r="L116" s="70">
        <f t="shared" si="27"/>
        <v>4194304.0000000307</v>
      </c>
      <c r="M116" s="67">
        <f t="shared" si="38"/>
        <v>22.000000000000011</v>
      </c>
      <c r="N116" s="71">
        <v>110</v>
      </c>
      <c r="O116" s="94">
        <f t="shared" si="28"/>
        <v>110</v>
      </c>
      <c r="P116" s="94">
        <f t="shared" si="29"/>
        <v>10</v>
      </c>
      <c r="Q116" s="72">
        <v>3</v>
      </c>
      <c r="R116" s="94">
        <f>R$3/U$3</f>
        <v>0.90909090909090906</v>
      </c>
      <c r="S116" s="93">
        <f>S115*Q116</f>
        <v>768</v>
      </c>
      <c r="T116" s="93">
        <f t="shared" si="30"/>
        <v>265881.79199999513</v>
      </c>
      <c r="U116" s="93">
        <f t="shared" si="31"/>
        <v>41943040.000000305</v>
      </c>
      <c r="V116" s="93">
        <f t="shared" si="32"/>
        <v>209715200.00000152</v>
      </c>
      <c r="W116" s="93">
        <f t="shared" si="33"/>
        <v>380.89485279915567</v>
      </c>
      <c r="X116" s="94">
        <f t="shared" si="34"/>
        <v>157.75070449352575</v>
      </c>
      <c r="Y116" s="120">
        <f>X116/(($C116/R$3))</f>
        <v>26.031469388370585</v>
      </c>
    </row>
    <row r="117" spans="1:25">
      <c r="A117" s="67">
        <f t="shared" si="23"/>
        <v>11.712685567565071</v>
      </c>
      <c r="B117" s="67">
        <f t="shared" si="24"/>
        <v>3.7</v>
      </c>
      <c r="C117" s="112">
        <f t="shared" si="39"/>
        <v>6.06</v>
      </c>
      <c r="D117" s="116"/>
      <c r="E117" s="68">
        <f t="shared" si="22"/>
        <v>21.176996696114607</v>
      </c>
      <c r="F117" s="80">
        <f t="shared" si="35"/>
        <v>0.2110000000000001</v>
      </c>
      <c r="G117" s="80">
        <f t="shared" si="36"/>
        <v>3.1099999999999763</v>
      </c>
      <c r="H117" s="80">
        <f t="shared" si="41"/>
        <v>1.5549999999999882</v>
      </c>
      <c r="I117" s="80">
        <f t="shared" si="41"/>
        <v>1.5549999999999882</v>
      </c>
      <c r="J117" s="81">
        <f t="shared" si="25"/>
        <v>1.4452099999999952</v>
      </c>
      <c r="K117" s="82">
        <f t="shared" si="26"/>
        <v>3.4945539102499352</v>
      </c>
      <c r="L117" s="70">
        <f t="shared" si="27"/>
        <v>4817990.1051575188</v>
      </c>
      <c r="M117" s="67">
        <f t="shared" si="38"/>
        <v>22.20000000000001</v>
      </c>
      <c r="N117" s="71">
        <v>111</v>
      </c>
      <c r="O117" s="94">
        <f t="shared" si="28"/>
        <v>111</v>
      </c>
      <c r="P117" s="94">
        <f t="shared" si="29"/>
        <v>10</v>
      </c>
      <c r="Q117" s="72">
        <v>1</v>
      </c>
      <c r="R117" s="94">
        <f>R$3/U$3</f>
        <v>0.90909090909090906</v>
      </c>
      <c r="S117" s="93">
        <f>S116*Q117</f>
        <v>768</v>
      </c>
      <c r="T117" s="93">
        <f t="shared" si="30"/>
        <v>270821.57430998766</v>
      </c>
      <c r="U117" s="93">
        <f t="shared" si="31"/>
        <v>48179901.051575184</v>
      </c>
      <c r="V117" s="93">
        <f t="shared" si="32"/>
        <v>240899505.25787592</v>
      </c>
      <c r="W117" s="93">
        <f t="shared" si="33"/>
        <v>394.71750362694291</v>
      </c>
      <c r="X117" s="94">
        <f t="shared" si="34"/>
        <v>177.90274343663452</v>
      </c>
      <c r="Y117" s="120">
        <f>X117/(($C117/R$3))</f>
        <v>29.356888355880287</v>
      </c>
    </row>
    <row r="118" spans="1:25">
      <c r="A118" s="67">
        <f t="shared" si="23"/>
        <v>12.125732532083255</v>
      </c>
      <c r="B118" s="67">
        <f t="shared" si="24"/>
        <v>3.7333333333333334</v>
      </c>
      <c r="C118" s="112">
        <f t="shared" si="39"/>
        <v>6.06</v>
      </c>
      <c r="D118" s="116"/>
      <c r="E118" s="68">
        <f t="shared" si="22"/>
        <v>21.375784535039603</v>
      </c>
      <c r="F118" s="80">
        <f t="shared" si="35"/>
        <v>0.21200000000000011</v>
      </c>
      <c r="G118" s="80">
        <f t="shared" si="36"/>
        <v>3.1199999999999761</v>
      </c>
      <c r="H118" s="80">
        <f t="shared" si="41"/>
        <v>1.5599999999999881</v>
      </c>
      <c r="I118" s="80">
        <f t="shared" si="41"/>
        <v>1.5599999999999881</v>
      </c>
      <c r="J118" s="81">
        <f t="shared" si="25"/>
        <v>1.4494399999999952</v>
      </c>
      <c r="K118" s="82">
        <f t="shared" si="26"/>
        <v>3.5273571839999347</v>
      </c>
      <c r="L118" s="70">
        <f t="shared" si="27"/>
        <v>5534417.3081864351</v>
      </c>
      <c r="M118" s="67">
        <f t="shared" si="38"/>
        <v>22.400000000000013</v>
      </c>
      <c r="N118" s="71">
        <v>112</v>
      </c>
      <c r="O118" s="94">
        <f t="shared" si="28"/>
        <v>112</v>
      </c>
      <c r="P118" s="94">
        <f t="shared" si="29"/>
        <v>10</v>
      </c>
      <c r="Q118" s="72">
        <v>1</v>
      </c>
      <c r="R118" s="94">
        <f>R$3/U$3</f>
        <v>0.90909090909090906</v>
      </c>
      <c r="S118" s="93">
        <f>S117*Q118</f>
        <v>768</v>
      </c>
      <c r="T118" s="93">
        <f t="shared" si="30"/>
        <v>275826.50503539847</v>
      </c>
      <c r="U118" s="93">
        <f t="shared" si="31"/>
        <v>55344173.08186435</v>
      </c>
      <c r="V118" s="93">
        <f t="shared" si="32"/>
        <v>276720865.40932173</v>
      </c>
      <c r="W118" s="93">
        <f t="shared" si="33"/>
        <v>409.04137741560845</v>
      </c>
      <c r="X118" s="94">
        <f t="shared" si="34"/>
        <v>200.64849487456507</v>
      </c>
      <c r="Y118" s="120">
        <f>X118/(($C118/R$3))</f>
        <v>33.110312685571799</v>
      </c>
    </row>
    <row r="119" spans="1:25">
      <c r="A119" s="67">
        <f t="shared" si="23"/>
        <v>12.553345566348085</v>
      </c>
      <c r="B119" s="67">
        <f t="shared" si="24"/>
        <v>3.7666666666666666</v>
      </c>
      <c r="C119" s="112">
        <f t="shared" si="39"/>
        <v>6.06</v>
      </c>
      <c r="D119" s="116"/>
      <c r="E119" s="68">
        <f t="shared" si="22"/>
        <v>21.576108174914591</v>
      </c>
      <c r="F119" s="80">
        <f t="shared" si="35"/>
        <v>0.21300000000000011</v>
      </c>
      <c r="G119" s="80">
        <f t="shared" si="36"/>
        <v>3.1299999999999759</v>
      </c>
      <c r="H119" s="80">
        <f t="shared" si="41"/>
        <v>1.564999999999988</v>
      </c>
      <c r="I119" s="80">
        <f t="shared" si="41"/>
        <v>1.564999999999988</v>
      </c>
      <c r="J119" s="81">
        <f t="shared" si="25"/>
        <v>1.453689999999995</v>
      </c>
      <c r="K119" s="82">
        <f t="shared" si="26"/>
        <v>3.5604138902499329</v>
      </c>
      <c r="L119" s="70">
        <f t="shared" si="27"/>
        <v>6357376.0577808768</v>
      </c>
      <c r="M119" s="67">
        <f t="shared" si="38"/>
        <v>22.600000000000012</v>
      </c>
      <c r="N119" s="71">
        <v>113</v>
      </c>
      <c r="O119" s="94">
        <f t="shared" si="28"/>
        <v>113</v>
      </c>
      <c r="P119" s="94">
        <f t="shared" si="29"/>
        <v>10</v>
      </c>
      <c r="Q119" s="72">
        <v>1</v>
      </c>
      <c r="R119" s="94">
        <f>R$3/U$3</f>
        <v>0.90909090909090906</v>
      </c>
      <c r="S119" s="93">
        <f>S118*Q119</f>
        <v>768</v>
      </c>
      <c r="T119" s="93">
        <f t="shared" si="30"/>
        <v>280897.23550131836</v>
      </c>
      <c r="U119" s="93">
        <f t="shared" si="31"/>
        <v>63573760.577808768</v>
      </c>
      <c r="V119" s="93">
        <f t="shared" si="32"/>
        <v>317868802.88904381</v>
      </c>
      <c r="W119" s="93">
        <f t="shared" si="33"/>
        <v>423.88463529035369</v>
      </c>
      <c r="X119" s="94">
        <f t="shared" si="34"/>
        <v>226.3239097542147</v>
      </c>
      <c r="Y119" s="120">
        <f>X119/(($C119/R$3))</f>
        <v>37.347179827428171</v>
      </c>
    </row>
    <row r="120" spans="1:25">
      <c r="A120" s="67">
        <f t="shared" si="23"/>
        <v>12.996038341699846</v>
      </c>
      <c r="B120" s="67">
        <f t="shared" si="24"/>
        <v>3.8</v>
      </c>
      <c r="C120" s="112">
        <f t="shared" si="39"/>
        <v>6.06</v>
      </c>
      <c r="D120" s="116"/>
      <c r="E120" s="68">
        <f t="shared" si="22"/>
        <v>21.77797716023959</v>
      </c>
      <c r="F120" s="80">
        <f t="shared" si="35"/>
        <v>0.21400000000000011</v>
      </c>
      <c r="G120" s="80">
        <f t="shared" si="36"/>
        <v>3.1399999999999757</v>
      </c>
      <c r="H120" s="80">
        <f t="shared" ref="H120:I135" si="42">H119+0.5%</f>
        <v>1.5699999999999878</v>
      </c>
      <c r="I120" s="80">
        <f t="shared" si="42"/>
        <v>1.5699999999999878</v>
      </c>
      <c r="J120" s="81">
        <f t="shared" si="25"/>
        <v>1.457959999999995</v>
      </c>
      <c r="K120" s="82">
        <f t="shared" si="26"/>
        <v>3.5937256039999323</v>
      </c>
      <c r="L120" s="70">
        <f t="shared" si="27"/>
        <v>7302707.4196704291</v>
      </c>
      <c r="M120" s="67">
        <f t="shared" si="38"/>
        <v>22.800000000000011</v>
      </c>
      <c r="N120" s="71">
        <v>114</v>
      </c>
      <c r="O120" s="94">
        <f t="shared" si="28"/>
        <v>114</v>
      </c>
      <c r="P120" s="94">
        <f t="shared" si="29"/>
        <v>10</v>
      </c>
      <c r="Q120" s="72">
        <v>1</v>
      </c>
      <c r="R120" s="94">
        <f>R$3/U$3</f>
        <v>0.90909090909090906</v>
      </c>
      <c r="S120" s="93">
        <f>S119*Q120</f>
        <v>768</v>
      </c>
      <c r="T120" s="93">
        <f t="shared" si="30"/>
        <v>286034.42189218372</v>
      </c>
      <c r="U120" s="93">
        <f t="shared" si="31"/>
        <v>73027074.196704298</v>
      </c>
      <c r="V120" s="93">
        <f t="shared" si="32"/>
        <v>365135370.98352146</v>
      </c>
      <c r="W120" s="93">
        <f t="shared" si="33"/>
        <v>439.26609594945472</v>
      </c>
      <c r="X120" s="94">
        <f t="shared" si="34"/>
        <v>255.30869226722206</v>
      </c>
      <c r="Y120" s="120">
        <f>X120/(($C120/R$3))</f>
        <v>42.130147238815525</v>
      </c>
    </row>
    <row r="121" spans="1:25">
      <c r="A121" s="67">
        <f t="shared" si="23"/>
        <v>13.454342644059514</v>
      </c>
      <c r="B121" s="67">
        <f t="shared" si="24"/>
        <v>3.8333333333333335</v>
      </c>
      <c r="C121" s="112">
        <f t="shared" si="39"/>
        <v>6.06</v>
      </c>
      <c r="D121" s="116"/>
      <c r="E121" s="68">
        <f t="shared" si="22"/>
        <v>21.981401071874583</v>
      </c>
      <c r="F121" s="80">
        <f t="shared" si="35"/>
        <v>0.21500000000000011</v>
      </c>
      <c r="G121" s="80">
        <f t="shared" si="36"/>
        <v>3.1499999999999755</v>
      </c>
      <c r="H121" s="80">
        <f t="shared" si="42"/>
        <v>1.5749999999999877</v>
      </c>
      <c r="I121" s="80">
        <f t="shared" si="42"/>
        <v>1.5749999999999877</v>
      </c>
      <c r="J121" s="81">
        <f t="shared" si="25"/>
        <v>1.4622499999999949</v>
      </c>
      <c r="K121" s="82">
        <f t="shared" si="26"/>
        <v>3.6272939062499314</v>
      </c>
      <c r="L121" s="70">
        <f t="shared" si="27"/>
        <v>8388608.0000000652</v>
      </c>
      <c r="M121" s="67">
        <f t="shared" si="38"/>
        <v>23.000000000000011</v>
      </c>
      <c r="N121" s="71">
        <v>115</v>
      </c>
      <c r="O121" s="94">
        <f t="shared" si="28"/>
        <v>115</v>
      </c>
      <c r="P121" s="94">
        <f t="shared" si="29"/>
        <v>10</v>
      </c>
      <c r="Q121" s="72">
        <v>1</v>
      </c>
      <c r="R121" s="94">
        <f>R$3/U$3</f>
        <v>0.90909090909090906</v>
      </c>
      <c r="S121" s="93">
        <f>S120*Q121</f>
        <v>768</v>
      </c>
      <c r="T121" s="93">
        <f t="shared" si="30"/>
        <v>291238.72527272173</v>
      </c>
      <c r="U121" s="93">
        <f t="shared" si="31"/>
        <v>83886080.000000656</v>
      </c>
      <c r="V121" s="93">
        <f t="shared" si="32"/>
        <v>419430400.00000328</v>
      </c>
      <c r="W121" s="93">
        <f t="shared" si="33"/>
        <v>455.20525945734693</v>
      </c>
      <c r="X121" s="94">
        <f t="shared" si="34"/>
        <v>288.0320256911167</v>
      </c>
      <c r="Y121" s="120">
        <f>X121/(($C121/R$3))</f>
        <v>47.530037242758532</v>
      </c>
    </row>
    <row r="122" spans="1:25">
      <c r="A122" s="67">
        <f t="shared" si="23"/>
        <v>13.928809012738071</v>
      </c>
      <c r="B122" s="67">
        <f t="shared" si="24"/>
        <v>3.8666666666666667</v>
      </c>
      <c r="C122" s="112">
        <f t="shared" si="39"/>
        <v>6.06</v>
      </c>
      <c r="D122" s="116"/>
      <c r="E122" s="68">
        <f t="shared" si="22"/>
        <v>22.186389527039573</v>
      </c>
      <c r="F122" s="80">
        <f t="shared" si="35"/>
        <v>0.21600000000000011</v>
      </c>
      <c r="G122" s="80">
        <f t="shared" si="36"/>
        <v>3.1599999999999753</v>
      </c>
      <c r="H122" s="80">
        <f t="shared" si="42"/>
        <v>1.5799999999999876</v>
      </c>
      <c r="I122" s="80">
        <f t="shared" si="42"/>
        <v>1.5799999999999876</v>
      </c>
      <c r="J122" s="81">
        <f t="shared" si="25"/>
        <v>1.466559999999995</v>
      </c>
      <c r="K122" s="82">
        <f t="shared" si="26"/>
        <v>3.66112038399993</v>
      </c>
      <c r="L122" s="70">
        <f t="shared" si="27"/>
        <v>9635980.2103150431</v>
      </c>
      <c r="M122" s="67">
        <f t="shared" si="38"/>
        <v>23.200000000000014</v>
      </c>
      <c r="N122" s="71">
        <v>116</v>
      </c>
      <c r="O122" s="94">
        <f t="shared" si="28"/>
        <v>116</v>
      </c>
      <c r="P122" s="94">
        <f t="shared" si="29"/>
        <v>10</v>
      </c>
      <c r="Q122" s="72">
        <v>1</v>
      </c>
      <c r="R122" s="94">
        <f>R$3/U$3</f>
        <v>0.90909090909090906</v>
      </c>
      <c r="S122" s="93">
        <f>S121*Q122</f>
        <v>768</v>
      </c>
      <c r="T122" s="93">
        <f t="shared" si="30"/>
        <v>296510.81160889613</v>
      </c>
      <c r="U122" s="93">
        <f t="shared" si="31"/>
        <v>96359802.103150427</v>
      </c>
      <c r="V122" s="93">
        <f t="shared" si="32"/>
        <v>481799010.51575214</v>
      </c>
      <c r="W122" s="93">
        <f t="shared" si="33"/>
        <v>471.72233189806269</v>
      </c>
      <c r="X122" s="94">
        <f t="shared" si="34"/>
        <v>324.97905078163217</v>
      </c>
      <c r="Y122" s="120">
        <f>X122/(($C122/R$3))</f>
        <v>53.626906069576272</v>
      </c>
    </row>
    <row r="123" spans="1:25">
      <c r="A123" s="67">
        <f t="shared" si="23"/>
        <v>14.420007401773372</v>
      </c>
      <c r="B123" s="67">
        <f t="shared" si="24"/>
        <v>3.9</v>
      </c>
      <c r="C123" s="112">
        <f t="shared" si="39"/>
        <v>6.06</v>
      </c>
      <c r="D123" s="116"/>
      <c r="E123" s="68">
        <f t="shared" si="22"/>
        <v>22.392952179314566</v>
      </c>
      <c r="F123" s="80">
        <f t="shared" si="35"/>
        <v>0.21700000000000011</v>
      </c>
      <c r="G123" s="80">
        <f t="shared" si="36"/>
        <v>3.1699999999999751</v>
      </c>
      <c r="H123" s="80">
        <f t="shared" si="42"/>
        <v>1.5849999999999875</v>
      </c>
      <c r="I123" s="80">
        <f t="shared" si="42"/>
        <v>1.5849999999999875</v>
      </c>
      <c r="J123" s="81">
        <f t="shared" si="25"/>
        <v>1.4708899999999949</v>
      </c>
      <c r="K123" s="82">
        <f t="shared" si="26"/>
        <v>3.6952066302499289</v>
      </c>
      <c r="L123" s="70">
        <f t="shared" si="27"/>
        <v>11068834.616372872</v>
      </c>
      <c r="M123" s="67">
        <f t="shared" si="38"/>
        <v>23.400000000000013</v>
      </c>
      <c r="N123" s="71">
        <v>117</v>
      </c>
      <c r="O123" s="94">
        <f t="shared" si="28"/>
        <v>117</v>
      </c>
      <c r="P123" s="94">
        <f t="shared" si="29"/>
        <v>10</v>
      </c>
      <c r="Q123" s="72">
        <v>1</v>
      </c>
      <c r="R123" s="94">
        <f>R$3/U$3</f>
        <v>0.90909090909090906</v>
      </c>
      <c r="S123" s="93">
        <f>S122*Q123</f>
        <v>768</v>
      </c>
      <c r="T123" s="93">
        <f t="shared" si="30"/>
        <v>301851.35178885236</v>
      </c>
      <c r="U123" s="93">
        <f t="shared" si="31"/>
        <v>110688346.16372871</v>
      </c>
      <c r="V123" s="93">
        <f t="shared" si="32"/>
        <v>553441730.81864357</v>
      </c>
      <c r="W123" s="93">
        <f t="shared" si="33"/>
        <v>488.83825092011728</v>
      </c>
      <c r="X123" s="94">
        <f t="shared" si="34"/>
        <v>366.69819600859756</v>
      </c>
      <c r="Y123" s="120">
        <f>X123/(($C123/R$3))</f>
        <v>60.511253466765275</v>
      </c>
    </row>
    <row r="124" spans="1:25">
      <c r="A124" s="67">
        <f t="shared" si="23"/>
        <v>14.928527864589011</v>
      </c>
      <c r="B124" s="67">
        <f t="shared" si="24"/>
        <v>3.9333333333333331</v>
      </c>
      <c r="C124" s="112">
        <f t="shared" si="39"/>
        <v>6.06</v>
      </c>
      <c r="D124" s="116"/>
      <c r="E124" s="68">
        <f t="shared" si="22"/>
        <v>22.601098718639562</v>
      </c>
      <c r="F124" s="80">
        <f t="shared" si="35"/>
        <v>0.21800000000000011</v>
      </c>
      <c r="G124" s="80">
        <f t="shared" si="36"/>
        <v>3.1799999999999748</v>
      </c>
      <c r="H124" s="80">
        <f t="shared" si="42"/>
        <v>1.5899999999999874</v>
      </c>
      <c r="I124" s="80">
        <f t="shared" si="42"/>
        <v>1.5899999999999874</v>
      </c>
      <c r="J124" s="81">
        <f t="shared" si="25"/>
        <v>1.4752399999999948</v>
      </c>
      <c r="K124" s="82">
        <f t="shared" si="26"/>
        <v>3.7295542439999281</v>
      </c>
      <c r="L124" s="70">
        <f t="shared" si="27"/>
        <v>12714752.115561755</v>
      </c>
      <c r="M124" s="67">
        <f t="shared" si="38"/>
        <v>23.600000000000016</v>
      </c>
      <c r="N124" s="71">
        <v>118</v>
      </c>
      <c r="O124" s="94">
        <f t="shared" si="28"/>
        <v>118</v>
      </c>
      <c r="P124" s="94">
        <f t="shared" si="29"/>
        <v>10</v>
      </c>
      <c r="Q124" s="72">
        <v>1</v>
      </c>
      <c r="R124" s="94">
        <f>R$3/U$3</f>
        <v>0.90909090909090906</v>
      </c>
      <c r="S124" s="93">
        <f>S123*Q124</f>
        <v>768</v>
      </c>
      <c r="T124" s="93">
        <f t="shared" si="30"/>
        <v>307261.02164386318</v>
      </c>
      <c r="U124" s="93">
        <f t="shared" si="31"/>
        <v>127147521.15561755</v>
      </c>
      <c r="V124" s="93">
        <f t="shared" si="32"/>
        <v>635737605.77808774</v>
      </c>
      <c r="W124" s="93">
        <f t="shared" si="33"/>
        <v>506.57471220505374</v>
      </c>
      <c r="X124" s="94">
        <f t="shared" si="34"/>
        <v>413.80947207482222</v>
      </c>
      <c r="Y124" s="120">
        <f>X124/(($C124/R$3))</f>
        <v>68.285391431488819</v>
      </c>
    </row>
    <row r="125" spans="1:25">
      <c r="A125" s="67">
        <f t="shared" si="23"/>
        <v>15.454981262797627</v>
      </c>
      <c r="B125" s="67">
        <f t="shared" si="24"/>
        <v>3.9666666666666668</v>
      </c>
      <c r="C125" s="112">
        <f t="shared" si="39"/>
        <v>6.06</v>
      </c>
      <c r="D125" s="116"/>
      <c r="E125" s="68">
        <f t="shared" si="22"/>
        <v>22.810838871314555</v>
      </c>
      <c r="F125" s="80">
        <f t="shared" si="35"/>
        <v>0.21900000000000011</v>
      </c>
      <c r="G125" s="80">
        <f t="shared" si="36"/>
        <v>3.1899999999999746</v>
      </c>
      <c r="H125" s="80">
        <f t="shared" si="42"/>
        <v>1.5949999999999873</v>
      </c>
      <c r="I125" s="80">
        <f t="shared" si="42"/>
        <v>1.5949999999999873</v>
      </c>
      <c r="J125" s="81">
        <f t="shared" si="25"/>
        <v>1.4796099999999948</v>
      </c>
      <c r="K125" s="82">
        <f t="shared" si="26"/>
        <v>3.7641648302499267</v>
      </c>
      <c r="L125" s="70">
        <f t="shared" si="27"/>
        <v>14605414.839340866</v>
      </c>
      <c r="M125" s="67">
        <f t="shared" si="38"/>
        <v>23.800000000000011</v>
      </c>
      <c r="N125" s="71">
        <v>119</v>
      </c>
      <c r="O125" s="94">
        <f t="shared" si="28"/>
        <v>119</v>
      </c>
      <c r="P125" s="94">
        <f t="shared" si="29"/>
        <v>10</v>
      </c>
      <c r="Q125" s="72">
        <v>1</v>
      </c>
      <c r="R125" s="94">
        <f>R$3/U$3</f>
        <v>0.90909090909090906</v>
      </c>
      <c r="S125" s="93">
        <f>S124*Q125</f>
        <v>768</v>
      </c>
      <c r="T125" s="93">
        <f t="shared" si="30"/>
        <v>312740.5019692739</v>
      </c>
      <c r="U125" s="93">
        <f t="shared" si="31"/>
        <v>146054148.39340866</v>
      </c>
      <c r="V125" s="93">
        <f t="shared" si="32"/>
        <v>730270741.96704328</v>
      </c>
      <c r="W125" s="93">
        <f t="shared" si="33"/>
        <v>524.95419689302605</v>
      </c>
      <c r="X125" s="94">
        <f t="shared" si="34"/>
        <v>467.01385805078155</v>
      </c>
      <c r="Y125" s="120">
        <f>X125/(($C125/R$3))</f>
        <v>77.064993077686736</v>
      </c>
    </row>
    <row r="126" spans="1:25">
      <c r="A126" s="67">
        <f t="shared" si="23"/>
        <v>16.000000000000103</v>
      </c>
      <c r="B126" s="67">
        <f t="shared" si="24"/>
        <v>4</v>
      </c>
      <c r="C126" s="112">
        <f t="shared" si="39"/>
        <v>6.06</v>
      </c>
      <c r="D126" s="116"/>
      <c r="E126" s="68">
        <f t="shared" si="22"/>
        <v>23.022182399999547</v>
      </c>
      <c r="F126" s="80">
        <f t="shared" si="35"/>
        <v>0.22000000000000011</v>
      </c>
      <c r="G126" s="80">
        <f t="shared" si="36"/>
        <v>3.1999999999999744</v>
      </c>
      <c r="H126" s="80">
        <f t="shared" si="42"/>
        <v>1.5999999999999872</v>
      </c>
      <c r="I126" s="80">
        <f t="shared" si="42"/>
        <v>1.5999999999999872</v>
      </c>
      <c r="J126" s="81">
        <f t="shared" si="25"/>
        <v>1.4839999999999947</v>
      </c>
      <c r="K126" s="82">
        <f t="shared" si="26"/>
        <v>3.7990399999999256</v>
      </c>
      <c r="L126" s="70">
        <f t="shared" si="27"/>
        <v>16777216.000000134</v>
      </c>
      <c r="M126" s="67">
        <f t="shared" si="38"/>
        <v>24.000000000000014</v>
      </c>
      <c r="N126" s="71">
        <v>120</v>
      </c>
      <c r="O126" s="94">
        <f t="shared" si="28"/>
        <v>120</v>
      </c>
      <c r="P126" s="94">
        <f t="shared" si="29"/>
        <v>10</v>
      </c>
      <c r="Q126" s="72">
        <v>3</v>
      </c>
      <c r="R126" s="94">
        <f>R$3/U$3</f>
        <v>0.90909090909090906</v>
      </c>
      <c r="S126" s="93">
        <f>S125*Q126</f>
        <v>2304</v>
      </c>
      <c r="T126" s="93">
        <f t="shared" si="30"/>
        <v>954871.43563634483</v>
      </c>
      <c r="U126" s="93">
        <f t="shared" si="31"/>
        <v>167772160.00000134</v>
      </c>
      <c r="V126" s="93">
        <f t="shared" si="32"/>
        <v>838860800.00000668</v>
      </c>
      <c r="W126" s="93">
        <f t="shared" si="33"/>
        <v>544.00000000000352</v>
      </c>
      <c r="X126" s="94">
        <f t="shared" si="34"/>
        <v>175.70130777678435</v>
      </c>
      <c r="Y126" s="120">
        <f>X126/(($C126/R$3))</f>
        <v>28.993615144683886</v>
      </c>
    </row>
    <row r="127" spans="1:25">
      <c r="A127" s="67">
        <f t="shared" si="23"/>
        <v>16.564238781462148</v>
      </c>
      <c r="B127" s="67">
        <f t="shared" si="24"/>
        <v>4.0333333333333332</v>
      </c>
      <c r="C127" s="112">
        <f t="shared" si="39"/>
        <v>6.06</v>
      </c>
      <c r="D127" s="116"/>
      <c r="E127" s="68">
        <f t="shared" si="22"/>
        <v>23.235139103714545</v>
      </c>
      <c r="F127" s="80">
        <f t="shared" si="35"/>
        <v>0.22100000000000011</v>
      </c>
      <c r="G127" s="80">
        <f t="shared" si="36"/>
        <v>3.2099999999999742</v>
      </c>
      <c r="H127" s="80">
        <f t="shared" si="42"/>
        <v>1.6049999999999871</v>
      </c>
      <c r="I127" s="80">
        <f t="shared" si="42"/>
        <v>1.6049999999999871</v>
      </c>
      <c r="J127" s="81">
        <f t="shared" si="25"/>
        <v>1.4884099999999947</v>
      </c>
      <c r="K127" s="82">
        <f t="shared" si="26"/>
        <v>3.834181370249925</v>
      </c>
      <c r="L127" s="70">
        <f t="shared" si="27"/>
        <v>19271960.420630097</v>
      </c>
      <c r="M127" s="67">
        <f t="shared" si="38"/>
        <v>24.20000000000001</v>
      </c>
      <c r="N127" s="71">
        <v>121</v>
      </c>
      <c r="O127" s="94">
        <f t="shared" si="28"/>
        <v>121</v>
      </c>
      <c r="P127" s="94">
        <f t="shared" si="29"/>
        <v>10</v>
      </c>
      <c r="Q127" s="72">
        <v>1</v>
      </c>
      <c r="R127" s="94">
        <f>R$3/U$3</f>
        <v>0.90909090909090906</v>
      </c>
      <c r="S127" s="93">
        <f>S126*Q127</f>
        <v>2304</v>
      </c>
      <c r="T127" s="93">
        <f t="shared" si="30"/>
        <v>971734.92647614097</v>
      </c>
      <c r="U127" s="93">
        <f t="shared" si="31"/>
        <v>192719604.20630097</v>
      </c>
      <c r="V127" s="93">
        <f t="shared" si="32"/>
        <v>963598021.03150487</v>
      </c>
      <c r="W127" s="93">
        <f t="shared" si="33"/>
        <v>563.73625986242837</v>
      </c>
      <c r="X127" s="94">
        <f t="shared" si="34"/>
        <v>198.32528290937458</v>
      </c>
      <c r="Y127" s="120">
        <f>X127/(($C127/R$3))</f>
        <v>32.726944374484255</v>
      </c>
    </row>
    <row r="128" spans="1:25">
      <c r="A128" s="67">
        <f t="shared" si="23"/>
        <v>17.148375400580804</v>
      </c>
      <c r="B128" s="67">
        <f t="shared" si="24"/>
        <v>4.0666666666666664</v>
      </c>
      <c r="C128" s="112">
        <f t="shared" si="39"/>
        <v>6.06</v>
      </c>
      <c r="D128" s="116"/>
      <c r="E128" s="68">
        <f t="shared" si="22"/>
        <v>23.449718817839532</v>
      </c>
      <c r="F128" s="80">
        <f t="shared" si="35"/>
        <v>0.22200000000000011</v>
      </c>
      <c r="G128" s="80">
        <f t="shared" si="36"/>
        <v>3.219999999999974</v>
      </c>
      <c r="H128" s="80">
        <f t="shared" si="42"/>
        <v>1.609999999999987</v>
      </c>
      <c r="I128" s="80">
        <f t="shared" si="42"/>
        <v>1.609999999999987</v>
      </c>
      <c r="J128" s="81">
        <f t="shared" si="25"/>
        <v>1.4928399999999944</v>
      </c>
      <c r="K128" s="82">
        <f t="shared" si="26"/>
        <v>3.8695905639999233</v>
      </c>
      <c r="L128" s="70">
        <f t="shared" si="27"/>
        <v>22137669.232745752</v>
      </c>
      <c r="M128" s="67">
        <f t="shared" si="38"/>
        <v>24.400000000000013</v>
      </c>
      <c r="N128" s="71">
        <v>122</v>
      </c>
      <c r="O128" s="94">
        <f t="shared" si="28"/>
        <v>122</v>
      </c>
      <c r="P128" s="94">
        <f t="shared" si="29"/>
        <v>10</v>
      </c>
      <c r="Q128" s="72">
        <v>1</v>
      </c>
      <c r="R128" s="94">
        <f>R$3/U$3</f>
        <v>0.90909090909090906</v>
      </c>
      <c r="S128" s="93">
        <f>S127*Q128</f>
        <v>2304</v>
      </c>
      <c r="T128" s="93">
        <f t="shared" si="30"/>
        <v>988814.06586691865</v>
      </c>
      <c r="U128" s="93">
        <f t="shared" si="31"/>
        <v>221376692.32745752</v>
      </c>
      <c r="V128" s="93">
        <f t="shared" si="32"/>
        <v>1106883461.6372876</v>
      </c>
      <c r="W128" s="93">
        <f t="shared" si="33"/>
        <v>584.1879886464526</v>
      </c>
      <c r="X128" s="94">
        <f t="shared" si="34"/>
        <v>223.88101056528853</v>
      </c>
      <c r="Y128" s="120">
        <f>X128/(($C128/R$3))</f>
        <v>36.944061149387551</v>
      </c>
    </row>
    <row r="129" spans="1:25">
      <c r="A129" s="67">
        <f t="shared" si="23"/>
        <v>17.753111553085638</v>
      </c>
      <c r="B129" s="67">
        <f t="shared" si="24"/>
        <v>4.0999999999999996</v>
      </c>
      <c r="C129" s="112">
        <f t="shared" si="39"/>
        <v>6.06</v>
      </c>
      <c r="D129" s="116"/>
      <c r="E129" s="68">
        <f t="shared" si="22"/>
        <v>23.665931414114525</v>
      </c>
      <c r="F129" s="80">
        <f t="shared" si="35"/>
        <v>0.22300000000000011</v>
      </c>
      <c r="G129" s="80">
        <f t="shared" si="36"/>
        <v>3.2299999999999738</v>
      </c>
      <c r="H129" s="80">
        <f t="shared" si="42"/>
        <v>1.6149999999999869</v>
      </c>
      <c r="I129" s="80">
        <f t="shared" si="42"/>
        <v>1.6149999999999869</v>
      </c>
      <c r="J129" s="81">
        <f t="shared" si="25"/>
        <v>1.4972899999999945</v>
      </c>
      <c r="K129" s="82">
        <f t="shared" si="26"/>
        <v>3.905269210249922</v>
      </c>
      <c r="L129" s="70">
        <f t="shared" si="27"/>
        <v>25429504.231123522</v>
      </c>
      <c r="M129" s="67">
        <f t="shared" si="38"/>
        <v>24.600000000000012</v>
      </c>
      <c r="N129" s="71">
        <v>123</v>
      </c>
      <c r="O129" s="94">
        <f t="shared" si="28"/>
        <v>123</v>
      </c>
      <c r="P129" s="94">
        <f t="shared" si="29"/>
        <v>10</v>
      </c>
      <c r="Q129" s="72">
        <v>1</v>
      </c>
      <c r="R129" s="94">
        <f>R$3/U$3</f>
        <v>0.90909090909090906</v>
      </c>
      <c r="S129" s="93">
        <f>S128*Q129</f>
        <v>2304</v>
      </c>
      <c r="T129" s="93">
        <f t="shared" si="30"/>
        <v>1006110.9563919508</v>
      </c>
      <c r="U129" s="93">
        <f t="shared" si="31"/>
        <v>254295042.31123522</v>
      </c>
      <c r="V129" s="93">
        <f t="shared" si="32"/>
        <v>1271475211.5561762</v>
      </c>
      <c r="W129" s="93">
        <f t="shared" si="33"/>
        <v>605.38110396022034</v>
      </c>
      <c r="X129" s="94">
        <f t="shared" si="34"/>
        <v>252.75049505789246</v>
      </c>
      <c r="Y129" s="120">
        <f>X129/(($C129/R$3))</f>
        <v>41.708002484800737</v>
      </c>
    </row>
    <row r="130" spans="1:25">
      <c r="A130" s="67">
        <f t="shared" si="23"/>
        <v>18.379173679952682</v>
      </c>
      <c r="B130" s="67">
        <f t="shared" si="24"/>
        <v>4.1333333333333337</v>
      </c>
      <c r="C130" s="112">
        <f t="shared" si="39"/>
        <v>6.06</v>
      </c>
      <c r="D130" s="116"/>
      <c r="E130" s="68">
        <f t="shared" si="22"/>
        <v>23.883786800639516</v>
      </c>
      <c r="F130" s="80">
        <f t="shared" si="35"/>
        <v>0.22400000000000012</v>
      </c>
      <c r="G130" s="80">
        <f t="shared" si="36"/>
        <v>3.2399999999999736</v>
      </c>
      <c r="H130" s="80">
        <f t="shared" si="42"/>
        <v>1.6199999999999868</v>
      </c>
      <c r="I130" s="80">
        <f t="shared" si="42"/>
        <v>1.6199999999999868</v>
      </c>
      <c r="J130" s="81">
        <f t="shared" si="25"/>
        <v>1.5017599999999942</v>
      </c>
      <c r="K130" s="82">
        <f t="shared" si="26"/>
        <v>3.9412189439999206</v>
      </c>
      <c r="L130" s="70">
        <f t="shared" si="27"/>
        <v>29210829.678681735</v>
      </c>
      <c r="M130" s="67">
        <f t="shared" si="38"/>
        <v>24.800000000000015</v>
      </c>
      <c r="N130" s="71">
        <v>124</v>
      </c>
      <c r="O130" s="94">
        <f t="shared" si="28"/>
        <v>124</v>
      </c>
      <c r="P130" s="94">
        <f t="shared" si="29"/>
        <v>10</v>
      </c>
      <c r="Q130" s="72">
        <v>1</v>
      </c>
      <c r="R130" s="94">
        <f>R$3/U$3</f>
        <v>0.90909090909090906</v>
      </c>
      <c r="S130" s="93">
        <f>S129*Q130</f>
        <v>2304</v>
      </c>
      <c r="T130" s="93">
        <f t="shared" si="30"/>
        <v>1023627.7158409103</v>
      </c>
      <c r="U130" s="93">
        <f t="shared" si="31"/>
        <v>292108296.78681737</v>
      </c>
      <c r="V130" s="93">
        <f t="shared" si="32"/>
        <v>1460541483.9340868</v>
      </c>
      <c r="W130" s="93">
        <f t="shared" si="33"/>
        <v>627.3424616090515</v>
      </c>
      <c r="X130" s="94">
        <f t="shared" si="34"/>
        <v>285.3657557980934</v>
      </c>
      <c r="Y130" s="120">
        <f>X130/(($C130/R$3))</f>
        <v>47.090058712556669</v>
      </c>
    </row>
    <row r="131" spans="1:25">
      <c r="A131" s="67">
        <f t="shared" si="23"/>
        <v>19.027313840043664</v>
      </c>
      <c r="B131" s="67">
        <f t="shared" si="24"/>
        <v>4.166666666666667</v>
      </c>
      <c r="C131" s="112">
        <f t="shared" si="39"/>
        <v>6.06</v>
      </c>
      <c r="D131" s="116"/>
      <c r="E131" s="68">
        <f t="shared" si="22"/>
        <v>24.103294921874511</v>
      </c>
      <c r="F131" s="80">
        <f t="shared" si="35"/>
        <v>0.22500000000000012</v>
      </c>
      <c r="G131" s="80">
        <f t="shared" si="36"/>
        <v>3.2499999999999734</v>
      </c>
      <c r="H131" s="80">
        <f t="shared" si="42"/>
        <v>1.6249999999999867</v>
      </c>
      <c r="I131" s="80">
        <f t="shared" si="42"/>
        <v>1.6249999999999867</v>
      </c>
      <c r="J131" s="81">
        <f t="shared" si="25"/>
        <v>1.5062499999999943</v>
      </c>
      <c r="K131" s="82">
        <f t="shared" si="26"/>
        <v>3.9774414062499197</v>
      </c>
      <c r="L131" s="70">
        <f t="shared" si="27"/>
        <v>33554432.000000276</v>
      </c>
      <c r="M131" s="67">
        <f t="shared" si="38"/>
        <v>25.000000000000011</v>
      </c>
      <c r="N131" s="71">
        <v>125</v>
      </c>
      <c r="O131" s="94">
        <f t="shared" si="28"/>
        <v>125</v>
      </c>
      <c r="P131" s="94">
        <f t="shared" si="29"/>
        <v>10</v>
      </c>
      <c r="Q131" s="72">
        <v>1</v>
      </c>
      <c r="R131" s="94">
        <f>R$3/U$3</f>
        <v>0.90909090909090906</v>
      </c>
      <c r="S131" s="93">
        <f>S130*Q131</f>
        <v>2304</v>
      </c>
      <c r="T131" s="93">
        <f t="shared" si="30"/>
        <v>1041366.4772727063</v>
      </c>
      <c r="U131" s="93">
        <f t="shared" si="31"/>
        <v>335544320.00000274</v>
      </c>
      <c r="V131" s="93">
        <f t="shared" si="32"/>
        <v>1677721600.0000138</v>
      </c>
      <c r="W131" s="93">
        <f t="shared" si="33"/>
        <v>650.09988953482514</v>
      </c>
      <c r="X131" s="94">
        <f t="shared" si="34"/>
        <v>322.21540382092843</v>
      </c>
      <c r="Y131" s="120">
        <f>X131/(($C131/R$3))</f>
        <v>53.17085871632483</v>
      </c>
    </row>
    <row r="132" spans="1:25">
      <c r="A132" s="67">
        <f t="shared" si="23"/>
        <v>19.698310613518792</v>
      </c>
      <c r="B132" s="67">
        <f t="shared" si="24"/>
        <v>4.2</v>
      </c>
      <c r="C132" s="112">
        <f t="shared" si="39"/>
        <v>6.06</v>
      </c>
      <c r="D132" s="116"/>
      <c r="E132" s="68">
        <f t="shared" si="22"/>
        <v>24.324465758639505</v>
      </c>
      <c r="F132" s="80">
        <f t="shared" si="35"/>
        <v>0.22600000000000012</v>
      </c>
      <c r="G132" s="80">
        <f t="shared" si="36"/>
        <v>3.2599999999999731</v>
      </c>
      <c r="H132" s="80">
        <f t="shared" si="42"/>
        <v>1.6299999999999866</v>
      </c>
      <c r="I132" s="80">
        <f t="shared" si="42"/>
        <v>1.6299999999999866</v>
      </c>
      <c r="J132" s="81">
        <f t="shared" si="25"/>
        <v>1.5107599999999941</v>
      </c>
      <c r="K132" s="82">
        <f t="shared" si="26"/>
        <v>4.0139382439999185</v>
      </c>
      <c r="L132" s="70">
        <f t="shared" si="27"/>
        <v>38543920.841260195</v>
      </c>
      <c r="M132" s="67">
        <f t="shared" si="38"/>
        <v>25.200000000000014</v>
      </c>
      <c r="N132" s="71">
        <v>126</v>
      </c>
      <c r="O132" s="94">
        <f t="shared" si="28"/>
        <v>126</v>
      </c>
      <c r="P132" s="94">
        <f t="shared" si="29"/>
        <v>10</v>
      </c>
      <c r="Q132" s="72">
        <v>1</v>
      </c>
      <c r="R132" s="94">
        <f>R$3/U$3</f>
        <v>0.90909090909090906</v>
      </c>
      <c r="S132" s="93">
        <f>S131*Q132</f>
        <v>2304</v>
      </c>
      <c r="T132" s="93">
        <f t="shared" si="30"/>
        <v>1059329.3890783202</v>
      </c>
      <c r="U132" s="93">
        <f t="shared" si="31"/>
        <v>385439208.41260195</v>
      </c>
      <c r="V132" s="93">
        <f t="shared" si="32"/>
        <v>1927196042.0630097</v>
      </c>
      <c r="W132" s="93">
        <f t="shared" si="33"/>
        <v>673.68222298234275</v>
      </c>
      <c r="X132" s="94">
        <f t="shared" si="34"/>
        <v>363.8520864109671</v>
      </c>
      <c r="Y132" s="120">
        <f>X132/(($C132/R$3))</f>
        <v>60.041598417651343</v>
      </c>
    </row>
    <row r="133" spans="1:25">
      <c r="A133" s="67">
        <f t="shared" si="23"/>
        <v>20.392970037108338</v>
      </c>
      <c r="B133" s="67">
        <f t="shared" si="24"/>
        <v>4.2333333333333334</v>
      </c>
      <c r="C133" s="112">
        <f t="shared" si="39"/>
        <v>6.06</v>
      </c>
      <c r="D133" s="116"/>
      <c r="E133" s="68">
        <f t="shared" si="22"/>
        <v>24.547309328114491</v>
      </c>
      <c r="F133" s="80">
        <f t="shared" si="35"/>
        <v>0.22700000000000012</v>
      </c>
      <c r="G133" s="80">
        <f t="shared" si="36"/>
        <v>3.2699999999999729</v>
      </c>
      <c r="H133" s="80">
        <f t="shared" si="42"/>
        <v>1.6349999999999865</v>
      </c>
      <c r="I133" s="80">
        <f t="shared" si="42"/>
        <v>1.6349999999999865</v>
      </c>
      <c r="J133" s="81">
        <f t="shared" si="25"/>
        <v>1.515289999999994</v>
      </c>
      <c r="K133" s="82">
        <f t="shared" si="26"/>
        <v>4.0507111102499165</v>
      </c>
      <c r="L133" s="70">
        <f t="shared" si="27"/>
        <v>44275338.465491526</v>
      </c>
      <c r="M133" s="67">
        <f t="shared" si="38"/>
        <v>25.400000000000013</v>
      </c>
      <c r="N133" s="71">
        <v>127</v>
      </c>
      <c r="O133" s="94">
        <f t="shared" si="28"/>
        <v>127</v>
      </c>
      <c r="P133" s="94">
        <f t="shared" si="29"/>
        <v>10</v>
      </c>
      <c r="Q133" s="72">
        <v>1</v>
      </c>
      <c r="R133" s="94">
        <f>R$3/U$3</f>
        <v>0.90909090909090906</v>
      </c>
      <c r="S133" s="93">
        <f>S132*Q133</f>
        <v>2304</v>
      </c>
      <c r="T133" s="93">
        <f t="shared" si="30"/>
        <v>1077518.6150436432</v>
      </c>
      <c r="U133" s="93">
        <f t="shared" si="31"/>
        <v>442753384.65491527</v>
      </c>
      <c r="V133" s="93">
        <f t="shared" si="32"/>
        <v>2213766923.2745762</v>
      </c>
      <c r="W133" s="93">
        <f t="shared" si="33"/>
        <v>698.11934093700881</v>
      </c>
      <c r="X133" s="94">
        <f t="shared" si="34"/>
        <v>410.90091481805376</v>
      </c>
      <c r="Y133" s="120">
        <f>X133/(($C133/R$3))</f>
        <v>67.805431488127695</v>
      </c>
    </row>
    <row r="134" spans="1:25">
      <c r="A134" s="67">
        <f t="shared" si="23"/>
        <v>21.112126572366453</v>
      </c>
      <c r="B134" s="67">
        <f t="shared" si="24"/>
        <v>4.2666666666666666</v>
      </c>
      <c r="C134" s="112">
        <f t="shared" si="39"/>
        <v>6.06</v>
      </c>
      <c r="D134" s="116"/>
      <c r="E134" s="68">
        <f t="shared" ref="E134:E197" si="43">C134*K134*1</f>
        <v>24.771835683839488</v>
      </c>
      <c r="F134" s="80">
        <f t="shared" si="35"/>
        <v>0.22800000000000012</v>
      </c>
      <c r="G134" s="80">
        <f t="shared" si="36"/>
        <v>3.2799999999999727</v>
      </c>
      <c r="H134" s="80">
        <f t="shared" si="42"/>
        <v>1.6399999999999864</v>
      </c>
      <c r="I134" s="80">
        <f t="shared" si="42"/>
        <v>1.6399999999999864</v>
      </c>
      <c r="J134" s="81">
        <f t="shared" si="25"/>
        <v>1.5198399999999941</v>
      </c>
      <c r="K134" s="82">
        <f t="shared" si="26"/>
        <v>4.0877616639999159</v>
      </c>
      <c r="L134" s="70">
        <f t="shared" si="27"/>
        <v>50859008.462247066</v>
      </c>
      <c r="M134" s="67">
        <f t="shared" si="38"/>
        <v>25.600000000000016</v>
      </c>
      <c r="N134" s="71">
        <v>128</v>
      </c>
      <c r="O134" s="94">
        <f t="shared" si="28"/>
        <v>128</v>
      </c>
      <c r="P134" s="94">
        <f t="shared" si="29"/>
        <v>10</v>
      </c>
      <c r="Q134" s="72">
        <v>1</v>
      </c>
      <c r="R134" s="94">
        <f>R$3/U$3</f>
        <v>0.90909090909090906</v>
      </c>
      <c r="S134" s="93">
        <f>S133*Q134</f>
        <v>2304</v>
      </c>
      <c r="T134" s="93">
        <f t="shared" si="30"/>
        <v>1095936.3344123119</v>
      </c>
      <c r="U134" s="93">
        <f t="shared" si="31"/>
        <v>508590084.62247068</v>
      </c>
      <c r="V134" s="93">
        <f t="shared" si="32"/>
        <v>2542950423.1123533</v>
      </c>
      <c r="W134" s="93">
        <f t="shared" si="33"/>
        <v>723.44220387975713</v>
      </c>
      <c r="X134" s="94">
        <f t="shared" si="34"/>
        <v>464.0690053361526</v>
      </c>
      <c r="Y134" s="120">
        <f>X134/(($C134/R$3))</f>
        <v>76.579043784843662</v>
      </c>
    </row>
    <row r="135" spans="1:25">
      <c r="A135" s="67">
        <f t="shared" ref="A135:A198" si="44">POWER(POWER(2,0.05),N135-40)</f>
        <v>21.856644108070483</v>
      </c>
      <c r="B135" s="67">
        <f t="shared" ref="B135:B198" si="45">N135/30</f>
        <v>4.3</v>
      </c>
      <c r="C135" s="112">
        <f t="shared" si="39"/>
        <v>6.06</v>
      </c>
      <c r="D135" s="116"/>
      <c r="E135" s="68">
        <f t="shared" si="43"/>
        <v>24.998054915714484</v>
      </c>
      <c r="F135" s="80">
        <f t="shared" si="35"/>
        <v>0.22900000000000012</v>
      </c>
      <c r="G135" s="80">
        <f t="shared" si="36"/>
        <v>3.2899999999999725</v>
      </c>
      <c r="H135" s="80">
        <f t="shared" si="42"/>
        <v>1.6449999999999863</v>
      </c>
      <c r="I135" s="80">
        <f t="shared" si="42"/>
        <v>1.6449999999999863</v>
      </c>
      <c r="J135" s="81">
        <f t="shared" ref="J135:J198" si="46">(1-F135)+F135*G135</f>
        <v>1.524409999999994</v>
      </c>
      <c r="K135" s="82">
        <f t="shared" ref="K135:K198" si="47">J135*H135*I135</f>
        <v>4.1250915702499151</v>
      </c>
      <c r="L135" s="70">
        <f t="shared" ref="L135:L198" si="48">POWER($M$1,N135)</f>
        <v>58421659.357363492</v>
      </c>
      <c r="M135" s="67">
        <f t="shared" si="38"/>
        <v>25.800000000000011</v>
      </c>
      <c r="N135" s="71">
        <v>129</v>
      </c>
      <c r="O135" s="94">
        <f t="shared" ref="O135:O198" si="49">$N135-P$3</f>
        <v>129</v>
      </c>
      <c r="P135" s="94">
        <f t="shared" ref="P135:P198" si="50">Q$3</f>
        <v>10</v>
      </c>
      <c r="Q135" s="72">
        <v>1</v>
      </c>
      <c r="R135" s="94">
        <f>R$3/U$3</f>
        <v>0.90909090909090906</v>
      </c>
      <c r="S135" s="93">
        <f>S134*Q135</f>
        <v>2304</v>
      </c>
      <c r="T135" s="93">
        <f t="shared" ref="T135:T198" si="51">O135*S135*$K135*R135</f>
        <v>1114584.7419485443</v>
      </c>
      <c r="U135" s="93">
        <f t="shared" ref="U135:U198" si="52">P135*POWER($M$1,O135)</f>
        <v>584216593.57363486</v>
      </c>
      <c r="V135" s="93">
        <f t="shared" ref="V135:V198" si="53">$L135*P135*5</f>
        <v>2921082967.8681746</v>
      </c>
      <c r="W135" s="93">
        <f t="shared" ref="W135:W198" si="54">$A135*(30+$B135)</f>
        <v>749.68289290681753</v>
      </c>
      <c r="X135" s="94">
        <f t="shared" ref="X135:X198" si="55">U135/T135</f>
        <v>524.1562813360365</v>
      </c>
      <c r="Y135" s="120">
        <f>X135/(($C135/R$3))</f>
        <v>86.494435864032425</v>
      </c>
    </row>
    <row r="136" spans="1:25">
      <c r="A136" s="67">
        <f t="shared" si="44"/>
        <v>22.627416997969686</v>
      </c>
      <c r="B136" s="67">
        <f t="shared" si="45"/>
        <v>4.333333333333333</v>
      </c>
      <c r="C136" s="112">
        <f t="shared" si="39"/>
        <v>6.06</v>
      </c>
      <c r="D136" s="116"/>
      <c r="E136" s="68">
        <f t="shared" si="43"/>
        <v>25.225977149999476</v>
      </c>
      <c r="F136" s="80">
        <f t="shared" ref="F136:F199" si="56">F135+0.1%</f>
        <v>0.23000000000000012</v>
      </c>
      <c r="G136" s="80">
        <f t="shared" ref="G136:G199" si="57">G135+1%</f>
        <v>3.2999999999999723</v>
      </c>
      <c r="H136" s="80">
        <f t="shared" ref="H136:I151" si="58">H135+0.5%</f>
        <v>1.6499999999999861</v>
      </c>
      <c r="I136" s="80">
        <f t="shared" si="58"/>
        <v>1.6499999999999861</v>
      </c>
      <c r="J136" s="81">
        <f t="shared" si="46"/>
        <v>1.5289999999999939</v>
      </c>
      <c r="K136" s="82">
        <f t="shared" si="47"/>
        <v>4.1627024999999138</v>
      </c>
      <c r="L136" s="70">
        <f t="shared" si="48"/>
        <v>67108864.000000581</v>
      </c>
      <c r="M136" s="67">
        <f t="shared" ref="M136:M199" si="59">LOG(L136,2)</f>
        <v>26.000000000000014</v>
      </c>
      <c r="N136" s="71">
        <v>130</v>
      </c>
      <c r="O136" s="94">
        <f t="shared" si="49"/>
        <v>130</v>
      </c>
      <c r="P136" s="94">
        <f t="shared" si="50"/>
        <v>10</v>
      </c>
      <c r="Q136" s="72">
        <v>3</v>
      </c>
      <c r="R136" s="94">
        <f>R$3/U$3</f>
        <v>0.90909090909090906</v>
      </c>
      <c r="S136" s="93">
        <f>S135*Q136</f>
        <v>6912</v>
      </c>
      <c r="T136" s="93">
        <f t="shared" si="51"/>
        <v>3400398.1439999295</v>
      </c>
      <c r="U136" s="93">
        <f t="shared" si="52"/>
        <v>671088640.00000584</v>
      </c>
      <c r="V136" s="93">
        <f t="shared" si="53"/>
        <v>3355443200.0000291</v>
      </c>
      <c r="W136" s="93">
        <f t="shared" si="54"/>
        <v>776.87465026362588</v>
      </c>
      <c r="X136" s="94">
        <f t="shared" si="55"/>
        <v>197.35590115650285</v>
      </c>
      <c r="Y136" s="120">
        <f>X136/(($C136/R$3))</f>
        <v>32.566980388861857</v>
      </c>
    </row>
    <row r="137" spans="1:25">
      <c r="A137" s="67">
        <f t="shared" si="44"/>
        <v>23.425371135130177</v>
      </c>
      <c r="B137" s="67">
        <f t="shared" si="45"/>
        <v>4.3666666666666663</v>
      </c>
      <c r="C137" s="112">
        <f t="shared" si="39"/>
        <v>6.06</v>
      </c>
      <c r="D137" s="116"/>
      <c r="E137" s="68">
        <f t="shared" si="43"/>
        <v>25.455612549314459</v>
      </c>
      <c r="F137" s="80">
        <f t="shared" si="56"/>
        <v>0.23100000000000012</v>
      </c>
      <c r="G137" s="80">
        <f t="shared" si="57"/>
        <v>3.3099999999999721</v>
      </c>
      <c r="H137" s="80">
        <f t="shared" si="58"/>
        <v>1.654999999999986</v>
      </c>
      <c r="I137" s="80">
        <f t="shared" si="58"/>
        <v>1.654999999999986</v>
      </c>
      <c r="J137" s="81">
        <f t="shared" si="46"/>
        <v>1.5336099999999937</v>
      </c>
      <c r="K137" s="82">
        <f t="shared" si="47"/>
        <v>4.2005961302499113</v>
      </c>
      <c r="L137" s="70">
        <f t="shared" si="48"/>
        <v>77087841.682520419</v>
      </c>
      <c r="M137" s="67">
        <f t="shared" si="59"/>
        <v>26.200000000000014</v>
      </c>
      <c r="N137" s="71">
        <v>131</v>
      </c>
      <c r="O137" s="94">
        <f t="shared" si="49"/>
        <v>131</v>
      </c>
      <c r="P137" s="94">
        <f t="shared" si="50"/>
        <v>10</v>
      </c>
      <c r="Q137" s="72">
        <v>1</v>
      </c>
      <c r="R137" s="94">
        <f>R$3/U$3</f>
        <v>0.90909090909090906</v>
      </c>
      <c r="S137" s="93">
        <f>S136*Q137</f>
        <v>6912</v>
      </c>
      <c r="T137" s="93">
        <f t="shared" si="51"/>
        <v>3457747.4356814977</v>
      </c>
      <c r="U137" s="93">
        <f t="shared" si="52"/>
        <v>770878416.82520413</v>
      </c>
      <c r="V137" s="93">
        <f t="shared" si="53"/>
        <v>3854392084.1260204</v>
      </c>
      <c r="W137" s="93">
        <f t="shared" si="54"/>
        <v>805.05192134397373</v>
      </c>
      <c r="X137" s="94">
        <f t="shared" si="55"/>
        <v>222.94237250248136</v>
      </c>
      <c r="Y137" s="120">
        <f>X137/(($C137/R$3))</f>
        <v>36.789170379947421</v>
      </c>
    </row>
    <row r="138" spans="1:25">
      <c r="A138" s="67">
        <f t="shared" si="44"/>
        <v>24.251465064166545</v>
      </c>
      <c r="B138" s="67">
        <f t="shared" si="45"/>
        <v>4.4000000000000004</v>
      </c>
      <c r="C138" s="112">
        <f t="shared" si="39"/>
        <v>6.06</v>
      </c>
      <c r="D138" s="116"/>
      <c r="E138" s="68">
        <f t="shared" si="43"/>
        <v>25.686971312639457</v>
      </c>
      <c r="F138" s="80">
        <f t="shared" si="56"/>
        <v>0.23200000000000012</v>
      </c>
      <c r="G138" s="80">
        <f t="shared" si="57"/>
        <v>3.3199999999999719</v>
      </c>
      <c r="H138" s="80">
        <f t="shared" si="58"/>
        <v>1.6599999999999859</v>
      </c>
      <c r="I138" s="80">
        <f t="shared" si="58"/>
        <v>1.6599999999999859</v>
      </c>
      <c r="J138" s="81">
        <f t="shared" si="46"/>
        <v>1.5382399999999938</v>
      </c>
      <c r="K138" s="82">
        <f t="shared" si="47"/>
        <v>4.2387741439999109</v>
      </c>
      <c r="L138" s="70">
        <f t="shared" si="48"/>
        <v>88550676.930983081</v>
      </c>
      <c r="M138" s="67">
        <f t="shared" si="59"/>
        <v>26.400000000000013</v>
      </c>
      <c r="N138" s="71">
        <v>132</v>
      </c>
      <c r="O138" s="94">
        <f t="shared" si="49"/>
        <v>132</v>
      </c>
      <c r="P138" s="94">
        <f t="shared" si="50"/>
        <v>10</v>
      </c>
      <c r="Q138" s="72">
        <v>1</v>
      </c>
      <c r="R138" s="94">
        <f>R$3/U$3</f>
        <v>0.90909090909090906</v>
      </c>
      <c r="S138" s="93">
        <f>S137*Q138</f>
        <v>6912</v>
      </c>
      <c r="T138" s="93">
        <f t="shared" si="51"/>
        <v>3515808.825999286</v>
      </c>
      <c r="U138" s="93">
        <f t="shared" si="52"/>
        <v>885506769.30983078</v>
      </c>
      <c r="V138" s="93">
        <f t="shared" si="53"/>
        <v>4427533846.5491543</v>
      </c>
      <c r="W138" s="93">
        <f t="shared" si="54"/>
        <v>834.25039820732911</v>
      </c>
      <c r="X138" s="94">
        <f t="shared" si="55"/>
        <v>251.86431149541991</v>
      </c>
      <c r="Y138" s="120">
        <f>X138/(($C138/R$3))</f>
        <v>41.561767573501641</v>
      </c>
    </row>
    <row r="139" spans="1:25">
      <c r="A139" s="67">
        <f t="shared" si="44"/>
        <v>25.106691132696209</v>
      </c>
      <c r="B139" s="67">
        <f t="shared" si="45"/>
        <v>4.4333333333333336</v>
      </c>
      <c r="C139" s="112">
        <f t="shared" si="39"/>
        <v>6.06</v>
      </c>
      <c r="D139" s="116"/>
      <c r="E139" s="68">
        <f t="shared" si="43"/>
        <v>25.920063675314449</v>
      </c>
      <c r="F139" s="80">
        <f t="shared" si="56"/>
        <v>0.23300000000000012</v>
      </c>
      <c r="G139" s="80">
        <f t="shared" si="57"/>
        <v>3.3299999999999716</v>
      </c>
      <c r="H139" s="80">
        <f t="shared" si="58"/>
        <v>1.6649999999999858</v>
      </c>
      <c r="I139" s="80">
        <f t="shared" si="58"/>
        <v>1.6649999999999858</v>
      </c>
      <c r="J139" s="81">
        <f t="shared" si="46"/>
        <v>1.5428899999999937</v>
      </c>
      <c r="K139" s="82">
        <f t="shared" si="47"/>
        <v>4.2772382302499095</v>
      </c>
      <c r="L139" s="70">
        <f t="shared" si="48"/>
        <v>101718016.92449416</v>
      </c>
      <c r="M139" s="67">
        <f t="shared" si="59"/>
        <v>26.600000000000012</v>
      </c>
      <c r="N139" s="71">
        <v>133</v>
      </c>
      <c r="O139" s="94">
        <f t="shared" si="49"/>
        <v>133</v>
      </c>
      <c r="P139" s="94">
        <f t="shared" si="50"/>
        <v>10</v>
      </c>
      <c r="Q139" s="72">
        <v>1</v>
      </c>
      <c r="R139" s="94">
        <f>R$3/U$3</f>
        <v>0.90909090909090906</v>
      </c>
      <c r="S139" s="93">
        <f>S138*Q139</f>
        <v>6912</v>
      </c>
      <c r="T139" s="93">
        <f t="shared" si="51"/>
        <v>3574589.087378019</v>
      </c>
      <c r="U139" s="93">
        <f t="shared" si="52"/>
        <v>1017180169.2449416</v>
      </c>
      <c r="V139" s="93">
        <f t="shared" si="53"/>
        <v>5085900846.2247076</v>
      </c>
      <c r="W139" s="93">
        <f t="shared" si="54"/>
        <v>864.50706466917291</v>
      </c>
      <c r="X139" s="94">
        <f t="shared" si="55"/>
        <v>284.5586288048143</v>
      </c>
      <c r="Y139" s="120">
        <f>X139/(($C139/R$3))</f>
        <v>46.956869439738334</v>
      </c>
    </row>
    <row r="140" spans="1:25">
      <c r="A140" s="67">
        <f t="shared" si="44"/>
        <v>25.992076683399727</v>
      </c>
      <c r="B140" s="67">
        <f t="shared" si="45"/>
        <v>4.4666666666666668</v>
      </c>
      <c r="C140" s="112">
        <f t="shared" si="39"/>
        <v>6.06</v>
      </c>
      <c r="D140" s="116"/>
      <c r="E140" s="68">
        <f t="shared" si="43"/>
        <v>26.154899909039443</v>
      </c>
      <c r="F140" s="80">
        <f t="shared" si="56"/>
        <v>0.23400000000000012</v>
      </c>
      <c r="G140" s="80">
        <f t="shared" si="57"/>
        <v>3.3399999999999714</v>
      </c>
      <c r="H140" s="80">
        <f t="shared" si="58"/>
        <v>1.6699999999999857</v>
      </c>
      <c r="I140" s="80">
        <f t="shared" si="58"/>
        <v>1.6699999999999857</v>
      </c>
      <c r="J140" s="81">
        <f t="shared" si="46"/>
        <v>1.5475599999999936</v>
      </c>
      <c r="K140" s="82">
        <f t="shared" si="47"/>
        <v>4.3159900839999086</v>
      </c>
      <c r="L140" s="70">
        <f t="shared" si="48"/>
        <v>116843318.71472701</v>
      </c>
      <c r="M140" s="67">
        <f t="shared" si="59"/>
        <v>26.800000000000015</v>
      </c>
      <c r="N140" s="71">
        <v>134</v>
      </c>
      <c r="O140" s="94">
        <f t="shared" si="49"/>
        <v>134</v>
      </c>
      <c r="P140" s="94">
        <f t="shared" si="50"/>
        <v>10</v>
      </c>
      <c r="Q140" s="72">
        <v>1</v>
      </c>
      <c r="R140" s="94">
        <f>R$3/U$3</f>
        <v>0.90909090909090906</v>
      </c>
      <c r="S140" s="93">
        <f>S139*Q140</f>
        <v>6912</v>
      </c>
      <c r="T140" s="93">
        <f t="shared" si="51"/>
        <v>3634095.0397467157</v>
      </c>
      <c r="U140" s="93">
        <f t="shared" si="52"/>
        <v>1168433187.1472702</v>
      </c>
      <c r="V140" s="93">
        <f t="shared" si="53"/>
        <v>5842165935.736351</v>
      </c>
      <c r="W140" s="93">
        <f t="shared" si="54"/>
        <v>895.86024302117733</v>
      </c>
      <c r="X140" s="94">
        <f t="shared" si="55"/>
        <v>321.51971106091548</v>
      </c>
      <c r="Y140" s="120">
        <f>X140/(($C140/R$3))</f>
        <v>53.05605793084414</v>
      </c>
    </row>
    <row r="141" spans="1:25">
      <c r="A141" s="67">
        <f t="shared" si="44"/>
        <v>26.908685288119074</v>
      </c>
      <c r="B141" s="67">
        <f t="shared" si="45"/>
        <v>4.5</v>
      </c>
      <c r="C141" s="112">
        <f t="shared" si="39"/>
        <v>6.06</v>
      </c>
      <c r="D141" s="116"/>
      <c r="E141" s="68">
        <f t="shared" si="43"/>
        <v>26.391490321874436</v>
      </c>
      <c r="F141" s="80">
        <f t="shared" si="56"/>
        <v>0.23500000000000013</v>
      </c>
      <c r="G141" s="80">
        <f t="shared" si="57"/>
        <v>3.3499999999999712</v>
      </c>
      <c r="H141" s="80">
        <f t="shared" si="58"/>
        <v>1.6749999999999856</v>
      </c>
      <c r="I141" s="80">
        <f t="shared" si="58"/>
        <v>1.6749999999999856</v>
      </c>
      <c r="J141" s="81">
        <f t="shared" si="46"/>
        <v>1.5522499999999937</v>
      </c>
      <c r="K141" s="82">
        <f t="shared" si="47"/>
        <v>4.3550314062499069</v>
      </c>
      <c r="L141" s="70">
        <f t="shared" si="48"/>
        <v>134217728.00000122</v>
      </c>
      <c r="M141" s="67">
        <f t="shared" si="59"/>
        <v>27.000000000000011</v>
      </c>
      <c r="N141" s="71">
        <v>135</v>
      </c>
      <c r="O141" s="94">
        <f t="shared" si="49"/>
        <v>135</v>
      </c>
      <c r="P141" s="94">
        <f t="shared" si="50"/>
        <v>10</v>
      </c>
      <c r="Q141" s="72">
        <v>1</v>
      </c>
      <c r="R141" s="94">
        <f>R$3/U$3</f>
        <v>0.90909090909090906</v>
      </c>
      <c r="S141" s="93">
        <f>S140*Q141</f>
        <v>6912</v>
      </c>
      <c r="T141" s="93">
        <f t="shared" si="51"/>
        <v>3694333.5507271937</v>
      </c>
      <c r="U141" s="93">
        <f t="shared" si="52"/>
        <v>1342177280.0000122</v>
      </c>
      <c r="V141" s="93">
        <f t="shared" si="53"/>
        <v>6710886400.000061</v>
      </c>
      <c r="W141" s="93">
        <f t="shared" si="54"/>
        <v>928.34964244010803</v>
      </c>
      <c r="X141" s="94">
        <f t="shared" si="55"/>
        <v>363.30701101307369</v>
      </c>
      <c r="Y141" s="120">
        <f>X141/(($C141/R$3))</f>
        <v>59.951651982355401</v>
      </c>
    </row>
    <row r="142" spans="1:25">
      <c r="A142" s="67">
        <f t="shared" si="44"/>
        <v>27.857618025476185</v>
      </c>
      <c r="B142" s="67">
        <f t="shared" si="45"/>
        <v>4.5333333333333332</v>
      </c>
      <c r="C142" s="112">
        <f t="shared" si="39"/>
        <v>6.06</v>
      </c>
      <c r="D142" s="116"/>
      <c r="E142" s="68">
        <f t="shared" si="43"/>
        <v>26.629845258239424</v>
      </c>
      <c r="F142" s="80">
        <f t="shared" si="56"/>
        <v>0.23600000000000013</v>
      </c>
      <c r="G142" s="80">
        <f t="shared" si="57"/>
        <v>3.359999999999971</v>
      </c>
      <c r="H142" s="80">
        <f t="shared" si="58"/>
        <v>1.6799999999999855</v>
      </c>
      <c r="I142" s="80">
        <f t="shared" si="58"/>
        <v>1.6799999999999855</v>
      </c>
      <c r="J142" s="81">
        <f t="shared" si="46"/>
        <v>1.5569599999999935</v>
      </c>
      <c r="K142" s="82">
        <f t="shared" si="47"/>
        <v>4.3943639039999054</v>
      </c>
      <c r="L142" s="70">
        <f t="shared" si="48"/>
        <v>154175683.3650409</v>
      </c>
      <c r="M142" s="67">
        <f t="shared" si="59"/>
        <v>27.200000000000014</v>
      </c>
      <c r="N142" s="71">
        <v>136</v>
      </c>
      <c r="O142" s="94">
        <f t="shared" si="49"/>
        <v>136</v>
      </c>
      <c r="P142" s="94">
        <f t="shared" si="50"/>
        <v>10</v>
      </c>
      <c r="Q142" s="72">
        <v>1</v>
      </c>
      <c r="R142" s="94">
        <f>R$3/U$3</f>
        <v>0.90909090909090906</v>
      </c>
      <c r="S142" s="93">
        <f>S141*Q142</f>
        <v>6912</v>
      </c>
      <c r="T142" s="93">
        <f t="shared" si="51"/>
        <v>3755311.535822581</v>
      </c>
      <c r="U142" s="93">
        <f t="shared" si="52"/>
        <v>1541756833.650409</v>
      </c>
      <c r="V142" s="93">
        <f t="shared" si="53"/>
        <v>7708784168.2520447</v>
      </c>
      <c r="W142" s="93">
        <f t="shared" si="54"/>
        <v>962.01640914644418</v>
      </c>
      <c r="X142" s="94">
        <f t="shared" si="55"/>
        <v>410.55364353751156</v>
      </c>
      <c r="Y142" s="120">
        <f>X142/(($C142/R$3))</f>
        <v>67.748125996289048</v>
      </c>
    </row>
    <row r="143" spans="1:25">
      <c r="A143" s="67">
        <f t="shared" si="44"/>
        <v>28.84001480354679</v>
      </c>
      <c r="B143" s="67">
        <f t="shared" si="45"/>
        <v>4.5666666666666664</v>
      </c>
      <c r="C143" s="112">
        <f t="shared" si="39"/>
        <v>6.06</v>
      </c>
      <c r="D143" s="116"/>
      <c r="E143" s="68">
        <f t="shared" si="43"/>
        <v>26.86997509891442</v>
      </c>
      <c r="F143" s="80">
        <f t="shared" si="56"/>
        <v>0.23700000000000013</v>
      </c>
      <c r="G143" s="80">
        <f t="shared" si="57"/>
        <v>3.3699999999999708</v>
      </c>
      <c r="H143" s="80">
        <f t="shared" si="58"/>
        <v>1.6849999999999854</v>
      </c>
      <c r="I143" s="80">
        <f t="shared" si="58"/>
        <v>1.6849999999999854</v>
      </c>
      <c r="J143" s="81">
        <f t="shared" si="46"/>
        <v>1.5616899999999934</v>
      </c>
      <c r="K143" s="82">
        <f t="shared" si="47"/>
        <v>4.4339892902499045</v>
      </c>
      <c r="L143" s="70">
        <f t="shared" si="48"/>
        <v>177101353.86196622</v>
      </c>
      <c r="M143" s="67">
        <f t="shared" si="59"/>
        <v>27.400000000000013</v>
      </c>
      <c r="N143" s="71">
        <v>137</v>
      </c>
      <c r="O143" s="94">
        <f t="shared" si="49"/>
        <v>137</v>
      </c>
      <c r="P143" s="94">
        <f t="shared" si="50"/>
        <v>10</v>
      </c>
      <c r="Q143" s="72">
        <v>1</v>
      </c>
      <c r="R143" s="94">
        <f>R$3/U$3</f>
        <v>0.90909090909090906</v>
      </c>
      <c r="S143" s="93">
        <f>S142*Q143</f>
        <v>6912</v>
      </c>
      <c r="T143" s="93">
        <f t="shared" si="51"/>
        <v>3817035.9586058236</v>
      </c>
      <c r="U143" s="93">
        <f t="shared" si="52"/>
        <v>1771013538.6196623</v>
      </c>
      <c r="V143" s="93">
        <f t="shared" si="53"/>
        <v>8855067693.0983124</v>
      </c>
      <c r="W143" s="93">
        <f t="shared" si="54"/>
        <v>996.90317837593398</v>
      </c>
      <c r="X143" s="94">
        <f t="shared" si="55"/>
        <v>463.97612121697875</v>
      </c>
      <c r="Y143" s="120">
        <f>X143/(($C143/R$3))</f>
        <v>76.563716372438748</v>
      </c>
    </row>
    <row r="144" spans="1:25">
      <c r="A144" s="67">
        <f t="shared" si="44"/>
        <v>29.857055729178075</v>
      </c>
      <c r="B144" s="67">
        <f t="shared" si="45"/>
        <v>4.5999999999999996</v>
      </c>
      <c r="C144" s="112">
        <f t="shared" si="39"/>
        <v>6.06</v>
      </c>
      <c r="D144" s="116"/>
      <c r="E144" s="68">
        <f t="shared" si="43"/>
        <v>27.111890261039413</v>
      </c>
      <c r="F144" s="80">
        <f t="shared" si="56"/>
        <v>0.23800000000000013</v>
      </c>
      <c r="G144" s="80">
        <f t="shared" si="57"/>
        <v>3.3799999999999706</v>
      </c>
      <c r="H144" s="80">
        <f t="shared" si="58"/>
        <v>1.6899999999999853</v>
      </c>
      <c r="I144" s="80">
        <f t="shared" si="58"/>
        <v>1.6899999999999853</v>
      </c>
      <c r="J144" s="81">
        <f t="shared" si="46"/>
        <v>1.5664399999999934</v>
      </c>
      <c r="K144" s="82">
        <f t="shared" si="47"/>
        <v>4.4739092839999035</v>
      </c>
      <c r="L144" s="70">
        <f t="shared" si="48"/>
        <v>203436033.84898841</v>
      </c>
      <c r="M144" s="67">
        <f t="shared" si="59"/>
        <v>27.600000000000016</v>
      </c>
      <c r="N144" s="71">
        <v>138</v>
      </c>
      <c r="O144" s="94">
        <f t="shared" si="49"/>
        <v>138</v>
      </c>
      <c r="P144" s="94">
        <f t="shared" si="50"/>
        <v>10</v>
      </c>
      <c r="Q144" s="72">
        <v>1</v>
      </c>
      <c r="R144" s="94">
        <f>R$3/U$3</f>
        <v>0.90909090909090906</v>
      </c>
      <c r="S144" s="93">
        <f>S143*Q144</f>
        <v>6912</v>
      </c>
      <c r="T144" s="93">
        <f t="shared" si="51"/>
        <v>3879513.8309081923</v>
      </c>
      <c r="U144" s="93">
        <f t="shared" si="52"/>
        <v>2034360338.4898841</v>
      </c>
      <c r="V144" s="93">
        <f t="shared" si="53"/>
        <v>10171801692.449421</v>
      </c>
      <c r="W144" s="93">
        <f t="shared" si="54"/>
        <v>1033.0541282295615</v>
      </c>
      <c r="X144" s="94">
        <f t="shared" si="55"/>
        <v>524.38538104493398</v>
      </c>
      <c r="Y144" s="120">
        <f>X144/(($C144/R$3))</f>
        <v>86.532241096523762</v>
      </c>
    </row>
    <row r="145" spans="1:25">
      <c r="A145" s="67">
        <f t="shared" si="44"/>
        <v>30.909962525595304</v>
      </c>
      <c r="B145" s="67">
        <f t="shared" si="45"/>
        <v>4.6333333333333337</v>
      </c>
      <c r="C145" s="112">
        <f t="shared" si="39"/>
        <v>6.06</v>
      </c>
      <c r="D145" s="116"/>
      <c r="E145" s="68">
        <f t="shared" si="43"/>
        <v>27.3556011981144</v>
      </c>
      <c r="F145" s="80">
        <f t="shared" si="56"/>
        <v>0.23900000000000013</v>
      </c>
      <c r="G145" s="80">
        <f t="shared" si="57"/>
        <v>3.3899999999999704</v>
      </c>
      <c r="H145" s="80">
        <f t="shared" si="58"/>
        <v>1.6949999999999852</v>
      </c>
      <c r="I145" s="80">
        <f t="shared" si="58"/>
        <v>1.6949999999999852</v>
      </c>
      <c r="J145" s="81">
        <f t="shared" si="46"/>
        <v>1.5712099999999931</v>
      </c>
      <c r="K145" s="82">
        <f t="shared" si="47"/>
        <v>4.5141256102499012</v>
      </c>
      <c r="L145" s="70">
        <f t="shared" si="48"/>
        <v>233686637.42945412</v>
      </c>
      <c r="M145" s="67">
        <f t="shared" si="59"/>
        <v>27.800000000000011</v>
      </c>
      <c r="N145" s="71">
        <v>139</v>
      </c>
      <c r="O145" s="94">
        <f t="shared" si="49"/>
        <v>139</v>
      </c>
      <c r="P145" s="94">
        <f t="shared" si="50"/>
        <v>10</v>
      </c>
      <c r="Q145" s="72">
        <v>1</v>
      </c>
      <c r="R145" s="94">
        <f>R$3/U$3</f>
        <v>0.90909090909090906</v>
      </c>
      <c r="S145" s="93">
        <f>S144*Q145</f>
        <v>6912</v>
      </c>
      <c r="T145" s="93">
        <f t="shared" si="51"/>
        <v>3942752.2130077975</v>
      </c>
      <c r="U145" s="93">
        <f t="shared" si="52"/>
        <v>2336866374.2945414</v>
      </c>
      <c r="V145" s="93">
        <f t="shared" si="53"/>
        <v>11684331871.472706</v>
      </c>
      <c r="W145" s="93">
        <f t="shared" si="54"/>
        <v>1070.5150354697839</v>
      </c>
      <c r="X145" s="94">
        <f t="shared" si="55"/>
        <v>592.69927402103258</v>
      </c>
      <c r="Y145" s="120">
        <f>X145/(($C145/R$3))</f>
        <v>97.805160729543331</v>
      </c>
    </row>
    <row r="146" spans="1:25">
      <c r="A146" s="67">
        <f t="shared" si="44"/>
        <v>32.000000000000256</v>
      </c>
      <c r="B146" s="67">
        <f t="shared" si="45"/>
        <v>4.666666666666667</v>
      </c>
      <c r="C146" s="112">
        <f t="shared" si="39"/>
        <v>6.06</v>
      </c>
      <c r="D146" s="116"/>
      <c r="E146" s="68">
        <f t="shared" si="43"/>
        <v>27.60111839999939</v>
      </c>
      <c r="F146" s="80">
        <f t="shared" si="56"/>
        <v>0.24000000000000013</v>
      </c>
      <c r="G146" s="80">
        <f t="shared" si="57"/>
        <v>3.3999999999999702</v>
      </c>
      <c r="H146" s="80">
        <f t="shared" si="58"/>
        <v>1.6999999999999851</v>
      </c>
      <c r="I146" s="80">
        <f t="shared" si="58"/>
        <v>1.6999999999999851</v>
      </c>
      <c r="J146" s="81">
        <f t="shared" si="46"/>
        <v>1.5759999999999932</v>
      </c>
      <c r="K146" s="82">
        <f t="shared" si="47"/>
        <v>4.5546399999998997</v>
      </c>
      <c r="L146" s="70">
        <f t="shared" si="48"/>
        <v>268435456.0000025</v>
      </c>
      <c r="M146" s="67">
        <f t="shared" si="59"/>
        <v>28.000000000000014</v>
      </c>
      <c r="N146" s="71">
        <v>140</v>
      </c>
      <c r="O146" s="94">
        <f t="shared" si="49"/>
        <v>140</v>
      </c>
      <c r="P146" s="94">
        <f t="shared" si="50"/>
        <v>10</v>
      </c>
      <c r="Q146" s="72">
        <v>4</v>
      </c>
      <c r="R146" s="94">
        <f>R$3/U$3</f>
        <v>0.90909090909090906</v>
      </c>
      <c r="S146" s="93">
        <f>S145*Q146</f>
        <v>27648</v>
      </c>
      <c r="T146" s="93">
        <f t="shared" si="51"/>
        <v>16027032.855272373</v>
      </c>
      <c r="U146" s="93">
        <f t="shared" si="52"/>
        <v>2684354560.0000248</v>
      </c>
      <c r="V146" s="93">
        <f t="shared" si="53"/>
        <v>13421772800.000124</v>
      </c>
      <c r="W146" s="93">
        <f t="shared" si="54"/>
        <v>1109.3333333333421</v>
      </c>
      <c r="X146" s="94">
        <f t="shared" si="55"/>
        <v>167.48917808058025</v>
      </c>
      <c r="Y146" s="120">
        <f>X146/(($C146/R$3))</f>
        <v>27.638478231118853</v>
      </c>
    </row>
    <row r="147" spans="1:25">
      <c r="A147" s="67">
        <f t="shared" si="44"/>
        <v>33.128477562924346</v>
      </c>
      <c r="B147" s="67">
        <f t="shared" si="45"/>
        <v>4.7</v>
      </c>
      <c r="C147" s="112">
        <f t="shared" si="39"/>
        <v>6.06</v>
      </c>
      <c r="D147" s="116"/>
      <c r="E147" s="68">
        <f t="shared" si="43"/>
        <v>27.848452392914385</v>
      </c>
      <c r="F147" s="80">
        <f t="shared" si="56"/>
        <v>0.24100000000000013</v>
      </c>
      <c r="G147" s="80">
        <f t="shared" si="57"/>
        <v>3.4099999999999699</v>
      </c>
      <c r="H147" s="80">
        <f t="shared" si="58"/>
        <v>1.704999999999985</v>
      </c>
      <c r="I147" s="80">
        <f t="shared" si="58"/>
        <v>1.704999999999985</v>
      </c>
      <c r="J147" s="81">
        <f t="shared" si="46"/>
        <v>1.5808099999999929</v>
      </c>
      <c r="K147" s="82">
        <f t="shared" si="47"/>
        <v>4.5954541902498987</v>
      </c>
      <c r="L147" s="70">
        <f t="shared" si="48"/>
        <v>308351366.73008186</v>
      </c>
      <c r="M147" s="67">
        <f t="shared" si="59"/>
        <v>28.200000000000014</v>
      </c>
      <c r="N147" s="71">
        <v>141</v>
      </c>
      <c r="O147" s="94">
        <f t="shared" si="49"/>
        <v>141</v>
      </c>
      <c r="P147" s="94">
        <f t="shared" si="50"/>
        <v>10</v>
      </c>
      <c r="Q147" s="72">
        <v>1</v>
      </c>
      <c r="R147" s="94">
        <f>R$3/U$3</f>
        <v>0.90909090909090906</v>
      </c>
      <c r="S147" s="93">
        <f>S146*Q147</f>
        <v>27648</v>
      </c>
      <c r="T147" s="93">
        <f t="shared" si="51"/>
        <v>16286155.964305559</v>
      </c>
      <c r="U147" s="93">
        <f t="shared" si="52"/>
        <v>3083513667.3008184</v>
      </c>
      <c r="V147" s="93">
        <f t="shared" si="53"/>
        <v>15417568336.504093</v>
      </c>
      <c r="W147" s="93">
        <f t="shared" si="54"/>
        <v>1149.5581714334749</v>
      </c>
      <c r="X147" s="94">
        <f t="shared" si="55"/>
        <v>189.33342367953304</v>
      </c>
      <c r="Y147" s="120">
        <f>X147/(($C147/R$3))</f>
        <v>31.243139221045059</v>
      </c>
    </row>
    <row r="148" spans="1:25">
      <c r="A148" s="67">
        <f t="shared" si="44"/>
        <v>34.296750801161657</v>
      </c>
      <c r="B148" s="67">
        <f t="shared" si="45"/>
        <v>4.7333333333333334</v>
      </c>
      <c r="C148" s="112">
        <f t="shared" si="39"/>
        <v>6.06</v>
      </c>
      <c r="D148" s="116"/>
      <c r="E148" s="68">
        <f t="shared" si="43"/>
        <v>28.097613739439378</v>
      </c>
      <c r="F148" s="80">
        <f t="shared" si="56"/>
        <v>0.24200000000000013</v>
      </c>
      <c r="G148" s="80">
        <f t="shared" si="57"/>
        <v>3.4199999999999697</v>
      </c>
      <c r="H148" s="80">
        <f t="shared" si="58"/>
        <v>1.7099999999999849</v>
      </c>
      <c r="I148" s="80">
        <f t="shared" si="58"/>
        <v>1.7099999999999849</v>
      </c>
      <c r="J148" s="81">
        <f t="shared" si="46"/>
        <v>1.5856399999999931</v>
      </c>
      <c r="K148" s="82">
        <f t="shared" si="47"/>
        <v>4.6365699239998976</v>
      </c>
      <c r="L148" s="70">
        <f t="shared" si="48"/>
        <v>354202707.7239325</v>
      </c>
      <c r="M148" s="67">
        <f t="shared" si="59"/>
        <v>28.400000000000016</v>
      </c>
      <c r="N148" s="71">
        <v>142</v>
      </c>
      <c r="O148" s="94">
        <f t="shared" si="49"/>
        <v>142</v>
      </c>
      <c r="P148" s="94">
        <f t="shared" si="50"/>
        <v>10</v>
      </c>
      <c r="Q148" s="72">
        <v>1</v>
      </c>
      <c r="R148" s="94">
        <f>R$3/U$3</f>
        <v>0.90909090909090906</v>
      </c>
      <c r="S148" s="93">
        <f>S147*Q148</f>
        <v>27648</v>
      </c>
      <c r="T148" s="93">
        <f t="shared" si="51"/>
        <v>16548407.00612944</v>
      </c>
      <c r="U148" s="93">
        <f t="shared" si="52"/>
        <v>3542027077.239325</v>
      </c>
      <c r="V148" s="93">
        <f t="shared" si="53"/>
        <v>17710135386.196625</v>
      </c>
      <c r="W148" s="93">
        <f t="shared" si="54"/>
        <v>1191.240477827015</v>
      </c>
      <c r="X148" s="94">
        <f t="shared" si="55"/>
        <v>214.04036508936343</v>
      </c>
      <c r="Y148" s="120">
        <f>X148/(($C148/R$3))</f>
        <v>35.320192258970863</v>
      </c>
    </row>
    <row r="149" spans="1:25">
      <c r="A149" s="67">
        <f t="shared" si="44"/>
        <v>35.506223106171333</v>
      </c>
      <c r="B149" s="67">
        <f t="shared" si="45"/>
        <v>4.7666666666666666</v>
      </c>
      <c r="C149" s="112">
        <f t="shared" si="39"/>
        <v>6.06</v>
      </c>
      <c r="D149" s="116"/>
      <c r="E149" s="68">
        <f t="shared" si="43"/>
        <v>28.348613038514365</v>
      </c>
      <c r="F149" s="80">
        <f t="shared" si="56"/>
        <v>0.24300000000000013</v>
      </c>
      <c r="G149" s="80">
        <f t="shared" si="57"/>
        <v>3.4299999999999695</v>
      </c>
      <c r="H149" s="80">
        <f t="shared" si="58"/>
        <v>1.7149999999999848</v>
      </c>
      <c r="I149" s="80">
        <f t="shared" si="58"/>
        <v>1.7149999999999848</v>
      </c>
      <c r="J149" s="81">
        <f t="shared" si="46"/>
        <v>1.5904899999999929</v>
      </c>
      <c r="K149" s="82">
        <f t="shared" si="47"/>
        <v>4.6779889502498957</v>
      </c>
      <c r="L149" s="70">
        <f t="shared" si="48"/>
        <v>406872067.69797689</v>
      </c>
      <c r="M149" s="67">
        <f t="shared" si="59"/>
        <v>28.600000000000012</v>
      </c>
      <c r="N149" s="71">
        <v>143</v>
      </c>
      <c r="O149" s="94">
        <f t="shared" si="49"/>
        <v>143</v>
      </c>
      <c r="P149" s="94">
        <f t="shared" si="50"/>
        <v>10</v>
      </c>
      <c r="Q149" s="72">
        <v>1</v>
      </c>
      <c r="R149" s="94">
        <f>R$3/U$3</f>
        <v>0.90909090909090906</v>
      </c>
      <c r="S149" s="93">
        <f>S148*Q149</f>
        <v>27648</v>
      </c>
      <c r="T149" s="93">
        <f t="shared" si="51"/>
        <v>16813815.004546184</v>
      </c>
      <c r="U149" s="93">
        <f t="shared" si="52"/>
        <v>4068720676.9797688</v>
      </c>
      <c r="V149" s="93">
        <f t="shared" si="53"/>
        <v>20343603384.898842</v>
      </c>
      <c r="W149" s="93">
        <f t="shared" si="54"/>
        <v>1234.4330233245566</v>
      </c>
      <c r="X149" s="94">
        <f t="shared" si="55"/>
        <v>241.98676361549431</v>
      </c>
      <c r="Y149" s="120">
        <f>X149/(($C149/R$3))</f>
        <v>39.931809177474314</v>
      </c>
    </row>
    <row r="150" spans="1:25">
      <c r="A150" s="67">
        <f t="shared" si="44"/>
        <v>36.758347359905422</v>
      </c>
      <c r="B150" s="67">
        <f t="shared" si="45"/>
        <v>4.8</v>
      </c>
      <c r="C150" s="112">
        <f t="shared" ref="C150:C213" si="60">IF(D150&gt;0,C149+D150,C149)</f>
        <v>6.06</v>
      </c>
      <c r="D150" s="116"/>
      <c r="E150" s="68">
        <f t="shared" si="43"/>
        <v>28.601460925439355</v>
      </c>
      <c r="F150" s="80">
        <f t="shared" si="56"/>
        <v>0.24400000000000013</v>
      </c>
      <c r="G150" s="80">
        <f t="shared" si="57"/>
        <v>3.4399999999999693</v>
      </c>
      <c r="H150" s="80">
        <f t="shared" si="58"/>
        <v>1.7199999999999847</v>
      </c>
      <c r="I150" s="80">
        <f t="shared" si="58"/>
        <v>1.7199999999999847</v>
      </c>
      <c r="J150" s="81">
        <f t="shared" si="46"/>
        <v>1.5953599999999928</v>
      </c>
      <c r="K150" s="82">
        <f t="shared" si="47"/>
        <v>4.7197130239998941</v>
      </c>
      <c r="L150" s="70">
        <f t="shared" si="48"/>
        <v>467373274.85890841</v>
      </c>
      <c r="M150" s="67">
        <f t="shared" si="59"/>
        <v>28.800000000000015</v>
      </c>
      <c r="N150" s="71">
        <v>144</v>
      </c>
      <c r="O150" s="94">
        <f t="shared" si="49"/>
        <v>144</v>
      </c>
      <c r="P150" s="94">
        <f t="shared" si="50"/>
        <v>10</v>
      </c>
      <c r="Q150" s="72">
        <v>1</v>
      </c>
      <c r="R150" s="94">
        <f>R$3/U$3</f>
        <v>0.90909090909090906</v>
      </c>
      <c r="S150" s="93">
        <f>S149*Q150</f>
        <v>27648</v>
      </c>
      <c r="T150" s="93">
        <f t="shared" si="51"/>
        <v>17082409.180915516</v>
      </c>
      <c r="U150" s="93">
        <f t="shared" si="52"/>
        <v>4673732748.5890846</v>
      </c>
      <c r="V150" s="93">
        <f t="shared" si="53"/>
        <v>23368663742.945423</v>
      </c>
      <c r="W150" s="93">
        <f t="shared" si="54"/>
        <v>1279.1904881247085</v>
      </c>
      <c r="X150" s="94">
        <f t="shared" si="55"/>
        <v>273.59915683383718</v>
      </c>
      <c r="Y150" s="120">
        <f>X150/(($C150/R$3))</f>
        <v>45.148375715154657</v>
      </c>
    </row>
    <row r="151" spans="1:25">
      <c r="A151" s="67">
        <f t="shared" si="44"/>
        <v>38.054627680087393</v>
      </c>
      <c r="B151" s="67">
        <f t="shared" si="45"/>
        <v>4.833333333333333</v>
      </c>
      <c r="C151" s="112">
        <f t="shared" si="60"/>
        <v>6.06</v>
      </c>
      <c r="D151" s="116"/>
      <c r="E151" s="68">
        <f t="shared" si="43"/>
        <v>28.856168071874354</v>
      </c>
      <c r="F151" s="80">
        <f t="shared" si="56"/>
        <v>0.24500000000000013</v>
      </c>
      <c r="G151" s="80">
        <f t="shared" si="57"/>
        <v>3.4499999999999691</v>
      </c>
      <c r="H151" s="80">
        <f t="shared" si="58"/>
        <v>1.7249999999999845</v>
      </c>
      <c r="I151" s="80">
        <f t="shared" si="58"/>
        <v>1.7249999999999845</v>
      </c>
      <c r="J151" s="81">
        <f t="shared" si="46"/>
        <v>1.6002499999999928</v>
      </c>
      <c r="K151" s="82">
        <f t="shared" si="47"/>
        <v>4.7617439062498939</v>
      </c>
      <c r="L151" s="70">
        <f t="shared" si="48"/>
        <v>536870912.00000525</v>
      </c>
      <c r="M151" s="67">
        <f t="shared" si="59"/>
        <v>29.000000000000018</v>
      </c>
      <c r="N151" s="71">
        <v>145</v>
      </c>
      <c r="O151" s="94">
        <f t="shared" si="49"/>
        <v>145</v>
      </c>
      <c r="P151" s="94">
        <f t="shared" si="50"/>
        <v>10</v>
      </c>
      <c r="Q151" s="72">
        <v>1</v>
      </c>
      <c r="R151" s="94">
        <f>R$3/U$3</f>
        <v>0.90909090909090906</v>
      </c>
      <c r="S151" s="93">
        <f>S150*Q151</f>
        <v>27648</v>
      </c>
      <c r="T151" s="93">
        <f t="shared" si="51"/>
        <v>17354218.954908706</v>
      </c>
      <c r="U151" s="93">
        <f t="shared" si="52"/>
        <v>5368709120.0000525</v>
      </c>
      <c r="V151" s="93">
        <f t="shared" si="53"/>
        <v>26843545600.000263</v>
      </c>
      <c r="W151" s="93">
        <f t="shared" si="54"/>
        <v>1325.5695308563777</v>
      </c>
      <c r="X151" s="94">
        <f t="shared" si="55"/>
        <v>309.36045776243321</v>
      </c>
      <c r="Y151" s="120">
        <f>X151/(($C151/R$3))</f>
        <v>51.049580488850367</v>
      </c>
    </row>
    <row r="152" spans="1:25">
      <c r="A152" s="67">
        <f t="shared" si="44"/>
        <v>39.396621227037663</v>
      </c>
      <c r="B152" s="67">
        <f t="shared" si="45"/>
        <v>4.8666666666666663</v>
      </c>
      <c r="C152" s="112">
        <f t="shared" si="60"/>
        <v>6.06</v>
      </c>
      <c r="D152" s="116"/>
      <c r="E152" s="68">
        <f t="shared" si="43"/>
        <v>29.112745185839344</v>
      </c>
      <c r="F152" s="80">
        <f t="shared" si="56"/>
        <v>0.24600000000000014</v>
      </c>
      <c r="G152" s="80">
        <f t="shared" si="57"/>
        <v>3.4599999999999689</v>
      </c>
      <c r="H152" s="80">
        <f t="shared" ref="H152:I167" si="61">H151+0.5%</f>
        <v>1.7299999999999844</v>
      </c>
      <c r="I152" s="80">
        <f t="shared" si="61"/>
        <v>1.7299999999999844</v>
      </c>
      <c r="J152" s="81">
        <f t="shared" si="46"/>
        <v>1.6051599999999926</v>
      </c>
      <c r="K152" s="82">
        <f t="shared" si="47"/>
        <v>4.8040833639998919</v>
      </c>
      <c r="L152" s="70">
        <f t="shared" si="48"/>
        <v>616702733.46016395</v>
      </c>
      <c r="M152" s="67">
        <f t="shared" si="59"/>
        <v>29.200000000000014</v>
      </c>
      <c r="N152" s="71">
        <v>146</v>
      </c>
      <c r="O152" s="94">
        <f t="shared" si="49"/>
        <v>146</v>
      </c>
      <c r="P152" s="94">
        <f t="shared" si="50"/>
        <v>10</v>
      </c>
      <c r="Q152" s="72">
        <v>1</v>
      </c>
      <c r="R152" s="94">
        <f>R$3/U$3</f>
        <v>0.90909090909090906</v>
      </c>
      <c r="S152" s="93">
        <f>S151*Q152</f>
        <v>27648</v>
      </c>
      <c r="T152" s="93">
        <f t="shared" si="51"/>
        <v>17629273.945262615</v>
      </c>
      <c r="U152" s="93">
        <f t="shared" si="52"/>
        <v>6167027334.6016397</v>
      </c>
      <c r="V152" s="93">
        <f t="shared" si="53"/>
        <v>30835136673.008198</v>
      </c>
      <c r="W152" s="93">
        <f t="shared" si="54"/>
        <v>1373.6288601160466</v>
      </c>
      <c r="X152" s="94">
        <f t="shared" si="55"/>
        <v>349.81743171895403</v>
      </c>
      <c r="Y152" s="120">
        <f>X152/(($C152/R$3))</f>
        <v>57.725648798507265</v>
      </c>
    </row>
    <row r="153" spans="1:25">
      <c r="A153" s="67">
        <f t="shared" si="44"/>
        <v>40.78594007421674</v>
      </c>
      <c r="B153" s="67">
        <f t="shared" si="45"/>
        <v>4.9000000000000004</v>
      </c>
      <c r="C153" s="112">
        <f t="shared" si="60"/>
        <v>6.06</v>
      </c>
      <c r="D153" s="116"/>
      <c r="E153" s="68">
        <f t="shared" si="43"/>
        <v>29.371203011714329</v>
      </c>
      <c r="F153" s="80">
        <f t="shared" si="56"/>
        <v>0.24700000000000014</v>
      </c>
      <c r="G153" s="80">
        <f t="shared" si="57"/>
        <v>3.4699999999999687</v>
      </c>
      <c r="H153" s="80">
        <f t="shared" si="61"/>
        <v>1.7349999999999843</v>
      </c>
      <c r="I153" s="80">
        <f t="shared" si="61"/>
        <v>1.7349999999999843</v>
      </c>
      <c r="J153" s="81">
        <f t="shared" si="46"/>
        <v>1.6100899999999925</v>
      </c>
      <c r="K153" s="82">
        <f t="shared" si="47"/>
        <v>4.8467331702498893</v>
      </c>
      <c r="L153" s="70">
        <f t="shared" si="48"/>
        <v>708405415.44786537</v>
      </c>
      <c r="M153" s="67">
        <f t="shared" si="59"/>
        <v>29.400000000000016</v>
      </c>
      <c r="N153" s="71">
        <v>147</v>
      </c>
      <c r="O153" s="94">
        <f t="shared" si="49"/>
        <v>147</v>
      </c>
      <c r="P153" s="94">
        <f t="shared" si="50"/>
        <v>10</v>
      </c>
      <c r="Q153" s="72">
        <v>1</v>
      </c>
      <c r="R153" s="94">
        <f>R$3/U$3</f>
        <v>0.90909090909090906</v>
      </c>
      <c r="S153" s="93">
        <f>S152*Q153</f>
        <v>27648</v>
      </c>
      <c r="T153" s="93">
        <f t="shared" si="51"/>
        <v>17907603.970533758</v>
      </c>
      <c r="U153" s="93">
        <f t="shared" si="52"/>
        <v>7084054154.4786539</v>
      </c>
      <c r="V153" s="93">
        <f t="shared" si="53"/>
        <v>35420270772.393272</v>
      </c>
      <c r="W153" s="93">
        <f t="shared" si="54"/>
        <v>1423.4293085901641</v>
      </c>
      <c r="X153" s="94">
        <f t="shared" si="55"/>
        <v>395.58916793866894</v>
      </c>
      <c r="Y153" s="120">
        <f>X153/(($C153/R$3))</f>
        <v>65.27874058393877</v>
      </c>
    </row>
    <row r="154" spans="1:25">
      <c r="A154" s="67">
        <f t="shared" si="44"/>
        <v>42.224253144732984</v>
      </c>
      <c r="B154" s="67">
        <f t="shared" si="45"/>
        <v>4.9333333333333336</v>
      </c>
      <c r="C154" s="112">
        <f t="shared" si="60"/>
        <v>6.06</v>
      </c>
      <c r="D154" s="116"/>
      <c r="E154" s="68">
        <f t="shared" si="43"/>
        <v>29.631552330239323</v>
      </c>
      <c r="F154" s="80">
        <f t="shared" si="56"/>
        <v>0.24800000000000014</v>
      </c>
      <c r="G154" s="80">
        <f t="shared" si="57"/>
        <v>3.4799999999999685</v>
      </c>
      <c r="H154" s="80">
        <f t="shared" si="61"/>
        <v>1.7399999999999842</v>
      </c>
      <c r="I154" s="80">
        <f t="shared" si="61"/>
        <v>1.7399999999999842</v>
      </c>
      <c r="J154" s="81">
        <f t="shared" si="46"/>
        <v>1.6150399999999925</v>
      </c>
      <c r="K154" s="82">
        <f t="shared" si="47"/>
        <v>4.8896951039998884</v>
      </c>
      <c r="L154" s="70">
        <f t="shared" si="48"/>
        <v>813744135.39595413</v>
      </c>
      <c r="M154" s="67">
        <f t="shared" si="59"/>
        <v>29.600000000000016</v>
      </c>
      <c r="N154" s="71">
        <v>148</v>
      </c>
      <c r="O154" s="94">
        <f t="shared" si="49"/>
        <v>148</v>
      </c>
      <c r="P154" s="94">
        <f t="shared" si="50"/>
        <v>10</v>
      </c>
      <c r="Q154" s="72">
        <v>1</v>
      </c>
      <c r="R154" s="94">
        <f>R$3/U$3</f>
        <v>0.90909090909090906</v>
      </c>
      <c r="S154" s="93">
        <f>S153*Q154</f>
        <v>27648</v>
      </c>
      <c r="T154" s="93">
        <f t="shared" si="51"/>
        <v>18189239.049852327</v>
      </c>
      <c r="U154" s="93">
        <f t="shared" si="52"/>
        <v>8137441353.9595413</v>
      </c>
      <c r="V154" s="93">
        <f t="shared" si="53"/>
        <v>40687206769.797707</v>
      </c>
      <c r="W154" s="93">
        <f t="shared" si="54"/>
        <v>1475.0339098560057</v>
      </c>
      <c r="X154" s="94">
        <f t="shared" si="55"/>
        <v>447.37667868659997</v>
      </c>
      <c r="Y154" s="120">
        <f>X154/(($C154/R$3))</f>
        <v>73.824534436732677</v>
      </c>
    </row>
    <row r="155" spans="1:25">
      <c r="A155" s="67">
        <f t="shared" si="44"/>
        <v>43.713288216141031</v>
      </c>
      <c r="B155" s="67">
        <f t="shared" si="45"/>
        <v>4.9666666666666668</v>
      </c>
      <c r="C155" s="112">
        <f t="shared" si="60"/>
        <v>6.06</v>
      </c>
      <c r="D155" s="116"/>
      <c r="E155" s="68">
        <f t="shared" si="43"/>
        <v>29.893803958514319</v>
      </c>
      <c r="F155" s="80">
        <f t="shared" si="56"/>
        <v>0.24900000000000014</v>
      </c>
      <c r="G155" s="80">
        <f t="shared" si="57"/>
        <v>3.4899999999999682</v>
      </c>
      <c r="H155" s="80">
        <f t="shared" si="61"/>
        <v>1.7449999999999841</v>
      </c>
      <c r="I155" s="80">
        <f t="shared" si="61"/>
        <v>1.7449999999999841</v>
      </c>
      <c r="J155" s="81">
        <f t="shared" si="46"/>
        <v>1.6200099999999926</v>
      </c>
      <c r="K155" s="82">
        <f t="shared" si="47"/>
        <v>4.9329709502498877</v>
      </c>
      <c r="L155" s="70">
        <f t="shared" si="48"/>
        <v>934746549.71781695</v>
      </c>
      <c r="M155" s="67">
        <f t="shared" si="59"/>
        <v>29.800000000000018</v>
      </c>
      <c r="N155" s="71">
        <v>149</v>
      </c>
      <c r="O155" s="94">
        <f t="shared" si="49"/>
        <v>149</v>
      </c>
      <c r="P155" s="94">
        <f t="shared" si="50"/>
        <v>10</v>
      </c>
      <c r="Q155" s="72">
        <v>1</v>
      </c>
      <c r="R155" s="94">
        <f>R$3/U$3</f>
        <v>0.90909090909090906</v>
      </c>
      <c r="S155" s="93">
        <f>S154*Q155</f>
        <v>27648</v>
      </c>
      <c r="T155" s="93">
        <f t="shared" si="51"/>
        <v>18474209.403676204</v>
      </c>
      <c r="U155" s="93">
        <f t="shared" si="52"/>
        <v>9347465497.1781693</v>
      </c>
      <c r="V155" s="93">
        <f t="shared" si="53"/>
        <v>46737327485.890846</v>
      </c>
      <c r="W155" s="93">
        <f t="shared" si="54"/>
        <v>1528.5079779577316</v>
      </c>
      <c r="X155" s="94">
        <f t="shared" si="55"/>
        <v>505.97377635646512</v>
      </c>
      <c r="Y155" s="120">
        <f>X155/(($C155/R$3))</f>
        <v>83.494022501066851</v>
      </c>
    </row>
    <row r="156" spans="1:25">
      <c r="A156" s="67">
        <f t="shared" si="44"/>
        <v>45.254833995939435</v>
      </c>
      <c r="B156" s="67">
        <f t="shared" si="45"/>
        <v>5</v>
      </c>
      <c r="C156" s="112">
        <f t="shared" si="60"/>
        <v>6.06</v>
      </c>
      <c r="D156" s="116"/>
      <c r="E156" s="68">
        <f t="shared" si="43"/>
        <v>30.157968749999309</v>
      </c>
      <c r="F156" s="80">
        <f t="shared" si="56"/>
        <v>0.25000000000000011</v>
      </c>
      <c r="G156" s="80">
        <f t="shared" si="57"/>
        <v>3.499999999999968</v>
      </c>
      <c r="H156" s="80">
        <f t="shared" si="61"/>
        <v>1.749999999999984</v>
      </c>
      <c r="I156" s="80">
        <f t="shared" si="61"/>
        <v>1.749999999999984</v>
      </c>
      <c r="J156" s="81">
        <f t="shared" si="46"/>
        <v>1.6249999999999925</v>
      </c>
      <c r="K156" s="82">
        <f t="shared" si="47"/>
        <v>4.9765624999998863</v>
      </c>
      <c r="L156" s="70">
        <f t="shared" si="48"/>
        <v>1073741824.0000107</v>
      </c>
      <c r="M156" s="67">
        <f t="shared" si="59"/>
        <v>30.000000000000014</v>
      </c>
      <c r="N156" s="71">
        <v>150</v>
      </c>
      <c r="O156" s="94">
        <f t="shared" si="49"/>
        <v>150</v>
      </c>
      <c r="P156" s="94">
        <f t="shared" si="50"/>
        <v>10</v>
      </c>
      <c r="Q156" s="72">
        <v>4</v>
      </c>
      <c r="R156" s="94">
        <f>R$3/U$3</f>
        <v>0.90909090909090906</v>
      </c>
      <c r="S156" s="93">
        <f>S155*Q156</f>
        <v>110592</v>
      </c>
      <c r="T156" s="93">
        <f t="shared" si="51"/>
        <v>75050181.818180099</v>
      </c>
      <c r="U156" s="93">
        <f t="shared" si="52"/>
        <v>10737418240.000107</v>
      </c>
      <c r="V156" s="93">
        <f t="shared" si="53"/>
        <v>53687091200.000534</v>
      </c>
      <c r="W156" s="93">
        <f t="shared" si="54"/>
        <v>1583.9191898578802</v>
      </c>
      <c r="X156" s="94">
        <f t="shared" si="55"/>
        <v>143.06984979747355</v>
      </c>
      <c r="Y156" s="120">
        <f>X156/(($C156/R$3))</f>
        <v>23.608886105193658</v>
      </c>
    </row>
    <row r="157" spans="1:25">
      <c r="A157" s="67">
        <f t="shared" si="44"/>
        <v>46.850742270260433</v>
      </c>
      <c r="B157" s="67">
        <f t="shared" si="45"/>
        <v>5.0333333333333332</v>
      </c>
      <c r="C157" s="112">
        <f t="shared" si="60"/>
        <v>6.06</v>
      </c>
      <c r="D157" s="116"/>
      <c r="E157" s="68">
        <f t="shared" si="43"/>
        <v>30.424057594514291</v>
      </c>
      <c r="F157" s="80">
        <f t="shared" si="56"/>
        <v>0.25100000000000011</v>
      </c>
      <c r="G157" s="80">
        <f t="shared" si="57"/>
        <v>3.5099999999999678</v>
      </c>
      <c r="H157" s="80">
        <f t="shared" si="61"/>
        <v>1.7549999999999839</v>
      </c>
      <c r="I157" s="80">
        <f t="shared" si="61"/>
        <v>1.7549999999999839</v>
      </c>
      <c r="J157" s="81">
        <f t="shared" si="46"/>
        <v>1.6300099999999922</v>
      </c>
      <c r="K157" s="82">
        <f t="shared" si="47"/>
        <v>5.0204715502498836</v>
      </c>
      <c r="L157" s="70">
        <f t="shared" si="48"/>
        <v>1233405466.9203284</v>
      </c>
      <c r="M157" s="67">
        <f t="shared" si="59"/>
        <v>30.200000000000017</v>
      </c>
      <c r="N157" s="71">
        <v>151</v>
      </c>
      <c r="O157" s="94">
        <f t="shared" si="49"/>
        <v>151</v>
      </c>
      <c r="P157" s="94">
        <f t="shared" si="50"/>
        <v>10</v>
      </c>
      <c r="Q157" s="72">
        <v>1</v>
      </c>
      <c r="R157" s="94">
        <f>R$3/U$3</f>
        <v>0.90909090909090906</v>
      </c>
      <c r="S157" s="93">
        <f>S156*Q157</f>
        <v>110592</v>
      </c>
      <c r="T157" s="93">
        <f t="shared" si="51"/>
        <v>76217111.311336815</v>
      </c>
      <c r="U157" s="93">
        <f t="shared" si="52"/>
        <v>12334054669.203283</v>
      </c>
      <c r="V157" s="93">
        <f t="shared" si="53"/>
        <v>61670273346.016418</v>
      </c>
      <c r="W157" s="93">
        <f t="shared" si="54"/>
        <v>1641.3376708681237</v>
      </c>
      <c r="X157" s="94">
        <f t="shared" si="55"/>
        <v>161.82789477313437</v>
      </c>
      <c r="Y157" s="120">
        <f>X157/(($C157/R$3))</f>
        <v>26.704273064873661</v>
      </c>
    </row>
    <row r="158" spans="1:25">
      <c r="A158" s="67">
        <f t="shared" si="44"/>
        <v>48.502930128333169</v>
      </c>
      <c r="B158" s="67">
        <f t="shared" si="45"/>
        <v>5.0666666666666664</v>
      </c>
      <c r="C158" s="112">
        <f t="shared" si="60"/>
        <v>7.8199999999999994</v>
      </c>
      <c r="D158" s="115">
        <f>1+N158/200</f>
        <v>1.76</v>
      </c>
      <c r="E158" s="68">
        <f t="shared" si="43"/>
        <v>39.605953249279075</v>
      </c>
      <c r="F158" s="80">
        <f t="shared" si="56"/>
        <v>0.25200000000000011</v>
      </c>
      <c r="G158" s="80">
        <f t="shared" si="57"/>
        <v>3.5199999999999676</v>
      </c>
      <c r="H158" s="80">
        <f t="shared" si="61"/>
        <v>1.7599999999999838</v>
      </c>
      <c r="I158" s="80">
        <f t="shared" si="61"/>
        <v>1.7599999999999838</v>
      </c>
      <c r="J158" s="81">
        <f t="shared" si="46"/>
        <v>1.6350399999999921</v>
      </c>
      <c r="K158" s="82">
        <f t="shared" si="47"/>
        <v>5.0646999039998821</v>
      </c>
      <c r="L158" s="70">
        <f t="shared" si="48"/>
        <v>1416810830.895731</v>
      </c>
      <c r="M158" s="67">
        <f t="shared" si="59"/>
        <v>30.400000000000016</v>
      </c>
      <c r="N158" s="71">
        <v>152</v>
      </c>
      <c r="O158" s="94">
        <f t="shared" si="49"/>
        <v>152</v>
      </c>
      <c r="P158" s="94">
        <f t="shared" si="50"/>
        <v>10</v>
      </c>
      <c r="Q158" s="72">
        <v>1</v>
      </c>
      <c r="R158" s="94">
        <f>R$3/U$3</f>
        <v>0.90909090909090906</v>
      </c>
      <c r="S158" s="93">
        <f>S157*Q158</f>
        <v>110592</v>
      </c>
      <c r="T158" s="93">
        <f t="shared" si="51"/>
        <v>77397749.410035953</v>
      </c>
      <c r="U158" s="93">
        <f t="shared" si="52"/>
        <v>14168108308.95731</v>
      </c>
      <c r="V158" s="93">
        <f t="shared" si="53"/>
        <v>70840541544.786545</v>
      </c>
      <c r="W158" s="93">
        <f t="shared" si="54"/>
        <v>1700.8360831668829</v>
      </c>
      <c r="X158" s="94">
        <f t="shared" si="55"/>
        <v>183.05581773312093</v>
      </c>
      <c r="Y158" s="120">
        <f>X158/(($C158/R$3))</f>
        <v>23.408672344388869</v>
      </c>
    </row>
    <row r="159" spans="1:25">
      <c r="A159" s="67">
        <f t="shared" si="44"/>
        <v>50.213382265392497</v>
      </c>
      <c r="B159" s="67">
        <f t="shared" si="45"/>
        <v>5.0999999999999996</v>
      </c>
      <c r="C159" s="112">
        <f t="shared" si="60"/>
        <v>7.8199999999999994</v>
      </c>
      <c r="D159" s="116"/>
      <c r="E159" s="68">
        <f t="shared" si="43"/>
        <v>39.954330075354065</v>
      </c>
      <c r="F159" s="80">
        <f t="shared" si="56"/>
        <v>0.25300000000000011</v>
      </c>
      <c r="G159" s="80">
        <f t="shared" si="57"/>
        <v>3.5299999999999674</v>
      </c>
      <c r="H159" s="80">
        <f t="shared" si="61"/>
        <v>1.7649999999999837</v>
      </c>
      <c r="I159" s="80">
        <f t="shared" si="61"/>
        <v>1.7649999999999837</v>
      </c>
      <c r="J159" s="81">
        <f t="shared" si="46"/>
        <v>1.6400899999999921</v>
      </c>
      <c r="K159" s="82">
        <f t="shared" si="47"/>
        <v>5.1092493702498807</v>
      </c>
      <c r="L159" s="70">
        <f t="shared" si="48"/>
        <v>1627488270.791909</v>
      </c>
      <c r="M159" s="67">
        <f t="shared" si="59"/>
        <v>30.600000000000019</v>
      </c>
      <c r="N159" s="71">
        <v>153</v>
      </c>
      <c r="O159" s="94">
        <f t="shared" si="49"/>
        <v>153</v>
      </c>
      <c r="P159" s="94">
        <f t="shared" si="50"/>
        <v>10</v>
      </c>
      <c r="Q159" s="72">
        <v>1</v>
      </c>
      <c r="R159" s="94">
        <f>R$3/U$3</f>
        <v>0.90909090909090906</v>
      </c>
      <c r="S159" s="93">
        <f>S158*Q159</f>
        <v>110592</v>
      </c>
      <c r="T159" s="93">
        <f t="shared" si="51"/>
        <v>78592220.247513846</v>
      </c>
      <c r="U159" s="93">
        <f t="shared" si="52"/>
        <v>16274882707.91909</v>
      </c>
      <c r="V159" s="93">
        <f t="shared" si="53"/>
        <v>81374413539.595459</v>
      </c>
      <c r="W159" s="93">
        <f t="shared" si="54"/>
        <v>1762.4897175152767</v>
      </c>
      <c r="X159" s="94">
        <f t="shared" si="55"/>
        <v>207.08007302330822</v>
      </c>
      <c r="Y159" s="120">
        <f>X159/(($C159/R$3))</f>
        <v>26.480827752341206</v>
      </c>
    </row>
    <row r="160" spans="1:25">
      <c r="A160" s="67">
        <f t="shared" si="44"/>
        <v>51.984153366799546</v>
      </c>
      <c r="B160" s="67">
        <f t="shared" si="45"/>
        <v>5.1333333333333337</v>
      </c>
      <c r="C160" s="112">
        <f t="shared" si="60"/>
        <v>7.8199999999999994</v>
      </c>
      <c r="D160" s="116"/>
      <c r="E160" s="68">
        <f t="shared" si="43"/>
        <v>40.305232194479053</v>
      </c>
      <c r="F160" s="80">
        <f t="shared" si="56"/>
        <v>0.25400000000000011</v>
      </c>
      <c r="G160" s="80">
        <f t="shared" si="57"/>
        <v>3.5399999999999672</v>
      </c>
      <c r="H160" s="80">
        <f t="shared" si="61"/>
        <v>1.7699999999999836</v>
      </c>
      <c r="I160" s="80">
        <f t="shared" si="61"/>
        <v>1.7699999999999836</v>
      </c>
      <c r="J160" s="81">
        <f t="shared" si="46"/>
        <v>1.645159999999992</v>
      </c>
      <c r="K160" s="82">
        <f t="shared" si="47"/>
        <v>5.1541217639998793</v>
      </c>
      <c r="L160" s="70">
        <f t="shared" si="48"/>
        <v>1869493099.4356346</v>
      </c>
      <c r="M160" s="67">
        <f t="shared" si="59"/>
        <v>30.800000000000015</v>
      </c>
      <c r="N160" s="71">
        <v>154</v>
      </c>
      <c r="O160" s="94">
        <f t="shared" si="49"/>
        <v>154</v>
      </c>
      <c r="P160" s="94">
        <f t="shared" si="50"/>
        <v>10</v>
      </c>
      <c r="Q160" s="72">
        <v>1</v>
      </c>
      <c r="R160" s="94">
        <f>R$3/U$3</f>
        <v>0.90909090909090906</v>
      </c>
      <c r="S160" s="93">
        <f>S159*Q160</f>
        <v>110592</v>
      </c>
      <c r="T160" s="93">
        <f t="shared" si="51"/>
        <v>79800648.777398452</v>
      </c>
      <c r="U160" s="93">
        <f t="shared" si="52"/>
        <v>18694930994.356346</v>
      </c>
      <c r="V160" s="93">
        <f t="shared" si="53"/>
        <v>93474654971.781738</v>
      </c>
      <c r="W160" s="93">
        <f t="shared" si="54"/>
        <v>1826.3765882868906</v>
      </c>
      <c r="X160" s="94">
        <f t="shared" si="55"/>
        <v>234.27041359657741</v>
      </c>
      <c r="Y160" s="120">
        <f>X160/(($C160/R$3))</f>
        <v>29.957853401096859</v>
      </c>
    </row>
    <row r="161" spans="1:25">
      <c r="A161" s="67">
        <f t="shared" si="44"/>
        <v>53.817370576238226</v>
      </c>
      <c r="B161" s="67">
        <f t="shared" si="45"/>
        <v>5.166666666666667</v>
      </c>
      <c r="C161" s="112">
        <f t="shared" si="60"/>
        <v>7.8199999999999994</v>
      </c>
      <c r="D161" s="116"/>
      <c r="E161" s="68">
        <f t="shared" si="43"/>
        <v>40.658673846874038</v>
      </c>
      <c r="F161" s="80">
        <f t="shared" si="56"/>
        <v>0.25500000000000012</v>
      </c>
      <c r="G161" s="80">
        <f t="shared" si="57"/>
        <v>3.549999999999967</v>
      </c>
      <c r="H161" s="80">
        <f t="shared" si="61"/>
        <v>1.7749999999999835</v>
      </c>
      <c r="I161" s="80">
        <f t="shared" si="61"/>
        <v>1.7749999999999835</v>
      </c>
      <c r="J161" s="81">
        <f t="shared" si="46"/>
        <v>1.6502499999999918</v>
      </c>
      <c r="K161" s="82">
        <f t="shared" si="47"/>
        <v>5.1993189062498777</v>
      </c>
      <c r="L161" s="70">
        <f t="shared" si="48"/>
        <v>2147483648.0000219</v>
      </c>
      <c r="M161" s="67">
        <f t="shared" si="59"/>
        <v>31.000000000000018</v>
      </c>
      <c r="N161" s="71">
        <v>155</v>
      </c>
      <c r="O161" s="94">
        <f t="shared" si="49"/>
        <v>155</v>
      </c>
      <c r="P161" s="94">
        <f t="shared" si="50"/>
        <v>10</v>
      </c>
      <c r="Q161" s="72">
        <v>1</v>
      </c>
      <c r="R161" s="94">
        <f>R$3/U$3</f>
        <v>0.90909090909090906</v>
      </c>
      <c r="S161" s="93">
        <f>S160*Q161</f>
        <v>110592</v>
      </c>
      <c r="T161" s="93">
        <f t="shared" si="51"/>
        <v>81023160.776725367</v>
      </c>
      <c r="U161" s="93">
        <f t="shared" si="52"/>
        <v>21474836480.000221</v>
      </c>
      <c r="V161" s="93">
        <f t="shared" si="53"/>
        <v>107374182400.0011</v>
      </c>
      <c r="W161" s="93">
        <f t="shared" si="54"/>
        <v>1892.5775319310442</v>
      </c>
      <c r="X161" s="94">
        <f t="shared" si="55"/>
        <v>265.04565205963996</v>
      </c>
      <c r="Y161" s="120">
        <f>X161/(($C161/R$3))</f>
        <v>33.893305889979537</v>
      </c>
    </row>
    <row r="162" spans="1:25">
      <c r="A162" s="67">
        <f t="shared" si="44"/>
        <v>55.715236050952463</v>
      </c>
      <c r="B162" s="67">
        <f t="shared" si="45"/>
        <v>5.2</v>
      </c>
      <c r="C162" s="112">
        <f t="shared" si="60"/>
        <v>7.8199999999999994</v>
      </c>
      <c r="D162" s="116"/>
      <c r="E162" s="68">
        <f t="shared" si="43"/>
        <v>41.01466931967903</v>
      </c>
      <c r="F162" s="80">
        <f t="shared" si="56"/>
        <v>0.25600000000000012</v>
      </c>
      <c r="G162" s="80">
        <f t="shared" si="57"/>
        <v>3.5599999999999667</v>
      </c>
      <c r="H162" s="80">
        <f t="shared" si="61"/>
        <v>1.7799999999999834</v>
      </c>
      <c r="I162" s="80">
        <f t="shared" si="61"/>
        <v>1.7799999999999834</v>
      </c>
      <c r="J162" s="81">
        <f t="shared" si="46"/>
        <v>1.6553599999999919</v>
      </c>
      <c r="K162" s="82">
        <f t="shared" si="47"/>
        <v>5.244842623999876</v>
      </c>
      <c r="L162" s="70">
        <f t="shared" si="48"/>
        <v>2466810933.8406577</v>
      </c>
      <c r="M162" s="67">
        <f t="shared" si="59"/>
        <v>31.200000000000014</v>
      </c>
      <c r="N162" s="71">
        <v>156</v>
      </c>
      <c r="O162" s="94">
        <f t="shared" si="49"/>
        <v>156</v>
      </c>
      <c r="P162" s="94">
        <f t="shared" si="50"/>
        <v>10</v>
      </c>
      <c r="Q162" s="72">
        <v>1</v>
      </c>
      <c r="R162" s="94">
        <f>R$3/U$3</f>
        <v>0.90909090909090906</v>
      </c>
      <c r="S162" s="93">
        <f>S161*Q162</f>
        <v>110592</v>
      </c>
      <c r="T162" s="93">
        <f t="shared" si="51"/>
        <v>82259882.848954096</v>
      </c>
      <c r="U162" s="93">
        <f t="shared" si="52"/>
        <v>24668109338.406578</v>
      </c>
      <c r="V162" s="93">
        <f t="shared" si="53"/>
        <v>123340546692.0329</v>
      </c>
      <c r="W162" s="93">
        <f t="shared" si="54"/>
        <v>1961.1763089935268</v>
      </c>
      <c r="X162" s="94">
        <f t="shared" si="55"/>
        <v>299.88019048972211</v>
      </c>
      <c r="Y162" s="120">
        <f>X162/(($C162/R$3))</f>
        <v>38.347850446256025</v>
      </c>
    </row>
    <row r="163" spans="1:25">
      <c r="A163" s="67">
        <f t="shared" si="44"/>
        <v>57.680029607093672</v>
      </c>
      <c r="B163" s="67">
        <f t="shared" si="45"/>
        <v>5.2333333333333334</v>
      </c>
      <c r="C163" s="112">
        <f t="shared" si="60"/>
        <v>7.8199999999999994</v>
      </c>
      <c r="D163" s="116"/>
      <c r="E163" s="68">
        <f t="shared" si="43"/>
        <v>41.373232946954019</v>
      </c>
      <c r="F163" s="80">
        <f t="shared" si="56"/>
        <v>0.25700000000000012</v>
      </c>
      <c r="G163" s="80">
        <f t="shared" si="57"/>
        <v>3.5699999999999665</v>
      </c>
      <c r="H163" s="80">
        <f t="shared" si="61"/>
        <v>1.7849999999999833</v>
      </c>
      <c r="I163" s="80">
        <f t="shared" si="61"/>
        <v>1.7849999999999833</v>
      </c>
      <c r="J163" s="81">
        <f t="shared" si="46"/>
        <v>1.6604899999999918</v>
      </c>
      <c r="K163" s="82">
        <f t="shared" si="47"/>
        <v>5.2906947502498749</v>
      </c>
      <c r="L163" s="70">
        <f t="shared" si="48"/>
        <v>2833621661.7914634</v>
      </c>
      <c r="M163" s="67">
        <f t="shared" si="59"/>
        <v>31.400000000000016</v>
      </c>
      <c r="N163" s="71">
        <v>157</v>
      </c>
      <c r="O163" s="94">
        <f t="shared" si="49"/>
        <v>157</v>
      </c>
      <c r="P163" s="94">
        <f t="shared" si="50"/>
        <v>10</v>
      </c>
      <c r="Q163" s="72">
        <v>1</v>
      </c>
      <c r="R163" s="94">
        <f>R$3/U$3</f>
        <v>0.90909090909090906</v>
      </c>
      <c r="S163" s="93">
        <f>S162*Q163</f>
        <v>110592</v>
      </c>
      <c r="T163" s="93">
        <f t="shared" si="51"/>
        <v>83510942.426984146</v>
      </c>
      <c r="U163" s="93">
        <f t="shared" si="52"/>
        <v>28336216617.914635</v>
      </c>
      <c r="V163" s="93">
        <f t="shared" si="53"/>
        <v>141681083089.57318</v>
      </c>
      <c r="W163" s="93">
        <f t="shared" si="54"/>
        <v>2032.259709823267</v>
      </c>
      <c r="X163" s="94">
        <f t="shared" si="55"/>
        <v>339.31142188569777</v>
      </c>
      <c r="Y163" s="120">
        <f>X163/(($C163/R$3))</f>
        <v>43.390207402263144</v>
      </c>
    </row>
    <row r="164" spans="1:25">
      <c r="A164" s="67">
        <f t="shared" si="44"/>
        <v>59.714111458356228</v>
      </c>
      <c r="B164" s="67">
        <f t="shared" si="45"/>
        <v>5.2666666666666666</v>
      </c>
      <c r="C164" s="112">
        <f t="shared" si="60"/>
        <v>7.8199999999999994</v>
      </c>
      <c r="D164" s="116"/>
      <c r="E164" s="68">
        <f t="shared" si="43"/>
        <v>41.734379109679004</v>
      </c>
      <c r="F164" s="80">
        <f t="shared" si="56"/>
        <v>0.25800000000000012</v>
      </c>
      <c r="G164" s="80">
        <f t="shared" si="57"/>
        <v>3.5799999999999663</v>
      </c>
      <c r="H164" s="80">
        <f t="shared" si="61"/>
        <v>1.7899999999999832</v>
      </c>
      <c r="I164" s="80">
        <f t="shared" si="61"/>
        <v>1.7899999999999832</v>
      </c>
      <c r="J164" s="81">
        <f t="shared" si="46"/>
        <v>1.6656399999999916</v>
      </c>
      <c r="K164" s="82">
        <f t="shared" si="47"/>
        <v>5.3368771239998729</v>
      </c>
      <c r="L164" s="70">
        <f t="shared" si="48"/>
        <v>3254976541.583818</v>
      </c>
      <c r="M164" s="67">
        <f t="shared" si="59"/>
        <v>31.600000000000016</v>
      </c>
      <c r="N164" s="71">
        <v>158</v>
      </c>
      <c r="O164" s="94">
        <f t="shared" si="49"/>
        <v>158</v>
      </c>
      <c r="P164" s="94">
        <f t="shared" si="50"/>
        <v>10</v>
      </c>
      <c r="Q164" s="72">
        <v>1</v>
      </c>
      <c r="R164" s="94">
        <f>R$3/U$3</f>
        <v>0.90909090909090906</v>
      </c>
      <c r="S164" s="93">
        <f>S163*Q164</f>
        <v>110592</v>
      </c>
      <c r="T164" s="93">
        <f t="shared" si="51"/>
        <v>84776467.776171133</v>
      </c>
      <c r="U164" s="93">
        <f t="shared" si="52"/>
        <v>32549765415.838181</v>
      </c>
      <c r="V164" s="93">
        <f t="shared" si="53"/>
        <v>162748827079.19092</v>
      </c>
      <c r="W164" s="93">
        <f t="shared" si="54"/>
        <v>2105.9176640980295</v>
      </c>
      <c r="X164" s="94">
        <f t="shared" si="55"/>
        <v>383.94811991668314</v>
      </c>
      <c r="Y164" s="120">
        <f>X164/(($C164/R$3))</f>
        <v>49.098225053284295</v>
      </c>
    </row>
    <row r="165" spans="1:25">
      <c r="A165" s="67">
        <f t="shared" si="44"/>
        <v>61.819925051190708</v>
      </c>
      <c r="B165" s="67">
        <f t="shared" si="45"/>
        <v>5.3</v>
      </c>
      <c r="C165" s="112">
        <f t="shared" si="60"/>
        <v>7.8199999999999994</v>
      </c>
      <c r="D165" s="116"/>
      <c r="E165" s="68">
        <f t="shared" si="43"/>
        <v>42.098122235753983</v>
      </c>
      <c r="F165" s="80">
        <f t="shared" si="56"/>
        <v>0.25900000000000012</v>
      </c>
      <c r="G165" s="80">
        <f t="shared" si="57"/>
        <v>3.5899999999999661</v>
      </c>
      <c r="H165" s="80">
        <f t="shared" si="61"/>
        <v>1.7949999999999831</v>
      </c>
      <c r="I165" s="80">
        <f t="shared" si="61"/>
        <v>1.7949999999999831</v>
      </c>
      <c r="J165" s="81">
        <f t="shared" si="46"/>
        <v>1.6708099999999915</v>
      </c>
      <c r="K165" s="82">
        <f t="shared" si="47"/>
        <v>5.3833915902498708</v>
      </c>
      <c r="L165" s="70">
        <f t="shared" si="48"/>
        <v>3738986198.8712707</v>
      </c>
      <c r="M165" s="67">
        <f t="shared" si="59"/>
        <v>31.800000000000018</v>
      </c>
      <c r="N165" s="71">
        <v>159</v>
      </c>
      <c r="O165" s="94">
        <f t="shared" si="49"/>
        <v>159</v>
      </c>
      <c r="P165" s="94">
        <f t="shared" si="50"/>
        <v>10</v>
      </c>
      <c r="Q165" s="72">
        <v>1</v>
      </c>
      <c r="R165" s="94">
        <f>R$3/U$3</f>
        <v>0.90909090909090906</v>
      </c>
      <c r="S165" s="93">
        <f>S164*Q165</f>
        <v>110592</v>
      </c>
      <c r="T165" s="93">
        <f t="shared" si="51"/>
        <v>86056587.997342989</v>
      </c>
      <c r="U165" s="93">
        <f t="shared" si="52"/>
        <v>37389861988.712708</v>
      </c>
      <c r="V165" s="93">
        <f t="shared" si="53"/>
        <v>186949309943.56354</v>
      </c>
      <c r="W165" s="93">
        <f t="shared" si="54"/>
        <v>2182.243354307032</v>
      </c>
      <c r="X165" s="94">
        <f t="shared" si="55"/>
        <v>434.47994928484877</v>
      </c>
      <c r="Y165" s="120">
        <f>X165/(($C165/R$3))</f>
        <v>55.560095816476831</v>
      </c>
    </row>
    <row r="166" spans="1:25">
      <c r="A166" s="67">
        <f t="shared" si="44"/>
        <v>64.000000000000611</v>
      </c>
      <c r="B166" s="67">
        <f t="shared" si="45"/>
        <v>5.333333333333333</v>
      </c>
      <c r="C166" s="112">
        <f t="shared" si="60"/>
        <v>7.8199999999999994</v>
      </c>
      <c r="D166" s="116"/>
      <c r="E166" s="68">
        <f t="shared" si="43"/>
        <v>42.46447679999897</v>
      </c>
      <c r="F166" s="80">
        <f t="shared" si="56"/>
        <v>0.26000000000000012</v>
      </c>
      <c r="G166" s="80">
        <f t="shared" si="57"/>
        <v>3.5999999999999659</v>
      </c>
      <c r="H166" s="80">
        <f t="shared" si="61"/>
        <v>1.7999999999999829</v>
      </c>
      <c r="I166" s="80">
        <f t="shared" si="61"/>
        <v>1.7999999999999829</v>
      </c>
      <c r="J166" s="81">
        <f t="shared" si="46"/>
        <v>1.6759999999999915</v>
      </c>
      <c r="K166" s="82">
        <f t="shared" si="47"/>
        <v>5.4302399999998689</v>
      </c>
      <c r="L166" s="70">
        <f t="shared" si="48"/>
        <v>4294967296.0000458</v>
      </c>
      <c r="M166" s="67">
        <f t="shared" si="59"/>
        <v>32.000000000000014</v>
      </c>
      <c r="N166" s="71">
        <v>160</v>
      </c>
      <c r="O166" s="94">
        <f t="shared" si="49"/>
        <v>160</v>
      </c>
      <c r="P166" s="94">
        <f t="shared" si="50"/>
        <v>10</v>
      </c>
      <c r="Q166" s="72">
        <v>4</v>
      </c>
      <c r="R166" s="94">
        <f>R$3/U$3</f>
        <v>0.90909090909090906</v>
      </c>
      <c r="S166" s="93">
        <f>S165*Q166</f>
        <v>442368</v>
      </c>
      <c r="T166" s="93">
        <f t="shared" si="51"/>
        <v>349405732.11926425</v>
      </c>
      <c r="U166" s="93">
        <f t="shared" si="52"/>
        <v>42949672960.000458</v>
      </c>
      <c r="V166" s="93">
        <f t="shared" si="53"/>
        <v>214748364800.00229</v>
      </c>
      <c r="W166" s="93">
        <f t="shared" si="54"/>
        <v>2261.3333333333549</v>
      </c>
      <c r="X166" s="94">
        <f t="shared" si="55"/>
        <v>122.92206169456959</v>
      </c>
      <c r="Y166" s="120">
        <f>X166/(($C166/R$3))</f>
        <v>15.718933720533197</v>
      </c>
    </row>
    <row r="167" spans="1:25">
      <c r="A167" s="67">
        <f t="shared" si="44"/>
        <v>66.256955125848805</v>
      </c>
      <c r="B167" s="67">
        <f t="shared" si="45"/>
        <v>5.3666666666666663</v>
      </c>
      <c r="C167" s="112">
        <f t="shared" si="60"/>
        <v>7.8199999999999994</v>
      </c>
      <c r="D167" s="116"/>
      <c r="E167" s="68">
        <f t="shared" si="43"/>
        <v>42.833457324153962</v>
      </c>
      <c r="F167" s="80">
        <f t="shared" si="56"/>
        <v>0.26100000000000012</v>
      </c>
      <c r="G167" s="80">
        <f t="shared" si="57"/>
        <v>3.6099999999999657</v>
      </c>
      <c r="H167" s="80">
        <f t="shared" si="61"/>
        <v>1.8049999999999828</v>
      </c>
      <c r="I167" s="80">
        <f t="shared" si="61"/>
        <v>1.8049999999999828</v>
      </c>
      <c r="J167" s="81">
        <f t="shared" si="46"/>
        <v>1.6812099999999912</v>
      </c>
      <c r="K167" s="82">
        <f t="shared" si="47"/>
        <v>5.4774242102498674</v>
      </c>
      <c r="L167" s="70">
        <f t="shared" si="48"/>
        <v>4933621867.6813173</v>
      </c>
      <c r="M167" s="67">
        <f t="shared" si="59"/>
        <v>32.200000000000017</v>
      </c>
      <c r="N167" s="71">
        <v>161</v>
      </c>
      <c r="O167" s="94">
        <f t="shared" si="49"/>
        <v>161</v>
      </c>
      <c r="P167" s="94">
        <f t="shared" si="50"/>
        <v>10</v>
      </c>
      <c r="Q167" s="72">
        <v>1</v>
      </c>
      <c r="R167" s="94">
        <f>R$3/U$3</f>
        <v>0.90909090909090906</v>
      </c>
      <c r="S167" s="93">
        <f>S166*Q167</f>
        <v>442368</v>
      </c>
      <c r="T167" s="93">
        <f t="shared" si="51"/>
        <v>354644534.61764538</v>
      </c>
      <c r="U167" s="93">
        <f t="shared" si="52"/>
        <v>49336218676.813171</v>
      </c>
      <c r="V167" s="93">
        <f t="shared" si="53"/>
        <v>246681093384.06586</v>
      </c>
      <c r="W167" s="93">
        <f t="shared" si="54"/>
        <v>2343.2876462841859</v>
      </c>
      <c r="X167" s="94">
        <f t="shared" si="55"/>
        <v>139.11456080947156</v>
      </c>
      <c r="Y167" s="120">
        <f>X167/(($C167/R$3))</f>
        <v>17.78958578126235</v>
      </c>
    </row>
    <row r="168" spans="1:25">
      <c r="A168" s="67">
        <f t="shared" si="44"/>
        <v>68.593501602323443</v>
      </c>
      <c r="B168" s="67">
        <f t="shared" si="45"/>
        <v>5.4</v>
      </c>
      <c r="C168" s="112">
        <f t="shared" si="60"/>
        <v>7.8199999999999994</v>
      </c>
      <c r="D168" s="116"/>
      <c r="E168" s="68">
        <f t="shared" si="43"/>
        <v>43.205078376878951</v>
      </c>
      <c r="F168" s="80">
        <f t="shared" si="56"/>
        <v>0.26200000000000012</v>
      </c>
      <c r="G168" s="80">
        <f t="shared" si="57"/>
        <v>3.6199999999999655</v>
      </c>
      <c r="H168" s="80">
        <f t="shared" ref="H168:I183" si="62">H167+0.5%</f>
        <v>1.8099999999999827</v>
      </c>
      <c r="I168" s="80">
        <f t="shared" si="62"/>
        <v>1.8099999999999827</v>
      </c>
      <c r="J168" s="81">
        <f t="shared" si="46"/>
        <v>1.6864399999999913</v>
      </c>
      <c r="K168" s="82">
        <f t="shared" si="47"/>
        <v>5.5249460839998665</v>
      </c>
      <c r="L168" s="70">
        <f t="shared" si="48"/>
        <v>5667243323.5829287</v>
      </c>
      <c r="M168" s="67">
        <f t="shared" si="59"/>
        <v>32.400000000000013</v>
      </c>
      <c r="N168" s="71">
        <v>162</v>
      </c>
      <c r="O168" s="94">
        <f t="shared" si="49"/>
        <v>162</v>
      </c>
      <c r="P168" s="94">
        <f t="shared" si="50"/>
        <v>10</v>
      </c>
      <c r="Q168" s="72">
        <v>1</v>
      </c>
      <c r="R168" s="94">
        <f>R$3/U$3</f>
        <v>0.90909090909090906</v>
      </c>
      <c r="S168" s="93">
        <f>S167*Q168</f>
        <v>442368</v>
      </c>
      <c r="T168" s="93">
        <f t="shared" si="51"/>
        <v>359943285.98588192</v>
      </c>
      <c r="U168" s="93">
        <f t="shared" si="52"/>
        <v>56672433235.829285</v>
      </c>
      <c r="V168" s="93">
        <f t="shared" si="53"/>
        <v>283362166179.14642</v>
      </c>
      <c r="W168" s="93">
        <f t="shared" si="54"/>
        <v>2428.2099567222499</v>
      </c>
      <c r="X168" s="94">
        <f t="shared" si="55"/>
        <v>157.44822988044885</v>
      </c>
      <c r="Y168" s="120">
        <f>X168/(($C168/R$3))</f>
        <v>20.134044741745377</v>
      </c>
    </row>
    <row r="169" spans="1:25">
      <c r="A169" s="67">
        <f t="shared" si="44"/>
        <v>71.01244621234278</v>
      </c>
      <c r="B169" s="67">
        <f t="shared" si="45"/>
        <v>5.4333333333333336</v>
      </c>
      <c r="C169" s="112">
        <f t="shared" si="60"/>
        <v>7.8199999999999994</v>
      </c>
      <c r="D169" s="116"/>
      <c r="E169" s="68">
        <f t="shared" si="43"/>
        <v>43.579354573753932</v>
      </c>
      <c r="F169" s="80">
        <f t="shared" si="56"/>
        <v>0.26300000000000012</v>
      </c>
      <c r="G169" s="80">
        <f t="shared" si="57"/>
        <v>3.6299999999999653</v>
      </c>
      <c r="H169" s="80">
        <f t="shared" si="62"/>
        <v>1.8149999999999826</v>
      </c>
      <c r="I169" s="80">
        <f t="shared" si="62"/>
        <v>1.8149999999999826</v>
      </c>
      <c r="J169" s="81">
        <f t="shared" si="46"/>
        <v>1.691689999999991</v>
      </c>
      <c r="K169" s="82">
        <f t="shared" si="47"/>
        <v>5.5728074902498639</v>
      </c>
      <c r="L169" s="70">
        <f t="shared" si="48"/>
        <v>6509953083.1676407</v>
      </c>
      <c r="M169" s="67">
        <f t="shared" si="59"/>
        <v>32.600000000000016</v>
      </c>
      <c r="N169" s="71">
        <v>163</v>
      </c>
      <c r="O169" s="94">
        <f t="shared" si="49"/>
        <v>163</v>
      </c>
      <c r="P169" s="94">
        <f t="shared" si="50"/>
        <v>10</v>
      </c>
      <c r="Q169" s="72">
        <v>1</v>
      </c>
      <c r="R169" s="94">
        <f>R$3/U$3</f>
        <v>0.90909090909090906</v>
      </c>
      <c r="S169" s="93">
        <f>S168*Q169</f>
        <v>442368</v>
      </c>
      <c r="T169" s="93">
        <f t="shared" si="51"/>
        <v>365302516.11548799</v>
      </c>
      <c r="U169" s="93">
        <f t="shared" si="52"/>
        <v>65099530831.676407</v>
      </c>
      <c r="V169" s="93">
        <f t="shared" si="53"/>
        <v>325497654158.38202</v>
      </c>
      <c r="W169" s="93">
        <f t="shared" si="54"/>
        <v>2516.2076774573461</v>
      </c>
      <c r="X169" s="94">
        <f t="shared" si="55"/>
        <v>178.20717887170429</v>
      </c>
      <c r="Y169" s="120">
        <f>X169/(($C169/R$3))</f>
        <v>22.788641799450676</v>
      </c>
    </row>
    <row r="170" spans="1:25">
      <c r="A170" s="67">
        <f t="shared" si="44"/>
        <v>73.516694719810957</v>
      </c>
      <c r="B170" s="67">
        <f t="shared" si="45"/>
        <v>5.4666666666666668</v>
      </c>
      <c r="C170" s="112">
        <f t="shared" si="60"/>
        <v>7.8199999999999994</v>
      </c>
      <c r="D170" s="116"/>
      <c r="E170" s="68">
        <f t="shared" si="43"/>
        <v>43.956300577278924</v>
      </c>
      <c r="F170" s="80">
        <f t="shared" si="56"/>
        <v>0.26400000000000012</v>
      </c>
      <c r="G170" s="80">
        <f t="shared" si="57"/>
        <v>3.639999999999965</v>
      </c>
      <c r="H170" s="80">
        <f t="shared" si="62"/>
        <v>1.8199999999999825</v>
      </c>
      <c r="I170" s="80">
        <f t="shared" si="62"/>
        <v>1.8199999999999825</v>
      </c>
      <c r="J170" s="81">
        <f t="shared" si="46"/>
        <v>1.6969599999999911</v>
      </c>
      <c r="K170" s="82">
        <f t="shared" si="47"/>
        <v>5.6210103039998627</v>
      </c>
      <c r="L170" s="70">
        <f t="shared" si="48"/>
        <v>7477972397.7425442</v>
      </c>
      <c r="M170" s="67">
        <f t="shared" si="59"/>
        <v>32.800000000000018</v>
      </c>
      <c r="N170" s="71">
        <v>164</v>
      </c>
      <c r="O170" s="94">
        <f t="shared" si="49"/>
        <v>164</v>
      </c>
      <c r="P170" s="94">
        <f t="shared" si="50"/>
        <v>10</v>
      </c>
      <c r="Q170" s="72">
        <v>1</v>
      </c>
      <c r="R170" s="94">
        <f>R$3/U$3</f>
        <v>0.90909090909090906</v>
      </c>
      <c r="S170" s="93">
        <f>S169*Q170</f>
        <v>442368</v>
      </c>
      <c r="T170" s="93">
        <f t="shared" si="51"/>
        <v>370722758.30019003</v>
      </c>
      <c r="U170" s="93">
        <f t="shared" si="52"/>
        <v>74779723977.425446</v>
      </c>
      <c r="V170" s="93">
        <f t="shared" si="53"/>
        <v>373898619887.1272</v>
      </c>
      <c r="W170" s="93">
        <f t="shared" si="54"/>
        <v>2607.392106062629</v>
      </c>
      <c r="X170" s="94">
        <f t="shared" si="55"/>
        <v>201.71333510869357</v>
      </c>
      <c r="Y170" s="120">
        <f>X170/(($C170/R$3))</f>
        <v>25.794544131546495</v>
      </c>
    </row>
    <row r="171" spans="1:25">
      <c r="A171" s="67">
        <f t="shared" si="44"/>
        <v>76.109255360174899</v>
      </c>
      <c r="B171" s="67">
        <f t="shared" si="45"/>
        <v>5.5</v>
      </c>
      <c r="C171" s="112">
        <f t="shared" si="60"/>
        <v>7.8199999999999994</v>
      </c>
      <c r="D171" s="116"/>
      <c r="E171" s="68">
        <f t="shared" si="43"/>
        <v>44.335931096873907</v>
      </c>
      <c r="F171" s="80">
        <f t="shared" si="56"/>
        <v>0.26500000000000012</v>
      </c>
      <c r="G171" s="80">
        <f t="shared" si="57"/>
        <v>3.6499999999999648</v>
      </c>
      <c r="H171" s="80">
        <f t="shared" si="62"/>
        <v>1.8249999999999824</v>
      </c>
      <c r="I171" s="80">
        <f t="shared" si="62"/>
        <v>1.8249999999999824</v>
      </c>
      <c r="J171" s="81">
        <f t="shared" si="46"/>
        <v>1.7022499999999909</v>
      </c>
      <c r="K171" s="82">
        <f t="shared" si="47"/>
        <v>5.6695564062498605</v>
      </c>
      <c r="L171" s="70">
        <f t="shared" si="48"/>
        <v>8589934592.0000935</v>
      </c>
      <c r="M171" s="67">
        <f t="shared" si="59"/>
        <v>33.000000000000021</v>
      </c>
      <c r="N171" s="71">
        <v>165</v>
      </c>
      <c r="O171" s="94">
        <f t="shared" si="49"/>
        <v>165</v>
      </c>
      <c r="P171" s="94">
        <f t="shared" si="50"/>
        <v>10</v>
      </c>
      <c r="Q171" s="72">
        <v>1</v>
      </c>
      <c r="R171" s="94">
        <f>R$3/U$3</f>
        <v>0.90909090909090906</v>
      </c>
      <c r="S171" s="93">
        <f>S170*Q171</f>
        <v>442368</v>
      </c>
      <c r="T171" s="93">
        <f t="shared" si="51"/>
        <v>376204549.24799073</v>
      </c>
      <c r="U171" s="93">
        <f t="shared" si="52"/>
        <v>85899345920.000931</v>
      </c>
      <c r="V171" s="93">
        <f t="shared" si="53"/>
        <v>429496729600.00464</v>
      </c>
      <c r="W171" s="93">
        <f t="shared" si="54"/>
        <v>2701.8785652862089</v>
      </c>
      <c r="X171" s="94">
        <f t="shared" si="55"/>
        <v>228.33149171563269</v>
      </c>
      <c r="Y171" s="120">
        <f>X171/(($C171/R$3))</f>
        <v>29.198400475144847</v>
      </c>
    </row>
    <row r="172" spans="1:25">
      <c r="A172" s="67">
        <f t="shared" si="44"/>
        <v>78.79324245407544</v>
      </c>
      <c r="B172" s="67">
        <f t="shared" si="45"/>
        <v>5.5333333333333332</v>
      </c>
      <c r="C172" s="112">
        <f t="shared" si="60"/>
        <v>7.8199999999999994</v>
      </c>
      <c r="D172" s="116"/>
      <c r="E172" s="68">
        <f t="shared" si="43"/>
        <v>44.718260888878895</v>
      </c>
      <c r="F172" s="80">
        <f t="shared" si="56"/>
        <v>0.26600000000000013</v>
      </c>
      <c r="G172" s="80">
        <f t="shared" si="57"/>
        <v>3.6599999999999646</v>
      </c>
      <c r="H172" s="80">
        <f t="shared" si="62"/>
        <v>1.8299999999999823</v>
      </c>
      <c r="I172" s="80">
        <f t="shared" si="62"/>
        <v>1.8299999999999823</v>
      </c>
      <c r="J172" s="81">
        <f t="shared" si="46"/>
        <v>1.7075599999999911</v>
      </c>
      <c r="K172" s="82">
        <f t="shared" si="47"/>
        <v>5.7184476839998588</v>
      </c>
      <c r="L172" s="70">
        <f t="shared" si="48"/>
        <v>9867243735.3626366</v>
      </c>
      <c r="M172" s="67">
        <f t="shared" si="59"/>
        <v>33.200000000000017</v>
      </c>
      <c r="N172" s="71">
        <v>166</v>
      </c>
      <c r="O172" s="94">
        <f t="shared" si="49"/>
        <v>166</v>
      </c>
      <c r="P172" s="94">
        <f t="shared" si="50"/>
        <v>10</v>
      </c>
      <c r="Q172" s="72">
        <v>1</v>
      </c>
      <c r="R172" s="94">
        <f>R$3/U$3</f>
        <v>0.90909090909090906</v>
      </c>
      <c r="S172" s="93">
        <f>S171*Q172</f>
        <v>442368</v>
      </c>
      <c r="T172" s="93">
        <f t="shared" si="51"/>
        <v>381748429.09323436</v>
      </c>
      <c r="U172" s="93">
        <f t="shared" si="52"/>
        <v>98672437353.626373</v>
      </c>
      <c r="V172" s="93">
        <f t="shared" si="53"/>
        <v>493362186768.13184</v>
      </c>
      <c r="W172" s="93">
        <f t="shared" si="54"/>
        <v>2799.7865485348138</v>
      </c>
      <c r="X172" s="94">
        <f t="shared" si="55"/>
        <v>258.47503181087779</v>
      </c>
      <c r="Y172" s="120">
        <f>X172/(($C172/R$3))</f>
        <v>33.053073121595631</v>
      </c>
    </row>
    <row r="173" spans="1:25">
      <c r="A173" s="67">
        <f t="shared" si="44"/>
        <v>81.571880148433621</v>
      </c>
      <c r="B173" s="67">
        <f t="shared" si="45"/>
        <v>5.5666666666666664</v>
      </c>
      <c r="C173" s="112">
        <f t="shared" si="60"/>
        <v>7.8199999999999994</v>
      </c>
      <c r="D173" s="116"/>
      <c r="E173" s="68">
        <f t="shared" si="43"/>
        <v>45.103304756553882</v>
      </c>
      <c r="F173" s="80">
        <f t="shared" si="56"/>
        <v>0.26700000000000013</v>
      </c>
      <c r="G173" s="80">
        <f t="shared" si="57"/>
        <v>3.6699999999999644</v>
      </c>
      <c r="H173" s="80">
        <f t="shared" si="62"/>
        <v>1.8349999999999822</v>
      </c>
      <c r="I173" s="80">
        <f t="shared" si="62"/>
        <v>1.8349999999999822</v>
      </c>
      <c r="J173" s="81">
        <f t="shared" si="46"/>
        <v>1.7128899999999909</v>
      </c>
      <c r="K173" s="82">
        <f t="shared" si="47"/>
        <v>5.7676860302498572</v>
      </c>
      <c r="L173" s="70">
        <f t="shared" si="48"/>
        <v>11334486647.165861</v>
      </c>
      <c r="M173" s="67">
        <f t="shared" si="59"/>
        <v>33.40000000000002</v>
      </c>
      <c r="N173" s="71">
        <v>167</v>
      </c>
      <c r="O173" s="94">
        <f t="shared" si="49"/>
        <v>167</v>
      </c>
      <c r="P173" s="94">
        <f t="shared" si="50"/>
        <v>10</v>
      </c>
      <c r="Q173" s="72">
        <v>1</v>
      </c>
      <c r="R173" s="94">
        <f>R$3/U$3</f>
        <v>0.90909090909090906</v>
      </c>
      <c r="S173" s="93">
        <f>S172*Q173</f>
        <v>442368</v>
      </c>
      <c r="T173" s="93">
        <f t="shared" si="51"/>
        <v>387354941.4086709</v>
      </c>
      <c r="U173" s="93">
        <f t="shared" si="52"/>
        <v>113344866471.65862</v>
      </c>
      <c r="V173" s="93">
        <f t="shared" si="53"/>
        <v>566724332358.29309</v>
      </c>
      <c r="W173" s="93">
        <f t="shared" si="54"/>
        <v>2901.2398706126223</v>
      </c>
      <c r="X173" s="94">
        <f t="shared" si="55"/>
        <v>292.61241914060531</v>
      </c>
      <c r="Y173" s="120">
        <f>X173/(($C173/R$3))</f>
        <v>37.418467920793518</v>
      </c>
    </row>
    <row r="174" spans="1:25">
      <c r="A174" s="67">
        <f t="shared" si="44"/>
        <v>84.448506289466096</v>
      </c>
      <c r="B174" s="67">
        <f t="shared" si="45"/>
        <v>5.6</v>
      </c>
      <c r="C174" s="112">
        <f t="shared" si="60"/>
        <v>7.8199999999999994</v>
      </c>
      <c r="D174" s="116"/>
      <c r="E174" s="68">
        <f t="shared" si="43"/>
        <v>45.49107755007887</v>
      </c>
      <c r="F174" s="80">
        <f t="shared" si="56"/>
        <v>0.26800000000000013</v>
      </c>
      <c r="G174" s="80">
        <f t="shared" si="57"/>
        <v>3.6799999999999642</v>
      </c>
      <c r="H174" s="80">
        <f t="shared" si="62"/>
        <v>1.8399999999999821</v>
      </c>
      <c r="I174" s="80">
        <f t="shared" si="62"/>
        <v>1.8399999999999821</v>
      </c>
      <c r="J174" s="81">
        <f t="shared" si="46"/>
        <v>1.7182399999999909</v>
      </c>
      <c r="K174" s="82">
        <f t="shared" si="47"/>
        <v>5.8172733439998563</v>
      </c>
      <c r="L174" s="70">
        <f t="shared" si="48"/>
        <v>13019906166.335283</v>
      </c>
      <c r="M174" s="67">
        <f t="shared" si="59"/>
        <v>33.600000000000016</v>
      </c>
      <c r="N174" s="71">
        <v>168</v>
      </c>
      <c r="O174" s="94">
        <f t="shared" si="49"/>
        <v>168</v>
      </c>
      <c r="P174" s="94">
        <f t="shared" si="50"/>
        <v>10</v>
      </c>
      <c r="Q174" s="72">
        <v>1</v>
      </c>
      <c r="R174" s="94">
        <f>R$3/U$3</f>
        <v>0.90909090909090906</v>
      </c>
      <c r="S174" s="93">
        <f>S173*Q174</f>
        <v>442368</v>
      </c>
      <c r="T174" s="93">
        <f t="shared" si="51"/>
        <v>393024633.21752071</v>
      </c>
      <c r="U174" s="93">
        <f t="shared" si="52"/>
        <v>130199061663.35283</v>
      </c>
      <c r="V174" s="93">
        <f t="shared" si="53"/>
        <v>650995308316.76416</v>
      </c>
      <c r="W174" s="93">
        <f t="shared" si="54"/>
        <v>3006.366823904993</v>
      </c>
      <c r="X174" s="94">
        <f t="shared" si="55"/>
        <v>331.27455802825915</v>
      </c>
      <c r="Y174" s="120">
        <f>X174/(($C174/R$3))</f>
        <v>42.362475451184039</v>
      </c>
    </row>
    <row r="175" spans="1:25">
      <c r="A175" s="67">
        <f t="shared" si="44"/>
        <v>87.426576432282218</v>
      </c>
      <c r="B175" s="67">
        <f t="shared" si="45"/>
        <v>5.6333333333333337</v>
      </c>
      <c r="C175" s="112">
        <f t="shared" si="60"/>
        <v>7.8199999999999994</v>
      </c>
      <c r="D175" s="116"/>
      <c r="E175" s="68">
        <f t="shared" si="43"/>
        <v>45.881594166553846</v>
      </c>
      <c r="F175" s="80">
        <f t="shared" si="56"/>
        <v>0.26900000000000013</v>
      </c>
      <c r="G175" s="80">
        <f t="shared" si="57"/>
        <v>3.689999999999964</v>
      </c>
      <c r="H175" s="80">
        <f t="shared" si="62"/>
        <v>1.844999999999982</v>
      </c>
      <c r="I175" s="80">
        <f t="shared" si="62"/>
        <v>1.844999999999982</v>
      </c>
      <c r="J175" s="81">
        <f t="shared" si="46"/>
        <v>1.7236099999999905</v>
      </c>
      <c r="K175" s="82">
        <f t="shared" si="47"/>
        <v>5.8672115302498531</v>
      </c>
      <c r="L175" s="70">
        <f t="shared" si="48"/>
        <v>14955944795.485094</v>
      </c>
      <c r="M175" s="67">
        <f t="shared" si="59"/>
        <v>33.800000000000018</v>
      </c>
      <c r="N175" s="71">
        <v>169</v>
      </c>
      <c r="O175" s="94">
        <f t="shared" si="49"/>
        <v>169</v>
      </c>
      <c r="P175" s="94">
        <f t="shared" si="50"/>
        <v>10</v>
      </c>
      <c r="Q175" s="72">
        <v>1</v>
      </c>
      <c r="R175" s="94">
        <f>R$3/U$3</f>
        <v>0.90909090909090906</v>
      </c>
      <c r="S175" s="93">
        <f>S174*Q175</f>
        <v>442368</v>
      </c>
      <c r="T175" s="93">
        <f t="shared" si="51"/>
        <v>398758055.00553894</v>
      </c>
      <c r="U175" s="93">
        <f t="shared" si="52"/>
        <v>149559447954.85095</v>
      </c>
      <c r="V175" s="93">
        <f t="shared" si="53"/>
        <v>747797239774.25476</v>
      </c>
      <c r="W175" s="93">
        <f t="shared" si="54"/>
        <v>3115.3003402036561</v>
      </c>
      <c r="X175" s="94">
        <f t="shared" si="55"/>
        <v>375.06313935846009</v>
      </c>
      <c r="Y175" s="120">
        <f>X175/(($C175/R$3))</f>
        <v>47.962038281133005</v>
      </c>
    </row>
    <row r="176" spans="1:25">
      <c r="A176" s="67">
        <f t="shared" si="44"/>
        <v>90.509667991879027</v>
      </c>
      <c r="B176" s="67">
        <f t="shared" si="45"/>
        <v>5.666666666666667</v>
      </c>
      <c r="C176" s="112">
        <f t="shared" si="60"/>
        <v>7.8199999999999994</v>
      </c>
      <c r="D176" s="116"/>
      <c r="E176" s="68">
        <f t="shared" si="43"/>
        <v>46.27486954999884</v>
      </c>
      <c r="F176" s="80">
        <f t="shared" si="56"/>
        <v>0.27000000000000013</v>
      </c>
      <c r="G176" s="80">
        <f t="shared" si="57"/>
        <v>3.6999999999999638</v>
      </c>
      <c r="H176" s="80">
        <f t="shared" si="62"/>
        <v>1.8499999999999819</v>
      </c>
      <c r="I176" s="80">
        <f t="shared" si="62"/>
        <v>1.8499999999999819</v>
      </c>
      <c r="J176" s="81">
        <f t="shared" si="46"/>
        <v>1.7289999999999905</v>
      </c>
      <c r="K176" s="82">
        <f t="shared" si="47"/>
        <v>5.917502499999852</v>
      </c>
      <c r="L176" s="70">
        <f t="shared" si="48"/>
        <v>17179869184.000195</v>
      </c>
      <c r="M176" s="67">
        <f t="shared" si="59"/>
        <v>34.000000000000014</v>
      </c>
      <c r="N176" s="71">
        <v>170</v>
      </c>
      <c r="O176" s="94">
        <f t="shared" si="49"/>
        <v>170</v>
      </c>
      <c r="P176" s="94">
        <f t="shared" si="50"/>
        <v>10</v>
      </c>
      <c r="Q176" s="72">
        <v>4</v>
      </c>
      <c r="R176" s="94">
        <f>R$3/U$3</f>
        <v>0.90909090909090906</v>
      </c>
      <c r="S176" s="93">
        <f>S175*Q176</f>
        <v>1769472</v>
      </c>
      <c r="T176" s="93">
        <f t="shared" si="51"/>
        <v>1618223042.932323</v>
      </c>
      <c r="U176" s="93">
        <f t="shared" si="52"/>
        <v>171798691840.00195</v>
      </c>
      <c r="V176" s="93">
        <f t="shared" si="53"/>
        <v>858993459200.00977</v>
      </c>
      <c r="W176" s="93">
        <f t="shared" si="54"/>
        <v>3228.1781583770185</v>
      </c>
      <c r="X176" s="94">
        <f t="shared" si="55"/>
        <v>106.16502625539914</v>
      </c>
      <c r="Y176" s="120">
        <f>X176/(($C176/R$3))</f>
        <v>13.576090313989662</v>
      </c>
    </row>
    <row r="177" spans="1:25">
      <c r="A177" s="67">
        <f t="shared" si="44"/>
        <v>93.701484540521008</v>
      </c>
      <c r="B177" s="67">
        <f t="shared" si="45"/>
        <v>5.7</v>
      </c>
      <c r="C177" s="112">
        <f t="shared" si="60"/>
        <v>7.8199999999999994</v>
      </c>
      <c r="D177" s="116"/>
      <c r="E177" s="68">
        <f t="shared" si="43"/>
        <v>46.670918691353819</v>
      </c>
      <c r="F177" s="80">
        <f t="shared" si="56"/>
        <v>0.27100000000000013</v>
      </c>
      <c r="G177" s="80">
        <f t="shared" si="57"/>
        <v>3.7099999999999635</v>
      </c>
      <c r="H177" s="80">
        <f t="shared" si="62"/>
        <v>1.8549999999999818</v>
      </c>
      <c r="I177" s="80">
        <f t="shared" si="62"/>
        <v>1.8549999999999818</v>
      </c>
      <c r="J177" s="81">
        <f t="shared" si="46"/>
        <v>1.7344099999999905</v>
      </c>
      <c r="K177" s="82">
        <f t="shared" si="47"/>
        <v>5.9681481702498491</v>
      </c>
      <c r="L177" s="70">
        <f t="shared" si="48"/>
        <v>19734487470.725281</v>
      </c>
      <c r="M177" s="67">
        <f t="shared" si="59"/>
        <v>34.200000000000017</v>
      </c>
      <c r="N177" s="71">
        <v>171</v>
      </c>
      <c r="O177" s="94">
        <f t="shared" si="49"/>
        <v>171</v>
      </c>
      <c r="P177" s="94">
        <f t="shared" si="50"/>
        <v>10</v>
      </c>
      <c r="Q177" s="72">
        <v>1</v>
      </c>
      <c r="R177" s="94">
        <f>R$3/U$3</f>
        <v>0.90909090909090906</v>
      </c>
      <c r="S177" s="93">
        <f>S176*Q177</f>
        <v>1769472</v>
      </c>
      <c r="T177" s="93">
        <f t="shared" si="51"/>
        <v>1641673231.3886602</v>
      </c>
      <c r="U177" s="93">
        <f t="shared" si="52"/>
        <v>197344874707.25281</v>
      </c>
      <c r="V177" s="93">
        <f t="shared" si="53"/>
        <v>986724373536.26404</v>
      </c>
      <c r="W177" s="93">
        <f t="shared" si="54"/>
        <v>3345.1429980966004</v>
      </c>
      <c r="X177" s="94">
        <f t="shared" si="55"/>
        <v>120.20959526782472</v>
      </c>
      <c r="Y177" s="120">
        <f>X177/(($C177/R$3))</f>
        <v>15.372071006115695</v>
      </c>
    </row>
    <row r="178" spans="1:25">
      <c r="A178" s="67">
        <f t="shared" si="44"/>
        <v>97.005860256666494</v>
      </c>
      <c r="B178" s="67">
        <f t="shared" si="45"/>
        <v>5.7333333333333334</v>
      </c>
      <c r="C178" s="112">
        <f t="shared" si="60"/>
        <v>7.8199999999999994</v>
      </c>
      <c r="D178" s="116"/>
      <c r="E178" s="68">
        <f t="shared" si="43"/>
        <v>47.0697566284788</v>
      </c>
      <c r="F178" s="80">
        <f t="shared" si="56"/>
        <v>0.27200000000000013</v>
      </c>
      <c r="G178" s="80">
        <f t="shared" si="57"/>
        <v>3.7199999999999633</v>
      </c>
      <c r="H178" s="80">
        <f t="shared" si="62"/>
        <v>1.8599999999999817</v>
      </c>
      <c r="I178" s="80">
        <f t="shared" si="62"/>
        <v>1.8599999999999817</v>
      </c>
      <c r="J178" s="81">
        <f t="shared" si="46"/>
        <v>1.7398399999999903</v>
      </c>
      <c r="K178" s="82">
        <f t="shared" si="47"/>
        <v>6.0191504639998472</v>
      </c>
      <c r="L178" s="70">
        <f t="shared" si="48"/>
        <v>22668973294.33173</v>
      </c>
      <c r="M178" s="67">
        <f t="shared" si="59"/>
        <v>34.400000000000013</v>
      </c>
      <c r="N178" s="71">
        <v>172</v>
      </c>
      <c r="O178" s="94">
        <f t="shared" si="49"/>
        <v>172</v>
      </c>
      <c r="P178" s="94">
        <f t="shared" si="50"/>
        <v>10</v>
      </c>
      <c r="Q178" s="72">
        <v>1</v>
      </c>
      <c r="R178" s="94">
        <f>R$3/U$3</f>
        <v>0.90909090909090906</v>
      </c>
      <c r="S178" s="93">
        <f>S177*Q178</f>
        <v>1769472</v>
      </c>
      <c r="T178" s="93">
        <f t="shared" si="51"/>
        <v>1665385029.174159</v>
      </c>
      <c r="U178" s="93">
        <f t="shared" si="52"/>
        <v>226689732943.31729</v>
      </c>
      <c r="V178" s="93">
        <f t="shared" si="53"/>
        <v>1133448664716.5864</v>
      </c>
      <c r="W178" s="93">
        <f t="shared" si="54"/>
        <v>3466.3427398382159</v>
      </c>
      <c r="X178" s="94">
        <f t="shared" si="55"/>
        <v>136.11851251943193</v>
      </c>
      <c r="Y178" s="120">
        <f>X178/(($C178/R$3))</f>
        <v>17.406459401461884</v>
      </c>
    </row>
    <row r="179" spans="1:25">
      <c r="A179" s="67">
        <f t="shared" si="44"/>
        <v>100.42676453078515</v>
      </c>
      <c r="B179" s="67">
        <f t="shared" si="45"/>
        <v>5.7666666666666666</v>
      </c>
      <c r="C179" s="112">
        <f t="shared" si="60"/>
        <v>7.8199999999999994</v>
      </c>
      <c r="D179" s="116"/>
      <c r="E179" s="68">
        <f t="shared" si="43"/>
        <v>47.471398446153792</v>
      </c>
      <c r="F179" s="80">
        <f t="shared" si="56"/>
        <v>0.27300000000000013</v>
      </c>
      <c r="G179" s="80">
        <f t="shared" si="57"/>
        <v>3.7299999999999631</v>
      </c>
      <c r="H179" s="80">
        <f t="shared" si="62"/>
        <v>1.8649999999999816</v>
      </c>
      <c r="I179" s="80">
        <f t="shared" si="62"/>
        <v>1.8649999999999816</v>
      </c>
      <c r="J179" s="81">
        <f t="shared" si="46"/>
        <v>1.7452899999999902</v>
      </c>
      <c r="K179" s="82">
        <f t="shared" si="47"/>
        <v>6.070511310249846</v>
      </c>
      <c r="L179" s="70">
        <f t="shared" si="48"/>
        <v>26039812332.670574</v>
      </c>
      <c r="M179" s="67">
        <f t="shared" si="59"/>
        <v>34.600000000000016</v>
      </c>
      <c r="N179" s="71">
        <v>173</v>
      </c>
      <c r="O179" s="94">
        <f t="shared" si="49"/>
        <v>173</v>
      </c>
      <c r="P179" s="94">
        <f t="shared" si="50"/>
        <v>10</v>
      </c>
      <c r="Q179" s="72">
        <v>1</v>
      </c>
      <c r="R179" s="94">
        <f>R$3/U$3</f>
        <v>0.90909090909090906</v>
      </c>
      <c r="S179" s="93">
        <f>S178*Q179</f>
        <v>1769472</v>
      </c>
      <c r="T179" s="93">
        <f t="shared" si="51"/>
        <v>1689360694.1149836</v>
      </c>
      <c r="U179" s="93">
        <f t="shared" si="52"/>
        <v>260398123326.70575</v>
      </c>
      <c r="V179" s="93">
        <f t="shared" si="53"/>
        <v>1301990616633.5288</v>
      </c>
      <c r="W179" s="93">
        <f t="shared" si="54"/>
        <v>3591.9306113844154</v>
      </c>
      <c r="X179" s="94">
        <f t="shared" si="55"/>
        <v>154.14003903004397</v>
      </c>
      <c r="Y179" s="120">
        <f>X179/(($C179/R$3))</f>
        <v>19.71100243350946</v>
      </c>
    </row>
    <row r="180" spans="1:25">
      <c r="A180" s="67">
        <f t="shared" si="44"/>
        <v>103.96830673359925</v>
      </c>
      <c r="B180" s="67">
        <f t="shared" si="45"/>
        <v>5.8</v>
      </c>
      <c r="C180" s="112">
        <f t="shared" si="60"/>
        <v>7.8199999999999994</v>
      </c>
      <c r="D180" s="116"/>
      <c r="E180" s="68">
        <f t="shared" si="43"/>
        <v>47.875859276078785</v>
      </c>
      <c r="F180" s="80">
        <f t="shared" si="56"/>
        <v>0.27400000000000013</v>
      </c>
      <c r="G180" s="80">
        <f t="shared" si="57"/>
        <v>3.7399999999999629</v>
      </c>
      <c r="H180" s="80">
        <f t="shared" si="62"/>
        <v>1.8699999999999815</v>
      </c>
      <c r="I180" s="80">
        <f t="shared" si="62"/>
        <v>1.8699999999999815</v>
      </c>
      <c r="J180" s="81">
        <f t="shared" si="46"/>
        <v>1.7507599999999903</v>
      </c>
      <c r="K180" s="82">
        <f t="shared" si="47"/>
        <v>6.1222326439998449</v>
      </c>
      <c r="L180" s="70">
        <f t="shared" si="48"/>
        <v>29911889590.970196</v>
      </c>
      <c r="M180" s="67">
        <f t="shared" si="59"/>
        <v>34.800000000000018</v>
      </c>
      <c r="N180" s="71">
        <v>174</v>
      </c>
      <c r="O180" s="94">
        <f t="shared" si="49"/>
        <v>174</v>
      </c>
      <c r="P180" s="94">
        <f t="shared" si="50"/>
        <v>10</v>
      </c>
      <c r="Q180" s="72">
        <v>1</v>
      </c>
      <c r="R180" s="94">
        <f>R$3/U$3</f>
        <v>0.90909090909090906</v>
      </c>
      <c r="S180" s="93">
        <f>S179*Q180</f>
        <v>1769472</v>
      </c>
      <c r="T180" s="93">
        <f t="shared" si="51"/>
        <v>1713602498.1287296</v>
      </c>
      <c r="U180" s="93">
        <f t="shared" si="52"/>
        <v>299118895909.70197</v>
      </c>
      <c r="V180" s="93">
        <f t="shared" si="53"/>
        <v>1495594479548.5098</v>
      </c>
      <c r="W180" s="93">
        <f t="shared" si="54"/>
        <v>3722.0653810628528</v>
      </c>
      <c r="X180" s="94">
        <f t="shared" si="55"/>
        <v>174.55559048048931</v>
      </c>
      <c r="Y180" s="120">
        <f>X180/(($C180/R$3))</f>
        <v>22.321686762210913</v>
      </c>
    </row>
    <row r="181" spans="1:25">
      <c r="A181" s="67">
        <f t="shared" si="44"/>
        <v>107.63474115247662</v>
      </c>
      <c r="B181" s="67">
        <f t="shared" si="45"/>
        <v>5.833333333333333</v>
      </c>
      <c r="C181" s="112">
        <f t="shared" si="60"/>
        <v>7.8199999999999994</v>
      </c>
      <c r="D181" s="116"/>
      <c r="E181" s="68">
        <f t="shared" si="43"/>
        <v>48.283154296873761</v>
      </c>
      <c r="F181" s="80">
        <f t="shared" si="56"/>
        <v>0.27500000000000013</v>
      </c>
      <c r="G181" s="80">
        <f t="shared" si="57"/>
        <v>3.7499999999999627</v>
      </c>
      <c r="H181" s="80">
        <f t="shared" si="62"/>
        <v>1.8749999999999813</v>
      </c>
      <c r="I181" s="80">
        <f t="shared" si="62"/>
        <v>1.8749999999999813</v>
      </c>
      <c r="J181" s="81">
        <f t="shared" si="46"/>
        <v>1.7562499999999901</v>
      </c>
      <c r="K181" s="82">
        <f t="shared" si="47"/>
        <v>6.1743164062498419</v>
      </c>
      <c r="L181" s="70">
        <f t="shared" si="48"/>
        <v>34359738368.000397</v>
      </c>
      <c r="M181" s="67">
        <f t="shared" si="59"/>
        <v>35.000000000000021</v>
      </c>
      <c r="N181" s="71">
        <v>175</v>
      </c>
      <c r="O181" s="94">
        <f t="shared" si="49"/>
        <v>175</v>
      </c>
      <c r="P181" s="94">
        <f t="shared" si="50"/>
        <v>10</v>
      </c>
      <c r="Q181" s="72">
        <v>1</v>
      </c>
      <c r="R181" s="94">
        <f>R$3/U$3</f>
        <v>0.90909090909090906</v>
      </c>
      <c r="S181" s="93">
        <f>S180*Q181</f>
        <v>1769472</v>
      </c>
      <c r="T181" s="93">
        <f t="shared" si="51"/>
        <v>1738112727.2726827</v>
      </c>
      <c r="U181" s="93">
        <f t="shared" si="52"/>
        <v>343597383680.00397</v>
      </c>
      <c r="V181" s="93">
        <f t="shared" si="53"/>
        <v>1717986918400.0198</v>
      </c>
      <c r="W181" s="93">
        <f t="shared" si="54"/>
        <v>3856.911557963746</v>
      </c>
      <c r="X181" s="94">
        <f t="shared" si="55"/>
        <v>197.68417680201412</v>
      </c>
      <c r="Y181" s="120">
        <f>X181/(($C181/R$3))</f>
        <v>25.279306496421245</v>
      </c>
    </row>
    <row r="182" spans="1:25">
      <c r="A182" s="67">
        <f t="shared" si="44"/>
        <v>111.4304721019051</v>
      </c>
      <c r="B182" s="67">
        <f t="shared" si="45"/>
        <v>5.8666666666666663</v>
      </c>
      <c r="C182" s="112">
        <f t="shared" si="60"/>
        <v>7.8199999999999994</v>
      </c>
      <c r="D182" s="116"/>
      <c r="E182" s="68">
        <f t="shared" si="43"/>
        <v>48.693298734078752</v>
      </c>
      <c r="F182" s="80">
        <f t="shared" si="56"/>
        <v>0.27600000000000013</v>
      </c>
      <c r="G182" s="80">
        <f t="shared" si="57"/>
        <v>3.7599999999999625</v>
      </c>
      <c r="H182" s="80">
        <f t="shared" si="62"/>
        <v>1.8799999999999812</v>
      </c>
      <c r="I182" s="80">
        <f t="shared" si="62"/>
        <v>1.8799999999999812</v>
      </c>
      <c r="J182" s="81">
        <f t="shared" si="46"/>
        <v>1.76175999999999</v>
      </c>
      <c r="K182" s="82">
        <f t="shared" si="47"/>
        <v>6.2267645439998409</v>
      </c>
      <c r="L182" s="70">
        <f t="shared" si="48"/>
        <v>39468974941.450569</v>
      </c>
      <c r="M182" s="67">
        <f t="shared" si="59"/>
        <v>35.200000000000017</v>
      </c>
      <c r="N182" s="71">
        <v>176</v>
      </c>
      <c r="O182" s="94">
        <f t="shared" si="49"/>
        <v>176</v>
      </c>
      <c r="P182" s="94">
        <f t="shared" si="50"/>
        <v>10</v>
      </c>
      <c r="Q182" s="72">
        <v>1</v>
      </c>
      <c r="R182" s="94">
        <f>R$3/U$3</f>
        <v>0.90909090909090906</v>
      </c>
      <c r="S182" s="93">
        <f>S181*Q182</f>
        <v>1769472</v>
      </c>
      <c r="T182" s="93">
        <f t="shared" si="51"/>
        <v>1762893681.7920778</v>
      </c>
      <c r="U182" s="93">
        <f t="shared" si="52"/>
        <v>394689749414.50568</v>
      </c>
      <c r="V182" s="93">
        <f t="shared" si="53"/>
        <v>1973448747072.5283</v>
      </c>
      <c r="W182" s="93">
        <f t="shared" si="54"/>
        <v>3996.6395993883293</v>
      </c>
      <c r="X182" s="94">
        <f t="shared" si="55"/>
        <v>223.88743773435161</v>
      </c>
      <c r="Y182" s="120">
        <f>X182/(($C182/R$3))</f>
        <v>28.63010712715494</v>
      </c>
    </row>
    <row r="183" spans="1:25">
      <c r="A183" s="67">
        <f t="shared" si="44"/>
        <v>115.36005921418754</v>
      </c>
      <c r="B183" s="67">
        <f t="shared" si="45"/>
        <v>5.9</v>
      </c>
      <c r="C183" s="112">
        <f t="shared" si="60"/>
        <v>7.8199999999999994</v>
      </c>
      <c r="D183" s="116"/>
      <c r="E183" s="68">
        <f t="shared" si="43"/>
        <v>49.106307860153727</v>
      </c>
      <c r="F183" s="80">
        <f t="shared" si="56"/>
        <v>0.27700000000000014</v>
      </c>
      <c r="G183" s="80">
        <f t="shared" si="57"/>
        <v>3.7699999999999623</v>
      </c>
      <c r="H183" s="80">
        <f t="shared" si="62"/>
        <v>1.8849999999999811</v>
      </c>
      <c r="I183" s="80">
        <f t="shared" si="62"/>
        <v>1.8849999999999811</v>
      </c>
      <c r="J183" s="81">
        <f t="shared" si="46"/>
        <v>1.7672899999999898</v>
      </c>
      <c r="K183" s="82">
        <f t="shared" si="47"/>
        <v>6.2795790102498374</v>
      </c>
      <c r="L183" s="70">
        <f t="shared" si="48"/>
        <v>45337946588.663475</v>
      </c>
      <c r="M183" s="67">
        <f t="shared" si="59"/>
        <v>35.40000000000002</v>
      </c>
      <c r="N183" s="71">
        <v>177</v>
      </c>
      <c r="O183" s="94">
        <f t="shared" si="49"/>
        <v>177</v>
      </c>
      <c r="P183" s="94">
        <f t="shared" si="50"/>
        <v>10</v>
      </c>
      <c r="Q183" s="72">
        <v>1</v>
      </c>
      <c r="R183" s="94">
        <f>R$3/U$3</f>
        <v>0.90909090909090906</v>
      </c>
      <c r="S183" s="93">
        <f>S182*Q183</f>
        <v>1769472</v>
      </c>
      <c r="T183" s="93">
        <f t="shared" si="51"/>
        <v>1787947676.168354</v>
      </c>
      <c r="U183" s="93">
        <f t="shared" si="52"/>
        <v>453379465886.63477</v>
      </c>
      <c r="V183" s="93">
        <f t="shared" si="53"/>
        <v>2266897329433.1738</v>
      </c>
      <c r="W183" s="93">
        <f t="shared" si="54"/>
        <v>4141.4261257893322</v>
      </c>
      <c r="X183" s="94">
        <f t="shared" si="55"/>
        <v>253.57535454183187</v>
      </c>
      <c r="Y183" s="120">
        <f>X183/(($C183/R$3))</f>
        <v>32.426515926065456</v>
      </c>
    </row>
    <row r="184" spans="1:25">
      <c r="A184" s="67">
        <f t="shared" si="44"/>
        <v>119.42822291671267</v>
      </c>
      <c r="B184" s="67">
        <f t="shared" si="45"/>
        <v>5.9333333333333336</v>
      </c>
      <c r="C184" s="112">
        <f t="shared" si="60"/>
        <v>7.8199999999999994</v>
      </c>
      <c r="D184" s="116"/>
      <c r="E184" s="68">
        <f t="shared" si="43"/>
        <v>49.522196994478719</v>
      </c>
      <c r="F184" s="80">
        <f t="shared" si="56"/>
        <v>0.27800000000000014</v>
      </c>
      <c r="G184" s="80">
        <f t="shared" si="57"/>
        <v>3.7799999999999621</v>
      </c>
      <c r="H184" s="80">
        <f t="shared" ref="H184:I199" si="63">H183+0.5%</f>
        <v>1.889999999999981</v>
      </c>
      <c r="I184" s="80">
        <f t="shared" si="63"/>
        <v>1.889999999999981</v>
      </c>
      <c r="J184" s="81">
        <f t="shared" si="46"/>
        <v>1.7728399999999898</v>
      </c>
      <c r="K184" s="82">
        <f t="shared" si="47"/>
        <v>6.3327617639998364</v>
      </c>
      <c r="L184" s="70">
        <f t="shared" si="48"/>
        <v>52079624665.341171</v>
      </c>
      <c r="M184" s="67">
        <f t="shared" si="59"/>
        <v>35.600000000000016</v>
      </c>
      <c r="N184" s="71">
        <v>178</v>
      </c>
      <c r="O184" s="94">
        <f t="shared" si="49"/>
        <v>178</v>
      </c>
      <c r="P184" s="94">
        <f t="shared" si="50"/>
        <v>10</v>
      </c>
      <c r="Q184" s="72">
        <v>1</v>
      </c>
      <c r="R184" s="94">
        <f>R$3/U$3</f>
        <v>0.90909090909090906</v>
      </c>
      <c r="S184" s="93">
        <f>S183*Q184</f>
        <v>1769472</v>
      </c>
      <c r="T184" s="93">
        <f t="shared" si="51"/>
        <v>1813277039.167419</v>
      </c>
      <c r="U184" s="93">
        <f t="shared" si="52"/>
        <v>520796246653.41174</v>
      </c>
      <c r="V184" s="93">
        <f t="shared" si="53"/>
        <v>2603981233267.0586</v>
      </c>
      <c r="W184" s="93">
        <f t="shared" si="54"/>
        <v>4291.4541434738758</v>
      </c>
      <c r="X184" s="94">
        <f t="shared" si="55"/>
        <v>287.21272889030769</v>
      </c>
      <c r="Y184" s="120">
        <f>X184/(($C184/R$3))</f>
        <v>36.727970446330907</v>
      </c>
    </row>
    <row r="185" spans="1:25">
      <c r="A185" s="67">
        <f t="shared" si="44"/>
        <v>123.6398501023816</v>
      </c>
      <c r="B185" s="67">
        <f t="shared" si="45"/>
        <v>5.9666666666666668</v>
      </c>
      <c r="C185" s="112">
        <f t="shared" si="60"/>
        <v>7.8199999999999994</v>
      </c>
      <c r="D185" s="116"/>
      <c r="E185" s="68">
        <f t="shared" si="43"/>
        <v>49.940981503353704</v>
      </c>
      <c r="F185" s="80">
        <f t="shared" si="56"/>
        <v>0.27900000000000014</v>
      </c>
      <c r="G185" s="80">
        <f t="shared" si="57"/>
        <v>3.7899999999999618</v>
      </c>
      <c r="H185" s="80">
        <f t="shared" si="63"/>
        <v>1.8949999999999809</v>
      </c>
      <c r="I185" s="80">
        <f t="shared" si="63"/>
        <v>1.8949999999999809</v>
      </c>
      <c r="J185" s="81">
        <f t="shared" si="46"/>
        <v>1.7784099999999898</v>
      </c>
      <c r="K185" s="82">
        <f t="shared" si="47"/>
        <v>6.3863147702498351</v>
      </c>
      <c r="L185" s="70">
        <f t="shared" si="48"/>
        <v>59823779181.940414</v>
      </c>
      <c r="M185" s="67">
        <f t="shared" si="59"/>
        <v>35.800000000000018</v>
      </c>
      <c r="N185" s="71">
        <v>179</v>
      </c>
      <c r="O185" s="94">
        <f t="shared" si="49"/>
        <v>179</v>
      </c>
      <c r="P185" s="94">
        <f t="shared" si="50"/>
        <v>10</v>
      </c>
      <c r="Q185" s="72">
        <v>1</v>
      </c>
      <c r="R185" s="94">
        <f>R$3/U$3</f>
        <v>0.90909090909090906</v>
      </c>
      <c r="S185" s="93">
        <f>S184*Q185</f>
        <v>1769472</v>
      </c>
      <c r="T185" s="93">
        <f t="shared" si="51"/>
        <v>1838884113.8878994</v>
      </c>
      <c r="U185" s="93">
        <f t="shared" si="52"/>
        <v>598237791819.40417</v>
      </c>
      <c r="V185" s="93">
        <f t="shared" si="53"/>
        <v>2991188959097.021</v>
      </c>
      <c r="W185" s="93">
        <f t="shared" si="54"/>
        <v>4446.9132753489921</v>
      </c>
      <c r="X185" s="94">
        <f t="shared" si="55"/>
        <v>325.326532162251</v>
      </c>
      <c r="Y185" s="120">
        <f>X185/(($C185/R$3))</f>
        <v>41.601858332768671</v>
      </c>
    </row>
    <row r="186" spans="1:25">
      <c r="A186" s="67">
        <f t="shared" si="44"/>
        <v>128.00000000000142</v>
      </c>
      <c r="B186" s="67">
        <f t="shared" si="45"/>
        <v>6</v>
      </c>
      <c r="C186" s="112">
        <f t="shared" si="60"/>
        <v>7.8199999999999994</v>
      </c>
      <c r="D186" s="116"/>
      <c r="E186" s="68">
        <f t="shared" si="43"/>
        <v>50.362676799998688</v>
      </c>
      <c r="F186" s="80">
        <f t="shared" si="56"/>
        <v>0.28000000000000014</v>
      </c>
      <c r="G186" s="80">
        <f t="shared" si="57"/>
        <v>3.7999999999999616</v>
      </c>
      <c r="H186" s="80">
        <f t="shared" si="63"/>
        <v>1.8999999999999808</v>
      </c>
      <c r="I186" s="80">
        <f t="shared" si="63"/>
        <v>1.8999999999999808</v>
      </c>
      <c r="J186" s="81">
        <f t="shared" si="46"/>
        <v>1.7839999999999896</v>
      </c>
      <c r="K186" s="82">
        <f t="shared" si="47"/>
        <v>6.4402399999998323</v>
      </c>
      <c r="L186" s="70">
        <f t="shared" si="48"/>
        <v>68719476736.000824</v>
      </c>
      <c r="M186" s="67">
        <f t="shared" si="59"/>
        <v>36.000000000000014</v>
      </c>
      <c r="N186" s="71">
        <v>180</v>
      </c>
      <c r="O186" s="94">
        <f t="shared" si="49"/>
        <v>180</v>
      </c>
      <c r="P186" s="94">
        <f t="shared" si="50"/>
        <v>10</v>
      </c>
      <c r="Q186" s="72">
        <v>4</v>
      </c>
      <c r="R186" s="94">
        <f>R$3/U$3</f>
        <v>0.90909090909090906</v>
      </c>
      <c r="S186" s="93">
        <f>S185*Q186</f>
        <v>7077888</v>
      </c>
      <c r="T186" s="93">
        <f t="shared" si="51"/>
        <v>7459085031.2376232</v>
      </c>
      <c r="U186" s="93">
        <f t="shared" si="52"/>
        <v>687194767360.0083</v>
      </c>
      <c r="V186" s="93">
        <f t="shared" si="53"/>
        <v>3435973836800.0415</v>
      </c>
      <c r="W186" s="93">
        <f t="shared" si="54"/>
        <v>4608.0000000000509</v>
      </c>
      <c r="X186" s="94">
        <f t="shared" si="55"/>
        <v>92.128560605239258</v>
      </c>
      <c r="Y186" s="120">
        <f>X186/(($C186/R$3))</f>
        <v>11.781145857447477</v>
      </c>
    </row>
    <row r="187" spans="1:25">
      <c r="A187" s="67">
        <f t="shared" si="44"/>
        <v>132.51391025169781</v>
      </c>
      <c r="B187" s="67">
        <f t="shared" si="45"/>
        <v>6.0333333333333332</v>
      </c>
      <c r="C187" s="112">
        <f t="shared" si="60"/>
        <v>7.8199999999999994</v>
      </c>
      <c r="D187" s="116"/>
      <c r="E187" s="68">
        <f t="shared" si="43"/>
        <v>50.787298344553669</v>
      </c>
      <c r="F187" s="80">
        <f t="shared" si="56"/>
        <v>0.28100000000000014</v>
      </c>
      <c r="G187" s="80">
        <f t="shared" si="57"/>
        <v>3.8099999999999614</v>
      </c>
      <c r="H187" s="80">
        <f t="shared" si="63"/>
        <v>1.9049999999999807</v>
      </c>
      <c r="I187" s="80">
        <f t="shared" si="63"/>
        <v>1.9049999999999807</v>
      </c>
      <c r="J187" s="81">
        <f t="shared" si="46"/>
        <v>1.7896099999999895</v>
      </c>
      <c r="K187" s="82">
        <f t="shared" si="47"/>
        <v>6.49453943024983</v>
      </c>
      <c r="L187" s="70">
        <f t="shared" si="48"/>
        <v>78937949882.901169</v>
      </c>
      <c r="M187" s="67">
        <f t="shared" si="59"/>
        <v>36.200000000000017</v>
      </c>
      <c r="N187" s="71">
        <v>181</v>
      </c>
      <c r="O187" s="94">
        <f t="shared" si="49"/>
        <v>181</v>
      </c>
      <c r="P187" s="94">
        <f t="shared" si="50"/>
        <v>10</v>
      </c>
      <c r="Q187" s="72">
        <v>1</v>
      </c>
      <c r="R187" s="94">
        <f>R$3/U$3</f>
        <v>0.90909090909090906</v>
      </c>
      <c r="S187" s="93">
        <f>S186*Q187</f>
        <v>7077888</v>
      </c>
      <c r="T187" s="93">
        <f t="shared" si="51"/>
        <v>7563763371.3631554</v>
      </c>
      <c r="U187" s="93">
        <f t="shared" si="52"/>
        <v>789379498829.01172</v>
      </c>
      <c r="V187" s="93">
        <f t="shared" si="53"/>
        <v>3946897494145.0586</v>
      </c>
      <c r="W187" s="93">
        <f t="shared" si="54"/>
        <v>4774.9178994028443</v>
      </c>
      <c r="X187" s="94">
        <f t="shared" si="55"/>
        <v>104.36332551301751</v>
      </c>
      <c r="Y187" s="120">
        <f>X187/(($C187/R$3))</f>
        <v>13.345693799618608</v>
      </c>
    </row>
    <row r="188" spans="1:25">
      <c r="A188" s="67">
        <f t="shared" si="44"/>
        <v>137.18700320464706</v>
      </c>
      <c r="B188" s="67">
        <f t="shared" si="45"/>
        <v>6.0666666666666664</v>
      </c>
      <c r="C188" s="112">
        <f t="shared" si="60"/>
        <v>7.8199999999999994</v>
      </c>
      <c r="D188" s="116"/>
      <c r="E188" s="68">
        <f t="shared" si="43"/>
        <v>51.21486164407866</v>
      </c>
      <c r="F188" s="80">
        <f t="shared" si="56"/>
        <v>0.28200000000000014</v>
      </c>
      <c r="G188" s="80">
        <f t="shared" si="57"/>
        <v>3.8199999999999612</v>
      </c>
      <c r="H188" s="80">
        <f t="shared" si="63"/>
        <v>1.9099999999999806</v>
      </c>
      <c r="I188" s="80">
        <f t="shared" si="63"/>
        <v>1.9099999999999806</v>
      </c>
      <c r="J188" s="81">
        <f t="shared" si="46"/>
        <v>1.7952399999999895</v>
      </c>
      <c r="K188" s="82">
        <f t="shared" si="47"/>
        <v>6.5492150439998289</v>
      </c>
      <c r="L188" s="70">
        <f t="shared" si="48"/>
        <v>90675893177.326965</v>
      </c>
      <c r="M188" s="67">
        <f t="shared" si="59"/>
        <v>36.400000000000013</v>
      </c>
      <c r="N188" s="71">
        <v>182</v>
      </c>
      <c r="O188" s="94">
        <f t="shared" si="49"/>
        <v>182</v>
      </c>
      <c r="P188" s="94">
        <f t="shared" si="50"/>
        <v>10</v>
      </c>
      <c r="Q188" s="72">
        <v>1</v>
      </c>
      <c r="R188" s="94">
        <f>R$3/U$3</f>
        <v>0.90909090909090906</v>
      </c>
      <c r="S188" s="93">
        <f>S187*Q188</f>
        <v>7077888</v>
      </c>
      <c r="T188" s="93">
        <f t="shared" si="51"/>
        <v>7669581021.473588</v>
      </c>
      <c r="U188" s="93">
        <f t="shared" si="52"/>
        <v>906758931773.26965</v>
      </c>
      <c r="V188" s="93">
        <f t="shared" si="53"/>
        <v>4533794658866.3486</v>
      </c>
      <c r="W188" s="93">
        <f t="shared" si="54"/>
        <v>4947.877915580937</v>
      </c>
      <c r="X188" s="94">
        <f t="shared" si="55"/>
        <v>118.22796176668466</v>
      </c>
      <c r="Y188" s="120">
        <f>X188/(($C188/R$3))</f>
        <v>15.118665187555584</v>
      </c>
    </row>
    <row r="189" spans="1:25">
      <c r="A189" s="67">
        <f t="shared" si="44"/>
        <v>142.02489242468579</v>
      </c>
      <c r="B189" s="67">
        <f t="shared" si="45"/>
        <v>6.1</v>
      </c>
      <c r="C189" s="112">
        <f t="shared" si="60"/>
        <v>7.8199999999999994</v>
      </c>
      <c r="D189" s="116"/>
      <c r="E189" s="68">
        <f t="shared" si="43"/>
        <v>51.645382252553645</v>
      </c>
      <c r="F189" s="80">
        <f t="shared" si="56"/>
        <v>0.28300000000000014</v>
      </c>
      <c r="G189" s="80">
        <f t="shared" si="57"/>
        <v>3.829999999999961</v>
      </c>
      <c r="H189" s="80">
        <f t="shared" si="63"/>
        <v>1.9149999999999805</v>
      </c>
      <c r="I189" s="80">
        <f t="shared" si="63"/>
        <v>1.9149999999999805</v>
      </c>
      <c r="J189" s="81">
        <f t="shared" si="46"/>
        <v>1.8008899999999894</v>
      </c>
      <c r="K189" s="82">
        <f t="shared" si="47"/>
        <v>6.6042688302498274</v>
      </c>
      <c r="L189" s="70">
        <f t="shared" si="48"/>
        <v>104159249330.68239</v>
      </c>
      <c r="M189" s="67">
        <f t="shared" si="59"/>
        <v>36.600000000000016</v>
      </c>
      <c r="N189" s="71">
        <v>183</v>
      </c>
      <c r="O189" s="94">
        <f t="shared" si="49"/>
        <v>183</v>
      </c>
      <c r="P189" s="94">
        <f t="shared" si="50"/>
        <v>10</v>
      </c>
      <c r="Q189" s="72">
        <v>1</v>
      </c>
      <c r="R189" s="94">
        <f>R$3/U$3</f>
        <v>0.90909090909090906</v>
      </c>
      <c r="S189" s="93">
        <f>S188*Q189</f>
        <v>7077888</v>
      </c>
      <c r="T189" s="93">
        <f t="shared" si="51"/>
        <v>7776547585.2173357</v>
      </c>
      <c r="U189" s="93">
        <f t="shared" si="52"/>
        <v>1041592493306.8239</v>
      </c>
      <c r="V189" s="93">
        <f t="shared" si="53"/>
        <v>5207962466534.1191</v>
      </c>
      <c r="W189" s="93">
        <f t="shared" si="54"/>
        <v>5127.0986165311569</v>
      </c>
      <c r="X189" s="94">
        <f t="shared" si="55"/>
        <v>133.94021985885061</v>
      </c>
      <c r="Y189" s="120">
        <f>X189/(($C189/R$3))</f>
        <v>17.127905352794198</v>
      </c>
    </row>
    <row r="190" spans="1:25">
      <c r="A190" s="67">
        <f t="shared" si="44"/>
        <v>147.03338943962217</v>
      </c>
      <c r="B190" s="67">
        <f t="shared" si="45"/>
        <v>6.1333333333333337</v>
      </c>
      <c r="C190" s="112">
        <f t="shared" si="60"/>
        <v>7.8199999999999994</v>
      </c>
      <c r="D190" s="116"/>
      <c r="E190" s="68">
        <f t="shared" si="43"/>
        <v>52.078875770878618</v>
      </c>
      <c r="F190" s="80">
        <f t="shared" si="56"/>
        <v>0.28400000000000014</v>
      </c>
      <c r="G190" s="80">
        <f t="shared" si="57"/>
        <v>3.8399999999999608</v>
      </c>
      <c r="H190" s="80">
        <f t="shared" si="63"/>
        <v>1.9199999999999804</v>
      </c>
      <c r="I190" s="80">
        <f t="shared" si="63"/>
        <v>1.9199999999999804</v>
      </c>
      <c r="J190" s="81">
        <f t="shared" si="46"/>
        <v>1.8065599999999891</v>
      </c>
      <c r="K190" s="82">
        <f t="shared" si="47"/>
        <v>6.6597027839998235</v>
      </c>
      <c r="L190" s="70">
        <f t="shared" si="48"/>
        <v>119647558363.88087</v>
      </c>
      <c r="M190" s="67">
        <f t="shared" si="59"/>
        <v>36.800000000000018</v>
      </c>
      <c r="N190" s="71">
        <v>184</v>
      </c>
      <c r="O190" s="94">
        <f t="shared" si="49"/>
        <v>184</v>
      </c>
      <c r="P190" s="94">
        <f t="shared" si="50"/>
        <v>10</v>
      </c>
      <c r="Q190" s="72">
        <v>1</v>
      </c>
      <c r="R190" s="94">
        <f>R$3/U$3</f>
        <v>0.90909090909090906</v>
      </c>
      <c r="S190" s="93">
        <f>S189*Q190</f>
        <v>7077888</v>
      </c>
      <c r="T190" s="93">
        <f t="shared" si="51"/>
        <v>7884672724.5388775</v>
      </c>
      <c r="U190" s="93">
        <f t="shared" si="52"/>
        <v>1196475583638.8088</v>
      </c>
      <c r="V190" s="93">
        <f t="shared" si="53"/>
        <v>5982377918194.0439</v>
      </c>
      <c r="W190" s="93">
        <f t="shared" si="54"/>
        <v>5312.8064717516809</v>
      </c>
      <c r="X190" s="94">
        <f t="shared" si="55"/>
        <v>151.74701924090107</v>
      </c>
      <c r="Y190" s="120">
        <f>X190/(($C190/R$3))</f>
        <v>19.404989672749497</v>
      </c>
    </row>
    <row r="191" spans="1:25">
      <c r="A191" s="67">
        <f t="shared" si="44"/>
        <v>152.21851072035005</v>
      </c>
      <c r="B191" s="67">
        <f t="shared" si="45"/>
        <v>6.166666666666667</v>
      </c>
      <c r="C191" s="112">
        <f t="shared" si="60"/>
        <v>7.8199999999999994</v>
      </c>
      <c r="D191" s="116"/>
      <c r="E191" s="68">
        <f t="shared" si="43"/>
        <v>52.515357846873613</v>
      </c>
      <c r="F191" s="80">
        <f t="shared" si="56"/>
        <v>0.28500000000000014</v>
      </c>
      <c r="G191" s="80">
        <f t="shared" si="57"/>
        <v>3.8499999999999606</v>
      </c>
      <c r="H191" s="80">
        <f t="shared" si="63"/>
        <v>1.9249999999999803</v>
      </c>
      <c r="I191" s="80">
        <f t="shared" si="63"/>
        <v>1.9249999999999803</v>
      </c>
      <c r="J191" s="81">
        <f t="shared" si="46"/>
        <v>1.8122499999999893</v>
      </c>
      <c r="K191" s="82">
        <f t="shared" si="47"/>
        <v>6.7155189062498231</v>
      </c>
      <c r="L191" s="70">
        <f t="shared" si="48"/>
        <v>137438953472.00174</v>
      </c>
      <c r="M191" s="67">
        <f t="shared" si="59"/>
        <v>37.000000000000021</v>
      </c>
      <c r="N191" s="71">
        <v>185</v>
      </c>
      <c r="O191" s="94">
        <f t="shared" si="49"/>
        <v>185</v>
      </c>
      <c r="P191" s="94">
        <f t="shared" si="50"/>
        <v>10</v>
      </c>
      <c r="Q191" s="72">
        <v>1</v>
      </c>
      <c r="R191" s="94">
        <f>R$3/U$3</f>
        <v>0.90909090909090906</v>
      </c>
      <c r="S191" s="93">
        <f>S190*Q191</f>
        <v>7077888</v>
      </c>
      <c r="T191" s="93">
        <f t="shared" si="51"/>
        <v>7993966159.8717899</v>
      </c>
      <c r="U191" s="93">
        <f t="shared" si="52"/>
        <v>1374389534720.0173</v>
      </c>
      <c r="V191" s="93">
        <f t="shared" si="53"/>
        <v>6871947673600.0869</v>
      </c>
      <c r="W191" s="93">
        <f t="shared" si="54"/>
        <v>5505.2361377193265</v>
      </c>
      <c r="X191" s="94">
        <f t="shared" si="55"/>
        <v>171.9283653737734</v>
      </c>
      <c r="Y191" s="120">
        <f>X191/(($C191/R$3))</f>
        <v>21.985724472349542</v>
      </c>
    </row>
    <row r="192" spans="1:25">
      <c r="A192" s="67">
        <f t="shared" si="44"/>
        <v>157.58648490815111</v>
      </c>
      <c r="B192" s="67">
        <f t="shared" si="45"/>
        <v>6.2</v>
      </c>
      <c r="C192" s="112">
        <f t="shared" si="60"/>
        <v>7.8199999999999994</v>
      </c>
      <c r="D192" s="116"/>
      <c r="E192" s="68">
        <f t="shared" si="43"/>
        <v>52.954844175278595</v>
      </c>
      <c r="F192" s="80">
        <f t="shared" si="56"/>
        <v>0.28600000000000014</v>
      </c>
      <c r="G192" s="80">
        <f t="shared" si="57"/>
        <v>3.8599999999999604</v>
      </c>
      <c r="H192" s="80">
        <f t="shared" si="63"/>
        <v>1.9299999999999802</v>
      </c>
      <c r="I192" s="80">
        <f t="shared" si="63"/>
        <v>1.9299999999999802</v>
      </c>
      <c r="J192" s="81">
        <f t="shared" si="46"/>
        <v>1.8179599999999891</v>
      </c>
      <c r="K192" s="82">
        <f t="shared" si="47"/>
        <v>6.7717192039998206</v>
      </c>
      <c r="L192" s="70">
        <f t="shared" si="48"/>
        <v>157875899765.80237</v>
      </c>
      <c r="M192" s="67">
        <f t="shared" si="59"/>
        <v>37.200000000000024</v>
      </c>
      <c r="N192" s="71">
        <v>186</v>
      </c>
      <c r="O192" s="94">
        <f t="shared" si="49"/>
        <v>186</v>
      </c>
      <c r="P192" s="94">
        <f t="shared" si="50"/>
        <v>10</v>
      </c>
      <c r="Q192" s="72">
        <v>1</v>
      </c>
      <c r="R192" s="94">
        <f>R$3/U$3</f>
        <v>0.90909090909090906</v>
      </c>
      <c r="S192" s="93">
        <f>S191*Q192</f>
        <v>7077888</v>
      </c>
      <c r="T192" s="93">
        <f t="shared" si="51"/>
        <v>8104437670.3317623</v>
      </c>
      <c r="U192" s="93">
        <f t="shared" si="52"/>
        <v>1578758997658.0237</v>
      </c>
      <c r="V192" s="93">
        <f t="shared" si="53"/>
        <v>7893794988290.1182</v>
      </c>
      <c r="W192" s="93">
        <f t="shared" si="54"/>
        <v>5704.6307536750701</v>
      </c>
      <c r="X192" s="94">
        <f t="shared" si="55"/>
        <v>194.80179401433978</v>
      </c>
      <c r="Y192" s="120">
        <f>X192/(($C192/R$3))</f>
        <v>24.910715347102276</v>
      </c>
    </row>
    <row r="193" spans="1:25">
      <c r="A193" s="67">
        <f t="shared" si="44"/>
        <v>163.14376029686747</v>
      </c>
      <c r="B193" s="67">
        <f t="shared" si="45"/>
        <v>6.2333333333333334</v>
      </c>
      <c r="C193" s="112">
        <f t="shared" si="60"/>
        <v>7.8199999999999994</v>
      </c>
      <c r="D193" s="116"/>
      <c r="E193" s="68">
        <f t="shared" si="43"/>
        <v>53.397350497753578</v>
      </c>
      <c r="F193" s="80">
        <f t="shared" si="56"/>
        <v>0.28700000000000014</v>
      </c>
      <c r="G193" s="80">
        <f t="shared" si="57"/>
        <v>3.8699999999999601</v>
      </c>
      <c r="H193" s="80">
        <f t="shared" si="63"/>
        <v>1.9349999999999801</v>
      </c>
      <c r="I193" s="80">
        <f t="shared" si="63"/>
        <v>1.9349999999999801</v>
      </c>
      <c r="J193" s="81">
        <f t="shared" si="46"/>
        <v>1.8236899999999889</v>
      </c>
      <c r="K193" s="82">
        <f t="shared" si="47"/>
        <v>6.8283056902498185</v>
      </c>
      <c r="L193" s="70">
        <f t="shared" si="48"/>
        <v>181351786354.65399</v>
      </c>
      <c r="M193" s="67">
        <f t="shared" si="59"/>
        <v>37.40000000000002</v>
      </c>
      <c r="N193" s="71">
        <v>187</v>
      </c>
      <c r="O193" s="94">
        <f t="shared" si="49"/>
        <v>187</v>
      </c>
      <c r="P193" s="94">
        <f t="shared" si="50"/>
        <v>10</v>
      </c>
      <c r="Q193" s="72">
        <v>1</v>
      </c>
      <c r="R193" s="94">
        <f>R$3/U$3</f>
        <v>0.90909090909090906</v>
      </c>
      <c r="S193" s="93">
        <f>S192*Q193</f>
        <v>7077888</v>
      </c>
      <c r="T193" s="93">
        <f t="shared" si="51"/>
        <v>8216097093.9096537</v>
      </c>
      <c r="U193" s="93">
        <f t="shared" si="52"/>
        <v>1813517863546.54</v>
      </c>
      <c r="V193" s="93">
        <f t="shared" si="53"/>
        <v>9067589317732.6992</v>
      </c>
      <c r="W193" s="93">
        <f t="shared" si="54"/>
        <v>5911.2422480898313</v>
      </c>
      <c r="X193" s="94">
        <f t="shared" si="55"/>
        <v>220.72741385819873</v>
      </c>
      <c r="Y193" s="120">
        <f>X193/(($C193/R$3))</f>
        <v>28.226012002327206</v>
      </c>
    </row>
    <row r="194" spans="1:25">
      <c r="A194" s="67">
        <f t="shared" si="44"/>
        <v>168.89701257893245</v>
      </c>
      <c r="B194" s="67">
        <f t="shared" si="45"/>
        <v>6.2666666666666666</v>
      </c>
      <c r="C194" s="112">
        <f t="shared" si="60"/>
        <v>7.8199999999999994</v>
      </c>
      <c r="D194" s="116"/>
      <c r="E194" s="68">
        <f t="shared" si="43"/>
        <v>53.842892602878557</v>
      </c>
      <c r="F194" s="80">
        <f t="shared" si="56"/>
        <v>0.28800000000000014</v>
      </c>
      <c r="G194" s="80">
        <f t="shared" si="57"/>
        <v>3.8799999999999599</v>
      </c>
      <c r="H194" s="80">
        <f t="shared" si="63"/>
        <v>1.93999999999998</v>
      </c>
      <c r="I194" s="80">
        <f t="shared" si="63"/>
        <v>1.93999999999998</v>
      </c>
      <c r="J194" s="81">
        <f t="shared" si="46"/>
        <v>1.8294399999999889</v>
      </c>
      <c r="K194" s="82">
        <f t="shared" si="47"/>
        <v>6.8852803839998158</v>
      </c>
      <c r="L194" s="70">
        <f t="shared" si="48"/>
        <v>208318498661.36481</v>
      </c>
      <c r="M194" s="67">
        <f t="shared" si="59"/>
        <v>37.600000000000023</v>
      </c>
      <c r="N194" s="71">
        <v>188</v>
      </c>
      <c r="O194" s="94">
        <f t="shared" si="49"/>
        <v>188</v>
      </c>
      <c r="P194" s="94">
        <f t="shared" si="50"/>
        <v>10</v>
      </c>
      <c r="Q194" s="72">
        <v>1</v>
      </c>
      <c r="R194" s="94">
        <f>R$3/U$3</f>
        <v>0.90909090909090906</v>
      </c>
      <c r="S194" s="93">
        <f>S193*Q194</f>
        <v>7077888</v>
      </c>
      <c r="T194" s="93">
        <f t="shared" si="51"/>
        <v>8328954327.6645136</v>
      </c>
      <c r="U194" s="93">
        <f t="shared" si="52"/>
        <v>2083184986613.6479</v>
      </c>
      <c r="V194" s="93">
        <f t="shared" si="53"/>
        <v>10415924933068.24</v>
      </c>
      <c r="W194" s="93">
        <f t="shared" si="54"/>
        <v>6125.33165619595</v>
      </c>
      <c r="X194" s="94">
        <f t="shared" si="55"/>
        <v>250.11362827316464</v>
      </c>
      <c r="Y194" s="120">
        <f>X194/(($C194/R$3))</f>
        <v>31.983839932629753</v>
      </c>
    </row>
    <row r="195" spans="1:25">
      <c r="A195" s="67">
        <f t="shared" si="44"/>
        <v>174.85315286456469</v>
      </c>
      <c r="B195" s="67">
        <f t="shared" si="45"/>
        <v>6.3</v>
      </c>
      <c r="C195" s="112">
        <f t="shared" si="60"/>
        <v>7.8199999999999994</v>
      </c>
      <c r="D195" s="116"/>
      <c r="E195" s="68">
        <f t="shared" si="43"/>
        <v>54.291486326153532</v>
      </c>
      <c r="F195" s="80">
        <f t="shared" si="56"/>
        <v>0.28900000000000015</v>
      </c>
      <c r="G195" s="80">
        <f t="shared" si="57"/>
        <v>3.8899999999999597</v>
      </c>
      <c r="H195" s="80">
        <f t="shared" si="63"/>
        <v>1.9449999999999799</v>
      </c>
      <c r="I195" s="80">
        <f t="shared" si="63"/>
        <v>1.9449999999999799</v>
      </c>
      <c r="J195" s="81">
        <f t="shared" si="46"/>
        <v>1.8352099999999887</v>
      </c>
      <c r="K195" s="82">
        <f t="shared" si="47"/>
        <v>6.9426453102498131</v>
      </c>
      <c r="L195" s="70">
        <f t="shared" si="48"/>
        <v>239295116727.76178</v>
      </c>
      <c r="M195" s="67">
        <f t="shared" si="59"/>
        <v>37.800000000000018</v>
      </c>
      <c r="N195" s="71">
        <v>189</v>
      </c>
      <c r="O195" s="94">
        <f t="shared" si="49"/>
        <v>189</v>
      </c>
      <c r="P195" s="94">
        <f t="shared" si="50"/>
        <v>10</v>
      </c>
      <c r="Q195" s="72">
        <v>1</v>
      </c>
      <c r="R195" s="94">
        <f>R$3/U$3</f>
        <v>0.90909090909090906</v>
      </c>
      <c r="S195" s="93">
        <f>S194*Q195</f>
        <v>7077888</v>
      </c>
      <c r="T195" s="93">
        <f t="shared" si="51"/>
        <v>8443019327.9166164</v>
      </c>
      <c r="U195" s="93">
        <f t="shared" si="52"/>
        <v>2392951167277.6177</v>
      </c>
      <c r="V195" s="93">
        <f t="shared" si="53"/>
        <v>11964755836388.088</v>
      </c>
      <c r="W195" s="93">
        <f t="shared" si="54"/>
        <v>6347.1694489836982</v>
      </c>
      <c r="X195" s="94">
        <f t="shared" si="55"/>
        <v>283.42362777322904</v>
      </c>
      <c r="Y195" s="120">
        <f>X195/(($C195/R$3))</f>
        <v>36.243430661538241</v>
      </c>
    </row>
    <row r="196" spans="1:25">
      <c r="A196" s="67">
        <f t="shared" si="44"/>
        <v>181.01933598375831</v>
      </c>
      <c r="B196" s="67">
        <f t="shared" si="45"/>
        <v>6.333333333333333</v>
      </c>
      <c r="C196" s="112">
        <f t="shared" si="60"/>
        <v>7.8199999999999994</v>
      </c>
      <c r="D196" s="116"/>
      <c r="E196" s="68">
        <f t="shared" si="43"/>
        <v>54.743147549998525</v>
      </c>
      <c r="F196" s="80">
        <f t="shared" si="56"/>
        <v>0.29000000000000015</v>
      </c>
      <c r="G196" s="80">
        <f t="shared" si="57"/>
        <v>3.8999999999999595</v>
      </c>
      <c r="H196" s="80">
        <f t="shared" si="63"/>
        <v>1.9499999999999797</v>
      </c>
      <c r="I196" s="80">
        <f t="shared" si="63"/>
        <v>1.9499999999999797</v>
      </c>
      <c r="J196" s="81">
        <f t="shared" si="46"/>
        <v>1.8409999999999886</v>
      </c>
      <c r="K196" s="82">
        <f t="shared" si="47"/>
        <v>7.0004024999998116</v>
      </c>
      <c r="L196" s="70">
        <f t="shared" si="48"/>
        <v>274877906944.00348</v>
      </c>
      <c r="M196" s="67">
        <f t="shared" si="59"/>
        <v>38.000000000000021</v>
      </c>
      <c r="N196" s="71">
        <v>190</v>
      </c>
      <c r="O196" s="94">
        <f t="shared" si="49"/>
        <v>190</v>
      </c>
      <c r="P196" s="94">
        <f t="shared" si="50"/>
        <v>10</v>
      </c>
      <c r="Q196" s="72">
        <v>4</v>
      </c>
      <c r="R196" s="94">
        <f>R$3/U$3</f>
        <v>0.90909090909090906</v>
      </c>
      <c r="S196" s="93">
        <f>S195*Q196</f>
        <v>28311552</v>
      </c>
      <c r="T196" s="93">
        <f t="shared" si="51"/>
        <v>34233208441.761986</v>
      </c>
      <c r="U196" s="93">
        <f t="shared" si="52"/>
        <v>2748779069440.0347</v>
      </c>
      <c r="V196" s="93">
        <f t="shared" si="53"/>
        <v>13743895347200.174</v>
      </c>
      <c r="W196" s="93">
        <f t="shared" si="54"/>
        <v>6577.0358740765523</v>
      </c>
      <c r="X196" s="94">
        <f t="shared" si="55"/>
        <v>80.29568931922627</v>
      </c>
      <c r="Y196" s="120">
        <f>X196/(($C196/R$3))</f>
        <v>10.267990961537887</v>
      </c>
    </row>
    <row r="197" spans="1:25">
      <c r="A197" s="67">
        <f t="shared" si="44"/>
        <v>187.40296908104233</v>
      </c>
      <c r="B197" s="67">
        <f t="shared" si="45"/>
        <v>6.3666666666666663</v>
      </c>
      <c r="C197" s="112">
        <f t="shared" si="60"/>
        <v>7.8199999999999994</v>
      </c>
      <c r="D197" s="116"/>
      <c r="E197" s="68">
        <f t="shared" si="43"/>
        <v>55.197892203753504</v>
      </c>
      <c r="F197" s="80">
        <f t="shared" si="56"/>
        <v>0.29100000000000015</v>
      </c>
      <c r="G197" s="80">
        <f t="shared" si="57"/>
        <v>3.9099999999999593</v>
      </c>
      <c r="H197" s="80">
        <f t="shared" si="63"/>
        <v>1.9549999999999796</v>
      </c>
      <c r="I197" s="80">
        <f t="shared" si="63"/>
        <v>1.9549999999999796</v>
      </c>
      <c r="J197" s="81">
        <f t="shared" si="46"/>
        <v>1.8468099999999885</v>
      </c>
      <c r="K197" s="82">
        <f t="shared" si="47"/>
        <v>7.0585539902498091</v>
      </c>
      <c r="L197" s="70">
        <f t="shared" si="48"/>
        <v>315751799531.60492</v>
      </c>
      <c r="M197" s="67">
        <f t="shared" si="59"/>
        <v>38.200000000000017</v>
      </c>
      <c r="N197" s="71">
        <v>191</v>
      </c>
      <c r="O197" s="94">
        <f t="shared" si="49"/>
        <v>191</v>
      </c>
      <c r="P197" s="94">
        <f t="shared" si="50"/>
        <v>10</v>
      </c>
      <c r="Q197" s="72">
        <v>1</v>
      </c>
      <c r="R197" s="94">
        <f>R$3/U$3</f>
        <v>0.90909090909090906</v>
      </c>
      <c r="S197" s="93">
        <f>S196*Q197</f>
        <v>28311552</v>
      </c>
      <c r="T197" s="93">
        <f t="shared" si="51"/>
        <v>34699251002.63192</v>
      </c>
      <c r="U197" s="93">
        <f t="shared" si="52"/>
        <v>3157517995316.0493</v>
      </c>
      <c r="V197" s="93">
        <f t="shared" si="53"/>
        <v>15787589976580.246</v>
      </c>
      <c r="W197" s="93">
        <f t="shared" si="54"/>
        <v>6815.2213089139059</v>
      </c>
      <c r="X197" s="94">
        <f t="shared" si="55"/>
        <v>90.996719066833847</v>
      </c>
      <c r="Y197" s="120">
        <f>X197/(($C197/R$3))</f>
        <v>11.636409087830415</v>
      </c>
    </row>
    <row r="198" spans="1:25">
      <c r="A198" s="67">
        <f t="shared" si="44"/>
        <v>194.0117205133333</v>
      </c>
      <c r="B198" s="67">
        <f t="shared" si="45"/>
        <v>6.4</v>
      </c>
      <c r="C198" s="112">
        <f t="shared" si="60"/>
        <v>7.8199999999999994</v>
      </c>
      <c r="D198" s="116"/>
      <c r="E198" s="68">
        <f t="shared" ref="E198:E261" si="64">C198*K198*1</f>
        <v>55.655736263678484</v>
      </c>
      <c r="F198" s="80">
        <f t="shared" si="56"/>
        <v>0.29200000000000015</v>
      </c>
      <c r="G198" s="80">
        <f t="shared" si="57"/>
        <v>3.9199999999999591</v>
      </c>
      <c r="H198" s="80">
        <f t="shared" si="63"/>
        <v>1.9599999999999795</v>
      </c>
      <c r="I198" s="80">
        <f t="shared" si="63"/>
        <v>1.9599999999999795</v>
      </c>
      <c r="J198" s="81">
        <f t="shared" si="46"/>
        <v>1.8526399999999885</v>
      </c>
      <c r="K198" s="82">
        <f t="shared" si="47"/>
        <v>7.117101823999807</v>
      </c>
      <c r="L198" s="70">
        <f t="shared" si="48"/>
        <v>362703572709.30817</v>
      </c>
      <c r="M198" s="67">
        <f t="shared" si="59"/>
        <v>38.40000000000002</v>
      </c>
      <c r="N198" s="71">
        <v>192</v>
      </c>
      <c r="O198" s="94">
        <f t="shared" si="49"/>
        <v>192</v>
      </c>
      <c r="P198" s="94">
        <f t="shared" si="50"/>
        <v>10</v>
      </c>
      <c r="Q198" s="72">
        <v>1</v>
      </c>
      <c r="R198" s="94">
        <f>R$3/U$3</f>
        <v>0.90909090909090906</v>
      </c>
      <c r="S198" s="93">
        <f>S197*Q198</f>
        <v>28311552</v>
      </c>
      <c r="T198" s="93">
        <f t="shared" si="51"/>
        <v>35170245535.324867</v>
      </c>
      <c r="U198" s="93">
        <f t="shared" si="52"/>
        <v>3627035727093.0815</v>
      </c>
      <c r="V198" s="93">
        <f t="shared" si="53"/>
        <v>18135178635465.406</v>
      </c>
      <c r="W198" s="93">
        <f t="shared" si="54"/>
        <v>7062.0266266853323</v>
      </c>
      <c r="X198" s="94">
        <f t="shared" si="55"/>
        <v>103.12796148807378</v>
      </c>
      <c r="Y198" s="120">
        <f>X198/(($C198/R$3))</f>
        <v>13.187718860367491</v>
      </c>
    </row>
    <row r="199" spans="1:25">
      <c r="A199" s="67">
        <f t="shared" ref="A199:A262" si="65">POWER(POWER(2,0.05),N199-40)</f>
        <v>200.85352906157064</v>
      </c>
      <c r="B199" s="67">
        <f t="shared" ref="B199:B262" si="66">N199/30</f>
        <v>6.4333333333333336</v>
      </c>
      <c r="C199" s="112">
        <f t="shared" si="60"/>
        <v>7.8199999999999994</v>
      </c>
      <c r="D199" s="116"/>
      <c r="E199" s="68">
        <f t="shared" si="64"/>
        <v>56.116695752953468</v>
      </c>
      <c r="F199" s="80">
        <f t="shared" si="56"/>
        <v>0.29300000000000015</v>
      </c>
      <c r="G199" s="80">
        <f t="shared" si="57"/>
        <v>3.9299999999999589</v>
      </c>
      <c r="H199" s="80">
        <f t="shared" si="63"/>
        <v>1.9649999999999794</v>
      </c>
      <c r="I199" s="80">
        <f t="shared" si="63"/>
        <v>1.9649999999999794</v>
      </c>
      <c r="J199" s="81">
        <f t="shared" ref="J199:J262" si="67">(1-F199)+F199*G199</f>
        <v>1.8584899999999884</v>
      </c>
      <c r="K199" s="82">
        <f t="shared" ref="K199:K262" si="68">J199*H199*I199</f>
        <v>7.176048050249805</v>
      </c>
      <c r="L199" s="70">
        <f t="shared" ref="L199:L262" si="69">POWER($M$1,N199)</f>
        <v>416636997322.7298</v>
      </c>
      <c r="M199" s="67">
        <f t="shared" si="59"/>
        <v>38.600000000000016</v>
      </c>
      <c r="N199" s="71">
        <v>193</v>
      </c>
      <c r="O199" s="94">
        <f t="shared" ref="O199:O262" si="70">$N199-P$3</f>
        <v>193</v>
      </c>
      <c r="P199" s="94">
        <f t="shared" ref="P199:P262" si="71">Q$3</f>
        <v>10</v>
      </c>
      <c r="Q199" s="72">
        <v>1</v>
      </c>
      <c r="R199" s="94">
        <f>R$3/U$3</f>
        <v>0.90909090909090906</v>
      </c>
      <c r="S199" s="93">
        <f>S198*Q199</f>
        <v>28311552</v>
      </c>
      <c r="T199" s="93">
        <f t="shared" ref="T199:T262" si="72">O199*S199*$K199*R199</f>
        <v>35646232821.022881</v>
      </c>
      <c r="U199" s="93">
        <f t="shared" ref="U199:U262" si="73">P199*POWER($M$1,O199)</f>
        <v>4166369973227.2979</v>
      </c>
      <c r="V199" s="93">
        <f t="shared" ref="V199:V262" si="74">$L199*P199*5</f>
        <v>20831849866136.488</v>
      </c>
      <c r="W199" s="93">
        <f t="shared" ref="W199:W262" si="75">$A199*(30+$B199)</f>
        <v>7317.7635754765579</v>
      </c>
      <c r="X199" s="94">
        <f t="shared" ref="X199:X262" si="76">U199/T199</f>
        <v>116.88107391730105</v>
      </c>
      <c r="Y199" s="120">
        <f>X199/(($C199/R$3))</f>
        <v>14.946428889680442</v>
      </c>
    </row>
    <row r="200" spans="1:25">
      <c r="A200" s="67">
        <f t="shared" si="65"/>
        <v>207.93661346719887</v>
      </c>
      <c r="B200" s="67">
        <f t="shared" si="66"/>
        <v>6.4666666666666668</v>
      </c>
      <c r="C200" s="112">
        <f t="shared" si="60"/>
        <v>7.8199999999999994</v>
      </c>
      <c r="D200" s="116"/>
      <c r="E200" s="68">
        <f t="shared" si="64"/>
        <v>56.580786741678459</v>
      </c>
      <c r="F200" s="80">
        <f t="shared" ref="F200:F263" si="77">F199+0.1%</f>
        <v>0.29400000000000015</v>
      </c>
      <c r="G200" s="80">
        <f t="shared" ref="G200:G263" si="78">G199+1%</f>
        <v>3.9399999999999586</v>
      </c>
      <c r="H200" s="80">
        <f t="shared" ref="H200:I215" si="79">H199+0.5%</f>
        <v>1.9699999999999793</v>
      </c>
      <c r="I200" s="80">
        <f t="shared" si="79"/>
        <v>1.9699999999999793</v>
      </c>
      <c r="J200" s="81">
        <f t="shared" si="67"/>
        <v>1.8643599999999885</v>
      </c>
      <c r="K200" s="82">
        <f t="shared" si="68"/>
        <v>7.2353947239998035</v>
      </c>
      <c r="L200" s="70">
        <f t="shared" si="69"/>
        <v>478590233455.52386</v>
      </c>
      <c r="M200" s="67">
        <f t="shared" ref="M200:M263" si="80">LOG(L200,2)</f>
        <v>38.800000000000018</v>
      </c>
      <c r="N200" s="71">
        <v>194</v>
      </c>
      <c r="O200" s="94">
        <f t="shared" si="70"/>
        <v>194</v>
      </c>
      <c r="P200" s="94">
        <f t="shared" si="71"/>
        <v>10</v>
      </c>
      <c r="Q200" s="72">
        <v>1</v>
      </c>
      <c r="R200" s="94">
        <f>R$3/U$3</f>
        <v>0.90909090909090906</v>
      </c>
      <c r="S200" s="93">
        <f>S199*Q200</f>
        <v>28311552</v>
      </c>
      <c r="T200" s="93">
        <f t="shared" si="72"/>
        <v>36127253881.813583</v>
      </c>
      <c r="U200" s="93">
        <f t="shared" si="73"/>
        <v>4785902334555.2383</v>
      </c>
      <c r="V200" s="93">
        <f t="shared" si="74"/>
        <v>23929511672776.191</v>
      </c>
      <c r="W200" s="93">
        <f t="shared" si="75"/>
        <v>7582.7551711038523</v>
      </c>
      <c r="X200" s="94">
        <f t="shared" si="76"/>
        <v>132.47346034691157</v>
      </c>
      <c r="Y200" s="120">
        <f>X200/(($C200/R$3))</f>
        <v>16.940340197814781</v>
      </c>
    </row>
    <row r="201" spans="1:25">
      <c r="A201" s="67">
        <f t="shared" si="65"/>
        <v>215.26948230495358</v>
      </c>
      <c r="B201" s="67">
        <f t="shared" si="66"/>
        <v>6.5</v>
      </c>
      <c r="C201" s="112">
        <f t="shared" si="60"/>
        <v>7.8199999999999994</v>
      </c>
      <c r="D201" s="116"/>
      <c r="E201" s="68">
        <f t="shared" si="64"/>
        <v>57.04802534687343</v>
      </c>
      <c r="F201" s="80">
        <f t="shared" si="77"/>
        <v>0.29500000000000015</v>
      </c>
      <c r="G201" s="80">
        <f t="shared" si="78"/>
        <v>3.9499999999999584</v>
      </c>
      <c r="H201" s="80">
        <f t="shared" si="79"/>
        <v>1.9749999999999792</v>
      </c>
      <c r="I201" s="80">
        <f t="shared" si="79"/>
        <v>1.9749999999999792</v>
      </c>
      <c r="J201" s="81">
        <f t="shared" si="67"/>
        <v>1.8702499999999882</v>
      </c>
      <c r="K201" s="82">
        <f t="shared" si="68"/>
        <v>7.2951439062498</v>
      </c>
      <c r="L201" s="70">
        <f t="shared" si="69"/>
        <v>549755813888.0072</v>
      </c>
      <c r="M201" s="67">
        <f t="shared" si="80"/>
        <v>39.000000000000021</v>
      </c>
      <c r="N201" s="71">
        <v>195</v>
      </c>
      <c r="O201" s="94">
        <f t="shared" si="70"/>
        <v>195</v>
      </c>
      <c r="P201" s="94">
        <f t="shared" si="71"/>
        <v>10</v>
      </c>
      <c r="Q201" s="72">
        <v>1</v>
      </c>
      <c r="R201" s="94">
        <f>R$3/U$3</f>
        <v>0.90909090909090906</v>
      </c>
      <c r="S201" s="93">
        <f>S200*Q201</f>
        <v>28311552</v>
      </c>
      <c r="T201" s="93">
        <f t="shared" si="72"/>
        <v>36613349981.462273</v>
      </c>
      <c r="U201" s="93">
        <f t="shared" si="73"/>
        <v>5497558138880.0723</v>
      </c>
      <c r="V201" s="93">
        <f t="shared" si="74"/>
        <v>27487790694400.359</v>
      </c>
      <c r="W201" s="93">
        <f t="shared" si="75"/>
        <v>7857.3361041308062</v>
      </c>
      <c r="X201" s="94">
        <f t="shared" si="76"/>
        <v>150.15173814096619</v>
      </c>
      <c r="Y201" s="120">
        <f>X201/(($C201/R$3))</f>
        <v>19.200989532092866</v>
      </c>
    </row>
    <row r="202" spans="1:25">
      <c r="A202" s="67">
        <f t="shared" si="65"/>
        <v>222.86094420381053</v>
      </c>
      <c r="B202" s="67">
        <f t="shared" si="66"/>
        <v>6.5333333333333332</v>
      </c>
      <c r="C202" s="112">
        <f t="shared" si="60"/>
        <v>7.8199999999999994</v>
      </c>
      <c r="D202" s="116"/>
      <c r="E202" s="68">
        <f t="shared" si="64"/>
        <v>57.518427732478415</v>
      </c>
      <c r="F202" s="80">
        <f t="shared" si="77"/>
        <v>0.29600000000000015</v>
      </c>
      <c r="G202" s="80">
        <f t="shared" si="78"/>
        <v>3.9599999999999582</v>
      </c>
      <c r="H202" s="80">
        <f t="shared" si="79"/>
        <v>1.9799999999999791</v>
      </c>
      <c r="I202" s="80">
        <f t="shared" si="79"/>
        <v>1.9799999999999791</v>
      </c>
      <c r="J202" s="81">
        <f t="shared" si="67"/>
        <v>1.8761599999999881</v>
      </c>
      <c r="K202" s="82">
        <f t="shared" si="68"/>
        <v>7.3552976639997976</v>
      </c>
      <c r="L202" s="70">
        <f t="shared" si="69"/>
        <v>631503599063.21008</v>
      </c>
      <c r="M202" s="67">
        <f t="shared" si="80"/>
        <v>39.200000000000024</v>
      </c>
      <c r="N202" s="71">
        <v>196</v>
      </c>
      <c r="O202" s="94">
        <f t="shared" si="70"/>
        <v>196</v>
      </c>
      <c r="P202" s="94">
        <f t="shared" si="71"/>
        <v>10</v>
      </c>
      <c r="Q202" s="72">
        <v>1</v>
      </c>
      <c r="R202" s="94">
        <f>R$3/U$3</f>
        <v>0.90909090909090906</v>
      </c>
      <c r="S202" s="93">
        <f>S201*Q202</f>
        <v>28311552</v>
      </c>
      <c r="T202" s="93">
        <f t="shared" si="72"/>
        <v>37104562626.184105</v>
      </c>
      <c r="U202" s="93">
        <f t="shared" si="73"/>
        <v>6315035990632.1006</v>
      </c>
      <c r="V202" s="93">
        <f t="shared" si="74"/>
        <v>31575179953160.504</v>
      </c>
      <c r="W202" s="93">
        <f t="shared" si="75"/>
        <v>8141.8531615792108</v>
      </c>
      <c r="X202" s="94">
        <f t="shared" si="76"/>
        <v>170.19567254447784</v>
      </c>
      <c r="Y202" s="120">
        <f>X202/(($C202/R$3))</f>
        <v>21.764152499293843</v>
      </c>
    </row>
    <row r="203" spans="1:25">
      <c r="A203" s="67">
        <f t="shared" si="65"/>
        <v>230.7201184283754</v>
      </c>
      <c r="B203" s="67">
        <f t="shared" si="66"/>
        <v>6.5666666666666664</v>
      </c>
      <c r="C203" s="112">
        <f t="shared" si="60"/>
        <v>7.8199999999999994</v>
      </c>
      <c r="D203" s="116"/>
      <c r="E203" s="68">
        <f t="shared" si="64"/>
        <v>57.992010109353394</v>
      </c>
      <c r="F203" s="80">
        <f t="shared" si="77"/>
        <v>0.29700000000000015</v>
      </c>
      <c r="G203" s="80">
        <f t="shared" si="78"/>
        <v>3.969999999999958</v>
      </c>
      <c r="H203" s="80">
        <f t="shared" si="79"/>
        <v>1.984999999999979</v>
      </c>
      <c r="I203" s="80">
        <f t="shared" si="79"/>
        <v>1.984999999999979</v>
      </c>
      <c r="J203" s="81">
        <f t="shared" si="67"/>
        <v>1.8820899999999881</v>
      </c>
      <c r="K203" s="82">
        <f t="shared" si="68"/>
        <v>7.4158580702497954</v>
      </c>
      <c r="L203" s="70">
        <f t="shared" si="69"/>
        <v>725407145418.61646</v>
      </c>
      <c r="M203" s="67">
        <f t="shared" si="80"/>
        <v>39.40000000000002</v>
      </c>
      <c r="N203" s="71">
        <v>197</v>
      </c>
      <c r="O203" s="94">
        <f t="shared" si="70"/>
        <v>197</v>
      </c>
      <c r="P203" s="94">
        <f t="shared" si="71"/>
        <v>10</v>
      </c>
      <c r="Q203" s="72">
        <v>1</v>
      </c>
      <c r="R203" s="94">
        <f>R$3/U$3</f>
        <v>0.90909090909090906</v>
      </c>
      <c r="S203" s="93">
        <f>S202*Q203</f>
        <v>28311552</v>
      </c>
      <c r="T203" s="93">
        <f t="shared" si="72"/>
        <v>37600933565.416229</v>
      </c>
      <c r="U203" s="93">
        <f t="shared" si="73"/>
        <v>7254071454186.1641</v>
      </c>
      <c r="V203" s="93">
        <f t="shared" si="74"/>
        <v>36270357270930.82</v>
      </c>
      <c r="W203" s="93">
        <f t="shared" si="75"/>
        <v>8436.6656638642598</v>
      </c>
      <c r="X203" s="94">
        <f t="shared" si="76"/>
        <v>192.92264224147235</v>
      </c>
      <c r="Y203" s="120">
        <f>X203/(($C203/R$3))</f>
        <v>24.670414608883934</v>
      </c>
    </row>
    <row r="204" spans="1:25">
      <c r="A204" s="67">
        <f t="shared" si="65"/>
        <v>238.85644583342568</v>
      </c>
      <c r="B204" s="67">
        <f t="shared" si="66"/>
        <v>6.6</v>
      </c>
      <c r="C204" s="112">
        <f t="shared" si="60"/>
        <v>7.8199999999999994</v>
      </c>
      <c r="D204" s="116"/>
      <c r="E204" s="68">
        <f t="shared" si="64"/>
        <v>58.46878873527838</v>
      </c>
      <c r="F204" s="80">
        <f t="shared" si="77"/>
        <v>0.29800000000000015</v>
      </c>
      <c r="G204" s="80">
        <f t="shared" si="78"/>
        <v>3.9799999999999578</v>
      </c>
      <c r="H204" s="80">
        <f t="shared" si="79"/>
        <v>1.9899999999999789</v>
      </c>
      <c r="I204" s="80">
        <f t="shared" si="79"/>
        <v>1.9899999999999789</v>
      </c>
      <c r="J204" s="81">
        <f t="shared" si="67"/>
        <v>1.8880399999999877</v>
      </c>
      <c r="K204" s="82">
        <f t="shared" si="68"/>
        <v>7.4768272039997932</v>
      </c>
      <c r="L204" s="70">
        <f t="shared" si="69"/>
        <v>833273994645.45984</v>
      </c>
      <c r="M204" s="67">
        <f t="shared" si="80"/>
        <v>39.600000000000023</v>
      </c>
      <c r="N204" s="71">
        <v>198</v>
      </c>
      <c r="O204" s="94">
        <f t="shared" si="70"/>
        <v>198</v>
      </c>
      <c r="P204" s="94">
        <f t="shared" si="71"/>
        <v>10</v>
      </c>
      <c r="Q204" s="72">
        <v>1</v>
      </c>
      <c r="R204" s="94">
        <f>R$3/U$3</f>
        <v>0.90909090909090906</v>
      </c>
      <c r="S204" s="93">
        <f>S203*Q204</f>
        <v>28311552</v>
      </c>
      <c r="T204" s="93">
        <f t="shared" si="72"/>
        <v>38102504792.589851</v>
      </c>
      <c r="U204" s="93">
        <f t="shared" si="73"/>
        <v>8332739946454.5986</v>
      </c>
      <c r="V204" s="93">
        <f t="shared" si="74"/>
        <v>41663699732272.992</v>
      </c>
      <c r="W204" s="93">
        <f t="shared" si="75"/>
        <v>8742.1459175033797</v>
      </c>
      <c r="X204" s="94">
        <f t="shared" si="76"/>
        <v>218.69270778426997</v>
      </c>
      <c r="Y204" s="120">
        <f>X204/(($C204/R$3))</f>
        <v>27.965819409753195</v>
      </c>
    </row>
    <row r="205" spans="1:25">
      <c r="A205" s="67">
        <f t="shared" si="65"/>
        <v>247.27970020476363</v>
      </c>
      <c r="B205" s="67">
        <f t="shared" si="66"/>
        <v>6.6333333333333337</v>
      </c>
      <c r="C205" s="112">
        <f t="shared" si="60"/>
        <v>7.8199999999999994</v>
      </c>
      <c r="D205" s="116"/>
      <c r="E205" s="68">
        <f t="shared" si="64"/>
        <v>58.948779914953363</v>
      </c>
      <c r="F205" s="80">
        <f t="shared" si="77"/>
        <v>0.29900000000000015</v>
      </c>
      <c r="G205" s="80">
        <f t="shared" si="78"/>
        <v>3.9899999999999576</v>
      </c>
      <c r="H205" s="80">
        <f t="shared" si="79"/>
        <v>1.9949999999999788</v>
      </c>
      <c r="I205" s="80">
        <f t="shared" si="79"/>
        <v>1.9949999999999788</v>
      </c>
      <c r="J205" s="81">
        <f t="shared" si="67"/>
        <v>1.8940099999999878</v>
      </c>
      <c r="K205" s="82">
        <f t="shared" si="68"/>
        <v>7.5382071502497912</v>
      </c>
      <c r="L205" s="70">
        <f t="shared" si="69"/>
        <v>957180466911.04785</v>
      </c>
      <c r="M205" s="67">
        <f t="shared" si="80"/>
        <v>39.800000000000018</v>
      </c>
      <c r="N205" s="71">
        <v>199</v>
      </c>
      <c r="O205" s="94">
        <f t="shared" si="70"/>
        <v>199</v>
      </c>
      <c r="P205" s="94">
        <f t="shared" si="71"/>
        <v>10</v>
      </c>
      <c r="Q205" s="72">
        <v>1</v>
      </c>
      <c r="R205" s="94">
        <f>R$3/U$3</f>
        <v>0.90909090909090906</v>
      </c>
      <c r="S205" s="93">
        <f>S204*Q205</f>
        <v>28311552</v>
      </c>
      <c r="T205" s="93">
        <f t="shared" si="72"/>
        <v>38609318545.902435</v>
      </c>
      <c r="U205" s="93">
        <f t="shared" si="73"/>
        <v>9571804669110.4785</v>
      </c>
      <c r="V205" s="93">
        <f t="shared" si="74"/>
        <v>47859023345552.391</v>
      </c>
      <c r="W205" s="93">
        <f t="shared" si="75"/>
        <v>9058.6796841678406</v>
      </c>
      <c r="X205" s="94">
        <f t="shared" si="76"/>
        <v>247.91436444884687</v>
      </c>
      <c r="Y205" s="120">
        <f>X205/(($C205/R$3))</f>
        <v>31.702604149468911</v>
      </c>
    </row>
    <row r="206" spans="1:25">
      <c r="A206" s="67">
        <f t="shared" si="65"/>
        <v>256.0000000000033</v>
      </c>
      <c r="B206" s="67">
        <f t="shared" si="66"/>
        <v>6.666666666666667</v>
      </c>
      <c r="C206" s="112">
        <f t="shared" si="60"/>
        <v>7.8199999999999994</v>
      </c>
      <c r="D206" s="116"/>
      <c r="E206" s="68">
        <f t="shared" si="64"/>
        <v>59.431999999998339</v>
      </c>
      <c r="F206" s="80">
        <f t="shared" si="77"/>
        <v>0.30000000000000016</v>
      </c>
      <c r="G206" s="80">
        <f t="shared" si="78"/>
        <v>3.9999999999999574</v>
      </c>
      <c r="H206" s="80">
        <f t="shared" si="79"/>
        <v>1.9999999999999787</v>
      </c>
      <c r="I206" s="80">
        <f t="shared" si="79"/>
        <v>1.9999999999999787</v>
      </c>
      <c r="J206" s="81">
        <f t="shared" si="67"/>
        <v>1.8999999999999875</v>
      </c>
      <c r="K206" s="82">
        <f t="shared" si="68"/>
        <v>7.5999999999997883</v>
      </c>
      <c r="L206" s="70">
        <f t="shared" si="69"/>
        <v>1099511627776.0146</v>
      </c>
      <c r="M206" s="67">
        <f t="shared" si="80"/>
        <v>40.000000000000021</v>
      </c>
      <c r="N206" s="71">
        <v>200</v>
      </c>
      <c r="O206" s="94">
        <f t="shared" si="70"/>
        <v>200</v>
      </c>
      <c r="P206" s="94">
        <f t="shared" si="71"/>
        <v>10</v>
      </c>
      <c r="Q206" s="72">
        <v>4</v>
      </c>
      <c r="R206" s="94">
        <f>R$3/U$3</f>
        <v>0.90909090909090906</v>
      </c>
      <c r="S206" s="93">
        <f>S205*Q206</f>
        <v>113246208</v>
      </c>
      <c r="T206" s="93">
        <f t="shared" si="72"/>
        <v>156485669236.35928</v>
      </c>
      <c r="U206" s="93">
        <f t="shared" si="73"/>
        <v>10995116277760.146</v>
      </c>
      <c r="V206" s="93">
        <f t="shared" si="74"/>
        <v>54975581388800.734</v>
      </c>
      <c r="W206" s="93">
        <f t="shared" si="75"/>
        <v>9386.6666666667861</v>
      </c>
      <c r="X206" s="94">
        <f t="shared" si="76"/>
        <v>70.262768031191968</v>
      </c>
      <c r="Y206" s="120">
        <f>X206/(($C206/R$3))</f>
        <v>8.9850086996409164</v>
      </c>
    </row>
    <row r="207" spans="1:25">
      <c r="A207" s="67">
        <f t="shared" si="65"/>
        <v>265.02782050339601</v>
      </c>
      <c r="B207" s="67">
        <f t="shared" si="66"/>
        <v>6.7</v>
      </c>
      <c r="C207" s="112">
        <f t="shared" si="60"/>
        <v>7.8199999999999994</v>
      </c>
      <c r="D207" s="116"/>
      <c r="E207" s="68">
        <f t="shared" si="64"/>
        <v>59.918465388953329</v>
      </c>
      <c r="F207" s="80">
        <f t="shared" si="77"/>
        <v>0.30100000000000016</v>
      </c>
      <c r="G207" s="80">
        <f t="shared" si="78"/>
        <v>4.0099999999999572</v>
      </c>
      <c r="H207" s="80">
        <f t="shared" si="79"/>
        <v>2.0049999999999786</v>
      </c>
      <c r="I207" s="80">
        <f t="shared" si="79"/>
        <v>2.0049999999999786</v>
      </c>
      <c r="J207" s="81">
        <f t="shared" si="67"/>
        <v>1.9060099999999875</v>
      </c>
      <c r="K207" s="82">
        <f t="shared" si="68"/>
        <v>7.6622078502497866</v>
      </c>
      <c r="L207" s="70">
        <f t="shared" si="69"/>
        <v>1263007198126.4204</v>
      </c>
      <c r="M207" s="67">
        <f t="shared" si="80"/>
        <v>40.200000000000017</v>
      </c>
      <c r="N207" s="71">
        <v>201</v>
      </c>
      <c r="O207" s="94">
        <f t="shared" si="70"/>
        <v>201</v>
      </c>
      <c r="P207" s="94">
        <f t="shared" si="71"/>
        <v>10</v>
      </c>
      <c r="Q207" s="72">
        <v>1</v>
      </c>
      <c r="R207" s="94">
        <f>R$3/U$3</f>
        <v>0.90909090909090906</v>
      </c>
      <c r="S207" s="93">
        <f>S206*Q207</f>
        <v>113246208</v>
      </c>
      <c r="T207" s="93">
        <f t="shared" si="72"/>
        <v>158555375248.79333</v>
      </c>
      <c r="U207" s="93">
        <f t="shared" si="73"/>
        <v>12630071981264.203</v>
      </c>
      <c r="V207" s="93">
        <f t="shared" si="74"/>
        <v>63150359906321.016</v>
      </c>
      <c r="W207" s="93">
        <f t="shared" si="75"/>
        <v>9726.5210124746336</v>
      </c>
      <c r="X207" s="94">
        <f t="shared" si="76"/>
        <v>79.657166850673022</v>
      </c>
      <c r="Y207" s="120">
        <f>X207/(($C207/R$3))</f>
        <v>10.186338471953073</v>
      </c>
    </row>
    <row r="208" spans="1:25">
      <c r="A208" s="67">
        <f t="shared" si="65"/>
        <v>274.37400640929462</v>
      </c>
      <c r="B208" s="67">
        <f t="shared" si="66"/>
        <v>6.7333333333333334</v>
      </c>
      <c r="C208" s="112">
        <f t="shared" si="60"/>
        <v>7.8199999999999994</v>
      </c>
      <c r="D208" s="116"/>
      <c r="E208" s="68">
        <f t="shared" si="64"/>
        <v>60.408192527278295</v>
      </c>
      <c r="F208" s="80">
        <f t="shared" si="77"/>
        <v>0.30200000000000016</v>
      </c>
      <c r="G208" s="80">
        <f t="shared" si="78"/>
        <v>4.0199999999999569</v>
      </c>
      <c r="H208" s="80">
        <f t="shared" si="79"/>
        <v>2.0099999999999785</v>
      </c>
      <c r="I208" s="80">
        <f t="shared" si="79"/>
        <v>2.0099999999999785</v>
      </c>
      <c r="J208" s="81">
        <f t="shared" si="67"/>
        <v>1.9120399999999873</v>
      </c>
      <c r="K208" s="82">
        <f t="shared" si="68"/>
        <v>7.7248328039997824</v>
      </c>
      <c r="L208" s="70">
        <f t="shared" si="69"/>
        <v>1450814290837.2336</v>
      </c>
      <c r="M208" s="67">
        <f t="shared" si="80"/>
        <v>40.40000000000002</v>
      </c>
      <c r="N208" s="71">
        <v>202</v>
      </c>
      <c r="O208" s="94">
        <f t="shared" si="70"/>
        <v>202</v>
      </c>
      <c r="P208" s="94">
        <f t="shared" si="71"/>
        <v>10</v>
      </c>
      <c r="Q208" s="72">
        <v>1</v>
      </c>
      <c r="R208" s="94">
        <f>R$3/U$3</f>
        <v>0.90909090909090906</v>
      </c>
      <c r="S208" s="93">
        <f>S207*Q208</f>
        <v>113246208</v>
      </c>
      <c r="T208" s="93">
        <f t="shared" si="72"/>
        <v>160646564129.4277</v>
      </c>
      <c r="U208" s="93">
        <f t="shared" si="73"/>
        <v>14508142908372.336</v>
      </c>
      <c r="V208" s="93">
        <f t="shared" si="74"/>
        <v>72540714541861.687</v>
      </c>
      <c r="W208" s="93">
        <f t="shared" si="75"/>
        <v>10078.671835434756</v>
      </c>
      <c r="X208" s="94">
        <f t="shared" si="76"/>
        <v>90.310944320499743</v>
      </c>
      <c r="Y208" s="120">
        <f>X208/(($C208/R$3))</f>
        <v>11.548714107480787</v>
      </c>
    </row>
    <row r="209" spans="1:25">
      <c r="A209" s="67">
        <f t="shared" si="65"/>
        <v>284.04978484937203</v>
      </c>
      <c r="B209" s="67">
        <f t="shared" si="66"/>
        <v>6.7666666666666666</v>
      </c>
      <c r="C209" s="112">
        <f t="shared" si="60"/>
        <v>7.8199999999999994</v>
      </c>
      <c r="D209" s="116"/>
      <c r="E209" s="68">
        <f t="shared" si="64"/>
        <v>60.901197907353286</v>
      </c>
      <c r="F209" s="80">
        <f t="shared" si="77"/>
        <v>0.30300000000000016</v>
      </c>
      <c r="G209" s="80">
        <f t="shared" si="78"/>
        <v>4.0299999999999567</v>
      </c>
      <c r="H209" s="80">
        <f t="shared" si="79"/>
        <v>2.0149999999999784</v>
      </c>
      <c r="I209" s="80">
        <f t="shared" si="79"/>
        <v>2.0149999999999784</v>
      </c>
      <c r="J209" s="81">
        <f t="shared" si="67"/>
        <v>1.9180899999999874</v>
      </c>
      <c r="K209" s="82">
        <f t="shared" si="68"/>
        <v>7.7878769702497816</v>
      </c>
      <c r="L209" s="70">
        <f t="shared" si="69"/>
        <v>1666547989290.9199</v>
      </c>
      <c r="M209" s="67">
        <f t="shared" si="80"/>
        <v>40.600000000000023</v>
      </c>
      <c r="N209" s="71">
        <v>203</v>
      </c>
      <c r="O209" s="94">
        <f t="shared" si="70"/>
        <v>203</v>
      </c>
      <c r="P209" s="94">
        <f t="shared" si="71"/>
        <v>10</v>
      </c>
      <c r="Q209" s="72">
        <v>1</v>
      </c>
      <c r="R209" s="94">
        <f>R$3/U$3</f>
        <v>0.90909090909090906</v>
      </c>
      <c r="S209" s="93">
        <f>S208*Q209</f>
        <v>113246208</v>
      </c>
      <c r="T209" s="93">
        <f t="shared" si="72"/>
        <v>162759408778.19751</v>
      </c>
      <c r="U209" s="93">
        <f t="shared" si="73"/>
        <v>16665479892909.199</v>
      </c>
      <c r="V209" s="93">
        <f t="shared" si="74"/>
        <v>83327399464546</v>
      </c>
      <c r="W209" s="93">
        <f t="shared" si="75"/>
        <v>10443.563756295245</v>
      </c>
      <c r="X209" s="94">
        <f t="shared" si="76"/>
        <v>102.39334252940361</v>
      </c>
      <c r="Y209" s="120">
        <f>X209/(($C209/R$3))</f>
        <v>13.093777817059287</v>
      </c>
    </row>
    <row r="210" spans="1:25">
      <c r="A210" s="67">
        <f t="shared" si="65"/>
        <v>294.06677887924479</v>
      </c>
      <c r="B210" s="67">
        <f t="shared" si="66"/>
        <v>6.8</v>
      </c>
      <c r="C210" s="112">
        <f t="shared" si="60"/>
        <v>7.8199999999999994</v>
      </c>
      <c r="D210" s="116"/>
      <c r="E210" s="68">
        <f t="shared" si="64"/>
        <v>61.397498068478264</v>
      </c>
      <c r="F210" s="80">
        <f t="shared" si="77"/>
        <v>0.30400000000000016</v>
      </c>
      <c r="G210" s="80">
        <f t="shared" si="78"/>
        <v>4.0399999999999565</v>
      </c>
      <c r="H210" s="80">
        <f t="shared" si="79"/>
        <v>2.0199999999999783</v>
      </c>
      <c r="I210" s="80">
        <f t="shared" si="79"/>
        <v>2.0199999999999783</v>
      </c>
      <c r="J210" s="81">
        <f t="shared" si="67"/>
        <v>1.9241599999999872</v>
      </c>
      <c r="K210" s="82">
        <f t="shared" si="68"/>
        <v>7.8513424639997789</v>
      </c>
      <c r="L210" s="70">
        <f t="shared" si="69"/>
        <v>1914360933822.0964</v>
      </c>
      <c r="M210" s="67">
        <f t="shared" si="80"/>
        <v>40.800000000000018</v>
      </c>
      <c r="N210" s="71">
        <v>204</v>
      </c>
      <c r="O210" s="94">
        <f t="shared" si="70"/>
        <v>204</v>
      </c>
      <c r="P210" s="94">
        <f t="shared" si="71"/>
        <v>10</v>
      </c>
      <c r="Q210" s="72">
        <v>1</v>
      </c>
      <c r="R210" s="94">
        <f>R$3/U$3</f>
        <v>0.90909090909090906</v>
      </c>
      <c r="S210" s="93">
        <f>S209*Q210</f>
        <v>113246208</v>
      </c>
      <c r="T210" s="93">
        <f t="shared" si="72"/>
        <v>164894083089.54517</v>
      </c>
      <c r="U210" s="93">
        <f t="shared" si="73"/>
        <v>19143609338220.965</v>
      </c>
      <c r="V210" s="93">
        <f t="shared" si="74"/>
        <v>95718046691104.828</v>
      </c>
      <c r="W210" s="93">
        <f t="shared" si="75"/>
        <v>10821.657462756208</v>
      </c>
      <c r="X210" s="94">
        <f t="shared" si="76"/>
        <v>116.0963994555529</v>
      </c>
      <c r="Y210" s="120">
        <f>X210/(($C210/R$3))</f>
        <v>14.846086886899348</v>
      </c>
    </row>
    <row r="211" spans="1:25">
      <c r="A211" s="67">
        <f t="shared" si="65"/>
        <v>304.43702144070056</v>
      </c>
      <c r="B211" s="67">
        <f t="shared" si="66"/>
        <v>6.833333333333333</v>
      </c>
      <c r="C211" s="112">
        <f t="shared" si="60"/>
        <v>7.8199999999999994</v>
      </c>
      <c r="D211" s="116"/>
      <c r="E211" s="68">
        <f t="shared" si="64"/>
        <v>61.89710959687325</v>
      </c>
      <c r="F211" s="80">
        <f t="shared" si="77"/>
        <v>0.30500000000000016</v>
      </c>
      <c r="G211" s="80">
        <f t="shared" si="78"/>
        <v>4.0499999999999563</v>
      </c>
      <c r="H211" s="80">
        <f t="shared" si="79"/>
        <v>2.0249999999999782</v>
      </c>
      <c r="I211" s="80">
        <f t="shared" si="79"/>
        <v>2.0249999999999782</v>
      </c>
      <c r="J211" s="81">
        <f t="shared" si="67"/>
        <v>1.9302499999999871</v>
      </c>
      <c r="K211" s="82">
        <f t="shared" si="68"/>
        <v>7.9152314062497764</v>
      </c>
      <c r="L211" s="70">
        <f t="shared" si="69"/>
        <v>2199023255552.0303</v>
      </c>
      <c r="M211" s="67">
        <f t="shared" si="80"/>
        <v>41.000000000000021</v>
      </c>
      <c r="N211" s="71">
        <v>205</v>
      </c>
      <c r="O211" s="94">
        <f t="shared" si="70"/>
        <v>205</v>
      </c>
      <c r="P211" s="94">
        <f t="shared" si="71"/>
        <v>10</v>
      </c>
      <c r="Q211" s="72">
        <v>1</v>
      </c>
      <c r="R211" s="94">
        <f>R$3/U$3</f>
        <v>0.90909090909090906</v>
      </c>
      <c r="S211" s="93">
        <f>S210*Q211</f>
        <v>113246208</v>
      </c>
      <c r="T211" s="93">
        <f t="shared" si="72"/>
        <v>167050761955.50943</v>
      </c>
      <c r="U211" s="93">
        <f t="shared" si="73"/>
        <v>21990232555520.305</v>
      </c>
      <c r="V211" s="93">
        <f t="shared" si="74"/>
        <v>109951162777601.53</v>
      </c>
      <c r="W211" s="93">
        <f t="shared" si="75"/>
        <v>11213.430289732471</v>
      </c>
      <c r="X211" s="94">
        <f t="shared" si="76"/>
        <v>131.63802605927026</v>
      </c>
      <c r="Y211" s="120">
        <f>X211/(($C211/R$3))</f>
        <v>16.833507168704639</v>
      </c>
    </row>
    <row r="212" spans="1:25">
      <c r="A212" s="67">
        <f t="shared" si="65"/>
        <v>315.17296981630273</v>
      </c>
      <c r="B212" s="67">
        <f t="shared" si="66"/>
        <v>6.8666666666666663</v>
      </c>
      <c r="C212" s="112">
        <f t="shared" si="60"/>
        <v>7.8199999999999994</v>
      </c>
      <c r="D212" s="116"/>
      <c r="E212" s="68">
        <f t="shared" si="64"/>
        <v>62.40004912567823</v>
      </c>
      <c r="F212" s="80">
        <f t="shared" si="77"/>
        <v>0.30600000000000016</v>
      </c>
      <c r="G212" s="80">
        <f t="shared" si="78"/>
        <v>4.0599999999999561</v>
      </c>
      <c r="H212" s="80">
        <f t="shared" si="79"/>
        <v>2.029999999999978</v>
      </c>
      <c r="I212" s="80">
        <f t="shared" si="79"/>
        <v>2.029999999999978</v>
      </c>
      <c r="J212" s="81">
        <f t="shared" si="67"/>
        <v>1.9363599999999872</v>
      </c>
      <c r="K212" s="82">
        <f t="shared" si="68"/>
        <v>7.9795459239997744</v>
      </c>
      <c r="L212" s="70">
        <f t="shared" si="69"/>
        <v>2526014396252.8413</v>
      </c>
      <c r="M212" s="67">
        <f t="shared" si="80"/>
        <v>41.200000000000024</v>
      </c>
      <c r="N212" s="71">
        <v>206</v>
      </c>
      <c r="O212" s="94">
        <f t="shared" si="70"/>
        <v>206</v>
      </c>
      <c r="P212" s="94">
        <f t="shared" si="71"/>
        <v>10</v>
      </c>
      <c r="Q212" s="72">
        <v>1</v>
      </c>
      <c r="R212" s="94">
        <f>R$3/U$3</f>
        <v>0.90909090909090906</v>
      </c>
      <c r="S212" s="93">
        <f>S211*Q212</f>
        <v>113246208</v>
      </c>
      <c r="T212" s="93">
        <f t="shared" si="72"/>
        <v>169229621268.81372</v>
      </c>
      <c r="U212" s="93">
        <f t="shared" si="73"/>
        <v>25260143962528.414</v>
      </c>
      <c r="V212" s="93">
        <f t="shared" si="74"/>
        <v>126300719812642.06</v>
      </c>
      <c r="W212" s="93">
        <f t="shared" si="75"/>
        <v>11619.376820561027</v>
      </c>
      <c r="X212" s="94">
        <f t="shared" si="76"/>
        <v>149.26549958061892</v>
      </c>
      <c r="Y212" s="120">
        <f>X212/(($C212/R$3))</f>
        <v>19.087659792918021</v>
      </c>
    </row>
    <row r="213" spans="1:25">
      <c r="A213" s="67">
        <f t="shared" si="65"/>
        <v>326.28752059373545</v>
      </c>
      <c r="B213" s="67">
        <f t="shared" si="66"/>
        <v>6.9</v>
      </c>
      <c r="C213" s="112">
        <f t="shared" si="60"/>
        <v>9.8550000000000004</v>
      </c>
      <c r="D213" s="115">
        <f>1+N213/200</f>
        <v>2.0350000000000001</v>
      </c>
      <c r="E213" s="68">
        <f t="shared" si="64"/>
        <v>79.2764597207115</v>
      </c>
      <c r="F213" s="80">
        <f t="shared" si="77"/>
        <v>0.30700000000000016</v>
      </c>
      <c r="G213" s="80">
        <f t="shared" si="78"/>
        <v>4.0699999999999559</v>
      </c>
      <c r="H213" s="80">
        <f t="shared" si="79"/>
        <v>2.0349999999999779</v>
      </c>
      <c r="I213" s="80">
        <f t="shared" si="79"/>
        <v>2.0349999999999779</v>
      </c>
      <c r="J213" s="81">
        <f t="shared" si="67"/>
        <v>1.9424899999999869</v>
      </c>
      <c r="K213" s="82">
        <f t="shared" si="68"/>
        <v>8.0442881502497716</v>
      </c>
      <c r="L213" s="70">
        <f t="shared" si="69"/>
        <v>2901628581674.4678</v>
      </c>
      <c r="M213" s="67">
        <f t="shared" si="80"/>
        <v>41.40000000000002</v>
      </c>
      <c r="N213" s="71">
        <v>207</v>
      </c>
      <c r="O213" s="94">
        <f t="shared" si="70"/>
        <v>207</v>
      </c>
      <c r="P213" s="94">
        <f t="shared" si="71"/>
        <v>10</v>
      </c>
      <c r="Q213" s="72">
        <v>1</v>
      </c>
      <c r="R213" s="94">
        <f>R$3/U$3</f>
        <v>0.90909090909090906</v>
      </c>
      <c r="S213" s="93">
        <f>S212*Q213</f>
        <v>113246208</v>
      </c>
      <c r="T213" s="93">
        <f t="shared" si="72"/>
        <v>171430837925.95456</v>
      </c>
      <c r="U213" s="93">
        <f t="shared" si="73"/>
        <v>29016285816744.68</v>
      </c>
      <c r="V213" s="93">
        <f t="shared" si="74"/>
        <v>145081429083723.41</v>
      </c>
      <c r="W213" s="93">
        <f t="shared" si="75"/>
        <v>12040.009509908838</v>
      </c>
      <c r="X213" s="94">
        <f t="shared" si="76"/>
        <v>169.25942944569616</v>
      </c>
      <c r="Y213" s="120">
        <f>X213/(($C213/R$3))</f>
        <v>17.174980156843851</v>
      </c>
    </row>
    <row r="214" spans="1:25">
      <c r="A214" s="67">
        <f t="shared" si="65"/>
        <v>337.79402515786541</v>
      </c>
      <c r="B214" s="67">
        <f t="shared" si="66"/>
        <v>6.9333333333333336</v>
      </c>
      <c r="C214" s="112">
        <f t="shared" ref="C214:C277" si="81">IF(D214&gt;0,C213+D214,C213)</f>
        <v>9.8550000000000004</v>
      </c>
      <c r="D214" s="116"/>
      <c r="E214" s="68">
        <f t="shared" si="64"/>
        <v>79.918730507517722</v>
      </c>
      <c r="F214" s="80">
        <f t="shared" si="77"/>
        <v>0.30800000000000016</v>
      </c>
      <c r="G214" s="80">
        <f t="shared" si="78"/>
        <v>4.0799999999999557</v>
      </c>
      <c r="H214" s="80">
        <f t="shared" si="79"/>
        <v>2.0399999999999778</v>
      </c>
      <c r="I214" s="80">
        <f t="shared" si="79"/>
        <v>2.0399999999999778</v>
      </c>
      <c r="J214" s="81">
        <f t="shared" si="67"/>
        <v>1.9486399999999868</v>
      </c>
      <c r="K214" s="82">
        <f t="shared" si="68"/>
        <v>8.1094602239997684</v>
      </c>
      <c r="L214" s="70">
        <f t="shared" si="69"/>
        <v>3333095978581.8413</v>
      </c>
      <c r="M214" s="67">
        <f t="shared" si="80"/>
        <v>41.600000000000023</v>
      </c>
      <c r="N214" s="71">
        <v>208</v>
      </c>
      <c r="O214" s="94">
        <f t="shared" si="70"/>
        <v>208</v>
      </c>
      <c r="P214" s="94">
        <f t="shared" si="71"/>
        <v>10</v>
      </c>
      <c r="Q214" s="72">
        <v>1</v>
      </c>
      <c r="R214" s="94">
        <f>R$3/U$3</f>
        <v>0.90909090909090906</v>
      </c>
      <c r="S214" s="93">
        <f>S213*Q214</f>
        <v>113246208</v>
      </c>
      <c r="T214" s="93">
        <f t="shared" si="72"/>
        <v>173654589830.29028</v>
      </c>
      <c r="U214" s="93">
        <f t="shared" si="73"/>
        <v>33330959785818.414</v>
      </c>
      <c r="V214" s="93">
        <f t="shared" si="74"/>
        <v>166654798929092.06</v>
      </c>
      <c r="W214" s="93">
        <f t="shared" si="75"/>
        <v>12475.85932916383</v>
      </c>
      <c r="X214" s="94">
        <f t="shared" si="76"/>
        <v>191.93825984324516</v>
      </c>
      <c r="Y214" s="120">
        <f>X214/(($C214/R$3))</f>
        <v>19.476231338736191</v>
      </c>
    </row>
    <row r="215" spans="1:25">
      <c r="A215" s="67">
        <f t="shared" si="65"/>
        <v>349.70630572912995</v>
      </c>
      <c r="B215" s="67">
        <f t="shared" si="66"/>
        <v>6.9666666666666668</v>
      </c>
      <c r="C215" s="112">
        <f t="shared" si="81"/>
        <v>9.8550000000000004</v>
      </c>
      <c r="D215" s="116"/>
      <c r="E215" s="68">
        <f t="shared" si="64"/>
        <v>80.565258580411452</v>
      </c>
      <c r="F215" s="80">
        <f t="shared" si="77"/>
        <v>0.30900000000000016</v>
      </c>
      <c r="G215" s="80">
        <f t="shared" si="78"/>
        <v>4.0899999999999554</v>
      </c>
      <c r="H215" s="80">
        <f t="shared" si="79"/>
        <v>2.0449999999999777</v>
      </c>
      <c r="I215" s="80">
        <f t="shared" si="79"/>
        <v>2.0449999999999777</v>
      </c>
      <c r="J215" s="81">
        <f t="shared" si="67"/>
        <v>1.9548099999999868</v>
      </c>
      <c r="K215" s="82">
        <f t="shared" si="68"/>
        <v>8.1750642902497663</v>
      </c>
      <c r="L215" s="70">
        <f t="shared" si="69"/>
        <v>3828721867644.1943</v>
      </c>
      <c r="M215" s="67">
        <f t="shared" si="80"/>
        <v>41.800000000000018</v>
      </c>
      <c r="N215" s="71">
        <v>209</v>
      </c>
      <c r="O215" s="94">
        <f t="shared" si="70"/>
        <v>209</v>
      </c>
      <c r="P215" s="94">
        <f t="shared" si="71"/>
        <v>10</v>
      </c>
      <c r="Q215" s="72">
        <v>1</v>
      </c>
      <c r="R215" s="94">
        <f>R$3/U$3</f>
        <v>0.90909090909090906</v>
      </c>
      <c r="S215" s="93">
        <f>S214*Q215</f>
        <v>113246208</v>
      </c>
      <c r="T215" s="93">
        <f t="shared" si="72"/>
        <v>175901055895.12949</v>
      </c>
      <c r="U215" s="93">
        <f t="shared" si="73"/>
        <v>38287218676441.945</v>
      </c>
      <c r="V215" s="93">
        <f t="shared" si="74"/>
        <v>191436093382209.72</v>
      </c>
      <c r="W215" s="93">
        <f t="shared" si="75"/>
        <v>12927.476435120172</v>
      </c>
      <c r="X215" s="94">
        <f t="shared" si="76"/>
        <v>217.66338173244631</v>
      </c>
      <c r="Y215" s="120">
        <f>X215/(($C215/R$3))</f>
        <v>22.086593783099573</v>
      </c>
    </row>
    <row r="216" spans="1:25">
      <c r="A216" s="67">
        <f t="shared" si="65"/>
        <v>362.0386719675173</v>
      </c>
      <c r="B216" s="67">
        <f t="shared" si="66"/>
        <v>7</v>
      </c>
      <c r="C216" s="112">
        <f t="shared" si="81"/>
        <v>9.8550000000000004</v>
      </c>
      <c r="D216" s="116"/>
      <c r="E216" s="68">
        <f t="shared" si="64"/>
        <v>81.216065137497679</v>
      </c>
      <c r="F216" s="80">
        <f t="shared" si="77"/>
        <v>0.31000000000000016</v>
      </c>
      <c r="G216" s="80">
        <f t="shared" si="78"/>
        <v>4.0999999999999552</v>
      </c>
      <c r="H216" s="80">
        <f t="shared" ref="H216:I231" si="82">H215+0.5%</f>
        <v>2.0499999999999776</v>
      </c>
      <c r="I216" s="80">
        <f t="shared" si="82"/>
        <v>2.0499999999999776</v>
      </c>
      <c r="J216" s="81">
        <f t="shared" si="67"/>
        <v>1.9609999999999865</v>
      </c>
      <c r="K216" s="82">
        <f t="shared" si="68"/>
        <v>8.241102499999764</v>
      </c>
      <c r="L216" s="70">
        <f t="shared" si="69"/>
        <v>4398046511104.0615</v>
      </c>
      <c r="M216" s="67">
        <f t="shared" si="80"/>
        <v>42.000000000000021</v>
      </c>
      <c r="N216" s="71">
        <v>210</v>
      </c>
      <c r="O216" s="94">
        <f t="shared" si="70"/>
        <v>210</v>
      </c>
      <c r="P216" s="94">
        <f t="shared" si="71"/>
        <v>10</v>
      </c>
      <c r="Q216" s="72">
        <v>4</v>
      </c>
      <c r="R216" s="94">
        <f>R$3/U$3</f>
        <v>0.90909090909090906</v>
      </c>
      <c r="S216" s="93">
        <f>S215*Q216</f>
        <v>452984832</v>
      </c>
      <c r="T216" s="93">
        <f t="shared" si="72"/>
        <v>712681664187.27844</v>
      </c>
      <c r="U216" s="93">
        <f t="shared" si="73"/>
        <v>43980465111040.617</v>
      </c>
      <c r="V216" s="93">
        <f t="shared" si="74"/>
        <v>219902325555203.09</v>
      </c>
      <c r="W216" s="93">
        <f t="shared" si="75"/>
        <v>13395.430862798141</v>
      </c>
      <c r="X216" s="94">
        <f t="shared" si="76"/>
        <v>61.711234231337585</v>
      </c>
      <c r="Y216" s="120">
        <f>X216/(($C216/R$3))</f>
        <v>6.2619212817186787</v>
      </c>
    </row>
    <row r="217" spans="1:25">
      <c r="A217" s="67">
        <f t="shared" si="65"/>
        <v>374.80593816208523</v>
      </c>
      <c r="B217" s="67">
        <f t="shared" si="66"/>
        <v>7.0333333333333332</v>
      </c>
      <c r="C217" s="112">
        <f t="shared" si="81"/>
        <v>9.8550000000000004</v>
      </c>
      <c r="D217" s="116"/>
      <c r="E217" s="68">
        <f t="shared" si="64"/>
        <v>81.871171436011394</v>
      </c>
      <c r="F217" s="80">
        <f t="shared" si="77"/>
        <v>0.31100000000000017</v>
      </c>
      <c r="G217" s="80">
        <f t="shared" si="78"/>
        <v>4.109999999999955</v>
      </c>
      <c r="H217" s="80">
        <f t="shared" si="82"/>
        <v>2.0549999999999775</v>
      </c>
      <c r="I217" s="80">
        <f t="shared" si="82"/>
        <v>2.0549999999999775</v>
      </c>
      <c r="J217" s="81">
        <f t="shared" si="67"/>
        <v>1.9672099999999866</v>
      </c>
      <c r="K217" s="82">
        <f t="shared" si="68"/>
        <v>8.3075770102497604</v>
      </c>
      <c r="L217" s="70">
        <f t="shared" si="69"/>
        <v>5052028792505.6846</v>
      </c>
      <c r="M217" s="67">
        <f t="shared" si="80"/>
        <v>42.200000000000017</v>
      </c>
      <c r="N217" s="71">
        <v>211</v>
      </c>
      <c r="O217" s="94">
        <f t="shared" si="70"/>
        <v>211</v>
      </c>
      <c r="P217" s="94">
        <f t="shared" si="71"/>
        <v>10</v>
      </c>
      <c r="Q217" s="72">
        <v>1</v>
      </c>
      <c r="R217" s="94">
        <f>R$3/U$3</f>
        <v>0.90909090909090906</v>
      </c>
      <c r="S217" s="93">
        <f>S216*Q217</f>
        <v>452984832</v>
      </c>
      <c r="T217" s="93">
        <f t="shared" si="72"/>
        <v>721851404911.34143</v>
      </c>
      <c r="U217" s="93">
        <f t="shared" si="73"/>
        <v>50520287925056.844</v>
      </c>
      <c r="V217" s="93">
        <f t="shared" si="74"/>
        <v>252601439625284.22</v>
      </c>
      <c r="W217" s="93">
        <f t="shared" si="75"/>
        <v>13880.313243269222</v>
      </c>
      <c r="X217" s="94">
        <f t="shared" si="76"/>
        <v>69.987102028653396</v>
      </c>
      <c r="Y217" s="120">
        <f>X217/(($C217/R$3))</f>
        <v>7.101684630000344</v>
      </c>
    </row>
    <row r="218" spans="1:25">
      <c r="A218" s="67">
        <f t="shared" si="65"/>
        <v>388.02344102666723</v>
      </c>
      <c r="B218" s="67">
        <f t="shared" si="66"/>
        <v>7.0666666666666664</v>
      </c>
      <c r="C218" s="112">
        <f t="shared" si="81"/>
        <v>9.8550000000000004</v>
      </c>
      <c r="D218" s="116"/>
      <c r="E218" s="68">
        <f t="shared" si="64"/>
        <v>82.530598792317605</v>
      </c>
      <c r="F218" s="80">
        <f t="shared" si="77"/>
        <v>0.31200000000000017</v>
      </c>
      <c r="G218" s="80">
        <f t="shared" si="78"/>
        <v>4.1199999999999548</v>
      </c>
      <c r="H218" s="80">
        <f t="shared" si="82"/>
        <v>2.0599999999999774</v>
      </c>
      <c r="I218" s="80">
        <f t="shared" si="82"/>
        <v>2.0599999999999774</v>
      </c>
      <c r="J218" s="81">
        <f t="shared" si="67"/>
        <v>1.9734399999999863</v>
      </c>
      <c r="K218" s="82">
        <f t="shared" si="68"/>
        <v>8.3744899839997569</v>
      </c>
      <c r="L218" s="70">
        <f t="shared" si="69"/>
        <v>5803257163348.9385</v>
      </c>
      <c r="M218" s="67">
        <f t="shared" si="80"/>
        <v>42.40000000000002</v>
      </c>
      <c r="N218" s="71">
        <v>212</v>
      </c>
      <c r="O218" s="94">
        <f t="shared" si="70"/>
        <v>212</v>
      </c>
      <c r="P218" s="94">
        <f t="shared" si="71"/>
        <v>10</v>
      </c>
      <c r="Q218" s="72">
        <v>1</v>
      </c>
      <c r="R218" s="94">
        <f>R$3/U$3</f>
        <v>0.90909090909090906</v>
      </c>
      <c r="S218" s="93">
        <f>S217*Q218</f>
        <v>452984832</v>
      </c>
      <c r="T218" s="93">
        <f t="shared" si="72"/>
        <v>731114173599.46936</v>
      </c>
      <c r="U218" s="93">
        <f t="shared" si="73"/>
        <v>58032571633489.383</v>
      </c>
      <c r="V218" s="93">
        <f t="shared" si="74"/>
        <v>290162858167446.94</v>
      </c>
      <c r="W218" s="93">
        <f t="shared" si="75"/>
        <v>14382.735547388464</v>
      </c>
      <c r="X218" s="94">
        <f t="shared" si="76"/>
        <v>79.375525368055179</v>
      </c>
      <c r="Y218" s="120">
        <f>X218/(($C218/R$3))</f>
        <v>8.054340473673788</v>
      </c>
    </row>
    <row r="219" spans="1:25">
      <c r="A219" s="67">
        <f t="shared" si="65"/>
        <v>401.70705812314191</v>
      </c>
      <c r="B219" s="67">
        <f t="shared" si="66"/>
        <v>7.1</v>
      </c>
      <c r="C219" s="112">
        <f t="shared" si="81"/>
        <v>9.8550000000000004</v>
      </c>
      <c r="D219" s="116"/>
      <c r="E219" s="68">
        <f t="shared" si="64"/>
        <v>83.194368581911348</v>
      </c>
      <c r="F219" s="80">
        <f t="shared" si="77"/>
        <v>0.31300000000000017</v>
      </c>
      <c r="G219" s="80">
        <f t="shared" si="78"/>
        <v>4.1299999999999546</v>
      </c>
      <c r="H219" s="80">
        <f t="shared" si="82"/>
        <v>2.0649999999999773</v>
      </c>
      <c r="I219" s="80">
        <f t="shared" si="82"/>
        <v>2.0649999999999773</v>
      </c>
      <c r="J219" s="81">
        <f t="shared" si="67"/>
        <v>1.9796899999999864</v>
      </c>
      <c r="K219" s="82">
        <f t="shared" si="68"/>
        <v>8.4418435902497553</v>
      </c>
      <c r="L219" s="70">
        <f t="shared" si="69"/>
        <v>6666191957163.6846</v>
      </c>
      <c r="M219" s="67">
        <f t="shared" si="80"/>
        <v>42.600000000000023</v>
      </c>
      <c r="N219" s="71">
        <v>213</v>
      </c>
      <c r="O219" s="94">
        <f t="shared" si="70"/>
        <v>213</v>
      </c>
      <c r="P219" s="94">
        <f t="shared" si="71"/>
        <v>10</v>
      </c>
      <c r="Q219" s="72">
        <v>1</v>
      </c>
      <c r="R219" s="94">
        <f>R$3/U$3</f>
        <v>0.90909090909090906</v>
      </c>
      <c r="S219" s="93">
        <f>S218*Q219</f>
        <v>452984832</v>
      </c>
      <c r="T219" s="93">
        <f t="shared" si="72"/>
        <v>740470702187.64246</v>
      </c>
      <c r="U219" s="93">
        <f t="shared" si="73"/>
        <v>66661919571636.844</v>
      </c>
      <c r="V219" s="93">
        <f t="shared" si="74"/>
        <v>333309597858184.25</v>
      </c>
      <c r="W219" s="93">
        <f t="shared" si="75"/>
        <v>14903.331856368566</v>
      </c>
      <c r="X219" s="94">
        <f t="shared" si="76"/>
        <v>90.026410733998318</v>
      </c>
      <c r="Y219" s="120">
        <f>X219/(($C219/R$3))</f>
        <v>9.1351000237441209</v>
      </c>
    </row>
    <row r="220" spans="1:25">
      <c r="A220" s="67">
        <f t="shared" si="65"/>
        <v>415.87322693439836</v>
      </c>
      <c r="B220" s="67">
        <f t="shared" si="66"/>
        <v>7.1333333333333337</v>
      </c>
      <c r="C220" s="112">
        <f t="shared" si="81"/>
        <v>9.8550000000000004</v>
      </c>
      <c r="D220" s="116"/>
      <c r="E220" s="68">
        <f t="shared" si="64"/>
        <v>83.862502239417566</v>
      </c>
      <c r="F220" s="80">
        <f t="shared" si="77"/>
        <v>0.31400000000000017</v>
      </c>
      <c r="G220" s="80">
        <f t="shared" si="78"/>
        <v>4.1399999999999544</v>
      </c>
      <c r="H220" s="80">
        <f t="shared" si="82"/>
        <v>2.0699999999999772</v>
      </c>
      <c r="I220" s="80">
        <f t="shared" si="82"/>
        <v>2.0699999999999772</v>
      </c>
      <c r="J220" s="81">
        <f t="shared" si="67"/>
        <v>1.9859599999999862</v>
      </c>
      <c r="K220" s="82">
        <f t="shared" si="68"/>
        <v>8.5096400039997526</v>
      </c>
      <c r="L220" s="70">
        <f t="shared" si="69"/>
        <v>7657443735288.3906</v>
      </c>
      <c r="M220" s="67">
        <f t="shared" si="80"/>
        <v>42.800000000000026</v>
      </c>
      <c r="N220" s="71">
        <v>214</v>
      </c>
      <c r="O220" s="94">
        <f t="shared" si="70"/>
        <v>214</v>
      </c>
      <c r="P220" s="94">
        <f t="shared" si="71"/>
        <v>10</v>
      </c>
      <c r="Q220" s="72">
        <v>1</v>
      </c>
      <c r="R220" s="94">
        <f>R$3/U$3</f>
        <v>0.90909090909090906</v>
      </c>
      <c r="S220" s="93">
        <f>S219*Q220</f>
        <v>452984832</v>
      </c>
      <c r="T220" s="93">
        <f t="shared" si="72"/>
        <v>749921726713.41248</v>
      </c>
      <c r="U220" s="93">
        <f t="shared" si="73"/>
        <v>76574437352883.906</v>
      </c>
      <c r="V220" s="93">
        <f t="shared" si="74"/>
        <v>382872186764419.5</v>
      </c>
      <c r="W220" s="93">
        <f t="shared" si="75"/>
        <v>15442.759160163992</v>
      </c>
      <c r="X220" s="94">
        <f t="shared" si="76"/>
        <v>102.10990644113893</v>
      </c>
      <c r="Y220" s="120">
        <f>X220/(($C220/R$3))</f>
        <v>10.361228456736573</v>
      </c>
    </row>
    <row r="221" spans="1:25">
      <c r="A221" s="67">
        <f t="shared" si="65"/>
        <v>430.53896460990791</v>
      </c>
      <c r="B221" s="67">
        <f t="shared" si="66"/>
        <v>7.166666666666667</v>
      </c>
      <c r="C221" s="112">
        <f t="shared" si="81"/>
        <v>9.8550000000000004</v>
      </c>
      <c r="D221" s="116"/>
      <c r="E221" s="68">
        <f t="shared" si="64"/>
        <v>84.5350212585913</v>
      </c>
      <c r="F221" s="80">
        <f t="shared" si="77"/>
        <v>0.31500000000000017</v>
      </c>
      <c r="G221" s="80">
        <f t="shared" si="78"/>
        <v>4.1499999999999542</v>
      </c>
      <c r="H221" s="80">
        <f t="shared" si="82"/>
        <v>2.0749999999999771</v>
      </c>
      <c r="I221" s="80">
        <f t="shared" si="82"/>
        <v>2.0749999999999771</v>
      </c>
      <c r="J221" s="81">
        <f t="shared" si="67"/>
        <v>1.9922499999999861</v>
      </c>
      <c r="K221" s="82">
        <f t="shared" si="68"/>
        <v>8.5778814062497517</v>
      </c>
      <c r="L221" s="70">
        <f t="shared" si="69"/>
        <v>8796093022208.127</v>
      </c>
      <c r="M221" s="67">
        <f t="shared" si="80"/>
        <v>43.000000000000021</v>
      </c>
      <c r="N221" s="71">
        <v>215</v>
      </c>
      <c r="O221" s="94">
        <f t="shared" si="70"/>
        <v>215</v>
      </c>
      <c r="P221" s="94">
        <f t="shared" si="71"/>
        <v>10</v>
      </c>
      <c r="Q221" s="72">
        <v>1</v>
      </c>
      <c r="R221" s="94">
        <f>R$3/U$3</f>
        <v>0.90909090909090906</v>
      </c>
      <c r="S221" s="93">
        <f>S220*Q221</f>
        <v>452984832</v>
      </c>
      <c r="T221" s="93">
        <f t="shared" si="72"/>
        <v>759467987328.2572</v>
      </c>
      <c r="U221" s="93">
        <f t="shared" si="73"/>
        <v>87960930222081.266</v>
      </c>
      <c r="V221" s="93">
        <f t="shared" si="74"/>
        <v>439804651110406.31</v>
      </c>
      <c r="W221" s="93">
        <f t="shared" si="75"/>
        <v>16001.698184668243</v>
      </c>
      <c r="X221" s="94">
        <f t="shared" si="76"/>
        <v>115.81914141176671</v>
      </c>
      <c r="Y221" s="120">
        <f>X221/(($C221/R$3))</f>
        <v>11.752322822097078</v>
      </c>
    </row>
    <row r="222" spans="1:25">
      <c r="A222" s="67">
        <f t="shared" si="65"/>
        <v>445.7218884076218</v>
      </c>
      <c r="B222" s="67">
        <f t="shared" si="66"/>
        <v>7.2</v>
      </c>
      <c r="C222" s="112">
        <f t="shared" si="81"/>
        <v>9.8550000000000004</v>
      </c>
      <c r="D222" s="116"/>
      <c r="E222" s="68">
        <f t="shared" si="64"/>
        <v>85.211947192317524</v>
      </c>
      <c r="F222" s="80">
        <f t="shared" si="77"/>
        <v>0.31600000000000017</v>
      </c>
      <c r="G222" s="80">
        <f t="shared" si="78"/>
        <v>4.159999999999954</v>
      </c>
      <c r="H222" s="80">
        <f t="shared" si="82"/>
        <v>2.079999999999977</v>
      </c>
      <c r="I222" s="80">
        <f t="shared" si="82"/>
        <v>2.079999999999977</v>
      </c>
      <c r="J222" s="81">
        <f t="shared" si="67"/>
        <v>1.9985599999999861</v>
      </c>
      <c r="K222" s="82">
        <f t="shared" si="68"/>
        <v>8.6465699839997487</v>
      </c>
      <c r="L222" s="70">
        <f t="shared" si="69"/>
        <v>10104057585011.373</v>
      </c>
      <c r="M222" s="67">
        <f t="shared" si="80"/>
        <v>43.200000000000024</v>
      </c>
      <c r="N222" s="71">
        <v>216</v>
      </c>
      <c r="O222" s="94">
        <f t="shared" si="70"/>
        <v>216</v>
      </c>
      <c r="P222" s="94">
        <f t="shared" si="71"/>
        <v>10</v>
      </c>
      <c r="Q222" s="72">
        <v>1</v>
      </c>
      <c r="R222" s="94">
        <f>R$3/U$3</f>
        <v>0.90909090909090906</v>
      </c>
      <c r="S222" s="93">
        <f>S221*Q222</f>
        <v>452984832</v>
      </c>
      <c r="T222" s="93">
        <f t="shared" si="72"/>
        <v>769110228309.93433</v>
      </c>
      <c r="U222" s="93">
        <f t="shared" si="73"/>
        <v>101040575850113.73</v>
      </c>
      <c r="V222" s="93">
        <f t="shared" si="74"/>
        <v>505202879250568.69</v>
      </c>
      <c r="W222" s="93">
        <f t="shared" si="75"/>
        <v>16580.854248763531</v>
      </c>
      <c r="X222" s="94">
        <f t="shared" si="76"/>
        <v>131.37333522678966</v>
      </c>
      <c r="Y222" s="120">
        <f>X222/(($C222/R$3))</f>
        <v>13.330627623215593</v>
      </c>
    </row>
    <row r="223" spans="1:25">
      <c r="A223" s="67">
        <f t="shared" si="65"/>
        <v>461.4402368567516</v>
      </c>
      <c r="B223" s="67">
        <f t="shared" si="66"/>
        <v>7.2333333333333334</v>
      </c>
      <c r="C223" s="112">
        <f t="shared" si="81"/>
        <v>9.8550000000000004</v>
      </c>
      <c r="D223" s="116"/>
      <c r="E223" s="68">
        <f t="shared" si="64"/>
        <v>85.893301652611243</v>
      </c>
      <c r="F223" s="80">
        <f t="shared" si="77"/>
        <v>0.31700000000000017</v>
      </c>
      <c r="G223" s="80">
        <f t="shared" si="78"/>
        <v>4.1699999999999537</v>
      </c>
      <c r="H223" s="80">
        <f t="shared" si="82"/>
        <v>2.0849999999999769</v>
      </c>
      <c r="I223" s="80">
        <f t="shared" si="82"/>
        <v>2.0849999999999769</v>
      </c>
      <c r="J223" s="81">
        <f t="shared" si="67"/>
        <v>2.0048899999999859</v>
      </c>
      <c r="K223" s="82">
        <f t="shared" si="68"/>
        <v>8.7157079302497458</v>
      </c>
      <c r="L223" s="70">
        <f t="shared" si="69"/>
        <v>11606514326697.883</v>
      </c>
      <c r="M223" s="67">
        <f t="shared" si="80"/>
        <v>43.400000000000027</v>
      </c>
      <c r="N223" s="71">
        <v>217</v>
      </c>
      <c r="O223" s="94">
        <f t="shared" si="70"/>
        <v>217</v>
      </c>
      <c r="P223" s="94">
        <f t="shared" si="71"/>
        <v>10</v>
      </c>
      <c r="Q223" s="72">
        <v>1</v>
      </c>
      <c r="R223" s="94">
        <f>R$3/U$3</f>
        <v>0.90909090909090906</v>
      </c>
      <c r="S223" s="93">
        <f>S222*Q223</f>
        <v>452984832</v>
      </c>
      <c r="T223" s="93">
        <f t="shared" si="72"/>
        <v>778849198074.83545</v>
      </c>
      <c r="U223" s="93">
        <f t="shared" si="73"/>
        <v>116065143266978.83</v>
      </c>
      <c r="V223" s="93">
        <f t="shared" si="74"/>
        <v>580325716334894.12</v>
      </c>
      <c r="W223" s="93">
        <f t="shared" si="75"/>
        <v>17180.958152299718</v>
      </c>
      <c r="X223" s="94">
        <f t="shared" si="76"/>
        <v>149.02132987216191</v>
      </c>
      <c r="Y223" s="120">
        <f>X223/(($C223/R$3))</f>
        <v>15.121393188448696</v>
      </c>
    </row>
    <row r="224" spans="1:25">
      <c r="A224" s="67">
        <f t="shared" si="65"/>
        <v>477.71289166685216</v>
      </c>
      <c r="B224" s="67">
        <f t="shared" si="66"/>
        <v>7.2666666666666666</v>
      </c>
      <c r="C224" s="112">
        <f t="shared" si="81"/>
        <v>9.8550000000000004</v>
      </c>
      <c r="D224" s="116"/>
      <c r="E224" s="68">
        <f t="shared" si="64"/>
        <v>86.579106310617462</v>
      </c>
      <c r="F224" s="80">
        <f t="shared" si="77"/>
        <v>0.31800000000000017</v>
      </c>
      <c r="G224" s="80">
        <f t="shared" si="78"/>
        <v>4.1799999999999535</v>
      </c>
      <c r="H224" s="80">
        <f t="shared" si="82"/>
        <v>2.0899999999999768</v>
      </c>
      <c r="I224" s="80">
        <f t="shared" si="82"/>
        <v>2.0899999999999768</v>
      </c>
      <c r="J224" s="81">
        <f t="shared" si="67"/>
        <v>2.0112399999999857</v>
      </c>
      <c r="K224" s="82">
        <f t="shared" si="68"/>
        <v>8.7852974439997418</v>
      </c>
      <c r="L224" s="70">
        <f t="shared" si="69"/>
        <v>13332383914327.375</v>
      </c>
      <c r="M224" s="67">
        <f t="shared" si="80"/>
        <v>43.600000000000023</v>
      </c>
      <c r="N224" s="71">
        <v>218</v>
      </c>
      <c r="O224" s="94">
        <f t="shared" si="70"/>
        <v>218</v>
      </c>
      <c r="P224" s="94">
        <f t="shared" si="71"/>
        <v>10</v>
      </c>
      <c r="Q224" s="72">
        <v>1</v>
      </c>
      <c r="R224" s="94">
        <f>R$3/U$3</f>
        <v>0.90909090909090906</v>
      </c>
      <c r="S224" s="93">
        <f>S223*Q224</f>
        <v>452984832</v>
      </c>
      <c r="T224" s="93">
        <f t="shared" si="72"/>
        <v>788685649190.34094</v>
      </c>
      <c r="U224" s="93">
        <f t="shared" si="73"/>
        <v>133323839143273.75</v>
      </c>
      <c r="V224" s="93">
        <f t="shared" si="74"/>
        <v>666619195716368.75</v>
      </c>
      <c r="W224" s="93">
        <f t="shared" si="75"/>
        <v>17802.767096118023</v>
      </c>
      <c r="X224" s="94">
        <f t="shared" si="76"/>
        <v>169.0456004621652</v>
      </c>
      <c r="Y224" s="120">
        <f>X224/(($C224/R$3))</f>
        <v>17.153282644562676</v>
      </c>
    </row>
    <row r="225" spans="1:25">
      <c r="A225" s="67">
        <f t="shared" si="65"/>
        <v>494.559400409528</v>
      </c>
      <c r="B225" s="67">
        <f t="shared" si="66"/>
        <v>7.3</v>
      </c>
      <c r="C225" s="112">
        <f t="shared" si="81"/>
        <v>9.8550000000000004</v>
      </c>
      <c r="D225" s="116"/>
      <c r="E225" s="68">
        <f t="shared" si="64"/>
        <v>87.269382896611191</v>
      </c>
      <c r="F225" s="80">
        <f t="shared" si="77"/>
        <v>0.31900000000000017</v>
      </c>
      <c r="G225" s="80">
        <f t="shared" si="78"/>
        <v>4.1899999999999533</v>
      </c>
      <c r="H225" s="80">
        <f t="shared" si="82"/>
        <v>2.0949999999999767</v>
      </c>
      <c r="I225" s="80">
        <f t="shared" si="82"/>
        <v>2.0949999999999767</v>
      </c>
      <c r="J225" s="81">
        <f t="shared" si="67"/>
        <v>2.0176099999999857</v>
      </c>
      <c r="K225" s="82">
        <f t="shared" si="68"/>
        <v>8.8553407302497398</v>
      </c>
      <c r="L225" s="70">
        <f t="shared" si="69"/>
        <v>15314887470576.785</v>
      </c>
      <c r="M225" s="67">
        <f t="shared" si="80"/>
        <v>43.800000000000026</v>
      </c>
      <c r="N225" s="71">
        <v>219</v>
      </c>
      <c r="O225" s="94">
        <f t="shared" si="70"/>
        <v>219</v>
      </c>
      <c r="P225" s="94">
        <f t="shared" si="71"/>
        <v>10</v>
      </c>
      <c r="Q225" s="72">
        <v>1</v>
      </c>
      <c r="R225" s="94">
        <f>R$3/U$3</f>
        <v>0.90909090909090906</v>
      </c>
      <c r="S225" s="93">
        <f>S224*Q225</f>
        <v>452984832</v>
      </c>
      <c r="T225" s="93">
        <f t="shared" si="72"/>
        <v>798620338387.17346</v>
      </c>
      <c r="U225" s="93">
        <f t="shared" si="73"/>
        <v>153148874705767.84</v>
      </c>
      <c r="V225" s="93">
        <f t="shared" si="74"/>
        <v>765744373528839.25</v>
      </c>
      <c r="W225" s="93">
        <f t="shared" si="75"/>
        <v>18447.065635275394</v>
      </c>
      <c r="X225" s="94">
        <f t="shared" si="76"/>
        <v>191.76681001520001</v>
      </c>
      <c r="Y225" s="120">
        <f>X225/(($C225/R$3))</f>
        <v>19.458834095910706</v>
      </c>
    </row>
    <row r="226" spans="1:25">
      <c r="A226" s="67">
        <f t="shared" si="65"/>
        <v>512.00000000000739</v>
      </c>
      <c r="B226" s="67">
        <f t="shared" si="66"/>
        <v>7.333333333333333</v>
      </c>
      <c r="C226" s="112">
        <f t="shared" si="81"/>
        <v>9.8550000000000004</v>
      </c>
      <c r="D226" s="116"/>
      <c r="E226" s="68">
        <f t="shared" si="64"/>
        <v>87.964153199997398</v>
      </c>
      <c r="F226" s="80">
        <f t="shared" si="77"/>
        <v>0.32000000000000017</v>
      </c>
      <c r="G226" s="80">
        <f t="shared" si="78"/>
        <v>4.1999999999999531</v>
      </c>
      <c r="H226" s="80">
        <f t="shared" si="82"/>
        <v>2.0999999999999766</v>
      </c>
      <c r="I226" s="80">
        <f t="shared" si="82"/>
        <v>2.0999999999999766</v>
      </c>
      <c r="J226" s="81">
        <f t="shared" si="67"/>
        <v>2.0239999999999854</v>
      </c>
      <c r="K226" s="82">
        <f t="shared" si="68"/>
        <v>8.9258399999997362</v>
      </c>
      <c r="L226" s="70">
        <f t="shared" si="69"/>
        <v>17592186044416.258</v>
      </c>
      <c r="M226" s="67">
        <f t="shared" si="80"/>
        <v>44.000000000000021</v>
      </c>
      <c r="N226" s="71">
        <v>220</v>
      </c>
      <c r="O226" s="94">
        <f t="shared" si="70"/>
        <v>220</v>
      </c>
      <c r="P226" s="94">
        <f t="shared" si="71"/>
        <v>10</v>
      </c>
      <c r="Q226" s="72">
        <v>4</v>
      </c>
      <c r="R226" s="94">
        <f>R$3/U$3</f>
        <v>0.90909090909090906</v>
      </c>
      <c r="S226" s="93">
        <f>S225*Q226</f>
        <v>1811939328</v>
      </c>
      <c r="T226" s="93">
        <f t="shared" si="72"/>
        <v>3234616106287.0083</v>
      </c>
      <c r="U226" s="93">
        <f t="shared" si="73"/>
        <v>175921860444162.56</v>
      </c>
      <c r="V226" s="93">
        <f t="shared" si="74"/>
        <v>879609302220812.75</v>
      </c>
      <c r="W226" s="93">
        <f t="shared" si="75"/>
        <v>19114.666666666944</v>
      </c>
      <c r="X226" s="94">
        <f t="shared" si="76"/>
        <v>54.387245553569556</v>
      </c>
      <c r="Y226" s="120">
        <f>X226/(($C226/R$3))</f>
        <v>5.518746377835571</v>
      </c>
    </row>
    <row r="227" spans="1:25">
      <c r="A227" s="67">
        <f t="shared" si="65"/>
        <v>530.05564100679294</v>
      </c>
      <c r="B227" s="67">
        <f t="shared" si="66"/>
        <v>7.3666666666666663</v>
      </c>
      <c r="C227" s="112">
        <f t="shared" si="81"/>
        <v>9.8550000000000004</v>
      </c>
      <c r="D227" s="116"/>
      <c r="E227" s="68">
        <f t="shared" si="64"/>
        <v>88.663439069311138</v>
      </c>
      <c r="F227" s="80">
        <f t="shared" si="77"/>
        <v>0.32100000000000017</v>
      </c>
      <c r="G227" s="80">
        <f t="shared" si="78"/>
        <v>4.2099999999999529</v>
      </c>
      <c r="H227" s="80">
        <f t="shared" si="82"/>
        <v>2.1049999999999764</v>
      </c>
      <c r="I227" s="80">
        <f t="shared" si="82"/>
        <v>2.1049999999999764</v>
      </c>
      <c r="J227" s="81">
        <f t="shared" si="67"/>
        <v>2.0304099999999856</v>
      </c>
      <c r="K227" s="82">
        <f t="shared" si="68"/>
        <v>8.9967974702497351</v>
      </c>
      <c r="L227" s="70">
        <f t="shared" si="69"/>
        <v>20208115170022.754</v>
      </c>
      <c r="M227" s="67">
        <f t="shared" si="80"/>
        <v>44.200000000000024</v>
      </c>
      <c r="N227" s="71">
        <v>221</v>
      </c>
      <c r="O227" s="94">
        <f t="shared" si="70"/>
        <v>221</v>
      </c>
      <c r="P227" s="94">
        <f t="shared" si="71"/>
        <v>10</v>
      </c>
      <c r="Q227" s="72">
        <v>1</v>
      </c>
      <c r="R227" s="94">
        <f>R$3/U$3</f>
        <v>0.90909090909090906</v>
      </c>
      <c r="S227" s="93">
        <f>S226*Q227</f>
        <v>1811939328</v>
      </c>
      <c r="T227" s="93">
        <f t="shared" si="72"/>
        <v>3275149915354.1865</v>
      </c>
      <c r="U227" s="93">
        <f t="shared" si="73"/>
        <v>202081151700227.53</v>
      </c>
      <c r="V227" s="93">
        <f t="shared" si="74"/>
        <v>1010405758501137.6</v>
      </c>
      <c r="W227" s="93">
        <f t="shared" si="75"/>
        <v>19806.412452287164</v>
      </c>
      <c r="X227" s="94">
        <f t="shared" si="76"/>
        <v>61.701344037063336</v>
      </c>
      <c r="Y227" s="120">
        <f>X227/(($C227/R$3))</f>
        <v>6.2609177105087097</v>
      </c>
    </row>
    <row r="228" spans="1:25">
      <c r="A228" s="67">
        <f t="shared" si="65"/>
        <v>548.74801281859004</v>
      </c>
      <c r="B228" s="67">
        <f t="shared" si="66"/>
        <v>7.4</v>
      </c>
      <c r="C228" s="112">
        <f t="shared" si="81"/>
        <v>9.8550000000000004</v>
      </c>
      <c r="D228" s="116"/>
      <c r="E228" s="68">
        <f t="shared" si="64"/>
        <v>89.367262412217343</v>
      </c>
      <c r="F228" s="80">
        <f t="shared" si="77"/>
        <v>0.32200000000000017</v>
      </c>
      <c r="G228" s="80">
        <f t="shared" si="78"/>
        <v>4.2199999999999527</v>
      </c>
      <c r="H228" s="80">
        <f t="shared" si="82"/>
        <v>2.1099999999999763</v>
      </c>
      <c r="I228" s="80">
        <f t="shared" si="82"/>
        <v>2.1099999999999763</v>
      </c>
      <c r="J228" s="81">
        <f t="shared" si="67"/>
        <v>2.0368399999999851</v>
      </c>
      <c r="K228" s="82">
        <f t="shared" si="68"/>
        <v>9.0682153639997303</v>
      </c>
      <c r="L228" s="70">
        <f t="shared" si="69"/>
        <v>23213028653395.766</v>
      </c>
      <c r="M228" s="67">
        <f t="shared" si="80"/>
        <v>44.40000000000002</v>
      </c>
      <c r="N228" s="71">
        <v>222</v>
      </c>
      <c r="O228" s="94">
        <f t="shared" si="70"/>
        <v>222</v>
      </c>
      <c r="P228" s="94">
        <f t="shared" si="71"/>
        <v>10</v>
      </c>
      <c r="Q228" s="72">
        <v>1</v>
      </c>
      <c r="R228" s="94">
        <f>R$3/U$3</f>
        <v>0.90909090909090906</v>
      </c>
      <c r="S228" s="93">
        <f>S227*Q228</f>
        <v>1811939328</v>
      </c>
      <c r="T228" s="93">
        <f t="shared" si="72"/>
        <v>3316085857929.7256</v>
      </c>
      <c r="U228" s="93">
        <f t="shared" si="73"/>
        <v>232130286533957.66</v>
      </c>
      <c r="V228" s="93">
        <f t="shared" si="74"/>
        <v>1160651432669788.2</v>
      </c>
      <c r="W228" s="93">
        <f t="shared" si="75"/>
        <v>20523.175679415268</v>
      </c>
      <c r="X228" s="94">
        <f t="shared" si="76"/>
        <v>70.001289616451473</v>
      </c>
      <c r="Y228" s="120">
        <f>X228/(($C228/R$3))</f>
        <v>7.1031242634653955</v>
      </c>
    </row>
    <row r="229" spans="1:25">
      <c r="A229" s="67">
        <f t="shared" si="65"/>
        <v>568.09956969874497</v>
      </c>
      <c r="B229" s="67">
        <f t="shared" si="66"/>
        <v>7.4333333333333336</v>
      </c>
      <c r="C229" s="112">
        <f t="shared" si="81"/>
        <v>9.8550000000000004</v>
      </c>
      <c r="D229" s="116"/>
      <c r="E229" s="68">
        <f t="shared" si="64"/>
        <v>90.075645195511072</v>
      </c>
      <c r="F229" s="80">
        <f t="shared" si="77"/>
        <v>0.32300000000000018</v>
      </c>
      <c r="G229" s="80">
        <f t="shared" si="78"/>
        <v>4.2299999999999525</v>
      </c>
      <c r="H229" s="80">
        <f t="shared" si="82"/>
        <v>2.1149999999999762</v>
      </c>
      <c r="I229" s="80">
        <f t="shared" si="82"/>
        <v>2.1149999999999762</v>
      </c>
      <c r="J229" s="81">
        <f t="shared" si="67"/>
        <v>2.0432899999999852</v>
      </c>
      <c r="K229" s="82">
        <f t="shared" si="68"/>
        <v>9.1400959102497286</v>
      </c>
      <c r="L229" s="70">
        <f t="shared" si="69"/>
        <v>26664767828654.762</v>
      </c>
      <c r="M229" s="67">
        <f t="shared" si="80"/>
        <v>44.600000000000023</v>
      </c>
      <c r="N229" s="71">
        <v>223</v>
      </c>
      <c r="O229" s="94">
        <f t="shared" si="70"/>
        <v>223</v>
      </c>
      <c r="P229" s="94">
        <f t="shared" si="71"/>
        <v>10</v>
      </c>
      <c r="Q229" s="72">
        <v>1</v>
      </c>
      <c r="R229" s="94">
        <f>R$3/U$3</f>
        <v>0.90909090909090906</v>
      </c>
      <c r="S229" s="93">
        <f>S228*Q229</f>
        <v>1811939328</v>
      </c>
      <c r="T229" s="93">
        <f t="shared" si="72"/>
        <v>3357427028044.1611</v>
      </c>
      <c r="U229" s="93">
        <f t="shared" si="73"/>
        <v>266647678286547.62</v>
      </c>
      <c r="V229" s="93">
        <f t="shared" si="74"/>
        <v>1333238391432738</v>
      </c>
      <c r="W229" s="93">
        <f t="shared" si="75"/>
        <v>21265.860559056357</v>
      </c>
      <c r="X229" s="94">
        <f t="shared" si="76"/>
        <v>79.420245342422476</v>
      </c>
      <c r="Y229" s="120">
        <f>X229/(($C229/R$3))</f>
        <v>8.0588782691448468</v>
      </c>
    </row>
    <row r="230" spans="1:25">
      <c r="A230" s="67">
        <f t="shared" si="65"/>
        <v>588.1335577584905</v>
      </c>
      <c r="B230" s="67">
        <f t="shared" si="66"/>
        <v>7.4666666666666668</v>
      </c>
      <c r="C230" s="112">
        <f t="shared" si="81"/>
        <v>9.8550000000000004</v>
      </c>
      <c r="D230" s="116"/>
      <c r="E230" s="68">
        <f t="shared" si="64"/>
        <v>90.788609445117288</v>
      </c>
      <c r="F230" s="80">
        <f t="shared" si="77"/>
        <v>0.32400000000000018</v>
      </c>
      <c r="G230" s="80">
        <f t="shared" si="78"/>
        <v>4.2399999999999523</v>
      </c>
      <c r="H230" s="80">
        <f t="shared" si="82"/>
        <v>2.1199999999999761</v>
      </c>
      <c r="I230" s="80">
        <f t="shared" si="82"/>
        <v>2.1199999999999761</v>
      </c>
      <c r="J230" s="81">
        <f t="shared" si="67"/>
        <v>2.0497599999999849</v>
      </c>
      <c r="K230" s="82">
        <f t="shared" si="68"/>
        <v>9.2124413439997248</v>
      </c>
      <c r="L230" s="70">
        <f t="shared" si="69"/>
        <v>30629774941153.586</v>
      </c>
      <c r="M230" s="67">
        <f t="shared" si="80"/>
        <v>44.800000000000026</v>
      </c>
      <c r="N230" s="71">
        <v>224</v>
      </c>
      <c r="O230" s="94">
        <f t="shared" si="70"/>
        <v>224</v>
      </c>
      <c r="P230" s="94">
        <f t="shared" si="71"/>
        <v>10</v>
      </c>
      <c r="Q230" s="72">
        <v>1</v>
      </c>
      <c r="R230" s="94">
        <f>R$3/U$3</f>
        <v>0.90909090909090906</v>
      </c>
      <c r="S230" s="93">
        <f>S229*Q230</f>
        <v>1811939328</v>
      </c>
      <c r="T230" s="93">
        <f t="shared" si="72"/>
        <v>3399176536628.478</v>
      </c>
      <c r="U230" s="93">
        <f t="shared" si="73"/>
        <v>306297749411535.87</v>
      </c>
      <c r="V230" s="93">
        <f t="shared" si="74"/>
        <v>1531488747057679.5</v>
      </c>
      <c r="W230" s="93">
        <f t="shared" si="75"/>
        <v>22035.403964018111</v>
      </c>
      <c r="X230" s="94">
        <f t="shared" si="76"/>
        <v>90.109397411686558</v>
      </c>
      <c r="Y230" s="120">
        <f>X230/(($C230/R$3))</f>
        <v>9.1435207926622581</v>
      </c>
    </row>
    <row r="231" spans="1:25">
      <c r="A231" s="67">
        <f t="shared" si="65"/>
        <v>608.87404288140226</v>
      </c>
      <c r="B231" s="67">
        <f t="shared" si="66"/>
        <v>7.5</v>
      </c>
      <c r="C231" s="112">
        <f t="shared" si="81"/>
        <v>9.8550000000000004</v>
      </c>
      <c r="D231" s="116"/>
      <c r="E231" s="68">
        <f t="shared" si="64"/>
        <v>91.506177246091042</v>
      </c>
      <c r="F231" s="80">
        <f t="shared" si="77"/>
        <v>0.32500000000000018</v>
      </c>
      <c r="G231" s="80">
        <f t="shared" si="78"/>
        <v>4.249999999999952</v>
      </c>
      <c r="H231" s="80">
        <f t="shared" si="82"/>
        <v>2.124999999999976</v>
      </c>
      <c r="I231" s="80">
        <f t="shared" si="82"/>
        <v>2.124999999999976</v>
      </c>
      <c r="J231" s="81">
        <f t="shared" si="67"/>
        <v>2.0562499999999853</v>
      </c>
      <c r="K231" s="82">
        <f t="shared" si="68"/>
        <v>9.285253906249725</v>
      </c>
      <c r="L231" s="70">
        <f t="shared" si="69"/>
        <v>35184372088832.539</v>
      </c>
      <c r="M231" s="67">
        <f t="shared" si="80"/>
        <v>45.000000000000028</v>
      </c>
      <c r="N231" s="71">
        <v>225</v>
      </c>
      <c r="O231" s="94">
        <f t="shared" si="70"/>
        <v>225</v>
      </c>
      <c r="P231" s="94">
        <f t="shared" si="71"/>
        <v>10</v>
      </c>
      <c r="Q231" s="72">
        <v>1</v>
      </c>
      <c r="R231" s="94">
        <f>R$3/U$3</f>
        <v>0.90909090909090906</v>
      </c>
      <c r="S231" s="93">
        <f>S230*Q231</f>
        <v>1811939328</v>
      </c>
      <c r="T231" s="93">
        <f t="shared" si="72"/>
        <v>3441337511563.5342</v>
      </c>
      <c r="U231" s="93">
        <f t="shared" si="73"/>
        <v>351843720888325.37</v>
      </c>
      <c r="V231" s="93">
        <f t="shared" si="74"/>
        <v>1759218604441627</v>
      </c>
      <c r="W231" s="93">
        <f t="shared" si="75"/>
        <v>22832.776608052583</v>
      </c>
      <c r="X231" s="94">
        <f t="shared" si="76"/>
        <v>102.2403991779548</v>
      </c>
      <c r="Y231" s="120">
        <f>X231/(($C231/R$3))</f>
        <v>10.374469728864007</v>
      </c>
    </row>
    <row r="232" spans="1:25">
      <c r="A232" s="67">
        <f t="shared" si="65"/>
        <v>630.34593963260659</v>
      </c>
      <c r="B232" s="67">
        <f t="shared" si="66"/>
        <v>7.5333333333333332</v>
      </c>
      <c r="C232" s="112">
        <f t="shared" si="81"/>
        <v>9.8550000000000004</v>
      </c>
      <c r="D232" s="116"/>
      <c r="E232" s="68">
        <f t="shared" si="64"/>
        <v>92.228370742617244</v>
      </c>
      <c r="F232" s="80">
        <f t="shared" si="77"/>
        <v>0.32600000000000018</v>
      </c>
      <c r="G232" s="80">
        <f t="shared" si="78"/>
        <v>4.2599999999999518</v>
      </c>
      <c r="H232" s="80">
        <f t="shared" ref="H232:I247" si="83">H231+0.5%</f>
        <v>2.1299999999999759</v>
      </c>
      <c r="I232" s="80">
        <f t="shared" si="83"/>
        <v>2.1299999999999759</v>
      </c>
      <c r="J232" s="81">
        <f t="shared" si="67"/>
        <v>2.0627599999999848</v>
      </c>
      <c r="K232" s="82">
        <f t="shared" si="68"/>
        <v>9.3585358439997197</v>
      </c>
      <c r="L232" s="70">
        <f t="shared" si="69"/>
        <v>40416230340045.523</v>
      </c>
      <c r="M232" s="67">
        <f t="shared" si="80"/>
        <v>45.200000000000024</v>
      </c>
      <c r="N232" s="71">
        <v>226</v>
      </c>
      <c r="O232" s="94">
        <f t="shared" si="70"/>
        <v>226</v>
      </c>
      <c r="P232" s="94">
        <f t="shared" si="71"/>
        <v>10</v>
      </c>
      <c r="Q232" s="72">
        <v>1</v>
      </c>
      <c r="R232" s="94">
        <f>R$3/U$3</f>
        <v>0.90909090909090906</v>
      </c>
      <c r="S232" s="93">
        <f>S231*Q232</f>
        <v>1811939328</v>
      </c>
      <c r="T232" s="93">
        <f t="shared" si="72"/>
        <v>3483913097729.4663</v>
      </c>
      <c r="U232" s="93">
        <f t="shared" si="73"/>
        <v>404162303400455.25</v>
      </c>
      <c r="V232" s="93">
        <f t="shared" si="74"/>
        <v>2020811517002276.2</v>
      </c>
      <c r="W232" s="93">
        <f t="shared" si="75"/>
        <v>23658.984267543834</v>
      </c>
      <c r="X232" s="94">
        <f t="shared" si="76"/>
        <v>116.00814717906013</v>
      </c>
      <c r="Y232" s="120">
        <f>X232/(($C232/R$3))</f>
        <v>11.771501489503818</v>
      </c>
    </row>
    <row r="233" spans="1:25">
      <c r="A233" s="67">
        <f t="shared" si="65"/>
        <v>652.57504118747204</v>
      </c>
      <c r="B233" s="67">
        <f t="shared" si="66"/>
        <v>7.5666666666666664</v>
      </c>
      <c r="C233" s="112">
        <f t="shared" si="81"/>
        <v>9.8550000000000004</v>
      </c>
      <c r="D233" s="116"/>
      <c r="E233" s="68">
        <f t="shared" si="64"/>
        <v>92.95521213801095</v>
      </c>
      <c r="F233" s="80">
        <f t="shared" si="77"/>
        <v>0.32700000000000018</v>
      </c>
      <c r="G233" s="80">
        <f t="shared" si="78"/>
        <v>4.2699999999999516</v>
      </c>
      <c r="H233" s="80">
        <f t="shared" si="83"/>
        <v>2.1349999999999758</v>
      </c>
      <c r="I233" s="80">
        <f t="shared" si="83"/>
        <v>2.1349999999999758</v>
      </c>
      <c r="J233" s="81">
        <f t="shared" si="67"/>
        <v>2.0692899999999845</v>
      </c>
      <c r="K233" s="82">
        <f t="shared" si="68"/>
        <v>9.4322894102497159</v>
      </c>
      <c r="L233" s="70">
        <f t="shared" si="69"/>
        <v>46426057306791.555</v>
      </c>
      <c r="M233" s="67">
        <f t="shared" si="80"/>
        <v>45.400000000000027</v>
      </c>
      <c r="N233" s="71">
        <v>227</v>
      </c>
      <c r="O233" s="94">
        <f t="shared" si="70"/>
        <v>227</v>
      </c>
      <c r="P233" s="94">
        <f t="shared" si="71"/>
        <v>10</v>
      </c>
      <c r="Q233" s="72">
        <v>1</v>
      </c>
      <c r="R233" s="94">
        <f>R$3/U$3</f>
        <v>0.90909090909090906</v>
      </c>
      <c r="S233" s="93">
        <f>S232*Q233</f>
        <v>1811939328</v>
      </c>
      <c r="T233" s="93">
        <f t="shared" si="72"/>
        <v>3526906457055.1187</v>
      </c>
      <c r="U233" s="93">
        <f t="shared" si="73"/>
        <v>464260573067915.56</v>
      </c>
      <c r="V233" s="93">
        <f t="shared" si="74"/>
        <v>2321302865339578</v>
      </c>
      <c r="W233" s="93">
        <f t="shared" si="75"/>
        <v>24515.069047276029</v>
      </c>
      <c r="X233" s="94">
        <f t="shared" si="76"/>
        <v>131.63393436171876</v>
      </c>
      <c r="Y233" s="120">
        <f>X233/(($C233/R$3))</f>
        <v>13.357070965166793</v>
      </c>
    </row>
    <row r="234" spans="1:25">
      <c r="A234" s="67">
        <f t="shared" si="65"/>
        <v>675.58805031573195</v>
      </c>
      <c r="B234" s="67">
        <f t="shared" si="66"/>
        <v>7.6</v>
      </c>
      <c r="C234" s="112">
        <f t="shared" si="81"/>
        <v>9.8550000000000004</v>
      </c>
      <c r="D234" s="116"/>
      <c r="E234" s="68">
        <f t="shared" si="64"/>
        <v>93.686723694717202</v>
      </c>
      <c r="F234" s="80">
        <f t="shared" si="77"/>
        <v>0.32800000000000018</v>
      </c>
      <c r="G234" s="80">
        <f t="shared" si="78"/>
        <v>4.2799999999999514</v>
      </c>
      <c r="H234" s="80">
        <f t="shared" si="83"/>
        <v>2.1399999999999757</v>
      </c>
      <c r="I234" s="80">
        <f t="shared" si="83"/>
        <v>2.1399999999999757</v>
      </c>
      <c r="J234" s="81">
        <f t="shared" si="67"/>
        <v>2.0758399999999848</v>
      </c>
      <c r="K234" s="82">
        <f t="shared" si="68"/>
        <v>9.5065168639997157</v>
      </c>
      <c r="L234" s="70">
        <f t="shared" si="69"/>
        <v>53329535657309.531</v>
      </c>
      <c r="M234" s="67">
        <f t="shared" si="80"/>
        <v>45.600000000000023</v>
      </c>
      <c r="N234" s="71">
        <v>228</v>
      </c>
      <c r="O234" s="94">
        <f t="shared" si="70"/>
        <v>228</v>
      </c>
      <c r="P234" s="94">
        <f t="shared" si="71"/>
        <v>10</v>
      </c>
      <c r="Q234" s="72">
        <v>1</v>
      </c>
      <c r="R234" s="94">
        <f>R$3/U$3</f>
        <v>0.90909090909090906</v>
      </c>
      <c r="S234" s="93">
        <f>S233*Q234</f>
        <v>1811939328</v>
      </c>
      <c r="T234" s="93">
        <f t="shared" si="72"/>
        <v>3570320768567.4536</v>
      </c>
      <c r="U234" s="93">
        <f t="shared" si="73"/>
        <v>533295356573095.31</v>
      </c>
      <c r="V234" s="93">
        <f t="shared" si="74"/>
        <v>2666476782865476.5</v>
      </c>
      <c r="W234" s="93">
        <f t="shared" si="75"/>
        <v>25402.110691871523</v>
      </c>
      <c r="X234" s="94">
        <f t="shared" si="76"/>
        <v>149.36903184390164</v>
      </c>
      <c r="Y234" s="120">
        <f>X234/(($C234/R$3))</f>
        <v>15.156674971476573</v>
      </c>
    </row>
    <row r="235" spans="1:25">
      <c r="A235" s="67">
        <f t="shared" si="65"/>
        <v>699.41261145826104</v>
      </c>
      <c r="B235" s="67">
        <f t="shared" si="66"/>
        <v>7.6333333333333337</v>
      </c>
      <c r="C235" s="112">
        <f t="shared" si="81"/>
        <v>9.8550000000000004</v>
      </c>
      <c r="D235" s="116"/>
      <c r="E235" s="68">
        <f t="shared" si="64"/>
        <v>94.422927734310889</v>
      </c>
      <c r="F235" s="80">
        <f t="shared" si="77"/>
        <v>0.32900000000000018</v>
      </c>
      <c r="G235" s="80">
        <f t="shared" si="78"/>
        <v>4.2899999999999512</v>
      </c>
      <c r="H235" s="80">
        <f t="shared" si="83"/>
        <v>2.1449999999999756</v>
      </c>
      <c r="I235" s="80">
        <f t="shared" si="83"/>
        <v>2.1449999999999756</v>
      </c>
      <c r="J235" s="81">
        <f t="shared" si="67"/>
        <v>2.0824099999999843</v>
      </c>
      <c r="K235" s="82">
        <f t="shared" si="68"/>
        <v>9.5812204702497095</v>
      </c>
      <c r="L235" s="70">
        <f t="shared" si="69"/>
        <v>61259549882307.187</v>
      </c>
      <c r="M235" s="67">
        <f t="shared" si="80"/>
        <v>45.800000000000026</v>
      </c>
      <c r="N235" s="71">
        <v>229</v>
      </c>
      <c r="O235" s="94">
        <f t="shared" si="70"/>
        <v>229</v>
      </c>
      <c r="P235" s="94">
        <f t="shared" si="71"/>
        <v>10</v>
      </c>
      <c r="Q235" s="72">
        <v>1</v>
      </c>
      <c r="R235" s="94">
        <f>R$3/U$3</f>
        <v>0.90909090909090906</v>
      </c>
      <c r="S235" s="93">
        <f>S234*Q235</f>
        <v>1811939328</v>
      </c>
      <c r="T235" s="93">
        <f t="shared" si="72"/>
        <v>3614159228440.9629</v>
      </c>
      <c r="U235" s="93">
        <f t="shared" si="73"/>
        <v>612595498823071.87</v>
      </c>
      <c r="V235" s="93">
        <f t="shared" si="74"/>
        <v>3062977494115359.5</v>
      </c>
      <c r="W235" s="93">
        <f t="shared" si="75"/>
        <v>26321.227944545892</v>
      </c>
      <c r="X235" s="94">
        <f t="shared" si="76"/>
        <v>169.49875755400149</v>
      </c>
      <c r="Y235" s="120">
        <f>X235/(($C235/R$3))</f>
        <v>17.199265099340586</v>
      </c>
    </row>
    <row r="236" spans="1:25">
      <c r="A236" s="67">
        <f t="shared" si="65"/>
        <v>724.07734393503563</v>
      </c>
      <c r="B236" s="67">
        <f t="shared" si="66"/>
        <v>7.666666666666667</v>
      </c>
      <c r="C236" s="112">
        <f t="shared" si="81"/>
        <v>9.8550000000000004</v>
      </c>
      <c r="D236" s="116"/>
      <c r="E236" s="68">
        <f t="shared" si="64"/>
        <v>95.163846637497116</v>
      </c>
      <c r="F236" s="80">
        <f t="shared" si="77"/>
        <v>0.33000000000000018</v>
      </c>
      <c r="G236" s="80">
        <f t="shared" si="78"/>
        <v>4.299999999999951</v>
      </c>
      <c r="H236" s="80">
        <f t="shared" si="83"/>
        <v>2.1499999999999755</v>
      </c>
      <c r="I236" s="80">
        <f t="shared" si="83"/>
        <v>2.1499999999999755</v>
      </c>
      <c r="J236" s="81">
        <f t="shared" si="67"/>
        <v>2.0889999999999844</v>
      </c>
      <c r="K236" s="82">
        <f t="shared" si="68"/>
        <v>9.6564024999997073</v>
      </c>
      <c r="L236" s="70">
        <f t="shared" si="69"/>
        <v>70368744177665.078</v>
      </c>
      <c r="M236" s="67">
        <f t="shared" si="80"/>
        <v>46.000000000000021</v>
      </c>
      <c r="N236" s="71">
        <v>230</v>
      </c>
      <c r="O236" s="94">
        <f t="shared" si="70"/>
        <v>230</v>
      </c>
      <c r="P236" s="94">
        <f t="shared" si="71"/>
        <v>10</v>
      </c>
      <c r="Q236" s="72">
        <v>3</v>
      </c>
      <c r="R236" s="94">
        <f>R$3/U$3</f>
        <v>0.90909090909090906</v>
      </c>
      <c r="S236" s="93">
        <f>S235*Q236</f>
        <v>5435817984</v>
      </c>
      <c r="T236" s="93">
        <f t="shared" si="72"/>
        <v>10975275150141.295</v>
      </c>
      <c r="U236" s="93">
        <f t="shared" si="73"/>
        <v>703687441776650.75</v>
      </c>
      <c r="V236" s="93">
        <f t="shared" si="74"/>
        <v>3518437208883254</v>
      </c>
      <c r="W236" s="93">
        <f t="shared" si="75"/>
        <v>27273.57995488634</v>
      </c>
      <c r="X236" s="94">
        <f t="shared" si="76"/>
        <v>64.115699346962757</v>
      </c>
      <c r="Y236" s="120">
        <f>X236/(($C236/R$3))</f>
        <v>6.5059055653944959</v>
      </c>
    </row>
    <row r="237" spans="1:25">
      <c r="A237" s="67">
        <f t="shared" si="65"/>
        <v>749.61187632417182</v>
      </c>
      <c r="B237" s="67">
        <f t="shared" si="66"/>
        <v>7.7</v>
      </c>
      <c r="C237" s="112">
        <f t="shared" si="81"/>
        <v>9.8550000000000004</v>
      </c>
      <c r="D237" s="116"/>
      <c r="E237" s="68">
        <f t="shared" si="64"/>
        <v>95.909502844110833</v>
      </c>
      <c r="F237" s="80">
        <f t="shared" si="77"/>
        <v>0.33100000000000018</v>
      </c>
      <c r="G237" s="80">
        <f t="shared" si="78"/>
        <v>4.3099999999999508</v>
      </c>
      <c r="H237" s="80">
        <f t="shared" si="83"/>
        <v>2.1549999999999754</v>
      </c>
      <c r="I237" s="80">
        <f t="shared" si="83"/>
        <v>2.1549999999999754</v>
      </c>
      <c r="J237" s="81">
        <f t="shared" si="67"/>
        <v>2.0956099999999842</v>
      </c>
      <c r="K237" s="82">
        <f t="shared" si="68"/>
        <v>9.7320652302497042</v>
      </c>
      <c r="L237" s="70">
        <f t="shared" si="69"/>
        <v>80832460680091.078</v>
      </c>
      <c r="M237" s="67">
        <f t="shared" si="80"/>
        <v>46.200000000000024</v>
      </c>
      <c r="N237" s="71">
        <v>231</v>
      </c>
      <c r="O237" s="94">
        <f t="shared" si="70"/>
        <v>231</v>
      </c>
      <c r="P237" s="94">
        <f t="shared" si="71"/>
        <v>10</v>
      </c>
      <c r="Q237" s="72">
        <v>1</v>
      </c>
      <c r="R237" s="94">
        <f>R$3/U$3</f>
        <v>0.90909090909090906</v>
      </c>
      <c r="S237" s="93">
        <f>S236*Q237</f>
        <v>5435817984</v>
      </c>
      <c r="T237" s="93">
        <f t="shared" si="72"/>
        <v>11109364392011.012</v>
      </c>
      <c r="U237" s="93">
        <f t="shared" si="73"/>
        <v>808324606800910.75</v>
      </c>
      <c r="V237" s="93">
        <f t="shared" si="74"/>
        <v>4041623034004554</v>
      </c>
      <c r="W237" s="93">
        <f t="shared" si="75"/>
        <v>28260.367737421278</v>
      </c>
      <c r="X237" s="94">
        <f t="shared" si="76"/>
        <v>72.760652930080752</v>
      </c>
      <c r="Y237" s="120">
        <f>X237/(($C237/R$3))</f>
        <v>7.3831205408504061</v>
      </c>
    </row>
    <row r="238" spans="1:25">
      <c r="A238" s="67">
        <f t="shared" si="65"/>
        <v>776.04688205333571</v>
      </c>
      <c r="B238" s="67">
        <f t="shared" si="66"/>
        <v>7.7333333333333334</v>
      </c>
      <c r="C238" s="112">
        <f t="shared" si="81"/>
        <v>9.8550000000000004</v>
      </c>
      <c r="D238" s="116"/>
      <c r="E238" s="68">
        <f t="shared" si="64"/>
        <v>96.659918853117077</v>
      </c>
      <c r="F238" s="80">
        <f t="shared" si="77"/>
        <v>0.33200000000000018</v>
      </c>
      <c r="G238" s="80">
        <f t="shared" si="78"/>
        <v>4.3199999999999505</v>
      </c>
      <c r="H238" s="80">
        <f t="shared" si="83"/>
        <v>2.1599999999999753</v>
      </c>
      <c r="I238" s="80">
        <f t="shared" si="83"/>
        <v>2.1599999999999753</v>
      </c>
      <c r="J238" s="81">
        <f t="shared" si="67"/>
        <v>2.1022399999999841</v>
      </c>
      <c r="K238" s="82">
        <f t="shared" si="68"/>
        <v>9.8082109439997023</v>
      </c>
      <c r="L238" s="70">
        <f t="shared" si="69"/>
        <v>92852114613583.141</v>
      </c>
      <c r="M238" s="67">
        <f t="shared" si="80"/>
        <v>46.400000000000027</v>
      </c>
      <c r="N238" s="71">
        <v>232</v>
      </c>
      <c r="O238" s="94">
        <f t="shared" si="70"/>
        <v>232</v>
      </c>
      <c r="P238" s="94">
        <f t="shared" si="71"/>
        <v>10</v>
      </c>
      <c r="Q238" s="72">
        <v>1</v>
      </c>
      <c r="R238" s="94">
        <f>R$3/U$3</f>
        <v>0.90909090909090906</v>
      </c>
      <c r="S238" s="93">
        <f>S237*Q238</f>
        <v>5435817984</v>
      </c>
      <c r="T238" s="93">
        <f t="shared" si="72"/>
        <v>11244755154672.85</v>
      </c>
      <c r="U238" s="93">
        <f t="shared" si="73"/>
        <v>928521146135831.37</v>
      </c>
      <c r="V238" s="93">
        <f t="shared" si="74"/>
        <v>4642605730679157</v>
      </c>
      <c r="W238" s="93">
        <f t="shared" si="75"/>
        <v>29282.835682812536</v>
      </c>
      <c r="X238" s="94">
        <f t="shared" si="76"/>
        <v>82.573709552935611</v>
      </c>
      <c r="Y238" s="120">
        <f>X238/(($C238/R$3))</f>
        <v>8.3788644904044247</v>
      </c>
    </row>
    <row r="239" spans="1:25">
      <c r="A239" s="67">
        <f t="shared" si="65"/>
        <v>803.41411624628518</v>
      </c>
      <c r="B239" s="67">
        <f t="shared" si="66"/>
        <v>7.7666666666666666</v>
      </c>
      <c r="C239" s="112">
        <f t="shared" si="81"/>
        <v>9.8550000000000004</v>
      </c>
      <c r="D239" s="116"/>
      <c r="E239" s="68">
        <f t="shared" si="64"/>
        <v>97.415117222610775</v>
      </c>
      <c r="F239" s="80">
        <f t="shared" si="77"/>
        <v>0.33300000000000018</v>
      </c>
      <c r="G239" s="80">
        <f t="shared" si="78"/>
        <v>4.3299999999999503</v>
      </c>
      <c r="H239" s="80">
        <f t="shared" si="83"/>
        <v>2.1649999999999752</v>
      </c>
      <c r="I239" s="80">
        <f t="shared" si="83"/>
        <v>2.1649999999999752</v>
      </c>
      <c r="J239" s="81">
        <f t="shared" si="67"/>
        <v>2.1088899999999842</v>
      </c>
      <c r="K239" s="82">
        <f t="shared" si="68"/>
        <v>9.8848419302496975</v>
      </c>
      <c r="L239" s="70">
        <f t="shared" si="69"/>
        <v>106659071314619.12</v>
      </c>
      <c r="M239" s="67">
        <f t="shared" si="80"/>
        <v>46.600000000000023</v>
      </c>
      <c r="N239" s="71">
        <v>233</v>
      </c>
      <c r="O239" s="94">
        <f t="shared" si="70"/>
        <v>233</v>
      </c>
      <c r="P239" s="94">
        <f t="shared" si="71"/>
        <v>10</v>
      </c>
      <c r="Q239" s="72">
        <v>1</v>
      </c>
      <c r="R239" s="94">
        <f>R$3/U$3</f>
        <v>0.90909090909090906</v>
      </c>
      <c r="S239" s="93">
        <f>S238*Q239</f>
        <v>5435817984</v>
      </c>
      <c r="T239" s="93">
        <f t="shared" si="72"/>
        <v>11381457233903.199</v>
      </c>
      <c r="U239" s="93">
        <f t="shared" si="73"/>
        <v>1066590713146191.2</v>
      </c>
      <c r="V239" s="93">
        <f t="shared" si="74"/>
        <v>5332953565730956</v>
      </c>
      <c r="W239" s="93">
        <f t="shared" si="75"/>
        <v>30342.273123568037</v>
      </c>
      <c r="X239" s="94">
        <f t="shared" si="76"/>
        <v>93.713018572790489</v>
      </c>
      <c r="Y239" s="120">
        <f>X239/(($C239/R$3))</f>
        <v>9.509185040364331</v>
      </c>
    </row>
    <row r="240" spans="1:25">
      <c r="A240" s="67">
        <f t="shared" si="65"/>
        <v>831.74645386879808</v>
      </c>
      <c r="B240" s="67">
        <f t="shared" si="66"/>
        <v>7.8</v>
      </c>
      <c r="C240" s="112">
        <f t="shared" si="81"/>
        <v>9.8550000000000004</v>
      </c>
      <c r="D240" s="116"/>
      <c r="E240" s="68">
        <f t="shared" si="64"/>
        <v>98.175120569816997</v>
      </c>
      <c r="F240" s="80">
        <f t="shared" si="77"/>
        <v>0.33400000000000019</v>
      </c>
      <c r="G240" s="80">
        <f t="shared" si="78"/>
        <v>4.3399999999999501</v>
      </c>
      <c r="H240" s="80">
        <f t="shared" si="83"/>
        <v>2.1699999999999751</v>
      </c>
      <c r="I240" s="80">
        <f t="shared" si="83"/>
        <v>2.1699999999999751</v>
      </c>
      <c r="J240" s="81">
        <f t="shared" si="67"/>
        <v>2.1155599999999839</v>
      </c>
      <c r="K240" s="82">
        <f t="shared" si="68"/>
        <v>9.9619604839996949</v>
      </c>
      <c r="L240" s="70">
        <f t="shared" si="69"/>
        <v>122519099764614.42</v>
      </c>
      <c r="M240" s="67">
        <f t="shared" si="80"/>
        <v>46.800000000000026</v>
      </c>
      <c r="N240" s="71">
        <v>234</v>
      </c>
      <c r="O240" s="94">
        <f t="shared" si="70"/>
        <v>234</v>
      </c>
      <c r="P240" s="94">
        <f t="shared" si="71"/>
        <v>10</v>
      </c>
      <c r="Q240" s="72">
        <v>1</v>
      </c>
      <c r="R240" s="94">
        <f>R$3/U$3</f>
        <v>0.90909090909090906</v>
      </c>
      <c r="S240" s="93">
        <f>S239*Q240</f>
        <v>5435817984</v>
      </c>
      <c r="T240" s="93">
        <f t="shared" si="72"/>
        <v>11519480477662.322</v>
      </c>
      <c r="U240" s="93">
        <f t="shared" si="73"/>
        <v>1225190997646144.2</v>
      </c>
      <c r="V240" s="93">
        <f t="shared" si="74"/>
        <v>6125954988230721</v>
      </c>
      <c r="W240" s="93">
        <f t="shared" si="75"/>
        <v>31440.015956240564</v>
      </c>
      <c r="X240" s="94">
        <f t="shared" si="76"/>
        <v>106.35818169247641</v>
      </c>
      <c r="Y240" s="120">
        <f>X240/(($C240/R$3))</f>
        <v>10.79230661516757</v>
      </c>
    </row>
    <row r="241" spans="1:25">
      <c r="A241" s="67">
        <f t="shared" si="65"/>
        <v>861.07792921981707</v>
      </c>
      <c r="B241" s="67">
        <f t="shared" si="66"/>
        <v>7.833333333333333</v>
      </c>
      <c r="C241" s="112">
        <f t="shared" si="81"/>
        <v>9.8550000000000004</v>
      </c>
      <c r="D241" s="116"/>
      <c r="E241" s="68">
        <f t="shared" si="64"/>
        <v>98.939951571090731</v>
      </c>
      <c r="F241" s="80">
        <f t="shared" si="77"/>
        <v>0.33500000000000019</v>
      </c>
      <c r="G241" s="80">
        <f t="shared" si="78"/>
        <v>4.3499999999999499</v>
      </c>
      <c r="H241" s="80">
        <f t="shared" si="83"/>
        <v>2.174999999999975</v>
      </c>
      <c r="I241" s="80">
        <f t="shared" si="83"/>
        <v>2.174999999999975</v>
      </c>
      <c r="J241" s="81">
        <f t="shared" si="67"/>
        <v>2.1222499999999838</v>
      </c>
      <c r="K241" s="82">
        <f t="shared" si="68"/>
        <v>10.039568906249693</v>
      </c>
      <c r="L241" s="70">
        <f t="shared" si="69"/>
        <v>140737488355330.22</v>
      </c>
      <c r="M241" s="67">
        <f t="shared" si="80"/>
        <v>47.000000000000028</v>
      </c>
      <c r="N241" s="71">
        <v>235</v>
      </c>
      <c r="O241" s="94">
        <f t="shared" si="70"/>
        <v>235</v>
      </c>
      <c r="P241" s="94">
        <f t="shared" si="71"/>
        <v>10</v>
      </c>
      <c r="Q241" s="72">
        <v>1</v>
      </c>
      <c r="R241" s="94">
        <f>R$3/U$3</f>
        <v>0.90909090909090906</v>
      </c>
      <c r="S241" s="93">
        <f>S240*Q241</f>
        <v>5435817984</v>
      </c>
      <c r="T241" s="93">
        <f t="shared" si="72"/>
        <v>11658834786242.576</v>
      </c>
      <c r="U241" s="93">
        <f t="shared" si="73"/>
        <v>1407374883553302.2</v>
      </c>
      <c r="V241" s="93">
        <f t="shared" si="74"/>
        <v>7036874417766511</v>
      </c>
      <c r="W241" s="93">
        <f t="shared" si="75"/>
        <v>32577.448322149747</v>
      </c>
      <c r="X241" s="94">
        <f t="shared" si="76"/>
        <v>120.71316811299226</v>
      </c>
      <c r="Y241" s="120">
        <f>X241/(($C241/R$3))</f>
        <v>12.248926241805405</v>
      </c>
    </row>
    <row r="242" spans="1:25">
      <c r="A242" s="67">
        <f t="shared" si="65"/>
        <v>891.44377681524497</v>
      </c>
      <c r="B242" s="67">
        <f t="shared" si="66"/>
        <v>7.8666666666666663</v>
      </c>
      <c r="C242" s="112">
        <f t="shared" si="81"/>
        <v>9.8550000000000004</v>
      </c>
      <c r="D242" s="116"/>
      <c r="E242" s="68">
        <f t="shared" si="64"/>
        <v>99.709632961916967</v>
      </c>
      <c r="F242" s="80">
        <f t="shared" si="77"/>
        <v>0.33600000000000019</v>
      </c>
      <c r="G242" s="80">
        <f t="shared" si="78"/>
        <v>4.3599999999999497</v>
      </c>
      <c r="H242" s="80">
        <f t="shared" si="83"/>
        <v>2.1799999999999748</v>
      </c>
      <c r="I242" s="80">
        <f t="shared" si="83"/>
        <v>2.1799999999999748</v>
      </c>
      <c r="J242" s="81">
        <f t="shared" si="67"/>
        <v>2.1289599999999838</v>
      </c>
      <c r="K242" s="82">
        <f t="shared" si="68"/>
        <v>10.117669503999691</v>
      </c>
      <c r="L242" s="70">
        <f t="shared" si="69"/>
        <v>161664921360182.22</v>
      </c>
      <c r="M242" s="67">
        <f t="shared" si="80"/>
        <v>47.200000000000031</v>
      </c>
      <c r="N242" s="71">
        <v>236</v>
      </c>
      <c r="O242" s="94">
        <f t="shared" si="70"/>
        <v>236</v>
      </c>
      <c r="P242" s="94">
        <f t="shared" si="71"/>
        <v>10</v>
      </c>
      <c r="Q242" s="72">
        <v>1</v>
      </c>
      <c r="R242" s="94">
        <f>R$3/U$3</f>
        <v>0.90909090909090906</v>
      </c>
      <c r="S242" s="93">
        <f>S241*Q242</f>
        <v>5435817984</v>
      </c>
      <c r="T242" s="93">
        <f t="shared" si="72"/>
        <v>11799530112416.666</v>
      </c>
      <c r="U242" s="93">
        <f t="shared" si="73"/>
        <v>1616649213601822.2</v>
      </c>
      <c r="V242" s="93">
        <f t="shared" si="74"/>
        <v>8083246068009111</v>
      </c>
      <c r="W242" s="93">
        <f t="shared" si="75"/>
        <v>33756.004348737275</v>
      </c>
      <c r="X242" s="94">
        <f t="shared" si="76"/>
        <v>137.00962650204346</v>
      </c>
      <c r="Y242" s="120">
        <f>X242/(($C242/R$3))</f>
        <v>13.902549619689848</v>
      </c>
    </row>
    <row r="243" spans="1:25">
      <c r="A243" s="67">
        <f t="shared" si="65"/>
        <v>922.88047371350467</v>
      </c>
      <c r="B243" s="67">
        <f t="shared" si="66"/>
        <v>7.9</v>
      </c>
      <c r="C243" s="112">
        <f t="shared" si="81"/>
        <v>9.8550000000000004</v>
      </c>
      <c r="D243" s="116"/>
      <c r="E243" s="68">
        <f t="shared" si="64"/>
        <v>100.48418753691065</v>
      </c>
      <c r="F243" s="80">
        <f t="shared" si="77"/>
        <v>0.33700000000000019</v>
      </c>
      <c r="G243" s="80">
        <f t="shared" si="78"/>
        <v>4.3699999999999495</v>
      </c>
      <c r="H243" s="80">
        <f t="shared" si="83"/>
        <v>2.1849999999999747</v>
      </c>
      <c r="I243" s="80">
        <f t="shared" si="83"/>
        <v>2.1849999999999747</v>
      </c>
      <c r="J243" s="81">
        <f t="shared" si="67"/>
        <v>2.1356899999999834</v>
      </c>
      <c r="K243" s="82">
        <f t="shared" si="68"/>
        <v>10.196264590249685</v>
      </c>
      <c r="L243" s="70">
        <f t="shared" si="69"/>
        <v>185704229227166.31</v>
      </c>
      <c r="M243" s="67">
        <f t="shared" si="80"/>
        <v>47.40000000000002</v>
      </c>
      <c r="N243" s="71">
        <v>237</v>
      </c>
      <c r="O243" s="94">
        <f t="shared" si="70"/>
        <v>237</v>
      </c>
      <c r="P243" s="94">
        <f t="shared" si="71"/>
        <v>10</v>
      </c>
      <c r="Q243" s="72">
        <v>1</v>
      </c>
      <c r="R243" s="94">
        <f>R$3/U$3</f>
        <v>0.90909090909090906</v>
      </c>
      <c r="S243" s="93">
        <f>S242*Q243</f>
        <v>5435817984</v>
      </c>
      <c r="T243" s="93">
        <f t="shared" si="72"/>
        <v>11941576461585.896</v>
      </c>
      <c r="U243" s="93">
        <f t="shared" si="73"/>
        <v>1857042292271663</v>
      </c>
      <c r="V243" s="93">
        <f t="shared" si="74"/>
        <v>9285211461358316</v>
      </c>
      <c r="W243" s="93">
        <f t="shared" si="75"/>
        <v>34977.169953741824</v>
      </c>
      <c r="X243" s="94">
        <f t="shared" si="76"/>
        <v>155.51064788183245</v>
      </c>
      <c r="Y243" s="120">
        <f>X243/(($C243/R$3))</f>
        <v>15.779872945898777</v>
      </c>
    </row>
    <row r="244" spans="1:25">
      <c r="A244" s="67">
        <f t="shared" si="65"/>
        <v>955.42578333370591</v>
      </c>
      <c r="B244" s="67">
        <f t="shared" si="66"/>
        <v>7.9333333333333336</v>
      </c>
      <c r="C244" s="112">
        <f t="shared" si="81"/>
        <v>9.8550000000000004</v>
      </c>
      <c r="D244" s="116"/>
      <c r="E244" s="68">
        <f t="shared" si="64"/>
        <v>101.26363814981688</v>
      </c>
      <c r="F244" s="80">
        <f t="shared" si="77"/>
        <v>0.33800000000000019</v>
      </c>
      <c r="G244" s="80">
        <f t="shared" si="78"/>
        <v>4.3799999999999493</v>
      </c>
      <c r="H244" s="80">
        <f t="shared" si="83"/>
        <v>2.1899999999999746</v>
      </c>
      <c r="I244" s="80">
        <f t="shared" si="83"/>
        <v>2.1899999999999746</v>
      </c>
      <c r="J244" s="81">
        <f t="shared" si="67"/>
        <v>2.1424399999999837</v>
      </c>
      <c r="K244" s="82">
        <f t="shared" si="68"/>
        <v>10.275356483999683</v>
      </c>
      <c r="L244" s="70">
        <f t="shared" si="69"/>
        <v>213318142629238.28</v>
      </c>
      <c r="M244" s="67">
        <f t="shared" si="80"/>
        <v>47.600000000000023</v>
      </c>
      <c r="N244" s="71">
        <v>238</v>
      </c>
      <c r="O244" s="94">
        <f t="shared" si="70"/>
        <v>238</v>
      </c>
      <c r="P244" s="94">
        <f t="shared" si="71"/>
        <v>10</v>
      </c>
      <c r="Q244" s="72">
        <v>1</v>
      </c>
      <c r="R244" s="94">
        <f>R$3/U$3</f>
        <v>0.90909090909090906</v>
      </c>
      <c r="S244" s="93">
        <f>S243*Q244</f>
        <v>5435817984</v>
      </c>
      <c r="T244" s="93">
        <f t="shared" si="72"/>
        <v>12084983891928.439</v>
      </c>
      <c r="U244" s="93">
        <f t="shared" si="73"/>
        <v>2133181426292382.7</v>
      </c>
      <c r="V244" s="93">
        <f t="shared" si="74"/>
        <v>1.0665907131461914E+16</v>
      </c>
      <c r="W244" s="93">
        <f t="shared" si="75"/>
        <v>36242.48471445858</v>
      </c>
      <c r="X244" s="94">
        <f t="shared" si="76"/>
        <v>176.51504092753774</v>
      </c>
      <c r="Y244" s="120">
        <f>X244/(($C244/R$3))</f>
        <v>17.911216735417323</v>
      </c>
    </row>
    <row r="245" spans="1:25">
      <c r="A245" s="67">
        <f t="shared" si="65"/>
        <v>989.1188008190577</v>
      </c>
      <c r="B245" s="67">
        <f t="shared" si="66"/>
        <v>7.9666666666666668</v>
      </c>
      <c r="C245" s="112">
        <f t="shared" si="81"/>
        <v>9.8550000000000004</v>
      </c>
      <c r="D245" s="116"/>
      <c r="E245" s="68">
        <f t="shared" si="64"/>
        <v>102.0480077135106</v>
      </c>
      <c r="F245" s="80">
        <f t="shared" si="77"/>
        <v>0.33900000000000019</v>
      </c>
      <c r="G245" s="80">
        <f t="shared" si="78"/>
        <v>4.3899999999999491</v>
      </c>
      <c r="H245" s="80">
        <f t="shared" si="83"/>
        <v>2.1949999999999745</v>
      </c>
      <c r="I245" s="80">
        <f t="shared" si="83"/>
        <v>2.1949999999999745</v>
      </c>
      <c r="J245" s="81">
        <f t="shared" si="67"/>
        <v>2.1492099999999832</v>
      </c>
      <c r="K245" s="82">
        <f t="shared" si="68"/>
        <v>10.35494751024968</v>
      </c>
      <c r="L245" s="70">
        <f t="shared" si="69"/>
        <v>245038199529228.87</v>
      </c>
      <c r="M245" s="67">
        <f t="shared" si="80"/>
        <v>47.800000000000026</v>
      </c>
      <c r="N245" s="71">
        <v>239</v>
      </c>
      <c r="O245" s="94">
        <f t="shared" si="70"/>
        <v>239</v>
      </c>
      <c r="P245" s="94">
        <f t="shared" si="71"/>
        <v>10</v>
      </c>
      <c r="Q245" s="72">
        <v>1</v>
      </c>
      <c r="R245" s="94">
        <f>R$3/U$3</f>
        <v>0.90909090909090906</v>
      </c>
      <c r="S245" s="93">
        <f>S244*Q245</f>
        <v>5435817984</v>
      </c>
      <c r="T245" s="93">
        <f t="shared" si="72"/>
        <v>12229762514547.549</v>
      </c>
      <c r="U245" s="93">
        <f t="shared" si="73"/>
        <v>2450381995292289</v>
      </c>
      <c r="V245" s="93">
        <f t="shared" si="74"/>
        <v>1.2251909976461444E+16</v>
      </c>
      <c r="W245" s="93">
        <f t="shared" si="75"/>
        <v>37553.543804430228</v>
      </c>
      <c r="X245" s="94">
        <f t="shared" si="76"/>
        <v>200.36218956643765</v>
      </c>
      <c r="Y245" s="120">
        <f>X245/(($C245/R$3))</f>
        <v>20.331018728202704</v>
      </c>
    </row>
    <row r="246" spans="1:25">
      <c r="A246" s="67">
        <f t="shared" si="65"/>
        <v>1024.0000000000164</v>
      </c>
      <c r="B246" s="67">
        <f t="shared" si="66"/>
        <v>8</v>
      </c>
      <c r="C246" s="112">
        <f t="shared" si="81"/>
        <v>9.8550000000000004</v>
      </c>
      <c r="D246" s="116"/>
      <c r="E246" s="68">
        <f t="shared" si="64"/>
        <v>102.83731919999683</v>
      </c>
      <c r="F246" s="80">
        <f t="shared" si="77"/>
        <v>0.34000000000000019</v>
      </c>
      <c r="G246" s="80">
        <f t="shared" si="78"/>
        <v>4.3999999999999488</v>
      </c>
      <c r="H246" s="80">
        <f t="shared" si="83"/>
        <v>2.1999999999999744</v>
      </c>
      <c r="I246" s="80">
        <f t="shared" si="83"/>
        <v>2.1999999999999744</v>
      </c>
      <c r="J246" s="81">
        <f t="shared" si="67"/>
        <v>2.1559999999999833</v>
      </c>
      <c r="K246" s="82">
        <f t="shared" si="68"/>
        <v>10.435039999999677</v>
      </c>
      <c r="L246" s="70">
        <f t="shared" si="69"/>
        <v>281474976710660.56</v>
      </c>
      <c r="M246" s="67">
        <f t="shared" si="80"/>
        <v>48.000000000000028</v>
      </c>
      <c r="N246" s="71">
        <v>240</v>
      </c>
      <c r="O246" s="94">
        <f t="shared" si="70"/>
        <v>240</v>
      </c>
      <c r="P246" s="94">
        <f t="shared" si="71"/>
        <v>10</v>
      </c>
      <c r="Q246" s="72">
        <v>3</v>
      </c>
      <c r="R246" s="94">
        <f>R$3/U$3</f>
        <v>0.90909090909090906</v>
      </c>
      <c r="S246" s="93">
        <f>S245*Q246</f>
        <v>16307453952</v>
      </c>
      <c r="T246" s="93">
        <f t="shared" si="72"/>
        <v>37127767480859.523</v>
      </c>
      <c r="U246" s="93">
        <f t="shared" si="73"/>
        <v>2814749767106605.5</v>
      </c>
      <c r="V246" s="93">
        <f t="shared" si="74"/>
        <v>1.4073748835533028E+16</v>
      </c>
      <c r="W246" s="93">
        <f t="shared" si="75"/>
        <v>38912.000000000626</v>
      </c>
      <c r="X246" s="94">
        <f t="shared" si="76"/>
        <v>75.812524104975964</v>
      </c>
      <c r="Y246" s="120">
        <f>X246/(($C246/R$3))</f>
        <v>7.6927979812253637</v>
      </c>
    </row>
    <row r="247" spans="1:25">
      <c r="A247" s="67">
        <f t="shared" si="65"/>
        <v>1060.1112820135877</v>
      </c>
      <c r="B247" s="67">
        <f t="shared" si="66"/>
        <v>8.0333333333333332</v>
      </c>
      <c r="C247" s="112">
        <f t="shared" si="81"/>
        <v>9.8550000000000004</v>
      </c>
      <c r="D247" s="116"/>
      <c r="E247" s="68">
        <f t="shared" si="64"/>
        <v>103.63159564041054</v>
      </c>
      <c r="F247" s="80">
        <f t="shared" si="77"/>
        <v>0.34100000000000019</v>
      </c>
      <c r="G247" s="80">
        <f t="shared" si="78"/>
        <v>4.4099999999999486</v>
      </c>
      <c r="H247" s="80">
        <f t="shared" si="83"/>
        <v>2.2049999999999743</v>
      </c>
      <c r="I247" s="80">
        <f t="shared" si="83"/>
        <v>2.2049999999999743</v>
      </c>
      <c r="J247" s="81">
        <f t="shared" si="67"/>
        <v>2.1628099999999835</v>
      </c>
      <c r="K247" s="82">
        <f t="shared" si="68"/>
        <v>10.515636290249674</v>
      </c>
      <c r="L247" s="70">
        <f t="shared" si="69"/>
        <v>323329842720364.5</v>
      </c>
      <c r="M247" s="67">
        <f t="shared" si="80"/>
        <v>48.200000000000017</v>
      </c>
      <c r="N247" s="71">
        <v>241</v>
      </c>
      <c r="O247" s="94">
        <f t="shared" si="70"/>
        <v>241</v>
      </c>
      <c r="P247" s="94">
        <f t="shared" si="71"/>
        <v>10</v>
      </c>
      <c r="Q247" s="72">
        <v>1</v>
      </c>
      <c r="R247" s="94">
        <f>R$3/U$3</f>
        <v>0.90909090909090906</v>
      </c>
      <c r="S247" s="93">
        <f>S246*Q247</f>
        <v>16307453952</v>
      </c>
      <c r="T247" s="93">
        <f t="shared" si="72"/>
        <v>37570422139630.57</v>
      </c>
      <c r="U247" s="93">
        <f t="shared" si="73"/>
        <v>3233298427203645</v>
      </c>
      <c r="V247" s="93">
        <f t="shared" si="74"/>
        <v>1.6166492136018224E+16</v>
      </c>
      <c r="W247" s="93">
        <f t="shared" si="75"/>
        <v>40319.565759250116</v>
      </c>
      <c r="X247" s="94">
        <f t="shared" si="76"/>
        <v>86.059677881368572</v>
      </c>
      <c r="Y247" s="120">
        <f>X247/(($C247/R$3))</f>
        <v>8.732590348185548</v>
      </c>
    </row>
    <row r="248" spans="1:25">
      <c r="A248" s="67">
        <f t="shared" si="65"/>
        <v>1097.4960256371819</v>
      </c>
      <c r="B248" s="67">
        <f t="shared" si="66"/>
        <v>8.0666666666666664</v>
      </c>
      <c r="C248" s="112">
        <f t="shared" si="81"/>
        <v>9.8550000000000004</v>
      </c>
      <c r="D248" s="116"/>
      <c r="E248" s="68">
        <f t="shared" si="64"/>
        <v>104.43086012501672</v>
      </c>
      <c r="F248" s="80">
        <f t="shared" si="77"/>
        <v>0.34200000000000019</v>
      </c>
      <c r="G248" s="80">
        <f t="shared" si="78"/>
        <v>4.4199999999999484</v>
      </c>
      <c r="H248" s="80">
        <f t="shared" ref="H248:I263" si="84">H247+0.5%</f>
        <v>2.2099999999999742</v>
      </c>
      <c r="I248" s="80">
        <f t="shared" si="84"/>
        <v>2.2099999999999742</v>
      </c>
      <c r="J248" s="81">
        <f t="shared" si="67"/>
        <v>2.1696399999999829</v>
      </c>
      <c r="K248" s="82">
        <f t="shared" si="68"/>
        <v>10.596738723999668</v>
      </c>
      <c r="L248" s="70">
        <f t="shared" si="69"/>
        <v>371408458454332.81</v>
      </c>
      <c r="M248" s="67">
        <f t="shared" si="80"/>
        <v>48.40000000000002</v>
      </c>
      <c r="N248" s="71">
        <v>242</v>
      </c>
      <c r="O248" s="94">
        <f t="shared" si="70"/>
        <v>242</v>
      </c>
      <c r="P248" s="94">
        <f t="shared" si="71"/>
        <v>10</v>
      </c>
      <c r="Q248" s="72">
        <v>1</v>
      </c>
      <c r="R248" s="94">
        <f>R$3/U$3</f>
        <v>0.90909090909090906</v>
      </c>
      <c r="S248" s="93">
        <f>S247*Q248</f>
        <v>16307453952</v>
      </c>
      <c r="T248" s="93">
        <f t="shared" si="72"/>
        <v>38017282332259.953</v>
      </c>
      <c r="U248" s="93">
        <f t="shared" si="73"/>
        <v>3714084584543328</v>
      </c>
      <c r="V248" s="93">
        <f t="shared" si="74"/>
        <v>1.857042292271664E+16</v>
      </c>
      <c r="W248" s="93">
        <f t="shared" si="75"/>
        <v>41778.015375922056</v>
      </c>
      <c r="X248" s="94">
        <f t="shared" si="76"/>
        <v>97.694636667695306</v>
      </c>
      <c r="Y248" s="120">
        <f>X248/(($C248/R$3))</f>
        <v>9.9132051413186506</v>
      </c>
    </row>
    <row r="249" spans="1:25">
      <c r="A249" s="67">
        <f t="shared" si="65"/>
        <v>1136.1991393974918</v>
      </c>
      <c r="B249" s="67">
        <f t="shared" si="66"/>
        <v>8.1</v>
      </c>
      <c r="C249" s="112">
        <f t="shared" si="81"/>
        <v>9.8550000000000004</v>
      </c>
      <c r="D249" s="116"/>
      <c r="E249" s="68">
        <f t="shared" si="64"/>
        <v>105.23513580321047</v>
      </c>
      <c r="F249" s="80">
        <f t="shared" si="77"/>
        <v>0.34300000000000019</v>
      </c>
      <c r="G249" s="80">
        <f t="shared" si="78"/>
        <v>4.4299999999999482</v>
      </c>
      <c r="H249" s="80">
        <f t="shared" si="84"/>
        <v>2.2149999999999741</v>
      </c>
      <c r="I249" s="80">
        <f t="shared" si="84"/>
        <v>2.2149999999999741</v>
      </c>
      <c r="J249" s="81">
        <f t="shared" si="67"/>
        <v>2.1764899999999829</v>
      </c>
      <c r="K249" s="82">
        <f t="shared" si="68"/>
        <v>10.678349650249666</v>
      </c>
      <c r="L249" s="70">
        <f t="shared" si="69"/>
        <v>426636285258476.75</v>
      </c>
      <c r="M249" s="67">
        <f t="shared" si="80"/>
        <v>48.600000000000023</v>
      </c>
      <c r="N249" s="71">
        <v>243</v>
      </c>
      <c r="O249" s="94">
        <f t="shared" si="70"/>
        <v>243</v>
      </c>
      <c r="P249" s="94">
        <f t="shared" si="71"/>
        <v>10</v>
      </c>
      <c r="Q249" s="72">
        <v>1</v>
      </c>
      <c r="R249" s="94">
        <f>R$3/U$3</f>
        <v>0.90909090909090906</v>
      </c>
      <c r="S249" s="93">
        <f>S248*Q249</f>
        <v>16307453952</v>
      </c>
      <c r="T249" s="93">
        <f t="shared" si="72"/>
        <v>38468379031606.195</v>
      </c>
      <c r="U249" s="93">
        <f t="shared" si="73"/>
        <v>4266362852584767.5</v>
      </c>
      <c r="V249" s="93">
        <f t="shared" si="74"/>
        <v>2.1331814262923836E+16</v>
      </c>
      <c r="W249" s="93">
        <f t="shared" si="75"/>
        <v>43289.187211044438</v>
      </c>
      <c r="X249" s="94">
        <f t="shared" si="76"/>
        <v>110.90570905208821</v>
      </c>
      <c r="Y249" s="120">
        <f>X249/(($C249/R$3))</f>
        <v>11.253750284331629</v>
      </c>
    </row>
    <row r="250" spans="1:25">
      <c r="A250" s="67">
        <f t="shared" si="65"/>
        <v>1176.267115516983</v>
      </c>
      <c r="B250" s="67">
        <f t="shared" si="66"/>
        <v>8.1333333333333329</v>
      </c>
      <c r="C250" s="112">
        <f t="shared" si="81"/>
        <v>9.8550000000000004</v>
      </c>
      <c r="D250" s="116"/>
      <c r="E250" s="68">
        <f t="shared" si="64"/>
        <v>106.04444588351666</v>
      </c>
      <c r="F250" s="80">
        <f t="shared" si="77"/>
        <v>0.34400000000000019</v>
      </c>
      <c r="G250" s="80">
        <f t="shared" si="78"/>
        <v>4.439999999999948</v>
      </c>
      <c r="H250" s="80">
        <f t="shared" si="84"/>
        <v>2.219999999999974</v>
      </c>
      <c r="I250" s="80">
        <f t="shared" si="84"/>
        <v>2.219999999999974</v>
      </c>
      <c r="J250" s="81">
        <f t="shared" si="67"/>
        <v>2.1833599999999826</v>
      </c>
      <c r="K250" s="82">
        <f t="shared" si="68"/>
        <v>10.760471423999661</v>
      </c>
      <c r="L250" s="70">
        <f t="shared" si="69"/>
        <v>490076399058458.06</v>
      </c>
      <c r="M250" s="67">
        <f t="shared" si="80"/>
        <v>48.800000000000026</v>
      </c>
      <c r="N250" s="71">
        <v>244</v>
      </c>
      <c r="O250" s="94">
        <f t="shared" si="70"/>
        <v>244</v>
      </c>
      <c r="P250" s="94">
        <f t="shared" si="71"/>
        <v>10</v>
      </c>
      <c r="Q250" s="72">
        <v>1</v>
      </c>
      <c r="R250" s="94">
        <f>R$3/U$3</f>
        <v>0.90909090909090906</v>
      </c>
      <c r="S250" s="93">
        <f>S249*Q250</f>
        <v>16307453952</v>
      </c>
      <c r="T250" s="93">
        <f t="shared" si="72"/>
        <v>38923743371526.789</v>
      </c>
      <c r="U250" s="93">
        <f t="shared" si="73"/>
        <v>4900763990584581</v>
      </c>
      <c r="V250" s="93">
        <f t="shared" si="74"/>
        <v>2.4503819952922904E+16</v>
      </c>
      <c r="W250" s="93">
        <f t="shared" si="75"/>
        <v>44854.98600504762</v>
      </c>
      <c r="X250" s="94">
        <f t="shared" si="76"/>
        <v>125.90680047925585</v>
      </c>
      <c r="Y250" s="120">
        <f>X250/(($C250/R$3))</f>
        <v>12.775931048123374</v>
      </c>
    </row>
    <row r="251" spans="1:25">
      <c r="A251" s="67">
        <f t="shared" si="65"/>
        <v>1217.7480857628063</v>
      </c>
      <c r="B251" s="67">
        <f t="shared" si="66"/>
        <v>8.1666666666666661</v>
      </c>
      <c r="C251" s="112">
        <f t="shared" si="81"/>
        <v>9.8550000000000004</v>
      </c>
      <c r="D251" s="116"/>
      <c r="E251" s="68">
        <f t="shared" si="64"/>
        <v>106.8588136335904</v>
      </c>
      <c r="F251" s="80">
        <f t="shared" si="77"/>
        <v>0.3450000000000002</v>
      </c>
      <c r="G251" s="80">
        <f t="shared" si="78"/>
        <v>4.4499999999999478</v>
      </c>
      <c r="H251" s="80">
        <f t="shared" si="84"/>
        <v>2.2249999999999739</v>
      </c>
      <c r="I251" s="80">
        <f t="shared" si="84"/>
        <v>2.2249999999999739</v>
      </c>
      <c r="J251" s="81">
        <f t="shared" si="67"/>
        <v>2.1902499999999829</v>
      </c>
      <c r="K251" s="82">
        <f t="shared" si="68"/>
        <v>10.84310640624966</v>
      </c>
      <c r="L251" s="70">
        <f t="shared" si="69"/>
        <v>562949953421321.12</v>
      </c>
      <c r="M251" s="67">
        <f t="shared" si="80"/>
        <v>49.000000000000021</v>
      </c>
      <c r="N251" s="71">
        <v>245</v>
      </c>
      <c r="O251" s="94">
        <f t="shared" si="70"/>
        <v>245</v>
      </c>
      <c r="P251" s="94">
        <f t="shared" si="71"/>
        <v>10</v>
      </c>
      <c r="Q251" s="72">
        <v>1</v>
      </c>
      <c r="R251" s="94">
        <f>R$3/U$3</f>
        <v>0.90909090909090906</v>
      </c>
      <c r="S251" s="93">
        <f>S250*Q251</f>
        <v>16307453952</v>
      </c>
      <c r="T251" s="93">
        <f t="shared" si="72"/>
        <v>39383406647323.07</v>
      </c>
      <c r="U251" s="93">
        <f t="shared" si="73"/>
        <v>5629499534213211</v>
      </c>
      <c r="V251" s="93">
        <f t="shared" si="74"/>
        <v>2.8147497671066056E+16</v>
      </c>
      <c r="W251" s="93">
        <f t="shared" si="75"/>
        <v>46477.385273280437</v>
      </c>
      <c r="X251" s="94">
        <f t="shared" si="76"/>
        <v>142.94089855215341</v>
      </c>
      <c r="Y251" s="120">
        <f>X251/(($C251/R$3))</f>
        <v>14.504403708995779</v>
      </c>
    </row>
    <row r="252" spans="1:25">
      <c r="A252" s="67">
        <f t="shared" si="65"/>
        <v>1260.691879265215</v>
      </c>
      <c r="B252" s="67">
        <f t="shared" si="66"/>
        <v>8.1999999999999993</v>
      </c>
      <c r="C252" s="112">
        <f t="shared" si="81"/>
        <v>9.8550000000000004</v>
      </c>
      <c r="D252" s="116"/>
      <c r="E252" s="68">
        <f t="shared" si="64"/>
        <v>107.67826238021661</v>
      </c>
      <c r="F252" s="80">
        <f t="shared" si="77"/>
        <v>0.3460000000000002</v>
      </c>
      <c r="G252" s="80">
        <f t="shared" si="78"/>
        <v>4.4599999999999476</v>
      </c>
      <c r="H252" s="80">
        <f t="shared" si="84"/>
        <v>2.2299999999999738</v>
      </c>
      <c r="I252" s="80">
        <f t="shared" si="84"/>
        <v>2.2299999999999738</v>
      </c>
      <c r="J252" s="81">
        <f t="shared" si="67"/>
        <v>2.1971599999999825</v>
      </c>
      <c r="K252" s="82">
        <f t="shared" si="68"/>
        <v>10.926256963999656</v>
      </c>
      <c r="L252" s="70">
        <f t="shared" si="69"/>
        <v>646659685440729.12</v>
      </c>
      <c r="M252" s="67">
        <f t="shared" si="80"/>
        <v>49.200000000000024</v>
      </c>
      <c r="N252" s="71">
        <v>246</v>
      </c>
      <c r="O252" s="94">
        <f t="shared" si="70"/>
        <v>246</v>
      </c>
      <c r="P252" s="94">
        <f t="shared" si="71"/>
        <v>10</v>
      </c>
      <c r="Q252" s="72">
        <v>1</v>
      </c>
      <c r="R252" s="94">
        <f>R$3/U$3</f>
        <v>0.90909090909090906</v>
      </c>
      <c r="S252" s="93">
        <f>S251*Q252</f>
        <v>16307453952</v>
      </c>
      <c r="T252" s="93">
        <f t="shared" si="72"/>
        <v>39847400316184.867</v>
      </c>
      <c r="U252" s="93">
        <f t="shared" si="73"/>
        <v>6466596854407291</v>
      </c>
      <c r="V252" s="93">
        <f t="shared" si="74"/>
        <v>3.2332984272036456E+16</v>
      </c>
      <c r="W252" s="93">
        <f t="shared" si="75"/>
        <v>48158.429787931214</v>
      </c>
      <c r="X252" s="94">
        <f t="shared" si="76"/>
        <v>162.2840336658235</v>
      </c>
      <c r="Y252" s="120">
        <f>X252/(($C252/R$3))</f>
        <v>16.467177439454439</v>
      </c>
    </row>
    <row r="253" spans="1:25">
      <c r="A253" s="67">
        <f t="shared" si="65"/>
        <v>1305.1500823749461</v>
      </c>
      <c r="B253" s="67">
        <f t="shared" si="66"/>
        <v>8.2333333333333325</v>
      </c>
      <c r="C253" s="112">
        <f t="shared" si="81"/>
        <v>9.8550000000000004</v>
      </c>
      <c r="D253" s="116"/>
      <c r="E253" s="68">
        <f t="shared" si="64"/>
        <v>108.50281550931031</v>
      </c>
      <c r="F253" s="80">
        <f t="shared" si="77"/>
        <v>0.3470000000000002</v>
      </c>
      <c r="G253" s="80">
        <f t="shared" si="78"/>
        <v>4.4699999999999473</v>
      </c>
      <c r="H253" s="80">
        <f t="shared" si="84"/>
        <v>2.2349999999999737</v>
      </c>
      <c r="I253" s="80">
        <f t="shared" si="84"/>
        <v>2.2349999999999737</v>
      </c>
      <c r="J253" s="81">
        <f t="shared" si="67"/>
        <v>2.2040899999999821</v>
      </c>
      <c r="K253" s="82">
        <f t="shared" si="68"/>
        <v>11.00992547024965</v>
      </c>
      <c r="L253" s="70">
        <f t="shared" si="69"/>
        <v>742816916908666</v>
      </c>
      <c r="M253" s="67">
        <f t="shared" si="80"/>
        <v>49.400000000000027</v>
      </c>
      <c r="N253" s="71">
        <v>247</v>
      </c>
      <c r="O253" s="94">
        <f t="shared" si="70"/>
        <v>247</v>
      </c>
      <c r="P253" s="94">
        <f t="shared" si="71"/>
        <v>10</v>
      </c>
      <c r="Q253" s="72">
        <v>1</v>
      </c>
      <c r="R253" s="94">
        <f>R$3/U$3</f>
        <v>0.90909090909090906</v>
      </c>
      <c r="S253" s="93">
        <f>S252*Q253</f>
        <v>16307453952</v>
      </c>
      <c r="T253" s="93">
        <f t="shared" si="72"/>
        <v>40315755997635.344</v>
      </c>
      <c r="U253" s="93">
        <f t="shared" si="73"/>
        <v>7428169169086660</v>
      </c>
      <c r="V253" s="93">
        <f t="shared" si="74"/>
        <v>3.7140845845433296E+16</v>
      </c>
      <c r="W253" s="93">
        <f t="shared" si="75"/>
        <v>49900.238149468772</v>
      </c>
      <c r="X253" s="94">
        <f t="shared" si="76"/>
        <v>184.24977990050212</v>
      </c>
      <c r="Y253" s="120">
        <f>X253/(($C253/R$3))</f>
        <v>18.696071019837859</v>
      </c>
    </row>
    <row r="254" spans="1:25">
      <c r="A254" s="67">
        <f t="shared" si="65"/>
        <v>1351.1761006314662</v>
      </c>
      <c r="B254" s="67">
        <f t="shared" si="66"/>
        <v>8.2666666666666675</v>
      </c>
      <c r="C254" s="112">
        <f t="shared" si="81"/>
        <v>9.8550000000000004</v>
      </c>
      <c r="D254" s="116"/>
      <c r="E254" s="68">
        <f t="shared" si="64"/>
        <v>109.33249646591655</v>
      </c>
      <c r="F254" s="80">
        <f t="shared" si="77"/>
        <v>0.3480000000000002</v>
      </c>
      <c r="G254" s="80">
        <f t="shared" si="78"/>
        <v>4.4799999999999471</v>
      </c>
      <c r="H254" s="80">
        <f t="shared" si="84"/>
        <v>2.2399999999999736</v>
      </c>
      <c r="I254" s="80">
        <f t="shared" si="84"/>
        <v>2.2399999999999736</v>
      </c>
      <c r="J254" s="81">
        <f t="shared" si="67"/>
        <v>2.2110399999999824</v>
      </c>
      <c r="K254" s="82">
        <f t="shared" si="68"/>
        <v>11.09411430399965</v>
      </c>
      <c r="L254" s="70">
        <f t="shared" si="69"/>
        <v>853272570516953.75</v>
      </c>
      <c r="M254" s="67">
        <f t="shared" si="80"/>
        <v>49.60000000000003</v>
      </c>
      <c r="N254" s="71">
        <v>248</v>
      </c>
      <c r="O254" s="94">
        <f t="shared" si="70"/>
        <v>248</v>
      </c>
      <c r="P254" s="94">
        <f t="shared" si="71"/>
        <v>10</v>
      </c>
      <c r="Q254" s="72">
        <v>1</v>
      </c>
      <c r="R254" s="94">
        <f>R$3/U$3</f>
        <v>0.90909090909090906</v>
      </c>
      <c r="S254" s="93">
        <f>S253*Q254</f>
        <v>16307453952</v>
      </c>
      <c r="T254" s="93">
        <f t="shared" si="72"/>
        <v>40788505473975.727</v>
      </c>
      <c r="U254" s="93">
        <f t="shared" si="73"/>
        <v>8532725705169538</v>
      </c>
      <c r="V254" s="93">
        <f t="shared" si="74"/>
        <v>4.2663628525847688E+16</v>
      </c>
      <c r="W254" s="93">
        <f t="shared" si="75"/>
        <v>51705.005450830773</v>
      </c>
      <c r="X254" s="94">
        <f t="shared" si="76"/>
        <v>209.19436998282933</v>
      </c>
      <c r="Y254" s="120">
        <f>X254/(($C254/R$3))</f>
        <v>21.227231860256655</v>
      </c>
    </row>
    <row r="255" spans="1:25">
      <c r="A255" s="67">
        <f t="shared" si="65"/>
        <v>1398.8252229165244</v>
      </c>
      <c r="B255" s="67">
        <f t="shared" si="66"/>
        <v>8.3000000000000007</v>
      </c>
      <c r="C255" s="112">
        <f t="shared" si="81"/>
        <v>9.8550000000000004</v>
      </c>
      <c r="D255" s="116"/>
      <c r="E255" s="68">
        <f t="shared" si="64"/>
        <v>110.16732875421027</v>
      </c>
      <c r="F255" s="80">
        <f t="shared" si="77"/>
        <v>0.3490000000000002</v>
      </c>
      <c r="G255" s="80">
        <f t="shared" si="78"/>
        <v>4.4899999999999469</v>
      </c>
      <c r="H255" s="80">
        <f t="shared" si="84"/>
        <v>2.2449999999999735</v>
      </c>
      <c r="I255" s="80">
        <f t="shared" si="84"/>
        <v>2.2449999999999735</v>
      </c>
      <c r="J255" s="81">
        <f t="shared" si="67"/>
        <v>2.2180099999999823</v>
      </c>
      <c r="K255" s="82">
        <f t="shared" si="68"/>
        <v>11.178825850249646</v>
      </c>
      <c r="L255" s="70">
        <f t="shared" si="69"/>
        <v>980152798116916.62</v>
      </c>
      <c r="M255" s="67">
        <f t="shared" si="80"/>
        <v>49.800000000000033</v>
      </c>
      <c r="N255" s="71">
        <v>249</v>
      </c>
      <c r="O255" s="94">
        <f t="shared" si="70"/>
        <v>249</v>
      </c>
      <c r="P255" s="94">
        <f t="shared" si="71"/>
        <v>10</v>
      </c>
      <c r="Q255" s="72">
        <v>1</v>
      </c>
      <c r="R255" s="94">
        <f>R$3/U$3</f>
        <v>0.90909090909090906</v>
      </c>
      <c r="S255" s="93">
        <f>S254*Q255</f>
        <v>16307453952</v>
      </c>
      <c r="T255" s="93">
        <f t="shared" si="72"/>
        <v>41265680690729.969</v>
      </c>
      <c r="U255" s="93">
        <f t="shared" si="73"/>
        <v>9801527981169166</v>
      </c>
      <c r="V255" s="93">
        <f t="shared" si="74"/>
        <v>4.9007639905845832E+16</v>
      </c>
      <c r="W255" s="93">
        <f t="shared" si="75"/>
        <v>53575.006037702879</v>
      </c>
      <c r="X255" s="94">
        <f t="shared" si="76"/>
        <v>237.52250822245631</v>
      </c>
      <c r="Y255" s="120">
        <f>X255/(($C255/R$3))</f>
        <v>24.101725847027531</v>
      </c>
    </row>
    <row r="256" spans="1:25">
      <c r="A256" s="67">
        <f t="shared" si="65"/>
        <v>1448.1546878700738</v>
      </c>
      <c r="B256" s="67">
        <f t="shared" si="66"/>
        <v>8.3333333333333339</v>
      </c>
      <c r="C256" s="112">
        <f t="shared" si="81"/>
        <v>9.8550000000000004</v>
      </c>
      <c r="D256" s="116"/>
      <c r="E256" s="68">
        <f t="shared" si="64"/>
        <v>111.00733593749648</v>
      </c>
      <c r="F256" s="80">
        <f t="shared" si="77"/>
        <v>0.3500000000000002</v>
      </c>
      <c r="G256" s="80">
        <f t="shared" si="78"/>
        <v>4.4999999999999467</v>
      </c>
      <c r="H256" s="80">
        <f t="shared" si="84"/>
        <v>2.2499999999999734</v>
      </c>
      <c r="I256" s="80">
        <f t="shared" si="84"/>
        <v>2.2499999999999734</v>
      </c>
      <c r="J256" s="81">
        <f t="shared" si="67"/>
        <v>2.2249999999999819</v>
      </c>
      <c r="K256" s="82">
        <f t="shared" si="68"/>
        <v>11.264062499999643</v>
      </c>
      <c r="L256" s="70">
        <f t="shared" si="69"/>
        <v>1125899906842642.8</v>
      </c>
      <c r="M256" s="67">
        <f t="shared" si="80"/>
        <v>50.000000000000021</v>
      </c>
      <c r="N256" s="71">
        <v>250</v>
      </c>
      <c r="O256" s="94">
        <f t="shared" si="70"/>
        <v>250</v>
      </c>
      <c r="P256" s="94">
        <f t="shared" si="71"/>
        <v>10</v>
      </c>
      <c r="Q256" s="72">
        <v>3</v>
      </c>
      <c r="R256" s="94">
        <f>R$3/U$3</f>
        <v>0.90909090909090906</v>
      </c>
      <c r="S256" s="93">
        <f>S255*Q256</f>
        <v>48922361856</v>
      </c>
      <c r="T256" s="93">
        <f t="shared" si="72"/>
        <v>125241941271268.75</v>
      </c>
      <c r="U256" s="93">
        <f t="shared" si="73"/>
        <v>1.1258999068426428E+16</v>
      </c>
      <c r="V256" s="93">
        <f t="shared" si="74"/>
        <v>5.6294995342132144E+16</v>
      </c>
      <c r="W256" s="93">
        <f t="shared" si="75"/>
        <v>55512.596368352832</v>
      </c>
      <c r="X256" s="94">
        <f t="shared" si="76"/>
        <v>89.897992271134726</v>
      </c>
      <c r="Y256" s="120">
        <f>X256/(($C256/R$3))</f>
        <v>9.1220692309624276</v>
      </c>
    </row>
    <row r="257" spans="1:25">
      <c r="A257" s="67">
        <f t="shared" si="65"/>
        <v>1499.2237526483457</v>
      </c>
      <c r="B257" s="67">
        <f t="shared" si="66"/>
        <v>8.3666666666666671</v>
      </c>
      <c r="C257" s="112">
        <f t="shared" si="81"/>
        <v>9.8550000000000004</v>
      </c>
      <c r="D257" s="116"/>
      <c r="E257" s="68">
        <f t="shared" si="64"/>
        <v>111.8525416382102</v>
      </c>
      <c r="F257" s="80">
        <f t="shared" si="77"/>
        <v>0.3510000000000002</v>
      </c>
      <c r="G257" s="80">
        <f t="shared" si="78"/>
        <v>4.5099999999999465</v>
      </c>
      <c r="H257" s="80">
        <f t="shared" si="84"/>
        <v>2.2549999999999732</v>
      </c>
      <c r="I257" s="80">
        <f t="shared" si="84"/>
        <v>2.2549999999999732</v>
      </c>
      <c r="J257" s="81">
        <f t="shared" si="67"/>
        <v>2.2320099999999821</v>
      </c>
      <c r="K257" s="82">
        <f t="shared" si="68"/>
        <v>11.349826650249639</v>
      </c>
      <c r="L257" s="70">
        <f t="shared" si="69"/>
        <v>1293319370881458.7</v>
      </c>
      <c r="M257" s="67">
        <f t="shared" si="80"/>
        <v>50.200000000000024</v>
      </c>
      <c r="N257" s="71">
        <v>251</v>
      </c>
      <c r="O257" s="94">
        <f t="shared" si="70"/>
        <v>251</v>
      </c>
      <c r="P257" s="94">
        <f t="shared" si="71"/>
        <v>10</v>
      </c>
      <c r="Q257" s="72">
        <v>1</v>
      </c>
      <c r="R257" s="94">
        <f>R$3/U$3</f>
        <v>0.90909090909090906</v>
      </c>
      <c r="S257" s="93">
        <f>S256*Q257</f>
        <v>48922361856</v>
      </c>
      <c r="T257" s="93">
        <f t="shared" si="72"/>
        <v>126700310839075.17</v>
      </c>
      <c r="U257" s="93">
        <f t="shared" si="73"/>
        <v>1.2933193708814588E+16</v>
      </c>
      <c r="V257" s="93">
        <f t="shared" si="74"/>
        <v>6.4665968544072944E+16</v>
      </c>
      <c r="W257" s="93">
        <f t="shared" si="75"/>
        <v>57520.217976608197</v>
      </c>
      <c r="X257" s="94">
        <f t="shared" si="76"/>
        <v>102.07704798168427</v>
      </c>
      <c r="Y257" s="120">
        <f>X257/(($C257/R$3))</f>
        <v>10.357894265011089</v>
      </c>
    </row>
    <row r="258" spans="1:25">
      <c r="A258" s="67">
        <f t="shared" si="65"/>
        <v>1552.0937641066739</v>
      </c>
      <c r="B258" s="67">
        <f t="shared" si="66"/>
        <v>8.4</v>
      </c>
      <c r="C258" s="112">
        <f t="shared" si="81"/>
        <v>9.8550000000000004</v>
      </c>
      <c r="D258" s="116"/>
      <c r="E258" s="68">
        <f t="shared" si="64"/>
        <v>112.7029695379164</v>
      </c>
      <c r="F258" s="80">
        <f t="shared" si="77"/>
        <v>0.3520000000000002</v>
      </c>
      <c r="G258" s="80">
        <f t="shared" si="78"/>
        <v>4.5199999999999463</v>
      </c>
      <c r="H258" s="80">
        <f t="shared" si="84"/>
        <v>2.2599999999999731</v>
      </c>
      <c r="I258" s="80">
        <f t="shared" si="84"/>
        <v>2.2599999999999731</v>
      </c>
      <c r="J258" s="81">
        <f t="shared" si="67"/>
        <v>2.2390399999999819</v>
      </c>
      <c r="K258" s="82">
        <f t="shared" si="68"/>
        <v>11.436120703999634</v>
      </c>
      <c r="L258" s="70">
        <f t="shared" si="69"/>
        <v>1485633833817332</v>
      </c>
      <c r="M258" s="67">
        <f t="shared" si="80"/>
        <v>50.400000000000027</v>
      </c>
      <c r="N258" s="71">
        <v>252</v>
      </c>
      <c r="O258" s="94">
        <f t="shared" si="70"/>
        <v>252</v>
      </c>
      <c r="P258" s="94">
        <f t="shared" si="71"/>
        <v>10</v>
      </c>
      <c r="Q258" s="72">
        <v>1</v>
      </c>
      <c r="R258" s="94">
        <f>R$3/U$3</f>
        <v>0.90909090909090906</v>
      </c>
      <c r="S258" s="93">
        <f>S257*Q258</f>
        <v>48922361856</v>
      </c>
      <c r="T258" s="93">
        <f t="shared" si="72"/>
        <v>128172248089191.64</v>
      </c>
      <c r="U258" s="93">
        <f t="shared" si="73"/>
        <v>1.485633833817332E+16</v>
      </c>
      <c r="V258" s="93">
        <f t="shared" si="74"/>
        <v>7.4281691690866592E+16</v>
      </c>
      <c r="W258" s="93">
        <f t="shared" si="75"/>
        <v>59600.400541696275</v>
      </c>
      <c r="X258" s="94">
        <f t="shared" si="76"/>
        <v>115.90916567083376</v>
      </c>
      <c r="Y258" s="120">
        <f>X258/(($C258/R$3))</f>
        <v>11.761457703788306</v>
      </c>
    </row>
    <row r="259" spans="1:25">
      <c r="A259" s="67">
        <f t="shared" si="65"/>
        <v>1606.8282324925726</v>
      </c>
      <c r="B259" s="67">
        <f t="shared" si="66"/>
        <v>8.4333333333333336</v>
      </c>
      <c r="C259" s="112">
        <f t="shared" si="81"/>
        <v>9.8550000000000004</v>
      </c>
      <c r="D259" s="116"/>
      <c r="E259" s="68">
        <f t="shared" si="64"/>
        <v>113.55864337731013</v>
      </c>
      <c r="F259" s="80">
        <f t="shared" si="77"/>
        <v>0.3530000000000002</v>
      </c>
      <c r="G259" s="80">
        <f t="shared" si="78"/>
        <v>4.5299999999999461</v>
      </c>
      <c r="H259" s="80">
        <f t="shared" si="84"/>
        <v>2.264999999999973</v>
      </c>
      <c r="I259" s="80">
        <f t="shared" si="84"/>
        <v>2.264999999999973</v>
      </c>
      <c r="J259" s="81">
        <f t="shared" si="67"/>
        <v>2.2460899999999819</v>
      </c>
      <c r="K259" s="82">
        <f t="shared" si="68"/>
        <v>11.522947070249632</v>
      </c>
      <c r="L259" s="70">
        <f t="shared" si="69"/>
        <v>1706545141033907.7</v>
      </c>
      <c r="M259" s="67">
        <f t="shared" si="80"/>
        <v>50.600000000000023</v>
      </c>
      <c r="N259" s="71">
        <v>253</v>
      </c>
      <c r="O259" s="94">
        <f t="shared" si="70"/>
        <v>253</v>
      </c>
      <c r="P259" s="94">
        <f t="shared" si="71"/>
        <v>10</v>
      </c>
      <c r="Q259" s="72">
        <v>1</v>
      </c>
      <c r="R259" s="94">
        <f>R$3/U$3</f>
        <v>0.90909090909090906</v>
      </c>
      <c r="S259" s="93">
        <f>S258*Q259</f>
        <v>48922361856</v>
      </c>
      <c r="T259" s="93">
        <f t="shared" si="72"/>
        <v>129657850830206.12</v>
      </c>
      <c r="U259" s="93">
        <f t="shared" si="73"/>
        <v>1.7065451410339078E+16</v>
      </c>
      <c r="V259" s="93">
        <f t="shared" si="74"/>
        <v>8.5327257051695392E+16</v>
      </c>
      <c r="W259" s="93">
        <f t="shared" si="75"/>
        <v>61755.765068797882</v>
      </c>
      <c r="X259" s="94">
        <f t="shared" si="76"/>
        <v>131.61911369861588</v>
      </c>
      <c r="Y259" s="120">
        <f>X259/(($C259/R$3))</f>
        <v>13.355567092705822</v>
      </c>
    </row>
    <row r="260" spans="1:25">
      <c r="A260" s="67">
        <f t="shared" si="65"/>
        <v>1663.4929077375984</v>
      </c>
      <c r="B260" s="67">
        <f t="shared" si="66"/>
        <v>8.4666666666666668</v>
      </c>
      <c r="C260" s="112">
        <f t="shared" si="81"/>
        <v>9.8550000000000004</v>
      </c>
      <c r="D260" s="116"/>
      <c r="E260" s="68">
        <f t="shared" si="64"/>
        <v>114.41958695621634</v>
      </c>
      <c r="F260" s="80">
        <f t="shared" si="77"/>
        <v>0.3540000000000002</v>
      </c>
      <c r="G260" s="80">
        <f t="shared" si="78"/>
        <v>4.5399999999999459</v>
      </c>
      <c r="H260" s="80">
        <f t="shared" si="84"/>
        <v>2.2699999999999729</v>
      </c>
      <c r="I260" s="80">
        <f t="shared" si="84"/>
        <v>2.2699999999999729</v>
      </c>
      <c r="J260" s="81">
        <f t="shared" si="67"/>
        <v>2.2531599999999816</v>
      </c>
      <c r="K260" s="82">
        <f t="shared" si="68"/>
        <v>11.610308163999628</v>
      </c>
      <c r="L260" s="70">
        <f t="shared" si="69"/>
        <v>1960305596233833.2</v>
      </c>
      <c r="M260" s="67">
        <f t="shared" si="80"/>
        <v>50.800000000000026</v>
      </c>
      <c r="N260" s="71">
        <v>254</v>
      </c>
      <c r="O260" s="94">
        <f t="shared" si="70"/>
        <v>254</v>
      </c>
      <c r="P260" s="94">
        <f t="shared" si="71"/>
        <v>10</v>
      </c>
      <c r="Q260" s="72">
        <v>1</v>
      </c>
      <c r="R260" s="94">
        <f>R$3/U$3</f>
        <v>0.90909090909090906</v>
      </c>
      <c r="S260" s="93">
        <f>S259*Q260</f>
        <v>48922361856</v>
      </c>
      <c r="T260" s="93">
        <f t="shared" si="72"/>
        <v>131157217367046.05</v>
      </c>
      <c r="U260" s="93">
        <f t="shared" si="73"/>
        <v>1.9603055962338332E+16</v>
      </c>
      <c r="V260" s="93">
        <f t="shared" si="74"/>
        <v>9.8015279811691664E+16</v>
      </c>
      <c r="W260" s="93">
        <f t="shared" si="75"/>
        <v>63989.027184306287</v>
      </c>
      <c r="X260" s="94">
        <f t="shared" si="76"/>
        <v>149.46227402399668</v>
      </c>
      <c r="Y260" s="120">
        <f>X260/(($C260/R$3))</f>
        <v>15.166136379908339</v>
      </c>
    </row>
    <row r="261" spans="1:25">
      <c r="A261" s="67">
        <f t="shared" si="65"/>
        <v>1722.1558584396371</v>
      </c>
      <c r="B261" s="67">
        <f t="shared" si="66"/>
        <v>8.5</v>
      </c>
      <c r="C261" s="112">
        <f t="shared" si="81"/>
        <v>9.8550000000000004</v>
      </c>
      <c r="D261" s="116"/>
      <c r="E261" s="68">
        <f t="shared" si="64"/>
        <v>115.28582413359004</v>
      </c>
      <c r="F261" s="80">
        <f t="shared" si="77"/>
        <v>0.3550000000000002</v>
      </c>
      <c r="G261" s="80">
        <f t="shared" si="78"/>
        <v>4.5499999999999456</v>
      </c>
      <c r="H261" s="80">
        <f t="shared" si="84"/>
        <v>2.2749999999999728</v>
      </c>
      <c r="I261" s="80">
        <f t="shared" si="84"/>
        <v>2.2749999999999728</v>
      </c>
      <c r="J261" s="81">
        <f t="shared" si="67"/>
        <v>2.2602499999999814</v>
      </c>
      <c r="K261" s="82">
        <f t="shared" si="68"/>
        <v>11.698206406249623</v>
      </c>
      <c r="L261" s="70">
        <f t="shared" si="69"/>
        <v>2251799813685286.5</v>
      </c>
      <c r="M261" s="67">
        <f t="shared" si="80"/>
        <v>51.000000000000028</v>
      </c>
      <c r="N261" s="71">
        <v>255</v>
      </c>
      <c r="O261" s="94">
        <f t="shared" si="70"/>
        <v>255</v>
      </c>
      <c r="P261" s="94">
        <f t="shared" si="71"/>
        <v>10</v>
      </c>
      <c r="Q261" s="72">
        <v>1</v>
      </c>
      <c r="R261" s="94">
        <f>R$3/U$3</f>
        <v>0.90909090909090906</v>
      </c>
      <c r="S261" s="93">
        <f>S260*Q261</f>
        <v>48922361856</v>
      </c>
      <c r="T261" s="93">
        <f t="shared" si="72"/>
        <v>132670446502312.69</v>
      </c>
      <c r="U261" s="93">
        <f t="shared" si="73"/>
        <v>2.2517998136852864E+16</v>
      </c>
      <c r="V261" s="93">
        <f t="shared" si="74"/>
        <v>1.1258999068426432E+17</v>
      </c>
      <c r="W261" s="93">
        <f t="shared" si="75"/>
        <v>66303.00054992603</v>
      </c>
      <c r="X261" s="94">
        <f t="shared" si="76"/>
        <v>169.72881851618953</v>
      </c>
      <c r="Y261" s="120">
        <f>X261/(($C261/R$3))</f>
        <v>17.222609692155203</v>
      </c>
    </row>
    <row r="262" spans="1:25">
      <c r="A262" s="67">
        <f t="shared" si="65"/>
        <v>1782.8875536304927</v>
      </c>
      <c r="B262" s="67">
        <f t="shared" si="66"/>
        <v>8.5333333333333332</v>
      </c>
      <c r="C262" s="112">
        <f t="shared" si="81"/>
        <v>9.8550000000000004</v>
      </c>
      <c r="D262" s="116"/>
      <c r="E262" s="68">
        <f t="shared" ref="E262:E325" si="85">C262*K262*1</f>
        <v>116.15737882751627</v>
      </c>
      <c r="F262" s="80">
        <f t="shared" si="77"/>
        <v>0.35600000000000021</v>
      </c>
      <c r="G262" s="80">
        <f t="shared" si="78"/>
        <v>4.5599999999999454</v>
      </c>
      <c r="H262" s="80">
        <f t="shared" si="84"/>
        <v>2.2799999999999727</v>
      </c>
      <c r="I262" s="80">
        <f t="shared" si="84"/>
        <v>2.2799999999999727</v>
      </c>
      <c r="J262" s="81">
        <f t="shared" si="67"/>
        <v>2.2673599999999814</v>
      </c>
      <c r="K262" s="82">
        <f t="shared" si="68"/>
        <v>11.786644223999621</v>
      </c>
      <c r="L262" s="70">
        <f t="shared" si="69"/>
        <v>2586638741762918.5</v>
      </c>
      <c r="M262" s="67">
        <f t="shared" si="80"/>
        <v>51.200000000000031</v>
      </c>
      <c r="N262" s="71">
        <v>256</v>
      </c>
      <c r="O262" s="94">
        <f t="shared" si="70"/>
        <v>256</v>
      </c>
      <c r="P262" s="94">
        <f t="shared" si="71"/>
        <v>10</v>
      </c>
      <c r="Q262" s="72">
        <v>1</v>
      </c>
      <c r="R262" s="94">
        <f>R$3/U$3</f>
        <v>0.90909090909090906</v>
      </c>
      <c r="S262" s="93">
        <f>S261*Q262</f>
        <v>48922361856</v>
      </c>
      <c r="T262" s="93">
        <f t="shared" si="72"/>
        <v>134197637537615.53</v>
      </c>
      <c r="U262" s="93">
        <f t="shared" si="73"/>
        <v>2.5866387417629184E+16</v>
      </c>
      <c r="V262" s="93">
        <f t="shared" si="74"/>
        <v>1.2933193708814592E+17</v>
      </c>
      <c r="W262" s="93">
        <f t="shared" si="75"/>
        <v>68700.600399894975</v>
      </c>
      <c r="X262" s="94">
        <f t="shared" si="76"/>
        <v>192.74845587634766</v>
      </c>
      <c r="Y262" s="120">
        <f>X262/(($C262/R$3))</f>
        <v>19.558443011298596</v>
      </c>
    </row>
    <row r="263" spans="1:25">
      <c r="A263" s="67">
        <f t="shared" ref="A263:A306" si="86">POWER(POWER(2,0.05),N263-40)</f>
        <v>1845.7609474270123</v>
      </c>
      <c r="B263" s="67">
        <f t="shared" ref="B263:B326" si="87">N263/30</f>
        <v>8.5666666666666664</v>
      </c>
      <c r="C263" s="112">
        <f t="shared" si="81"/>
        <v>12.14</v>
      </c>
      <c r="D263" s="115">
        <f>1+N263/200</f>
        <v>2.2850000000000001</v>
      </c>
      <c r="E263" s="68">
        <f t="shared" si="85"/>
        <v>144.17007597003038</v>
      </c>
      <c r="F263" s="80">
        <f t="shared" si="77"/>
        <v>0.35700000000000021</v>
      </c>
      <c r="G263" s="80">
        <f t="shared" si="78"/>
        <v>4.5699999999999452</v>
      </c>
      <c r="H263" s="80">
        <f t="shared" si="84"/>
        <v>2.2849999999999726</v>
      </c>
      <c r="I263" s="80">
        <f t="shared" si="84"/>
        <v>2.2849999999999726</v>
      </c>
      <c r="J263" s="81">
        <f t="shared" ref="J263:J326" si="88">(1-F263)+F263*G263</f>
        <v>2.2744899999999815</v>
      </c>
      <c r="K263" s="82">
        <f t="shared" ref="K263:K326" si="89">J263*H263*I263</f>
        <v>11.87562405024962</v>
      </c>
      <c r="L263" s="70">
        <f t="shared" ref="L263:L326" si="90">POWER($M$1,N263)</f>
        <v>2971267667634665</v>
      </c>
      <c r="M263" s="67">
        <f t="shared" si="80"/>
        <v>51.400000000000034</v>
      </c>
      <c r="N263" s="71">
        <v>257</v>
      </c>
      <c r="O263" s="94">
        <f t="shared" ref="O263:O326" si="91">$N263-P$3</f>
        <v>257</v>
      </c>
      <c r="P263" s="94">
        <f t="shared" ref="P263:P326" si="92">Q$3</f>
        <v>10</v>
      </c>
      <c r="Q263" s="72">
        <v>1</v>
      </c>
      <c r="R263" s="94">
        <f>R$3/U$3</f>
        <v>0.90909090909090906</v>
      </c>
      <c r="S263" s="93">
        <f>S262*Q263</f>
        <v>48922361856</v>
      </c>
      <c r="T263" s="93">
        <f t="shared" ref="T263:T326" si="93">O263*S263*$K263*R263</f>
        <v>135738890274906.33</v>
      </c>
      <c r="U263" s="93">
        <f t="shared" ref="U263:U326" si="94">P263*POWER($M$1,O263)</f>
        <v>2.9712676676346648E+16</v>
      </c>
      <c r="V263" s="93">
        <f t="shared" ref="V263:V326" si="95">$L263*P263*5</f>
        <v>1.4856338338173325E+17</v>
      </c>
      <c r="W263" s="93">
        <f t="shared" ref="W263:W326" si="96">$A263*(30+$B263)</f>
        <v>71184.847205768441</v>
      </c>
      <c r="X263" s="94">
        <f t="shared" ref="X263:X326" si="97">U263/T263</f>
        <v>218.89582724723033</v>
      </c>
      <c r="Y263" s="120">
        <f>X263/(($C263/R$3))</f>
        <v>18.03095776336329</v>
      </c>
    </row>
    <row r="264" spans="1:25">
      <c r="A264" s="67">
        <f t="shared" si="86"/>
        <v>1910.851566667415</v>
      </c>
      <c r="B264" s="67">
        <f t="shared" si="87"/>
        <v>8.6</v>
      </c>
      <c r="C264" s="112">
        <f t="shared" si="81"/>
        <v>12.14</v>
      </c>
      <c r="D264" s="116"/>
      <c r="E264" s="68">
        <f t="shared" si="85"/>
        <v>145.25690065335533</v>
      </c>
      <c r="F264" s="80">
        <f t="shared" ref="F264:F327" si="98">F263+0.1%</f>
        <v>0.35800000000000021</v>
      </c>
      <c r="G264" s="80">
        <f t="shared" ref="G264:G327" si="99">G263+1%</f>
        <v>4.579999999999945</v>
      </c>
      <c r="H264" s="80">
        <f t="shared" ref="H264:I279" si="100">H263+0.5%</f>
        <v>2.2899999999999725</v>
      </c>
      <c r="I264" s="80">
        <f t="shared" si="100"/>
        <v>2.2899999999999725</v>
      </c>
      <c r="J264" s="81">
        <f t="shared" si="88"/>
        <v>2.2816399999999812</v>
      </c>
      <c r="K264" s="82">
        <f t="shared" si="89"/>
        <v>11.965148323999616</v>
      </c>
      <c r="L264" s="70">
        <f t="shared" si="90"/>
        <v>3413090282067817</v>
      </c>
      <c r="M264" s="67">
        <f t="shared" ref="M264:M327" si="101">LOG(L264,2)</f>
        <v>51.600000000000023</v>
      </c>
      <c r="N264" s="71">
        <v>258</v>
      </c>
      <c r="O264" s="94">
        <f t="shared" si="91"/>
        <v>258</v>
      </c>
      <c r="P264" s="94">
        <f t="shared" si="92"/>
        <v>10</v>
      </c>
      <c r="Q264" s="72">
        <v>1</v>
      </c>
      <c r="R264" s="94">
        <f>R$3/U$3</f>
        <v>0.90909090909090906</v>
      </c>
      <c r="S264" s="93">
        <f>S263*Q264</f>
        <v>48922361856</v>
      </c>
      <c r="T264" s="93">
        <f t="shared" si="93"/>
        <v>137294305017813.31</v>
      </c>
      <c r="U264" s="93">
        <f t="shared" si="94"/>
        <v>3.4130902820678168E+16</v>
      </c>
      <c r="V264" s="93">
        <f t="shared" si="95"/>
        <v>1.7065451410339085E+17</v>
      </c>
      <c r="W264" s="93">
        <f t="shared" si="96"/>
        <v>73758.870473362229</v>
      </c>
      <c r="X264" s="94">
        <f t="shared" si="97"/>
        <v>248.59663928703989</v>
      </c>
      <c r="Y264" s="120">
        <f>X264/(($C264/R$3))</f>
        <v>20.477482643084009</v>
      </c>
    </row>
    <row r="265" spans="1:25">
      <c r="A265" s="67">
        <f t="shared" si="86"/>
        <v>1978.2376016381183</v>
      </c>
      <c r="B265" s="67">
        <f t="shared" si="87"/>
        <v>8.6333333333333329</v>
      </c>
      <c r="C265" s="112">
        <f t="shared" si="81"/>
        <v>12.14</v>
      </c>
      <c r="D265" s="116"/>
      <c r="E265" s="68">
        <f t="shared" si="85"/>
        <v>146.35036461163028</v>
      </c>
      <c r="F265" s="80">
        <f t="shared" si="98"/>
        <v>0.35900000000000021</v>
      </c>
      <c r="G265" s="80">
        <f t="shared" si="99"/>
        <v>4.5899999999999448</v>
      </c>
      <c r="H265" s="80">
        <f t="shared" si="100"/>
        <v>2.2949999999999724</v>
      </c>
      <c r="I265" s="80">
        <f t="shared" si="100"/>
        <v>2.2949999999999724</v>
      </c>
      <c r="J265" s="81">
        <f t="shared" si="88"/>
        <v>2.2888099999999811</v>
      </c>
      <c r="K265" s="82">
        <f t="shared" si="89"/>
        <v>12.055219490249611</v>
      </c>
      <c r="L265" s="70">
        <f t="shared" si="90"/>
        <v>3920611192467668</v>
      </c>
      <c r="M265" s="67">
        <f t="shared" si="101"/>
        <v>51.800000000000026</v>
      </c>
      <c r="N265" s="71">
        <v>259</v>
      </c>
      <c r="O265" s="94">
        <f t="shared" si="91"/>
        <v>259</v>
      </c>
      <c r="P265" s="94">
        <f t="shared" si="92"/>
        <v>10</v>
      </c>
      <c r="Q265" s="72">
        <v>1</v>
      </c>
      <c r="R265" s="94">
        <f>R$3/U$3</f>
        <v>0.90909090909090906</v>
      </c>
      <c r="S265" s="93">
        <f>S264*Q265</f>
        <v>48922361856</v>
      </c>
      <c r="T265" s="93">
        <f t="shared" si="93"/>
        <v>138863982572975.7</v>
      </c>
      <c r="U265" s="93">
        <f t="shared" si="94"/>
        <v>3.920611192467668E+16</v>
      </c>
      <c r="V265" s="93">
        <f t="shared" si="95"/>
        <v>1.9603055962338339E+17</v>
      </c>
      <c r="W265" s="93">
        <f t="shared" si="96"/>
        <v>76425.912676619308</v>
      </c>
      <c r="X265" s="94">
        <f t="shared" si="97"/>
        <v>282.334635650199</v>
      </c>
      <c r="Y265" s="120">
        <f>X265/(($C265/R$3))</f>
        <v>23.256559773492505</v>
      </c>
    </row>
    <row r="266" spans="1:25">
      <c r="A266" s="67">
        <f t="shared" si="86"/>
        <v>2048.0000000000359</v>
      </c>
      <c r="B266" s="67">
        <f t="shared" si="87"/>
        <v>8.6666666666666661</v>
      </c>
      <c r="C266" s="112">
        <f t="shared" si="81"/>
        <v>12.14</v>
      </c>
      <c r="D266" s="116"/>
      <c r="E266" s="68">
        <f t="shared" si="85"/>
        <v>147.4504975999952</v>
      </c>
      <c r="F266" s="80">
        <f t="shared" si="98"/>
        <v>0.36000000000000021</v>
      </c>
      <c r="G266" s="80">
        <f t="shared" si="99"/>
        <v>4.5999999999999446</v>
      </c>
      <c r="H266" s="80">
        <f t="shared" si="100"/>
        <v>2.2999999999999723</v>
      </c>
      <c r="I266" s="80">
        <f t="shared" si="100"/>
        <v>2.2999999999999723</v>
      </c>
      <c r="J266" s="81">
        <f t="shared" si="88"/>
        <v>2.2959999999999807</v>
      </c>
      <c r="K266" s="82">
        <f t="shared" si="89"/>
        <v>12.145839999999605</v>
      </c>
      <c r="L266" s="70">
        <f t="shared" si="90"/>
        <v>4503599627370574</v>
      </c>
      <c r="M266" s="67">
        <f t="shared" si="101"/>
        <v>52.000000000000028</v>
      </c>
      <c r="N266" s="71">
        <v>260</v>
      </c>
      <c r="O266" s="94">
        <f t="shared" si="91"/>
        <v>260</v>
      </c>
      <c r="P266" s="94">
        <f t="shared" si="92"/>
        <v>10</v>
      </c>
      <c r="Q266" s="72">
        <v>3</v>
      </c>
      <c r="R266" s="94">
        <f>R$3/U$3</f>
        <v>0.90909090909090906</v>
      </c>
      <c r="S266" s="93">
        <f>S265*Q266</f>
        <v>146767085568</v>
      </c>
      <c r="T266" s="93">
        <f t="shared" si="93"/>
        <v>421344072754133.25</v>
      </c>
      <c r="U266" s="93">
        <f t="shared" si="94"/>
        <v>4.5035996273705744E+16</v>
      </c>
      <c r="V266" s="93">
        <f t="shared" si="95"/>
        <v>2.251799813685287E+17</v>
      </c>
      <c r="W266" s="93">
        <f t="shared" si="96"/>
        <v>79189.333333334711</v>
      </c>
      <c r="X266" s="94">
        <f t="shared" si="97"/>
        <v>106.8865072180227</v>
      </c>
      <c r="Y266" s="120">
        <f>X266/(($C266/R$3))</f>
        <v>8.804489886163319</v>
      </c>
    </row>
    <row r="267" spans="1:25">
      <c r="A267" s="67">
        <f t="shared" si="86"/>
        <v>2120.2225640271786</v>
      </c>
      <c r="B267" s="67">
        <f t="shared" si="87"/>
        <v>8.6999999999999993</v>
      </c>
      <c r="C267" s="112">
        <f t="shared" si="81"/>
        <v>12.14</v>
      </c>
      <c r="D267" s="116"/>
      <c r="E267" s="68">
        <f t="shared" si="85"/>
        <v>148.55732944643015</v>
      </c>
      <c r="F267" s="80">
        <f t="shared" si="98"/>
        <v>0.36100000000000021</v>
      </c>
      <c r="G267" s="80">
        <f t="shared" si="99"/>
        <v>4.6099999999999444</v>
      </c>
      <c r="H267" s="80">
        <f t="shared" si="100"/>
        <v>2.3049999999999722</v>
      </c>
      <c r="I267" s="80">
        <f t="shared" si="100"/>
        <v>2.3049999999999722</v>
      </c>
      <c r="J267" s="81">
        <f t="shared" si="88"/>
        <v>2.3032099999999804</v>
      </c>
      <c r="K267" s="82">
        <f t="shared" si="89"/>
        <v>12.2370123102496</v>
      </c>
      <c r="L267" s="70">
        <f t="shared" si="90"/>
        <v>5173277483525838</v>
      </c>
      <c r="M267" s="67">
        <f t="shared" si="101"/>
        <v>52.200000000000031</v>
      </c>
      <c r="N267" s="71">
        <v>261</v>
      </c>
      <c r="O267" s="94">
        <f t="shared" si="91"/>
        <v>261</v>
      </c>
      <c r="P267" s="94">
        <f t="shared" si="92"/>
        <v>10</v>
      </c>
      <c r="Q267" s="72">
        <v>1</v>
      </c>
      <c r="R267" s="94">
        <f>R$3/U$3</f>
        <v>0.90909090909090906</v>
      </c>
      <c r="S267" s="93">
        <f>S266*Q267</f>
        <v>146767085568</v>
      </c>
      <c r="T267" s="93">
        <f t="shared" si="93"/>
        <v>426139595609049</v>
      </c>
      <c r="U267" s="93">
        <f t="shared" si="94"/>
        <v>5.1732774835258384E+16</v>
      </c>
      <c r="V267" s="93">
        <f t="shared" si="95"/>
        <v>2.586638741762919E+17</v>
      </c>
      <c r="W267" s="93">
        <f t="shared" si="96"/>
        <v>82052.61322785182</v>
      </c>
      <c r="X267" s="94">
        <f t="shared" si="97"/>
        <v>121.39865754863885</v>
      </c>
      <c r="Y267" s="120">
        <f>X267/(($C267/R$3))</f>
        <v>9.9998894191630026</v>
      </c>
    </row>
    <row r="268" spans="1:25">
      <c r="A268" s="67">
        <f t="shared" si="86"/>
        <v>2194.992051274367</v>
      </c>
      <c r="B268" s="67">
        <f t="shared" si="87"/>
        <v>8.7333333333333325</v>
      </c>
      <c r="C268" s="112">
        <f t="shared" si="81"/>
        <v>12.14</v>
      </c>
      <c r="D268" s="116"/>
      <c r="E268" s="68">
        <f t="shared" si="85"/>
        <v>149.67089005175512</v>
      </c>
      <c r="F268" s="80">
        <f t="shared" si="98"/>
        <v>0.36200000000000021</v>
      </c>
      <c r="G268" s="80">
        <f t="shared" si="99"/>
        <v>4.6199999999999442</v>
      </c>
      <c r="H268" s="80">
        <f t="shared" si="100"/>
        <v>2.3099999999999721</v>
      </c>
      <c r="I268" s="80">
        <f t="shared" si="100"/>
        <v>2.3099999999999721</v>
      </c>
      <c r="J268" s="81">
        <f t="shared" si="88"/>
        <v>2.3104399999999807</v>
      </c>
      <c r="K268" s="82">
        <f t="shared" si="89"/>
        <v>12.328738883999598</v>
      </c>
      <c r="L268" s="70">
        <f t="shared" si="90"/>
        <v>5942535335269331</v>
      </c>
      <c r="M268" s="67">
        <f t="shared" si="101"/>
        <v>52.400000000000027</v>
      </c>
      <c r="N268" s="71">
        <v>262</v>
      </c>
      <c r="O268" s="94">
        <f t="shared" si="91"/>
        <v>262</v>
      </c>
      <c r="P268" s="94">
        <f t="shared" si="92"/>
        <v>10</v>
      </c>
      <c r="Q268" s="72">
        <v>1</v>
      </c>
      <c r="R268" s="94">
        <f>R$3/U$3</f>
        <v>0.90909090909090906</v>
      </c>
      <c r="S268" s="93">
        <f>S267*Q268</f>
        <v>146767085568</v>
      </c>
      <c r="T268" s="93">
        <f t="shared" si="93"/>
        <v>430978823254705.81</v>
      </c>
      <c r="U268" s="93">
        <f t="shared" si="94"/>
        <v>5.9425353352693312E+16</v>
      </c>
      <c r="V268" s="93">
        <f t="shared" si="95"/>
        <v>2.9712676676346656E+17</v>
      </c>
      <c r="W268" s="93">
        <f t="shared" si="96"/>
        <v>85019.358786027151</v>
      </c>
      <c r="X268" s="94">
        <f t="shared" si="97"/>
        <v>137.88462482662007</v>
      </c>
      <c r="Y268" s="120">
        <f>X268/(($C268/R$3))</f>
        <v>11.357876839095557</v>
      </c>
    </row>
    <row r="269" spans="1:25">
      <c r="A269" s="67">
        <f t="shared" si="86"/>
        <v>2272.3982787949872</v>
      </c>
      <c r="B269" s="67">
        <f t="shared" si="87"/>
        <v>8.7666666666666675</v>
      </c>
      <c r="C269" s="112">
        <f t="shared" si="81"/>
        <v>12.14</v>
      </c>
      <c r="D269" s="116"/>
      <c r="E269" s="68">
        <f t="shared" si="85"/>
        <v>150.79120938963007</v>
      </c>
      <c r="F269" s="80">
        <f t="shared" si="98"/>
        <v>0.36300000000000021</v>
      </c>
      <c r="G269" s="80">
        <f t="shared" si="99"/>
        <v>4.6299999999999439</v>
      </c>
      <c r="H269" s="80">
        <f t="shared" si="100"/>
        <v>2.314999999999972</v>
      </c>
      <c r="I269" s="80">
        <f t="shared" si="100"/>
        <v>2.314999999999972</v>
      </c>
      <c r="J269" s="81">
        <f t="shared" si="88"/>
        <v>2.3176899999999803</v>
      </c>
      <c r="K269" s="82">
        <f t="shared" si="89"/>
        <v>12.421022190249593</v>
      </c>
      <c r="L269" s="70">
        <f t="shared" si="90"/>
        <v>6826180564135636</v>
      </c>
      <c r="M269" s="67">
        <f t="shared" si="101"/>
        <v>52.60000000000003</v>
      </c>
      <c r="N269" s="71">
        <v>263</v>
      </c>
      <c r="O269" s="94">
        <f t="shared" si="91"/>
        <v>263</v>
      </c>
      <c r="P269" s="94">
        <f t="shared" si="92"/>
        <v>10</v>
      </c>
      <c r="Q269" s="72">
        <v>1</v>
      </c>
      <c r="R269" s="94">
        <f>R$3/U$3</f>
        <v>0.90909090909090906</v>
      </c>
      <c r="S269" s="93">
        <f>S268*Q269</f>
        <v>146767085568</v>
      </c>
      <c r="T269" s="93">
        <f t="shared" si="93"/>
        <v>435862064187178.37</v>
      </c>
      <c r="U269" s="93">
        <f t="shared" si="94"/>
        <v>6.826180564135636E+16</v>
      </c>
      <c r="V269" s="93">
        <f t="shared" si="95"/>
        <v>3.4130902820678182E+17</v>
      </c>
      <c r="W269" s="93">
        <f t="shared" si="96"/>
        <v>88093.306607952327</v>
      </c>
      <c r="X269" s="94">
        <f t="shared" si="97"/>
        <v>156.61332162195637</v>
      </c>
      <c r="Y269" s="120">
        <f>X269/(($C269/R$3))</f>
        <v>12.900603099007938</v>
      </c>
    </row>
    <row r="270" spans="1:25">
      <c r="A270" s="67">
        <f t="shared" si="86"/>
        <v>2352.5342310339697</v>
      </c>
      <c r="B270" s="67">
        <f t="shared" si="87"/>
        <v>8.8000000000000007</v>
      </c>
      <c r="C270" s="112">
        <f t="shared" si="81"/>
        <v>12.14</v>
      </c>
      <c r="D270" s="116"/>
      <c r="E270" s="68">
        <f t="shared" si="85"/>
        <v>151.91831750655504</v>
      </c>
      <c r="F270" s="80">
        <f t="shared" si="98"/>
        <v>0.36400000000000021</v>
      </c>
      <c r="G270" s="80">
        <f t="shared" si="99"/>
        <v>4.6399999999999437</v>
      </c>
      <c r="H270" s="80">
        <f t="shared" si="100"/>
        <v>2.3199999999999719</v>
      </c>
      <c r="I270" s="80">
        <f t="shared" si="100"/>
        <v>2.3199999999999719</v>
      </c>
      <c r="J270" s="81">
        <f t="shared" si="88"/>
        <v>2.3249599999999804</v>
      </c>
      <c r="K270" s="82">
        <f t="shared" si="89"/>
        <v>12.513864703999591</v>
      </c>
      <c r="L270" s="70">
        <f t="shared" si="90"/>
        <v>7841222384935338</v>
      </c>
      <c r="M270" s="67">
        <f t="shared" si="101"/>
        <v>52.800000000000026</v>
      </c>
      <c r="N270" s="71">
        <v>264</v>
      </c>
      <c r="O270" s="94">
        <f t="shared" si="91"/>
        <v>264</v>
      </c>
      <c r="P270" s="94">
        <f t="shared" si="92"/>
        <v>10</v>
      </c>
      <c r="Q270" s="72">
        <v>1</v>
      </c>
      <c r="R270" s="94">
        <f>R$3/U$3</f>
        <v>0.90909090909090906</v>
      </c>
      <c r="S270" s="93">
        <f>S269*Q270</f>
        <v>146767085568</v>
      </c>
      <c r="T270" s="93">
        <f t="shared" si="93"/>
        <v>440789628431587.87</v>
      </c>
      <c r="U270" s="93">
        <f t="shared" si="94"/>
        <v>7.8412223849353376E+16</v>
      </c>
      <c r="V270" s="93">
        <f t="shared" si="95"/>
        <v>3.9206111924676685E+17</v>
      </c>
      <c r="W270" s="93">
        <f t="shared" si="96"/>
        <v>91278.328164118022</v>
      </c>
      <c r="X270" s="94">
        <f t="shared" si="97"/>
        <v>177.89035583336832</v>
      </c>
      <c r="Y270" s="120">
        <f>X270/(($C270/R$3))</f>
        <v>14.653241831414194</v>
      </c>
    </row>
    <row r="271" spans="1:25">
      <c r="A271" s="67">
        <f t="shared" si="86"/>
        <v>2435.4961715256163</v>
      </c>
      <c r="B271" s="67">
        <f t="shared" si="87"/>
        <v>8.8333333333333339</v>
      </c>
      <c r="C271" s="112">
        <f t="shared" si="81"/>
        <v>12.14</v>
      </c>
      <c r="D271" s="116"/>
      <c r="E271" s="68">
        <f t="shared" si="85"/>
        <v>153.05224452186997</v>
      </c>
      <c r="F271" s="80">
        <f t="shared" si="98"/>
        <v>0.36500000000000021</v>
      </c>
      <c r="G271" s="80">
        <f t="shared" si="99"/>
        <v>4.6499999999999435</v>
      </c>
      <c r="H271" s="80">
        <f t="shared" si="100"/>
        <v>2.3249999999999718</v>
      </c>
      <c r="I271" s="80">
        <f t="shared" si="100"/>
        <v>2.3249999999999718</v>
      </c>
      <c r="J271" s="81">
        <f t="shared" si="88"/>
        <v>2.3322499999999802</v>
      </c>
      <c r="K271" s="82">
        <f t="shared" si="89"/>
        <v>12.607268906249585</v>
      </c>
      <c r="L271" s="70">
        <f t="shared" si="90"/>
        <v>9007199254741152</v>
      </c>
      <c r="M271" s="67">
        <f t="shared" si="101"/>
        <v>53.000000000000028</v>
      </c>
      <c r="N271" s="71">
        <v>265</v>
      </c>
      <c r="O271" s="94">
        <f t="shared" si="91"/>
        <v>265</v>
      </c>
      <c r="P271" s="94">
        <f t="shared" si="92"/>
        <v>10</v>
      </c>
      <c r="Q271" s="72">
        <v>1</v>
      </c>
      <c r="R271" s="94">
        <f>R$3/U$3</f>
        <v>0.90909090909090906</v>
      </c>
      <c r="S271" s="93">
        <f>S270*Q271</f>
        <v>146767085568</v>
      </c>
      <c r="T271" s="93">
        <f t="shared" si="93"/>
        <v>445761827546104</v>
      </c>
      <c r="U271" s="93">
        <f t="shared" si="94"/>
        <v>9.007199254741152E+16</v>
      </c>
      <c r="V271" s="93">
        <f t="shared" si="95"/>
        <v>4.503599627370576E+17</v>
      </c>
      <c r="W271" s="93">
        <f t="shared" si="96"/>
        <v>94578.434660911444</v>
      </c>
      <c r="X271" s="94">
        <f t="shared" si="97"/>
        <v>202.06304573734639</v>
      </c>
      <c r="Y271" s="120">
        <f>X271/(($C271/R$3))</f>
        <v>16.644402449534297</v>
      </c>
    </row>
    <row r="272" spans="1:25">
      <c r="A272" s="67">
        <f t="shared" si="86"/>
        <v>2521.3837585304345</v>
      </c>
      <c r="B272" s="67">
        <f t="shared" si="87"/>
        <v>8.8666666666666671</v>
      </c>
      <c r="C272" s="112">
        <f t="shared" si="81"/>
        <v>12.14</v>
      </c>
      <c r="D272" s="116"/>
      <c r="E272" s="68">
        <f t="shared" si="85"/>
        <v>154.19302062775495</v>
      </c>
      <c r="F272" s="80">
        <f t="shared" si="98"/>
        <v>0.36600000000000021</v>
      </c>
      <c r="G272" s="80">
        <f t="shared" si="99"/>
        <v>4.6599999999999433</v>
      </c>
      <c r="H272" s="80">
        <f t="shared" si="100"/>
        <v>2.3299999999999716</v>
      </c>
      <c r="I272" s="80">
        <f t="shared" si="100"/>
        <v>2.3299999999999716</v>
      </c>
      <c r="J272" s="81">
        <f t="shared" si="88"/>
        <v>2.3395599999999801</v>
      </c>
      <c r="K272" s="82">
        <f t="shared" si="89"/>
        <v>12.701237283999584</v>
      </c>
      <c r="L272" s="70">
        <f t="shared" si="90"/>
        <v>1.034655496705168E+16</v>
      </c>
      <c r="M272" s="67">
        <f t="shared" si="101"/>
        <v>53.200000000000024</v>
      </c>
      <c r="N272" s="71">
        <v>266</v>
      </c>
      <c r="O272" s="94">
        <f t="shared" si="91"/>
        <v>266</v>
      </c>
      <c r="P272" s="94">
        <f t="shared" si="92"/>
        <v>10</v>
      </c>
      <c r="Q272" s="72">
        <v>1</v>
      </c>
      <c r="R272" s="94">
        <f>R$3/U$3</f>
        <v>0.90909090909090906</v>
      </c>
      <c r="S272" s="93">
        <f>S271*Q272</f>
        <v>146767085568</v>
      </c>
      <c r="T272" s="93">
        <f t="shared" si="93"/>
        <v>450778974625948.62</v>
      </c>
      <c r="U272" s="93">
        <f t="shared" si="94"/>
        <v>1.034655496705168E+17</v>
      </c>
      <c r="V272" s="93">
        <f t="shared" si="95"/>
        <v>5.17327748352584E+17</v>
      </c>
      <c r="W272" s="93">
        <f t="shared" si="96"/>
        <v>97997.782081549551</v>
      </c>
      <c r="X272" s="94">
        <f t="shared" si="97"/>
        <v>229.52612143539162</v>
      </c>
      <c r="Y272" s="120">
        <f>X272/(($C272/R$3))</f>
        <v>18.906599788747251</v>
      </c>
    </row>
    <row r="273" spans="1:25">
      <c r="A273" s="67">
        <f t="shared" si="86"/>
        <v>2610.3001647498963</v>
      </c>
      <c r="B273" s="67">
        <f t="shared" si="87"/>
        <v>8.9</v>
      </c>
      <c r="C273" s="112">
        <f t="shared" si="81"/>
        <v>12.14</v>
      </c>
      <c r="D273" s="116"/>
      <c r="E273" s="68">
        <f t="shared" si="85"/>
        <v>155.34067608922987</v>
      </c>
      <c r="F273" s="80">
        <f t="shared" si="98"/>
        <v>0.36700000000000021</v>
      </c>
      <c r="G273" s="80">
        <f t="shared" si="99"/>
        <v>4.6699999999999431</v>
      </c>
      <c r="H273" s="80">
        <f t="shared" si="100"/>
        <v>2.3349999999999715</v>
      </c>
      <c r="I273" s="80">
        <f t="shared" si="100"/>
        <v>2.3349999999999715</v>
      </c>
      <c r="J273" s="81">
        <f t="shared" si="88"/>
        <v>2.3468899999999797</v>
      </c>
      <c r="K273" s="82">
        <f t="shared" si="89"/>
        <v>12.795772330249578</v>
      </c>
      <c r="L273" s="70">
        <f t="shared" si="90"/>
        <v>1.1885070670538668E+16</v>
      </c>
      <c r="M273" s="67">
        <f t="shared" si="101"/>
        <v>53.400000000000027</v>
      </c>
      <c r="N273" s="71">
        <v>267</v>
      </c>
      <c r="O273" s="94">
        <f t="shared" si="91"/>
        <v>267</v>
      </c>
      <c r="P273" s="94">
        <f t="shared" si="92"/>
        <v>10</v>
      </c>
      <c r="Q273" s="72">
        <v>1</v>
      </c>
      <c r="R273" s="94">
        <f>R$3/U$3</f>
        <v>0.90909090909090906</v>
      </c>
      <c r="S273" s="93">
        <f>S272*Q273</f>
        <v>146767085568</v>
      </c>
      <c r="T273" s="93">
        <f t="shared" si="93"/>
        <v>455841384307397.5</v>
      </c>
      <c r="U273" s="93">
        <f t="shared" si="94"/>
        <v>1.1885070670538669E+17</v>
      </c>
      <c r="V273" s="93">
        <f t="shared" si="95"/>
        <v>5.942535335269335E+17</v>
      </c>
      <c r="W273" s="93">
        <f t="shared" si="96"/>
        <v>101540.67640877096</v>
      </c>
      <c r="X273" s="94">
        <f t="shared" si="97"/>
        <v>260.72820677738088</v>
      </c>
      <c r="Y273" s="120">
        <f>X273/(($C273/R$3))</f>
        <v>21.476788037675526</v>
      </c>
    </row>
    <row r="274" spans="1:25">
      <c r="A274" s="67">
        <f t="shared" si="86"/>
        <v>2702.3522012629369</v>
      </c>
      <c r="B274" s="67">
        <f t="shared" si="87"/>
        <v>8.9333333333333336</v>
      </c>
      <c r="C274" s="112">
        <f t="shared" si="81"/>
        <v>12.14</v>
      </c>
      <c r="D274" s="116"/>
      <c r="E274" s="68">
        <f t="shared" si="85"/>
        <v>156.49524124415484</v>
      </c>
      <c r="F274" s="80">
        <f t="shared" si="98"/>
        <v>0.36800000000000022</v>
      </c>
      <c r="G274" s="80">
        <f t="shared" si="99"/>
        <v>4.6799999999999429</v>
      </c>
      <c r="H274" s="80">
        <f t="shared" si="100"/>
        <v>2.3399999999999714</v>
      </c>
      <c r="I274" s="80">
        <f t="shared" si="100"/>
        <v>2.3399999999999714</v>
      </c>
      <c r="J274" s="81">
        <f t="shared" si="88"/>
        <v>2.3542399999999799</v>
      </c>
      <c r="K274" s="82">
        <f t="shared" si="89"/>
        <v>12.890876543999575</v>
      </c>
      <c r="L274" s="70">
        <f t="shared" si="90"/>
        <v>1.3652361128271278E+16</v>
      </c>
      <c r="M274" s="67">
        <f t="shared" si="101"/>
        <v>53.60000000000003</v>
      </c>
      <c r="N274" s="71">
        <v>268</v>
      </c>
      <c r="O274" s="94">
        <f t="shared" si="91"/>
        <v>268</v>
      </c>
      <c r="P274" s="94">
        <f t="shared" si="92"/>
        <v>10</v>
      </c>
      <c r="Q274" s="72">
        <v>1</v>
      </c>
      <c r="R274" s="94">
        <f>R$3/U$3</f>
        <v>0.90909090909090906</v>
      </c>
      <c r="S274" s="93">
        <f>S273*Q274</f>
        <v>146767085568</v>
      </c>
      <c r="T274" s="93">
        <f t="shared" si="93"/>
        <v>460949372771783.81</v>
      </c>
      <c r="U274" s="93">
        <f t="shared" si="94"/>
        <v>1.3652361128271278E+17</v>
      </c>
      <c r="V274" s="93">
        <f t="shared" si="95"/>
        <v>6.826180564135639E+17</v>
      </c>
      <c r="W274" s="93">
        <f t="shared" si="96"/>
        <v>105211.57903583701</v>
      </c>
      <c r="X274" s="94">
        <f t="shared" si="97"/>
        <v>296.17918875074741</v>
      </c>
      <c r="Y274" s="120">
        <f>X274/(($C274/R$3))</f>
        <v>24.396967771890232</v>
      </c>
    </row>
    <row r="275" spans="1:25">
      <c r="A275" s="67">
        <f t="shared" si="86"/>
        <v>2797.6504458330528</v>
      </c>
      <c r="B275" s="67">
        <f t="shared" si="87"/>
        <v>8.9666666666666668</v>
      </c>
      <c r="C275" s="112">
        <f t="shared" si="81"/>
        <v>12.14</v>
      </c>
      <c r="D275" s="116"/>
      <c r="E275" s="68">
        <f t="shared" si="85"/>
        <v>157.65674650322978</v>
      </c>
      <c r="F275" s="80">
        <f t="shared" si="98"/>
        <v>0.36900000000000022</v>
      </c>
      <c r="G275" s="80">
        <f t="shared" si="99"/>
        <v>4.6899999999999427</v>
      </c>
      <c r="H275" s="80">
        <f t="shared" si="100"/>
        <v>2.3449999999999713</v>
      </c>
      <c r="I275" s="80">
        <f t="shared" si="100"/>
        <v>2.3449999999999713</v>
      </c>
      <c r="J275" s="81">
        <f t="shared" si="88"/>
        <v>2.3616099999999793</v>
      </c>
      <c r="K275" s="82">
        <f t="shared" si="89"/>
        <v>12.986552430249569</v>
      </c>
      <c r="L275" s="70">
        <f t="shared" si="90"/>
        <v>1.5682444769870682E+16</v>
      </c>
      <c r="M275" s="67">
        <f t="shared" si="101"/>
        <v>53.800000000000033</v>
      </c>
      <c r="N275" s="71">
        <v>269</v>
      </c>
      <c r="O275" s="94">
        <f t="shared" si="91"/>
        <v>269</v>
      </c>
      <c r="P275" s="94">
        <f t="shared" si="92"/>
        <v>10</v>
      </c>
      <c r="Q275" s="72">
        <v>1</v>
      </c>
      <c r="R275" s="94">
        <f>R$3/U$3</f>
        <v>0.90909090909090906</v>
      </c>
      <c r="S275" s="93">
        <f>S274*Q275</f>
        <v>146767085568</v>
      </c>
      <c r="T275" s="93">
        <f t="shared" si="93"/>
        <v>466103257749500.5</v>
      </c>
      <c r="U275" s="93">
        <f t="shared" si="94"/>
        <v>1.5682444769870682E+17</v>
      </c>
      <c r="V275" s="93">
        <f t="shared" si="95"/>
        <v>7.8412223849353408E+17</v>
      </c>
      <c r="W275" s="93">
        <f t="shared" si="96"/>
        <v>109015.11237262796</v>
      </c>
      <c r="X275" s="94">
        <f t="shared" si="97"/>
        <v>336.458596011336</v>
      </c>
      <c r="Y275" s="120">
        <f>X275/(($C275/R$3))</f>
        <v>27.71487611296013</v>
      </c>
    </row>
    <row r="276" spans="1:25">
      <c r="A276" s="67">
        <f t="shared" si="86"/>
        <v>2896.3093757401516</v>
      </c>
      <c r="B276" s="67">
        <f t="shared" si="87"/>
        <v>9</v>
      </c>
      <c r="C276" s="112">
        <f t="shared" si="81"/>
        <v>12.14</v>
      </c>
      <c r="D276" s="116"/>
      <c r="E276" s="68">
        <f t="shared" si="85"/>
        <v>158.82522234999473</v>
      </c>
      <c r="F276" s="80">
        <f t="shared" si="98"/>
        <v>0.37000000000000022</v>
      </c>
      <c r="G276" s="80">
        <f t="shared" si="99"/>
        <v>4.6999999999999424</v>
      </c>
      <c r="H276" s="80">
        <f t="shared" si="100"/>
        <v>2.3499999999999712</v>
      </c>
      <c r="I276" s="80">
        <f t="shared" si="100"/>
        <v>2.3499999999999712</v>
      </c>
      <c r="J276" s="81">
        <f t="shared" si="88"/>
        <v>2.3689999999999793</v>
      </c>
      <c r="K276" s="82">
        <f t="shared" si="89"/>
        <v>13.082802499999566</v>
      </c>
      <c r="L276" s="70">
        <f t="shared" si="90"/>
        <v>1.8014398509482304E+16</v>
      </c>
      <c r="M276" s="67">
        <f t="shared" si="101"/>
        <v>54.000000000000021</v>
      </c>
      <c r="N276" s="71">
        <v>270</v>
      </c>
      <c r="O276" s="94">
        <f t="shared" si="91"/>
        <v>270</v>
      </c>
      <c r="P276" s="94">
        <f t="shared" si="92"/>
        <v>10</v>
      </c>
      <c r="Q276" s="72">
        <v>4</v>
      </c>
      <c r="R276" s="94">
        <f>R$3/U$3</f>
        <v>0.90909090909090906</v>
      </c>
      <c r="S276" s="93">
        <f>S275*Q276</f>
        <v>587068342272</v>
      </c>
      <c r="T276" s="93">
        <f t="shared" si="93"/>
        <v>1885213434096013.5</v>
      </c>
      <c r="U276" s="93">
        <f t="shared" si="94"/>
        <v>1.8014398509482304E+17</v>
      </c>
      <c r="V276" s="93">
        <f t="shared" si="95"/>
        <v>9.007199254741152E+17</v>
      </c>
      <c r="W276" s="93">
        <f t="shared" si="96"/>
        <v>112956.06565386591</v>
      </c>
      <c r="X276" s="94">
        <f t="shared" si="97"/>
        <v>95.556281234121712</v>
      </c>
      <c r="Y276" s="120">
        <f>X276/(($C276/R$3))</f>
        <v>7.8711928528930564</v>
      </c>
    </row>
    <row r="277" spans="1:25">
      <c r="A277" s="67">
        <f t="shared" si="86"/>
        <v>2998.4475052966964</v>
      </c>
      <c r="B277" s="67">
        <f t="shared" si="87"/>
        <v>9.0333333333333332</v>
      </c>
      <c r="C277" s="112">
        <f t="shared" si="81"/>
        <v>12.14</v>
      </c>
      <c r="D277" s="116"/>
      <c r="E277" s="68">
        <f t="shared" si="85"/>
        <v>160.0006993408297</v>
      </c>
      <c r="F277" s="80">
        <f t="shared" si="98"/>
        <v>0.37100000000000022</v>
      </c>
      <c r="G277" s="80">
        <f t="shared" si="99"/>
        <v>4.7099999999999422</v>
      </c>
      <c r="H277" s="80">
        <f t="shared" si="100"/>
        <v>2.3549999999999711</v>
      </c>
      <c r="I277" s="80">
        <f t="shared" si="100"/>
        <v>2.3549999999999711</v>
      </c>
      <c r="J277" s="81">
        <f t="shared" si="88"/>
        <v>2.3764099999999795</v>
      </c>
      <c r="K277" s="82">
        <f t="shared" si="89"/>
        <v>13.179629270249563</v>
      </c>
      <c r="L277" s="70">
        <f t="shared" si="90"/>
        <v>2.0693109934103368E+16</v>
      </c>
      <c r="M277" s="67">
        <f t="shared" si="101"/>
        <v>54.200000000000024</v>
      </c>
      <c r="N277" s="71">
        <v>271</v>
      </c>
      <c r="O277" s="94">
        <f t="shared" si="91"/>
        <v>271</v>
      </c>
      <c r="P277" s="94">
        <f t="shared" si="92"/>
        <v>10</v>
      </c>
      <c r="Q277" s="72">
        <v>1</v>
      </c>
      <c r="R277" s="94">
        <f>R$3/U$3</f>
        <v>0.90909090909090906</v>
      </c>
      <c r="S277" s="93">
        <f>S276*Q277</f>
        <v>587068342272</v>
      </c>
      <c r="T277" s="93">
        <f t="shared" si="93"/>
        <v>1906199983743253.2</v>
      </c>
      <c r="U277" s="93">
        <f t="shared" si="94"/>
        <v>2.0693109934103366E+17</v>
      </c>
      <c r="V277" s="93">
        <f t="shared" si="95"/>
        <v>1.0346554967051684E+18</v>
      </c>
      <c r="W277" s="93">
        <f t="shared" si="96"/>
        <v>117039.4009567477</v>
      </c>
      <c r="X277" s="94">
        <f t="shared" si="97"/>
        <v>108.55686764548062</v>
      </c>
      <c r="Y277" s="120">
        <f>X277/(($C277/R$3))</f>
        <v>8.9420813546524389</v>
      </c>
    </row>
    <row r="278" spans="1:25">
      <c r="A278" s="67">
        <f t="shared" si="86"/>
        <v>3104.1875282133524</v>
      </c>
      <c r="B278" s="67">
        <f t="shared" si="87"/>
        <v>9.0666666666666664</v>
      </c>
      <c r="C278" s="112">
        <f t="shared" ref="C278:C341" si="102">IF(D278&gt;0,C277+D278,C277)</f>
        <v>12.14</v>
      </c>
      <c r="D278" s="116"/>
      <c r="E278" s="68">
        <f t="shared" si="85"/>
        <v>161.18320810495464</v>
      </c>
      <c r="F278" s="80">
        <f t="shared" si="98"/>
        <v>0.37200000000000022</v>
      </c>
      <c r="G278" s="80">
        <f t="shared" si="99"/>
        <v>4.719999999999942</v>
      </c>
      <c r="H278" s="80">
        <f t="shared" si="100"/>
        <v>2.359999999999971</v>
      </c>
      <c r="I278" s="80">
        <f t="shared" si="100"/>
        <v>2.359999999999971</v>
      </c>
      <c r="J278" s="81">
        <f t="shared" si="88"/>
        <v>2.3838399999999793</v>
      </c>
      <c r="K278" s="82">
        <f t="shared" si="89"/>
        <v>13.277035263999558</v>
      </c>
      <c r="L278" s="70">
        <f t="shared" si="90"/>
        <v>2.3770141341077344E+16</v>
      </c>
      <c r="M278" s="67">
        <f t="shared" si="101"/>
        <v>54.400000000000027</v>
      </c>
      <c r="N278" s="71">
        <v>272</v>
      </c>
      <c r="O278" s="94">
        <f t="shared" si="91"/>
        <v>272</v>
      </c>
      <c r="P278" s="94">
        <f t="shared" si="92"/>
        <v>10</v>
      </c>
      <c r="Q278" s="72">
        <v>1</v>
      </c>
      <c r="R278" s="94">
        <f>R$3/U$3</f>
        <v>0.90909090909090906</v>
      </c>
      <c r="S278" s="93">
        <f>S277*Q278</f>
        <v>587068342272</v>
      </c>
      <c r="T278" s="93">
        <f t="shared" si="93"/>
        <v>1927373969546077.2</v>
      </c>
      <c r="U278" s="93">
        <f t="shared" si="94"/>
        <v>2.3770141341077344E+17</v>
      </c>
      <c r="V278" s="93">
        <f t="shared" si="95"/>
        <v>1.1885070670538673E+18</v>
      </c>
      <c r="W278" s="93">
        <f t="shared" si="96"/>
        <v>121270.25943553496</v>
      </c>
      <c r="X278" s="94">
        <f t="shared" si="97"/>
        <v>123.32916038435206</v>
      </c>
      <c r="Y278" s="120">
        <f>X278/(($C278/R$3))</f>
        <v>10.158909422104783</v>
      </c>
    </row>
    <row r="279" spans="1:25">
      <c r="A279" s="67">
        <f t="shared" si="86"/>
        <v>3213.6564649851507</v>
      </c>
      <c r="B279" s="67">
        <f t="shared" si="87"/>
        <v>9.1</v>
      </c>
      <c r="C279" s="112">
        <f t="shared" si="102"/>
        <v>12.14</v>
      </c>
      <c r="D279" s="116"/>
      <c r="E279" s="68">
        <f t="shared" si="85"/>
        <v>162.3727793444296</v>
      </c>
      <c r="F279" s="80">
        <f t="shared" si="98"/>
        <v>0.37300000000000022</v>
      </c>
      <c r="G279" s="80">
        <f t="shared" si="99"/>
        <v>4.7299999999999418</v>
      </c>
      <c r="H279" s="80">
        <f t="shared" si="100"/>
        <v>2.3649999999999709</v>
      </c>
      <c r="I279" s="80">
        <f t="shared" si="100"/>
        <v>2.3649999999999709</v>
      </c>
      <c r="J279" s="81">
        <f t="shared" si="88"/>
        <v>2.3912899999999793</v>
      </c>
      <c r="K279" s="82">
        <f t="shared" si="89"/>
        <v>13.375023010249555</v>
      </c>
      <c r="L279" s="70">
        <f t="shared" si="90"/>
        <v>2.7304722256542564E+16</v>
      </c>
      <c r="M279" s="67">
        <f t="shared" si="101"/>
        <v>54.60000000000003</v>
      </c>
      <c r="N279" s="71">
        <v>273</v>
      </c>
      <c r="O279" s="94">
        <f t="shared" si="91"/>
        <v>273</v>
      </c>
      <c r="P279" s="94">
        <f t="shared" si="92"/>
        <v>10</v>
      </c>
      <c r="Q279" s="72">
        <v>1</v>
      </c>
      <c r="R279" s="94">
        <f>R$3/U$3</f>
        <v>0.90909090909090906</v>
      </c>
      <c r="S279" s="93">
        <f>S278*Q279</f>
        <v>587068342272</v>
      </c>
      <c r="T279" s="93">
        <f t="shared" si="93"/>
        <v>1948736687371125.2</v>
      </c>
      <c r="U279" s="93">
        <f t="shared" si="94"/>
        <v>2.7304722256542563E+17</v>
      </c>
      <c r="V279" s="93">
        <f t="shared" si="95"/>
        <v>1.3652361128271281E+18</v>
      </c>
      <c r="W279" s="93">
        <f t="shared" si="96"/>
        <v>125653.9677809194</v>
      </c>
      <c r="X279" s="94">
        <f t="shared" si="97"/>
        <v>140.1149905653854</v>
      </c>
      <c r="Y279" s="120">
        <f>X279/(($C279/R$3))</f>
        <v>11.541597245913129</v>
      </c>
    </row>
    <row r="280" spans="1:25">
      <c r="A280" s="67">
        <f t="shared" si="86"/>
        <v>3326.9858154752037</v>
      </c>
      <c r="B280" s="67">
        <f t="shared" si="87"/>
        <v>9.1333333333333329</v>
      </c>
      <c r="C280" s="112">
        <f t="shared" si="102"/>
        <v>12.14</v>
      </c>
      <c r="D280" s="116"/>
      <c r="E280" s="68">
        <f t="shared" si="85"/>
        <v>163.56944383415455</v>
      </c>
      <c r="F280" s="80">
        <f t="shared" si="98"/>
        <v>0.37400000000000022</v>
      </c>
      <c r="G280" s="80">
        <f t="shared" si="99"/>
        <v>4.7399999999999416</v>
      </c>
      <c r="H280" s="80">
        <f t="shared" ref="H280:I295" si="103">H279+0.5%</f>
        <v>2.3699999999999708</v>
      </c>
      <c r="I280" s="80">
        <f t="shared" si="103"/>
        <v>2.3699999999999708</v>
      </c>
      <c r="J280" s="81">
        <f t="shared" si="88"/>
        <v>2.3987599999999789</v>
      </c>
      <c r="K280" s="82">
        <f t="shared" si="89"/>
        <v>13.47359504399955</v>
      </c>
      <c r="L280" s="70">
        <f t="shared" si="90"/>
        <v>3.1364889539741372E+16</v>
      </c>
      <c r="M280" s="67">
        <f t="shared" si="101"/>
        <v>54.800000000000026</v>
      </c>
      <c r="N280" s="71">
        <v>274</v>
      </c>
      <c r="O280" s="94">
        <f t="shared" si="91"/>
        <v>274</v>
      </c>
      <c r="P280" s="94">
        <f t="shared" si="92"/>
        <v>10</v>
      </c>
      <c r="Q280" s="72">
        <v>1</v>
      </c>
      <c r="R280" s="94">
        <f>R$3/U$3</f>
        <v>0.90909090909090906</v>
      </c>
      <c r="S280" s="93">
        <f>S279*Q280</f>
        <v>587068342272</v>
      </c>
      <c r="T280" s="93">
        <f t="shared" si="93"/>
        <v>1970289439361330.7</v>
      </c>
      <c r="U280" s="93">
        <f t="shared" si="94"/>
        <v>3.136488953974137E+17</v>
      </c>
      <c r="V280" s="93">
        <f t="shared" si="95"/>
        <v>1.5682444769870684E+18</v>
      </c>
      <c r="W280" s="93">
        <f t="shared" si="96"/>
        <v>130196.04491226297</v>
      </c>
      <c r="X280" s="94">
        <f t="shared" si="97"/>
        <v>159.18924861064218</v>
      </c>
      <c r="Y280" s="120">
        <f>X280/(($C280/R$3))</f>
        <v>13.112788188685517</v>
      </c>
    </row>
    <row r="281" spans="1:25">
      <c r="A281" s="67">
        <f t="shared" si="86"/>
        <v>3444.3117168792796</v>
      </c>
      <c r="B281" s="67">
        <f t="shared" si="87"/>
        <v>9.1666666666666661</v>
      </c>
      <c r="C281" s="112">
        <f t="shared" si="102"/>
        <v>12.14</v>
      </c>
      <c r="D281" s="116"/>
      <c r="E281" s="68">
        <f t="shared" si="85"/>
        <v>164.77323242186949</v>
      </c>
      <c r="F281" s="80">
        <f t="shared" si="98"/>
        <v>0.37500000000000022</v>
      </c>
      <c r="G281" s="80">
        <f t="shared" si="99"/>
        <v>4.7499999999999414</v>
      </c>
      <c r="H281" s="80">
        <f t="shared" si="103"/>
        <v>2.3749999999999707</v>
      </c>
      <c r="I281" s="80">
        <f t="shared" si="103"/>
        <v>2.3749999999999707</v>
      </c>
      <c r="J281" s="81">
        <f t="shared" si="88"/>
        <v>2.4062499999999787</v>
      </c>
      <c r="K281" s="82">
        <f t="shared" si="89"/>
        <v>13.572753906249545</v>
      </c>
      <c r="L281" s="70">
        <f t="shared" si="90"/>
        <v>3.6028797018964632E+16</v>
      </c>
      <c r="M281" s="67">
        <f t="shared" si="101"/>
        <v>55.000000000000028</v>
      </c>
      <c r="N281" s="71">
        <v>275</v>
      </c>
      <c r="O281" s="94">
        <f t="shared" si="91"/>
        <v>275</v>
      </c>
      <c r="P281" s="94">
        <f t="shared" si="92"/>
        <v>10</v>
      </c>
      <c r="Q281" s="72">
        <v>1</v>
      </c>
      <c r="R281" s="94">
        <f>R$3/U$3</f>
        <v>0.90909090909090906</v>
      </c>
      <c r="S281" s="93">
        <f>S280*Q281</f>
        <v>587068342272</v>
      </c>
      <c r="T281" s="93">
        <f t="shared" si="93"/>
        <v>1992033533951933</v>
      </c>
      <c r="U281" s="93">
        <f t="shared" si="94"/>
        <v>3.6028797018964634E+17</v>
      </c>
      <c r="V281" s="93">
        <f t="shared" si="95"/>
        <v>1.8014398509482317E+18</v>
      </c>
      <c r="W281" s="93">
        <f t="shared" si="96"/>
        <v>134902.20891110512</v>
      </c>
      <c r="X281" s="94">
        <f t="shared" si="97"/>
        <v>180.86441018634977</v>
      </c>
      <c r="Y281" s="120">
        <f>X281/(($C281/R$3))</f>
        <v>14.898221596898663</v>
      </c>
    </row>
    <row r="282" spans="1:25">
      <c r="A282" s="67">
        <f t="shared" si="86"/>
        <v>3565.7751072609922</v>
      </c>
      <c r="B282" s="67">
        <f t="shared" si="87"/>
        <v>9.1999999999999993</v>
      </c>
      <c r="C282" s="112">
        <f t="shared" si="102"/>
        <v>12.14</v>
      </c>
      <c r="D282" s="116"/>
      <c r="E282" s="68">
        <f t="shared" si="85"/>
        <v>165.98417602815442</v>
      </c>
      <c r="F282" s="80">
        <f t="shared" si="98"/>
        <v>0.37600000000000022</v>
      </c>
      <c r="G282" s="80">
        <f t="shared" si="99"/>
        <v>4.7599999999999412</v>
      </c>
      <c r="H282" s="80">
        <f t="shared" si="103"/>
        <v>2.3799999999999706</v>
      </c>
      <c r="I282" s="80">
        <f t="shared" si="103"/>
        <v>2.3799999999999706</v>
      </c>
      <c r="J282" s="81">
        <f t="shared" si="88"/>
        <v>2.4137599999999786</v>
      </c>
      <c r="K282" s="82">
        <f t="shared" si="89"/>
        <v>13.672502143999541</v>
      </c>
      <c r="L282" s="70">
        <f t="shared" si="90"/>
        <v>4.1386219868206752E+16</v>
      </c>
      <c r="M282" s="67">
        <f t="shared" si="101"/>
        <v>55.200000000000031</v>
      </c>
      <c r="N282" s="71">
        <v>276</v>
      </c>
      <c r="O282" s="94">
        <f t="shared" si="91"/>
        <v>276</v>
      </c>
      <c r="P282" s="94">
        <f t="shared" si="92"/>
        <v>10</v>
      </c>
      <c r="Q282" s="72">
        <v>1</v>
      </c>
      <c r="R282" s="94">
        <f>R$3/U$3</f>
        <v>0.90909090909090906</v>
      </c>
      <c r="S282" s="93">
        <f>S281*Q282</f>
        <v>587068342272</v>
      </c>
      <c r="T282" s="93">
        <f t="shared" si="93"/>
        <v>2013970285886488</v>
      </c>
      <c r="U282" s="93">
        <f t="shared" si="94"/>
        <v>4.1386219868206752E+17</v>
      </c>
      <c r="V282" s="93">
        <f t="shared" si="95"/>
        <v>2.0693109934103375E+18</v>
      </c>
      <c r="W282" s="93">
        <f t="shared" si="96"/>
        <v>139778.38420463091</v>
      </c>
      <c r="X282" s="94">
        <f t="shared" si="97"/>
        <v>205.4956826236878</v>
      </c>
      <c r="Y282" s="120">
        <f>X282/(($C282/R$3))</f>
        <v>16.927156723532768</v>
      </c>
    </row>
    <row r="283" spans="1:25">
      <c r="A283" s="67">
        <f t="shared" si="86"/>
        <v>3691.5218948540301</v>
      </c>
      <c r="B283" s="67">
        <f t="shared" si="87"/>
        <v>9.2333333333333325</v>
      </c>
      <c r="C283" s="112">
        <f t="shared" si="102"/>
        <v>12.14</v>
      </c>
      <c r="D283" s="116"/>
      <c r="E283" s="68">
        <f t="shared" si="85"/>
        <v>167.20230564642938</v>
      </c>
      <c r="F283" s="80">
        <f t="shared" si="98"/>
        <v>0.37700000000000022</v>
      </c>
      <c r="G283" s="80">
        <f t="shared" si="99"/>
        <v>4.769999999999941</v>
      </c>
      <c r="H283" s="80">
        <f t="shared" si="103"/>
        <v>2.3849999999999705</v>
      </c>
      <c r="I283" s="80">
        <f t="shared" si="103"/>
        <v>2.3849999999999705</v>
      </c>
      <c r="J283" s="81">
        <f t="shared" si="88"/>
        <v>2.4212899999999786</v>
      </c>
      <c r="K283" s="82">
        <f t="shared" si="89"/>
        <v>13.772842310249537</v>
      </c>
      <c r="L283" s="70">
        <f t="shared" si="90"/>
        <v>4.7540282682154696E+16</v>
      </c>
      <c r="M283" s="67">
        <f t="shared" si="101"/>
        <v>55.400000000000034</v>
      </c>
      <c r="N283" s="71">
        <v>277</v>
      </c>
      <c r="O283" s="94">
        <f t="shared" si="91"/>
        <v>277</v>
      </c>
      <c r="P283" s="94">
        <f t="shared" si="92"/>
        <v>10</v>
      </c>
      <c r="Q283" s="72">
        <v>1</v>
      </c>
      <c r="R283" s="94">
        <f>R$3/U$3</f>
        <v>0.90909090909090906</v>
      </c>
      <c r="S283" s="93">
        <f>S282*Q283</f>
        <v>587068342272</v>
      </c>
      <c r="T283" s="93">
        <f t="shared" si="93"/>
        <v>2036101016232877</v>
      </c>
      <c r="U283" s="93">
        <f t="shared" si="94"/>
        <v>4.7540282682154694E+17</v>
      </c>
      <c r="V283" s="93">
        <f t="shared" si="95"/>
        <v>2.3770141341077345E+18</v>
      </c>
      <c r="W283" s="93">
        <f t="shared" si="96"/>
        <v>144830.70900810644</v>
      </c>
      <c r="X283" s="94">
        <f t="shared" si="97"/>
        <v>233.48685700335272</v>
      </c>
      <c r="Y283" s="120">
        <f>X283/(($C283/R$3))</f>
        <v>19.232854777870898</v>
      </c>
    </row>
    <row r="284" spans="1:25">
      <c r="A284" s="67">
        <f t="shared" si="86"/>
        <v>3821.7031333348355</v>
      </c>
      <c r="B284" s="67">
        <f t="shared" si="87"/>
        <v>9.2666666666666675</v>
      </c>
      <c r="C284" s="112">
        <f t="shared" si="102"/>
        <v>12.14</v>
      </c>
      <c r="D284" s="116"/>
      <c r="E284" s="68">
        <f t="shared" si="85"/>
        <v>168.42765234295436</v>
      </c>
      <c r="F284" s="80">
        <f t="shared" si="98"/>
        <v>0.37800000000000022</v>
      </c>
      <c r="G284" s="80">
        <f t="shared" si="99"/>
        <v>4.7799999999999407</v>
      </c>
      <c r="H284" s="80">
        <f t="shared" si="103"/>
        <v>2.3899999999999704</v>
      </c>
      <c r="I284" s="80">
        <f t="shared" si="103"/>
        <v>2.3899999999999704</v>
      </c>
      <c r="J284" s="81">
        <f t="shared" si="88"/>
        <v>2.4288399999999783</v>
      </c>
      <c r="K284" s="82">
        <f t="shared" si="89"/>
        <v>13.873776963999534</v>
      </c>
      <c r="L284" s="70">
        <f t="shared" si="90"/>
        <v>5.4609444513085136E+16</v>
      </c>
      <c r="M284" s="67">
        <f t="shared" si="101"/>
        <v>55.600000000000023</v>
      </c>
      <c r="N284" s="71">
        <v>278</v>
      </c>
      <c r="O284" s="94">
        <f t="shared" si="91"/>
        <v>278</v>
      </c>
      <c r="P284" s="94">
        <f t="shared" si="92"/>
        <v>10</v>
      </c>
      <c r="Q284" s="72">
        <v>1</v>
      </c>
      <c r="R284" s="94">
        <f>R$3/U$3</f>
        <v>0.90909090909090906</v>
      </c>
      <c r="S284" s="93">
        <f>S283*Q284</f>
        <v>587068342272</v>
      </c>
      <c r="T284" s="93">
        <f t="shared" si="93"/>
        <v>2058427052399321.2</v>
      </c>
      <c r="U284" s="93">
        <f t="shared" si="94"/>
        <v>5.4609444513085133E+17</v>
      </c>
      <c r="V284" s="93">
        <f t="shared" si="95"/>
        <v>2.7304722256542566E+18</v>
      </c>
      <c r="W284" s="93">
        <f t="shared" si="96"/>
        <v>150065.54303561454</v>
      </c>
      <c r="X284" s="94">
        <f t="shared" si="97"/>
        <v>265.29696279220519</v>
      </c>
      <c r="Y284" s="120">
        <f>X284/(($C284/R$3))</f>
        <v>21.853127083377693</v>
      </c>
    </row>
    <row r="285" spans="1:25">
      <c r="A285" s="67">
        <f t="shared" si="86"/>
        <v>3956.4752032762431</v>
      </c>
      <c r="B285" s="67">
        <f t="shared" si="87"/>
        <v>9.3000000000000007</v>
      </c>
      <c r="C285" s="112">
        <f t="shared" si="102"/>
        <v>12.14</v>
      </c>
      <c r="D285" s="116"/>
      <c r="E285" s="68">
        <f t="shared" si="85"/>
        <v>169.66024725682928</v>
      </c>
      <c r="F285" s="80">
        <f t="shared" si="98"/>
        <v>0.37900000000000023</v>
      </c>
      <c r="G285" s="80">
        <f t="shared" si="99"/>
        <v>4.7899999999999405</v>
      </c>
      <c r="H285" s="80">
        <f t="shared" si="103"/>
        <v>2.3949999999999703</v>
      </c>
      <c r="I285" s="80">
        <f t="shared" si="103"/>
        <v>2.3949999999999703</v>
      </c>
      <c r="J285" s="81">
        <f t="shared" si="88"/>
        <v>2.4364099999999782</v>
      </c>
      <c r="K285" s="82">
        <f t="shared" si="89"/>
        <v>13.975308670249529</v>
      </c>
      <c r="L285" s="70">
        <f t="shared" si="90"/>
        <v>6.2729779079482768E+16</v>
      </c>
      <c r="M285" s="67">
        <f t="shared" si="101"/>
        <v>55.800000000000026</v>
      </c>
      <c r="N285" s="71">
        <v>279</v>
      </c>
      <c r="O285" s="94">
        <f t="shared" si="91"/>
        <v>279</v>
      </c>
      <c r="P285" s="94">
        <f t="shared" si="92"/>
        <v>10</v>
      </c>
      <c r="Q285" s="72">
        <v>1</v>
      </c>
      <c r="R285" s="94">
        <f>R$3/U$3</f>
        <v>0.90909090909090906</v>
      </c>
      <c r="S285" s="93">
        <f>S284*Q285</f>
        <v>587068342272</v>
      </c>
      <c r="T285" s="93">
        <f t="shared" si="93"/>
        <v>2080949728150390</v>
      </c>
      <c r="U285" s="93">
        <f t="shared" si="94"/>
        <v>6.2729779079482765E+17</v>
      </c>
      <c r="V285" s="93">
        <f t="shared" si="95"/>
        <v>3.1364889539741384E+18</v>
      </c>
      <c r="W285" s="93">
        <f t="shared" si="96"/>
        <v>155489.47548875635</v>
      </c>
      <c r="X285" s="94">
        <f t="shared" si="97"/>
        <v>301.44783524030089</v>
      </c>
      <c r="Y285" s="120">
        <f>X285/(($C285/R$3))</f>
        <v>24.830958421771076</v>
      </c>
    </row>
    <row r="286" spans="1:25">
      <c r="A286" s="67">
        <f t="shared" si="86"/>
        <v>4096.0000000000782</v>
      </c>
      <c r="B286" s="67">
        <f t="shared" si="87"/>
        <v>9.3333333333333339</v>
      </c>
      <c r="C286" s="112">
        <f t="shared" si="102"/>
        <v>12.14</v>
      </c>
      <c r="D286" s="116"/>
      <c r="E286" s="68">
        <f t="shared" si="85"/>
        <v>170.90012159999421</v>
      </c>
      <c r="F286" s="80">
        <f t="shared" si="98"/>
        <v>0.38000000000000023</v>
      </c>
      <c r="G286" s="80">
        <f t="shared" si="99"/>
        <v>4.7999999999999403</v>
      </c>
      <c r="H286" s="80">
        <f t="shared" si="103"/>
        <v>2.3999999999999702</v>
      </c>
      <c r="I286" s="80">
        <f t="shared" si="103"/>
        <v>2.3999999999999702</v>
      </c>
      <c r="J286" s="81">
        <f t="shared" si="88"/>
        <v>2.4439999999999782</v>
      </c>
      <c r="K286" s="82">
        <f t="shared" si="89"/>
        <v>14.077439999999523</v>
      </c>
      <c r="L286" s="70">
        <f t="shared" si="90"/>
        <v>7.205759403792928E+16</v>
      </c>
      <c r="M286" s="67">
        <f t="shared" si="101"/>
        <v>56.000000000000028</v>
      </c>
      <c r="N286" s="71">
        <v>280</v>
      </c>
      <c r="O286" s="94">
        <f t="shared" si="91"/>
        <v>280</v>
      </c>
      <c r="P286" s="94">
        <f t="shared" si="92"/>
        <v>10</v>
      </c>
      <c r="Q286" s="72">
        <v>4</v>
      </c>
      <c r="R286" s="94">
        <f>R$3/U$3</f>
        <v>0.90909090909090906</v>
      </c>
      <c r="S286" s="93">
        <f>S285*Q286</f>
        <v>2348273369088</v>
      </c>
      <c r="T286" s="93">
        <f t="shared" si="93"/>
        <v>8414681534492051</v>
      </c>
      <c r="U286" s="93">
        <f t="shared" si="94"/>
        <v>7.205759403792928E+17</v>
      </c>
      <c r="V286" s="93">
        <f t="shared" si="95"/>
        <v>3.6028797018964639E+18</v>
      </c>
      <c r="W286" s="93">
        <f t="shared" si="96"/>
        <v>161109.33333333643</v>
      </c>
      <c r="X286" s="94">
        <f t="shared" si="97"/>
        <v>85.633180225018478</v>
      </c>
      <c r="Y286" s="120">
        <f>X286/(($C286/R$3))</f>
        <v>7.0538039724067936</v>
      </c>
    </row>
    <row r="287" spans="1:25">
      <c r="A287" s="67">
        <f t="shared" si="86"/>
        <v>4240.4451280543635</v>
      </c>
      <c r="B287" s="67">
        <f t="shared" si="87"/>
        <v>9.3666666666666671</v>
      </c>
      <c r="C287" s="112">
        <f t="shared" si="102"/>
        <v>12.14</v>
      </c>
      <c r="D287" s="116"/>
      <c r="E287" s="68">
        <f t="shared" si="85"/>
        <v>172.14730665722922</v>
      </c>
      <c r="F287" s="80">
        <f t="shared" si="98"/>
        <v>0.38100000000000023</v>
      </c>
      <c r="G287" s="80">
        <f t="shared" si="99"/>
        <v>4.8099999999999401</v>
      </c>
      <c r="H287" s="80">
        <f t="shared" si="103"/>
        <v>2.4049999999999701</v>
      </c>
      <c r="I287" s="80">
        <f t="shared" si="103"/>
        <v>2.4049999999999701</v>
      </c>
      <c r="J287" s="81">
        <f t="shared" si="88"/>
        <v>2.4516099999999783</v>
      </c>
      <c r="K287" s="82">
        <f t="shared" si="89"/>
        <v>14.180173530249522</v>
      </c>
      <c r="L287" s="70">
        <f t="shared" si="90"/>
        <v>8.2772439736413536E+16</v>
      </c>
      <c r="M287" s="67">
        <f t="shared" si="101"/>
        <v>56.200000000000031</v>
      </c>
      <c r="N287" s="71">
        <v>281</v>
      </c>
      <c r="O287" s="94">
        <f t="shared" si="91"/>
        <v>281</v>
      </c>
      <c r="P287" s="94">
        <f t="shared" si="92"/>
        <v>10</v>
      </c>
      <c r="Q287" s="72">
        <v>1</v>
      </c>
      <c r="R287" s="94">
        <f>R$3/U$3</f>
        <v>0.90909090909090906</v>
      </c>
      <c r="S287" s="93">
        <f>S286*Q287</f>
        <v>2348273369088</v>
      </c>
      <c r="T287" s="93">
        <f t="shared" si="93"/>
        <v>8506361461369962</v>
      </c>
      <c r="U287" s="93">
        <f t="shared" si="94"/>
        <v>8.2772439736413542E+17</v>
      </c>
      <c r="V287" s="93">
        <f t="shared" si="95"/>
        <v>4.1386219868206771E+18</v>
      </c>
      <c r="W287" s="93">
        <f t="shared" si="96"/>
        <v>166932.18987440679</v>
      </c>
      <c r="X287" s="94">
        <f t="shared" si="97"/>
        <v>97.306515967266364</v>
      </c>
      <c r="Y287" s="120">
        <f>X287/(($C287/R$3))</f>
        <v>8.0153637534815783</v>
      </c>
    </row>
    <row r="288" spans="1:25">
      <c r="A288" s="67">
        <f t="shared" si="86"/>
        <v>4389.9841025487412</v>
      </c>
      <c r="B288" s="67">
        <f t="shared" si="87"/>
        <v>9.4</v>
      </c>
      <c r="C288" s="112">
        <f t="shared" si="102"/>
        <v>12.14</v>
      </c>
      <c r="D288" s="116"/>
      <c r="E288" s="68">
        <f t="shared" si="85"/>
        <v>173.40183378615413</v>
      </c>
      <c r="F288" s="80">
        <f t="shared" si="98"/>
        <v>0.38200000000000023</v>
      </c>
      <c r="G288" s="80">
        <f t="shared" si="99"/>
        <v>4.8199999999999399</v>
      </c>
      <c r="H288" s="80">
        <f t="shared" si="103"/>
        <v>2.4099999999999699</v>
      </c>
      <c r="I288" s="80">
        <f t="shared" si="103"/>
        <v>2.4099999999999699</v>
      </c>
      <c r="J288" s="81">
        <f t="shared" si="88"/>
        <v>2.4592399999999781</v>
      </c>
      <c r="K288" s="82">
        <f t="shared" si="89"/>
        <v>14.283511843999516</v>
      </c>
      <c r="L288" s="70">
        <f t="shared" si="90"/>
        <v>9.5080565364309424E+16</v>
      </c>
      <c r="M288" s="67">
        <f t="shared" si="101"/>
        <v>56.400000000000027</v>
      </c>
      <c r="N288" s="71">
        <v>282</v>
      </c>
      <c r="O288" s="94">
        <f t="shared" si="91"/>
        <v>282</v>
      </c>
      <c r="P288" s="94">
        <f t="shared" si="92"/>
        <v>10</v>
      </c>
      <c r="Q288" s="72">
        <v>1</v>
      </c>
      <c r="R288" s="94">
        <f>R$3/U$3</f>
        <v>0.90909090909090906</v>
      </c>
      <c r="S288" s="93">
        <f>S287*Q288</f>
        <v>2348273369088</v>
      </c>
      <c r="T288" s="93">
        <f t="shared" si="93"/>
        <v>8598844104954018</v>
      </c>
      <c r="U288" s="93">
        <f t="shared" si="94"/>
        <v>9.5080565364309427E+17</v>
      </c>
      <c r="V288" s="93">
        <f t="shared" si="95"/>
        <v>4.7540282682154711E+18</v>
      </c>
      <c r="W288" s="93">
        <f t="shared" si="96"/>
        <v>172965.37364042041</v>
      </c>
      <c r="X288" s="94">
        <f t="shared" si="97"/>
        <v>110.57365874272688</v>
      </c>
      <c r="Y288" s="120">
        <f>X288/(($C288/R$3))</f>
        <v>9.1082091221356567</v>
      </c>
    </row>
    <row r="289" spans="1:25">
      <c r="A289" s="67">
        <f t="shared" si="86"/>
        <v>4544.7965575899816</v>
      </c>
      <c r="B289" s="67">
        <f t="shared" si="87"/>
        <v>9.4333333333333336</v>
      </c>
      <c r="C289" s="112">
        <f t="shared" si="102"/>
        <v>12.14</v>
      </c>
      <c r="D289" s="116"/>
      <c r="E289" s="68">
        <f t="shared" si="85"/>
        <v>174.66373441722908</v>
      </c>
      <c r="F289" s="80">
        <f t="shared" si="98"/>
        <v>0.38300000000000023</v>
      </c>
      <c r="G289" s="80">
        <f t="shared" si="99"/>
        <v>4.8299999999999397</v>
      </c>
      <c r="H289" s="80">
        <f t="shared" si="103"/>
        <v>2.4149999999999698</v>
      </c>
      <c r="I289" s="80">
        <f t="shared" si="103"/>
        <v>2.4149999999999698</v>
      </c>
      <c r="J289" s="81">
        <f t="shared" si="88"/>
        <v>2.466889999999978</v>
      </c>
      <c r="K289" s="82">
        <f t="shared" si="89"/>
        <v>14.387457530249511</v>
      </c>
      <c r="L289" s="70">
        <f t="shared" si="90"/>
        <v>1.092188890261703E+17</v>
      </c>
      <c r="M289" s="67">
        <f t="shared" si="101"/>
        <v>56.60000000000003</v>
      </c>
      <c r="N289" s="71">
        <v>283</v>
      </c>
      <c r="O289" s="94">
        <f t="shared" si="91"/>
        <v>283</v>
      </c>
      <c r="P289" s="94">
        <f t="shared" si="92"/>
        <v>10</v>
      </c>
      <c r="Q289" s="72">
        <v>1</v>
      </c>
      <c r="R289" s="94">
        <f>R$3/U$3</f>
        <v>0.90909090909090906</v>
      </c>
      <c r="S289" s="93">
        <f>S288*Q289</f>
        <v>2348273369088</v>
      </c>
      <c r="T289" s="93">
        <f t="shared" si="93"/>
        <v>8692134902644525</v>
      </c>
      <c r="U289" s="93">
        <f t="shared" si="94"/>
        <v>1.092188890261703E+18</v>
      </c>
      <c r="V289" s="93">
        <f t="shared" si="95"/>
        <v>5.4609444513085153E+18</v>
      </c>
      <c r="W289" s="93">
        <f t="shared" si="96"/>
        <v>179216.47758763161</v>
      </c>
      <c r="X289" s="94">
        <f t="shared" si="97"/>
        <v>125.65254710087527</v>
      </c>
      <c r="Y289" s="120">
        <f>X289/(($C289/R$3))</f>
        <v>10.350292182938654</v>
      </c>
    </row>
    <row r="290" spans="1:25">
      <c r="A290" s="67">
        <f t="shared" si="86"/>
        <v>4705.0684620679476</v>
      </c>
      <c r="B290" s="67">
        <f t="shared" si="87"/>
        <v>9.4666666666666668</v>
      </c>
      <c r="C290" s="112">
        <f t="shared" si="102"/>
        <v>12.14</v>
      </c>
      <c r="D290" s="116"/>
      <c r="E290" s="68">
        <f t="shared" si="85"/>
        <v>175.93304005375401</v>
      </c>
      <c r="F290" s="80">
        <f t="shared" si="98"/>
        <v>0.38400000000000023</v>
      </c>
      <c r="G290" s="80">
        <f t="shared" si="99"/>
        <v>4.8399999999999395</v>
      </c>
      <c r="H290" s="80">
        <f t="shared" si="103"/>
        <v>2.4199999999999697</v>
      </c>
      <c r="I290" s="80">
        <f t="shared" si="103"/>
        <v>2.4199999999999697</v>
      </c>
      <c r="J290" s="81">
        <f t="shared" si="88"/>
        <v>2.4745599999999777</v>
      </c>
      <c r="K290" s="82">
        <f t="shared" si="89"/>
        <v>14.492013183999505</v>
      </c>
      <c r="L290" s="70">
        <f t="shared" si="90"/>
        <v>1.2545955815896558E+17</v>
      </c>
      <c r="M290" s="67">
        <f t="shared" si="101"/>
        <v>56.800000000000033</v>
      </c>
      <c r="N290" s="71">
        <v>284</v>
      </c>
      <c r="O290" s="94">
        <f t="shared" si="91"/>
        <v>284</v>
      </c>
      <c r="P290" s="94">
        <f t="shared" si="92"/>
        <v>10</v>
      </c>
      <c r="Q290" s="72">
        <v>1</v>
      </c>
      <c r="R290" s="94">
        <f>R$3/U$3</f>
        <v>0.90909090909090906</v>
      </c>
      <c r="S290" s="93">
        <f>S289*Q290</f>
        <v>2348273369088</v>
      </c>
      <c r="T290" s="93">
        <f t="shared" si="93"/>
        <v>8786239317587398</v>
      </c>
      <c r="U290" s="93">
        <f t="shared" si="94"/>
        <v>1.2545955815896558E+18</v>
      </c>
      <c r="V290" s="93">
        <f t="shared" si="95"/>
        <v>6.2729779079482788E+18</v>
      </c>
      <c r="W290" s="93">
        <f t="shared" si="96"/>
        <v>185693.36863628167</v>
      </c>
      <c r="X290" s="94">
        <f t="shared" si="97"/>
        <v>142.79096394271144</v>
      </c>
      <c r="Y290" s="120">
        <f>X290/(($C290/R$3))</f>
        <v>11.762023389020712</v>
      </c>
    </row>
    <row r="291" spans="1:25">
      <c r="A291" s="67">
        <f t="shared" si="86"/>
        <v>4870.9923430512408</v>
      </c>
      <c r="B291" s="67">
        <f t="shared" si="87"/>
        <v>9.5</v>
      </c>
      <c r="C291" s="112">
        <f t="shared" si="102"/>
        <v>12.14</v>
      </c>
      <c r="D291" s="116"/>
      <c r="E291" s="68">
        <f t="shared" si="85"/>
        <v>177.20978227186896</v>
      </c>
      <c r="F291" s="80">
        <f t="shared" si="98"/>
        <v>0.38500000000000023</v>
      </c>
      <c r="G291" s="80">
        <f t="shared" si="99"/>
        <v>4.8499999999999392</v>
      </c>
      <c r="H291" s="80">
        <f t="shared" si="103"/>
        <v>2.4249999999999696</v>
      </c>
      <c r="I291" s="80">
        <f t="shared" si="103"/>
        <v>2.4249999999999696</v>
      </c>
      <c r="J291" s="81">
        <f t="shared" si="88"/>
        <v>2.4822499999999774</v>
      </c>
      <c r="K291" s="82">
        <f t="shared" si="89"/>
        <v>14.597181406249501</v>
      </c>
      <c r="L291" s="70">
        <f t="shared" si="90"/>
        <v>1.4411518807585862E+17</v>
      </c>
      <c r="M291" s="67">
        <f t="shared" si="101"/>
        <v>57.000000000000036</v>
      </c>
      <c r="N291" s="71">
        <v>285</v>
      </c>
      <c r="O291" s="94">
        <f t="shared" si="91"/>
        <v>285</v>
      </c>
      <c r="P291" s="94">
        <f t="shared" si="92"/>
        <v>10</v>
      </c>
      <c r="Q291" s="72">
        <v>1</v>
      </c>
      <c r="R291" s="94">
        <f>R$3/U$3</f>
        <v>0.90909090909090906</v>
      </c>
      <c r="S291" s="93">
        <f>S290*Q291</f>
        <v>2348273369088</v>
      </c>
      <c r="T291" s="93">
        <f t="shared" si="93"/>
        <v>8881162838738212</v>
      </c>
      <c r="U291" s="93">
        <f t="shared" si="94"/>
        <v>1.4411518807585864E+18</v>
      </c>
      <c r="V291" s="93">
        <f t="shared" si="95"/>
        <v>7.2057594037929318E+18</v>
      </c>
      <c r="W291" s="93">
        <f t="shared" si="96"/>
        <v>192404.19755052403</v>
      </c>
      <c r="X291" s="94">
        <f t="shared" si="97"/>
        <v>162.27062907489011</v>
      </c>
      <c r="Y291" s="120">
        <f>X291/(($C291/R$3))</f>
        <v>13.366608655262777</v>
      </c>
    </row>
    <row r="292" spans="1:25">
      <c r="A292" s="67">
        <f t="shared" si="86"/>
        <v>5042.7675170608754</v>
      </c>
      <c r="B292" s="67">
        <f t="shared" si="87"/>
        <v>9.5333333333333332</v>
      </c>
      <c r="C292" s="112">
        <f t="shared" si="102"/>
        <v>12.14</v>
      </c>
      <c r="D292" s="116"/>
      <c r="E292" s="68">
        <f t="shared" si="85"/>
        <v>178.49399272055388</v>
      </c>
      <c r="F292" s="80">
        <f t="shared" si="98"/>
        <v>0.38600000000000023</v>
      </c>
      <c r="G292" s="80">
        <f t="shared" si="99"/>
        <v>4.859999999999939</v>
      </c>
      <c r="H292" s="80">
        <f t="shared" si="103"/>
        <v>2.4299999999999695</v>
      </c>
      <c r="I292" s="80">
        <f t="shared" si="103"/>
        <v>2.4299999999999695</v>
      </c>
      <c r="J292" s="81">
        <f t="shared" si="88"/>
        <v>2.4899599999999773</v>
      </c>
      <c r="K292" s="82">
        <f t="shared" si="89"/>
        <v>14.702964803999496</v>
      </c>
      <c r="L292" s="70">
        <f t="shared" si="90"/>
        <v>1.6554487947282707E+17</v>
      </c>
      <c r="M292" s="67">
        <f t="shared" si="101"/>
        <v>57.200000000000024</v>
      </c>
      <c r="N292" s="71">
        <v>286</v>
      </c>
      <c r="O292" s="94">
        <f t="shared" si="91"/>
        <v>286</v>
      </c>
      <c r="P292" s="94">
        <f t="shared" si="92"/>
        <v>10</v>
      </c>
      <c r="Q292" s="72">
        <v>1</v>
      </c>
      <c r="R292" s="94">
        <f>R$3/U$3</f>
        <v>0.90909090909090906</v>
      </c>
      <c r="S292" s="93">
        <f>S291*Q292</f>
        <v>2348273369088</v>
      </c>
      <c r="T292" s="93">
        <f t="shared" si="93"/>
        <v>8976910980926247</v>
      </c>
      <c r="U292" s="93">
        <f t="shared" si="94"/>
        <v>1.6554487947282708E+18</v>
      </c>
      <c r="V292" s="93">
        <f t="shared" si="95"/>
        <v>8.2772439736413542E+18</v>
      </c>
      <c r="W292" s="93">
        <f t="shared" si="96"/>
        <v>199357.40917447326</v>
      </c>
      <c r="X292" s="94">
        <f t="shared" si="97"/>
        <v>184.41185372626475</v>
      </c>
      <c r="Y292" s="120">
        <f>X292/(($C292/R$3))</f>
        <v>15.190432761636306</v>
      </c>
    </row>
    <row r="293" spans="1:25">
      <c r="A293" s="67">
        <f t="shared" si="86"/>
        <v>5220.6003294998009</v>
      </c>
      <c r="B293" s="67">
        <f t="shared" si="87"/>
        <v>9.5666666666666664</v>
      </c>
      <c r="C293" s="112">
        <f t="shared" si="102"/>
        <v>12.14</v>
      </c>
      <c r="D293" s="116"/>
      <c r="E293" s="68">
        <f t="shared" si="85"/>
        <v>179.78570312162887</v>
      </c>
      <c r="F293" s="80">
        <f t="shared" si="98"/>
        <v>0.38700000000000023</v>
      </c>
      <c r="G293" s="80">
        <f t="shared" si="99"/>
        <v>4.8699999999999388</v>
      </c>
      <c r="H293" s="80">
        <f t="shared" si="103"/>
        <v>2.4349999999999694</v>
      </c>
      <c r="I293" s="80">
        <f t="shared" si="103"/>
        <v>2.4349999999999694</v>
      </c>
      <c r="J293" s="81">
        <f t="shared" si="88"/>
        <v>2.4976899999999773</v>
      </c>
      <c r="K293" s="82">
        <f t="shared" si="89"/>
        <v>14.809365990249495</v>
      </c>
      <c r="L293" s="70">
        <f t="shared" si="90"/>
        <v>1.9016113072861894E+17</v>
      </c>
      <c r="M293" s="67">
        <f t="shared" si="101"/>
        <v>57.400000000000027</v>
      </c>
      <c r="N293" s="71">
        <v>287</v>
      </c>
      <c r="O293" s="94">
        <f t="shared" si="91"/>
        <v>287</v>
      </c>
      <c r="P293" s="94">
        <f t="shared" si="92"/>
        <v>10</v>
      </c>
      <c r="Q293" s="72">
        <v>1</v>
      </c>
      <c r="R293" s="94">
        <f>R$3/U$3</f>
        <v>0.90909090909090906</v>
      </c>
      <c r="S293" s="93">
        <f>S292*Q293</f>
        <v>2348273369088</v>
      </c>
      <c r="T293" s="93">
        <f t="shared" si="93"/>
        <v>9073489284918528</v>
      </c>
      <c r="U293" s="93">
        <f t="shared" si="94"/>
        <v>1.9016113072861896E+18</v>
      </c>
      <c r="V293" s="93">
        <f t="shared" si="95"/>
        <v>9.5080565364309484E+18</v>
      </c>
      <c r="W293" s="93">
        <f t="shared" si="96"/>
        <v>206561.75303720878</v>
      </c>
      <c r="X293" s="94">
        <f t="shared" si="97"/>
        <v>209.57883429111962</v>
      </c>
      <c r="Y293" s="120">
        <f>X293/(($C293/R$3))</f>
        <v>17.263495411130116</v>
      </c>
    </row>
    <row r="294" spans="1:25">
      <c r="A294" s="67">
        <f t="shared" si="86"/>
        <v>5404.704402525882</v>
      </c>
      <c r="B294" s="67">
        <f t="shared" si="87"/>
        <v>9.6</v>
      </c>
      <c r="C294" s="112">
        <f t="shared" si="102"/>
        <v>12.14</v>
      </c>
      <c r="D294" s="116"/>
      <c r="E294" s="68">
        <f t="shared" si="85"/>
        <v>181.08494526975377</v>
      </c>
      <c r="F294" s="80">
        <f t="shared" si="98"/>
        <v>0.38800000000000023</v>
      </c>
      <c r="G294" s="80">
        <f t="shared" si="99"/>
        <v>4.8799999999999386</v>
      </c>
      <c r="H294" s="80">
        <f t="shared" si="103"/>
        <v>2.4399999999999693</v>
      </c>
      <c r="I294" s="80">
        <f t="shared" si="103"/>
        <v>2.4399999999999693</v>
      </c>
      <c r="J294" s="81">
        <f t="shared" si="88"/>
        <v>2.505439999999977</v>
      </c>
      <c r="K294" s="82">
        <f t="shared" si="89"/>
        <v>14.916387583999487</v>
      </c>
      <c r="L294" s="70">
        <f t="shared" si="90"/>
        <v>2.1843777805234074E+17</v>
      </c>
      <c r="M294" s="67">
        <f t="shared" si="101"/>
        <v>57.60000000000003</v>
      </c>
      <c r="N294" s="71">
        <v>288</v>
      </c>
      <c r="O294" s="94">
        <f t="shared" si="91"/>
        <v>288</v>
      </c>
      <c r="P294" s="94">
        <f t="shared" si="92"/>
        <v>10</v>
      </c>
      <c r="Q294" s="72">
        <v>1</v>
      </c>
      <c r="R294" s="94">
        <f>R$3/U$3</f>
        <v>0.90909090909090906</v>
      </c>
      <c r="S294" s="93">
        <f>S293*Q294</f>
        <v>2348273369088</v>
      </c>
      <c r="T294" s="93">
        <f t="shared" si="93"/>
        <v>9170903317483868</v>
      </c>
      <c r="U294" s="93">
        <f t="shared" si="94"/>
        <v>2.1843777805234074E+18</v>
      </c>
      <c r="V294" s="93">
        <f t="shared" si="95"/>
        <v>1.0921888902617037E+19</v>
      </c>
      <c r="W294" s="93">
        <f t="shared" si="96"/>
        <v>214026.29434002494</v>
      </c>
      <c r="X294" s="94">
        <f t="shared" si="97"/>
        <v>238.18567319960735</v>
      </c>
      <c r="Y294" s="120">
        <f>X294/(($C294/R$3))</f>
        <v>19.619907182834211</v>
      </c>
    </row>
    <row r="295" spans="1:25">
      <c r="A295" s="67">
        <f t="shared" si="86"/>
        <v>5595.3008916661156</v>
      </c>
      <c r="B295" s="67">
        <f t="shared" si="87"/>
        <v>9.6333333333333329</v>
      </c>
      <c r="C295" s="112">
        <f t="shared" si="102"/>
        <v>12.14</v>
      </c>
      <c r="D295" s="116"/>
      <c r="E295" s="68">
        <f t="shared" si="85"/>
        <v>182.39175103242872</v>
      </c>
      <c r="F295" s="80">
        <f t="shared" si="98"/>
        <v>0.38900000000000023</v>
      </c>
      <c r="G295" s="80">
        <f t="shared" si="99"/>
        <v>4.8899999999999384</v>
      </c>
      <c r="H295" s="80">
        <f t="shared" si="103"/>
        <v>2.4449999999999692</v>
      </c>
      <c r="I295" s="80">
        <f t="shared" si="103"/>
        <v>2.4449999999999692</v>
      </c>
      <c r="J295" s="81">
        <f t="shared" si="88"/>
        <v>2.5132099999999769</v>
      </c>
      <c r="K295" s="82">
        <f t="shared" si="89"/>
        <v>15.024032210249482</v>
      </c>
      <c r="L295" s="70">
        <f t="shared" si="90"/>
        <v>2.5091911631793126E+17</v>
      </c>
      <c r="M295" s="67">
        <f t="shared" si="101"/>
        <v>57.800000000000033</v>
      </c>
      <c r="N295" s="71">
        <v>289</v>
      </c>
      <c r="O295" s="94">
        <f t="shared" si="91"/>
        <v>289</v>
      </c>
      <c r="P295" s="94">
        <f t="shared" si="92"/>
        <v>10</v>
      </c>
      <c r="Q295" s="72">
        <v>1</v>
      </c>
      <c r="R295" s="94">
        <f>R$3/U$3</f>
        <v>0.90909090909090906</v>
      </c>
      <c r="S295" s="93">
        <f>S294*Q295</f>
        <v>2348273369088</v>
      </c>
      <c r="T295" s="93">
        <f t="shared" si="93"/>
        <v>9269158671456922</v>
      </c>
      <c r="U295" s="93">
        <f t="shared" si="94"/>
        <v>2.5091911631793126E+18</v>
      </c>
      <c r="V295" s="93">
        <f t="shared" si="95"/>
        <v>1.2545955815896564E+19</v>
      </c>
      <c r="W295" s="93">
        <f t="shared" si="96"/>
        <v>221760.42533970039</v>
      </c>
      <c r="X295" s="94">
        <f t="shared" si="97"/>
        <v>270.70322691810378</v>
      </c>
      <c r="Y295" s="120">
        <f>X295/(($C295/R$3))</f>
        <v>22.298453617636223</v>
      </c>
    </row>
    <row r="296" spans="1:25">
      <c r="A296" s="67">
        <f t="shared" si="86"/>
        <v>5792.6187514803141</v>
      </c>
      <c r="B296" s="67">
        <f t="shared" si="87"/>
        <v>9.6666666666666661</v>
      </c>
      <c r="C296" s="112">
        <f t="shared" si="102"/>
        <v>12.14</v>
      </c>
      <c r="D296" s="116"/>
      <c r="E296" s="68">
        <f t="shared" si="85"/>
        <v>183.70615234999366</v>
      </c>
      <c r="F296" s="80">
        <f t="shared" si="98"/>
        <v>0.39000000000000024</v>
      </c>
      <c r="G296" s="80">
        <f t="shared" si="99"/>
        <v>4.8999999999999382</v>
      </c>
      <c r="H296" s="80">
        <f t="shared" ref="H296:I311" si="104">H295+0.5%</f>
        <v>2.4499999999999691</v>
      </c>
      <c r="I296" s="80">
        <f t="shared" si="104"/>
        <v>2.4499999999999691</v>
      </c>
      <c r="J296" s="81">
        <f t="shared" si="88"/>
        <v>2.5209999999999768</v>
      </c>
      <c r="K296" s="82">
        <f t="shared" si="89"/>
        <v>15.132302499999478</v>
      </c>
      <c r="L296" s="70">
        <f t="shared" si="90"/>
        <v>2.8823037615171731E+17</v>
      </c>
      <c r="M296" s="67">
        <f t="shared" si="101"/>
        <v>58.000000000000036</v>
      </c>
      <c r="N296" s="71">
        <v>290</v>
      </c>
      <c r="O296" s="94">
        <f t="shared" si="91"/>
        <v>290</v>
      </c>
      <c r="P296" s="94">
        <f t="shared" si="92"/>
        <v>10</v>
      </c>
      <c r="Q296" s="72">
        <v>4</v>
      </c>
      <c r="R296" s="94">
        <f>R$3/U$3</f>
        <v>0.90909090909090906</v>
      </c>
      <c r="S296" s="93">
        <f>S295*Q296</f>
        <v>9393093476352</v>
      </c>
      <c r="T296" s="93">
        <f t="shared" si="93"/>
        <v>3.7473043863208856E+16</v>
      </c>
      <c r="U296" s="93">
        <f t="shared" si="94"/>
        <v>2.8823037615171732E+18</v>
      </c>
      <c r="V296" s="93">
        <f t="shared" si="95"/>
        <v>1.4411518807585866E+19</v>
      </c>
      <c r="W296" s="93">
        <f t="shared" si="96"/>
        <v>229773.87714205246</v>
      </c>
      <c r="X296" s="94">
        <f t="shared" si="97"/>
        <v>76.916723713149636</v>
      </c>
      <c r="Y296" s="120">
        <f>X296/(($C296/R$3))</f>
        <v>6.3358092020716335</v>
      </c>
    </row>
    <row r="297" spans="1:25">
      <c r="A297" s="67">
        <f t="shared" si="86"/>
        <v>5996.8950105934018</v>
      </c>
      <c r="B297" s="67">
        <f t="shared" si="87"/>
        <v>9.6999999999999993</v>
      </c>
      <c r="C297" s="112">
        <f t="shared" si="102"/>
        <v>12.14</v>
      </c>
      <c r="D297" s="116"/>
      <c r="E297" s="68">
        <f t="shared" si="85"/>
        <v>185.02818123562867</v>
      </c>
      <c r="F297" s="80">
        <f t="shared" si="98"/>
        <v>0.39100000000000024</v>
      </c>
      <c r="G297" s="80">
        <f t="shared" si="99"/>
        <v>4.909999999999938</v>
      </c>
      <c r="H297" s="80">
        <f t="shared" si="104"/>
        <v>2.454999999999969</v>
      </c>
      <c r="I297" s="80">
        <f t="shared" si="104"/>
        <v>2.454999999999969</v>
      </c>
      <c r="J297" s="81">
        <f t="shared" si="88"/>
        <v>2.5288099999999769</v>
      </c>
      <c r="K297" s="82">
        <f t="shared" si="89"/>
        <v>15.241201090249477</v>
      </c>
      <c r="L297" s="70">
        <f t="shared" si="90"/>
        <v>3.310897589456544E+17</v>
      </c>
      <c r="M297" s="67">
        <f t="shared" si="101"/>
        <v>58.200000000000024</v>
      </c>
      <c r="N297" s="71">
        <v>291</v>
      </c>
      <c r="O297" s="94">
        <f t="shared" si="91"/>
        <v>291</v>
      </c>
      <c r="P297" s="94">
        <f t="shared" si="92"/>
        <v>10</v>
      </c>
      <c r="Q297" s="72">
        <v>1</v>
      </c>
      <c r="R297" s="94">
        <f>R$3/U$3</f>
        <v>0.90909090909090906</v>
      </c>
      <c r="S297" s="93">
        <f>S296*Q297</f>
        <v>9393093476352</v>
      </c>
      <c r="T297" s="93">
        <f t="shared" si="93"/>
        <v>3.7872863382712808E+16</v>
      </c>
      <c r="U297" s="93">
        <f t="shared" si="94"/>
        <v>3.3108975894565437E+18</v>
      </c>
      <c r="V297" s="93">
        <f t="shared" si="95"/>
        <v>1.6554487947282719E+19</v>
      </c>
      <c r="W297" s="93">
        <f t="shared" si="96"/>
        <v>238076.73192055806</v>
      </c>
      <c r="X297" s="94">
        <f t="shared" si="97"/>
        <v>87.421369649272776</v>
      </c>
      <c r="Y297" s="120">
        <f>X297/(($C297/R$3))</f>
        <v>7.2011012890669504</v>
      </c>
    </row>
    <row r="298" spans="1:25">
      <c r="A298" s="67">
        <f t="shared" si="86"/>
        <v>6208.3750564267148</v>
      </c>
      <c r="B298" s="67">
        <f t="shared" si="87"/>
        <v>9.7333333333333325</v>
      </c>
      <c r="C298" s="112">
        <f t="shared" si="102"/>
        <v>12.14</v>
      </c>
      <c r="D298" s="116"/>
      <c r="E298" s="68">
        <f t="shared" si="85"/>
        <v>186.35786977535358</v>
      </c>
      <c r="F298" s="80">
        <f t="shared" si="98"/>
        <v>0.39200000000000024</v>
      </c>
      <c r="G298" s="80">
        <f t="shared" si="99"/>
        <v>4.9199999999999378</v>
      </c>
      <c r="H298" s="80">
        <f t="shared" si="104"/>
        <v>2.4599999999999689</v>
      </c>
      <c r="I298" s="80">
        <f t="shared" si="104"/>
        <v>2.4599999999999689</v>
      </c>
      <c r="J298" s="81">
        <f t="shared" si="88"/>
        <v>2.5366399999999767</v>
      </c>
      <c r="K298" s="82">
        <f t="shared" si="89"/>
        <v>15.350730623999471</v>
      </c>
      <c r="L298" s="70">
        <f t="shared" si="90"/>
        <v>3.8032226145723802E+17</v>
      </c>
      <c r="M298" s="67">
        <f t="shared" si="101"/>
        <v>58.400000000000027</v>
      </c>
      <c r="N298" s="71">
        <v>292</v>
      </c>
      <c r="O298" s="94">
        <f t="shared" si="91"/>
        <v>292</v>
      </c>
      <c r="P298" s="94">
        <f t="shared" si="92"/>
        <v>10</v>
      </c>
      <c r="Q298" s="72">
        <v>1</v>
      </c>
      <c r="R298" s="94">
        <f>R$3/U$3</f>
        <v>0.90909090909090906</v>
      </c>
      <c r="S298" s="93">
        <f>S297*Q298</f>
        <v>9393093476352</v>
      </c>
      <c r="T298" s="93">
        <f t="shared" si="93"/>
        <v>3.827611593000516E+16</v>
      </c>
      <c r="U298" s="93">
        <f t="shared" si="94"/>
        <v>3.8032226145723802E+18</v>
      </c>
      <c r="V298" s="93">
        <f t="shared" si="95"/>
        <v>1.9016113072861901E+19</v>
      </c>
      <c r="W298" s="93">
        <f t="shared" si="96"/>
        <v>246679.43557535482</v>
      </c>
      <c r="X298" s="94">
        <f t="shared" si="97"/>
        <v>99.362814699570464</v>
      </c>
      <c r="Y298" s="120">
        <f>X298/(($C298/R$3))</f>
        <v>8.1847458566367752</v>
      </c>
    </row>
    <row r="299" spans="1:25">
      <c r="A299" s="67">
        <f t="shared" si="86"/>
        <v>6427.3129299703114</v>
      </c>
      <c r="B299" s="67">
        <f t="shared" si="87"/>
        <v>9.7666666666666675</v>
      </c>
      <c r="C299" s="112">
        <f t="shared" si="102"/>
        <v>12.14</v>
      </c>
      <c r="D299" s="116"/>
      <c r="E299" s="68">
        <f t="shared" si="85"/>
        <v>187.69525012802853</v>
      </c>
      <c r="F299" s="80">
        <f t="shared" si="98"/>
        <v>0.39300000000000024</v>
      </c>
      <c r="G299" s="80">
        <f t="shared" si="99"/>
        <v>4.9299999999999375</v>
      </c>
      <c r="H299" s="80">
        <f t="shared" si="104"/>
        <v>2.4649999999999688</v>
      </c>
      <c r="I299" s="80">
        <f t="shared" si="104"/>
        <v>2.4649999999999688</v>
      </c>
      <c r="J299" s="81">
        <f t="shared" si="88"/>
        <v>2.5444899999999766</v>
      </c>
      <c r="K299" s="82">
        <f t="shared" si="89"/>
        <v>15.460893750249467</v>
      </c>
      <c r="L299" s="70">
        <f t="shared" si="90"/>
        <v>4.3687555610468154E+17</v>
      </c>
      <c r="M299" s="67">
        <f t="shared" si="101"/>
        <v>58.60000000000003</v>
      </c>
      <c r="N299" s="71">
        <v>293</v>
      </c>
      <c r="O299" s="94">
        <f t="shared" si="91"/>
        <v>293</v>
      </c>
      <c r="P299" s="94">
        <f t="shared" si="92"/>
        <v>10</v>
      </c>
      <c r="Q299" s="72">
        <v>1</v>
      </c>
      <c r="R299" s="94">
        <f>R$3/U$3</f>
        <v>0.90909090909090906</v>
      </c>
      <c r="S299" s="93">
        <f>S298*Q299</f>
        <v>9393093476352</v>
      </c>
      <c r="T299" s="93">
        <f t="shared" si="93"/>
        <v>3.8682824296039656E+16</v>
      </c>
      <c r="U299" s="93">
        <f t="shared" si="94"/>
        <v>4.3687555610468152E+18</v>
      </c>
      <c r="V299" s="93">
        <f t="shared" si="95"/>
        <v>2.1843777805234078E+19</v>
      </c>
      <c r="W299" s="93">
        <f t="shared" si="96"/>
        <v>255592.81084848606</v>
      </c>
      <c r="X299" s="94">
        <f t="shared" si="97"/>
        <v>112.93786429896454</v>
      </c>
      <c r="Y299" s="120">
        <f>X299/(($C299/R$3))</f>
        <v>9.3029542256148705</v>
      </c>
    </row>
    <row r="300" spans="1:25">
      <c r="A300" s="67">
        <f t="shared" si="86"/>
        <v>6653.9716309504165</v>
      </c>
      <c r="B300" s="67">
        <f t="shared" si="87"/>
        <v>9.8000000000000007</v>
      </c>
      <c r="C300" s="112">
        <f t="shared" si="102"/>
        <v>12.14</v>
      </c>
      <c r="D300" s="116"/>
      <c r="E300" s="68">
        <f t="shared" si="85"/>
        <v>189.04035452535345</v>
      </c>
      <c r="F300" s="80">
        <f t="shared" si="98"/>
        <v>0.39400000000000024</v>
      </c>
      <c r="G300" s="80">
        <f t="shared" si="99"/>
        <v>4.9399999999999373</v>
      </c>
      <c r="H300" s="80">
        <f t="shared" si="104"/>
        <v>2.4699999999999687</v>
      </c>
      <c r="I300" s="80">
        <f t="shared" si="104"/>
        <v>2.4699999999999687</v>
      </c>
      <c r="J300" s="81">
        <f t="shared" si="88"/>
        <v>2.5523599999999762</v>
      </c>
      <c r="K300" s="82">
        <f t="shared" si="89"/>
        <v>15.571693123999459</v>
      </c>
      <c r="L300" s="70">
        <f t="shared" si="90"/>
        <v>5.0183823263586259E+17</v>
      </c>
      <c r="M300" s="67">
        <f t="shared" si="101"/>
        <v>58.800000000000033</v>
      </c>
      <c r="N300" s="71">
        <v>294</v>
      </c>
      <c r="O300" s="94">
        <f t="shared" si="91"/>
        <v>294</v>
      </c>
      <c r="P300" s="94">
        <f t="shared" si="92"/>
        <v>10</v>
      </c>
      <c r="Q300" s="72">
        <v>1</v>
      </c>
      <c r="R300" s="94">
        <f>R$3/U$3</f>
        <v>0.90909090909090906</v>
      </c>
      <c r="S300" s="93">
        <f>S299*Q300</f>
        <v>9393093476352</v>
      </c>
      <c r="T300" s="93">
        <f t="shared" si="93"/>
        <v>3.9093011377314192E+16</v>
      </c>
      <c r="U300" s="93">
        <f t="shared" si="94"/>
        <v>5.0183823263586263E+18</v>
      </c>
      <c r="V300" s="93">
        <f t="shared" si="95"/>
        <v>2.5091911631793132E+19</v>
      </c>
      <c r="W300" s="93">
        <f t="shared" si="96"/>
        <v>264828.07091182657</v>
      </c>
      <c r="X300" s="94">
        <f t="shared" si="97"/>
        <v>128.37031862095972</v>
      </c>
      <c r="Y300" s="120">
        <f>X300/(($C300/R$3))</f>
        <v>10.574161336158131</v>
      </c>
    </row>
    <row r="301" spans="1:25">
      <c r="A301" s="67">
        <f t="shared" si="86"/>
        <v>6888.6234337585711</v>
      </c>
      <c r="B301" s="67">
        <f t="shared" si="87"/>
        <v>9.8333333333333339</v>
      </c>
      <c r="C301" s="112">
        <f t="shared" si="102"/>
        <v>12.14</v>
      </c>
      <c r="D301" s="116"/>
      <c r="E301" s="68">
        <f t="shared" si="85"/>
        <v>190.3932152718684</v>
      </c>
      <c r="F301" s="80">
        <f t="shared" si="98"/>
        <v>0.39500000000000024</v>
      </c>
      <c r="G301" s="80">
        <f t="shared" si="99"/>
        <v>4.9499999999999371</v>
      </c>
      <c r="H301" s="80">
        <f t="shared" si="104"/>
        <v>2.4749999999999686</v>
      </c>
      <c r="I301" s="80">
        <f t="shared" si="104"/>
        <v>2.4749999999999686</v>
      </c>
      <c r="J301" s="81">
        <f t="shared" si="88"/>
        <v>2.5602499999999759</v>
      </c>
      <c r="K301" s="82">
        <f t="shared" si="89"/>
        <v>15.683131406249455</v>
      </c>
      <c r="L301" s="70">
        <f t="shared" si="90"/>
        <v>5.7646075230343488E+17</v>
      </c>
      <c r="M301" s="67">
        <f t="shared" si="101"/>
        <v>59.000000000000028</v>
      </c>
      <c r="N301" s="71">
        <v>295</v>
      </c>
      <c r="O301" s="94">
        <f t="shared" si="91"/>
        <v>295</v>
      </c>
      <c r="P301" s="94">
        <f t="shared" si="92"/>
        <v>10</v>
      </c>
      <c r="Q301" s="72">
        <v>1</v>
      </c>
      <c r="R301" s="94">
        <f>R$3/U$3</f>
        <v>0.90909090909090906</v>
      </c>
      <c r="S301" s="93">
        <f>S300*Q301</f>
        <v>9393093476352</v>
      </c>
      <c r="T301" s="93">
        <f t="shared" si="93"/>
        <v>3.9506700176127104E+16</v>
      </c>
      <c r="U301" s="93">
        <f t="shared" si="94"/>
        <v>5.7646075230343485E+18</v>
      </c>
      <c r="V301" s="93">
        <f t="shared" si="95"/>
        <v>2.8823037615171744E+19</v>
      </c>
      <c r="W301" s="93">
        <f t="shared" si="96"/>
        <v>274396.83344471641</v>
      </c>
      <c r="X301" s="94">
        <f t="shared" si="97"/>
        <v>145.91468022727332</v>
      </c>
      <c r="Y301" s="120">
        <f>X301/(($C301/R$3))</f>
        <v>12.019331155459087</v>
      </c>
    </row>
    <row r="302" spans="1:25">
      <c r="A302" s="67">
        <f t="shared" si="86"/>
        <v>7131.5502145219943</v>
      </c>
      <c r="B302" s="67">
        <f t="shared" si="87"/>
        <v>9.8666666666666671</v>
      </c>
      <c r="C302" s="112">
        <f t="shared" si="102"/>
        <v>12.14</v>
      </c>
      <c r="D302" s="116"/>
      <c r="E302" s="68">
        <f t="shared" si="85"/>
        <v>191.75386474495332</v>
      </c>
      <c r="F302" s="80">
        <f t="shared" si="98"/>
        <v>0.39600000000000024</v>
      </c>
      <c r="G302" s="80">
        <f t="shared" si="99"/>
        <v>4.9599999999999369</v>
      </c>
      <c r="H302" s="80">
        <f t="shared" si="104"/>
        <v>2.4799999999999685</v>
      </c>
      <c r="I302" s="80">
        <f t="shared" si="104"/>
        <v>2.4799999999999685</v>
      </c>
      <c r="J302" s="81">
        <f t="shared" si="88"/>
        <v>2.5681599999999758</v>
      </c>
      <c r="K302" s="82">
        <f t="shared" si="89"/>
        <v>15.795211263999448</v>
      </c>
      <c r="L302" s="70">
        <f t="shared" si="90"/>
        <v>6.6217951789130893E+17</v>
      </c>
      <c r="M302" s="67">
        <f t="shared" si="101"/>
        <v>59.200000000000031</v>
      </c>
      <c r="N302" s="71">
        <v>296</v>
      </c>
      <c r="O302" s="94">
        <f t="shared" si="91"/>
        <v>296</v>
      </c>
      <c r="P302" s="94">
        <f t="shared" si="92"/>
        <v>10</v>
      </c>
      <c r="Q302" s="72">
        <v>1</v>
      </c>
      <c r="R302" s="94">
        <f>R$3/U$3</f>
        <v>0.90909090909090906</v>
      </c>
      <c r="S302" s="93">
        <f>S301*Q302</f>
        <v>9393093476352</v>
      </c>
      <c r="T302" s="93">
        <f t="shared" si="93"/>
        <v>3.9923913800833224E+16</v>
      </c>
      <c r="U302" s="93">
        <f t="shared" si="94"/>
        <v>6.6217951789130895E+18</v>
      </c>
      <c r="V302" s="93">
        <f t="shared" si="95"/>
        <v>3.3108975894565446E+19</v>
      </c>
      <c r="W302" s="93">
        <f t="shared" si="96"/>
        <v>284311.13521894353</v>
      </c>
      <c r="X302" s="94">
        <f t="shared" si="97"/>
        <v>165.86037160452167</v>
      </c>
      <c r="Y302" s="120">
        <f>X302/(($C302/R$3))</f>
        <v>13.662304086039676</v>
      </c>
    </row>
    <row r="303" spans="1:25">
      <c r="A303" s="67">
        <f t="shared" si="86"/>
        <v>7383.0437897080728</v>
      </c>
      <c r="B303" s="67">
        <f t="shared" si="87"/>
        <v>9.9</v>
      </c>
      <c r="C303" s="112">
        <f t="shared" si="102"/>
        <v>12.14</v>
      </c>
      <c r="D303" s="116"/>
      <c r="E303" s="68">
        <f t="shared" si="85"/>
        <v>193.12233539482827</v>
      </c>
      <c r="F303" s="80">
        <f t="shared" si="98"/>
        <v>0.39700000000000024</v>
      </c>
      <c r="G303" s="80">
        <f t="shared" si="99"/>
        <v>4.9699999999999367</v>
      </c>
      <c r="H303" s="80">
        <f t="shared" si="104"/>
        <v>2.4849999999999683</v>
      </c>
      <c r="I303" s="80">
        <f t="shared" si="104"/>
        <v>2.4849999999999683</v>
      </c>
      <c r="J303" s="81">
        <f t="shared" si="88"/>
        <v>2.5760899999999758</v>
      </c>
      <c r="K303" s="82">
        <f t="shared" si="89"/>
        <v>15.907935370249444</v>
      </c>
      <c r="L303" s="70">
        <f t="shared" si="90"/>
        <v>7.6064452291447629E+17</v>
      </c>
      <c r="M303" s="67">
        <f t="shared" si="101"/>
        <v>59.400000000000034</v>
      </c>
      <c r="N303" s="71">
        <v>297</v>
      </c>
      <c r="O303" s="94">
        <f t="shared" si="91"/>
        <v>297</v>
      </c>
      <c r="P303" s="94">
        <f t="shared" si="92"/>
        <v>10</v>
      </c>
      <c r="Q303" s="72">
        <v>1</v>
      </c>
      <c r="R303" s="94">
        <f>R$3/U$3</f>
        <v>0.90909090909090906</v>
      </c>
      <c r="S303" s="93">
        <f>S302*Q303</f>
        <v>9393093476352</v>
      </c>
      <c r="T303" s="93">
        <f t="shared" si="93"/>
        <v>4.0344675466100208E+16</v>
      </c>
      <c r="U303" s="93">
        <f t="shared" si="94"/>
        <v>7.6064452291447624E+18</v>
      </c>
      <c r="V303" s="93">
        <f t="shared" si="95"/>
        <v>3.803222614572381E+19</v>
      </c>
      <c r="W303" s="93">
        <f t="shared" si="96"/>
        <v>294583.4472093521</v>
      </c>
      <c r="X303" s="94">
        <f t="shared" si="97"/>
        <v>188.53653279566251</v>
      </c>
      <c r="Y303" s="120">
        <f>X303/(($C303/R$3))</f>
        <v>15.53019215779757</v>
      </c>
    </row>
    <row r="304" spans="1:25">
      <c r="A304" s="67">
        <f t="shared" si="86"/>
        <v>7643.4062666696836</v>
      </c>
      <c r="B304" s="67">
        <f t="shared" si="87"/>
        <v>9.9333333333333336</v>
      </c>
      <c r="C304" s="112">
        <f t="shared" si="102"/>
        <v>12.14</v>
      </c>
      <c r="D304" s="116"/>
      <c r="E304" s="68">
        <f t="shared" si="85"/>
        <v>194.49865974455321</v>
      </c>
      <c r="F304" s="80">
        <f t="shared" si="98"/>
        <v>0.39800000000000024</v>
      </c>
      <c r="G304" s="80">
        <f t="shared" si="99"/>
        <v>4.9799999999999365</v>
      </c>
      <c r="H304" s="80">
        <f t="shared" si="104"/>
        <v>2.4899999999999682</v>
      </c>
      <c r="I304" s="80">
        <f t="shared" si="104"/>
        <v>2.4899999999999682</v>
      </c>
      <c r="J304" s="81">
        <f t="shared" si="88"/>
        <v>2.5840399999999755</v>
      </c>
      <c r="K304" s="82">
        <f t="shared" si="89"/>
        <v>16.021306403999439</v>
      </c>
      <c r="L304" s="70">
        <f t="shared" si="90"/>
        <v>8.7375111220936346E+17</v>
      </c>
      <c r="M304" s="67">
        <f t="shared" si="101"/>
        <v>59.600000000000037</v>
      </c>
      <c r="N304" s="71">
        <v>298</v>
      </c>
      <c r="O304" s="94">
        <f t="shared" si="91"/>
        <v>298</v>
      </c>
      <c r="P304" s="94">
        <f t="shared" si="92"/>
        <v>10</v>
      </c>
      <c r="Q304" s="72">
        <v>1</v>
      </c>
      <c r="R304" s="94">
        <f>R$3/U$3</f>
        <v>0.90909090909090906</v>
      </c>
      <c r="S304" s="93">
        <f>S303*Q304</f>
        <v>9393093476352</v>
      </c>
      <c r="T304" s="93">
        <f t="shared" si="93"/>
        <v>4.0769008493164552E+16</v>
      </c>
      <c r="U304" s="93">
        <f t="shared" si="94"/>
        <v>8.7375111220936346E+18</v>
      </c>
      <c r="V304" s="93">
        <f t="shared" si="95"/>
        <v>4.3687555610468172E+19</v>
      </c>
      <c r="W304" s="93">
        <f t="shared" si="96"/>
        <v>305226.69024900941</v>
      </c>
      <c r="X304" s="94">
        <f t="shared" si="97"/>
        <v>214.31747901248545</v>
      </c>
      <c r="Y304" s="120">
        <f>X304/(($C304/R$3))</f>
        <v>17.653828584224502</v>
      </c>
    </row>
    <row r="305" spans="1:25">
      <c r="A305" s="67">
        <f t="shared" si="86"/>
        <v>7912.950406552498</v>
      </c>
      <c r="B305" s="67">
        <f t="shared" si="87"/>
        <v>9.9666666666666668</v>
      </c>
      <c r="C305" s="112">
        <f t="shared" si="102"/>
        <v>12.14</v>
      </c>
      <c r="D305" s="116"/>
      <c r="E305" s="68">
        <f t="shared" si="85"/>
        <v>195.88287039002813</v>
      </c>
      <c r="F305" s="80">
        <f t="shared" si="98"/>
        <v>0.39900000000000024</v>
      </c>
      <c r="G305" s="80">
        <f t="shared" si="99"/>
        <v>4.9899999999999363</v>
      </c>
      <c r="H305" s="80">
        <f t="shared" si="104"/>
        <v>2.4949999999999681</v>
      </c>
      <c r="I305" s="80">
        <f t="shared" si="104"/>
        <v>2.4949999999999681</v>
      </c>
      <c r="J305" s="81">
        <f t="shared" si="88"/>
        <v>2.5920099999999753</v>
      </c>
      <c r="K305" s="82">
        <f t="shared" si="89"/>
        <v>16.135327050249433</v>
      </c>
      <c r="L305" s="70">
        <f t="shared" si="90"/>
        <v>1.0036764652717257E+18</v>
      </c>
      <c r="M305" s="67">
        <f t="shared" si="101"/>
        <v>59.800000000000026</v>
      </c>
      <c r="N305" s="71">
        <v>299</v>
      </c>
      <c r="O305" s="94">
        <f t="shared" si="91"/>
        <v>299</v>
      </c>
      <c r="P305" s="94">
        <f t="shared" si="92"/>
        <v>10</v>
      </c>
      <c r="Q305" s="72">
        <v>1</v>
      </c>
      <c r="R305" s="94">
        <f>R$3/U$3</f>
        <v>0.90909090909090906</v>
      </c>
      <c r="S305" s="93">
        <f>S304*Q305</f>
        <v>9393093476352</v>
      </c>
      <c r="T305" s="93">
        <f t="shared" si="93"/>
        <v>4.119693631008788E+16</v>
      </c>
      <c r="U305" s="93">
        <f t="shared" si="94"/>
        <v>1.0036764652717257E+19</v>
      </c>
      <c r="V305" s="93">
        <f t="shared" si="95"/>
        <v>5.0183823263586288E+19</v>
      </c>
      <c r="W305" s="93">
        <f t="shared" si="96"/>
        <v>316254.25124854816</v>
      </c>
      <c r="X305" s="94">
        <f t="shared" si="97"/>
        <v>243.62890912981695</v>
      </c>
      <c r="Y305" s="120">
        <f>X305/(($C305/R$3))</f>
        <v>20.068279170495629</v>
      </c>
    </row>
    <row r="306" spans="1:25">
      <c r="A306" s="67">
        <f t="shared" si="86"/>
        <v>8192.0000000001692</v>
      </c>
      <c r="B306" s="67">
        <f t="shared" si="87"/>
        <v>10</v>
      </c>
      <c r="C306" s="112">
        <f t="shared" si="102"/>
        <v>12.14</v>
      </c>
      <c r="D306" s="116"/>
      <c r="E306" s="68">
        <f t="shared" si="85"/>
        <v>197.2749999999931</v>
      </c>
      <c r="F306" s="80">
        <f t="shared" si="98"/>
        <v>0.40000000000000024</v>
      </c>
      <c r="G306" s="80">
        <f t="shared" si="99"/>
        <v>4.9999999999999361</v>
      </c>
      <c r="H306" s="80">
        <f t="shared" si="104"/>
        <v>2.499999999999968</v>
      </c>
      <c r="I306" s="80">
        <f t="shared" si="104"/>
        <v>2.499999999999968</v>
      </c>
      <c r="J306" s="81">
        <f t="shared" si="88"/>
        <v>2.5999999999999752</v>
      </c>
      <c r="K306" s="82">
        <f t="shared" si="89"/>
        <v>16.249999999999432</v>
      </c>
      <c r="L306" s="70">
        <f t="shared" si="90"/>
        <v>1.15292150460687E+18</v>
      </c>
      <c r="M306" s="67">
        <f t="shared" si="101"/>
        <v>60.000000000000028</v>
      </c>
      <c r="N306" s="71">
        <v>300</v>
      </c>
      <c r="O306" s="94">
        <f t="shared" si="91"/>
        <v>300</v>
      </c>
      <c r="P306" s="94">
        <f t="shared" si="92"/>
        <v>10</v>
      </c>
      <c r="Q306" s="72">
        <v>4</v>
      </c>
      <c r="R306" s="94">
        <f>R$3/U$3</f>
        <v>0.90909090909090906</v>
      </c>
      <c r="S306" s="93">
        <f>S305*Q306</f>
        <v>37572373905408</v>
      </c>
      <c r="T306" s="93">
        <f t="shared" si="93"/>
        <v>1.6651392980805235E+17</v>
      </c>
      <c r="U306" s="93">
        <f t="shared" si="94"/>
        <v>1.1529215046068699E+19</v>
      </c>
      <c r="V306" s="93">
        <f t="shared" si="95"/>
        <v>5.7646075230343496E+19</v>
      </c>
      <c r="W306" s="93">
        <f t="shared" si="96"/>
        <v>327680.00000000675</v>
      </c>
      <c r="X306" s="94">
        <f t="shared" si="97"/>
        <v>69.238742124210944</v>
      </c>
      <c r="Y306" s="120">
        <f>X306/(($C306/R$3))</f>
        <v>5.7033560234111151</v>
      </c>
    </row>
    <row r="307" spans="1:25">
      <c r="A307" s="67">
        <v>8192</v>
      </c>
      <c r="B307" s="67">
        <f t="shared" si="87"/>
        <v>10.033333333333333</v>
      </c>
      <c r="C307" s="112">
        <f t="shared" si="102"/>
        <v>12.14</v>
      </c>
      <c r="D307" s="116"/>
      <c r="E307" s="68">
        <f t="shared" si="85"/>
        <v>198.67508131602804</v>
      </c>
      <c r="F307" s="80">
        <f t="shared" si="98"/>
        <v>0.40100000000000025</v>
      </c>
      <c r="G307" s="80">
        <f t="shared" si="99"/>
        <v>5.0099999999999358</v>
      </c>
      <c r="H307" s="80">
        <f t="shared" si="104"/>
        <v>2.5049999999999679</v>
      </c>
      <c r="I307" s="80">
        <f t="shared" si="104"/>
        <v>2.5049999999999679</v>
      </c>
      <c r="J307" s="81">
        <f t="shared" si="88"/>
        <v>2.6080099999999753</v>
      </c>
      <c r="K307" s="82">
        <f t="shared" si="89"/>
        <v>16.365327950249426</v>
      </c>
      <c r="L307" s="70">
        <f t="shared" si="90"/>
        <v>1.3243590357826181E+18</v>
      </c>
      <c r="M307" s="67">
        <f t="shared" si="101"/>
        <v>60.200000000000031</v>
      </c>
      <c r="N307" s="71">
        <v>301</v>
      </c>
      <c r="O307" s="94">
        <f t="shared" si="91"/>
        <v>301</v>
      </c>
      <c r="P307" s="94">
        <f t="shared" si="92"/>
        <v>10</v>
      </c>
      <c r="Q307" s="72">
        <v>1</v>
      </c>
      <c r="R307" s="94">
        <f>R$3/U$3</f>
        <v>0.90909090909090906</v>
      </c>
      <c r="S307" s="93">
        <f>S306*Q307</f>
        <v>37572373905408</v>
      </c>
      <c r="T307" s="93">
        <f t="shared" si="93"/>
        <v>1.6825468224568192E+17</v>
      </c>
      <c r="U307" s="93">
        <f t="shared" si="94"/>
        <v>1.3243590357826181E+19</v>
      </c>
      <c r="V307" s="93">
        <f t="shared" si="95"/>
        <v>6.6217951789130908E+19</v>
      </c>
      <c r="W307" s="93">
        <f t="shared" si="96"/>
        <v>327953.06666666665</v>
      </c>
      <c r="X307" s="94">
        <f t="shared" si="97"/>
        <v>78.711570941533566</v>
      </c>
      <c r="Y307" s="120">
        <f>X307/(($C307/R$3))</f>
        <v>6.4836549375233581</v>
      </c>
    </row>
    <row r="308" spans="1:25">
      <c r="A308" s="67">
        <v>8192</v>
      </c>
      <c r="B308" s="67">
        <f t="shared" si="87"/>
        <v>10.066666666666666</v>
      </c>
      <c r="C308" s="112">
        <f t="shared" si="102"/>
        <v>12.14</v>
      </c>
      <c r="D308" s="116"/>
      <c r="E308" s="68">
        <f t="shared" si="85"/>
        <v>200.08314715255298</v>
      </c>
      <c r="F308" s="80">
        <f t="shared" si="98"/>
        <v>0.40200000000000025</v>
      </c>
      <c r="G308" s="80">
        <f t="shared" si="99"/>
        <v>5.0199999999999356</v>
      </c>
      <c r="H308" s="80">
        <f t="shared" si="104"/>
        <v>2.5099999999999678</v>
      </c>
      <c r="I308" s="80">
        <f t="shared" si="104"/>
        <v>2.5099999999999678</v>
      </c>
      <c r="J308" s="81">
        <f t="shared" si="88"/>
        <v>2.6160399999999751</v>
      </c>
      <c r="K308" s="82">
        <f t="shared" si="89"/>
        <v>16.481313603999421</v>
      </c>
      <c r="L308" s="70">
        <f t="shared" si="90"/>
        <v>1.5212890458289531E+18</v>
      </c>
      <c r="M308" s="67">
        <f t="shared" si="101"/>
        <v>60.400000000000034</v>
      </c>
      <c r="N308" s="71">
        <v>302</v>
      </c>
      <c r="O308" s="94">
        <f t="shared" si="91"/>
        <v>302</v>
      </c>
      <c r="P308" s="94">
        <f t="shared" si="92"/>
        <v>10</v>
      </c>
      <c r="Q308" s="72">
        <v>1</v>
      </c>
      <c r="R308" s="94">
        <f>R$3/U$3</f>
        <v>0.90909090909090906</v>
      </c>
      <c r="S308" s="93">
        <f>S307*Q308</f>
        <v>37572373905408</v>
      </c>
      <c r="T308" s="93">
        <f t="shared" si="93"/>
        <v>1.7001009755353603E+17</v>
      </c>
      <c r="U308" s="93">
        <f t="shared" si="94"/>
        <v>1.5212890458289531E+19</v>
      </c>
      <c r="V308" s="93">
        <f t="shared" si="95"/>
        <v>7.6064452291447652E+19</v>
      </c>
      <c r="W308" s="93">
        <f t="shared" si="96"/>
        <v>328226.1333333333</v>
      </c>
      <c r="X308" s="94">
        <f t="shared" si="97"/>
        <v>89.482275918928906</v>
      </c>
      <c r="Y308" s="120">
        <f>X308/(($C308/R$3))</f>
        <v>7.3708629257766809</v>
      </c>
    </row>
    <row r="309" spans="1:25">
      <c r="A309" s="67">
        <v>8192</v>
      </c>
      <c r="B309" s="67">
        <f t="shared" si="87"/>
        <v>10.1</v>
      </c>
      <c r="C309" s="112">
        <f t="shared" si="102"/>
        <v>12.14</v>
      </c>
      <c r="D309" s="116"/>
      <c r="E309" s="68">
        <f t="shared" si="85"/>
        <v>201.49923039682793</v>
      </c>
      <c r="F309" s="80">
        <f t="shared" si="98"/>
        <v>0.40300000000000025</v>
      </c>
      <c r="G309" s="80">
        <f t="shared" si="99"/>
        <v>5.0299999999999354</v>
      </c>
      <c r="H309" s="80">
        <f t="shared" si="104"/>
        <v>2.5149999999999677</v>
      </c>
      <c r="I309" s="80">
        <f t="shared" si="104"/>
        <v>2.5149999999999677</v>
      </c>
      <c r="J309" s="81">
        <f t="shared" si="88"/>
        <v>2.6240899999999749</v>
      </c>
      <c r="K309" s="82">
        <f t="shared" si="89"/>
        <v>16.597959670249416</v>
      </c>
      <c r="L309" s="70">
        <f t="shared" si="90"/>
        <v>1.7475022244187272E+18</v>
      </c>
      <c r="M309" s="67">
        <f t="shared" si="101"/>
        <v>60.60000000000003</v>
      </c>
      <c r="N309" s="71">
        <v>303</v>
      </c>
      <c r="O309" s="94">
        <f t="shared" si="91"/>
        <v>303</v>
      </c>
      <c r="P309" s="94">
        <f t="shared" si="92"/>
        <v>10</v>
      </c>
      <c r="Q309" s="72">
        <v>1</v>
      </c>
      <c r="R309" s="94">
        <f>R$3/U$3</f>
        <v>0.90909090909090906</v>
      </c>
      <c r="S309" s="93">
        <f>S308*Q309</f>
        <v>37572373905408</v>
      </c>
      <c r="T309" s="93">
        <f t="shared" si="93"/>
        <v>1.7178027116330957E+17</v>
      </c>
      <c r="U309" s="93">
        <f t="shared" si="94"/>
        <v>1.7475022244187271E+19</v>
      </c>
      <c r="V309" s="93">
        <f t="shared" si="95"/>
        <v>8.737511122093636E+19</v>
      </c>
      <c r="W309" s="93">
        <f t="shared" si="96"/>
        <v>328499.20000000001</v>
      </c>
      <c r="X309" s="94">
        <f t="shared" si="97"/>
        <v>101.72892454904769</v>
      </c>
      <c r="Y309" s="120">
        <f>X309/(($C309/R$3))</f>
        <v>8.3796478211736147</v>
      </c>
    </row>
    <row r="310" spans="1:25">
      <c r="A310" s="67">
        <v>8192</v>
      </c>
      <c r="B310" s="67">
        <f t="shared" si="87"/>
        <v>10.133333333333333</v>
      </c>
      <c r="C310" s="112">
        <f t="shared" si="102"/>
        <v>12.14</v>
      </c>
      <c r="D310" s="116"/>
      <c r="E310" s="68">
        <f t="shared" si="85"/>
        <v>202.92336400895283</v>
      </c>
      <c r="F310" s="80">
        <f t="shared" si="98"/>
        <v>0.40400000000000025</v>
      </c>
      <c r="G310" s="80">
        <f t="shared" si="99"/>
        <v>5.0399999999999352</v>
      </c>
      <c r="H310" s="80">
        <f t="shared" si="104"/>
        <v>2.5199999999999676</v>
      </c>
      <c r="I310" s="80">
        <f t="shared" si="104"/>
        <v>2.5199999999999676</v>
      </c>
      <c r="J310" s="81">
        <f t="shared" si="88"/>
        <v>2.6321599999999745</v>
      </c>
      <c r="K310" s="82">
        <f t="shared" si="89"/>
        <v>16.715268863999409</v>
      </c>
      <c r="L310" s="70">
        <f t="shared" si="90"/>
        <v>2.0073529305434519E+18</v>
      </c>
      <c r="M310" s="67">
        <f t="shared" si="101"/>
        <v>60.800000000000033</v>
      </c>
      <c r="N310" s="71">
        <v>304</v>
      </c>
      <c r="O310" s="94">
        <f t="shared" si="91"/>
        <v>304</v>
      </c>
      <c r="P310" s="94">
        <f t="shared" si="92"/>
        <v>10</v>
      </c>
      <c r="Q310" s="72">
        <v>1</v>
      </c>
      <c r="R310" s="94">
        <f>R$3/U$3</f>
        <v>0.90909090909090906</v>
      </c>
      <c r="S310" s="93">
        <f>S309*Q310</f>
        <v>37572373905408</v>
      </c>
      <c r="T310" s="93">
        <f t="shared" si="93"/>
        <v>1.7356529893912138E+17</v>
      </c>
      <c r="U310" s="93">
        <f t="shared" si="94"/>
        <v>2.0073529305434518E+19</v>
      </c>
      <c r="V310" s="93">
        <f t="shared" si="95"/>
        <v>1.0036764652717259E+20</v>
      </c>
      <c r="W310" s="93">
        <f t="shared" si="96"/>
        <v>328772.26666666666</v>
      </c>
      <c r="X310" s="94">
        <f t="shared" si="97"/>
        <v>115.65404737081332</v>
      </c>
      <c r="Y310" s="120">
        <f>X310/(($C310/R$3))</f>
        <v>9.5266925346633702</v>
      </c>
    </row>
    <row r="311" spans="1:25">
      <c r="A311" s="67">
        <v>8192</v>
      </c>
      <c r="B311" s="67">
        <f t="shared" si="87"/>
        <v>10.166666666666666</v>
      </c>
      <c r="C311" s="112">
        <f t="shared" si="102"/>
        <v>12.14</v>
      </c>
      <c r="D311" s="116"/>
      <c r="E311" s="68">
        <f t="shared" si="85"/>
        <v>204.35558102186778</v>
      </c>
      <c r="F311" s="80">
        <f t="shared" si="98"/>
        <v>0.40500000000000025</v>
      </c>
      <c r="G311" s="80">
        <f t="shared" si="99"/>
        <v>5.049999999999935</v>
      </c>
      <c r="H311" s="80">
        <f t="shared" si="104"/>
        <v>2.5249999999999675</v>
      </c>
      <c r="I311" s="80">
        <f t="shared" si="104"/>
        <v>2.5249999999999675</v>
      </c>
      <c r="J311" s="81">
        <f t="shared" si="88"/>
        <v>2.6402499999999747</v>
      </c>
      <c r="K311" s="82">
        <f t="shared" si="89"/>
        <v>16.833243906249404</v>
      </c>
      <c r="L311" s="70">
        <f t="shared" si="90"/>
        <v>2.3058430092137411E+18</v>
      </c>
      <c r="M311" s="67">
        <f t="shared" si="101"/>
        <v>61.000000000000036</v>
      </c>
      <c r="N311" s="71">
        <v>305</v>
      </c>
      <c r="O311" s="94">
        <f t="shared" si="91"/>
        <v>305</v>
      </c>
      <c r="P311" s="94">
        <f t="shared" si="92"/>
        <v>10</v>
      </c>
      <c r="Q311" s="72">
        <v>1</v>
      </c>
      <c r="R311" s="94">
        <f>R$3/U$3</f>
        <v>0.90909090909090906</v>
      </c>
      <c r="S311" s="93">
        <f>S310*Q311</f>
        <v>37572373905408</v>
      </c>
      <c r="T311" s="93">
        <f t="shared" si="93"/>
        <v>1.7536527717853878E+17</v>
      </c>
      <c r="U311" s="93">
        <f t="shared" si="94"/>
        <v>2.3058430092137411E+19</v>
      </c>
      <c r="V311" s="93">
        <f t="shared" si="95"/>
        <v>1.1529215046068706E+20</v>
      </c>
      <c r="W311" s="93">
        <f t="shared" si="96"/>
        <v>329045.33333333331</v>
      </c>
      <c r="X311" s="94">
        <f t="shared" si="97"/>
        <v>131.48800300222319</v>
      </c>
      <c r="Y311" s="120">
        <f>X311/(($C311/R$3))</f>
        <v>10.830972240710311</v>
      </c>
    </row>
    <row r="312" spans="1:25">
      <c r="A312" s="67">
        <v>8192</v>
      </c>
      <c r="B312" s="67">
        <f t="shared" si="87"/>
        <v>10.199999999999999</v>
      </c>
      <c r="C312" s="112">
        <f t="shared" si="102"/>
        <v>12.14</v>
      </c>
      <c r="D312" s="116"/>
      <c r="E312" s="68">
        <f t="shared" si="85"/>
        <v>205.79591454135272</v>
      </c>
      <c r="F312" s="80">
        <f t="shared" si="98"/>
        <v>0.40600000000000025</v>
      </c>
      <c r="G312" s="80">
        <f t="shared" si="99"/>
        <v>5.0599999999999348</v>
      </c>
      <c r="H312" s="80">
        <f t="shared" ref="H312:I327" si="105">H311+0.5%</f>
        <v>2.5299999999999674</v>
      </c>
      <c r="I312" s="80">
        <f t="shared" si="105"/>
        <v>2.5299999999999674</v>
      </c>
      <c r="J312" s="81">
        <f t="shared" si="88"/>
        <v>2.6483599999999745</v>
      </c>
      <c r="K312" s="82">
        <f t="shared" si="89"/>
        <v>16.9518875239994</v>
      </c>
      <c r="L312" s="70">
        <f t="shared" si="90"/>
        <v>2.6487180715652372E+18</v>
      </c>
      <c r="M312" s="67">
        <f t="shared" si="101"/>
        <v>61.200000000000038</v>
      </c>
      <c r="N312" s="71">
        <v>306</v>
      </c>
      <c r="O312" s="94">
        <f t="shared" si="91"/>
        <v>306</v>
      </c>
      <c r="P312" s="94">
        <f t="shared" si="92"/>
        <v>10</v>
      </c>
      <c r="Q312" s="72">
        <v>1</v>
      </c>
      <c r="R312" s="94">
        <f>R$3/U$3</f>
        <v>0.90909090909090906</v>
      </c>
      <c r="S312" s="93">
        <f>S311*Q312</f>
        <v>37572373905408</v>
      </c>
      <c r="T312" s="93">
        <f t="shared" si="93"/>
        <v>1.7718030261360243E+17</v>
      </c>
      <c r="U312" s="93">
        <f t="shared" si="94"/>
        <v>2.6487180715652375E+19</v>
      </c>
      <c r="V312" s="93">
        <f t="shared" si="95"/>
        <v>1.3243590357826188E+20</v>
      </c>
      <c r="W312" s="93">
        <f t="shared" si="96"/>
        <v>329318.40000000002</v>
      </c>
      <c r="X312" s="94">
        <f t="shared" si="97"/>
        <v>149.49280662092576</v>
      </c>
      <c r="Y312" s="120">
        <f>X312/(($C312/R$3))</f>
        <v>12.31406973813227</v>
      </c>
    </row>
    <row r="313" spans="1:25">
      <c r="A313" s="67">
        <v>8192</v>
      </c>
      <c r="B313" s="67">
        <f t="shared" si="87"/>
        <v>10.233333333333333</v>
      </c>
      <c r="C313" s="112">
        <f t="shared" si="102"/>
        <v>12.14</v>
      </c>
      <c r="D313" s="116"/>
      <c r="E313" s="68">
        <f t="shared" si="85"/>
        <v>207.24439774602763</v>
      </c>
      <c r="F313" s="80">
        <f t="shared" si="98"/>
        <v>0.40700000000000025</v>
      </c>
      <c r="G313" s="80">
        <f t="shared" si="99"/>
        <v>5.0699999999999346</v>
      </c>
      <c r="H313" s="80">
        <f t="shared" si="105"/>
        <v>2.5349999999999673</v>
      </c>
      <c r="I313" s="80">
        <f t="shared" si="105"/>
        <v>2.5349999999999673</v>
      </c>
      <c r="J313" s="81">
        <f t="shared" si="88"/>
        <v>2.656489999999974</v>
      </c>
      <c r="K313" s="82">
        <f t="shared" si="89"/>
        <v>17.071202450249391</v>
      </c>
      <c r="L313" s="70">
        <f t="shared" si="90"/>
        <v>3.0425780916579072E+18</v>
      </c>
      <c r="M313" s="67">
        <f t="shared" si="101"/>
        <v>61.400000000000027</v>
      </c>
      <c r="N313" s="71">
        <v>307</v>
      </c>
      <c r="O313" s="94">
        <f t="shared" si="91"/>
        <v>307</v>
      </c>
      <c r="P313" s="94">
        <f t="shared" si="92"/>
        <v>10</v>
      </c>
      <c r="Q313" s="72">
        <v>1</v>
      </c>
      <c r="R313" s="94">
        <f>R$3/U$3</f>
        <v>0.90909090909090906</v>
      </c>
      <c r="S313" s="93">
        <f>S312*Q313</f>
        <v>37572373905408</v>
      </c>
      <c r="T313" s="93">
        <f t="shared" si="93"/>
        <v>1.7901047241185091E+17</v>
      </c>
      <c r="U313" s="93">
        <f t="shared" si="94"/>
        <v>3.0425780916579074E+19</v>
      </c>
      <c r="V313" s="93">
        <f t="shared" si="95"/>
        <v>1.5212890458289537E+20</v>
      </c>
      <c r="W313" s="93">
        <f t="shared" si="96"/>
        <v>329591.46666666667</v>
      </c>
      <c r="X313" s="94">
        <f t="shared" si="97"/>
        <v>169.96648579630707</v>
      </c>
      <c r="Y313" s="120">
        <f>X313/(($C313/R$3))</f>
        <v>14.000534250107666</v>
      </c>
    </row>
    <row r="314" spans="1:25">
      <c r="A314" s="67">
        <v>8192</v>
      </c>
      <c r="B314" s="67">
        <f t="shared" si="87"/>
        <v>10.266666666666667</v>
      </c>
      <c r="C314" s="112">
        <f t="shared" si="102"/>
        <v>12.14</v>
      </c>
      <c r="D314" s="116"/>
      <c r="E314" s="68">
        <f t="shared" si="85"/>
        <v>208.70106388735257</v>
      </c>
      <c r="F314" s="80">
        <f t="shared" si="98"/>
        <v>0.40800000000000025</v>
      </c>
      <c r="G314" s="80">
        <f t="shared" si="99"/>
        <v>5.0799999999999343</v>
      </c>
      <c r="H314" s="80">
        <f t="shared" si="105"/>
        <v>2.5399999999999672</v>
      </c>
      <c r="I314" s="80">
        <f t="shared" si="105"/>
        <v>2.5399999999999672</v>
      </c>
      <c r="J314" s="81">
        <f t="shared" si="88"/>
        <v>2.6646399999999741</v>
      </c>
      <c r="K314" s="82">
        <f t="shared" si="89"/>
        <v>17.191191423999388</v>
      </c>
      <c r="L314" s="70">
        <f t="shared" si="90"/>
        <v>3.4950044488374564E+18</v>
      </c>
      <c r="M314" s="67">
        <f t="shared" si="101"/>
        <v>61.60000000000003</v>
      </c>
      <c r="N314" s="71">
        <v>308</v>
      </c>
      <c r="O314" s="94">
        <f t="shared" si="91"/>
        <v>308</v>
      </c>
      <c r="P314" s="94">
        <f t="shared" si="92"/>
        <v>10</v>
      </c>
      <c r="Q314" s="72">
        <v>1</v>
      </c>
      <c r="R314" s="94">
        <f>R$3/U$3</f>
        <v>0.90909090909090906</v>
      </c>
      <c r="S314" s="93">
        <f>S313*Q314</f>
        <v>37572373905408</v>
      </c>
      <c r="T314" s="93">
        <f t="shared" si="93"/>
        <v>1.8085588417734557E+17</v>
      </c>
      <c r="U314" s="93">
        <f t="shared" si="94"/>
        <v>3.4950044488374563E+19</v>
      </c>
      <c r="V314" s="93">
        <f t="shared" si="95"/>
        <v>1.7475022244187282E+20</v>
      </c>
      <c r="W314" s="93">
        <f t="shared" si="96"/>
        <v>329864.53333333333</v>
      </c>
      <c r="X314" s="94">
        <f t="shared" si="97"/>
        <v>193.24803639843358</v>
      </c>
      <c r="Y314" s="120">
        <f>X314/(($C314/R$3))</f>
        <v>15.918289653907214</v>
      </c>
    </row>
    <row r="315" spans="1:25">
      <c r="A315" s="67">
        <v>8192</v>
      </c>
      <c r="B315" s="67">
        <f t="shared" si="87"/>
        <v>10.3</v>
      </c>
      <c r="C315" s="112">
        <f t="shared" si="102"/>
        <v>12.14</v>
      </c>
      <c r="D315" s="116"/>
      <c r="E315" s="68">
        <f t="shared" si="85"/>
        <v>210.16594628962753</v>
      </c>
      <c r="F315" s="80">
        <f t="shared" si="98"/>
        <v>0.40900000000000025</v>
      </c>
      <c r="G315" s="80">
        <f t="shared" si="99"/>
        <v>5.0899999999999341</v>
      </c>
      <c r="H315" s="80">
        <f t="shared" si="105"/>
        <v>2.5449999999999671</v>
      </c>
      <c r="I315" s="80">
        <f t="shared" si="105"/>
        <v>2.5449999999999671</v>
      </c>
      <c r="J315" s="81">
        <f t="shared" si="88"/>
        <v>2.6728099999999739</v>
      </c>
      <c r="K315" s="82">
        <f t="shared" si="89"/>
        <v>17.311857190249384</v>
      </c>
      <c r="L315" s="70">
        <f t="shared" si="90"/>
        <v>4.0147058610869048E+18</v>
      </c>
      <c r="M315" s="67">
        <f t="shared" si="101"/>
        <v>61.800000000000033</v>
      </c>
      <c r="N315" s="71">
        <v>309</v>
      </c>
      <c r="O315" s="94">
        <f t="shared" si="91"/>
        <v>309</v>
      </c>
      <c r="P315" s="94">
        <f t="shared" si="92"/>
        <v>10</v>
      </c>
      <c r="Q315" s="72">
        <v>1</v>
      </c>
      <c r="R315" s="94">
        <f>R$3/U$3</f>
        <v>0.90909090909090906</v>
      </c>
      <c r="S315" s="93">
        <f>S314*Q315</f>
        <v>37572373905408</v>
      </c>
      <c r="T315" s="93">
        <f t="shared" si="93"/>
        <v>1.8271663595169491E+17</v>
      </c>
      <c r="U315" s="93">
        <f t="shared" si="94"/>
        <v>4.0147058610869051E+19</v>
      </c>
      <c r="V315" s="93">
        <f t="shared" si="95"/>
        <v>2.0073529305434525E+20</v>
      </c>
      <c r="W315" s="93">
        <f t="shared" si="96"/>
        <v>330137.59999999998</v>
      </c>
      <c r="X315" s="94">
        <f t="shared" si="97"/>
        <v>219.72306134994076</v>
      </c>
      <c r="Y315" s="120">
        <f>X315/(($C315/R$3))</f>
        <v>18.099098957985234</v>
      </c>
    </row>
    <row r="316" spans="1:25">
      <c r="A316" s="67">
        <v>8192</v>
      </c>
      <c r="B316" s="67">
        <f t="shared" si="87"/>
        <v>10.333333333333334</v>
      </c>
      <c r="C316" s="112">
        <f t="shared" si="102"/>
        <v>12.14</v>
      </c>
      <c r="D316" s="116"/>
      <c r="E316" s="68">
        <f t="shared" si="85"/>
        <v>211.63907834999247</v>
      </c>
      <c r="F316" s="80">
        <f t="shared" si="98"/>
        <v>0.41000000000000025</v>
      </c>
      <c r="G316" s="80">
        <f t="shared" si="99"/>
        <v>5.0999999999999339</v>
      </c>
      <c r="H316" s="80">
        <f t="shared" si="105"/>
        <v>2.549999999999967</v>
      </c>
      <c r="I316" s="80">
        <f t="shared" si="105"/>
        <v>2.549999999999967</v>
      </c>
      <c r="J316" s="81">
        <f t="shared" si="88"/>
        <v>2.6809999999999738</v>
      </c>
      <c r="K316" s="82">
        <f t="shared" si="89"/>
        <v>17.433202499999378</v>
      </c>
      <c r="L316" s="70">
        <f t="shared" si="90"/>
        <v>4.6116860184274821E+18</v>
      </c>
      <c r="M316" s="67">
        <f t="shared" si="101"/>
        <v>62.000000000000036</v>
      </c>
      <c r="N316" s="71">
        <v>310</v>
      </c>
      <c r="O316" s="94">
        <f t="shared" si="91"/>
        <v>310</v>
      </c>
      <c r="P316" s="94">
        <f t="shared" si="92"/>
        <v>10</v>
      </c>
      <c r="Q316" s="72">
        <v>4</v>
      </c>
      <c r="R316" s="94">
        <f>R$3/U$3</f>
        <v>0.90909090909090906</v>
      </c>
      <c r="S316" s="93">
        <f>S315*Q316</f>
        <v>150289495621632</v>
      </c>
      <c r="T316" s="93">
        <f t="shared" si="93"/>
        <v>7.383713048603191E+17</v>
      </c>
      <c r="U316" s="93">
        <f t="shared" si="94"/>
        <v>4.6116860184274821E+19</v>
      </c>
      <c r="V316" s="93">
        <f t="shared" si="95"/>
        <v>2.3058430092137411E+20</v>
      </c>
      <c r="W316" s="93">
        <f t="shared" si="96"/>
        <v>330410.66666666669</v>
      </c>
      <c r="X316" s="94">
        <f t="shared" si="97"/>
        <v>62.457546603871542</v>
      </c>
      <c r="Y316" s="120">
        <f>X316/(($C316/R$3))</f>
        <v>5.144773196365036</v>
      </c>
    </row>
    <row r="317" spans="1:25">
      <c r="A317" s="67">
        <v>8192</v>
      </c>
      <c r="B317" s="67">
        <f t="shared" si="87"/>
        <v>10.366666666666667</v>
      </c>
      <c r="C317" s="112">
        <f t="shared" si="102"/>
        <v>12.14</v>
      </c>
      <c r="D317" s="116"/>
      <c r="E317" s="68">
        <f t="shared" si="85"/>
        <v>213.12049353842735</v>
      </c>
      <c r="F317" s="80">
        <f t="shared" si="98"/>
        <v>0.41100000000000025</v>
      </c>
      <c r="G317" s="80">
        <f t="shared" si="99"/>
        <v>5.1099999999999337</v>
      </c>
      <c r="H317" s="80">
        <f t="shared" si="105"/>
        <v>2.5549999999999669</v>
      </c>
      <c r="I317" s="80">
        <f t="shared" si="105"/>
        <v>2.5549999999999669</v>
      </c>
      <c r="J317" s="81">
        <f t="shared" si="88"/>
        <v>2.6892099999999735</v>
      </c>
      <c r="K317" s="82">
        <f t="shared" si="89"/>
        <v>17.555230110249369</v>
      </c>
      <c r="L317" s="70">
        <f t="shared" si="90"/>
        <v>5.2974361431304776E+18</v>
      </c>
      <c r="M317" s="67">
        <f t="shared" si="101"/>
        <v>62.200000000000031</v>
      </c>
      <c r="N317" s="71">
        <v>311</v>
      </c>
      <c r="O317" s="94">
        <f t="shared" si="91"/>
        <v>311</v>
      </c>
      <c r="P317" s="94">
        <f t="shared" si="92"/>
        <v>10</v>
      </c>
      <c r="Q317" s="72">
        <v>1</v>
      </c>
      <c r="R317" s="94">
        <f>R$3/U$3</f>
        <v>0.90909090909090906</v>
      </c>
      <c r="S317" s="93">
        <f>S316*Q317</f>
        <v>150289495621632</v>
      </c>
      <c r="T317" s="93">
        <f t="shared" si="93"/>
        <v>7.4593821554911014E+17</v>
      </c>
      <c r="U317" s="93">
        <f t="shared" si="94"/>
        <v>5.2974361431304774E+19</v>
      </c>
      <c r="V317" s="93">
        <f t="shared" si="95"/>
        <v>2.6487180715652386E+20</v>
      </c>
      <c r="W317" s="93">
        <f t="shared" si="96"/>
        <v>330683.73333333334</v>
      </c>
      <c r="X317" s="94">
        <f t="shared" si="97"/>
        <v>71.017090057932705</v>
      </c>
      <c r="Y317" s="120">
        <f>X317/(($C317/R$3))</f>
        <v>5.8498426736353135</v>
      </c>
    </row>
    <row r="318" spans="1:25">
      <c r="A318" s="67">
        <v>8192</v>
      </c>
      <c r="B318" s="67">
        <f t="shared" si="87"/>
        <v>10.4</v>
      </c>
      <c r="C318" s="112">
        <f t="shared" si="102"/>
        <v>12.14</v>
      </c>
      <c r="D318" s="116"/>
      <c r="E318" s="68">
        <f t="shared" si="85"/>
        <v>214.61022539775232</v>
      </c>
      <c r="F318" s="80">
        <f t="shared" si="98"/>
        <v>0.41200000000000025</v>
      </c>
      <c r="G318" s="80">
        <f t="shared" si="99"/>
        <v>5.1199999999999335</v>
      </c>
      <c r="H318" s="80">
        <f t="shared" si="105"/>
        <v>2.5599999999999667</v>
      </c>
      <c r="I318" s="80">
        <f t="shared" si="105"/>
        <v>2.5599999999999667</v>
      </c>
      <c r="J318" s="81">
        <f t="shared" si="88"/>
        <v>2.6974399999999736</v>
      </c>
      <c r="K318" s="82">
        <f t="shared" si="89"/>
        <v>17.677942783999367</v>
      </c>
      <c r="L318" s="70">
        <f t="shared" si="90"/>
        <v>6.0851561833158164E+18</v>
      </c>
      <c r="M318" s="67">
        <f t="shared" si="101"/>
        <v>62.400000000000027</v>
      </c>
      <c r="N318" s="71">
        <v>312</v>
      </c>
      <c r="O318" s="94">
        <f t="shared" si="91"/>
        <v>312</v>
      </c>
      <c r="P318" s="94">
        <f t="shared" si="92"/>
        <v>10</v>
      </c>
      <c r="Q318" s="72">
        <v>1</v>
      </c>
      <c r="R318" s="94">
        <f>R$3/U$3</f>
        <v>0.90909090909090906</v>
      </c>
      <c r="S318" s="93">
        <f>S317*Q318</f>
        <v>150289495621632</v>
      </c>
      <c r="T318" s="93">
        <f t="shared" si="93"/>
        <v>7.5356767331474918E+17</v>
      </c>
      <c r="U318" s="93">
        <f t="shared" si="94"/>
        <v>6.0851561833158164E+19</v>
      </c>
      <c r="V318" s="93">
        <f t="shared" si="95"/>
        <v>3.0425780916579081E+20</v>
      </c>
      <c r="W318" s="93">
        <f t="shared" si="96"/>
        <v>330956.79999999999</v>
      </c>
      <c r="X318" s="94">
        <f t="shared" si="97"/>
        <v>80.7512901468927</v>
      </c>
      <c r="Y318" s="120">
        <f>X318/(($C318/R$3))</f>
        <v>6.6516713465315238</v>
      </c>
    </row>
    <row r="319" spans="1:25">
      <c r="A319" s="67">
        <v>8192</v>
      </c>
      <c r="B319" s="67">
        <f t="shared" si="87"/>
        <v>10.433333333333334</v>
      </c>
      <c r="C319" s="112">
        <f t="shared" si="102"/>
        <v>12.14</v>
      </c>
      <c r="D319" s="116"/>
      <c r="E319" s="68">
        <f t="shared" si="85"/>
        <v>216.10830754362729</v>
      </c>
      <c r="F319" s="80">
        <f t="shared" si="98"/>
        <v>0.41300000000000026</v>
      </c>
      <c r="G319" s="80">
        <f t="shared" si="99"/>
        <v>5.1299999999999333</v>
      </c>
      <c r="H319" s="80">
        <f t="shared" si="105"/>
        <v>2.5649999999999666</v>
      </c>
      <c r="I319" s="80">
        <f t="shared" si="105"/>
        <v>2.5649999999999666</v>
      </c>
      <c r="J319" s="81">
        <f t="shared" si="88"/>
        <v>2.7056899999999735</v>
      </c>
      <c r="K319" s="82">
        <f t="shared" si="89"/>
        <v>17.801343290249363</v>
      </c>
      <c r="L319" s="70">
        <f t="shared" si="90"/>
        <v>6.9900088976749158E+18</v>
      </c>
      <c r="M319" s="67">
        <f t="shared" si="101"/>
        <v>62.60000000000003</v>
      </c>
      <c r="N319" s="71">
        <v>313</v>
      </c>
      <c r="O319" s="94">
        <f t="shared" si="91"/>
        <v>313</v>
      </c>
      <c r="P319" s="94">
        <f t="shared" si="92"/>
        <v>10</v>
      </c>
      <c r="Q319" s="72">
        <v>1</v>
      </c>
      <c r="R319" s="94">
        <f>R$3/U$3</f>
        <v>0.90909090909090906</v>
      </c>
      <c r="S319" s="93">
        <f>S318*Q319</f>
        <v>150289495621632</v>
      </c>
      <c r="T319" s="93">
        <f t="shared" si="93"/>
        <v>7.6126007736541658E+17</v>
      </c>
      <c r="U319" s="93">
        <f t="shared" si="94"/>
        <v>6.9900088976749158E+19</v>
      </c>
      <c r="V319" s="93">
        <f t="shared" si="95"/>
        <v>3.4950044488374577E+20</v>
      </c>
      <c r="W319" s="93">
        <f t="shared" si="96"/>
        <v>331229.8666666667</v>
      </c>
      <c r="X319" s="94">
        <f t="shared" si="97"/>
        <v>91.82156145460921</v>
      </c>
      <c r="Y319" s="120">
        <f>X319/(($C319/R$3))</f>
        <v>7.5635553092758823</v>
      </c>
    </row>
    <row r="320" spans="1:25">
      <c r="A320" s="67">
        <v>8192</v>
      </c>
      <c r="B320" s="67">
        <f t="shared" si="87"/>
        <v>10.466666666666667</v>
      </c>
      <c r="C320" s="112">
        <f t="shared" si="102"/>
        <v>12.14</v>
      </c>
      <c r="D320" s="116"/>
      <c r="E320" s="68">
        <f t="shared" si="85"/>
        <v>217.61477366455222</v>
      </c>
      <c r="F320" s="80">
        <f t="shared" si="98"/>
        <v>0.41400000000000026</v>
      </c>
      <c r="G320" s="80">
        <f t="shared" si="99"/>
        <v>5.1399999999999331</v>
      </c>
      <c r="H320" s="80">
        <f t="shared" si="105"/>
        <v>2.5699999999999665</v>
      </c>
      <c r="I320" s="80">
        <f t="shared" si="105"/>
        <v>2.5699999999999665</v>
      </c>
      <c r="J320" s="81">
        <f t="shared" si="88"/>
        <v>2.7139599999999735</v>
      </c>
      <c r="K320" s="82">
        <f t="shared" si="89"/>
        <v>17.925434403999358</v>
      </c>
      <c r="L320" s="70">
        <f t="shared" si="90"/>
        <v>8.0294117221738127E+18</v>
      </c>
      <c r="M320" s="67">
        <f t="shared" si="101"/>
        <v>62.800000000000033</v>
      </c>
      <c r="N320" s="71">
        <v>314</v>
      </c>
      <c r="O320" s="94">
        <f t="shared" si="91"/>
        <v>314</v>
      </c>
      <c r="P320" s="94">
        <f t="shared" si="92"/>
        <v>10</v>
      </c>
      <c r="Q320" s="72">
        <v>1</v>
      </c>
      <c r="R320" s="94">
        <f>R$3/U$3</f>
        <v>0.90909090909090906</v>
      </c>
      <c r="S320" s="93">
        <f>S319*Q320</f>
        <v>150289495621632</v>
      </c>
      <c r="T320" s="93">
        <f t="shared" si="93"/>
        <v>7.6901582867997619E+17</v>
      </c>
      <c r="U320" s="93">
        <f t="shared" si="94"/>
        <v>8.0294117221738119E+19</v>
      </c>
      <c r="V320" s="93">
        <f t="shared" si="95"/>
        <v>4.0147058610869056E+20</v>
      </c>
      <c r="W320" s="93">
        <f t="shared" si="96"/>
        <v>331502.93333333335</v>
      </c>
      <c r="X320" s="94">
        <f t="shared" si="97"/>
        <v>104.41152734081406</v>
      </c>
      <c r="Y320" s="120">
        <f>X320/(($C320/R$3))</f>
        <v>8.6006200445481102</v>
      </c>
    </row>
    <row r="321" spans="1:25">
      <c r="A321" s="67">
        <v>8192</v>
      </c>
      <c r="B321" s="67">
        <f t="shared" si="87"/>
        <v>10.5</v>
      </c>
      <c r="C321" s="112">
        <f t="shared" si="102"/>
        <v>12.14</v>
      </c>
      <c r="D321" s="116"/>
      <c r="E321" s="68">
        <f t="shared" si="85"/>
        <v>219.12965752186713</v>
      </c>
      <c r="F321" s="80">
        <f t="shared" si="98"/>
        <v>0.41500000000000026</v>
      </c>
      <c r="G321" s="80">
        <f t="shared" si="99"/>
        <v>5.1499999999999329</v>
      </c>
      <c r="H321" s="80">
        <f t="shared" si="105"/>
        <v>2.5749999999999664</v>
      </c>
      <c r="I321" s="80">
        <f t="shared" si="105"/>
        <v>2.5749999999999664</v>
      </c>
      <c r="J321" s="81">
        <f t="shared" si="88"/>
        <v>2.7222499999999732</v>
      </c>
      <c r="K321" s="82">
        <f t="shared" si="89"/>
        <v>18.050218906249352</v>
      </c>
      <c r="L321" s="70">
        <f t="shared" si="90"/>
        <v>9.2233720368549683E+18</v>
      </c>
      <c r="M321" s="67">
        <f t="shared" si="101"/>
        <v>63.000000000000028</v>
      </c>
      <c r="N321" s="71">
        <v>315</v>
      </c>
      <c r="O321" s="94">
        <f t="shared" si="91"/>
        <v>315</v>
      </c>
      <c r="P321" s="94">
        <f t="shared" si="92"/>
        <v>10</v>
      </c>
      <c r="Q321" s="72">
        <v>1</v>
      </c>
      <c r="R321" s="94">
        <f>R$3/U$3</f>
        <v>0.90909090909090906</v>
      </c>
      <c r="S321" s="93">
        <f>S320*Q321</f>
        <v>150289495621632</v>
      </c>
      <c r="T321" s="93">
        <f t="shared" si="93"/>
        <v>7.7683533001207475E+17</v>
      </c>
      <c r="U321" s="93">
        <f t="shared" si="94"/>
        <v>9.2233720368549691E+19</v>
      </c>
      <c r="V321" s="93">
        <f t="shared" si="95"/>
        <v>4.6116860184274849E+20</v>
      </c>
      <c r="W321" s="93">
        <f t="shared" si="96"/>
        <v>331776</v>
      </c>
      <c r="X321" s="94">
        <f t="shared" si="97"/>
        <v>118.73007934270453</v>
      </c>
      <c r="Y321" s="120">
        <f>X321/(($C321/R$3))</f>
        <v>9.7800724335011964</v>
      </c>
    </row>
    <row r="322" spans="1:25">
      <c r="A322" s="67">
        <v>8192</v>
      </c>
      <c r="B322" s="67">
        <f t="shared" si="87"/>
        <v>10.533333333333333</v>
      </c>
      <c r="C322" s="112">
        <f t="shared" si="102"/>
        <v>12.14</v>
      </c>
      <c r="D322" s="116"/>
      <c r="E322" s="68">
        <f t="shared" si="85"/>
        <v>220.65299294975208</v>
      </c>
      <c r="F322" s="80">
        <f t="shared" si="98"/>
        <v>0.41600000000000026</v>
      </c>
      <c r="G322" s="80">
        <f t="shared" si="99"/>
        <v>5.1599999999999326</v>
      </c>
      <c r="H322" s="80">
        <f t="shared" si="105"/>
        <v>2.5799999999999663</v>
      </c>
      <c r="I322" s="80">
        <f t="shared" si="105"/>
        <v>2.5799999999999663</v>
      </c>
      <c r="J322" s="81">
        <f t="shared" si="88"/>
        <v>2.730559999999973</v>
      </c>
      <c r="K322" s="82">
        <f t="shared" si="89"/>
        <v>18.175699583999346</v>
      </c>
      <c r="L322" s="70">
        <f t="shared" si="90"/>
        <v>1.0594872286260957E+19</v>
      </c>
      <c r="M322" s="67">
        <f t="shared" si="101"/>
        <v>63.200000000000031</v>
      </c>
      <c r="N322" s="71">
        <v>316</v>
      </c>
      <c r="O322" s="94">
        <f t="shared" si="91"/>
        <v>316</v>
      </c>
      <c r="P322" s="94">
        <f t="shared" si="92"/>
        <v>10</v>
      </c>
      <c r="Q322" s="72">
        <v>1</v>
      </c>
      <c r="R322" s="94">
        <f>R$3/U$3</f>
        <v>0.90909090909090906</v>
      </c>
      <c r="S322" s="93">
        <f>S321*Q322</f>
        <v>150289495621632</v>
      </c>
      <c r="T322" s="93">
        <f t="shared" si="93"/>
        <v>7.8471898589423962E+17</v>
      </c>
      <c r="U322" s="93">
        <f t="shared" si="94"/>
        <v>1.0594872286260956E+20</v>
      </c>
      <c r="V322" s="93">
        <f t="shared" si="95"/>
        <v>5.2974361431304779E+20</v>
      </c>
      <c r="W322" s="93">
        <f t="shared" si="96"/>
        <v>332049.06666666665</v>
      </c>
      <c r="X322" s="94">
        <f t="shared" si="97"/>
        <v>135.01485852527696</v>
      </c>
      <c r="Y322" s="120">
        <f>X322/(($C322/R$3))</f>
        <v>11.121487522675203</v>
      </c>
    </row>
    <row r="323" spans="1:25">
      <c r="A323" s="67">
        <v>8192</v>
      </c>
      <c r="B323" s="67">
        <f t="shared" si="87"/>
        <v>10.566666666666666</v>
      </c>
      <c r="C323" s="112">
        <f t="shared" si="102"/>
        <v>12.14</v>
      </c>
      <c r="D323" s="116"/>
      <c r="E323" s="68">
        <f t="shared" si="85"/>
        <v>222.18481385522702</v>
      </c>
      <c r="F323" s="80">
        <f t="shared" si="98"/>
        <v>0.41700000000000026</v>
      </c>
      <c r="G323" s="80">
        <f t="shared" si="99"/>
        <v>5.1699999999999324</v>
      </c>
      <c r="H323" s="80">
        <f t="shared" si="105"/>
        <v>2.5849999999999662</v>
      </c>
      <c r="I323" s="80">
        <f t="shared" si="105"/>
        <v>2.5849999999999662</v>
      </c>
      <c r="J323" s="81">
        <f t="shared" si="88"/>
        <v>2.738889999999973</v>
      </c>
      <c r="K323" s="82">
        <f t="shared" si="89"/>
        <v>18.301879230249341</v>
      </c>
      <c r="L323" s="70">
        <f t="shared" si="90"/>
        <v>1.2170312366631635E+19</v>
      </c>
      <c r="M323" s="67">
        <f t="shared" si="101"/>
        <v>63.400000000000034</v>
      </c>
      <c r="N323" s="71">
        <v>317</v>
      </c>
      <c r="O323" s="94">
        <f t="shared" si="91"/>
        <v>317</v>
      </c>
      <c r="P323" s="94">
        <f t="shared" si="92"/>
        <v>10</v>
      </c>
      <c r="Q323" s="72">
        <v>1</v>
      </c>
      <c r="R323" s="94">
        <f>R$3/U$3</f>
        <v>0.90909090909090906</v>
      </c>
      <c r="S323" s="93">
        <f>S322*Q323</f>
        <v>150289495621632</v>
      </c>
      <c r="T323" s="93">
        <f t="shared" si="93"/>
        <v>7.9266720264197824E+17</v>
      </c>
      <c r="U323" s="93">
        <f t="shared" si="94"/>
        <v>1.2170312366631635E+20</v>
      </c>
      <c r="V323" s="93">
        <f t="shared" si="95"/>
        <v>6.0851561833158174E+20</v>
      </c>
      <c r="W323" s="93">
        <f t="shared" si="96"/>
        <v>332322.1333333333</v>
      </c>
      <c r="X323" s="94">
        <f t="shared" si="97"/>
        <v>153.53621704124632</v>
      </c>
      <c r="Y323" s="120">
        <f>X323/(($C323/R$3))</f>
        <v>12.647134846890141</v>
      </c>
    </row>
    <row r="324" spans="1:25">
      <c r="A324" s="67">
        <v>8192</v>
      </c>
      <c r="B324" s="67">
        <f t="shared" si="87"/>
        <v>10.6</v>
      </c>
      <c r="C324" s="112">
        <f t="shared" si="102"/>
        <v>12.14</v>
      </c>
      <c r="D324" s="116"/>
      <c r="E324" s="68">
        <f t="shared" si="85"/>
        <v>223.72515421815194</v>
      </c>
      <c r="F324" s="80">
        <f t="shared" si="98"/>
        <v>0.41800000000000026</v>
      </c>
      <c r="G324" s="80">
        <f t="shared" si="99"/>
        <v>5.1799999999999322</v>
      </c>
      <c r="H324" s="80">
        <f t="shared" si="105"/>
        <v>2.5899999999999661</v>
      </c>
      <c r="I324" s="80">
        <f t="shared" si="105"/>
        <v>2.5899999999999661</v>
      </c>
      <c r="J324" s="81">
        <f t="shared" si="88"/>
        <v>2.747239999999973</v>
      </c>
      <c r="K324" s="82">
        <f t="shared" si="89"/>
        <v>18.428760643999336</v>
      </c>
      <c r="L324" s="70">
        <f t="shared" si="90"/>
        <v>1.3980017795349832E+19</v>
      </c>
      <c r="M324" s="67">
        <f t="shared" si="101"/>
        <v>63.600000000000037</v>
      </c>
      <c r="N324" s="71">
        <v>318</v>
      </c>
      <c r="O324" s="94">
        <f t="shared" si="91"/>
        <v>318</v>
      </c>
      <c r="P324" s="94">
        <f t="shared" si="92"/>
        <v>10</v>
      </c>
      <c r="Q324" s="72">
        <v>1</v>
      </c>
      <c r="R324" s="94">
        <f>R$3/U$3</f>
        <v>0.90909090909090906</v>
      </c>
      <c r="S324" s="93">
        <f>S323*Q324</f>
        <v>150289495621632</v>
      </c>
      <c r="T324" s="93">
        <f t="shared" si="93"/>
        <v>8.0068038835787686E+17</v>
      </c>
      <c r="U324" s="93">
        <f t="shared" si="94"/>
        <v>1.3980017795349832E+20</v>
      </c>
      <c r="V324" s="93">
        <f t="shared" si="95"/>
        <v>6.9900088976749153E+20</v>
      </c>
      <c r="W324" s="93">
        <f t="shared" si="96"/>
        <v>332595.20000000001</v>
      </c>
      <c r="X324" s="94">
        <f t="shared" si="97"/>
        <v>174.60172621464582</v>
      </c>
      <c r="Y324" s="120">
        <f>X324/(($C324/R$3))</f>
        <v>14.382349770563906</v>
      </c>
    </row>
    <row r="325" spans="1:25">
      <c r="A325" s="67">
        <v>8192</v>
      </c>
      <c r="B325" s="67">
        <f t="shared" si="87"/>
        <v>10.633333333333333</v>
      </c>
      <c r="C325" s="112">
        <f t="shared" si="102"/>
        <v>12.14</v>
      </c>
      <c r="D325" s="116"/>
      <c r="E325" s="68">
        <f t="shared" si="85"/>
        <v>225.27404809122686</v>
      </c>
      <c r="F325" s="80">
        <f t="shared" si="98"/>
        <v>0.41900000000000026</v>
      </c>
      <c r="G325" s="80">
        <f t="shared" si="99"/>
        <v>5.189999999999932</v>
      </c>
      <c r="H325" s="80">
        <f t="shared" si="105"/>
        <v>2.594999999999966</v>
      </c>
      <c r="I325" s="80">
        <f t="shared" si="105"/>
        <v>2.594999999999966</v>
      </c>
      <c r="J325" s="81">
        <f t="shared" si="88"/>
        <v>2.7556099999999724</v>
      </c>
      <c r="K325" s="82">
        <f t="shared" si="89"/>
        <v>18.55634663024933</v>
      </c>
      <c r="L325" s="70">
        <f t="shared" si="90"/>
        <v>1.6058823444347632E+19</v>
      </c>
      <c r="M325" s="67">
        <f t="shared" si="101"/>
        <v>63.800000000000026</v>
      </c>
      <c r="N325" s="71">
        <v>319</v>
      </c>
      <c r="O325" s="94">
        <f t="shared" si="91"/>
        <v>319</v>
      </c>
      <c r="P325" s="94">
        <f t="shared" si="92"/>
        <v>10</v>
      </c>
      <c r="Q325" s="72">
        <v>1</v>
      </c>
      <c r="R325" s="94">
        <f>R$3/U$3</f>
        <v>0.90909090909090906</v>
      </c>
      <c r="S325" s="93">
        <f>S324*Q325</f>
        <v>150289495621632</v>
      </c>
      <c r="T325" s="93">
        <f t="shared" si="93"/>
        <v>8.0875895293569933E+17</v>
      </c>
      <c r="U325" s="93">
        <f t="shared" si="94"/>
        <v>1.605882344434763E+20</v>
      </c>
      <c r="V325" s="93">
        <f t="shared" si="95"/>
        <v>8.0294117221738152E+20</v>
      </c>
      <c r="W325" s="93">
        <f t="shared" si="96"/>
        <v>332868.26666666666</v>
      </c>
      <c r="X325" s="94">
        <f t="shared" si="97"/>
        <v>198.56130662981846</v>
      </c>
      <c r="Y325" s="120">
        <f>X325/(($C325/R$3))</f>
        <v>16.355956065059182</v>
      </c>
    </row>
    <row r="326" spans="1:25">
      <c r="A326" s="67">
        <v>8192</v>
      </c>
      <c r="B326" s="67">
        <f t="shared" si="87"/>
        <v>10.666666666666666</v>
      </c>
      <c r="C326" s="112">
        <f t="shared" si="102"/>
        <v>14.74</v>
      </c>
      <c r="D326" s="115">
        <f>1+N326/200</f>
        <v>2.6</v>
      </c>
      <c r="E326" s="68">
        <f t="shared" ref="E326:E389" si="106">C326*K326*1</f>
        <v>275.41159359999</v>
      </c>
      <c r="F326" s="80">
        <f t="shared" si="98"/>
        <v>0.42000000000000026</v>
      </c>
      <c r="G326" s="80">
        <f t="shared" si="99"/>
        <v>5.1999999999999318</v>
      </c>
      <c r="H326" s="80">
        <f t="shared" si="105"/>
        <v>2.5999999999999659</v>
      </c>
      <c r="I326" s="80">
        <f t="shared" si="105"/>
        <v>2.5999999999999659</v>
      </c>
      <c r="J326" s="81">
        <f t="shared" si="88"/>
        <v>2.7639999999999723</v>
      </c>
      <c r="K326" s="82">
        <f t="shared" si="89"/>
        <v>18.684639999999323</v>
      </c>
      <c r="L326" s="70">
        <f t="shared" si="90"/>
        <v>1.8446744073709945E+19</v>
      </c>
      <c r="M326" s="67">
        <f t="shared" si="101"/>
        <v>64.000000000000028</v>
      </c>
      <c r="N326" s="71">
        <v>320</v>
      </c>
      <c r="O326" s="94">
        <f t="shared" si="91"/>
        <v>320</v>
      </c>
      <c r="P326" s="94">
        <f t="shared" si="92"/>
        <v>10</v>
      </c>
      <c r="Q326" s="72">
        <v>4</v>
      </c>
      <c r="R326" s="94">
        <f>R$3/U$3</f>
        <v>0.90909090909090906</v>
      </c>
      <c r="S326" s="93">
        <f>S325*Q326</f>
        <v>601157982486528</v>
      </c>
      <c r="T326" s="93">
        <f t="shared" si="93"/>
        <v>3.2676132322579415E+18</v>
      </c>
      <c r="U326" s="93">
        <f t="shared" si="94"/>
        <v>1.8446744073709945E+20</v>
      </c>
      <c r="V326" s="93">
        <f t="shared" si="95"/>
        <v>9.2233720368549724E+20</v>
      </c>
      <c r="W326" s="93">
        <f t="shared" si="96"/>
        <v>333141.33333333331</v>
      </c>
      <c r="X326" s="94">
        <f t="shared" si="97"/>
        <v>56.453266535963706</v>
      </c>
      <c r="Y326" s="120">
        <f>X326/(($C326/R$3))</f>
        <v>3.8299366713679581</v>
      </c>
    </row>
    <row r="327" spans="1:25">
      <c r="A327" s="67">
        <v>8192</v>
      </c>
      <c r="B327" s="67">
        <f t="shared" ref="B327:B390" si="107">N327/30</f>
        <v>10.7</v>
      </c>
      <c r="C327" s="112">
        <f t="shared" si="102"/>
        <v>14.74</v>
      </c>
      <c r="D327" s="116"/>
      <c r="E327" s="68">
        <f t="shared" si="106"/>
        <v>277.31310622547494</v>
      </c>
      <c r="F327" s="80">
        <f t="shared" si="98"/>
        <v>0.42100000000000026</v>
      </c>
      <c r="G327" s="80">
        <f t="shared" si="99"/>
        <v>5.2099999999999316</v>
      </c>
      <c r="H327" s="80">
        <f t="shared" si="105"/>
        <v>2.6049999999999658</v>
      </c>
      <c r="I327" s="80">
        <f t="shared" si="105"/>
        <v>2.6049999999999658</v>
      </c>
      <c r="J327" s="81">
        <f t="shared" ref="J327:J390" si="108">(1-F327)+F327*G327</f>
        <v>2.7724099999999723</v>
      </c>
      <c r="K327" s="82">
        <f t="shared" ref="K327:K390" si="109">J327*H327*I327</f>
        <v>18.813643570249319</v>
      </c>
      <c r="L327" s="70">
        <f t="shared" ref="L327:L390" si="110">POWER($M$1,N327)</f>
        <v>2.1189744572521923E+19</v>
      </c>
      <c r="M327" s="67">
        <f t="shared" si="101"/>
        <v>64.200000000000031</v>
      </c>
      <c r="N327" s="71">
        <v>321</v>
      </c>
      <c r="O327" s="94">
        <f t="shared" ref="O327:O390" si="111">$N327-P$3</f>
        <v>321</v>
      </c>
      <c r="P327" s="94">
        <f t="shared" ref="P327:P390" si="112">Q$3</f>
        <v>10</v>
      </c>
      <c r="Q327" s="72">
        <v>1</v>
      </c>
      <c r="R327" s="94">
        <f>R$3/U$3</f>
        <v>0.90909090909090906</v>
      </c>
      <c r="S327" s="93">
        <f>S326*Q327</f>
        <v>601157982486528</v>
      </c>
      <c r="T327" s="93">
        <f t="shared" ref="T327:T390" si="113">O327*S327*$K327*R327</f>
        <v>3.300455468930602E+18</v>
      </c>
      <c r="U327" s="93">
        <f t="shared" ref="U327:U390" si="114">P327*POWER($M$1,O327)</f>
        <v>2.1189744572521923E+20</v>
      </c>
      <c r="V327" s="93">
        <f t="shared" ref="V327:V390" si="115">$L327*P327*5</f>
        <v>1.0594872286260961E+21</v>
      </c>
      <c r="W327" s="93">
        <f t="shared" ref="W327:W390" si="116">$A327*(30+$B327)</f>
        <v>333414.40000000002</v>
      </c>
      <c r="X327" s="94">
        <f t="shared" ref="X327:X390" si="117">U327/T327</f>
        <v>64.202485905339984</v>
      </c>
      <c r="Y327" s="120">
        <f>X327/(($C327/R$3))</f>
        <v>4.3556639013120746</v>
      </c>
    </row>
    <row r="328" spans="1:25">
      <c r="A328" s="67">
        <v>8192</v>
      </c>
      <c r="B328" s="67">
        <f t="shared" si="107"/>
        <v>10.733333333333333</v>
      </c>
      <c r="C328" s="112">
        <f t="shared" si="102"/>
        <v>14.74</v>
      </c>
      <c r="D328" s="116"/>
      <c r="E328" s="68">
        <f t="shared" si="106"/>
        <v>279.22512881734991</v>
      </c>
      <c r="F328" s="80">
        <f t="shared" ref="F328:F391" si="118">F327+0.1%</f>
        <v>0.42200000000000026</v>
      </c>
      <c r="G328" s="80">
        <f t="shared" ref="G328:G391" si="119">G327+1%</f>
        <v>5.2199999999999314</v>
      </c>
      <c r="H328" s="80">
        <f t="shared" ref="H328:I343" si="120">H327+0.5%</f>
        <v>2.6099999999999657</v>
      </c>
      <c r="I328" s="80">
        <f t="shared" si="120"/>
        <v>2.6099999999999657</v>
      </c>
      <c r="J328" s="81">
        <f t="shared" si="108"/>
        <v>2.7808399999999724</v>
      </c>
      <c r="K328" s="82">
        <f t="shared" si="109"/>
        <v>18.943360163999316</v>
      </c>
      <c r="L328" s="70">
        <f t="shared" si="110"/>
        <v>2.4340624733263286E+19</v>
      </c>
      <c r="M328" s="67">
        <f t="shared" ref="M328:M391" si="121">LOG(L328,2)</f>
        <v>64.400000000000034</v>
      </c>
      <c r="N328" s="71">
        <v>322</v>
      </c>
      <c r="O328" s="94">
        <f t="shared" si="111"/>
        <v>322</v>
      </c>
      <c r="P328" s="94">
        <f t="shared" si="112"/>
        <v>10</v>
      </c>
      <c r="Q328" s="72">
        <v>1</v>
      </c>
      <c r="R328" s="94">
        <f>R$3/U$3</f>
        <v>0.90909090909090906</v>
      </c>
      <c r="S328" s="93">
        <f>S327*Q328</f>
        <v>601157982486528</v>
      </c>
      <c r="T328" s="93">
        <f t="shared" si="113"/>
        <v>3.3335641829283348E+18</v>
      </c>
      <c r="U328" s="93">
        <f t="shared" si="114"/>
        <v>2.4340624733263285E+20</v>
      </c>
      <c r="V328" s="93">
        <f t="shared" si="115"/>
        <v>1.2170312366631643E+21</v>
      </c>
      <c r="W328" s="93">
        <f t="shared" si="116"/>
        <v>333687.46666666667</v>
      </c>
      <c r="X328" s="94">
        <f t="shared" si="117"/>
        <v>73.016817428970327</v>
      </c>
      <c r="Y328" s="120">
        <f>X328/(($C328/R$3))</f>
        <v>4.9536511145841473</v>
      </c>
    </row>
    <row r="329" spans="1:25">
      <c r="A329" s="67">
        <v>8192</v>
      </c>
      <c r="B329" s="67">
        <f t="shared" si="107"/>
        <v>10.766666666666667</v>
      </c>
      <c r="C329" s="112">
        <f t="shared" si="102"/>
        <v>14.74</v>
      </c>
      <c r="D329" s="116"/>
      <c r="E329" s="68">
        <f t="shared" si="106"/>
        <v>281.14770307507479</v>
      </c>
      <c r="F329" s="80">
        <f t="shared" si="118"/>
        <v>0.42300000000000026</v>
      </c>
      <c r="G329" s="80">
        <f t="shared" si="119"/>
        <v>5.2299999999999311</v>
      </c>
      <c r="H329" s="80">
        <f t="shared" si="120"/>
        <v>2.6149999999999656</v>
      </c>
      <c r="I329" s="80">
        <f t="shared" si="120"/>
        <v>2.6149999999999656</v>
      </c>
      <c r="J329" s="81">
        <f t="shared" si="108"/>
        <v>2.7892899999999718</v>
      </c>
      <c r="K329" s="82">
        <f t="shared" si="109"/>
        <v>19.073792610249306</v>
      </c>
      <c r="L329" s="70">
        <f t="shared" si="110"/>
        <v>2.796003559069968E+19</v>
      </c>
      <c r="M329" s="67">
        <f t="shared" si="121"/>
        <v>64.600000000000023</v>
      </c>
      <c r="N329" s="71">
        <v>323</v>
      </c>
      <c r="O329" s="94">
        <f t="shared" si="111"/>
        <v>323</v>
      </c>
      <c r="P329" s="94">
        <f t="shared" si="112"/>
        <v>10</v>
      </c>
      <c r="Q329" s="72">
        <v>1</v>
      </c>
      <c r="R329" s="94">
        <f>R$3/U$3</f>
        <v>0.90909090909090906</v>
      </c>
      <c r="S329" s="93">
        <f>S328*Q329</f>
        <v>601157982486528</v>
      </c>
      <c r="T329" s="93">
        <f t="shared" si="113"/>
        <v>3.3669410426489871E+18</v>
      </c>
      <c r="U329" s="93">
        <f t="shared" si="114"/>
        <v>2.796003559069968E+20</v>
      </c>
      <c r="V329" s="93">
        <f t="shared" si="115"/>
        <v>1.3980017795349841E+21</v>
      </c>
      <c r="W329" s="93">
        <f t="shared" si="116"/>
        <v>333960.53333333333</v>
      </c>
      <c r="X329" s="94">
        <f t="shared" si="117"/>
        <v>83.042842855073388</v>
      </c>
      <c r="Y329" s="120">
        <f>X329/(($C329/R$3))</f>
        <v>5.6338427988516546</v>
      </c>
    </row>
    <row r="330" spans="1:25">
      <c r="A330" s="67">
        <v>8192</v>
      </c>
      <c r="B330" s="67">
        <f t="shared" si="107"/>
        <v>10.8</v>
      </c>
      <c r="C330" s="112">
        <f t="shared" si="102"/>
        <v>14.74</v>
      </c>
      <c r="D330" s="116"/>
      <c r="E330" s="68">
        <f t="shared" si="106"/>
        <v>283.08087078654972</v>
      </c>
      <c r="F330" s="80">
        <f t="shared" si="118"/>
        <v>0.42400000000000027</v>
      </c>
      <c r="G330" s="80">
        <f t="shared" si="119"/>
        <v>5.2399999999999309</v>
      </c>
      <c r="H330" s="80">
        <f t="shared" si="120"/>
        <v>2.6199999999999655</v>
      </c>
      <c r="I330" s="80">
        <f t="shared" si="120"/>
        <v>2.6199999999999655</v>
      </c>
      <c r="J330" s="81">
        <f t="shared" si="108"/>
        <v>2.7977599999999718</v>
      </c>
      <c r="K330" s="82">
        <f t="shared" si="109"/>
        <v>19.204943743999301</v>
      </c>
      <c r="L330" s="70">
        <f t="shared" si="110"/>
        <v>3.2117646888695276E+19</v>
      </c>
      <c r="M330" s="67">
        <f t="shared" si="121"/>
        <v>64.800000000000026</v>
      </c>
      <c r="N330" s="71">
        <v>324</v>
      </c>
      <c r="O330" s="94">
        <f t="shared" si="111"/>
        <v>324</v>
      </c>
      <c r="P330" s="94">
        <f t="shared" si="112"/>
        <v>10</v>
      </c>
      <c r="Q330" s="72">
        <v>1</v>
      </c>
      <c r="R330" s="94">
        <f>R$3/U$3</f>
        <v>0.90909090909090906</v>
      </c>
      <c r="S330" s="93">
        <f>S329*Q330</f>
        <v>601157982486528</v>
      </c>
      <c r="T330" s="93">
        <f t="shared" si="113"/>
        <v>3.4005877237370941E+18</v>
      </c>
      <c r="U330" s="93">
        <f t="shared" si="114"/>
        <v>3.2117646888695274E+20</v>
      </c>
      <c r="V330" s="93">
        <f t="shared" si="115"/>
        <v>1.6058823444347638E+21</v>
      </c>
      <c r="W330" s="93">
        <f t="shared" si="116"/>
        <v>334233.59999999998</v>
      </c>
      <c r="X330" s="94">
        <f t="shared" si="117"/>
        <v>94.447341159602303</v>
      </c>
      <c r="Y330" s="120">
        <f>X330/(($C330/R$3))</f>
        <v>6.407553674328514</v>
      </c>
    </row>
    <row r="331" spans="1:25">
      <c r="A331" s="67">
        <v>8192</v>
      </c>
      <c r="B331" s="67">
        <f t="shared" si="107"/>
        <v>10.833333333333334</v>
      </c>
      <c r="C331" s="112">
        <f t="shared" si="102"/>
        <v>14.74</v>
      </c>
      <c r="D331" s="116"/>
      <c r="E331" s="68">
        <f t="shared" si="106"/>
        <v>285.02467382811454</v>
      </c>
      <c r="F331" s="80">
        <f t="shared" si="118"/>
        <v>0.42500000000000027</v>
      </c>
      <c r="G331" s="80">
        <f t="shared" si="119"/>
        <v>5.2499999999999307</v>
      </c>
      <c r="H331" s="80">
        <f t="shared" si="120"/>
        <v>2.6249999999999654</v>
      </c>
      <c r="I331" s="80">
        <f t="shared" si="120"/>
        <v>2.6249999999999654</v>
      </c>
      <c r="J331" s="81">
        <f t="shared" si="108"/>
        <v>2.8062499999999715</v>
      </c>
      <c r="K331" s="82">
        <f t="shared" si="109"/>
        <v>19.336816406249291</v>
      </c>
      <c r="L331" s="70">
        <f t="shared" si="110"/>
        <v>3.6893488147419906E+19</v>
      </c>
      <c r="M331" s="67">
        <f t="shared" si="121"/>
        <v>65.000000000000028</v>
      </c>
      <c r="N331" s="71">
        <v>325</v>
      </c>
      <c r="O331" s="94">
        <f t="shared" si="111"/>
        <v>325</v>
      </c>
      <c r="P331" s="94">
        <f t="shared" si="112"/>
        <v>10</v>
      </c>
      <c r="Q331" s="72">
        <v>1</v>
      </c>
      <c r="R331" s="94">
        <f>R$3/U$3</f>
        <v>0.90909090909090906</v>
      </c>
      <c r="S331" s="93">
        <f>S330*Q331</f>
        <v>601157982486528</v>
      </c>
      <c r="T331" s="93">
        <f t="shared" si="113"/>
        <v>3.4345059091002691E+18</v>
      </c>
      <c r="U331" s="93">
        <f t="shared" si="114"/>
        <v>3.6893488147419903E+20</v>
      </c>
      <c r="V331" s="93">
        <f t="shared" si="115"/>
        <v>1.844674407370995E+21</v>
      </c>
      <c r="W331" s="93">
        <f t="shared" si="116"/>
        <v>334506.66666666669</v>
      </c>
      <c r="X331" s="94">
        <f t="shared" si="117"/>
        <v>107.4200747468937</v>
      </c>
      <c r="Y331" s="120">
        <f>X331/(($C331/R$3))</f>
        <v>7.2876577168855974</v>
      </c>
    </row>
    <row r="332" spans="1:25">
      <c r="A332" s="67">
        <v>8192</v>
      </c>
      <c r="B332" s="67">
        <f t="shared" si="107"/>
        <v>10.866666666666667</v>
      </c>
      <c r="C332" s="112">
        <f t="shared" si="102"/>
        <v>14.74</v>
      </c>
      <c r="D332" s="116"/>
      <c r="E332" s="68">
        <f t="shared" si="106"/>
        <v>286.97915416454953</v>
      </c>
      <c r="F332" s="80">
        <f t="shared" si="118"/>
        <v>0.42600000000000027</v>
      </c>
      <c r="G332" s="80">
        <f t="shared" si="119"/>
        <v>5.2599999999999305</v>
      </c>
      <c r="H332" s="80">
        <f t="shared" si="120"/>
        <v>2.6299999999999653</v>
      </c>
      <c r="I332" s="80">
        <f t="shared" si="120"/>
        <v>2.6299999999999653</v>
      </c>
      <c r="J332" s="81">
        <f t="shared" si="108"/>
        <v>2.8147599999999717</v>
      </c>
      <c r="K332" s="82">
        <f t="shared" si="109"/>
        <v>19.46941344399929</v>
      </c>
      <c r="L332" s="70">
        <f t="shared" si="110"/>
        <v>4.2379489145043853E+19</v>
      </c>
      <c r="M332" s="67">
        <f t="shared" si="121"/>
        <v>65.200000000000031</v>
      </c>
      <c r="N332" s="71">
        <v>326</v>
      </c>
      <c r="O332" s="94">
        <f t="shared" si="111"/>
        <v>326</v>
      </c>
      <c r="P332" s="94">
        <f t="shared" si="112"/>
        <v>10</v>
      </c>
      <c r="Q332" s="72">
        <v>1</v>
      </c>
      <c r="R332" s="94">
        <f>R$3/U$3</f>
        <v>0.90909090909090906</v>
      </c>
      <c r="S332" s="93">
        <f>S331*Q332</f>
        <v>601157982486528</v>
      </c>
      <c r="T332" s="93">
        <f t="shared" si="113"/>
        <v>3.4686972889256069E+18</v>
      </c>
      <c r="U332" s="93">
        <f t="shared" si="114"/>
        <v>4.2379489145043852E+20</v>
      </c>
      <c r="V332" s="93">
        <f t="shared" si="115"/>
        <v>2.1189744572521927E+21</v>
      </c>
      <c r="W332" s="93">
        <f t="shared" si="116"/>
        <v>334779.73333333334</v>
      </c>
      <c r="X332" s="94">
        <f t="shared" si="117"/>
        <v>122.17696044087623</v>
      </c>
      <c r="Y332" s="120">
        <f>X332/(($C332/R$3))</f>
        <v>8.2888032863552397</v>
      </c>
    </row>
    <row r="333" spans="1:25">
      <c r="A333" s="67">
        <v>8192</v>
      </c>
      <c r="B333" s="67">
        <f t="shared" si="107"/>
        <v>10.9</v>
      </c>
      <c r="C333" s="112">
        <f t="shared" si="102"/>
        <v>14.74</v>
      </c>
      <c r="D333" s="116"/>
      <c r="E333" s="68">
        <f t="shared" si="106"/>
        <v>288.9443538490745</v>
      </c>
      <c r="F333" s="80">
        <f t="shared" si="118"/>
        <v>0.42700000000000027</v>
      </c>
      <c r="G333" s="80">
        <f t="shared" si="119"/>
        <v>5.2699999999999303</v>
      </c>
      <c r="H333" s="80">
        <f t="shared" si="120"/>
        <v>2.6349999999999651</v>
      </c>
      <c r="I333" s="80">
        <f t="shared" si="120"/>
        <v>2.6349999999999651</v>
      </c>
      <c r="J333" s="81">
        <f t="shared" si="108"/>
        <v>2.8232899999999717</v>
      </c>
      <c r="K333" s="82">
        <f t="shared" si="109"/>
        <v>19.602737710249286</v>
      </c>
      <c r="L333" s="70">
        <f t="shared" si="110"/>
        <v>4.8681249466526581E+19</v>
      </c>
      <c r="M333" s="67">
        <f t="shared" si="121"/>
        <v>65.400000000000034</v>
      </c>
      <c r="N333" s="71">
        <v>327</v>
      </c>
      <c r="O333" s="94">
        <f t="shared" si="111"/>
        <v>327</v>
      </c>
      <c r="P333" s="94">
        <f t="shared" si="112"/>
        <v>10</v>
      </c>
      <c r="Q333" s="72">
        <v>1</v>
      </c>
      <c r="R333" s="94">
        <f>R$3/U$3</f>
        <v>0.90909090909090906</v>
      </c>
      <c r="S333" s="93">
        <f>S332*Q333</f>
        <v>601157982486528</v>
      </c>
      <c r="T333" s="93">
        <f t="shared" si="113"/>
        <v>3.5031635606960691E+18</v>
      </c>
      <c r="U333" s="93">
        <f t="shared" si="114"/>
        <v>4.8681249466526584E+20</v>
      </c>
      <c r="V333" s="93">
        <f t="shared" si="115"/>
        <v>2.4340624733263291E+21</v>
      </c>
      <c r="W333" s="93">
        <f t="shared" si="116"/>
        <v>335052.79999999999</v>
      </c>
      <c r="X333" s="94">
        <f t="shared" si="117"/>
        <v>138.96367846682486</v>
      </c>
      <c r="Y333" s="120">
        <f>X333/(($C333/R$3))</f>
        <v>9.4276579692554172</v>
      </c>
    </row>
    <row r="334" spans="1:25">
      <c r="A334" s="67">
        <v>8192</v>
      </c>
      <c r="B334" s="67">
        <f t="shared" si="107"/>
        <v>10.933333333333334</v>
      </c>
      <c r="C334" s="112">
        <f t="shared" si="102"/>
        <v>14.74</v>
      </c>
      <c r="D334" s="116"/>
      <c r="E334" s="68">
        <f t="shared" si="106"/>
        <v>290.9203150233493</v>
      </c>
      <c r="F334" s="80">
        <f t="shared" si="118"/>
        <v>0.42800000000000027</v>
      </c>
      <c r="G334" s="80">
        <f t="shared" si="119"/>
        <v>5.2799999999999301</v>
      </c>
      <c r="H334" s="80">
        <f t="shared" si="120"/>
        <v>2.639999999999965</v>
      </c>
      <c r="I334" s="80">
        <f t="shared" si="120"/>
        <v>2.639999999999965</v>
      </c>
      <c r="J334" s="81">
        <f t="shared" si="108"/>
        <v>2.8318399999999713</v>
      </c>
      <c r="K334" s="82">
        <f t="shared" si="109"/>
        <v>19.736792063999275</v>
      </c>
      <c r="L334" s="70">
        <f t="shared" si="110"/>
        <v>5.5920071181399376E+19</v>
      </c>
      <c r="M334" s="67">
        <f t="shared" si="121"/>
        <v>65.600000000000037</v>
      </c>
      <c r="N334" s="71">
        <v>328</v>
      </c>
      <c r="O334" s="94">
        <f t="shared" si="111"/>
        <v>328</v>
      </c>
      <c r="P334" s="94">
        <f t="shared" si="112"/>
        <v>10</v>
      </c>
      <c r="Q334" s="72">
        <v>1</v>
      </c>
      <c r="R334" s="94">
        <f>R$3/U$3</f>
        <v>0.90909090909090906</v>
      </c>
      <c r="S334" s="93">
        <f>S333*Q334</f>
        <v>601157982486528</v>
      </c>
      <c r="T334" s="93">
        <f t="shared" si="113"/>
        <v>3.5379064292068854E+18</v>
      </c>
      <c r="U334" s="93">
        <f t="shared" si="114"/>
        <v>5.5920071181399373E+20</v>
      </c>
      <c r="V334" s="93">
        <f t="shared" si="115"/>
        <v>2.7960035590699688E+21</v>
      </c>
      <c r="W334" s="93">
        <f t="shared" si="116"/>
        <v>335325.8666666667</v>
      </c>
      <c r="X334" s="94">
        <f t="shared" si="117"/>
        <v>158.05977998670622</v>
      </c>
      <c r="Y334" s="120">
        <f>X334/(($C334/R$3))</f>
        <v>10.723187244688345</v>
      </c>
    </row>
    <row r="335" spans="1:25">
      <c r="A335" s="67">
        <v>8192</v>
      </c>
      <c r="B335" s="67">
        <f t="shared" si="107"/>
        <v>10.966666666666667</v>
      </c>
      <c r="C335" s="112">
        <f t="shared" si="102"/>
        <v>14.74</v>
      </c>
      <c r="D335" s="116"/>
      <c r="E335" s="68">
        <f t="shared" si="106"/>
        <v>292.90707991747428</v>
      </c>
      <c r="F335" s="80">
        <f t="shared" si="118"/>
        <v>0.42900000000000027</v>
      </c>
      <c r="G335" s="80">
        <f t="shared" si="119"/>
        <v>5.2899999999999299</v>
      </c>
      <c r="H335" s="80">
        <f t="shared" si="120"/>
        <v>2.6449999999999649</v>
      </c>
      <c r="I335" s="80">
        <f t="shared" si="120"/>
        <v>2.6449999999999649</v>
      </c>
      <c r="J335" s="81">
        <f t="shared" si="108"/>
        <v>2.840409999999971</v>
      </c>
      <c r="K335" s="82">
        <f t="shared" si="109"/>
        <v>19.871579370249272</v>
      </c>
      <c r="L335" s="70">
        <f t="shared" si="110"/>
        <v>6.4235293777390576E+19</v>
      </c>
      <c r="M335" s="67">
        <f t="shared" si="121"/>
        <v>65.80000000000004</v>
      </c>
      <c r="N335" s="71">
        <v>329</v>
      </c>
      <c r="O335" s="94">
        <f t="shared" si="111"/>
        <v>329</v>
      </c>
      <c r="P335" s="94">
        <f t="shared" si="112"/>
        <v>10</v>
      </c>
      <c r="Q335" s="72">
        <v>1</v>
      </c>
      <c r="R335" s="94">
        <f>R$3/U$3</f>
        <v>0.90909090909090906</v>
      </c>
      <c r="S335" s="93">
        <f>S334*Q335</f>
        <v>601157982486528</v>
      </c>
      <c r="T335" s="93">
        <f t="shared" si="113"/>
        <v>3.5729276065819525E+18</v>
      </c>
      <c r="U335" s="93">
        <f t="shared" si="114"/>
        <v>6.4235293777390574E+20</v>
      </c>
      <c r="V335" s="93">
        <f t="shared" si="115"/>
        <v>3.2117646888695287E+21</v>
      </c>
      <c r="W335" s="93">
        <f t="shared" si="116"/>
        <v>335598.93333333335</v>
      </c>
      <c r="X335" s="94">
        <f t="shared" si="117"/>
        <v>179.78336213434054</v>
      </c>
      <c r="Y335" s="120">
        <f>X335/(($C335/R$3))</f>
        <v>12.196971650905056</v>
      </c>
    </row>
    <row r="336" spans="1:25">
      <c r="A336" s="67">
        <v>8192</v>
      </c>
      <c r="B336" s="67">
        <f t="shared" si="107"/>
        <v>11</v>
      </c>
      <c r="C336" s="112">
        <f t="shared" si="102"/>
        <v>14.74</v>
      </c>
      <c r="D336" s="116"/>
      <c r="E336" s="68">
        <f t="shared" si="106"/>
        <v>294.90469084998915</v>
      </c>
      <c r="F336" s="80">
        <f t="shared" si="118"/>
        <v>0.43000000000000027</v>
      </c>
      <c r="G336" s="80">
        <f t="shared" si="119"/>
        <v>5.2999999999999297</v>
      </c>
      <c r="H336" s="80">
        <f t="shared" si="120"/>
        <v>2.6499999999999648</v>
      </c>
      <c r="I336" s="80">
        <f t="shared" si="120"/>
        <v>2.6499999999999648</v>
      </c>
      <c r="J336" s="81">
        <f t="shared" si="108"/>
        <v>2.8489999999999709</v>
      </c>
      <c r="K336" s="82">
        <f t="shared" si="109"/>
        <v>20.007102499999263</v>
      </c>
      <c r="L336" s="70">
        <f t="shared" si="110"/>
        <v>7.3786976294839828E+19</v>
      </c>
      <c r="M336" s="67">
        <f t="shared" si="121"/>
        <v>66.000000000000043</v>
      </c>
      <c r="N336" s="71">
        <v>330</v>
      </c>
      <c r="O336" s="94">
        <f t="shared" si="111"/>
        <v>330</v>
      </c>
      <c r="P336" s="94">
        <f t="shared" si="112"/>
        <v>10</v>
      </c>
      <c r="Q336" s="72">
        <v>4</v>
      </c>
      <c r="R336" s="94">
        <f>R$3/U$3</f>
        <v>0.90909090909090906</v>
      </c>
      <c r="S336" s="93">
        <f>S335*Q336</f>
        <v>2404631929946112</v>
      </c>
      <c r="T336" s="93">
        <f t="shared" si="113"/>
        <v>1.4432915249160872E+19</v>
      </c>
      <c r="U336" s="93">
        <f t="shared" si="114"/>
        <v>7.3786976294839832E+20</v>
      </c>
      <c r="V336" s="93">
        <f t="shared" si="115"/>
        <v>3.6893488147419916E+21</v>
      </c>
      <c r="W336" s="93">
        <f t="shared" si="116"/>
        <v>335872</v>
      </c>
      <c r="X336" s="94">
        <f t="shared" si="117"/>
        <v>51.12409726034371</v>
      </c>
      <c r="Y336" s="120">
        <f>X336/(($C336/R$3))</f>
        <v>3.4683919443923821</v>
      </c>
    </row>
    <row r="337" spans="1:25">
      <c r="A337" s="67">
        <v>8192</v>
      </c>
      <c r="B337" s="67">
        <f t="shared" si="107"/>
        <v>11.033333333333333</v>
      </c>
      <c r="C337" s="112">
        <f t="shared" si="102"/>
        <v>14.74</v>
      </c>
      <c r="D337" s="116"/>
      <c r="E337" s="68">
        <f t="shared" si="106"/>
        <v>296.91319022787411</v>
      </c>
      <c r="F337" s="80">
        <f t="shared" si="118"/>
        <v>0.43100000000000027</v>
      </c>
      <c r="G337" s="80">
        <f t="shared" si="119"/>
        <v>5.3099999999999294</v>
      </c>
      <c r="H337" s="80">
        <f t="shared" si="120"/>
        <v>2.6549999999999647</v>
      </c>
      <c r="I337" s="80">
        <f t="shared" si="120"/>
        <v>2.6549999999999647</v>
      </c>
      <c r="J337" s="81">
        <f t="shared" si="108"/>
        <v>2.8576099999999709</v>
      </c>
      <c r="K337" s="82">
        <f t="shared" si="109"/>
        <v>20.143364330249259</v>
      </c>
      <c r="L337" s="70">
        <f t="shared" si="110"/>
        <v>8.4758978290087723E+19</v>
      </c>
      <c r="M337" s="67">
        <f t="shared" si="121"/>
        <v>66.200000000000045</v>
      </c>
      <c r="N337" s="71">
        <v>331</v>
      </c>
      <c r="O337" s="94">
        <f t="shared" si="111"/>
        <v>331</v>
      </c>
      <c r="P337" s="94">
        <f t="shared" si="112"/>
        <v>10</v>
      </c>
      <c r="Q337" s="72">
        <v>1</v>
      </c>
      <c r="R337" s="94">
        <f>R$3/U$3</f>
        <v>0.90909090909090906</v>
      </c>
      <c r="S337" s="93">
        <f>S336*Q337</f>
        <v>2404631929946112</v>
      </c>
      <c r="T337" s="93">
        <f t="shared" si="113"/>
        <v>1.4575247092648352E+19</v>
      </c>
      <c r="U337" s="93">
        <f t="shared" si="114"/>
        <v>8.475897829008773E+20</v>
      </c>
      <c r="V337" s="93">
        <f t="shared" si="115"/>
        <v>4.2379489145043865E+21</v>
      </c>
      <c r="W337" s="93">
        <f t="shared" si="116"/>
        <v>336145.06666666665</v>
      </c>
      <c r="X337" s="94">
        <f t="shared" si="117"/>
        <v>58.152687053133761</v>
      </c>
      <c r="Y337" s="120">
        <f>X337/(($C337/R$3))</f>
        <v>3.9452297865083961</v>
      </c>
    </row>
    <row r="338" spans="1:25">
      <c r="A338" s="67">
        <v>8192</v>
      </c>
      <c r="B338" s="67">
        <f t="shared" si="107"/>
        <v>11.066666666666666</v>
      </c>
      <c r="C338" s="112">
        <f t="shared" si="102"/>
        <v>14.74</v>
      </c>
      <c r="D338" s="116"/>
      <c r="E338" s="68">
        <f t="shared" si="106"/>
        <v>298.932620546549</v>
      </c>
      <c r="F338" s="80">
        <f t="shared" si="118"/>
        <v>0.43200000000000027</v>
      </c>
      <c r="G338" s="80">
        <f t="shared" si="119"/>
        <v>5.3199999999999292</v>
      </c>
      <c r="H338" s="80">
        <f t="shared" si="120"/>
        <v>2.6599999999999646</v>
      </c>
      <c r="I338" s="80">
        <f t="shared" si="120"/>
        <v>2.6599999999999646</v>
      </c>
      <c r="J338" s="81">
        <f t="shared" si="108"/>
        <v>2.8662399999999706</v>
      </c>
      <c r="K338" s="82">
        <f t="shared" si="109"/>
        <v>20.280367743999253</v>
      </c>
      <c r="L338" s="70">
        <f t="shared" si="110"/>
        <v>9.7362498933053194E+19</v>
      </c>
      <c r="M338" s="67">
        <f t="shared" si="121"/>
        <v>66.400000000000034</v>
      </c>
      <c r="N338" s="71">
        <v>332</v>
      </c>
      <c r="O338" s="94">
        <f t="shared" si="111"/>
        <v>332</v>
      </c>
      <c r="P338" s="94">
        <f t="shared" si="112"/>
        <v>10</v>
      </c>
      <c r="Q338" s="72">
        <v>1</v>
      </c>
      <c r="R338" s="94">
        <f>R$3/U$3</f>
        <v>0.90909090909090906</v>
      </c>
      <c r="S338" s="93">
        <f>S337*Q338</f>
        <v>2404631929946112</v>
      </c>
      <c r="T338" s="93">
        <f t="shared" si="113"/>
        <v>1.4718712893623249E+19</v>
      </c>
      <c r="U338" s="93">
        <f t="shared" si="114"/>
        <v>9.7362498933053194E+20</v>
      </c>
      <c r="V338" s="93">
        <f t="shared" si="115"/>
        <v>4.8681249466526602E+21</v>
      </c>
      <c r="W338" s="93">
        <f t="shared" si="116"/>
        <v>336418.1333333333</v>
      </c>
      <c r="X338" s="94">
        <f t="shared" si="117"/>
        <v>66.148785995570734</v>
      </c>
      <c r="Y338" s="120">
        <f>X338/(($C338/R$3))</f>
        <v>4.4877059698487605</v>
      </c>
    </row>
    <row r="339" spans="1:25">
      <c r="A339" s="67">
        <v>8192</v>
      </c>
      <c r="B339" s="67">
        <f t="shared" si="107"/>
        <v>11.1</v>
      </c>
      <c r="C339" s="112">
        <f t="shared" si="102"/>
        <v>14.74</v>
      </c>
      <c r="D339" s="116"/>
      <c r="E339" s="68">
        <f t="shared" si="106"/>
        <v>300.96302438987391</v>
      </c>
      <c r="F339" s="80">
        <f t="shared" si="118"/>
        <v>0.43300000000000027</v>
      </c>
      <c r="G339" s="80">
        <f t="shared" si="119"/>
        <v>5.329999999999929</v>
      </c>
      <c r="H339" s="80">
        <f t="shared" si="120"/>
        <v>2.6649999999999645</v>
      </c>
      <c r="I339" s="80">
        <f t="shared" si="120"/>
        <v>2.6649999999999645</v>
      </c>
      <c r="J339" s="81">
        <f t="shared" si="108"/>
        <v>2.8748899999999704</v>
      </c>
      <c r="K339" s="82">
        <f t="shared" si="109"/>
        <v>20.418115630249247</v>
      </c>
      <c r="L339" s="70">
        <f t="shared" si="110"/>
        <v>1.1184014236279878E+20</v>
      </c>
      <c r="M339" s="67">
        <f t="shared" si="121"/>
        <v>66.600000000000037</v>
      </c>
      <c r="N339" s="71">
        <v>333</v>
      </c>
      <c r="O339" s="94">
        <f t="shared" si="111"/>
        <v>333</v>
      </c>
      <c r="P339" s="94">
        <f t="shared" si="112"/>
        <v>10</v>
      </c>
      <c r="Q339" s="72">
        <v>1</v>
      </c>
      <c r="R339" s="94">
        <f>R$3/U$3</f>
        <v>0.90909090909090906</v>
      </c>
      <c r="S339" s="93">
        <f>S338*Q339</f>
        <v>2404631929946112</v>
      </c>
      <c r="T339" s="93">
        <f t="shared" si="113"/>
        <v>1.4863319618495543E+19</v>
      </c>
      <c r="U339" s="93">
        <f t="shared" si="114"/>
        <v>1.1184014236279878E+21</v>
      </c>
      <c r="V339" s="93">
        <f t="shared" si="115"/>
        <v>5.5920071181399396E+21</v>
      </c>
      <c r="W339" s="93">
        <f t="shared" si="116"/>
        <v>336691.20000000001</v>
      </c>
      <c r="X339" s="94">
        <f t="shared" si="117"/>
        <v>75.245735968449267</v>
      </c>
      <c r="Y339" s="120">
        <f>X339/(($C339/R$3))</f>
        <v>5.1048667549829894</v>
      </c>
    </row>
    <row r="340" spans="1:25">
      <c r="A340" s="67">
        <v>8192</v>
      </c>
      <c r="B340" s="67">
        <f t="shared" si="107"/>
        <v>11.133333333333333</v>
      </c>
      <c r="C340" s="112">
        <f t="shared" si="102"/>
        <v>14.74</v>
      </c>
      <c r="D340" s="116"/>
      <c r="E340" s="68">
        <f t="shared" si="106"/>
        <v>303.00444443014879</v>
      </c>
      <c r="F340" s="80">
        <f t="shared" si="118"/>
        <v>0.43400000000000027</v>
      </c>
      <c r="G340" s="80">
        <f t="shared" si="119"/>
        <v>5.3399999999999288</v>
      </c>
      <c r="H340" s="80">
        <f t="shared" si="120"/>
        <v>2.6699999999999644</v>
      </c>
      <c r="I340" s="80">
        <f t="shared" si="120"/>
        <v>2.6699999999999644</v>
      </c>
      <c r="J340" s="81">
        <f t="shared" si="108"/>
        <v>2.8835599999999704</v>
      </c>
      <c r="K340" s="82">
        <f t="shared" si="109"/>
        <v>20.556610883999241</v>
      </c>
      <c r="L340" s="70">
        <f t="shared" si="110"/>
        <v>1.2847058755478117E+20</v>
      </c>
      <c r="M340" s="67">
        <f t="shared" si="121"/>
        <v>66.80000000000004</v>
      </c>
      <c r="N340" s="71">
        <v>334</v>
      </c>
      <c r="O340" s="94">
        <f t="shared" si="111"/>
        <v>334</v>
      </c>
      <c r="P340" s="94">
        <f t="shared" si="112"/>
        <v>10</v>
      </c>
      <c r="Q340" s="72">
        <v>1</v>
      </c>
      <c r="R340" s="94">
        <f>R$3/U$3</f>
        <v>0.90909090909090906</v>
      </c>
      <c r="S340" s="93">
        <f>S339*Q340</f>
        <v>2404631929946112</v>
      </c>
      <c r="T340" s="93">
        <f t="shared" si="113"/>
        <v>1.5009074263317766E+19</v>
      </c>
      <c r="U340" s="93">
        <f t="shared" si="114"/>
        <v>1.2847058755478117E+21</v>
      </c>
      <c r="V340" s="93">
        <f t="shared" si="115"/>
        <v>6.4235293777390584E+21</v>
      </c>
      <c r="W340" s="93">
        <f t="shared" si="116"/>
        <v>336964.26666666666</v>
      </c>
      <c r="X340" s="94">
        <f t="shared" si="117"/>
        <v>85.595277430776505</v>
      </c>
      <c r="Y340" s="120">
        <f>X340/(($C340/R$3))</f>
        <v>5.8070066099577007</v>
      </c>
    </row>
    <row r="341" spans="1:25">
      <c r="A341" s="67">
        <v>8192</v>
      </c>
      <c r="B341" s="67">
        <f t="shared" si="107"/>
        <v>11.166666666666666</v>
      </c>
      <c r="C341" s="112">
        <f t="shared" si="102"/>
        <v>14.74</v>
      </c>
      <c r="D341" s="116"/>
      <c r="E341" s="68">
        <f t="shared" si="106"/>
        <v>305.05692342811369</v>
      </c>
      <c r="F341" s="80">
        <f t="shared" si="118"/>
        <v>0.43500000000000028</v>
      </c>
      <c r="G341" s="80">
        <f t="shared" si="119"/>
        <v>5.3499999999999286</v>
      </c>
      <c r="H341" s="80">
        <f t="shared" si="120"/>
        <v>2.6749999999999643</v>
      </c>
      <c r="I341" s="80">
        <f t="shared" si="120"/>
        <v>2.6749999999999643</v>
      </c>
      <c r="J341" s="81">
        <f t="shared" si="108"/>
        <v>2.8922499999999705</v>
      </c>
      <c r="K341" s="82">
        <f t="shared" si="109"/>
        <v>20.695856406249234</v>
      </c>
      <c r="L341" s="70">
        <f t="shared" si="110"/>
        <v>1.4757395258967969E+20</v>
      </c>
      <c r="M341" s="67">
        <f t="shared" si="121"/>
        <v>67.000000000000043</v>
      </c>
      <c r="N341" s="71">
        <v>335</v>
      </c>
      <c r="O341" s="94">
        <f t="shared" si="111"/>
        <v>335</v>
      </c>
      <c r="P341" s="94">
        <f t="shared" si="112"/>
        <v>10</v>
      </c>
      <c r="Q341" s="72">
        <v>1</v>
      </c>
      <c r="R341" s="94">
        <f>R$3/U$3</f>
        <v>0.90909090909090906</v>
      </c>
      <c r="S341" s="93">
        <f>S340*Q341</f>
        <v>2404631929946112</v>
      </c>
      <c r="T341" s="93">
        <f t="shared" si="113"/>
        <v>1.5155983853850587E+19</v>
      </c>
      <c r="U341" s="93">
        <f t="shared" si="114"/>
        <v>1.4757395258967969E+21</v>
      </c>
      <c r="V341" s="93">
        <f t="shared" si="115"/>
        <v>7.3786976294839842E+21</v>
      </c>
      <c r="W341" s="93">
        <f t="shared" si="116"/>
        <v>337237.33333333331</v>
      </c>
      <c r="X341" s="94">
        <f t="shared" si="117"/>
        <v>97.370090924309409</v>
      </c>
      <c r="Y341" s="120">
        <f>X341/(($C341/R$3))</f>
        <v>6.6058406325854415</v>
      </c>
    </row>
    <row r="342" spans="1:25">
      <c r="A342" s="67">
        <v>8192</v>
      </c>
      <c r="B342" s="67">
        <f t="shared" si="107"/>
        <v>11.2</v>
      </c>
      <c r="C342" s="112">
        <f t="shared" ref="C342:C405" si="122">IF(D342&gt;0,C341+D342,C341)</f>
        <v>14.74</v>
      </c>
      <c r="D342" s="116"/>
      <c r="E342" s="68">
        <f t="shared" si="106"/>
        <v>307.12050423294858</v>
      </c>
      <c r="F342" s="80">
        <f t="shared" si="118"/>
        <v>0.43600000000000028</v>
      </c>
      <c r="G342" s="80">
        <f t="shared" si="119"/>
        <v>5.3599999999999284</v>
      </c>
      <c r="H342" s="80">
        <f t="shared" si="120"/>
        <v>2.6799999999999642</v>
      </c>
      <c r="I342" s="80">
        <f t="shared" si="120"/>
        <v>2.6799999999999642</v>
      </c>
      <c r="J342" s="81">
        <f t="shared" si="108"/>
        <v>2.9009599999999698</v>
      </c>
      <c r="K342" s="82">
        <f t="shared" si="109"/>
        <v>20.835855103999226</v>
      </c>
      <c r="L342" s="70">
        <f t="shared" si="110"/>
        <v>1.6951795658017554E+20</v>
      </c>
      <c r="M342" s="67">
        <f t="shared" si="121"/>
        <v>67.200000000000031</v>
      </c>
      <c r="N342" s="71">
        <v>336</v>
      </c>
      <c r="O342" s="94">
        <f t="shared" si="111"/>
        <v>336</v>
      </c>
      <c r="P342" s="94">
        <f t="shared" si="112"/>
        <v>10</v>
      </c>
      <c r="Q342" s="72">
        <v>1</v>
      </c>
      <c r="R342" s="94">
        <f>R$3/U$3</f>
        <v>0.90909090909090906</v>
      </c>
      <c r="S342" s="93">
        <f>S341*Q342</f>
        <v>2404631929946112</v>
      </c>
      <c r="T342" s="93">
        <f t="shared" si="113"/>
        <v>1.5304055445628381E+19</v>
      </c>
      <c r="U342" s="93">
        <f t="shared" si="114"/>
        <v>1.6951795658017554E+21</v>
      </c>
      <c r="V342" s="93">
        <f t="shared" si="115"/>
        <v>8.4758978290087772E+21</v>
      </c>
      <c r="W342" s="93">
        <f t="shared" si="116"/>
        <v>337510.40000000002</v>
      </c>
      <c r="X342" s="94">
        <f t="shared" si="117"/>
        <v>110.76669003352214</v>
      </c>
      <c r="Y342" s="120">
        <f>X342/(($C342/R$3))</f>
        <v>7.5147008163854911</v>
      </c>
    </row>
    <row r="343" spans="1:25">
      <c r="A343" s="67">
        <v>8192</v>
      </c>
      <c r="B343" s="67">
        <f t="shared" si="107"/>
        <v>11.233333333333333</v>
      </c>
      <c r="C343" s="112">
        <f t="shared" si="122"/>
        <v>14.74</v>
      </c>
      <c r="D343" s="116"/>
      <c r="E343" s="68">
        <f t="shared" si="106"/>
        <v>309.19522978227349</v>
      </c>
      <c r="F343" s="80">
        <f t="shared" si="118"/>
        <v>0.43700000000000028</v>
      </c>
      <c r="G343" s="80">
        <f t="shared" si="119"/>
        <v>5.3699999999999282</v>
      </c>
      <c r="H343" s="80">
        <f t="shared" si="120"/>
        <v>2.6849999999999641</v>
      </c>
      <c r="I343" s="80">
        <f t="shared" si="120"/>
        <v>2.6849999999999641</v>
      </c>
      <c r="J343" s="81">
        <f t="shared" si="108"/>
        <v>2.9096899999999697</v>
      </c>
      <c r="K343" s="82">
        <f t="shared" si="109"/>
        <v>20.976609890249218</v>
      </c>
      <c r="L343" s="70">
        <f t="shared" si="110"/>
        <v>1.9472499786610645E+20</v>
      </c>
      <c r="M343" s="67">
        <f t="shared" si="121"/>
        <v>67.400000000000034</v>
      </c>
      <c r="N343" s="71">
        <v>337</v>
      </c>
      <c r="O343" s="94">
        <f t="shared" si="111"/>
        <v>337</v>
      </c>
      <c r="P343" s="94">
        <f t="shared" si="112"/>
        <v>10</v>
      </c>
      <c r="Q343" s="72">
        <v>1</v>
      </c>
      <c r="R343" s="94">
        <f>R$3/U$3</f>
        <v>0.90909090909090906</v>
      </c>
      <c r="S343" s="93">
        <f>S342*Q343</f>
        <v>2404631929946112</v>
      </c>
      <c r="T343" s="93">
        <f t="shared" si="113"/>
        <v>1.5453296124024836E+19</v>
      </c>
      <c r="U343" s="93">
        <f t="shared" si="114"/>
        <v>1.9472499786610644E+21</v>
      </c>
      <c r="V343" s="93">
        <f t="shared" si="115"/>
        <v>9.7362498933053226E+21</v>
      </c>
      <c r="W343" s="93">
        <f t="shared" si="116"/>
        <v>337783.46666666667</v>
      </c>
      <c r="X343" s="94">
        <f t="shared" si="117"/>
        <v>126.00871445372265</v>
      </c>
      <c r="Y343" s="120">
        <f>X343/(($C343/R$3))</f>
        <v>8.5487594609038435</v>
      </c>
    </row>
    <row r="344" spans="1:25">
      <c r="A344" s="67">
        <v>8192</v>
      </c>
      <c r="B344" s="67">
        <f t="shared" si="107"/>
        <v>11.266666666666667</v>
      </c>
      <c r="C344" s="112">
        <f t="shared" si="122"/>
        <v>14.74</v>
      </c>
      <c r="D344" s="116"/>
      <c r="E344" s="68">
        <f t="shared" si="106"/>
        <v>311.28114310214846</v>
      </c>
      <c r="F344" s="80">
        <f t="shared" si="118"/>
        <v>0.43800000000000028</v>
      </c>
      <c r="G344" s="80">
        <f t="shared" si="119"/>
        <v>5.379999999999928</v>
      </c>
      <c r="H344" s="80">
        <f t="shared" ref="H344:I359" si="123">H343+0.5%</f>
        <v>2.689999999999964</v>
      </c>
      <c r="I344" s="80">
        <f t="shared" si="123"/>
        <v>2.689999999999964</v>
      </c>
      <c r="J344" s="81">
        <f t="shared" si="108"/>
        <v>2.9184399999999697</v>
      </c>
      <c r="K344" s="82">
        <f t="shared" si="109"/>
        <v>21.118123683999215</v>
      </c>
      <c r="L344" s="70">
        <f t="shared" si="110"/>
        <v>2.2368028472559767E+20</v>
      </c>
      <c r="M344" s="67">
        <f t="shared" si="121"/>
        <v>67.600000000000037</v>
      </c>
      <c r="N344" s="71">
        <v>338</v>
      </c>
      <c r="O344" s="94">
        <f t="shared" si="111"/>
        <v>338</v>
      </c>
      <c r="P344" s="94">
        <f t="shared" si="112"/>
        <v>10</v>
      </c>
      <c r="Q344" s="72">
        <v>1</v>
      </c>
      <c r="R344" s="94">
        <f>R$3/U$3</f>
        <v>0.90909090909090906</v>
      </c>
      <c r="S344" s="93">
        <f>S343*Q344</f>
        <v>2404631929946112</v>
      </c>
      <c r="T344" s="93">
        <f t="shared" si="113"/>
        <v>1.5603713004318505E+19</v>
      </c>
      <c r="U344" s="93">
        <f t="shared" si="114"/>
        <v>2.2368028472559767E+21</v>
      </c>
      <c r="V344" s="93">
        <f t="shared" si="115"/>
        <v>1.1184014236279883E+22</v>
      </c>
      <c r="W344" s="93">
        <f t="shared" si="116"/>
        <v>338056.53333333333</v>
      </c>
      <c r="X344" s="94">
        <f t="shared" si="117"/>
        <v>143.3506785620138</v>
      </c>
      <c r="Y344" s="120">
        <f>X344/(($C344/R$3))</f>
        <v>9.725283484532822</v>
      </c>
    </row>
    <row r="345" spans="1:25">
      <c r="A345" s="67">
        <v>8192</v>
      </c>
      <c r="B345" s="67">
        <f t="shared" si="107"/>
        <v>11.3</v>
      </c>
      <c r="C345" s="112">
        <f t="shared" si="122"/>
        <v>14.74</v>
      </c>
      <c r="D345" s="116"/>
      <c r="E345" s="68">
        <f t="shared" si="106"/>
        <v>313.37828730707332</v>
      </c>
      <c r="F345" s="80">
        <f t="shared" si="118"/>
        <v>0.43900000000000028</v>
      </c>
      <c r="G345" s="80">
        <f t="shared" si="119"/>
        <v>5.3899999999999277</v>
      </c>
      <c r="H345" s="80">
        <f t="shared" si="123"/>
        <v>2.6949999999999639</v>
      </c>
      <c r="I345" s="80">
        <f t="shared" si="123"/>
        <v>2.6949999999999639</v>
      </c>
      <c r="J345" s="81">
        <f t="shared" si="108"/>
        <v>2.9272099999999694</v>
      </c>
      <c r="K345" s="82">
        <f t="shared" si="109"/>
        <v>21.260399410249207</v>
      </c>
      <c r="L345" s="70">
        <f t="shared" si="110"/>
        <v>2.5694117510956243E+20</v>
      </c>
      <c r="M345" s="67">
        <f t="shared" si="121"/>
        <v>67.80000000000004</v>
      </c>
      <c r="N345" s="71">
        <v>339</v>
      </c>
      <c r="O345" s="94">
        <f t="shared" si="111"/>
        <v>339</v>
      </c>
      <c r="P345" s="94">
        <f t="shared" si="112"/>
        <v>10</v>
      </c>
      <c r="Q345" s="72">
        <v>1</v>
      </c>
      <c r="R345" s="94">
        <f>R$3/U$3</f>
        <v>0.90909090909090906</v>
      </c>
      <c r="S345" s="93">
        <f>S344*Q345</f>
        <v>2404631929946112</v>
      </c>
      <c r="T345" s="93">
        <f t="shared" si="113"/>
        <v>1.5755313231758395E+19</v>
      </c>
      <c r="U345" s="93">
        <f t="shared" si="114"/>
        <v>2.5694117510956245E+21</v>
      </c>
      <c r="V345" s="93">
        <f t="shared" si="115"/>
        <v>1.2847058755478123E+22</v>
      </c>
      <c r="W345" s="93">
        <f t="shared" si="116"/>
        <v>338329.59999999998</v>
      </c>
      <c r="X345" s="94">
        <f t="shared" si="117"/>
        <v>163.08223856294995</v>
      </c>
      <c r="Y345" s="120">
        <f>X345/(($C345/R$3))</f>
        <v>11.063923918789007</v>
      </c>
    </row>
    <row r="346" spans="1:25">
      <c r="A346" s="67">
        <v>8192</v>
      </c>
      <c r="B346" s="67">
        <f t="shared" si="107"/>
        <v>11.333333333333334</v>
      </c>
      <c r="C346" s="112">
        <f t="shared" si="122"/>
        <v>14.74</v>
      </c>
      <c r="D346" s="116"/>
      <c r="E346" s="68">
        <f t="shared" si="106"/>
        <v>315.48670559998823</v>
      </c>
      <c r="F346" s="80">
        <f t="shared" si="118"/>
        <v>0.44000000000000028</v>
      </c>
      <c r="G346" s="80">
        <f t="shared" si="119"/>
        <v>5.3999999999999275</v>
      </c>
      <c r="H346" s="80">
        <f t="shared" si="123"/>
        <v>2.6999999999999638</v>
      </c>
      <c r="I346" s="80">
        <f t="shared" si="123"/>
        <v>2.6999999999999638</v>
      </c>
      <c r="J346" s="81">
        <f t="shared" si="108"/>
        <v>2.9359999999999693</v>
      </c>
      <c r="K346" s="82">
        <f t="shared" si="109"/>
        <v>21.4034399999992</v>
      </c>
      <c r="L346" s="70">
        <f t="shared" si="110"/>
        <v>2.9514790517935951E+20</v>
      </c>
      <c r="M346" s="67">
        <f t="shared" si="121"/>
        <v>68.000000000000028</v>
      </c>
      <c r="N346" s="71">
        <v>340</v>
      </c>
      <c r="O346" s="94">
        <f t="shared" si="111"/>
        <v>340</v>
      </c>
      <c r="P346" s="94">
        <f t="shared" si="112"/>
        <v>10</v>
      </c>
      <c r="Q346" s="72">
        <v>4</v>
      </c>
      <c r="R346" s="94">
        <f>R$3/U$3</f>
        <v>0.90909090909090906</v>
      </c>
      <c r="S346" s="93">
        <f>S345*Q346</f>
        <v>9618527719784448</v>
      </c>
      <c r="T346" s="93">
        <f t="shared" si="113"/>
        <v>6.363241592651826E+19</v>
      </c>
      <c r="U346" s="93">
        <f t="shared" si="114"/>
        <v>2.9514790517935954E+21</v>
      </c>
      <c r="V346" s="93">
        <f t="shared" si="115"/>
        <v>1.4757395258967977E+22</v>
      </c>
      <c r="W346" s="93">
        <f t="shared" si="116"/>
        <v>338602.66666666669</v>
      </c>
      <c r="X346" s="94">
        <f t="shared" si="117"/>
        <v>46.383262505731643</v>
      </c>
      <c r="Y346" s="120">
        <f>X346/(($C346/R$3))</f>
        <v>3.1467613640252132</v>
      </c>
    </row>
    <row r="347" spans="1:25">
      <c r="A347" s="67">
        <v>8192</v>
      </c>
      <c r="B347" s="67">
        <f t="shared" si="107"/>
        <v>11.366666666666667</v>
      </c>
      <c r="C347" s="112">
        <f t="shared" si="122"/>
        <v>14.74</v>
      </c>
      <c r="D347" s="116"/>
      <c r="E347" s="68">
        <f t="shared" si="106"/>
        <v>317.60644127227317</v>
      </c>
      <c r="F347" s="80">
        <f t="shared" si="118"/>
        <v>0.44100000000000028</v>
      </c>
      <c r="G347" s="80">
        <f t="shared" si="119"/>
        <v>5.4099999999999273</v>
      </c>
      <c r="H347" s="80">
        <f t="shared" si="123"/>
        <v>2.7049999999999637</v>
      </c>
      <c r="I347" s="80">
        <f t="shared" si="123"/>
        <v>2.7049999999999637</v>
      </c>
      <c r="J347" s="81">
        <f t="shared" si="108"/>
        <v>2.9448099999999693</v>
      </c>
      <c r="K347" s="82">
        <f t="shared" si="109"/>
        <v>21.547248390249198</v>
      </c>
      <c r="L347" s="70">
        <f t="shared" si="110"/>
        <v>3.3903591316035115E+20</v>
      </c>
      <c r="M347" s="67">
        <f t="shared" si="121"/>
        <v>68.200000000000031</v>
      </c>
      <c r="N347" s="71">
        <v>341</v>
      </c>
      <c r="O347" s="94">
        <f t="shared" si="111"/>
        <v>341</v>
      </c>
      <c r="P347" s="94">
        <f t="shared" si="112"/>
        <v>10</v>
      </c>
      <c r="Q347" s="72">
        <v>1</v>
      </c>
      <c r="R347" s="94">
        <f>R$3/U$3</f>
        <v>0.90909090909090906</v>
      </c>
      <c r="S347" s="93">
        <f>S346*Q347</f>
        <v>9618527719784448</v>
      </c>
      <c r="T347" s="93">
        <f t="shared" si="113"/>
        <v>6.4248369837274743E+19</v>
      </c>
      <c r="U347" s="93">
        <f t="shared" si="114"/>
        <v>3.3903591316035113E+21</v>
      </c>
      <c r="V347" s="93">
        <f t="shared" si="115"/>
        <v>1.6951795658017556E+22</v>
      </c>
      <c r="W347" s="93">
        <f t="shared" si="116"/>
        <v>338875.73333333334</v>
      </c>
      <c r="X347" s="94">
        <f t="shared" si="117"/>
        <v>52.769574390610281</v>
      </c>
      <c r="Y347" s="120">
        <f>X347/(($C347/R$3))</f>
        <v>3.5800253996343474</v>
      </c>
    </row>
    <row r="348" spans="1:25">
      <c r="A348" s="67">
        <v>8192</v>
      </c>
      <c r="B348" s="67">
        <f t="shared" si="107"/>
        <v>11.4</v>
      </c>
      <c r="C348" s="112">
        <f t="shared" si="122"/>
        <v>14.74</v>
      </c>
      <c r="D348" s="116"/>
      <c r="E348" s="68">
        <f t="shared" si="106"/>
        <v>319.73753770374805</v>
      </c>
      <c r="F348" s="80">
        <f t="shared" si="118"/>
        <v>0.44200000000000028</v>
      </c>
      <c r="G348" s="80">
        <f t="shared" si="119"/>
        <v>5.4199999999999271</v>
      </c>
      <c r="H348" s="80">
        <f t="shared" si="123"/>
        <v>2.7099999999999635</v>
      </c>
      <c r="I348" s="80">
        <f t="shared" si="123"/>
        <v>2.7099999999999635</v>
      </c>
      <c r="J348" s="81">
        <f t="shared" si="108"/>
        <v>2.953639999999969</v>
      </c>
      <c r="K348" s="82">
        <f t="shared" si="109"/>
        <v>21.691827523999187</v>
      </c>
      <c r="L348" s="70">
        <f t="shared" si="110"/>
        <v>3.8944999573221304E+20</v>
      </c>
      <c r="M348" s="67">
        <f t="shared" si="121"/>
        <v>68.400000000000034</v>
      </c>
      <c r="N348" s="71">
        <v>342</v>
      </c>
      <c r="O348" s="94">
        <f t="shared" si="111"/>
        <v>342</v>
      </c>
      <c r="P348" s="94">
        <f t="shared" si="112"/>
        <v>10</v>
      </c>
      <c r="Q348" s="72">
        <v>1</v>
      </c>
      <c r="R348" s="94">
        <f>R$3/U$3</f>
        <v>0.90909090909090906</v>
      </c>
      <c r="S348" s="93">
        <f>S347*Q348</f>
        <v>9618527719784448</v>
      </c>
      <c r="T348" s="93">
        <f t="shared" si="113"/>
        <v>6.4869143601518494E+19</v>
      </c>
      <c r="U348" s="93">
        <f t="shared" si="114"/>
        <v>3.8944999573221304E+21</v>
      </c>
      <c r="V348" s="93">
        <f t="shared" si="115"/>
        <v>1.9472499786610654E+22</v>
      </c>
      <c r="W348" s="93">
        <f t="shared" si="116"/>
        <v>339148.79999999999</v>
      </c>
      <c r="X348" s="94">
        <f t="shared" si="117"/>
        <v>60.036247452956445</v>
      </c>
      <c r="Y348" s="120">
        <f>X348/(($C348/R$3))</f>
        <v>4.0730154310011155</v>
      </c>
    </row>
    <row r="349" spans="1:25">
      <c r="A349" s="67">
        <v>8192</v>
      </c>
      <c r="B349" s="67">
        <f t="shared" si="107"/>
        <v>11.433333333333334</v>
      </c>
      <c r="C349" s="112">
        <f t="shared" si="122"/>
        <v>14.74</v>
      </c>
      <c r="D349" s="116"/>
      <c r="E349" s="68">
        <f t="shared" si="106"/>
        <v>321.88003836267291</v>
      </c>
      <c r="F349" s="80">
        <f t="shared" si="118"/>
        <v>0.44300000000000028</v>
      </c>
      <c r="G349" s="80">
        <f t="shared" si="119"/>
        <v>5.4299999999999269</v>
      </c>
      <c r="H349" s="80">
        <f t="shared" si="123"/>
        <v>2.7149999999999634</v>
      </c>
      <c r="I349" s="80">
        <f t="shared" si="123"/>
        <v>2.7149999999999634</v>
      </c>
      <c r="J349" s="81">
        <f t="shared" si="108"/>
        <v>2.9624899999999688</v>
      </c>
      <c r="K349" s="82">
        <f t="shared" si="109"/>
        <v>21.837180350249181</v>
      </c>
      <c r="L349" s="70">
        <f t="shared" si="110"/>
        <v>4.4736056945119547E+20</v>
      </c>
      <c r="M349" s="67">
        <f t="shared" si="121"/>
        <v>68.600000000000037</v>
      </c>
      <c r="N349" s="71">
        <v>343</v>
      </c>
      <c r="O349" s="94">
        <f t="shared" si="111"/>
        <v>343</v>
      </c>
      <c r="P349" s="94">
        <f t="shared" si="112"/>
        <v>10</v>
      </c>
      <c r="Q349" s="72">
        <v>1</v>
      </c>
      <c r="R349" s="94">
        <f>R$3/U$3</f>
        <v>0.90909090909090906</v>
      </c>
      <c r="S349" s="93">
        <f>S348*Q349</f>
        <v>9618527719784448</v>
      </c>
      <c r="T349" s="93">
        <f t="shared" si="113"/>
        <v>6.5494766282396156E+19</v>
      </c>
      <c r="U349" s="93">
        <f t="shared" si="114"/>
        <v>4.4736056945119545E+21</v>
      </c>
      <c r="V349" s="93">
        <f t="shared" si="115"/>
        <v>2.2368028472559771E+22</v>
      </c>
      <c r="W349" s="93">
        <f t="shared" si="116"/>
        <v>339421.8666666667</v>
      </c>
      <c r="X349" s="94">
        <f t="shared" si="117"/>
        <v>68.304781411432884</v>
      </c>
      <c r="Y349" s="120">
        <f>X349/(($C349/R$3))</f>
        <v>4.6339743155653244</v>
      </c>
    </row>
    <row r="350" spans="1:25">
      <c r="A350" s="67">
        <v>8192</v>
      </c>
      <c r="B350" s="67">
        <f t="shared" si="107"/>
        <v>11.466666666666667</v>
      </c>
      <c r="C350" s="112">
        <f t="shared" si="122"/>
        <v>14.74</v>
      </c>
      <c r="D350" s="116"/>
      <c r="E350" s="68">
        <f t="shared" si="106"/>
        <v>324.03398680574787</v>
      </c>
      <c r="F350" s="80">
        <f t="shared" si="118"/>
        <v>0.44400000000000028</v>
      </c>
      <c r="G350" s="80">
        <f t="shared" si="119"/>
        <v>5.4399999999999267</v>
      </c>
      <c r="H350" s="80">
        <f t="shared" si="123"/>
        <v>2.7199999999999633</v>
      </c>
      <c r="I350" s="80">
        <f t="shared" si="123"/>
        <v>2.7199999999999633</v>
      </c>
      <c r="J350" s="81">
        <f t="shared" si="108"/>
        <v>2.9713599999999687</v>
      </c>
      <c r="K350" s="82">
        <f t="shared" si="109"/>
        <v>21.983309823999178</v>
      </c>
      <c r="L350" s="70">
        <f t="shared" si="110"/>
        <v>5.1388235021912506E+20</v>
      </c>
      <c r="M350" s="67">
        <f t="shared" si="121"/>
        <v>68.800000000000026</v>
      </c>
      <c r="N350" s="71">
        <v>344</v>
      </c>
      <c r="O350" s="94">
        <f t="shared" si="111"/>
        <v>344</v>
      </c>
      <c r="P350" s="94">
        <f t="shared" si="112"/>
        <v>10</v>
      </c>
      <c r="Q350" s="72">
        <v>1</v>
      </c>
      <c r="R350" s="94">
        <f>R$3/U$3</f>
        <v>0.90909090909090906</v>
      </c>
      <c r="S350" s="93">
        <f>S349*Q350</f>
        <v>9618527719784448</v>
      </c>
      <c r="T350" s="93">
        <f t="shared" si="113"/>
        <v>6.6125267064247796E+19</v>
      </c>
      <c r="U350" s="93">
        <f t="shared" si="114"/>
        <v>5.1388235021912501E+21</v>
      </c>
      <c r="V350" s="93">
        <f t="shared" si="115"/>
        <v>2.5694117510956251E+22</v>
      </c>
      <c r="W350" s="93">
        <f t="shared" si="116"/>
        <v>339694.93333333335</v>
      </c>
      <c r="X350" s="94">
        <f t="shared" si="117"/>
        <v>77.713463103269305</v>
      </c>
      <c r="Y350" s="120">
        <f>X350/(($C350/R$3))</f>
        <v>5.2722837926234263</v>
      </c>
    </row>
    <row r="351" spans="1:25">
      <c r="A351" s="67">
        <v>8192</v>
      </c>
      <c r="B351" s="67">
        <f t="shared" si="107"/>
        <v>11.5</v>
      </c>
      <c r="C351" s="112">
        <f t="shared" si="122"/>
        <v>14.74</v>
      </c>
      <c r="D351" s="116"/>
      <c r="E351" s="68">
        <f t="shared" si="106"/>
        <v>326.19942667811279</v>
      </c>
      <c r="F351" s="80">
        <f t="shared" si="118"/>
        <v>0.44500000000000028</v>
      </c>
      <c r="G351" s="80">
        <f t="shared" si="119"/>
        <v>5.4499999999999265</v>
      </c>
      <c r="H351" s="80">
        <f t="shared" si="123"/>
        <v>2.7249999999999632</v>
      </c>
      <c r="I351" s="80">
        <f t="shared" si="123"/>
        <v>2.7249999999999632</v>
      </c>
      <c r="J351" s="81">
        <f t="shared" si="108"/>
        <v>2.9802499999999688</v>
      </c>
      <c r="K351" s="82">
        <f t="shared" si="109"/>
        <v>22.130218906249173</v>
      </c>
      <c r="L351" s="70">
        <f t="shared" si="110"/>
        <v>5.9029581035871928E+20</v>
      </c>
      <c r="M351" s="67">
        <f t="shared" si="121"/>
        <v>69.000000000000028</v>
      </c>
      <c r="N351" s="71">
        <v>345</v>
      </c>
      <c r="O351" s="94">
        <f t="shared" si="111"/>
        <v>345</v>
      </c>
      <c r="P351" s="94">
        <f t="shared" si="112"/>
        <v>10</v>
      </c>
      <c r="Q351" s="72">
        <v>1</v>
      </c>
      <c r="R351" s="94">
        <f>R$3/U$3</f>
        <v>0.90909090909090906</v>
      </c>
      <c r="S351" s="93">
        <f>S350*Q351</f>
        <v>9618527719784448</v>
      </c>
      <c r="T351" s="93">
        <f t="shared" si="113"/>
        <v>6.6760675252869235E+19</v>
      </c>
      <c r="U351" s="93">
        <f t="shared" si="114"/>
        <v>5.9029581035871928E+21</v>
      </c>
      <c r="V351" s="93">
        <f t="shared" si="115"/>
        <v>2.9514790517935962E+22</v>
      </c>
      <c r="W351" s="93">
        <f t="shared" si="116"/>
        <v>339968</v>
      </c>
      <c r="X351" s="94">
        <f t="shared" si="117"/>
        <v>88.419688405316066</v>
      </c>
      <c r="Y351" s="120">
        <f>X351/(($C351/R$3))</f>
        <v>5.9986220085017683</v>
      </c>
    </row>
    <row r="352" spans="1:25">
      <c r="A352" s="67">
        <v>8192</v>
      </c>
      <c r="B352" s="67">
        <f t="shared" si="107"/>
        <v>11.533333333333333</v>
      </c>
      <c r="C352" s="112">
        <f t="shared" si="122"/>
        <v>14.74</v>
      </c>
      <c r="D352" s="116"/>
      <c r="E352" s="68">
        <f t="shared" si="106"/>
        <v>328.3764017133476</v>
      </c>
      <c r="F352" s="80">
        <f t="shared" si="118"/>
        <v>0.44600000000000029</v>
      </c>
      <c r="G352" s="80">
        <f t="shared" si="119"/>
        <v>5.4599999999999262</v>
      </c>
      <c r="H352" s="80">
        <f t="shared" si="123"/>
        <v>2.7299999999999631</v>
      </c>
      <c r="I352" s="80">
        <f t="shared" si="123"/>
        <v>2.7299999999999631</v>
      </c>
      <c r="J352" s="81">
        <f t="shared" si="108"/>
        <v>2.9891599999999685</v>
      </c>
      <c r="K352" s="82">
        <f t="shared" si="109"/>
        <v>22.277910563999161</v>
      </c>
      <c r="L352" s="70">
        <f t="shared" si="110"/>
        <v>6.7807182632070257E+20</v>
      </c>
      <c r="M352" s="67">
        <f t="shared" si="121"/>
        <v>69.200000000000031</v>
      </c>
      <c r="N352" s="71">
        <v>346</v>
      </c>
      <c r="O352" s="94">
        <f t="shared" si="111"/>
        <v>346</v>
      </c>
      <c r="P352" s="94">
        <f t="shared" si="112"/>
        <v>10</v>
      </c>
      <c r="Q352" s="72">
        <v>1</v>
      </c>
      <c r="R352" s="94">
        <f>R$3/U$3</f>
        <v>0.90909090909090906</v>
      </c>
      <c r="S352" s="93">
        <f>S351*Q352</f>
        <v>9618527719784448</v>
      </c>
      <c r="T352" s="93">
        <f t="shared" si="113"/>
        <v>6.740102027577439E+19</v>
      </c>
      <c r="U352" s="93">
        <f t="shared" si="114"/>
        <v>6.7807182632070257E+21</v>
      </c>
      <c r="V352" s="93">
        <f t="shared" si="115"/>
        <v>3.390359131603513E+22</v>
      </c>
      <c r="W352" s="93">
        <f t="shared" si="116"/>
        <v>340241.06666666665</v>
      </c>
      <c r="X352" s="94">
        <f t="shared" si="117"/>
        <v>100.60260564993531</v>
      </c>
      <c r="Y352" s="120">
        <f>X352/(($C352/R$3))</f>
        <v>6.8251428527771578</v>
      </c>
    </row>
    <row r="353" spans="1:25">
      <c r="A353" s="67">
        <v>8192</v>
      </c>
      <c r="B353" s="67">
        <f t="shared" si="107"/>
        <v>11.566666666666666</v>
      </c>
      <c r="C353" s="112">
        <f t="shared" si="122"/>
        <v>14.74</v>
      </c>
      <c r="D353" s="116"/>
      <c r="E353" s="68">
        <f t="shared" si="106"/>
        <v>330.56495573347257</v>
      </c>
      <c r="F353" s="80">
        <f t="shared" si="118"/>
        <v>0.44700000000000029</v>
      </c>
      <c r="G353" s="80">
        <f t="shared" si="119"/>
        <v>5.469999999999926</v>
      </c>
      <c r="H353" s="80">
        <f t="shared" si="123"/>
        <v>2.734999999999963</v>
      </c>
      <c r="I353" s="80">
        <f t="shared" si="123"/>
        <v>2.734999999999963</v>
      </c>
      <c r="J353" s="81">
        <f t="shared" si="108"/>
        <v>2.9980899999999684</v>
      </c>
      <c r="K353" s="82">
        <f t="shared" si="109"/>
        <v>22.426387770249157</v>
      </c>
      <c r="L353" s="70">
        <f t="shared" si="110"/>
        <v>7.7889999146442621E+20</v>
      </c>
      <c r="M353" s="67">
        <f t="shared" si="121"/>
        <v>69.400000000000034</v>
      </c>
      <c r="N353" s="71">
        <v>347</v>
      </c>
      <c r="O353" s="94">
        <f t="shared" si="111"/>
        <v>347</v>
      </c>
      <c r="P353" s="94">
        <f t="shared" si="112"/>
        <v>10</v>
      </c>
      <c r="Q353" s="72">
        <v>1</v>
      </c>
      <c r="R353" s="94">
        <f>R$3/U$3</f>
        <v>0.90909090909090906</v>
      </c>
      <c r="S353" s="93">
        <f>S352*Q353</f>
        <v>9618527719784448</v>
      </c>
      <c r="T353" s="93">
        <f t="shared" si="113"/>
        <v>6.8046331682457666E+19</v>
      </c>
      <c r="U353" s="93">
        <f t="shared" si="114"/>
        <v>7.7889999146442618E+21</v>
      </c>
      <c r="V353" s="93">
        <f t="shared" si="115"/>
        <v>3.8944999573221307E+22</v>
      </c>
      <c r="W353" s="93">
        <f t="shared" si="116"/>
        <v>340514.1333333333</v>
      </c>
      <c r="X353" s="94">
        <f t="shared" si="117"/>
        <v>114.46612509535565</v>
      </c>
      <c r="Y353" s="120">
        <f>X353/(($C353/R$3))</f>
        <v>7.7656801285858652</v>
      </c>
    </row>
    <row r="354" spans="1:25">
      <c r="A354" s="67">
        <v>8192</v>
      </c>
      <c r="B354" s="67">
        <f t="shared" si="107"/>
        <v>11.6</v>
      </c>
      <c r="C354" s="112">
        <f t="shared" si="122"/>
        <v>14.74</v>
      </c>
      <c r="D354" s="116"/>
      <c r="E354" s="68">
        <f t="shared" si="106"/>
        <v>332.76513264894749</v>
      </c>
      <c r="F354" s="80">
        <f t="shared" si="118"/>
        <v>0.44800000000000029</v>
      </c>
      <c r="G354" s="80">
        <f t="shared" si="119"/>
        <v>5.4799999999999258</v>
      </c>
      <c r="H354" s="80">
        <f t="shared" si="123"/>
        <v>2.7399999999999629</v>
      </c>
      <c r="I354" s="80">
        <f t="shared" si="123"/>
        <v>2.7399999999999629</v>
      </c>
      <c r="J354" s="81">
        <f t="shared" si="108"/>
        <v>3.007039999999968</v>
      </c>
      <c r="K354" s="82">
        <f t="shared" si="109"/>
        <v>22.575653503999149</v>
      </c>
      <c r="L354" s="70">
        <f t="shared" si="110"/>
        <v>8.9472113890239119E+20</v>
      </c>
      <c r="M354" s="67">
        <f t="shared" si="121"/>
        <v>69.600000000000037</v>
      </c>
      <c r="N354" s="71">
        <v>348</v>
      </c>
      <c r="O354" s="94">
        <f t="shared" si="111"/>
        <v>348</v>
      </c>
      <c r="P354" s="94">
        <f t="shared" si="112"/>
        <v>10</v>
      </c>
      <c r="Q354" s="72">
        <v>1</v>
      </c>
      <c r="R354" s="94">
        <f>R$3/U$3</f>
        <v>0.90909090909090906</v>
      </c>
      <c r="S354" s="93">
        <f>S353*Q354</f>
        <v>9618527719784448</v>
      </c>
      <c r="T354" s="93">
        <f t="shared" si="113"/>
        <v>6.8696639144656101E+19</v>
      </c>
      <c r="U354" s="93">
        <f t="shared" si="114"/>
        <v>8.9472113890239122E+21</v>
      </c>
      <c r="V354" s="93">
        <f t="shared" si="115"/>
        <v>4.4736056945119559E+22</v>
      </c>
      <c r="W354" s="93">
        <f t="shared" si="116"/>
        <v>340787.20000000001</v>
      </c>
      <c r="X354" s="94">
        <f t="shared" si="117"/>
        <v>130.2423451922235</v>
      </c>
      <c r="Y354" s="120">
        <f>X354/(($C354/R$3))</f>
        <v>8.8359799994724213</v>
      </c>
    </row>
    <row r="355" spans="1:25">
      <c r="A355" s="67">
        <v>8192</v>
      </c>
      <c r="B355" s="67">
        <f t="shared" si="107"/>
        <v>11.633333333333333</v>
      </c>
      <c r="C355" s="112">
        <f t="shared" si="122"/>
        <v>14.74</v>
      </c>
      <c r="D355" s="116"/>
      <c r="E355" s="68">
        <f t="shared" si="106"/>
        <v>334.97697645867237</v>
      </c>
      <c r="F355" s="80">
        <f t="shared" si="118"/>
        <v>0.44900000000000029</v>
      </c>
      <c r="G355" s="80">
        <f t="shared" si="119"/>
        <v>5.4899999999999256</v>
      </c>
      <c r="H355" s="80">
        <f t="shared" si="123"/>
        <v>2.7449999999999628</v>
      </c>
      <c r="I355" s="80">
        <f t="shared" si="123"/>
        <v>2.7449999999999628</v>
      </c>
      <c r="J355" s="81">
        <f t="shared" si="108"/>
        <v>3.0160099999999681</v>
      </c>
      <c r="K355" s="82">
        <f t="shared" si="109"/>
        <v>22.725710750249142</v>
      </c>
      <c r="L355" s="70">
        <f t="shared" si="110"/>
        <v>1.0277647004382505E+21</v>
      </c>
      <c r="M355" s="67">
        <f t="shared" si="121"/>
        <v>69.80000000000004</v>
      </c>
      <c r="N355" s="71">
        <v>349</v>
      </c>
      <c r="O355" s="94">
        <f t="shared" si="111"/>
        <v>349</v>
      </c>
      <c r="P355" s="94">
        <f t="shared" si="112"/>
        <v>10</v>
      </c>
      <c r="Q355" s="72">
        <v>1</v>
      </c>
      <c r="R355" s="94">
        <f>R$3/U$3</f>
        <v>0.90909090909090906</v>
      </c>
      <c r="S355" s="93">
        <f>S354*Q355</f>
        <v>9618527719784448</v>
      </c>
      <c r="T355" s="93">
        <f t="shared" si="113"/>
        <v>6.9351972456611914E+19</v>
      </c>
      <c r="U355" s="93">
        <f t="shared" si="114"/>
        <v>1.0277647004382504E+22</v>
      </c>
      <c r="V355" s="93">
        <f t="shared" si="115"/>
        <v>5.1388235021912526E+22</v>
      </c>
      <c r="W355" s="93">
        <f t="shared" si="116"/>
        <v>341060.26666666666</v>
      </c>
      <c r="X355" s="94">
        <f t="shared" si="117"/>
        <v>148.19545342870271</v>
      </c>
      <c r="Y355" s="120">
        <f>X355/(($C355/R$3))</f>
        <v>10.053965632883495</v>
      </c>
    </row>
    <row r="356" spans="1:25">
      <c r="A356" s="67">
        <v>8192</v>
      </c>
      <c r="B356" s="67">
        <f t="shared" si="107"/>
        <v>11.666666666666666</v>
      </c>
      <c r="C356" s="112">
        <f t="shared" si="122"/>
        <v>14.74</v>
      </c>
      <c r="D356" s="116"/>
      <c r="E356" s="68">
        <f t="shared" si="106"/>
        <v>337.20053124998725</v>
      </c>
      <c r="F356" s="80">
        <f t="shared" si="118"/>
        <v>0.45000000000000029</v>
      </c>
      <c r="G356" s="80">
        <f t="shared" si="119"/>
        <v>5.4999999999999254</v>
      </c>
      <c r="H356" s="80">
        <f t="shared" si="123"/>
        <v>2.7499999999999627</v>
      </c>
      <c r="I356" s="80">
        <f t="shared" si="123"/>
        <v>2.7499999999999627</v>
      </c>
      <c r="J356" s="81">
        <f t="shared" si="108"/>
        <v>3.0249999999999679</v>
      </c>
      <c r="K356" s="82">
        <f t="shared" si="109"/>
        <v>22.876562499999135</v>
      </c>
      <c r="L356" s="70">
        <f t="shared" si="110"/>
        <v>1.1805916207174386E+21</v>
      </c>
      <c r="M356" s="67">
        <f t="shared" si="121"/>
        <v>70.000000000000043</v>
      </c>
      <c r="N356" s="71">
        <v>350</v>
      </c>
      <c r="O356" s="94">
        <f t="shared" si="111"/>
        <v>350</v>
      </c>
      <c r="P356" s="94">
        <f t="shared" si="112"/>
        <v>10</v>
      </c>
      <c r="Q356" s="72">
        <v>4</v>
      </c>
      <c r="R356" s="94">
        <f>R$3/U$3</f>
        <v>0.90909090909090906</v>
      </c>
      <c r="S356" s="93">
        <f>S355*Q356</f>
        <v>3.8474110879137792E+16</v>
      </c>
      <c r="T356" s="93">
        <f t="shared" si="113"/>
        <v>2.8004944614133845E+20</v>
      </c>
      <c r="U356" s="93">
        <f t="shared" si="114"/>
        <v>1.1805916207174386E+22</v>
      </c>
      <c r="V356" s="93">
        <f t="shared" si="115"/>
        <v>5.9029581035871924E+22</v>
      </c>
      <c r="W356" s="93">
        <f t="shared" si="116"/>
        <v>341333.33333333331</v>
      </c>
      <c r="X356" s="94">
        <f t="shared" si="117"/>
        <v>42.156541888735056</v>
      </c>
      <c r="Y356" s="120">
        <f>X356/(($C356/R$3))</f>
        <v>2.8600096261014283</v>
      </c>
    </row>
    <row r="357" spans="1:25">
      <c r="A357" s="67">
        <v>8192</v>
      </c>
      <c r="B357" s="67">
        <f t="shared" si="107"/>
        <v>11.7</v>
      </c>
      <c r="C357" s="112">
        <f t="shared" si="122"/>
        <v>14.74</v>
      </c>
      <c r="D357" s="116"/>
      <c r="E357" s="68">
        <f t="shared" si="106"/>
        <v>339.43584119867216</v>
      </c>
      <c r="F357" s="80">
        <f t="shared" si="118"/>
        <v>0.45100000000000029</v>
      </c>
      <c r="G357" s="80">
        <f t="shared" si="119"/>
        <v>5.5099999999999252</v>
      </c>
      <c r="H357" s="80">
        <f t="shared" si="123"/>
        <v>2.7549999999999626</v>
      </c>
      <c r="I357" s="80">
        <f t="shared" si="123"/>
        <v>2.7549999999999626</v>
      </c>
      <c r="J357" s="81">
        <f t="shared" si="108"/>
        <v>3.0340099999999675</v>
      </c>
      <c r="K357" s="82">
        <f t="shared" si="109"/>
        <v>23.028211750249127</v>
      </c>
      <c r="L357" s="70">
        <f t="shared" si="110"/>
        <v>1.3561436526414057E+21</v>
      </c>
      <c r="M357" s="67">
        <f t="shared" si="121"/>
        <v>70.200000000000045</v>
      </c>
      <c r="N357" s="71">
        <v>351</v>
      </c>
      <c r="O357" s="94">
        <f t="shared" si="111"/>
        <v>351</v>
      </c>
      <c r="P357" s="94">
        <f t="shared" si="112"/>
        <v>10</v>
      </c>
      <c r="Q357" s="72">
        <v>1</v>
      </c>
      <c r="R357" s="94">
        <f>R$3/U$3</f>
        <v>0.90909090909090906</v>
      </c>
      <c r="S357" s="93">
        <f>S356*Q357</f>
        <v>3.8474110879137792E+16</v>
      </c>
      <c r="T357" s="93">
        <f t="shared" si="113"/>
        <v>2.82711345683454E+20</v>
      </c>
      <c r="U357" s="93">
        <f t="shared" si="114"/>
        <v>1.3561436526414058E+22</v>
      </c>
      <c r="V357" s="93">
        <f t="shared" si="115"/>
        <v>6.7807182632070284E+22</v>
      </c>
      <c r="W357" s="93">
        <f t="shared" si="116"/>
        <v>341606.40000000002</v>
      </c>
      <c r="X357" s="94">
        <f t="shared" si="117"/>
        <v>47.969198029988213</v>
      </c>
      <c r="Y357" s="120">
        <f>X357/(($C357/R$3))</f>
        <v>3.2543553616002856</v>
      </c>
    </row>
    <row r="358" spans="1:25">
      <c r="A358" s="67">
        <v>8192</v>
      </c>
      <c r="B358" s="67">
        <f t="shared" si="107"/>
        <v>11.733333333333333</v>
      </c>
      <c r="C358" s="112">
        <f t="shared" si="122"/>
        <v>14.74</v>
      </c>
      <c r="D358" s="116"/>
      <c r="E358" s="68">
        <f t="shared" si="106"/>
        <v>341.68295056894704</v>
      </c>
      <c r="F358" s="80">
        <f t="shared" si="118"/>
        <v>0.45200000000000029</v>
      </c>
      <c r="G358" s="80">
        <f t="shared" si="119"/>
        <v>5.519999999999925</v>
      </c>
      <c r="H358" s="80">
        <f t="shared" si="123"/>
        <v>2.7599999999999625</v>
      </c>
      <c r="I358" s="80">
        <f t="shared" si="123"/>
        <v>2.7599999999999625</v>
      </c>
      <c r="J358" s="81">
        <f t="shared" si="108"/>
        <v>3.0430399999999671</v>
      </c>
      <c r="K358" s="82">
        <f t="shared" si="109"/>
        <v>23.180661503999119</v>
      </c>
      <c r="L358" s="70">
        <f t="shared" si="110"/>
        <v>1.5577999829288532E+21</v>
      </c>
      <c r="M358" s="67">
        <f t="shared" si="121"/>
        <v>70.400000000000034</v>
      </c>
      <c r="N358" s="71">
        <v>352</v>
      </c>
      <c r="O358" s="94">
        <f t="shared" si="111"/>
        <v>352</v>
      </c>
      <c r="P358" s="94">
        <f t="shared" si="112"/>
        <v>10</v>
      </c>
      <c r="Q358" s="72">
        <v>1</v>
      </c>
      <c r="R358" s="94">
        <f>R$3/U$3</f>
        <v>0.90909090909090906</v>
      </c>
      <c r="S358" s="93">
        <f>S357*Q358</f>
        <v>3.8474110879137792E+16</v>
      </c>
      <c r="T358" s="93">
        <f t="shared" si="113"/>
        <v>2.8539370910611938E+20</v>
      </c>
      <c r="U358" s="93">
        <f t="shared" si="114"/>
        <v>1.5577999829288532E+22</v>
      </c>
      <c r="V358" s="93">
        <f t="shared" si="115"/>
        <v>7.7889999146442664E+22</v>
      </c>
      <c r="W358" s="93">
        <f t="shared" si="116"/>
        <v>341879.46666666667</v>
      </c>
      <c r="X358" s="94">
        <f t="shared" si="117"/>
        <v>54.584243913716001</v>
      </c>
      <c r="Y358" s="120">
        <f>X358/(($C358/R$3))</f>
        <v>3.7031373075791043</v>
      </c>
    </row>
    <row r="359" spans="1:25">
      <c r="A359" s="67">
        <v>8192</v>
      </c>
      <c r="B359" s="67">
        <f t="shared" si="107"/>
        <v>11.766666666666667</v>
      </c>
      <c r="C359" s="112">
        <f t="shared" si="122"/>
        <v>14.74</v>
      </c>
      <c r="D359" s="116"/>
      <c r="E359" s="68">
        <f t="shared" si="106"/>
        <v>343.94190371347196</v>
      </c>
      <c r="F359" s="80">
        <f t="shared" si="118"/>
        <v>0.45300000000000029</v>
      </c>
      <c r="G359" s="80">
        <f t="shared" si="119"/>
        <v>5.5299999999999248</v>
      </c>
      <c r="H359" s="80">
        <f t="shared" si="123"/>
        <v>2.7649999999999624</v>
      </c>
      <c r="I359" s="80">
        <f t="shared" si="123"/>
        <v>2.7649999999999624</v>
      </c>
      <c r="J359" s="81">
        <f t="shared" si="108"/>
        <v>3.0520899999999673</v>
      </c>
      <c r="K359" s="82">
        <f t="shared" si="109"/>
        <v>23.333914770249116</v>
      </c>
      <c r="L359" s="70">
        <f t="shared" si="110"/>
        <v>1.7894422778047834E+21</v>
      </c>
      <c r="M359" s="67">
        <f t="shared" si="121"/>
        <v>70.600000000000037</v>
      </c>
      <c r="N359" s="71">
        <v>353</v>
      </c>
      <c r="O359" s="94">
        <f t="shared" si="111"/>
        <v>353</v>
      </c>
      <c r="P359" s="94">
        <f t="shared" si="112"/>
        <v>10</v>
      </c>
      <c r="Q359" s="72">
        <v>1</v>
      </c>
      <c r="R359" s="94">
        <f>R$3/U$3</f>
        <v>0.90909090909090906</v>
      </c>
      <c r="S359" s="93">
        <f>S358*Q359</f>
        <v>3.8474110879137792E+16</v>
      </c>
      <c r="T359" s="93">
        <f t="shared" si="113"/>
        <v>2.8809665755687741E+20</v>
      </c>
      <c r="U359" s="93">
        <f t="shared" si="114"/>
        <v>1.7894422778047835E+22</v>
      </c>
      <c r="V359" s="93">
        <f t="shared" si="115"/>
        <v>8.9472113890239168E+22</v>
      </c>
      <c r="W359" s="93">
        <f t="shared" si="116"/>
        <v>342152.53333333333</v>
      </c>
      <c r="X359" s="94">
        <f t="shared" si="117"/>
        <v>62.11256642057721</v>
      </c>
      <c r="Y359" s="120">
        <f>X359/(($C359/R$3))</f>
        <v>4.213878318899404</v>
      </c>
    </row>
    <row r="360" spans="1:25">
      <c r="A360" s="67">
        <v>8192</v>
      </c>
      <c r="B360" s="67">
        <f t="shared" si="107"/>
        <v>11.8</v>
      </c>
      <c r="C360" s="112">
        <f t="shared" si="122"/>
        <v>14.74</v>
      </c>
      <c r="D360" s="116"/>
      <c r="E360" s="68">
        <f t="shared" si="106"/>
        <v>346.21274507334687</v>
      </c>
      <c r="F360" s="80">
        <f t="shared" si="118"/>
        <v>0.45400000000000029</v>
      </c>
      <c r="G360" s="80">
        <f t="shared" si="119"/>
        <v>5.5399999999999245</v>
      </c>
      <c r="H360" s="80">
        <f t="shared" ref="H360:I375" si="124">H359+0.5%</f>
        <v>2.7699999999999623</v>
      </c>
      <c r="I360" s="80">
        <f t="shared" si="124"/>
        <v>2.7699999999999623</v>
      </c>
      <c r="J360" s="81">
        <f t="shared" si="108"/>
        <v>3.0611599999999672</v>
      </c>
      <c r="K360" s="82">
        <f t="shared" si="109"/>
        <v>23.48797456399911</v>
      </c>
      <c r="L360" s="70">
        <f t="shared" si="110"/>
        <v>2.0555294008765016E+21</v>
      </c>
      <c r="M360" s="67">
        <f t="shared" si="121"/>
        <v>70.80000000000004</v>
      </c>
      <c r="N360" s="71">
        <v>354</v>
      </c>
      <c r="O360" s="94">
        <f t="shared" si="111"/>
        <v>354</v>
      </c>
      <c r="P360" s="94">
        <f t="shared" si="112"/>
        <v>10</v>
      </c>
      <c r="Q360" s="72">
        <v>1</v>
      </c>
      <c r="R360" s="94">
        <f>R$3/U$3</f>
        <v>0.90909090909090906</v>
      </c>
      <c r="S360" s="93">
        <f>S359*Q360</f>
        <v>3.8474110879137792E+16</v>
      </c>
      <c r="T360" s="93">
        <f t="shared" si="113"/>
        <v>2.9082031267853736E+20</v>
      </c>
      <c r="U360" s="93">
        <f t="shared" si="114"/>
        <v>2.0555294008765017E+22</v>
      </c>
      <c r="V360" s="93">
        <f t="shared" si="115"/>
        <v>1.0277647004382509E+23</v>
      </c>
      <c r="W360" s="93">
        <f t="shared" si="116"/>
        <v>342425.59999999998</v>
      </c>
      <c r="X360" s="94">
        <f t="shared" si="117"/>
        <v>70.680393055921513</v>
      </c>
      <c r="Y360" s="120">
        <f>X360/(($C360/R$3))</f>
        <v>4.7951419983664527</v>
      </c>
    </row>
    <row r="361" spans="1:25">
      <c r="A361" s="67">
        <v>8192</v>
      </c>
      <c r="B361" s="67">
        <f t="shared" si="107"/>
        <v>11.833333333333334</v>
      </c>
      <c r="C361" s="112">
        <f t="shared" si="122"/>
        <v>14.74</v>
      </c>
      <c r="D361" s="116"/>
      <c r="E361" s="68">
        <f t="shared" si="106"/>
        <v>348.49551917811169</v>
      </c>
      <c r="F361" s="80">
        <f t="shared" si="118"/>
        <v>0.45500000000000029</v>
      </c>
      <c r="G361" s="80">
        <f t="shared" si="119"/>
        <v>5.5499999999999243</v>
      </c>
      <c r="H361" s="80">
        <f t="shared" si="124"/>
        <v>2.7749999999999622</v>
      </c>
      <c r="I361" s="80">
        <f t="shared" si="124"/>
        <v>2.7749999999999622</v>
      </c>
      <c r="J361" s="81">
        <f t="shared" si="108"/>
        <v>3.0702499999999668</v>
      </c>
      <c r="K361" s="82">
        <f t="shared" si="109"/>
        <v>23.642843906249098</v>
      </c>
      <c r="L361" s="70">
        <f t="shared" si="110"/>
        <v>2.3611832414348787E+21</v>
      </c>
      <c r="M361" s="67">
        <f t="shared" si="121"/>
        <v>71.000000000000043</v>
      </c>
      <c r="N361" s="71">
        <v>355</v>
      </c>
      <c r="O361" s="94">
        <f t="shared" si="111"/>
        <v>355</v>
      </c>
      <c r="P361" s="94">
        <f t="shared" si="112"/>
        <v>10</v>
      </c>
      <c r="Q361" s="72">
        <v>1</v>
      </c>
      <c r="R361" s="94">
        <f>R$3/U$3</f>
        <v>0.90909090909090906</v>
      </c>
      <c r="S361" s="93">
        <f>S360*Q361</f>
        <v>3.8474110879137792E+16</v>
      </c>
      <c r="T361" s="93">
        <f t="shared" si="113"/>
        <v>2.9356479661022469E+20</v>
      </c>
      <c r="U361" s="93">
        <f t="shared" si="114"/>
        <v>2.3611832414348788E+22</v>
      </c>
      <c r="V361" s="93">
        <f t="shared" si="115"/>
        <v>1.1805916207174395E+23</v>
      </c>
      <c r="W361" s="93">
        <f t="shared" si="116"/>
        <v>342698.66666666669</v>
      </c>
      <c r="X361" s="94">
        <f t="shared" si="117"/>
        <v>80.431416460669737</v>
      </c>
      <c r="Y361" s="120">
        <f>X361/(($C361/R$3))</f>
        <v>5.4566768290820713</v>
      </c>
    </row>
    <row r="362" spans="1:25">
      <c r="A362" s="67">
        <v>8192</v>
      </c>
      <c r="B362" s="67">
        <f t="shared" si="107"/>
        <v>11.866666666666667</v>
      </c>
      <c r="C362" s="112">
        <f t="shared" si="122"/>
        <v>14.74</v>
      </c>
      <c r="D362" s="116"/>
      <c r="E362" s="68">
        <f t="shared" si="106"/>
        <v>350.79027064574666</v>
      </c>
      <c r="F362" s="80">
        <f t="shared" si="118"/>
        <v>0.45600000000000029</v>
      </c>
      <c r="G362" s="80">
        <f t="shared" si="119"/>
        <v>5.5599999999999241</v>
      </c>
      <c r="H362" s="80">
        <f t="shared" si="124"/>
        <v>2.7799999999999621</v>
      </c>
      <c r="I362" s="80">
        <f t="shared" si="124"/>
        <v>2.7799999999999621</v>
      </c>
      <c r="J362" s="81">
        <f t="shared" si="108"/>
        <v>3.0793599999999666</v>
      </c>
      <c r="K362" s="82">
        <f t="shared" si="109"/>
        <v>23.798525823999093</v>
      </c>
      <c r="L362" s="70">
        <f t="shared" si="110"/>
        <v>2.7122873052828119E+21</v>
      </c>
      <c r="M362" s="67">
        <f t="shared" si="121"/>
        <v>71.200000000000031</v>
      </c>
      <c r="N362" s="71">
        <v>356</v>
      </c>
      <c r="O362" s="94">
        <f t="shared" si="111"/>
        <v>356</v>
      </c>
      <c r="P362" s="94">
        <f t="shared" si="112"/>
        <v>10</v>
      </c>
      <c r="Q362" s="72">
        <v>1</v>
      </c>
      <c r="R362" s="94">
        <f>R$3/U$3</f>
        <v>0.90909090909090906</v>
      </c>
      <c r="S362" s="93">
        <f>S361*Q362</f>
        <v>3.8474110879137792E+16</v>
      </c>
      <c r="T362" s="93">
        <f t="shared" si="113"/>
        <v>2.9633023198843018E+20</v>
      </c>
      <c r="U362" s="93">
        <f t="shared" si="114"/>
        <v>2.712287305282812E+22</v>
      </c>
      <c r="V362" s="93">
        <f t="shared" si="115"/>
        <v>1.356143652641406E+23</v>
      </c>
      <c r="W362" s="93">
        <f t="shared" si="116"/>
        <v>342971.73333333334</v>
      </c>
      <c r="X362" s="94">
        <f t="shared" si="117"/>
        <v>91.529213441465856</v>
      </c>
      <c r="Y362" s="120">
        <f>X362/(($C362/R$3))</f>
        <v>6.2095802877520931</v>
      </c>
    </row>
    <row r="363" spans="1:25">
      <c r="A363" s="67">
        <v>8192</v>
      </c>
      <c r="B363" s="67">
        <f t="shared" si="107"/>
        <v>11.9</v>
      </c>
      <c r="C363" s="112">
        <f t="shared" si="122"/>
        <v>14.74</v>
      </c>
      <c r="D363" s="116"/>
      <c r="E363" s="68">
        <f t="shared" si="106"/>
        <v>353.0970441826716</v>
      </c>
      <c r="F363" s="80">
        <f t="shared" si="118"/>
        <v>0.45700000000000029</v>
      </c>
      <c r="G363" s="80">
        <f t="shared" si="119"/>
        <v>5.5699999999999239</v>
      </c>
      <c r="H363" s="80">
        <f t="shared" si="124"/>
        <v>2.784999999999962</v>
      </c>
      <c r="I363" s="80">
        <f t="shared" si="124"/>
        <v>2.784999999999962</v>
      </c>
      <c r="J363" s="81">
        <f t="shared" si="108"/>
        <v>3.0884899999999664</v>
      </c>
      <c r="K363" s="82">
        <f t="shared" si="109"/>
        <v>23.955023350249089</v>
      </c>
      <c r="L363" s="70">
        <f t="shared" si="110"/>
        <v>3.1155999658577069E+21</v>
      </c>
      <c r="M363" s="67">
        <f t="shared" si="121"/>
        <v>71.400000000000034</v>
      </c>
      <c r="N363" s="71">
        <v>357</v>
      </c>
      <c r="O363" s="94">
        <f t="shared" si="111"/>
        <v>357</v>
      </c>
      <c r="P363" s="94">
        <f t="shared" si="112"/>
        <v>10</v>
      </c>
      <c r="Q363" s="72">
        <v>1</v>
      </c>
      <c r="R363" s="94">
        <f>R$3/U$3</f>
        <v>0.90909090909090906</v>
      </c>
      <c r="S363" s="93">
        <f>S362*Q363</f>
        <v>3.8474110879137792E+16</v>
      </c>
      <c r="T363" s="93">
        <f t="shared" si="113"/>
        <v>2.9911674194805922E+20</v>
      </c>
      <c r="U363" s="93">
        <f t="shared" si="114"/>
        <v>3.1155999658577068E+22</v>
      </c>
      <c r="V363" s="93">
        <f t="shared" si="115"/>
        <v>1.5577999829288533E+23</v>
      </c>
      <c r="W363" s="93">
        <f t="shared" si="116"/>
        <v>343244.79999999999</v>
      </c>
      <c r="X363" s="94">
        <f t="shared" si="117"/>
        <v>104.15999938909211</v>
      </c>
      <c r="Y363" s="120">
        <f>X363/(($C363/R$3))</f>
        <v>7.0664857116073341</v>
      </c>
    </row>
    <row r="364" spans="1:25">
      <c r="A364" s="67">
        <v>8192</v>
      </c>
      <c r="B364" s="67">
        <f t="shared" si="107"/>
        <v>11.933333333333334</v>
      </c>
      <c r="C364" s="112">
        <f t="shared" si="122"/>
        <v>14.74</v>
      </c>
      <c r="D364" s="116"/>
      <c r="E364" s="68">
        <f t="shared" si="106"/>
        <v>355.41588458374645</v>
      </c>
      <c r="F364" s="80">
        <f t="shared" si="118"/>
        <v>0.4580000000000003</v>
      </c>
      <c r="G364" s="80">
        <f t="shared" si="119"/>
        <v>5.5799999999999237</v>
      </c>
      <c r="H364" s="80">
        <f t="shared" si="124"/>
        <v>2.7899999999999618</v>
      </c>
      <c r="I364" s="80">
        <f t="shared" si="124"/>
        <v>2.7899999999999618</v>
      </c>
      <c r="J364" s="81">
        <f t="shared" si="108"/>
        <v>3.0976399999999664</v>
      </c>
      <c r="K364" s="82">
        <f t="shared" si="109"/>
        <v>24.112339523999079</v>
      </c>
      <c r="L364" s="70">
        <f t="shared" si="110"/>
        <v>3.5788845556095669E+21</v>
      </c>
      <c r="M364" s="67">
        <f t="shared" si="121"/>
        <v>71.600000000000037</v>
      </c>
      <c r="N364" s="71">
        <v>358</v>
      </c>
      <c r="O364" s="94">
        <f t="shared" si="111"/>
        <v>358</v>
      </c>
      <c r="P364" s="94">
        <f t="shared" si="112"/>
        <v>10</v>
      </c>
      <c r="Q364" s="72">
        <v>1</v>
      </c>
      <c r="R364" s="94">
        <f>R$3/U$3</f>
        <v>0.90909090909090906</v>
      </c>
      <c r="S364" s="93">
        <f>S363*Q364</f>
        <v>3.8474110879137792E+16</v>
      </c>
      <c r="T364" s="93">
        <f t="shared" si="113"/>
        <v>3.0192445012348096E+20</v>
      </c>
      <c r="U364" s="93">
        <f t="shared" si="114"/>
        <v>3.578884555609567E+22</v>
      </c>
      <c r="V364" s="93">
        <f t="shared" si="115"/>
        <v>1.7894422778047834E+23</v>
      </c>
      <c r="W364" s="93">
        <f t="shared" si="116"/>
        <v>343517.8666666667</v>
      </c>
      <c r="X364" s="94">
        <f t="shared" si="117"/>
        <v>118.53576463071725</v>
      </c>
      <c r="Y364" s="120">
        <f>X364/(($C364/R$3))</f>
        <v>8.0417750767108043</v>
      </c>
    </row>
    <row r="365" spans="1:25">
      <c r="A365" s="67">
        <v>8192</v>
      </c>
      <c r="B365" s="67">
        <f t="shared" si="107"/>
        <v>11.966666666666667</v>
      </c>
      <c r="C365" s="112">
        <f t="shared" si="122"/>
        <v>14.74</v>
      </c>
      <c r="D365" s="116"/>
      <c r="E365" s="68">
        <f t="shared" si="106"/>
        <v>357.74683673227133</v>
      </c>
      <c r="F365" s="80">
        <f t="shared" si="118"/>
        <v>0.4590000000000003</v>
      </c>
      <c r="G365" s="80">
        <f t="shared" si="119"/>
        <v>5.5899999999999235</v>
      </c>
      <c r="H365" s="80">
        <f t="shared" si="124"/>
        <v>2.7949999999999617</v>
      </c>
      <c r="I365" s="80">
        <f t="shared" si="124"/>
        <v>2.7949999999999617</v>
      </c>
      <c r="J365" s="81">
        <f t="shared" si="108"/>
        <v>3.1068099999999665</v>
      </c>
      <c r="K365" s="82">
        <f t="shared" si="109"/>
        <v>24.270477390249074</v>
      </c>
      <c r="L365" s="70">
        <f t="shared" si="110"/>
        <v>4.1110588017530052E+21</v>
      </c>
      <c r="M365" s="67">
        <f t="shared" si="121"/>
        <v>71.80000000000004</v>
      </c>
      <c r="N365" s="71">
        <v>359</v>
      </c>
      <c r="O365" s="94">
        <f t="shared" si="111"/>
        <v>359</v>
      </c>
      <c r="P365" s="94">
        <f t="shared" si="112"/>
        <v>10</v>
      </c>
      <c r="Q365" s="72">
        <v>1</v>
      </c>
      <c r="R365" s="94">
        <f>R$3/U$3</f>
        <v>0.90909090909090906</v>
      </c>
      <c r="S365" s="93">
        <f>S364*Q365</f>
        <v>3.8474110879137792E+16</v>
      </c>
      <c r="T365" s="93">
        <f t="shared" si="113"/>
        <v>3.0475348064957799E+20</v>
      </c>
      <c r="U365" s="93">
        <f t="shared" si="114"/>
        <v>4.1110588017530051E+22</v>
      </c>
      <c r="V365" s="93">
        <f t="shared" si="115"/>
        <v>2.0555294008765024E+23</v>
      </c>
      <c r="W365" s="93">
        <f t="shared" si="116"/>
        <v>343790.93333333335</v>
      </c>
      <c r="X365" s="94">
        <f t="shared" si="117"/>
        <v>134.8978457273183</v>
      </c>
      <c r="Y365" s="120">
        <f>X365/(($C365/R$3))</f>
        <v>9.1518212840785811</v>
      </c>
    </row>
    <row r="366" spans="1:25">
      <c r="A366" s="67">
        <v>8192</v>
      </c>
      <c r="B366" s="67">
        <f t="shared" si="107"/>
        <v>12</v>
      </c>
      <c r="C366" s="112">
        <f t="shared" si="122"/>
        <v>14.74</v>
      </c>
      <c r="D366" s="116"/>
      <c r="E366" s="68">
        <f t="shared" si="106"/>
        <v>360.08994559998621</v>
      </c>
      <c r="F366" s="80">
        <f t="shared" si="118"/>
        <v>0.4600000000000003</v>
      </c>
      <c r="G366" s="80">
        <f t="shared" si="119"/>
        <v>5.5999999999999233</v>
      </c>
      <c r="H366" s="80">
        <f t="shared" si="124"/>
        <v>2.7999999999999616</v>
      </c>
      <c r="I366" s="80">
        <f t="shared" si="124"/>
        <v>2.7999999999999616</v>
      </c>
      <c r="J366" s="81">
        <f t="shared" si="108"/>
        <v>3.1159999999999659</v>
      </c>
      <c r="K366" s="82">
        <f t="shared" si="109"/>
        <v>24.429439999999065</v>
      </c>
      <c r="L366" s="70">
        <f t="shared" si="110"/>
        <v>4.7223664828697585E+21</v>
      </c>
      <c r="M366" s="67">
        <f t="shared" si="121"/>
        <v>72.000000000000028</v>
      </c>
      <c r="N366" s="71">
        <v>360</v>
      </c>
      <c r="O366" s="94">
        <f t="shared" si="111"/>
        <v>360</v>
      </c>
      <c r="P366" s="94">
        <f t="shared" si="112"/>
        <v>10</v>
      </c>
      <c r="Q366" s="72">
        <v>4</v>
      </c>
      <c r="R366" s="94">
        <f>R$3/U$3</f>
        <v>0.90909090909090906</v>
      </c>
      <c r="S366" s="93">
        <f>S365*Q366</f>
        <v>1.5389644351655117E+17</v>
      </c>
      <c r="T366" s="93">
        <f t="shared" si="113"/>
        <v>1.2304158326511813E+21</v>
      </c>
      <c r="U366" s="93">
        <f t="shared" si="114"/>
        <v>4.7223664828697585E+22</v>
      </c>
      <c r="V366" s="93">
        <f t="shared" si="115"/>
        <v>2.3611832414348793E+23</v>
      </c>
      <c r="W366" s="93">
        <f t="shared" si="116"/>
        <v>344064</v>
      </c>
      <c r="X366" s="94">
        <f t="shared" si="117"/>
        <v>38.380248023096861</v>
      </c>
      <c r="Y366" s="120">
        <f>X366/(($C366/R$3))</f>
        <v>2.6038160124217682</v>
      </c>
    </row>
    <row r="367" spans="1:25">
      <c r="A367" s="67">
        <v>8192</v>
      </c>
      <c r="B367" s="67">
        <f t="shared" si="107"/>
        <v>12.033333333333333</v>
      </c>
      <c r="C367" s="112">
        <f t="shared" si="122"/>
        <v>14.74</v>
      </c>
      <c r="D367" s="116"/>
      <c r="E367" s="68">
        <f t="shared" si="106"/>
        <v>362.44525624707109</v>
      </c>
      <c r="F367" s="80">
        <f t="shared" si="118"/>
        <v>0.4610000000000003</v>
      </c>
      <c r="G367" s="80">
        <f t="shared" si="119"/>
        <v>5.609999999999923</v>
      </c>
      <c r="H367" s="80">
        <f t="shared" si="124"/>
        <v>2.8049999999999615</v>
      </c>
      <c r="I367" s="80">
        <f t="shared" si="124"/>
        <v>2.8049999999999615</v>
      </c>
      <c r="J367" s="81">
        <f t="shared" si="108"/>
        <v>3.1252099999999658</v>
      </c>
      <c r="K367" s="82">
        <f t="shared" si="109"/>
        <v>24.589230410249055</v>
      </c>
      <c r="L367" s="70">
        <f t="shared" si="110"/>
        <v>5.4245746105656269E+21</v>
      </c>
      <c r="M367" s="67">
        <f t="shared" si="121"/>
        <v>72.200000000000031</v>
      </c>
      <c r="N367" s="71">
        <v>361</v>
      </c>
      <c r="O367" s="94">
        <f t="shared" si="111"/>
        <v>361</v>
      </c>
      <c r="P367" s="94">
        <f t="shared" si="112"/>
        <v>10</v>
      </c>
      <c r="Q367" s="72">
        <v>1</v>
      </c>
      <c r="R367" s="94">
        <f>R$3/U$3</f>
        <v>0.90909090909090906</v>
      </c>
      <c r="S367" s="93">
        <f>S366*Q367</f>
        <v>1.5389644351655117E+17</v>
      </c>
      <c r="T367" s="93">
        <f t="shared" si="113"/>
        <v>1.2419040312087586E+21</v>
      </c>
      <c r="U367" s="93">
        <f t="shared" si="114"/>
        <v>5.4245746105656264E+22</v>
      </c>
      <c r="V367" s="93">
        <f t="shared" si="115"/>
        <v>2.7122873052828134E+23</v>
      </c>
      <c r="W367" s="93">
        <f t="shared" si="116"/>
        <v>344337.06666666665</v>
      </c>
      <c r="X367" s="94">
        <f t="shared" si="117"/>
        <v>43.679499174230308</v>
      </c>
      <c r="Y367" s="120">
        <f>X367/(($C367/R$3))</f>
        <v>2.9633310158907942</v>
      </c>
    </row>
    <row r="368" spans="1:25">
      <c r="A368" s="67">
        <v>8192</v>
      </c>
      <c r="B368" s="67">
        <f t="shared" si="107"/>
        <v>12.066666666666666</v>
      </c>
      <c r="C368" s="112">
        <f t="shared" si="122"/>
        <v>14.74</v>
      </c>
      <c r="D368" s="116"/>
      <c r="E368" s="68">
        <f t="shared" si="106"/>
        <v>364.81281382214604</v>
      </c>
      <c r="F368" s="80">
        <f t="shared" si="118"/>
        <v>0.4620000000000003</v>
      </c>
      <c r="G368" s="80">
        <f t="shared" si="119"/>
        <v>5.6199999999999228</v>
      </c>
      <c r="H368" s="80">
        <f t="shared" si="124"/>
        <v>2.8099999999999614</v>
      </c>
      <c r="I368" s="80">
        <f t="shared" si="124"/>
        <v>2.8099999999999614</v>
      </c>
      <c r="J368" s="81">
        <f t="shared" si="108"/>
        <v>3.1344399999999659</v>
      </c>
      <c r="K368" s="82">
        <f t="shared" si="109"/>
        <v>24.749851683999051</v>
      </c>
      <c r="L368" s="70">
        <f t="shared" si="110"/>
        <v>6.231199931715417E+21</v>
      </c>
      <c r="M368" s="67">
        <f t="shared" si="121"/>
        <v>72.400000000000034</v>
      </c>
      <c r="N368" s="71">
        <v>362</v>
      </c>
      <c r="O368" s="94">
        <f t="shared" si="111"/>
        <v>362</v>
      </c>
      <c r="P368" s="94">
        <f t="shared" si="112"/>
        <v>10</v>
      </c>
      <c r="Q368" s="72">
        <v>1</v>
      </c>
      <c r="R368" s="94">
        <f>R$3/U$3</f>
        <v>0.90909090909090906</v>
      </c>
      <c r="S368" s="93">
        <f>S367*Q368</f>
        <v>1.5389644351655117E+17</v>
      </c>
      <c r="T368" s="93">
        <f t="shared" si="113"/>
        <v>1.2534790208419159E+21</v>
      </c>
      <c r="U368" s="93">
        <f t="shared" si="114"/>
        <v>6.231199931715417E+22</v>
      </c>
      <c r="V368" s="93">
        <f t="shared" si="115"/>
        <v>3.1155999658577086E+23</v>
      </c>
      <c r="W368" s="93">
        <f t="shared" si="116"/>
        <v>344610.1333333333</v>
      </c>
      <c r="X368" s="94">
        <f t="shared" si="117"/>
        <v>49.71124229530502</v>
      </c>
      <c r="Y368" s="120">
        <f>X368/(($C368/R$3))</f>
        <v>3.3725401828565142</v>
      </c>
    </row>
    <row r="369" spans="1:25">
      <c r="A369" s="67">
        <v>8192</v>
      </c>
      <c r="B369" s="67">
        <f t="shared" si="107"/>
        <v>12.1</v>
      </c>
      <c r="C369" s="112">
        <f t="shared" si="122"/>
        <v>14.74</v>
      </c>
      <c r="D369" s="116"/>
      <c r="E369" s="68">
        <f t="shared" si="106"/>
        <v>367.19266356227092</v>
      </c>
      <c r="F369" s="80">
        <f t="shared" si="118"/>
        <v>0.4630000000000003</v>
      </c>
      <c r="G369" s="80">
        <f t="shared" si="119"/>
        <v>5.6299999999999226</v>
      </c>
      <c r="H369" s="80">
        <f t="shared" si="124"/>
        <v>2.8149999999999613</v>
      </c>
      <c r="I369" s="80">
        <f t="shared" si="124"/>
        <v>2.8149999999999613</v>
      </c>
      <c r="J369" s="81">
        <f t="shared" si="108"/>
        <v>3.1436899999999657</v>
      </c>
      <c r="K369" s="82">
        <f t="shared" si="109"/>
        <v>24.911306890249044</v>
      </c>
      <c r="L369" s="70">
        <f t="shared" si="110"/>
        <v>7.1577691112191369E+21</v>
      </c>
      <c r="M369" s="67">
        <f t="shared" si="121"/>
        <v>72.600000000000037</v>
      </c>
      <c r="N369" s="71">
        <v>363</v>
      </c>
      <c r="O369" s="94">
        <f t="shared" si="111"/>
        <v>363</v>
      </c>
      <c r="P369" s="94">
        <f t="shared" si="112"/>
        <v>10</v>
      </c>
      <c r="Q369" s="72">
        <v>1</v>
      </c>
      <c r="R369" s="94">
        <f>R$3/U$3</f>
        <v>0.90909090909090906</v>
      </c>
      <c r="S369" s="93">
        <f>S368*Q369</f>
        <v>1.5389644351655117E+17</v>
      </c>
      <c r="T369" s="93">
        <f t="shared" si="113"/>
        <v>1.2651413061403654E+21</v>
      </c>
      <c r="U369" s="93">
        <f t="shared" si="114"/>
        <v>7.1577691112191365E+22</v>
      </c>
      <c r="V369" s="93">
        <f t="shared" si="115"/>
        <v>3.5788845556095681E+23</v>
      </c>
      <c r="W369" s="93">
        <f t="shared" si="116"/>
        <v>344883.20000000001</v>
      </c>
      <c r="X369" s="94">
        <f t="shared" si="117"/>
        <v>56.57683514465058</v>
      </c>
      <c r="Y369" s="120">
        <f>X369/(($C369/R$3))</f>
        <v>3.838319887696783</v>
      </c>
    </row>
    <row r="370" spans="1:25">
      <c r="A370" s="67">
        <v>8192</v>
      </c>
      <c r="B370" s="67">
        <f t="shared" si="107"/>
        <v>12.133333333333333</v>
      </c>
      <c r="C370" s="112">
        <f t="shared" si="122"/>
        <v>14.74</v>
      </c>
      <c r="D370" s="116"/>
      <c r="E370" s="68">
        <f t="shared" si="106"/>
        <v>369.58485079294576</v>
      </c>
      <c r="F370" s="80">
        <f t="shared" si="118"/>
        <v>0.4640000000000003</v>
      </c>
      <c r="G370" s="80">
        <f t="shared" si="119"/>
        <v>5.6399999999999224</v>
      </c>
      <c r="H370" s="80">
        <f t="shared" si="124"/>
        <v>2.8199999999999612</v>
      </c>
      <c r="I370" s="80">
        <f t="shared" si="124"/>
        <v>2.8199999999999612</v>
      </c>
      <c r="J370" s="81">
        <f t="shared" si="108"/>
        <v>3.1529599999999651</v>
      </c>
      <c r="K370" s="82">
        <f t="shared" si="109"/>
        <v>25.073599103999033</v>
      </c>
      <c r="L370" s="70">
        <f t="shared" si="110"/>
        <v>8.2221176035060126E+21</v>
      </c>
      <c r="M370" s="67">
        <f t="shared" si="121"/>
        <v>72.80000000000004</v>
      </c>
      <c r="N370" s="71">
        <v>364</v>
      </c>
      <c r="O370" s="94">
        <f t="shared" si="111"/>
        <v>364</v>
      </c>
      <c r="P370" s="94">
        <f t="shared" si="112"/>
        <v>10</v>
      </c>
      <c r="Q370" s="72">
        <v>1</v>
      </c>
      <c r="R370" s="94">
        <f>R$3/U$3</f>
        <v>0.90909090909090906</v>
      </c>
      <c r="S370" s="93">
        <f>S369*Q370</f>
        <v>1.5389644351655117E+17</v>
      </c>
      <c r="T370" s="93">
        <f t="shared" si="113"/>
        <v>1.2768913937168597E+21</v>
      </c>
      <c r="U370" s="93">
        <f t="shared" si="114"/>
        <v>8.2221176035060119E+22</v>
      </c>
      <c r="V370" s="93">
        <f t="shared" si="115"/>
        <v>4.1110588017530061E+23</v>
      </c>
      <c r="W370" s="93">
        <f t="shared" si="116"/>
        <v>345156.26666666666</v>
      </c>
      <c r="X370" s="94">
        <f t="shared" si="117"/>
        <v>64.391675313689205</v>
      </c>
      <c r="Y370" s="120">
        <f>X370/(($C370/R$3))</f>
        <v>4.3684990036424152</v>
      </c>
    </row>
    <row r="371" spans="1:25">
      <c r="A371" s="67">
        <v>8192</v>
      </c>
      <c r="B371" s="67">
        <f t="shared" si="107"/>
        <v>12.166666666666666</v>
      </c>
      <c r="C371" s="112">
        <f t="shared" si="122"/>
        <v>14.74</v>
      </c>
      <c r="D371" s="116"/>
      <c r="E371" s="68">
        <f t="shared" si="106"/>
        <v>371.98942092811069</v>
      </c>
      <c r="F371" s="80">
        <f t="shared" si="118"/>
        <v>0.4650000000000003</v>
      </c>
      <c r="G371" s="80">
        <f t="shared" si="119"/>
        <v>5.6499999999999222</v>
      </c>
      <c r="H371" s="80">
        <f t="shared" si="124"/>
        <v>2.8249999999999611</v>
      </c>
      <c r="I371" s="80">
        <f t="shared" si="124"/>
        <v>2.8249999999999611</v>
      </c>
      <c r="J371" s="81">
        <f t="shared" si="108"/>
        <v>3.1622499999999651</v>
      </c>
      <c r="K371" s="82">
        <f t="shared" si="109"/>
        <v>25.236731406249028</v>
      </c>
      <c r="L371" s="70">
        <f t="shared" si="110"/>
        <v>9.4447329657395211E+21</v>
      </c>
      <c r="M371" s="67">
        <f t="shared" si="121"/>
        <v>73.000000000000028</v>
      </c>
      <c r="N371" s="71">
        <v>365</v>
      </c>
      <c r="O371" s="94">
        <f t="shared" si="111"/>
        <v>365</v>
      </c>
      <c r="P371" s="94">
        <f t="shared" si="112"/>
        <v>10</v>
      </c>
      <c r="Q371" s="72">
        <v>1</v>
      </c>
      <c r="R371" s="94">
        <f>R$3/U$3</f>
        <v>0.90909090909090906</v>
      </c>
      <c r="S371" s="93">
        <f>S370*Q371</f>
        <v>1.5389644351655117E+17</v>
      </c>
      <c r="T371" s="93">
        <f t="shared" si="113"/>
        <v>1.2887297922113858E+21</v>
      </c>
      <c r="U371" s="93">
        <f t="shared" si="114"/>
        <v>9.444732965739522E+22</v>
      </c>
      <c r="V371" s="93">
        <f t="shared" si="115"/>
        <v>4.7223664828697606E+23</v>
      </c>
      <c r="W371" s="93">
        <f t="shared" si="116"/>
        <v>345429.33333333331</v>
      </c>
      <c r="X371" s="94">
        <f t="shared" si="117"/>
        <v>73.287146947483123</v>
      </c>
      <c r="Y371" s="120">
        <f>X371/(($C371/R$3))</f>
        <v>4.971990973370632</v>
      </c>
    </row>
    <row r="372" spans="1:25">
      <c r="A372" s="67">
        <v>8192</v>
      </c>
      <c r="B372" s="67">
        <f t="shared" si="107"/>
        <v>12.2</v>
      </c>
      <c r="C372" s="112">
        <f t="shared" si="122"/>
        <v>14.74</v>
      </c>
      <c r="D372" s="116"/>
      <c r="E372" s="68">
        <f t="shared" si="106"/>
        <v>374.40641947014564</v>
      </c>
      <c r="F372" s="80">
        <f t="shared" si="118"/>
        <v>0.4660000000000003</v>
      </c>
      <c r="G372" s="80">
        <f t="shared" si="119"/>
        <v>5.659999999999922</v>
      </c>
      <c r="H372" s="80">
        <f t="shared" si="124"/>
        <v>2.829999999999961</v>
      </c>
      <c r="I372" s="80">
        <f t="shared" si="124"/>
        <v>2.829999999999961</v>
      </c>
      <c r="J372" s="81">
        <f t="shared" si="108"/>
        <v>3.1715599999999653</v>
      </c>
      <c r="K372" s="82">
        <f t="shared" si="109"/>
        <v>25.400706883999025</v>
      </c>
      <c r="L372" s="70">
        <f t="shared" si="110"/>
        <v>1.0849149221131256E+22</v>
      </c>
      <c r="M372" s="67">
        <f t="shared" si="121"/>
        <v>73.200000000000031</v>
      </c>
      <c r="N372" s="71">
        <v>366</v>
      </c>
      <c r="O372" s="94">
        <f t="shared" si="111"/>
        <v>366</v>
      </c>
      <c r="P372" s="94">
        <f t="shared" si="112"/>
        <v>10</v>
      </c>
      <c r="Q372" s="72">
        <v>1</v>
      </c>
      <c r="R372" s="94">
        <f>R$3/U$3</f>
        <v>0.90909090909090906</v>
      </c>
      <c r="S372" s="93">
        <f>S371*Q372</f>
        <v>1.5389644351655117E+17</v>
      </c>
      <c r="T372" s="93">
        <f t="shared" si="113"/>
        <v>1.3006570122953648E+21</v>
      </c>
      <c r="U372" s="93">
        <f t="shared" si="114"/>
        <v>1.0849149221131256E+23</v>
      </c>
      <c r="V372" s="93">
        <f t="shared" si="115"/>
        <v>5.4245746105656281E+23</v>
      </c>
      <c r="W372" s="93">
        <f t="shared" si="116"/>
        <v>345702.40000000002</v>
      </c>
      <c r="X372" s="94">
        <f t="shared" si="117"/>
        <v>83.412837654909254</v>
      </c>
      <c r="Y372" s="120">
        <f>X372/(($C372/R$3))</f>
        <v>5.6589442099667062</v>
      </c>
    </row>
    <row r="373" spans="1:25">
      <c r="A373" s="67">
        <v>8192</v>
      </c>
      <c r="B373" s="67">
        <f t="shared" si="107"/>
        <v>12.233333333333333</v>
      </c>
      <c r="C373" s="112">
        <f t="shared" si="122"/>
        <v>14.74</v>
      </c>
      <c r="D373" s="116"/>
      <c r="E373" s="68">
        <f t="shared" si="106"/>
        <v>376.83589200987046</v>
      </c>
      <c r="F373" s="80">
        <f t="shared" si="118"/>
        <v>0.4670000000000003</v>
      </c>
      <c r="G373" s="80">
        <f t="shared" si="119"/>
        <v>5.6699999999999218</v>
      </c>
      <c r="H373" s="80">
        <f t="shared" si="124"/>
        <v>2.8349999999999609</v>
      </c>
      <c r="I373" s="80">
        <f t="shared" si="124"/>
        <v>2.8349999999999609</v>
      </c>
      <c r="J373" s="81">
        <f t="shared" si="108"/>
        <v>3.1808899999999651</v>
      </c>
      <c r="K373" s="82">
        <f t="shared" si="109"/>
        <v>25.565528630249013</v>
      </c>
      <c r="L373" s="70">
        <f t="shared" si="110"/>
        <v>1.2462399863430836E+22</v>
      </c>
      <c r="M373" s="67">
        <f t="shared" si="121"/>
        <v>73.400000000000034</v>
      </c>
      <c r="N373" s="71">
        <v>367</v>
      </c>
      <c r="O373" s="94">
        <f t="shared" si="111"/>
        <v>367</v>
      </c>
      <c r="P373" s="94">
        <f t="shared" si="112"/>
        <v>10</v>
      </c>
      <c r="Q373" s="72">
        <v>1</v>
      </c>
      <c r="R373" s="94">
        <f>R$3/U$3</f>
        <v>0.90909090909090906</v>
      </c>
      <c r="S373" s="93">
        <f>S372*Q373</f>
        <v>1.5389644351655117E+17</v>
      </c>
      <c r="T373" s="93">
        <f t="shared" si="113"/>
        <v>1.3126735666758466E+21</v>
      </c>
      <c r="U373" s="93">
        <f t="shared" si="114"/>
        <v>1.2462399863430836E+23</v>
      </c>
      <c r="V373" s="93">
        <f t="shared" si="115"/>
        <v>6.2311999317154185E+23</v>
      </c>
      <c r="W373" s="93">
        <f t="shared" si="116"/>
        <v>345975.46666666667</v>
      </c>
      <c r="X373" s="94">
        <f t="shared" si="117"/>
        <v>94.939063144160329</v>
      </c>
      <c r="Y373" s="120">
        <f>X373/(($C373/R$3))</f>
        <v>6.4409133747734275</v>
      </c>
    </row>
    <row r="374" spans="1:25">
      <c r="A374" s="67">
        <v>8192</v>
      </c>
      <c r="B374" s="67">
        <f t="shared" si="107"/>
        <v>12.266666666666667</v>
      </c>
      <c r="C374" s="112">
        <f t="shared" si="122"/>
        <v>14.74</v>
      </c>
      <c r="D374" s="116"/>
      <c r="E374" s="68">
        <f t="shared" si="106"/>
        <v>379.27788422654532</v>
      </c>
      <c r="F374" s="80">
        <f t="shared" si="118"/>
        <v>0.4680000000000003</v>
      </c>
      <c r="G374" s="80">
        <f t="shared" si="119"/>
        <v>5.6799999999999216</v>
      </c>
      <c r="H374" s="80">
        <f t="shared" si="124"/>
        <v>2.8399999999999608</v>
      </c>
      <c r="I374" s="80">
        <f t="shared" si="124"/>
        <v>2.8399999999999608</v>
      </c>
      <c r="J374" s="81">
        <f t="shared" si="108"/>
        <v>3.1902399999999647</v>
      </c>
      <c r="K374" s="82">
        <f t="shared" si="109"/>
        <v>25.731199743999003</v>
      </c>
      <c r="L374" s="70">
        <f t="shared" si="110"/>
        <v>1.4315538222438278E+22</v>
      </c>
      <c r="M374" s="67">
        <f t="shared" si="121"/>
        <v>73.600000000000037</v>
      </c>
      <c r="N374" s="71">
        <v>368</v>
      </c>
      <c r="O374" s="94">
        <f t="shared" si="111"/>
        <v>368</v>
      </c>
      <c r="P374" s="94">
        <f t="shared" si="112"/>
        <v>10</v>
      </c>
      <c r="Q374" s="72">
        <v>1</v>
      </c>
      <c r="R374" s="94">
        <f>R$3/U$3</f>
        <v>0.90909090909090906</v>
      </c>
      <c r="S374" s="93">
        <f>S373*Q374</f>
        <v>1.5389644351655117E+17</v>
      </c>
      <c r="T374" s="93">
        <f t="shared" si="113"/>
        <v>1.3247799700997103E+21</v>
      </c>
      <c r="U374" s="93">
        <f t="shared" si="114"/>
        <v>1.4315538222438278E+23</v>
      </c>
      <c r="V374" s="93">
        <f t="shared" si="115"/>
        <v>7.1577691112191388E+23</v>
      </c>
      <c r="W374" s="93">
        <f t="shared" si="116"/>
        <v>346248.53333333333</v>
      </c>
      <c r="X374" s="94">
        <f t="shared" si="117"/>
        <v>108.05974233865274</v>
      </c>
      <c r="Y374" s="120">
        <f>X374/(($C374/R$3))</f>
        <v>7.3310544327444189</v>
      </c>
    </row>
    <row r="375" spans="1:25">
      <c r="A375" s="67">
        <v>8192</v>
      </c>
      <c r="B375" s="67">
        <f t="shared" si="107"/>
        <v>12.3</v>
      </c>
      <c r="C375" s="112">
        <f t="shared" si="122"/>
        <v>14.74</v>
      </c>
      <c r="D375" s="116"/>
      <c r="E375" s="68">
        <f t="shared" si="106"/>
        <v>381.73244188787027</v>
      </c>
      <c r="F375" s="80">
        <f t="shared" si="118"/>
        <v>0.46900000000000031</v>
      </c>
      <c r="G375" s="80">
        <f t="shared" si="119"/>
        <v>5.6899999999999213</v>
      </c>
      <c r="H375" s="80">
        <f t="shared" si="124"/>
        <v>2.8449999999999607</v>
      </c>
      <c r="I375" s="80">
        <f t="shared" si="124"/>
        <v>2.8449999999999607</v>
      </c>
      <c r="J375" s="81">
        <f t="shared" si="108"/>
        <v>3.1996099999999648</v>
      </c>
      <c r="K375" s="82">
        <f t="shared" si="109"/>
        <v>25.897723330249001</v>
      </c>
      <c r="L375" s="70">
        <f t="shared" si="110"/>
        <v>1.6444235207012029E+22</v>
      </c>
      <c r="M375" s="67">
        <f t="shared" si="121"/>
        <v>73.80000000000004</v>
      </c>
      <c r="N375" s="71">
        <v>369</v>
      </c>
      <c r="O375" s="94">
        <f t="shared" si="111"/>
        <v>369</v>
      </c>
      <c r="P375" s="94">
        <f t="shared" si="112"/>
        <v>10</v>
      </c>
      <c r="Q375" s="72">
        <v>1</v>
      </c>
      <c r="R375" s="94">
        <f>R$3/U$3</f>
        <v>0.90909090909090906</v>
      </c>
      <c r="S375" s="93">
        <f>S374*Q375</f>
        <v>1.5389644351655117E+17</v>
      </c>
      <c r="T375" s="93">
        <f t="shared" si="113"/>
        <v>1.336976739357859E+21</v>
      </c>
      <c r="U375" s="93">
        <f t="shared" si="114"/>
        <v>1.6444235207012031E+23</v>
      </c>
      <c r="V375" s="93">
        <f t="shared" si="115"/>
        <v>8.2221176035060149E+23</v>
      </c>
      <c r="W375" s="93">
        <f t="shared" si="116"/>
        <v>346521.59999999998</v>
      </c>
      <c r="X375" s="94">
        <f t="shared" si="117"/>
        <v>122.99567167421392</v>
      </c>
      <c r="Y375" s="120">
        <f>X375/(($C375/R$3))</f>
        <v>8.3443467892953809</v>
      </c>
    </row>
    <row r="376" spans="1:25">
      <c r="A376" s="67">
        <v>8192</v>
      </c>
      <c r="B376" s="67">
        <f t="shared" si="107"/>
        <v>12.333333333333334</v>
      </c>
      <c r="C376" s="112">
        <f t="shared" si="122"/>
        <v>14.74</v>
      </c>
      <c r="D376" s="116"/>
      <c r="E376" s="68">
        <f t="shared" si="106"/>
        <v>384.19961084998511</v>
      </c>
      <c r="F376" s="80">
        <f t="shared" si="118"/>
        <v>0.47000000000000031</v>
      </c>
      <c r="G376" s="80">
        <f t="shared" si="119"/>
        <v>5.6999999999999211</v>
      </c>
      <c r="H376" s="80">
        <f t="shared" ref="H376:I391" si="125">H375+0.5%</f>
        <v>2.8499999999999606</v>
      </c>
      <c r="I376" s="80">
        <f t="shared" si="125"/>
        <v>2.8499999999999606</v>
      </c>
      <c r="J376" s="81">
        <f t="shared" si="108"/>
        <v>3.2089999999999645</v>
      </c>
      <c r="K376" s="82">
        <f t="shared" si="109"/>
        <v>26.065102499998989</v>
      </c>
      <c r="L376" s="70">
        <f t="shared" si="110"/>
        <v>1.8889465931479046E+22</v>
      </c>
      <c r="M376" s="67">
        <f t="shared" si="121"/>
        <v>74.000000000000043</v>
      </c>
      <c r="N376" s="71">
        <v>370</v>
      </c>
      <c r="O376" s="94">
        <f t="shared" si="111"/>
        <v>370</v>
      </c>
      <c r="P376" s="94">
        <f t="shared" si="112"/>
        <v>10</v>
      </c>
      <c r="Q376" s="72">
        <v>3</v>
      </c>
      <c r="R376" s="94">
        <f>R$3/U$3</f>
        <v>0.90909090909090906</v>
      </c>
      <c r="S376" s="93">
        <f>S375*Q376</f>
        <v>4.616893305496535E+17</v>
      </c>
      <c r="T376" s="93">
        <f t="shared" si="113"/>
        <v>4.0477931798682492E+21</v>
      </c>
      <c r="U376" s="93">
        <f t="shared" si="114"/>
        <v>1.8889465931479047E+23</v>
      </c>
      <c r="V376" s="93">
        <f t="shared" si="115"/>
        <v>9.444732965739524E+23</v>
      </c>
      <c r="W376" s="93">
        <f t="shared" si="116"/>
        <v>346794.66666666669</v>
      </c>
      <c r="X376" s="94">
        <f t="shared" si="117"/>
        <v>46.666084683936042</v>
      </c>
      <c r="Y376" s="120">
        <f>X376/(($C376/R$3))</f>
        <v>3.1659487573905047</v>
      </c>
    </row>
    <row r="377" spans="1:25">
      <c r="A377" s="67">
        <v>8192</v>
      </c>
      <c r="B377" s="67">
        <f t="shared" si="107"/>
        <v>12.366666666666667</v>
      </c>
      <c r="C377" s="112">
        <f t="shared" si="122"/>
        <v>14.74</v>
      </c>
      <c r="D377" s="116"/>
      <c r="E377" s="68">
        <f t="shared" si="106"/>
        <v>386.67943705747001</v>
      </c>
      <c r="F377" s="80">
        <f t="shared" si="118"/>
        <v>0.47100000000000031</v>
      </c>
      <c r="G377" s="80">
        <f t="shared" si="119"/>
        <v>5.7099999999999209</v>
      </c>
      <c r="H377" s="80">
        <f t="shared" si="125"/>
        <v>2.8549999999999605</v>
      </c>
      <c r="I377" s="80">
        <f t="shared" si="125"/>
        <v>2.8549999999999605</v>
      </c>
      <c r="J377" s="81">
        <f t="shared" si="108"/>
        <v>3.218409999999964</v>
      </c>
      <c r="K377" s="82">
        <f t="shared" si="109"/>
        <v>26.233340370248982</v>
      </c>
      <c r="L377" s="70">
        <f t="shared" si="110"/>
        <v>2.169829844226252E+22</v>
      </c>
      <c r="M377" s="67">
        <f t="shared" si="121"/>
        <v>74.200000000000045</v>
      </c>
      <c r="N377" s="71">
        <v>371</v>
      </c>
      <c r="O377" s="94">
        <f t="shared" si="111"/>
        <v>371</v>
      </c>
      <c r="P377" s="94">
        <f t="shared" si="112"/>
        <v>10</v>
      </c>
      <c r="Q377" s="72">
        <v>1</v>
      </c>
      <c r="R377" s="94">
        <f>R$3/U$3</f>
        <v>0.90909090909090906</v>
      </c>
      <c r="S377" s="93">
        <f>S376*Q377</f>
        <v>4.616893305496535E+17</v>
      </c>
      <c r="T377" s="93">
        <f t="shared" si="113"/>
        <v>4.0849303583577803E+21</v>
      </c>
      <c r="U377" s="93">
        <f t="shared" si="114"/>
        <v>2.1698298442262519E+23</v>
      </c>
      <c r="V377" s="93">
        <f t="shared" si="115"/>
        <v>1.0849149221131259E+24</v>
      </c>
      <c r="W377" s="93">
        <f t="shared" si="116"/>
        <v>347067.73333333334</v>
      </c>
      <c r="X377" s="94">
        <f t="shared" si="117"/>
        <v>53.11791521211061</v>
      </c>
      <c r="Y377" s="120">
        <f>X377/(($C377/R$3))</f>
        <v>3.6036577484471239</v>
      </c>
    </row>
    <row r="378" spans="1:25">
      <c r="A378" s="67">
        <v>8192</v>
      </c>
      <c r="B378" s="67">
        <f t="shared" si="107"/>
        <v>12.4</v>
      </c>
      <c r="C378" s="112">
        <f t="shared" si="122"/>
        <v>14.74</v>
      </c>
      <c r="D378" s="116"/>
      <c r="E378" s="68">
        <f t="shared" si="106"/>
        <v>389.17196654334492</v>
      </c>
      <c r="F378" s="80">
        <f t="shared" si="118"/>
        <v>0.47200000000000031</v>
      </c>
      <c r="G378" s="80">
        <f t="shared" si="119"/>
        <v>5.7199999999999207</v>
      </c>
      <c r="H378" s="80">
        <f t="shared" si="125"/>
        <v>2.8599999999999604</v>
      </c>
      <c r="I378" s="80">
        <f t="shared" si="125"/>
        <v>2.8599999999999604</v>
      </c>
      <c r="J378" s="81">
        <f t="shared" si="108"/>
        <v>3.2278399999999641</v>
      </c>
      <c r="K378" s="82">
        <f t="shared" si="109"/>
        <v>26.402440063998977</v>
      </c>
      <c r="L378" s="70">
        <f t="shared" si="110"/>
        <v>2.4924799726861685E+22</v>
      </c>
      <c r="M378" s="67">
        <f t="shared" si="121"/>
        <v>74.400000000000048</v>
      </c>
      <c r="N378" s="71">
        <v>372</v>
      </c>
      <c r="O378" s="94">
        <f t="shared" si="111"/>
        <v>372</v>
      </c>
      <c r="P378" s="94">
        <f t="shared" si="112"/>
        <v>10</v>
      </c>
      <c r="Q378" s="72">
        <v>1</v>
      </c>
      <c r="R378" s="94">
        <f>R$3/U$3</f>
        <v>0.90909090909090906</v>
      </c>
      <c r="S378" s="93">
        <f>S377*Q378</f>
        <v>4.616893305496535E+17</v>
      </c>
      <c r="T378" s="93">
        <f t="shared" si="113"/>
        <v>4.1223433223866491E+21</v>
      </c>
      <c r="U378" s="93">
        <f t="shared" si="114"/>
        <v>2.4924799726861685E+23</v>
      </c>
      <c r="V378" s="93">
        <f t="shared" si="115"/>
        <v>1.2462399863430842E+24</v>
      </c>
      <c r="W378" s="93">
        <f t="shared" si="116"/>
        <v>347340.79999999999</v>
      </c>
      <c r="X378" s="94">
        <f t="shared" si="117"/>
        <v>60.462697494179984</v>
      </c>
      <c r="Y378" s="120">
        <f>X378/(($C378/R$3))</f>
        <v>4.1019469127666204</v>
      </c>
    </row>
    <row r="379" spans="1:25">
      <c r="A379" s="67">
        <v>8192</v>
      </c>
      <c r="B379" s="67">
        <f t="shared" si="107"/>
        <v>12.433333333333334</v>
      </c>
      <c r="C379" s="112">
        <f t="shared" si="122"/>
        <v>14.74</v>
      </c>
      <c r="D379" s="116"/>
      <c r="E379" s="68">
        <f t="shared" si="106"/>
        <v>391.67724542906979</v>
      </c>
      <c r="F379" s="80">
        <f t="shared" si="118"/>
        <v>0.47300000000000031</v>
      </c>
      <c r="G379" s="80">
        <f t="shared" si="119"/>
        <v>5.7299999999999205</v>
      </c>
      <c r="H379" s="80">
        <f t="shared" si="125"/>
        <v>2.8649999999999602</v>
      </c>
      <c r="I379" s="80">
        <f t="shared" si="125"/>
        <v>2.8649999999999602</v>
      </c>
      <c r="J379" s="81">
        <f t="shared" si="108"/>
        <v>3.2372899999999638</v>
      </c>
      <c r="K379" s="82">
        <f t="shared" si="109"/>
        <v>26.572404710248968</v>
      </c>
      <c r="L379" s="70">
        <f t="shared" si="110"/>
        <v>2.8631076444876564E+22</v>
      </c>
      <c r="M379" s="67">
        <f t="shared" si="121"/>
        <v>74.600000000000037</v>
      </c>
      <c r="N379" s="71">
        <v>373</v>
      </c>
      <c r="O379" s="94">
        <f t="shared" si="111"/>
        <v>373</v>
      </c>
      <c r="P379" s="94">
        <f t="shared" si="112"/>
        <v>10</v>
      </c>
      <c r="Q379" s="72">
        <v>1</v>
      </c>
      <c r="R379" s="94">
        <f>R$3/U$3</f>
        <v>0.90909090909090906</v>
      </c>
      <c r="S379" s="93">
        <f>S378*Q379</f>
        <v>4.616893305496535E+17</v>
      </c>
      <c r="T379" s="93">
        <f t="shared" si="113"/>
        <v>4.160033646981773E+21</v>
      </c>
      <c r="U379" s="93">
        <f t="shared" si="114"/>
        <v>2.8631076444876566E+23</v>
      </c>
      <c r="V379" s="93">
        <f t="shared" si="115"/>
        <v>1.4315538222438283E+24</v>
      </c>
      <c r="W379" s="93">
        <f t="shared" si="116"/>
        <v>347613.8666666667</v>
      </c>
      <c r="X379" s="94">
        <f t="shared" si="117"/>
        <v>68.824146327877074</v>
      </c>
      <c r="Y379" s="120">
        <f>X379/(($C379/R$3))</f>
        <v>4.6692093845235467</v>
      </c>
    </row>
    <row r="380" spans="1:25">
      <c r="A380" s="67">
        <v>8192</v>
      </c>
      <c r="B380" s="67">
        <f t="shared" si="107"/>
        <v>12.466666666666667</v>
      </c>
      <c r="C380" s="112">
        <f t="shared" si="122"/>
        <v>14.74</v>
      </c>
      <c r="D380" s="116"/>
      <c r="E380" s="68">
        <f t="shared" si="106"/>
        <v>394.19531992454466</v>
      </c>
      <c r="F380" s="80">
        <f t="shared" si="118"/>
        <v>0.47400000000000031</v>
      </c>
      <c r="G380" s="80">
        <f t="shared" si="119"/>
        <v>5.7399999999999203</v>
      </c>
      <c r="H380" s="80">
        <f t="shared" si="125"/>
        <v>2.8699999999999601</v>
      </c>
      <c r="I380" s="80">
        <f t="shared" si="125"/>
        <v>2.8699999999999601</v>
      </c>
      <c r="J380" s="81">
        <f t="shared" si="108"/>
        <v>3.2467599999999637</v>
      </c>
      <c r="K380" s="82">
        <f t="shared" si="109"/>
        <v>26.743237443998957</v>
      </c>
      <c r="L380" s="70">
        <f t="shared" si="110"/>
        <v>3.2888470414024067E+22</v>
      </c>
      <c r="M380" s="67">
        <f t="shared" si="121"/>
        <v>74.80000000000004</v>
      </c>
      <c r="N380" s="71">
        <v>374</v>
      </c>
      <c r="O380" s="94">
        <f t="shared" si="111"/>
        <v>374</v>
      </c>
      <c r="P380" s="94">
        <f t="shared" si="112"/>
        <v>10</v>
      </c>
      <c r="Q380" s="72">
        <v>1</v>
      </c>
      <c r="R380" s="94">
        <f>R$3/U$3</f>
        <v>0.90909090909090906</v>
      </c>
      <c r="S380" s="93">
        <f>S379*Q380</f>
        <v>4.616893305496535E+17</v>
      </c>
      <c r="T380" s="93">
        <f t="shared" si="113"/>
        <v>4.1980029133651035E+21</v>
      </c>
      <c r="U380" s="93">
        <f t="shared" si="114"/>
        <v>3.2888470414024068E+23</v>
      </c>
      <c r="V380" s="93">
        <f t="shared" si="115"/>
        <v>1.6444235207012035E+24</v>
      </c>
      <c r="W380" s="93">
        <f t="shared" si="116"/>
        <v>347886.93333333335</v>
      </c>
      <c r="X380" s="94">
        <f t="shared" si="117"/>
        <v>78.343133848996771</v>
      </c>
      <c r="Y380" s="120">
        <f>X380/(($C380/R$3))</f>
        <v>5.3150022964041232</v>
      </c>
    </row>
    <row r="381" spans="1:25">
      <c r="A381" s="67">
        <v>8192</v>
      </c>
      <c r="B381" s="67">
        <f t="shared" si="107"/>
        <v>12.5</v>
      </c>
      <c r="C381" s="112">
        <f t="shared" si="122"/>
        <v>14.74</v>
      </c>
      <c r="D381" s="116"/>
      <c r="E381" s="68">
        <f t="shared" si="106"/>
        <v>396.72623632810945</v>
      </c>
      <c r="F381" s="80">
        <f t="shared" si="118"/>
        <v>0.47500000000000031</v>
      </c>
      <c r="G381" s="80">
        <f t="shared" si="119"/>
        <v>5.7499999999999201</v>
      </c>
      <c r="H381" s="80">
        <f t="shared" si="125"/>
        <v>2.87499999999996</v>
      </c>
      <c r="I381" s="80">
        <f t="shared" si="125"/>
        <v>2.87499999999996</v>
      </c>
      <c r="J381" s="81">
        <f t="shared" si="108"/>
        <v>3.2562499999999632</v>
      </c>
      <c r="K381" s="82">
        <f t="shared" si="109"/>
        <v>26.914941406248946</v>
      </c>
      <c r="L381" s="70">
        <f t="shared" si="110"/>
        <v>3.7778931862958118E+22</v>
      </c>
      <c r="M381" s="67">
        <f t="shared" si="121"/>
        <v>75.000000000000043</v>
      </c>
      <c r="N381" s="71">
        <v>375</v>
      </c>
      <c r="O381" s="94">
        <f t="shared" si="111"/>
        <v>375</v>
      </c>
      <c r="P381" s="94">
        <f t="shared" si="112"/>
        <v>10</v>
      </c>
      <c r="Q381" s="72">
        <v>1</v>
      </c>
      <c r="R381" s="94">
        <f>R$3/U$3</f>
        <v>0.90909090909090906</v>
      </c>
      <c r="S381" s="93">
        <f>S380*Q381</f>
        <v>4.616893305496535E+17</v>
      </c>
      <c r="T381" s="93">
        <f t="shared" si="113"/>
        <v>4.2362527089662131E+21</v>
      </c>
      <c r="U381" s="93">
        <f t="shared" si="114"/>
        <v>3.7778931862958115E+23</v>
      </c>
      <c r="V381" s="93">
        <f t="shared" si="115"/>
        <v>1.8889465931479059E+24</v>
      </c>
      <c r="W381" s="93">
        <f t="shared" si="116"/>
        <v>348160</v>
      </c>
      <c r="X381" s="94">
        <f t="shared" si="117"/>
        <v>89.180071299800801</v>
      </c>
      <c r="Y381" s="120">
        <f>X381/(($C381/R$3))</f>
        <v>6.0502083649797012</v>
      </c>
    </row>
    <row r="382" spans="1:25">
      <c r="A382" s="67">
        <v>8192</v>
      </c>
      <c r="B382" s="67">
        <f t="shared" si="107"/>
        <v>12.533333333333333</v>
      </c>
      <c r="C382" s="112">
        <f t="shared" si="122"/>
        <v>14.74</v>
      </c>
      <c r="D382" s="116"/>
      <c r="E382" s="68">
        <f t="shared" si="106"/>
        <v>399.27004102654439</v>
      </c>
      <c r="F382" s="80">
        <f t="shared" si="118"/>
        <v>0.47600000000000031</v>
      </c>
      <c r="G382" s="80">
        <f t="shared" si="119"/>
        <v>5.7599999999999199</v>
      </c>
      <c r="H382" s="80">
        <f t="shared" si="125"/>
        <v>2.8799999999999599</v>
      </c>
      <c r="I382" s="80">
        <f t="shared" si="125"/>
        <v>2.8799999999999599</v>
      </c>
      <c r="J382" s="81">
        <f t="shared" si="108"/>
        <v>3.2657599999999634</v>
      </c>
      <c r="K382" s="82">
        <f t="shared" si="109"/>
        <v>27.087519743998939</v>
      </c>
      <c r="L382" s="70">
        <f t="shared" si="110"/>
        <v>4.3396596884525048E+22</v>
      </c>
      <c r="M382" s="67">
        <f t="shared" si="121"/>
        <v>75.200000000000045</v>
      </c>
      <c r="N382" s="71">
        <v>376</v>
      </c>
      <c r="O382" s="94">
        <f t="shared" si="111"/>
        <v>376</v>
      </c>
      <c r="P382" s="94">
        <f t="shared" si="112"/>
        <v>10</v>
      </c>
      <c r="Q382" s="72">
        <v>1</v>
      </c>
      <c r="R382" s="94">
        <f>R$3/U$3</f>
        <v>0.90909090909090906</v>
      </c>
      <c r="S382" s="93">
        <f>S381*Q382</f>
        <v>4.616893305496535E+17</v>
      </c>
      <c r="T382" s="93">
        <f t="shared" si="113"/>
        <v>4.2747846274348902E+21</v>
      </c>
      <c r="U382" s="93">
        <f t="shared" si="114"/>
        <v>4.3396596884525052E+23</v>
      </c>
      <c r="V382" s="93">
        <f t="shared" si="115"/>
        <v>2.1698298442262526E+24</v>
      </c>
      <c r="W382" s="93">
        <f t="shared" si="116"/>
        <v>348433.06666666665</v>
      </c>
      <c r="X382" s="94">
        <f t="shared" si="117"/>
        <v>101.51762174405833</v>
      </c>
      <c r="Y382" s="120">
        <f>X382/(($C382/R$3))</f>
        <v>6.8872199283621658</v>
      </c>
    </row>
    <row r="383" spans="1:25">
      <c r="A383" s="67">
        <v>8192</v>
      </c>
      <c r="B383" s="67">
        <f t="shared" si="107"/>
        <v>12.566666666666666</v>
      </c>
      <c r="C383" s="112">
        <f t="shared" si="122"/>
        <v>14.74</v>
      </c>
      <c r="D383" s="116"/>
      <c r="E383" s="68">
        <f t="shared" si="106"/>
        <v>401.82678049506927</v>
      </c>
      <c r="F383" s="80">
        <f t="shared" si="118"/>
        <v>0.47700000000000031</v>
      </c>
      <c r="G383" s="80">
        <f t="shared" si="119"/>
        <v>5.7699999999999196</v>
      </c>
      <c r="H383" s="80">
        <f t="shared" si="125"/>
        <v>2.8849999999999598</v>
      </c>
      <c r="I383" s="80">
        <f t="shared" si="125"/>
        <v>2.8849999999999598</v>
      </c>
      <c r="J383" s="81">
        <f t="shared" si="108"/>
        <v>3.2752899999999632</v>
      </c>
      <c r="K383" s="82">
        <f t="shared" si="109"/>
        <v>27.260975610248934</v>
      </c>
      <c r="L383" s="70">
        <f t="shared" si="110"/>
        <v>4.9849599453723403E+22</v>
      </c>
      <c r="M383" s="67">
        <f t="shared" si="121"/>
        <v>75.400000000000034</v>
      </c>
      <c r="N383" s="71">
        <v>377</v>
      </c>
      <c r="O383" s="94">
        <f t="shared" si="111"/>
        <v>377</v>
      </c>
      <c r="P383" s="94">
        <f t="shared" si="112"/>
        <v>10</v>
      </c>
      <c r="Q383" s="72">
        <v>1</v>
      </c>
      <c r="R383" s="94">
        <f>R$3/U$3</f>
        <v>0.90909090909090906</v>
      </c>
      <c r="S383" s="93">
        <f>S382*Q383</f>
        <v>4.616893305496535E+17</v>
      </c>
      <c r="T383" s="93">
        <f t="shared" si="113"/>
        <v>4.3136002686537286E+21</v>
      </c>
      <c r="U383" s="93">
        <f t="shared" si="114"/>
        <v>4.9849599453723403E+23</v>
      </c>
      <c r="V383" s="93">
        <f t="shared" si="115"/>
        <v>2.4924799726861701E+24</v>
      </c>
      <c r="W383" s="93">
        <f t="shared" si="116"/>
        <v>348706.1333333333</v>
      </c>
      <c r="X383" s="94">
        <f t="shared" si="117"/>
        <v>115.56378975579354</v>
      </c>
      <c r="Y383" s="120">
        <f>X383/(($C383/R$3))</f>
        <v>7.8401485587376891</v>
      </c>
    </row>
    <row r="384" spans="1:25">
      <c r="A384" s="67">
        <v>8192</v>
      </c>
      <c r="B384" s="67">
        <f t="shared" si="107"/>
        <v>12.6</v>
      </c>
      <c r="C384" s="112">
        <f t="shared" si="122"/>
        <v>14.74</v>
      </c>
      <c r="D384" s="116"/>
      <c r="E384" s="68">
        <f t="shared" si="106"/>
        <v>404.39650129734417</v>
      </c>
      <c r="F384" s="80">
        <f t="shared" si="118"/>
        <v>0.47800000000000031</v>
      </c>
      <c r="G384" s="80">
        <f t="shared" si="119"/>
        <v>5.7799999999999194</v>
      </c>
      <c r="H384" s="80">
        <f t="shared" si="125"/>
        <v>2.8899999999999597</v>
      </c>
      <c r="I384" s="80">
        <f t="shared" si="125"/>
        <v>2.8899999999999597</v>
      </c>
      <c r="J384" s="81">
        <f t="shared" si="108"/>
        <v>3.2848399999999631</v>
      </c>
      <c r="K384" s="82">
        <f t="shared" si="109"/>
        <v>27.435312163998926</v>
      </c>
      <c r="L384" s="70">
        <f t="shared" si="110"/>
        <v>5.7262152889753145E+22</v>
      </c>
      <c r="M384" s="67">
        <f t="shared" si="121"/>
        <v>75.600000000000037</v>
      </c>
      <c r="N384" s="71">
        <v>378</v>
      </c>
      <c r="O384" s="94">
        <f t="shared" si="111"/>
        <v>378</v>
      </c>
      <c r="P384" s="94">
        <f t="shared" si="112"/>
        <v>10</v>
      </c>
      <c r="Q384" s="72">
        <v>1</v>
      </c>
      <c r="R384" s="94">
        <f>R$3/U$3</f>
        <v>0.90909090909090906</v>
      </c>
      <c r="S384" s="93">
        <f>S383*Q384</f>
        <v>4.616893305496535E+17</v>
      </c>
      <c r="T384" s="93">
        <f t="shared" si="113"/>
        <v>4.3527012387507164E+21</v>
      </c>
      <c r="U384" s="93">
        <f t="shared" si="114"/>
        <v>5.7262152889753145E+23</v>
      </c>
      <c r="V384" s="93">
        <f t="shared" si="115"/>
        <v>2.8631076444876571E+24</v>
      </c>
      <c r="W384" s="93">
        <f t="shared" si="116"/>
        <v>348979.20000000001</v>
      </c>
      <c r="X384" s="94">
        <f t="shared" si="117"/>
        <v>131.5554405158029</v>
      </c>
      <c r="Y384" s="120">
        <f>X384/(($C384/R$3))</f>
        <v>8.9250638070422585</v>
      </c>
    </row>
    <row r="385" spans="1:25">
      <c r="A385" s="67">
        <v>8192</v>
      </c>
      <c r="B385" s="67">
        <f t="shared" si="107"/>
        <v>12.633333333333333</v>
      </c>
      <c r="C385" s="112">
        <f t="shared" si="122"/>
        <v>14.74</v>
      </c>
      <c r="D385" s="116"/>
      <c r="E385" s="68">
        <f t="shared" si="106"/>
        <v>406.97925008546906</v>
      </c>
      <c r="F385" s="80">
        <f t="shared" si="118"/>
        <v>0.47900000000000031</v>
      </c>
      <c r="G385" s="80">
        <f t="shared" si="119"/>
        <v>5.7899999999999192</v>
      </c>
      <c r="H385" s="80">
        <f t="shared" si="125"/>
        <v>2.8949999999999596</v>
      </c>
      <c r="I385" s="80">
        <f t="shared" si="125"/>
        <v>2.8949999999999596</v>
      </c>
      <c r="J385" s="81">
        <f t="shared" si="108"/>
        <v>3.2944099999999628</v>
      </c>
      <c r="K385" s="82">
        <f t="shared" si="109"/>
        <v>27.610532570248917</v>
      </c>
      <c r="L385" s="70">
        <f t="shared" si="110"/>
        <v>6.5776940828048159E+22</v>
      </c>
      <c r="M385" s="67">
        <f t="shared" si="121"/>
        <v>75.80000000000004</v>
      </c>
      <c r="N385" s="71">
        <v>379</v>
      </c>
      <c r="O385" s="94">
        <f t="shared" si="111"/>
        <v>379</v>
      </c>
      <c r="P385" s="94">
        <f t="shared" si="112"/>
        <v>10</v>
      </c>
      <c r="Q385" s="72">
        <v>1</v>
      </c>
      <c r="R385" s="94">
        <f>R$3/U$3</f>
        <v>0.90909090909090906</v>
      </c>
      <c r="S385" s="93">
        <f>S384*Q385</f>
        <v>4.616893305496535E+17</v>
      </c>
      <c r="T385" s="93">
        <f t="shared" si="113"/>
        <v>4.3920891501118368E+21</v>
      </c>
      <c r="U385" s="93">
        <f t="shared" si="114"/>
        <v>6.5776940828048163E+23</v>
      </c>
      <c r="V385" s="93">
        <f t="shared" si="115"/>
        <v>3.2888470414024081E+24</v>
      </c>
      <c r="W385" s="93">
        <f t="shared" si="116"/>
        <v>349252.26666666666</v>
      </c>
      <c r="X385" s="94">
        <f t="shared" si="117"/>
        <v>149.7623080496289</v>
      </c>
      <c r="Y385" s="120">
        <f>X385/(($C385/R$3))</f>
        <v>10.160265132267904</v>
      </c>
    </row>
    <row r="386" spans="1:25">
      <c r="A386" s="67">
        <v>8192</v>
      </c>
      <c r="B386" s="67">
        <f t="shared" si="107"/>
        <v>12.666666666666666</v>
      </c>
      <c r="C386" s="112">
        <f t="shared" si="122"/>
        <v>14.74</v>
      </c>
      <c r="D386" s="116"/>
      <c r="E386" s="68">
        <f t="shared" si="106"/>
        <v>409.57507359998397</v>
      </c>
      <c r="F386" s="80">
        <f t="shared" si="118"/>
        <v>0.48000000000000032</v>
      </c>
      <c r="G386" s="80">
        <f t="shared" si="119"/>
        <v>5.799999999999919</v>
      </c>
      <c r="H386" s="80">
        <f t="shared" si="125"/>
        <v>2.8999999999999595</v>
      </c>
      <c r="I386" s="80">
        <f t="shared" si="125"/>
        <v>2.8999999999999595</v>
      </c>
      <c r="J386" s="81">
        <f t="shared" si="108"/>
        <v>3.3039999999999625</v>
      </c>
      <c r="K386" s="82">
        <f t="shared" si="109"/>
        <v>27.786639999998911</v>
      </c>
      <c r="L386" s="70">
        <f t="shared" si="110"/>
        <v>7.5557863725916236E+22</v>
      </c>
      <c r="M386" s="67">
        <f t="shared" si="121"/>
        <v>76.000000000000043</v>
      </c>
      <c r="N386" s="71">
        <v>380</v>
      </c>
      <c r="O386" s="94">
        <f t="shared" si="111"/>
        <v>380</v>
      </c>
      <c r="P386" s="94">
        <f t="shared" si="112"/>
        <v>10</v>
      </c>
      <c r="Q386" s="72">
        <v>3</v>
      </c>
      <c r="R386" s="94">
        <f>R$3/U$3</f>
        <v>0.90909090909090906</v>
      </c>
      <c r="S386" s="93">
        <f>S385*Q386</f>
        <v>1.3850679916489605E+18</v>
      </c>
      <c r="T386" s="93">
        <f t="shared" si="113"/>
        <v>1.3295296864180947E+22</v>
      </c>
      <c r="U386" s="93">
        <f t="shared" si="114"/>
        <v>7.5557863725916229E+23</v>
      </c>
      <c r="V386" s="93">
        <f t="shared" si="115"/>
        <v>3.7778931862958117E+24</v>
      </c>
      <c r="W386" s="93">
        <f t="shared" si="116"/>
        <v>349525.33333333331</v>
      </c>
      <c r="X386" s="94">
        <f t="shared" si="117"/>
        <v>56.830520219129347</v>
      </c>
      <c r="Y386" s="120">
        <f>X386/(($C386/R$3))</f>
        <v>3.8555305440386261</v>
      </c>
    </row>
    <row r="387" spans="1:25">
      <c r="A387" s="67">
        <v>8192</v>
      </c>
      <c r="B387" s="67">
        <f t="shared" si="107"/>
        <v>12.7</v>
      </c>
      <c r="C387" s="112">
        <f t="shared" si="122"/>
        <v>14.74</v>
      </c>
      <c r="D387" s="116"/>
      <c r="E387" s="68">
        <f t="shared" si="106"/>
        <v>412.18401866986881</v>
      </c>
      <c r="F387" s="80">
        <f t="shared" si="118"/>
        <v>0.48100000000000032</v>
      </c>
      <c r="G387" s="80">
        <f t="shared" si="119"/>
        <v>5.8099999999999188</v>
      </c>
      <c r="H387" s="80">
        <f t="shared" si="125"/>
        <v>2.9049999999999594</v>
      </c>
      <c r="I387" s="80">
        <f t="shared" si="125"/>
        <v>2.9049999999999594</v>
      </c>
      <c r="J387" s="81">
        <f t="shared" si="108"/>
        <v>3.3136099999999624</v>
      </c>
      <c r="K387" s="82">
        <f t="shared" si="109"/>
        <v>27.9636376302489</v>
      </c>
      <c r="L387" s="70">
        <f t="shared" si="110"/>
        <v>8.679319376905013E+22</v>
      </c>
      <c r="M387" s="67">
        <f t="shared" si="121"/>
        <v>76.200000000000031</v>
      </c>
      <c r="N387" s="71">
        <v>381</v>
      </c>
      <c r="O387" s="94">
        <f t="shared" si="111"/>
        <v>381</v>
      </c>
      <c r="P387" s="94">
        <f t="shared" si="112"/>
        <v>10</v>
      </c>
      <c r="Q387" s="72">
        <v>1</v>
      </c>
      <c r="R387" s="94">
        <f>R$3/U$3</f>
        <v>0.90909090909090906</v>
      </c>
      <c r="S387" s="93">
        <f>S386*Q387</f>
        <v>1.3850679916489605E+18</v>
      </c>
      <c r="T387" s="93">
        <f t="shared" si="113"/>
        <v>1.3415196832607655E+22</v>
      </c>
      <c r="U387" s="93">
        <f t="shared" si="114"/>
        <v>8.679319376905013E+23</v>
      </c>
      <c r="V387" s="93">
        <f t="shared" si="115"/>
        <v>4.3396596884525068E+24</v>
      </c>
      <c r="W387" s="93">
        <f t="shared" si="116"/>
        <v>349798.40000000002</v>
      </c>
      <c r="X387" s="94">
        <f t="shared" si="117"/>
        <v>64.697667020498884</v>
      </c>
      <c r="Y387" s="120">
        <f>X387/(($C387/R$3))</f>
        <v>4.3892582781885263</v>
      </c>
    </row>
    <row r="388" spans="1:25">
      <c r="A388" s="67">
        <v>8192</v>
      </c>
      <c r="B388" s="67">
        <f t="shared" si="107"/>
        <v>12.733333333333333</v>
      </c>
      <c r="C388" s="112">
        <f t="shared" si="122"/>
        <v>14.74</v>
      </c>
      <c r="D388" s="116"/>
      <c r="E388" s="68">
        <f t="shared" si="106"/>
        <v>414.80613221254367</v>
      </c>
      <c r="F388" s="80">
        <f t="shared" si="118"/>
        <v>0.48200000000000032</v>
      </c>
      <c r="G388" s="80">
        <f t="shared" si="119"/>
        <v>5.8199999999999186</v>
      </c>
      <c r="H388" s="80">
        <f t="shared" si="125"/>
        <v>2.9099999999999593</v>
      </c>
      <c r="I388" s="80">
        <f t="shared" si="125"/>
        <v>2.9099999999999593</v>
      </c>
      <c r="J388" s="81">
        <f t="shared" si="108"/>
        <v>3.3232399999999624</v>
      </c>
      <c r="K388" s="82">
        <f t="shared" si="109"/>
        <v>28.141528643998893</v>
      </c>
      <c r="L388" s="70">
        <f t="shared" si="110"/>
        <v>9.9699198907446806E+22</v>
      </c>
      <c r="M388" s="67">
        <f t="shared" si="121"/>
        <v>76.400000000000034</v>
      </c>
      <c r="N388" s="71">
        <v>382</v>
      </c>
      <c r="O388" s="94">
        <f t="shared" si="111"/>
        <v>382</v>
      </c>
      <c r="P388" s="94">
        <f t="shared" si="112"/>
        <v>10</v>
      </c>
      <c r="Q388" s="72">
        <v>1</v>
      </c>
      <c r="R388" s="94">
        <f>R$3/U$3</f>
        <v>0.90909090909090906</v>
      </c>
      <c r="S388" s="93">
        <f>S387*Q388</f>
        <v>1.3850679916489605E+18</v>
      </c>
      <c r="T388" s="93">
        <f t="shared" si="113"/>
        <v>1.3535972249322127E+22</v>
      </c>
      <c r="U388" s="93">
        <f t="shared" si="114"/>
        <v>9.9699198907446806E+23</v>
      </c>
      <c r="V388" s="93">
        <f t="shared" si="115"/>
        <v>4.9849599453723402E+24</v>
      </c>
      <c r="W388" s="93">
        <f t="shared" si="116"/>
        <v>350071.46666666667</v>
      </c>
      <c r="X388" s="94">
        <f t="shared" si="117"/>
        <v>73.654996531512296</v>
      </c>
      <c r="Y388" s="120">
        <f>X388/(($C388/R$3))</f>
        <v>4.9969468474567362</v>
      </c>
    </row>
    <row r="389" spans="1:25">
      <c r="A389" s="67">
        <v>8192</v>
      </c>
      <c r="B389" s="67">
        <f t="shared" si="107"/>
        <v>12.766666666666667</v>
      </c>
      <c r="C389" s="112">
        <f t="shared" si="122"/>
        <v>14.74</v>
      </c>
      <c r="D389" s="116"/>
      <c r="E389" s="68">
        <f t="shared" si="106"/>
        <v>417.44146123386849</v>
      </c>
      <c r="F389" s="80">
        <f t="shared" si="118"/>
        <v>0.48300000000000032</v>
      </c>
      <c r="G389" s="80">
        <f t="shared" si="119"/>
        <v>5.8299999999999184</v>
      </c>
      <c r="H389" s="80">
        <f t="shared" si="125"/>
        <v>2.9149999999999592</v>
      </c>
      <c r="I389" s="80">
        <f t="shared" si="125"/>
        <v>2.9149999999999592</v>
      </c>
      <c r="J389" s="81">
        <f t="shared" si="108"/>
        <v>3.3328899999999617</v>
      </c>
      <c r="K389" s="82">
        <f t="shared" si="109"/>
        <v>28.320316230248881</v>
      </c>
      <c r="L389" s="70">
        <f t="shared" si="110"/>
        <v>1.1452430577950634E+23</v>
      </c>
      <c r="M389" s="67">
        <f t="shared" si="121"/>
        <v>76.600000000000037</v>
      </c>
      <c r="N389" s="71">
        <v>383</v>
      </c>
      <c r="O389" s="94">
        <f t="shared" si="111"/>
        <v>383</v>
      </c>
      <c r="P389" s="94">
        <f t="shared" si="112"/>
        <v>10</v>
      </c>
      <c r="Q389" s="72">
        <v>1</v>
      </c>
      <c r="R389" s="94">
        <f>R$3/U$3</f>
        <v>0.90909090909090906</v>
      </c>
      <c r="S389" s="93">
        <f>S388*Q389</f>
        <v>1.3850679916489605E+18</v>
      </c>
      <c r="T389" s="93">
        <f t="shared" si="113"/>
        <v>1.3657628026955918E+22</v>
      </c>
      <c r="U389" s="93">
        <f t="shared" si="114"/>
        <v>1.1452430577950634E+24</v>
      </c>
      <c r="V389" s="93">
        <f t="shared" si="115"/>
        <v>5.7262152889753175E+24</v>
      </c>
      <c r="W389" s="93">
        <f t="shared" si="116"/>
        <v>350344.53333333333</v>
      </c>
      <c r="X389" s="94">
        <f t="shared" si="117"/>
        <v>83.853730350153711</v>
      </c>
      <c r="Y389" s="120">
        <f>X389/(($C389/R$3))</f>
        <v>5.6888555190063572</v>
      </c>
    </row>
    <row r="390" spans="1:25">
      <c r="A390" s="67">
        <v>8192</v>
      </c>
      <c r="B390" s="67">
        <f t="shared" si="107"/>
        <v>12.8</v>
      </c>
      <c r="C390" s="112">
        <f t="shared" si="122"/>
        <v>14.74</v>
      </c>
      <c r="D390" s="116"/>
      <c r="E390" s="68">
        <f t="shared" ref="E390:E453" si="126">C390*K390*1</f>
        <v>420.09005282814343</v>
      </c>
      <c r="F390" s="80">
        <f t="shared" si="118"/>
        <v>0.48400000000000032</v>
      </c>
      <c r="G390" s="80">
        <f t="shared" si="119"/>
        <v>5.8399999999999181</v>
      </c>
      <c r="H390" s="80">
        <f t="shared" si="125"/>
        <v>2.9199999999999591</v>
      </c>
      <c r="I390" s="80">
        <f t="shared" si="125"/>
        <v>2.9199999999999591</v>
      </c>
      <c r="J390" s="81">
        <f t="shared" si="108"/>
        <v>3.342559999999962</v>
      </c>
      <c r="K390" s="82">
        <f t="shared" si="109"/>
        <v>28.500003583998875</v>
      </c>
      <c r="L390" s="70">
        <f t="shared" si="110"/>
        <v>1.3155388165609637E+23</v>
      </c>
      <c r="M390" s="67">
        <f t="shared" si="121"/>
        <v>76.80000000000004</v>
      </c>
      <c r="N390" s="71">
        <v>384</v>
      </c>
      <c r="O390" s="94">
        <f t="shared" si="111"/>
        <v>384</v>
      </c>
      <c r="P390" s="94">
        <f t="shared" si="112"/>
        <v>10</v>
      </c>
      <c r="Q390" s="72">
        <v>1</v>
      </c>
      <c r="R390" s="94">
        <f>R$3/U$3</f>
        <v>0.90909090909090906</v>
      </c>
      <c r="S390" s="93">
        <f>S389*Q390</f>
        <v>1.3850679916489605E+18</v>
      </c>
      <c r="T390" s="93">
        <f t="shared" si="113"/>
        <v>1.3780169097103416E+22</v>
      </c>
      <c r="U390" s="93">
        <f t="shared" si="114"/>
        <v>1.3155388165609638E+24</v>
      </c>
      <c r="V390" s="93">
        <f t="shared" si="115"/>
        <v>6.5776940828048184E+24</v>
      </c>
      <c r="W390" s="93">
        <f t="shared" si="116"/>
        <v>350617.59999999998</v>
      </c>
      <c r="X390" s="94">
        <f t="shared" si="117"/>
        <v>95.466086612644631</v>
      </c>
      <c r="Y390" s="120">
        <f>X390/(($C390/R$3))</f>
        <v>6.4766680198537738</v>
      </c>
    </row>
    <row r="391" spans="1:25">
      <c r="A391" s="67">
        <v>8192</v>
      </c>
      <c r="B391" s="67">
        <f t="shared" ref="B391:B454" si="127">N391/30</f>
        <v>12.833333333333334</v>
      </c>
      <c r="C391" s="112">
        <f t="shared" si="122"/>
        <v>14.74</v>
      </c>
      <c r="D391" s="116"/>
      <c r="E391" s="68">
        <f t="shared" si="126"/>
        <v>422.75195417810829</v>
      </c>
      <c r="F391" s="80">
        <f t="shared" si="118"/>
        <v>0.48500000000000032</v>
      </c>
      <c r="G391" s="80">
        <f t="shared" si="119"/>
        <v>5.8499999999999179</v>
      </c>
      <c r="H391" s="80">
        <f t="shared" si="125"/>
        <v>2.924999999999959</v>
      </c>
      <c r="I391" s="80">
        <f t="shared" si="125"/>
        <v>2.924999999999959</v>
      </c>
      <c r="J391" s="81">
        <f t="shared" ref="J391:J454" si="128">(1-F391)+F391*G391</f>
        <v>3.3522499999999615</v>
      </c>
      <c r="K391" s="82">
        <f t="shared" ref="K391:K454" si="129">J391*H391*I391</f>
        <v>28.680593906248866</v>
      </c>
      <c r="L391" s="70">
        <f t="shared" ref="L391:L454" si="130">POWER($M$1,N391)</f>
        <v>1.5111572745183254E+23</v>
      </c>
      <c r="M391" s="67">
        <f t="shared" si="121"/>
        <v>77.000000000000028</v>
      </c>
      <c r="N391" s="71">
        <v>385</v>
      </c>
      <c r="O391" s="94">
        <f t="shared" ref="O391:O454" si="131">$N391-P$3</f>
        <v>385</v>
      </c>
      <c r="P391" s="94">
        <f t="shared" ref="P391:P454" si="132">Q$3</f>
        <v>10</v>
      </c>
      <c r="Q391" s="72">
        <v>1</v>
      </c>
      <c r="R391" s="94">
        <f>R$3/U$3</f>
        <v>0.90909090909090906</v>
      </c>
      <c r="S391" s="93">
        <f>S390*Q391</f>
        <v>1.3850679916489605E+18</v>
      </c>
      <c r="T391" s="93">
        <f t="shared" ref="T391:T454" si="133">O391*S391*$K391*R391</f>
        <v>1.3903600410359637E+22</v>
      </c>
      <c r="U391" s="93">
        <f t="shared" ref="U391:U454" si="134">P391*POWER($M$1,O391)</f>
        <v>1.5111572745183254E+24</v>
      </c>
      <c r="V391" s="93">
        <f t="shared" ref="V391:V454" si="135">$L391*P391*5</f>
        <v>7.5557863725916267E+24</v>
      </c>
      <c r="W391" s="93">
        <f t="shared" ref="W391:W454" si="136">$A391*(30+$B391)</f>
        <v>350890.66666666669</v>
      </c>
      <c r="X391" s="94">
        <f t="shared" ref="X391:X454" si="137">U391/T391</f>
        <v>108.6881980146923</v>
      </c>
      <c r="Y391" s="120">
        <f>X391/(($C391/R$3))</f>
        <v>7.3736905030320425</v>
      </c>
    </row>
    <row r="392" spans="1:25">
      <c r="A392" s="67">
        <v>8192</v>
      </c>
      <c r="B392" s="67">
        <f t="shared" si="127"/>
        <v>12.866666666666667</v>
      </c>
      <c r="C392" s="112">
        <f t="shared" si="122"/>
        <v>14.74</v>
      </c>
      <c r="D392" s="116"/>
      <c r="E392" s="68">
        <f t="shared" si="126"/>
        <v>425.4272125549432</v>
      </c>
      <c r="F392" s="80">
        <f t="shared" ref="F392:F455" si="138">F391+0.1%</f>
        <v>0.48600000000000032</v>
      </c>
      <c r="G392" s="80">
        <f t="shared" ref="G392:G455" si="139">G391+1%</f>
        <v>5.8599999999999177</v>
      </c>
      <c r="H392" s="80">
        <f t="shared" ref="H392:I407" si="140">H391+0.5%</f>
        <v>2.9299999999999589</v>
      </c>
      <c r="I392" s="80">
        <f t="shared" si="140"/>
        <v>2.9299999999999589</v>
      </c>
      <c r="J392" s="81">
        <f t="shared" si="128"/>
        <v>3.3619599999999616</v>
      </c>
      <c r="K392" s="82">
        <f t="shared" si="129"/>
        <v>28.86209040399886</v>
      </c>
      <c r="L392" s="70">
        <f t="shared" si="130"/>
        <v>1.7358638753810033E+23</v>
      </c>
      <c r="M392" s="67">
        <f t="shared" ref="M392:M455" si="141">LOG(L392,2)</f>
        <v>77.200000000000031</v>
      </c>
      <c r="N392" s="71">
        <v>386</v>
      </c>
      <c r="O392" s="94">
        <f t="shared" si="131"/>
        <v>386</v>
      </c>
      <c r="P392" s="94">
        <f t="shared" si="132"/>
        <v>10</v>
      </c>
      <c r="Q392" s="72">
        <v>1</v>
      </c>
      <c r="R392" s="94">
        <f>R$3/U$3</f>
        <v>0.90909090909090906</v>
      </c>
      <c r="S392" s="93">
        <f>S391*Q392</f>
        <v>1.3850679916489605E+18</v>
      </c>
      <c r="T392" s="93">
        <f t="shared" si="133"/>
        <v>1.4027926936357972E+22</v>
      </c>
      <c r="U392" s="93">
        <f t="shared" si="134"/>
        <v>1.7358638753810031E+24</v>
      </c>
      <c r="V392" s="93">
        <f t="shared" si="135"/>
        <v>8.6793193769050157E+24</v>
      </c>
      <c r="W392" s="93">
        <f t="shared" si="136"/>
        <v>351163.73333333334</v>
      </c>
      <c r="X392" s="94">
        <f t="shared" si="137"/>
        <v>123.74343573760302</v>
      </c>
      <c r="Y392" s="120">
        <f>X392/(($C392/R$3))</f>
        <v>8.3950770513977631</v>
      </c>
    </row>
    <row r="393" spans="1:25">
      <c r="A393" s="67">
        <v>8192</v>
      </c>
      <c r="B393" s="67">
        <f t="shared" si="127"/>
        <v>12.9</v>
      </c>
      <c r="C393" s="112">
        <f t="shared" si="122"/>
        <v>14.74</v>
      </c>
      <c r="D393" s="116"/>
      <c r="E393" s="68">
        <f t="shared" si="126"/>
        <v>428.11587531826802</v>
      </c>
      <c r="F393" s="80">
        <f t="shared" si="138"/>
        <v>0.48700000000000032</v>
      </c>
      <c r="G393" s="80">
        <f t="shared" si="139"/>
        <v>5.8699999999999175</v>
      </c>
      <c r="H393" s="80">
        <f t="shared" si="140"/>
        <v>2.9349999999999588</v>
      </c>
      <c r="I393" s="80">
        <f t="shared" si="140"/>
        <v>2.9349999999999588</v>
      </c>
      <c r="J393" s="81">
        <f t="shared" si="128"/>
        <v>3.371689999999961</v>
      </c>
      <c r="K393" s="82">
        <f t="shared" si="129"/>
        <v>29.044496290248848</v>
      </c>
      <c r="L393" s="70">
        <f t="shared" si="130"/>
        <v>1.9939839781489368E+23</v>
      </c>
      <c r="M393" s="67">
        <f t="shared" si="141"/>
        <v>77.400000000000034</v>
      </c>
      <c r="N393" s="71">
        <v>387</v>
      </c>
      <c r="O393" s="94">
        <f t="shared" si="131"/>
        <v>387</v>
      </c>
      <c r="P393" s="94">
        <f t="shared" si="132"/>
        <v>10</v>
      </c>
      <c r="Q393" s="72">
        <v>1</v>
      </c>
      <c r="R393" s="94">
        <f>R$3/U$3</f>
        <v>0.90909090909090906</v>
      </c>
      <c r="S393" s="93">
        <f>S392*Q393</f>
        <v>1.3850679916489605E+18</v>
      </c>
      <c r="T393" s="93">
        <f t="shared" si="133"/>
        <v>1.4153153663807984E+22</v>
      </c>
      <c r="U393" s="93">
        <f t="shared" si="134"/>
        <v>1.9939839781489369E+24</v>
      </c>
      <c r="V393" s="93">
        <f t="shared" si="135"/>
        <v>9.9699198907446847E+24</v>
      </c>
      <c r="W393" s="93">
        <f t="shared" si="136"/>
        <v>351436.79999999999</v>
      </c>
      <c r="X393" s="94">
        <f t="shared" si="137"/>
        <v>140.88619579167661</v>
      </c>
      <c r="Y393" s="120">
        <f>X393/(($C393/R$3))</f>
        <v>9.5580865530309769</v>
      </c>
    </row>
    <row r="394" spans="1:25">
      <c r="A394" s="67">
        <v>8192</v>
      </c>
      <c r="B394" s="67">
        <f t="shared" si="127"/>
        <v>12.933333333333334</v>
      </c>
      <c r="C394" s="112">
        <f t="shared" si="122"/>
        <v>14.74</v>
      </c>
      <c r="D394" s="116"/>
      <c r="E394" s="68">
        <f t="shared" si="126"/>
        <v>430.81798991614295</v>
      </c>
      <c r="F394" s="80">
        <f t="shared" si="138"/>
        <v>0.48800000000000032</v>
      </c>
      <c r="G394" s="80">
        <f t="shared" si="139"/>
        <v>5.8799999999999173</v>
      </c>
      <c r="H394" s="80">
        <f t="shared" si="140"/>
        <v>2.9399999999999586</v>
      </c>
      <c r="I394" s="80">
        <f t="shared" si="140"/>
        <v>2.9399999999999586</v>
      </c>
      <c r="J394" s="81">
        <f t="shared" si="128"/>
        <v>3.3814399999999609</v>
      </c>
      <c r="K394" s="82">
        <f t="shared" si="129"/>
        <v>29.227814783998841</v>
      </c>
      <c r="L394" s="70">
        <f t="shared" si="130"/>
        <v>2.2904861155901278E+23</v>
      </c>
      <c r="M394" s="67">
        <f t="shared" si="141"/>
        <v>77.600000000000037</v>
      </c>
      <c r="N394" s="71">
        <v>388</v>
      </c>
      <c r="O394" s="94">
        <f t="shared" si="131"/>
        <v>388</v>
      </c>
      <c r="P394" s="94">
        <f t="shared" si="132"/>
        <v>10</v>
      </c>
      <c r="Q394" s="72">
        <v>1</v>
      </c>
      <c r="R394" s="94">
        <f>R$3/U$3</f>
        <v>0.90909090909090906</v>
      </c>
      <c r="S394" s="93">
        <f>S393*Q394</f>
        <v>1.3850679916489605E+18</v>
      </c>
      <c r="T394" s="93">
        <f t="shared" si="133"/>
        <v>1.4279285600533176E+22</v>
      </c>
      <c r="U394" s="93">
        <f t="shared" si="134"/>
        <v>2.290486115590128E+24</v>
      </c>
      <c r="V394" s="93">
        <f t="shared" si="135"/>
        <v>1.1452430577950639E+25</v>
      </c>
      <c r="W394" s="93">
        <f t="shared" si="136"/>
        <v>351709.8666666667</v>
      </c>
      <c r="X394" s="94">
        <f t="shared" si="137"/>
        <v>160.40621216404574</v>
      </c>
      <c r="Y394" s="120">
        <f>X394/(($C394/R$3))</f>
        <v>10.882375316421014</v>
      </c>
    </row>
    <row r="395" spans="1:25">
      <c r="A395" s="67">
        <v>8192</v>
      </c>
      <c r="B395" s="67">
        <f t="shared" si="127"/>
        <v>12.966666666666667</v>
      </c>
      <c r="C395" s="112">
        <f t="shared" si="122"/>
        <v>14.74</v>
      </c>
      <c r="D395" s="116"/>
      <c r="E395" s="68">
        <f t="shared" si="126"/>
        <v>433.53360388506781</v>
      </c>
      <c r="F395" s="80">
        <f t="shared" si="138"/>
        <v>0.48900000000000032</v>
      </c>
      <c r="G395" s="80">
        <f t="shared" si="139"/>
        <v>5.8899999999999171</v>
      </c>
      <c r="H395" s="80">
        <f t="shared" si="140"/>
        <v>2.9449999999999585</v>
      </c>
      <c r="I395" s="80">
        <f t="shared" si="140"/>
        <v>2.9449999999999585</v>
      </c>
      <c r="J395" s="81">
        <f t="shared" si="128"/>
        <v>3.391209999999961</v>
      </c>
      <c r="K395" s="82">
        <f t="shared" si="129"/>
        <v>29.412049110248834</v>
      </c>
      <c r="L395" s="70">
        <f t="shared" si="130"/>
        <v>2.6310776331219284E+23</v>
      </c>
      <c r="M395" s="67">
        <f t="shared" si="141"/>
        <v>77.80000000000004</v>
      </c>
      <c r="N395" s="71">
        <v>389</v>
      </c>
      <c r="O395" s="94">
        <f t="shared" si="131"/>
        <v>389</v>
      </c>
      <c r="P395" s="94">
        <f t="shared" si="132"/>
        <v>10</v>
      </c>
      <c r="Q395" s="72">
        <v>1</v>
      </c>
      <c r="R395" s="94">
        <f>R$3/U$3</f>
        <v>0.90909090909090906</v>
      </c>
      <c r="S395" s="93">
        <f>S394*Q395</f>
        <v>1.3850679916489605E+18</v>
      </c>
      <c r="T395" s="93">
        <f t="shared" si="133"/>
        <v>1.4406327773508762E+22</v>
      </c>
      <c r="U395" s="93">
        <f t="shared" si="134"/>
        <v>2.6310776331219286E+24</v>
      </c>
      <c r="V395" s="93">
        <f t="shared" si="135"/>
        <v>1.3155388165609643E+25</v>
      </c>
      <c r="W395" s="93">
        <f t="shared" si="136"/>
        <v>351982.93333333335</v>
      </c>
      <c r="X395" s="94">
        <f t="shared" si="137"/>
        <v>182.63347013109859</v>
      </c>
      <c r="Y395" s="120">
        <f>X395/(($C395/R$3))</f>
        <v>12.39033040238118</v>
      </c>
    </row>
    <row r="396" spans="1:25">
      <c r="A396" s="67">
        <v>8192</v>
      </c>
      <c r="B396" s="67">
        <f t="shared" si="127"/>
        <v>13</v>
      </c>
      <c r="C396" s="112">
        <f t="shared" si="122"/>
        <v>14.74</v>
      </c>
      <c r="D396" s="116"/>
      <c r="E396" s="68">
        <f t="shared" si="126"/>
        <v>436.26276484998272</v>
      </c>
      <c r="F396" s="80">
        <f t="shared" si="138"/>
        <v>0.49000000000000032</v>
      </c>
      <c r="G396" s="80">
        <f t="shared" si="139"/>
        <v>5.8999999999999169</v>
      </c>
      <c r="H396" s="80">
        <f t="shared" si="140"/>
        <v>2.9499999999999584</v>
      </c>
      <c r="I396" s="80">
        <f t="shared" si="140"/>
        <v>2.9499999999999584</v>
      </c>
      <c r="J396" s="81">
        <f t="shared" si="128"/>
        <v>3.4009999999999612</v>
      </c>
      <c r="K396" s="82">
        <f t="shared" si="129"/>
        <v>29.597202499998826</v>
      </c>
      <c r="L396" s="70">
        <f t="shared" si="130"/>
        <v>3.0223145490366515E+23</v>
      </c>
      <c r="M396" s="67">
        <f t="shared" si="141"/>
        <v>78.000000000000043</v>
      </c>
      <c r="N396" s="71">
        <v>390</v>
      </c>
      <c r="O396" s="94">
        <f t="shared" si="131"/>
        <v>390</v>
      </c>
      <c r="P396" s="94">
        <f t="shared" si="132"/>
        <v>10</v>
      </c>
      <c r="Q396" s="72">
        <v>3</v>
      </c>
      <c r="R396" s="94">
        <f>R$3/U$3</f>
        <v>0.90909090909090906</v>
      </c>
      <c r="S396" s="93">
        <f>S395*Q396</f>
        <v>4.1552039749468815E+18</v>
      </c>
      <c r="T396" s="93">
        <f t="shared" si="133"/>
        <v>4.3602855686698296E+22</v>
      </c>
      <c r="U396" s="93">
        <f t="shared" si="134"/>
        <v>3.0223145490366513E+24</v>
      </c>
      <c r="V396" s="93">
        <f t="shared" si="135"/>
        <v>1.5111572745183256E+25</v>
      </c>
      <c r="W396" s="93">
        <f t="shared" si="136"/>
        <v>352256</v>
      </c>
      <c r="X396" s="94">
        <f t="shared" si="137"/>
        <v>69.31460110670352</v>
      </c>
      <c r="Y396" s="120">
        <f>X396/(($C396/R$3))</f>
        <v>4.7024831144303612</v>
      </c>
    </row>
    <row r="397" spans="1:25">
      <c r="A397" s="67">
        <v>8192</v>
      </c>
      <c r="B397" s="67">
        <f t="shared" si="127"/>
        <v>13.033333333333333</v>
      </c>
      <c r="C397" s="112">
        <f t="shared" si="122"/>
        <v>14.74</v>
      </c>
      <c r="D397" s="116"/>
      <c r="E397" s="68">
        <f t="shared" si="126"/>
        <v>439.00552052426752</v>
      </c>
      <c r="F397" s="80">
        <f t="shared" si="138"/>
        <v>0.49100000000000033</v>
      </c>
      <c r="G397" s="80">
        <f t="shared" si="139"/>
        <v>5.9099999999999167</v>
      </c>
      <c r="H397" s="80">
        <f t="shared" si="140"/>
        <v>2.9549999999999583</v>
      </c>
      <c r="I397" s="80">
        <f t="shared" si="140"/>
        <v>2.9549999999999583</v>
      </c>
      <c r="J397" s="81">
        <f t="shared" si="128"/>
        <v>3.4108099999999606</v>
      </c>
      <c r="K397" s="82">
        <f t="shared" si="129"/>
        <v>29.783278190248815</v>
      </c>
      <c r="L397" s="70">
        <f t="shared" si="130"/>
        <v>3.4717277507620079E+23</v>
      </c>
      <c r="M397" s="67">
        <f t="shared" si="141"/>
        <v>78.200000000000045</v>
      </c>
      <c r="N397" s="71">
        <v>391</v>
      </c>
      <c r="O397" s="94">
        <f t="shared" si="131"/>
        <v>391</v>
      </c>
      <c r="P397" s="94">
        <f t="shared" si="132"/>
        <v>10</v>
      </c>
      <c r="Q397" s="72">
        <v>1</v>
      </c>
      <c r="R397" s="94">
        <f>R$3/U$3</f>
        <v>0.90909090909090906</v>
      </c>
      <c r="S397" s="93">
        <f>S396*Q397</f>
        <v>4.1552039749468815E+18</v>
      </c>
      <c r="T397" s="93">
        <f t="shared" si="133"/>
        <v>4.3989489096291466E+22</v>
      </c>
      <c r="U397" s="93">
        <f t="shared" si="134"/>
        <v>3.4717277507620079E+24</v>
      </c>
      <c r="V397" s="93">
        <f t="shared" si="135"/>
        <v>1.735863875381004E+25</v>
      </c>
      <c r="W397" s="93">
        <f t="shared" si="136"/>
        <v>352529.06666666665</v>
      </c>
      <c r="X397" s="94">
        <f t="shared" si="137"/>
        <v>78.921756585135967</v>
      </c>
      <c r="Y397" s="120">
        <f>X397/(($C397/R$3))</f>
        <v>5.3542575702263209</v>
      </c>
    </row>
    <row r="398" spans="1:25">
      <c r="A398" s="67">
        <v>8192</v>
      </c>
      <c r="B398" s="67">
        <f t="shared" si="127"/>
        <v>13.066666666666666</v>
      </c>
      <c r="C398" s="112">
        <f t="shared" si="122"/>
        <v>14.74</v>
      </c>
      <c r="D398" s="116"/>
      <c r="E398" s="68">
        <f t="shared" si="126"/>
        <v>441.76191870974247</v>
      </c>
      <c r="F398" s="80">
        <f t="shared" si="138"/>
        <v>0.49200000000000033</v>
      </c>
      <c r="G398" s="80">
        <f t="shared" si="139"/>
        <v>5.9199999999999164</v>
      </c>
      <c r="H398" s="80">
        <f t="shared" si="140"/>
        <v>2.9599999999999582</v>
      </c>
      <c r="I398" s="80">
        <f t="shared" si="140"/>
        <v>2.9599999999999582</v>
      </c>
      <c r="J398" s="81">
        <f t="shared" si="128"/>
        <v>3.4206399999999606</v>
      </c>
      <c r="K398" s="82">
        <f t="shared" si="129"/>
        <v>29.970279423998811</v>
      </c>
      <c r="L398" s="70">
        <f t="shared" si="130"/>
        <v>3.9879679562978749E+23</v>
      </c>
      <c r="M398" s="67">
        <f t="shared" si="141"/>
        <v>78.400000000000048</v>
      </c>
      <c r="N398" s="71">
        <v>392</v>
      </c>
      <c r="O398" s="94">
        <f t="shared" si="131"/>
        <v>392</v>
      </c>
      <c r="P398" s="94">
        <f t="shared" si="132"/>
        <v>10</v>
      </c>
      <c r="Q398" s="72">
        <v>1</v>
      </c>
      <c r="R398" s="94">
        <f>R$3/U$3</f>
        <v>0.90909090909090906</v>
      </c>
      <c r="S398" s="93">
        <f>S397*Q398</f>
        <v>4.1552039749468815E+18</v>
      </c>
      <c r="T398" s="93">
        <f t="shared" si="133"/>
        <v>4.4378898803276804E+22</v>
      </c>
      <c r="U398" s="93">
        <f t="shared" si="134"/>
        <v>3.9879679562978749E+24</v>
      </c>
      <c r="V398" s="93">
        <f t="shared" si="135"/>
        <v>1.9939839781489374E+25</v>
      </c>
      <c r="W398" s="93">
        <f t="shared" si="136"/>
        <v>352802.1333333333</v>
      </c>
      <c r="X398" s="94">
        <f t="shared" si="137"/>
        <v>89.861805133466163</v>
      </c>
      <c r="Y398" s="120">
        <f>X398/(($C398/R$3))</f>
        <v>6.0964589642785727</v>
      </c>
    </row>
    <row r="399" spans="1:25">
      <c r="A399" s="67">
        <v>8192</v>
      </c>
      <c r="B399" s="67">
        <f t="shared" si="127"/>
        <v>13.1</v>
      </c>
      <c r="C399" s="112">
        <f t="shared" si="122"/>
        <v>14.74</v>
      </c>
      <c r="D399" s="116"/>
      <c r="E399" s="68">
        <f t="shared" si="126"/>
        <v>444.5320072966673</v>
      </c>
      <c r="F399" s="80">
        <f t="shared" si="138"/>
        <v>0.49300000000000033</v>
      </c>
      <c r="G399" s="80">
        <f t="shared" si="139"/>
        <v>5.9299999999999162</v>
      </c>
      <c r="H399" s="80">
        <f t="shared" si="140"/>
        <v>2.9649999999999581</v>
      </c>
      <c r="I399" s="80">
        <f t="shared" si="140"/>
        <v>2.9649999999999581</v>
      </c>
      <c r="J399" s="81">
        <f t="shared" si="128"/>
        <v>3.4304899999999603</v>
      </c>
      <c r="K399" s="82">
        <f t="shared" si="129"/>
        <v>30.158209450248798</v>
      </c>
      <c r="L399" s="70">
        <f t="shared" si="130"/>
        <v>4.580972231180257E+23</v>
      </c>
      <c r="M399" s="67">
        <f t="shared" si="141"/>
        <v>78.600000000000037</v>
      </c>
      <c r="N399" s="71">
        <v>393</v>
      </c>
      <c r="O399" s="94">
        <f t="shared" si="131"/>
        <v>393</v>
      </c>
      <c r="P399" s="94">
        <f t="shared" si="132"/>
        <v>10</v>
      </c>
      <c r="Q399" s="72">
        <v>1</v>
      </c>
      <c r="R399" s="94">
        <f>R$3/U$3</f>
        <v>0.90909090909090906</v>
      </c>
      <c r="S399" s="93">
        <f>S398*Q399</f>
        <v>4.1552039749468815E+18</v>
      </c>
      <c r="T399" s="93">
        <f t="shared" si="133"/>
        <v>4.4771100119533709E+22</v>
      </c>
      <c r="U399" s="93">
        <f t="shared" si="134"/>
        <v>4.580972231180257E+24</v>
      </c>
      <c r="V399" s="93">
        <f t="shared" si="135"/>
        <v>2.2904861155901283E+25</v>
      </c>
      <c r="W399" s="93">
        <f t="shared" si="136"/>
        <v>353075.20000000001</v>
      </c>
      <c r="X399" s="94">
        <f t="shared" si="137"/>
        <v>102.31984961168222</v>
      </c>
      <c r="Y399" s="120">
        <f>X399/(($C399/R$3))</f>
        <v>6.9416451568305435</v>
      </c>
    </row>
    <row r="400" spans="1:25">
      <c r="A400" s="67">
        <v>8192</v>
      </c>
      <c r="B400" s="67">
        <f t="shared" si="127"/>
        <v>13.133333333333333</v>
      </c>
      <c r="C400" s="112">
        <f t="shared" si="122"/>
        <v>14.74</v>
      </c>
      <c r="D400" s="116"/>
      <c r="E400" s="68">
        <f t="shared" si="126"/>
        <v>447.31583426374215</v>
      </c>
      <c r="F400" s="80">
        <f t="shared" si="138"/>
        <v>0.49400000000000033</v>
      </c>
      <c r="G400" s="80">
        <f t="shared" si="139"/>
        <v>5.939999999999916</v>
      </c>
      <c r="H400" s="80">
        <f t="shared" si="140"/>
        <v>2.969999999999958</v>
      </c>
      <c r="I400" s="80">
        <f t="shared" si="140"/>
        <v>2.969999999999958</v>
      </c>
      <c r="J400" s="81">
        <f t="shared" si="128"/>
        <v>3.4403599999999601</v>
      </c>
      <c r="K400" s="82">
        <f t="shared" si="129"/>
        <v>30.347071523998789</v>
      </c>
      <c r="L400" s="70">
        <f t="shared" si="130"/>
        <v>5.2621552662438588E+23</v>
      </c>
      <c r="M400" s="67">
        <f t="shared" si="141"/>
        <v>78.80000000000004</v>
      </c>
      <c r="N400" s="71">
        <v>394</v>
      </c>
      <c r="O400" s="94">
        <f t="shared" si="131"/>
        <v>394</v>
      </c>
      <c r="P400" s="94">
        <f t="shared" si="132"/>
        <v>10</v>
      </c>
      <c r="Q400" s="72">
        <v>1</v>
      </c>
      <c r="R400" s="94">
        <f>R$3/U$3</f>
        <v>0.90909090909090906</v>
      </c>
      <c r="S400" s="93">
        <f>S399*Q400</f>
        <v>4.1552039749468815E+18</v>
      </c>
      <c r="T400" s="93">
        <f t="shared" si="133"/>
        <v>4.5166108414963396E+22</v>
      </c>
      <c r="U400" s="93">
        <f t="shared" si="134"/>
        <v>5.2621552662438584E+24</v>
      </c>
      <c r="V400" s="93">
        <f t="shared" si="135"/>
        <v>2.6310776331219291E+25</v>
      </c>
      <c r="W400" s="93">
        <f t="shared" si="136"/>
        <v>353348.26666666666</v>
      </c>
      <c r="X400" s="94">
        <f t="shared" si="137"/>
        <v>116.50672264915616</v>
      </c>
      <c r="Y400" s="120">
        <f>X400/(($C400/R$3))</f>
        <v>7.90411958271073</v>
      </c>
    </row>
    <row r="401" spans="1:25">
      <c r="A401" s="67">
        <v>8192</v>
      </c>
      <c r="B401" s="67">
        <f t="shared" si="127"/>
        <v>13.166666666666666</v>
      </c>
      <c r="C401" s="112">
        <f t="shared" si="122"/>
        <v>14.74</v>
      </c>
      <c r="D401" s="116"/>
      <c r="E401" s="68">
        <f t="shared" si="126"/>
        <v>450.11344767810704</v>
      </c>
      <c r="F401" s="80">
        <f t="shared" si="138"/>
        <v>0.49500000000000033</v>
      </c>
      <c r="G401" s="80">
        <f t="shared" si="139"/>
        <v>5.9499999999999158</v>
      </c>
      <c r="H401" s="80">
        <f t="shared" si="140"/>
        <v>2.9749999999999579</v>
      </c>
      <c r="I401" s="80">
        <f t="shared" si="140"/>
        <v>2.9749999999999579</v>
      </c>
      <c r="J401" s="81">
        <f t="shared" si="128"/>
        <v>3.4502499999999596</v>
      </c>
      <c r="K401" s="82">
        <f t="shared" si="129"/>
        <v>30.536868906248781</v>
      </c>
      <c r="L401" s="70">
        <f t="shared" si="130"/>
        <v>6.0446290980733056E+23</v>
      </c>
      <c r="M401" s="67">
        <f t="shared" si="141"/>
        <v>79.000000000000043</v>
      </c>
      <c r="N401" s="71">
        <v>395</v>
      </c>
      <c r="O401" s="94">
        <f t="shared" si="131"/>
        <v>395</v>
      </c>
      <c r="P401" s="94">
        <f t="shared" si="132"/>
        <v>10</v>
      </c>
      <c r="Q401" s="72">
        <v>1</v>
      </c>
      <c r="R401" s="94">
        <f>R$3/U$3</f>
        <v>0.90909090909090906</v>
      </c>
      <c r="S401" s="93">
        <f>S400*Q401</f>
        <v>4.1552039749468815E+18</v>
      </c>
      <c r="T401" s="93">
        <f t="shared" si="133"/>
        <v>4.5563939117602108E+22</v>
      </c>
      <c r="U401" s="93">
        <f t="shared" si="134"/>
        <v>6.0446290980733059E+24</v>
      </c>
      <c r="V401" s="93">
        <f t="shared" si="135"/>
        <v>3.0223145490366528E+25</v>
      </c>
      <c r="W401" s="93">
        <f t="shared" si="136"/>
        <v>353621.33333333331</v>
      </c>
      <c r="X401" s="94">
        <f t="shared" si="137"/>
        <v>132.66256638768454</v>
      </c>
      <c r="Y401" s="120">
        <f>X401/(($C401/R$3))</f>
        <v>9.0001741104263591</v>
      </c>
    </row>
    <row r="402" spans="1:25">
      <c r="A402" s="67">
        <v>8192</v>
      </c>
      <c r="B402" s="67">
        <f t="shared" si="127"/>
        <v>13.2</v>
      </c>
      <c r="C402" s="112">
        <f t="shared" si="122"/>
        <v>14.74</v>
      </c>
      <c r="D402" s="116"/>
      <c r="E402" s="68">
        <f t="shared" si="126"/>
        <v>452.92489569534189</v>
      </c>
      <c r="F402" s="80">
        <f t="shared" si="138"/>
        <v>0.49600000000000033</v>
      </c>
      <c r="G402" s="80">
        <f t="shared" si="139"/>
        <v>5.9599999999999156</v>
      </c>
      <c r="H402" s="80">
        <f t="shared" si="140"/>
        <v>2.9799999999999578</v>
      </c>
      <c r="I402" s="80">
        <f t="shared" si="140"/>
        <v>2.9799999999999578</v>
      </c>
      <c r="J402" s="81">
        <f t="shared" si="128"/>
        <v>3.4601599999999597</v>
      </c>
      <c r="K402" s="82">
        <f t="shared" si="129"/>
        <v>30.727604863998771</v>
      </c>
      <c r="L402" s="70">
        <f t="shared" si="130"/>
        <v>6.9434555015240171E+23</v>
      </c>
      <c r="M402" s="67">
        <f t="shared" si="141"/>
        <v>79.200000000000045</v>
      </c>
      <c r="N402" s="71">
        <v>396</v>
      </c>
      <c r="O402" s="94">
        <f t="shared" si="131"/>
        <v>396</v>
      </c>
      <c r="P402" s="94">
        <f t="shared" si="132"/>
        <v>10</v>
      </c>
      <c r="Q402" s="72">
        <v>1</v>
      </c>
      <c r="R402" s="94">
        <f>R$3/U$3</f>
        <v>0.90909090909090906</v>
      </c>
      <c r="S402" s="93">
        <f>S401*Q402</f>
        <v>4.1552039749468815E+18</v>
      </c>
      <c r="T402" s="93">
        <f t="shared" si="133"/>
        <v>4.596460771373453E+22</v>
      </c>
      <c r="U402" s="93">
        <f t="shared" si="134"/>
        <v>6.9434555015240169E+24</v>
      </c>
      <c r="V402" s="93">
        <f t="shared" si="135"/>
        <v>3.4717277507620084E+25</v>
      </c>
      <c r="W402" s="93">
        <f t="shared" si="136"/>
        <v>353894.40000000002</v>
      </c>
      <c r="X402" s="94">
        <f t="shared" si="137"/>
        <v>151.06091070694086</v>
      </c>
      <c r="Y402" s="120">
        <f>X402/(($C402/R$3))</f>
        <v>10.2483657196025</v>
      </c>
    </row>
    <row r="403" spans="1:25">
      <c r="A403" s="67">
        <v>8192</v>
      </c>
      <c r="B403" s="67">
        <f t="shared" si="127"/>
        <v>13.233333333333333</v>
      </c>
      <c r="C403" s="112">
        <f t="shared" si="122"/>
        <v>14.74</v>
      </c>
      <c r="D403" s="116"/>
      <c r="E403" s="68">
        <f t="shared" si="126"/>
        <v>455.7502265594668</v>
      </c>
      <c r="F403" s="80">
        <f t="shared" si="138"/>
        <v>0.49700000000000033</v>
      </c>
      <c r="G403" s="80">
        <f t="shared" si="139"/>
        <v>5.9699999999999154</v>
      </c>
      <c r="H403" s="80">
        <f t="shared" si="140"/>
        <v>2.9849999999999577</v>
      </c>
      <c r="I403" s="80">
        <f t="shared" si="140"/>
        <v>2.9849999999999577</v>
      </c>
      <c r="J403" s="81">
        <f t="shared" si="128"/>
        <v>3.4700899999999595</v>
      </c>
      <c r="K403" s="82">
        <f t="shared" si="129"/>
        <v>30.919282670248766</v>
      </c>
      <c r="L403" s="70">
        <f t="shared" si="130"/>
        <v>7.9759359125957512E+23</v>
      </c>
      <c r="M403" s="67">
        <f t="shared" si="141"/>
        <v>79.400000000000034</v>
      </c>
      <c r="N403" s="71">
        <v>397</v>
      </c>
      <c r="O403" s="94">
        <f t="shared" si="131"/>
        <v>397</v>
      </c>
      <c r="P403" s="94">
        <f t="shared" si="132"/>
        <v>10</v>
      </c>
      <c r="Q403" s="72">
        <v>1</v>
      </c>
      <c r="R403" s="94">
        <f>R$3/U$3</f>
        <v>0.90909090909090906</v>
      </c>
      <c r="S403" s="93">
        <f>S402*Q403</f>
        <v>4.1552039749468815E+18</v>
      </c>
      <c r="T403" s="93">
        <f t="shared" si="133"/>
        <v>4.6368129748007083E+22</v>
      </c>
      <c r="U403" s="93">
        <f t="shared" si="134"/>
        <v>7.975935912595751E+24</v>
      </c>
      <c r="V403" s="93">
        <f t="shared" si="135"/>
        <v>3.9879679562978756E+25</v>
      </c>
      <c r="W403" s="93">
        <f t="shared" si="136"/>
        <v>354167.46666666667</v>
      </c>
      <c r="X403" s="94">
        <f t="shared" si="137"/>
        <v>172.01331940584814</v>
      </c>
      <c r="Y403" s="120">
        <f>X403/(($C403/R$3))</f>
        <v>11.669831710030403</v>
      </c>
    </row>
    <row r="404" spans="1:25">
      <c r="A404" s="67">
        <v>8192</v>
      </c>
      <c r="B404" s="67">
        <f t="shared" si="127"/>
        <v>13.266666666666667</v>
      </c>
      <c r="C404" s="112">
        <f t="shared" si="122"/>
        <v>14.74</v>
      </c>
      <c r="D404" s="116"/>
      <c r="E404" s="68">
        <f t="shared" si="126"/>
        <v>458.58948860294163</v>
      </c>
      <c r="F404" s="80">
        <f t="shared" si="138"/>
        <v>0.49800000000000033</v>
      </c>
      <c r="G404" s="80">
        <f t="shared" si="139"/>
        <v>5.9799999999999152</v>
      </c>
      <c r="H404" s="80">
        <f t="shared" si="140"/>
        <v>2.9899999999999576</v>
      </c>
      <c r="I404" s="80">
        <f t="shared" si="140"/>
        <v>2.9899999999999576</v>
      </c>
      <c r="J404" s="81">
        <f t="shared" si="128"/>
        <v>3.4800399999999594</v>
      </c>
      <c r="K404" s="82">
        <f t="shared" si="129"/>
        <v>31.111905603998753</v>
      </c>
      <c r="L404" s="70">
        <f t="shared" si="130"/>
        <v>9.1619444623605154E+23</v>
      </c>
      <c r="M404" s="67">
        <f t="shared" si="141"/>
        <v>79.600000000000037</v>
      </c>
      <c r="N404" s="71">
        <v>398</v>
      </c>
      <c r="O404" s="94">
        <f t="shared" si="131"/>
        <v>398</v>
      </c>
      <c r="P404" s="94">
        <f t="shared" si="132"/>
        <v>10</v>
      </c>
      <c r="Q404" s="72">
        <v>1</v>
      </c>
      <c r="R404" s="94">
        <f>R$3/U$3</f>
        <v>0.90909090909090906</v>
      </c>
      <c r="S404" s="93">
        <f>S403*Q404</f>
        <v>4.1552039749468815E+18</v>
      </c>
      <c r="T404" s="93">
        <f t="shared" si="133"/>
        <v>4.6774520823541175E+22</v>
      </c>
      <c r="U404" s="93">
        <f t="shared" si="134"/>
        <v>9.1619444623605151E+24</v>
      </c>
      <c r="V404" s="93">
        <f t="shared" si="135"/>
        <v>4.5809722311802574E+25</v>
      </c>
      <c r="W404" s="93">
        <f t="shared" si="136"/>
        <v>354440.53333333333</v>
      </c>
      <c r="X404" s="94">
        <f t="shared" si="137"/>
        <v>195.87468350396003</v>
      </c>
      <c r="Y404" s="120">
        <f>X404/(($C404/R$3))</f>
        <v>13.288648813023068</v>
      </c>
    </row>
    <row r="405" spans="1:25">
      <c r="A405" s="67">
        <v>8192</v>
      </c>
      <c r="B405" s="67">
        <f t="shared" si="127"/>
        <v>13.3</v>
      </c>
      <c r="C405" s="112">
        <f t="shared" si="122"/>
        <v>14.74</v>
      </c>
      <c r="D405" s="116"/>
      <c r="E405" s="68">
        <f t="shared" si="126"/>
        <v>461.44273024666649</v>
      </c>
      <c r="F405" s="80">
        <f t="shared" si="138"/>
        <v>0.49900000000000033</v>
      </c>
      <c r="G405" s="80">
        <f t="shared" si="139"/>
        <v>5.9899999999999149</v>
      </c>
      <c r="H405" s="80">
        <f t="shared" si="140"/>
        <v>2.9949999999999575</v>
      </c>
      <c r="I405" s="80">
        <f t="shared" si="140"/>
        <v>2.9949999999999575</v>
      </c>
      <c r="J405" s="81">
        <f t="shared" si="128"/>
        <v>3.490009999999959</v>
      </c>
      <c r="K405" s="82">
        <f t="shared" si="129"/>
        <v>31.305476950248742</v>
      </c>
      <c r="L405" s="70">
        <f t="shared" si="130"/>
        <v>1.0524310532487719E+24</v>
      </c>
      <c r="M405" s="67">
        <f t="shared" si="141"/>
        <v>79.80000000000004</v>
      </c>
      <c r="N405" s="71">
        <v>399</v>
      </c>
      <c r="O405" s="94">
        <f t="shared" si="131"/>
        <v>399</v>
      </c>
      <c r="P405" s="94">
        <f t="shared" si="132"/>
        <v>10</v>
      </c>
      <c r="Q405" s="72">
        <v>1</v>
      </c>
      <c r="R405" s="94">
        <f>R$3/U$3</f>
        <v>0.90909090909090906</v>
      </c>
      <c r="S405" s="93">
        <f>S404*Q405</f>
        <v>4.1552039749468815E+18</v>
      </c>
      <c r="T405" s="93">
        <f t="shared" si="133"/>
        <v>4.718379660204667E+22</v>
      </c>
      <c r="U405" s="93">
        <f t="shared" si="134"/>
        <v>1.0524310532487719E+25</v>
      </c>
      <c r="V405" s="93">
        <f t="shared" si="135"/>
        <v>5.2621552662438599E+25</v>
      </c>
      <c r="W405" s="93">
        <f t="shared" si="136"/>
        <v>354713.59999999998</v>
      </c>
      <c r="X405" s="94">
        <f t="shared" si="137"/>
        <v>223.04925187031708</v>
      </c>
      <c r="Y405" s="120">
        <f>X405/(($C405/R$3))</f>
        <v>15.13224232498759</v>
      </c>
    </row>
    <row r="406" spans="1:25">
      <c r="A406" s="67">
        <v>8192</v>
      </c>
      <c r="B406" s="67">
        <f t="shared" si="127"/>
        <v>13.333333333333334</v>
      </c>
      <c r="C406" s="112">
        <f t="shared" ref="C406:C469" si="142">IF(D406&gt;0,C405+D406,C405)</f>
        <v>14.74</v>
      </c>
      <c r="D406" s="116"/>
      <c r="E406" s="68">
        <f t="shared" si="126"/>
        <v>464.3099999999813</v>
      </c>
      <c r="F406" s="80">
        <f t="shared" si="138"/>
        <v>0.50000000000000033</v>
      </c>
      <c r="G406" s="80">
        <f t="shared" si="139"/>
        <v>5.9999999999999147</v>
      </c>
      <c r="H406" s="80">
        <f t="shared" si="140"/>
        <v>2.9999999999999574</v>
      </c>
      <c r="I406" s="80">
        <f t="shared" si="140"/>
        <v>2.9999999999999574</v>
      </c>
      <c r="J406" s="81">
        <f t="shared" si="128"/>
        <v>3.4999999999999587</v>
      </c>
      <c r="K406" s="82">
        <f t="shared" si="129"/>
        <v>31.499999999998732</v>
      </c>
      <c r="L406" s="70">
        <f t="shared" si="130"/>
        <v>1.2089258196146617E+24</v>
      </c>
      <c r="M406" s="67">
        <f t="shared" si="141"/>
        <v>80.000000000000043</v>
      </c>
      <c r="N406" s="71">
        <v>400</v>
      </c>
      <c r="O406" s="94">
        <f t="shared" si="131"/>
        <v>400</v>
      </c>
      <c r="P406" s="94">
        <f t="shared" si="132"/>
        <v>10</v>
      </c>
      <c r="Q406" s="72">
        <v>4</v>
      </c>
      <c r="R406" s="94">
        <f>R$3/U$3</f>
        <v>0.90909090909090906</v>
      </c>
      <c r="S406" s="93">
        <f>S405*Q406</f>
        <v>1.6620815899787526E+19</v>
      </c>
      <c r="T406" s="93">
        <f t="shared" si="133"/>
        <v>1.9038389121574036E+23</v>
      </c>
      <c r="U406" s="93">
        <f t="shared" si="134"/>
        <v>1.2089258196146616E+25</v>
      </c>
      <c r="V406" s="93">
        <f t="shared" si="135"/>
        <v>6.0446290980733082E+25</v>
      </c>
      <c r="W406" s="93">
        <f t="shared" si="136"/>
        <v>354986.66666666669</v>
      </c>
      <c r="X406" s="94">
        <f t="shared" si="137"/>
        <v>63.499375493104289</v>
      </c>
      <c r="Y406" s="120">
        <f>X406/(($C406/R$3))</f>
        <v>4.3079630592336695</v>
      </c>
    </row>
    <row r="407" spans="1:25">
      <c r="A407" s="67">
        <v>8192</v>
      </c>
      <c r="B407" s="67">
        <f t="shared" si="127"/>
        <v>13.366666666666667</v>
      </c>
      <c r="C407" s="112">
        <f t="shared" si="142"/>
        <v>14.74</v>
      </c>
      <c r="D407" s="116"/>
      <c r="E407" s="68">
        <f t="shared" si="126"/>
        <v>467.19134646066624</v>
      </c>
      <c r="F407" s="80">
        <f t="shared" si="138"/>
        <v>0.50100000000000033</v>
      </c>
      <c r="G407" s="80">
        <f t="shared" si="139"/>
        <v>6.0099999999999145</v>
      </c>
      <c r="H407" s="80">
        <f t="shared" si="140"/>
        <v>3.0049999999999573</v>
      </c>
      <c r="I407" s="80">
        <f t="shared" si="140"/>
        <v>3.0049999999999573</v>
      </c>
      <c r="J407" s="81">
        <f t="shared" si="128"/>
        <v>3.510009999999959</v>
      </c>
      <c r="K407" s="82">
        <f t="shared" si="129"/>
        <v>31.695478050248727</v>
      </c>
      <c r="L407" s="70">
        <f t="shared" si="130"/>
        <v>1.3886911003048042E+24</v>
      </c>
      <c r="M407" s="67">
        <f t="shared" si="141"/>
        <v>80.200000000000045</v>
      </c>
      <c r="N407" s="71">
        <v>401</v>
      </c>
      <c r="O407" s="94">
        <f t="shared" si="131"/>
        <v>401</v>
      </c>
      <c r="P407" s="94">
        <f t="shared" si="132"/>
        <v>10</v>
      </c>
      <c r="Q407" s="72">
        <v>1</v>
      </c>
      <c r="R407" s="94">
        <f>R$3/U$3</f>
        <v>0.90909090909090906</v>
      </c>
      <c r="S407" s="93">
        <f>S406*Q407</f>
        <v>1.6620815899787526E+19</v>
      </c>
      <c r="T407" s="93">
        <f t="shared" si="133"/>
        <v>1.9204426083373196E+23</v>
      </c>
      <c r="U407" s="93">
        <f t="shared" si="134"/>
        <v>1.3886911003048042E+25</v>
      </c>
      <c r="V407" s="93">
        <f t="shared" si="135"/>
        <v>6.9434555015240212E+25</v>
      </c>
      <c r="W407" s="93">
        <f t="shared" si="136"/>
        <v>355259.73333333334</v>
      </c>
      <c r="X407" s="94">
        <f t="shared" si="137"/>
        <v>72.310991970080536</v>
      </c>
      <c r="Y407" s="120">
        <f>X407/(($C407/R$3))</f>
        <v>4.9057660766676072</v>
      </c>
    </row>
    <row r="408" spans="1:25">
      <c r="A408" s="67">
        <v>8192</v>
      </c>
      <c r="B408" s="67">
        <f t="shared" si="127"/>
        <v>13.4</v>
      </c>
      <c r="C408" s="112">
        <f t="shared" si="142"/>
        <v>14.74</v>
      </c>
      <c r="D408" s="116"/>
      <c r="E408" s="68">
        <f t="shared" si="126"/>
        <v>470.08681831494113</v>
      </c>
      <c r="F408" s="80">
        <f t="shared" si="138"/>
        <v>0.50200000000000033</v>
      </c>
      <c r="G408" s="80">
        <f t="shared" si="139"/>
        <v>6.0199999999999143</v>
      </c>
      <c r="H408" s="80">
        <f t="shared" ref="H408:I423" si="143">H407+0.5%</f>
        <v>3.0099999999999572</v>
      </c>
      <c r="I408" s="80">
        <f t="shared" si="143"/>
        <v>3.0099999999999572</v>
      </c>
      <c r="J408" s="81">
        <f t="shared" si="128"/>
        <v>3.520039999999959</v>
      </c>
      <c r="K408" s="82">
        <f t="shared" si="129"/>
        <v>31.891914403998719</v>
      </c>
      <c r="L408" s="70">
        <f t="shared" si="130"/>
        <v>1.5951871825191511E+24</v>
      </c>
      <c r="M408" s="67">
        <f t="shared" si="141"/>
        <v>80.400000000000034</v>
      </c>
      <c r="N408" s="71">
        <v>402</v>
      </c>
      <c r="O408" s="94">
        <f t="shared" si="131"/>
        <v>402</v>
      </c>
      <c r="P408" s="94">
        <f t="shared" si="132"/>
        <v>10</v>
      </c>
      <c r="Q408" s="72">
        <v>1</v>
      </c>
      <c r="R408" s="94">
        <f>R$3/U$3</f>
        <v>0.90909090909090906</v>
      </c>
      <c r="S408" s="93">
        <f>S407*Q408</f>
        <v>1.6620815899787526E+19</v>
      </c>
      <c r="T408" s="93">
        <f t="shared" si="133"/>
        <v>1.9371635861478105E+23</v>
      </c>
      <c r="U408" s="93">
        <f t="shared" si="134"/>
        <v>1.5951871825191511E+25</v>
      </c>
      <c r="V408" s="93">
        <f t="shared" si="135"/>
        <v>7.9759359125957546E+25</v>
      </c>
      <c r="W408" s="93">
        <f t="shared" si="136"/>
        <v>355532.79999999999</v>
      </c>
      <c r="X408" s="94">
        <f t="shared" si="137"/>
        <v>82.346539751518648</v>
      </c>
      <c r="Y408" s="120">
        <f>X408/(($C408/R$3))</f>
        <v>5.5866037823282664</v>
      </c>
    </row>
    <row r="409" spans="1:25">
      <c r="A409" s="67">
        <v>8192</v>
      </c>
      <c r="B409" s="67">
        <f t="shared" si="127"/>
        <v>13.433333333333334</v>
      </c>
      <c r="C409" s="112">
        <f t="shared" si="142"/>
        <v>14.74</v>
      </c>
      <c r="D409" s="116"/>
      <c r="E409" s="68">
        <f t="shared" si="126"/>
        <v>472.99646433746602</v>
      </c>
      <c r="F409" s="80">
        <f t="shared" si="138"/>
        <v>0.50300000000000034</v>
      </c>
      <c r="G409" s="80">
        <f t="shared" si="139"/>
        <v>6.0299999999999141</v>
      </c>
      <c r="H409" s="80">
        <f t="shared" si="143"/>
        <v>3.014999999999957</v>
      </c>
      <c r="I409" s="80">
        <f t="shared" si="143"/>
        <v>3.014999999999957</v>
      </c>
      <c r="J409" s="81">
        <f t="shared" si="128"/>
        <v>3.5300899999999586</v>
      </c>
      <c r="K409" s="82">
        <f t="shared" si="129"/>
        <v>32.089312370248713</v>
      </c>
      <c r="L409" s="70">
        <f t="shared" si="130"/>
        <v>1.8323888924721041E+24</v>
      </c>
      <c r="M409" s="67">
        <f t="shared" si="141"/>
        <v>80.600000000000037</v>
      </c>
      <c r="N409" s="71">
        <v>403</v>
      </c>
      <c r="O409" s="94">
        <f t="shared" si="131"/>
        <v>403</v>
      </c>
      <c r="P409" s="94">
        <f t="shared" si="132"/>
        <v>10</v>
      </c>
      <c r="Q409" s="72">
        <v>1</v>
      </c>
      <c r="R409" s="94">
        <f>R$3/U$3</f>
        <v>0.90909090909090906</v>
      </c>
      <c r="S409" s="93">
        <f>S408*Q409</f>
        <v>1.6620815899787526E+19</v>
      </c>
      <c r="T409" s="93">
        <f t="shared" si="133"/>
        <v>1.9540024814767395E+23</v>
      </c>
      <c r="U409" s="93">
        <f t="shared" si="134"/>
        <v>1.8323888924721041E+25</v>
      </c>
      <c r="V409" s="93">
        <f t="shared" si="135"/>
        <v>9.16194446236052E+25</v>
      </c>
      <c r="W409" s="93">
        <f t="shared" si="136"/>
        <v>355805.8666666667</v>
      </c>
      <c r="X409" s="94">
        <f t="shared" si="137"/>
        <v>93.776180421596706</v>
      </c>
      <c r="Y409" s="120">
        <f>X409/(($C409/R$3))</f>
        <v>6.3620203813837657</v>
      </c>
    </row>
    <row r="410" spans="1:25">
      <c r="A410" s="67">
        <v>8192</v>
      </c>
      <c r="B410" s="67">
        <f t="shared" si="127"/>
        <v>13.466666666666667</v>
      </c>
      <c r="C410" s="112">
        <f t="shared" si="142"/>
        <v>14.74</v>
      </c>
      <c r="D410" s="116"/>
      <c r="E410" s="68">
        <f t="shared" si="126"/>
        <v>475.92033339134076</v>
      </c>
      <c r="F410" s="80">
        <f t="shared" si="138"/>
        <v>0.50400000000000034</v>
      </c>
      <c r="G410" s="80">
        <f t="shared" si="139"/>
        <v>6.0399999999999139</v>
      </c>
      <c r="H410" s="80">
        <f t="shared" si="143"/>
        <v>3.0199999999999569</v>
      </c>
      <c r="I410" s="80">
        <f t="shared" si="143"/>
        <v>3.0199999999999569</v>
      </c>
      <c r="J410" s="81">
        <f t="shared" si="128"/>
        <v>3.540159999999958</v>
      </c>
      <c r="K410" s="82">
        <f t="shared" si="129"/>
        <v>32.287675263998693</v>
      </c>
      <c r="L410" s="70">
        <f t="shared" si="130"/>
        <v>2.1048621064975449E+24</v>
      </c>
      <c r="M410" s="67">
        <f t="shared" si="141"/>
        <v>80.80000000000004</v>
      </c>
      <c r="N410" s="71">
        <v>404</v>
      </c>
      <c r="O410" s="94">
        <f t="shared" si="131"/>
        <v>404</v>
      </c>
      <c r="P410" s="94">
        <f t="shared" si="132"/>
        <v>10</v>
      </c>
      <c r="Q410" s="72">
        <v>1</v>
      </c>
      <c r="R410" s="94">
        <f>R$3/U$3</f>
        <v>0.90909090909090906</v>
      </c>
      <c r="S410" s="93">
        <f>S409*Q410</f>
        <v>1.6620815899787526E+19</v>
      </c>
      <c r="T410" s="93">
        <f t="shared" si="133"/>
        <v>1.9709599325781687E+23</v>
      </c>
      <c r="U410" s="93">
        <f t="shared" si="134"/>
        <v>2.1048621064975446E+25</v>
      </c>
      <c r="V410" s="93">
        <f t="shared" si="135"/>
        <v>1.0524310532487723E+26</v>
      </c>
      <c r="W410" s="93">
        <f t="shared" si="136"/>
        <v>356078.93333333335</v>
      </c>
      <c r="X410" s="94">
        <f t="shared" si="137"/>
        <v>106.79375423650654</v>
      </c>
      <c r="Y410" s="120">
        <f>X410/(($C410/R$3))</f>
        <v>7.2451665017982725</v>
      </c>
    </row>
    <row r="411" spans="1:25">
      <c r="A411" s="67">
        <v>8192</v>
      </c>
      <c r="B411" s="67">
        <f t="shared" si="127"/>
        <v>13.5</v>
      </c>
      <c r="C411" s="112">
        <f t="shared" si="142"/>
        <v>14.74</v>
      </c>
      <c r="D411" s="116"/>
      <c r="E411" s="68">
        <f t="shared" si="126"/>
        <v>478.85847442810569</v>
      </c>
      <c r="F411" s="80">
        <f t="shared" si="138"/>
        <v>0.50500000000000034</v>
      </c>
      <c r="G411" s="80">
        <f t="shared" si="139"/>
        <v>6.0499999999999137</v>
      </c>
      <c r="H411" s="80">
        <f t="shared" si="143"/>
        <v>3.0249999999999568</v>
      </c>
      <c r="I411" s="80">
        <f t="shared" si="143"/>
        <v>3.0249999999999568</v>
      </c>
      <c r="J411" s="81">
        <f t="shared" si="128"/>
        <v>3.5502499999999579</v>
      </c>
      <c r="K411" s="82">
        <f t="shared" si="129"/>
        <v>32.487006406248689</v>
      </c>
      <c r="L411" s="70">
        <f t="shared" si="130"/>
        <v>2.4178516392293233E+24</v>
      </c>
      <c r="M411" s="67">
        <f t="shared" si="141"/>
        <v>81.000000000000043</v>
      </c>
      <c r="N411" s="71">
        <v>405</v>
      </c>
      <c r="O411" s="94">
        <f t="shared" si="131"/>
        <v>405</v>
      </c>
      <c r="P411" s="94">
        <f t="shared" si="132"/>
        <v>10</v>
      </c>
      <c r="Q411" s="72">
        <v>1</v>
      </c>
      <c r="R411" s="94">
        <f>R$3/U$3</f>
        <v>0.90909090909090906</v>
      </c>
      <c r="S411" s="93">
        <f>S410*Q411</f>
        <v>1.6620815899787526E+19</v>
      </c>
      <c r="T411" s="93">
        <f t="shared" si="133"/>
        <v>1.9880365800768939E+23</v>
      </c>
      <c r="U411" s="93">
        <f t="shared" si="134"/>
        <v>2.4178516392293232E+25</v>
      </c>
      <c r="V411" s="93">
        <f t="shared" si="135"/>
        <v>1.2089258196146616E+26</v>
      </c>
      <c r="W411" s="93">
        <f t="shared" si="136"/>
        <v>356352</v>
      </c>
      <c r="X411" s="94">
        <f t="shared" si="137"/>
        <v>121.62007799352489</v>
      </c>
      <c r="Y411" s="120">
        <f>X411/(($C411/R$3))</f>
        <v>8.2510229303612537</v>
      </c>
    </row>
    <row r="412" spans="1:25">
      <c r="A412" s="67">
        <v>8192</v>
      </c>
      <c r="B412" s="67">
        <f t="shared" si="127"/>
        <v>13.533333333333333</v>
      </c>
      <c r="C412" s="112">
        <f t="shared" si="142"/>
        <v>14.74</v>
      </c>
      <c r="D412" s="116"/>
      <c r="E412" s="68">
        <f t="shared" si="126"/>
        <v>481.81093648774055</v>
      </c>
      <c r="F412" s="80">
        <f t="shared" si="138"/>
        <v>0.50600000000000034</v>
      </c>
      <c r="G412" s="80">
        <f t="shared" si="139"/>
        <v>6.0599999999999135</v>
      </c>
      <c r="H412" s="80">
        <f t="shared" si="143"/>
        <v>3.0299999999999567</v>
      </c>
      <c r="I412" s="80">
        <f t="shared" si="143"/>
        <v>3.0299999999999567</v>
      </c>
      <c r="J412" s="81">
        <f t="shared" si="128"/>
        <v>3.560359999999958</v>
      </c>
      <c r="K412" s="82">
        <f t="shared" si="129"/>
        <v>32.687309123998681</v>
      </c>
      <c r="L412" s="70">
        <f t="shared" si="130"/>
        <v>2.777382200609609E+24</v>
      </c>
      <c r="M412" s="67">
        <f t="shared" si="141"/>
        <v>81.200000000000045</v>
      </c>
      <c r="N412" s="71">
        <v>406</v>
      </c>
      <c r="O412" s="94">
        <f t="shared" si="131"/>
        <v>406</v>
      </c>
      <c r="P412" s="94">
        <f t="shared" si="132"/>
        <v>10</v>
      </c>
      <c r="Q412" s="72">
        <v>1</v>
      </c>
      <c r="R412" s="94">
        <f>R$3/U$3</f>
        <v>0.90909090909090906</v>
      </c>
      <c r="S412" s="93">
        <f>S411*Q412</f>
        <v>1.6620815899787526E+19</v>
      </c>
      <c r="T412" s="93">
        <f t="shared" si="133"/>
        <v>2.0052330669729765E+23</v>
      </c>
      <c r="U412" s="93">
        <f t="shared" si="134"/>
        <v>2.7773822006096089E+25</v>
      </c>
      <c r="V412" s="93">
        <f t="shared" si="135"/>
        <v>1.3886911003048044E+26</v>
      </c>
      <c r="W412" s="93">
        <f t="shared" si="136"/>
        <v>356625.06666666665</v>
      </c>
      <c r="X412" s="94">
        <f t="shared" si="137"/>
        <v>138.50670260501136</v>
      </c>
      <c r="Y412" s="120">
        <f>X412/(($C412/R$3))</f>
        <v>9.3966555362965636</v>
      </c>
    </row>
    <row r="413" spans="1:25">
      <c r="A413" s="67">
        <v>8192</v>
      </c>
      <c r="B413" s="67">
        <f t="shared" si="127"/>
        <v>13.566666666666666</v>
      </c>
      <c r="C413" s="112">
        <f t="shared" si="142"/>
        <v>14.74</v>
      </c>
      <c r="D413" s="116"/>
      <c r="E413" s="68">
        <f t="shared" si="126"/>
        <v>484.7777686986654</v>
      </c>
      <c r="F413" s="80">
        <f t="shared" si="138"/>
        <v>0.50700000000000034</v>
      </c>
      <c r="G413" s="80">
        <f t="shared" si="139"/>
        <v>6.0699999999999132</v>
      </c>
      <c r="H413" s="80">
        <f t="shared" si="143"/>
        <v>3.0349999999999566</v>
      </c>
      <c r="I413" s="80">
        <f t="shared" si="143"/>
        <v>3.0349999999999566</v>
      </c>
      <c r="J413" s="81">
        <f t="shared" si="128"/>
        <v>3.5704899999999578</v>
      </c>
      <c r="K413" s="82">
        <f t="shared" si="129"/>
        <v>32.88858675024867</v>
      </c>
      <c r="L413" s="70">
        <f t="shared" si="130"/>
        <v>3.1903743650383032E+24</v>
      </c>
      <c r="M413" s="67">
        <f t="shared" si="141"/>
        <v>81.400000000000048</v>
      </c>
      <c r="N413" s="71">
        <v>407</v>
      </c>
      <c r="O413" s="94">
        <f t="shared" si="131"/>
        <v>407</v>
      </c>
      <c r="P413" s="94">
        <f t="shared" si="132"/>
        <v>10</v>
      </c>
      <c r="Q413" s="72">
        <v>1</v>
      </c>
      <c r="R413" s="94">
        <f>R$3/U$3</f>
        <v>0.90909090909090906</v>
      </c>
      <c r="S413" s="93">
        <f>S412*Q413</f>
        <v>1.6620815899787526E+19</v>
      </c>
      <c r="T413" s="93">
        <f t="shared" si="133"/>
        <v>2.0225500386462756E+23</v>
      </c>
      <c r="U413" s="93">
        <f t="shared" si="134"/>
        <v>3.1903743650383034E+25</v>
      </c>
      <c r="V413" s="93">
        <f t="shared" si="135"/>
        <v>1.5951871825191516E+26</v>
      </c>
      <c r="W413" s="93">
        <f t="shared" si="136"/>
        <v>356898.1333333333</v>
      </c>
      <c r="X413" s="94">
        <f t="shared" si="137"/>
        <v>157.74019451077072</v>
      </c>
      <c r="Y413" s="120">
        <f>X413/(($C413/R$3))</f>
        <v>10.701505733430849</v>
      </c>
    </row>
    <row r="414" spans="1:25">
      <c r="A414" s="67">
        <v>8192</v>
      </c>
      <c r="B414" s="67">
        <f t="shared" si="127"/>
        <v>13.6</v>
      </c>
      <c r="C414" s="112">
        <f t="shared" si="142"/>
        <v>14.74</v>
      </c>
      <c r="D414" s="116"/>
      <c r="E414" s="68">
        <f t="shared" si="126"/>
        <v>487.75902027774026</v>
      </c>
      <c r="F414" s="80">
        <f t="shared" si="138"/>
        <v>0.50800000000000034</v>
      </c>
      <c r="G414" s="80">
        <f t="shared" si="139"/>
        <v>6.079999999999913</v>
      </c>
      <c r="H414" s="80">
        <f t="shared" si="143"/>
        <v>3.0399999999999565</v>
      </c>
      <c r="I414" s="80">
        <f t="shared" si="143"/>
        <v>3.0399999999999565</v>
      </c>
      <c r="J414" s="81">
        <f t="shared" si="128"/>
        <v>3.5806399999999576</v>
      </c>
      <c r="K414" s="82">
        <f t="shared" si="129"/>
        <v>33.090842623998661</v>
      </c>
      <c r="L414" s="70">
        <f t="shared" si="130"/>
        <v>3.6647777849442088E+24</v>
      </c>
      <c r="M414" s="67">
        <f t="shared" si="141"/>
        <v>81.600000000000037</v>
      </c>
      <c r="N414" s="71">
        <v>408</v>
      </c>
      <c r="O414" s="94">
        <f t="shared" si="131"/>
        <v>408</v>
      </c>
      <c r="P414" s="94">
        <f t="shared" si="132"/>
        <v>10</v>
      </c>
      <c r="Q414" s="72">
        <v>1</v>
      </c>
      <c r="R414" s="94">
        <f>R$3/U$3</f>
        <v>0.90909090909090906</v>
      </c>
      <c r="S414" s="93">
        <f>S413*Q414</f>
        <v>1.6620815899787526E+19</v>
      </c>
      <c r="T414" s="93">
        <f t="shared" si="133"/>
        <v>2.0399881428609824E+23</v>
      </c>
      <c r="U414" s="93">
        <f t="shared" si="134"/>
        <v>3.664777784944209E+25</v>
      </c>
      <c r="V414" s="93">
        <f t="shared" si="135"/>
        <v>1.8323888924721047E+26</v>
      </c>
      <c r="W414" s="93">
        <f t="shared" si="136"/>
        <v>357171.20000000001</v>
      </c>
      <c r="X414" s="94">
        <f t="shared" si="137"/>
        <v>179.64701401668637</v>
      </c>
      <c r="Y414" s="120">
        <f>X414/(($C414/R$3))</f>
        <v>12.187721439395276</v>
      </c>
    </row>
    <row r="415" spans="1:25">
      <c r="A415" s="67">
        <v>8192</v>
      </c>
      <c r="B415" s="67">
        <f t="shared" si="127"/>
        <v>13.633333333333333</v>
      </c>
      <c r="C415" s="112">
        <f t="shared" si="142"/>
        <v>14.74</v>
      </c>
      <c r="D415" s="116"/>
      <c r="E415" s="68">
        <f t="shared" si="126"/>
        <v>490.75474053026511</v>
      </c>
      <c r="F415" s="80">
        <f t="shared" si="138"/>
        <v>0.50900000000000034</v>
      </c>
      <c r="G415" s="80">
        <f t="shared" si="139"/>
        <v>6.0899999999999128</v>
      </c>
      <c r="H415" s="80">
        <f t="shared" si="143"/>
        <v>3.0449999999999564</v>
      </c>
      <c r="I415" s="80">
        <f t="shared" si="143"/>
        <v>3.0449999999999564</v>
      </c>
      <c r="J415" s="81">
        <f t="shared" si="128"/>
        <v>3.5908099999999572</v>
      </c>
      <c r="K415" s="82">
        <f t="shared" si="129"/>
        <v>33.294080090248649</v>
      </c>
      <c r="L415" s="70">
        <f t="shared" si="130"/>
        <v>4.2097242129950913E+24</v>
      </c>
      <c r="M415" s="67">
        <f t="shared" si="141"/>
        <v>81.80000000000004</v>
      </c>
      <c r="N415" s="71">
        <v>409</v>
      </c>
      <c r="O415" s="94">
        <f t="shared" si="131"/>
        <v>409</v>
      </c>
      <c r="P415" s="94">
        <f t="shared" si="132"/>
        <v>10</v>
      </c>
      <c r="Q415" s="72">
        <v>1</v>
      </c>
      <c r="R415" s="94">
        <f>R$3/U$3</f>
        <v>0.90909090909090906</v>
      </c>
      <c r="S415" s="93">
        <f>S414*Q415</f>
        <v>1.6620815899787526E+19</v>
      </c>
      <c r="T415" s="93">
        <f t="shared" si="133"/>
        <v>2.0575480297701533E+23</v>
      </c>
      <c r="U415" s="93">
        <f t="shared" si="134"/>
        <v>4.209724212995091E+25</v>
      </c>
      <c r="V415" s="93">
        <f t="shared" si="135"/>
        <v>2.1048621064975453E+26</v>
      </c>
      <c r="W415" s="93">
        <f t="shared" si="136"/>
        <v>357444.26666666666</v>
      </c>
      <c r="X415" s="94">
        <f t="shared" si="137"/>
        <v>204.59907385322884</v>
      </c>
      <c r="Y415" s="120">
        <f>X415/(($C415/R$3))</f>
        <v>13.88053418271566</v>
      </c>
    </row>
    <row r="416" spans="1:25">
      <c r="A416" s="67">
        <v>8192</v>
      </c>
      <c r="B416" s="67">
        <f t="shared" si="127"/>
        <v>13.666666666666666</v>
      </c>
      <c r="C416" s="112">
        <f t="shared" si="142"/>
        <v>14.74</v>
      </c>
      <c r="D416" s="116"/>
      <c r="E416" s="68">
        <f t="shared" si="126"/>
        <v>493.76497884998003</v>
      </c>
      <c r="F416" s="80">
        <f t="shared" si="138"/>
        <v>0.51000000000000034</v>
      </c>
      <c r="G416" s="80">
        <f t="shared" si="139"/>
        <v>6.0999999999999126</v>
      </c>
      <c r="H416" s="80">
        <f t="shared" si="143"/>
        <v>3.0499999999999563</v>
      </c>
      <c r="I416" s="80">
        <f t="shared" si="143"/>
        <v>3.0499999999999563</v>
      </c>
      <c r="J416" s="81">
        <f t="shared" si="128"/>
        <v>3.6009999999999573</v>
      </c>
      <c r="K416" s="82">
        <f t="shared" si="129"/>
        <v>33.498302499998644</v>
      </c>
      <c r="L416" s="70">
        <f t="shared" si="130"/>
        <v>4.8357032784586488E+24</v>
      </c>
      <c r="M416" s="67">
        <f t="shared" si="141"/>
        <v>82.000000000000043</v>
      </c>
      <c r="N416" s="71">
        <v>410</v>
      </c>
      <c r="O416" s="94">
        <f t="shared" si="131"/>
        <v>410</v>
      </c>
      <c r="P416" s="94">
        <f t="shared" si="132"/>
        <v>10</v>
      </c>
      <c r="Q416" s="72">
        <v>4</v>
      </c>
      <c r="R416" s="94">
        <f>R$3/U$3</f>
        <v>0.90909090909090906</v>
      </c>
      <c r="S416" s="93">
        <f>S415*Q416</f>
        <v>6.6483263599150105E+19</v>
      </c>
      <c r="T416" s="93">
        <f t="shared" si="133"/>
        <v>8.3009214076809653E+23</v>
      </c>
      <c r="U416" s="93">
        <f t="shared" si="134"/>
        <v>4.835703278458649E+25</v>
      </c>
      <c r="V416" s="93">
        <f t="shared" si="135"/>
        <v>2.4178516392293243E+26</v>
      </c>
      <c r="W416" s="93">
        <f t="shared" si="136"/>
        <v>357717.33333333331</v>
      </c>
      <c r="X416" s="94">
        <f t="shared" si="137"/>
        <v>58.255018219834021</v>
      </c>
      <c r="Y416" s="120">
        <f>X416/(($C416/R$3))</f>
        <v>3.9521721994459988</v>
      </c>
    </row>
    <row r="417" spans="1:25">
      <c r="A417" s="67">
        <v>8192</v>
      </c>
      <c r="B417" s="67">
        <f t="shared" si="127"/>
        <v>13.7</v>
      </c>
      <c r="C417" s="112">
        <f t="shared" si="142"/>
        <v>14.74</v>
      </c>
      <c r="D417" s="116"/>
      <c r="E417" s="68">
        <f t="shared" si="126"/>
        <v>496.78978471906481</v>
      </c>
      <c r="F417" s="80">
        <f t="shared" si="138"/>
        <v>0.51100000000000034</v>
      </c>
      <c r="G417" s="80">
        <f t="shared" si="139"/>
        <v>6.1099999999999124</v>
      </c>
      <c r="H417" s="80">
        <f t="shared" si="143"/>
        <v>3.0549999999999562</v>
      </c>
      <c r="I417" s="80">
        <f t="shared" si="143"/>
        <v>3.0549999999999562</v>
      </c>
      <c r="J417" s="81">
        <f t="shared" si="128"/>
        <v>3.6112099999999572</v>
      </c>
      <c r="K417" s="82">
        <f t="shared" si="129"/>
        <v>33.70351321024863</v>
      </c>
      <c r="L417" s="70">
        <f t="shared" si="130"/>
        <v>5.5547644012192191E+24</v>
      </c>
      <c r="M417" s="67">
        <f t="shared" si="141"/>
        <v>82.200000000000045</v>
      </c>
      <c r="N417" s="71">
        <v>411</v>
      </c>
      <c r="O417" s="94">
        <f t="shared" si="131"/>
        <v>411</v>
      </c>
      <c r="P417" s="94">
        <f t="shared" si="132"/>
        <v>10</v>
      </c>
      <c r="Q417" s="72">
        <v>1</v>
      </c>
      <c r="R417" s="94">
        <f>R$3/U$3</f>
        <v>0.90909090909090906</v>
      </c>
      <c r="S417" s="93">
        <f>S416*Q417</f>
        <v>6.6483263599150105E+19</v>
      </c>
      <c r="T417" s="93">
        <f t="shared" si="133"/>
        <v>8.37214305702252E+23</v>
      </c>
      <c r="U417" s="93">
        <f t="shared" si="134"/>
        <v>5.5547644012192187E+25</v>
      </c>
      <c r="V417" s="93">
        <f t="shared" si="135"/>
        <v>2.7773822006096092E+26</v>
      </c>
      <c r="W417" s="93">
        <f t="shared" si="136"/>
        <v>357990.40000000002</v>
      </c>
      <c r="X417" s="94">
        <f t="shared" si="137"/>
        <v>66.348178278677466</v>
      </c>
      <c r="Y417" s="120">
        <f>X417/(($C417/R$3))</f>
        <v>4.5012332617827315</v>
      </c>
    </row>
    <row r="418" spans="1:25">
      <c r="A418" s="67">
        <v>8192</v>
      </c>
      <c r="B418" s="67">
        <f t="shared" si="127"/>
        <v>13.733333333333333</v>
      </c>
      <c r="C418" s="112">
        <f t="shared" si="142"/>
        <v>14.74</v>
      </c>
      <c r="D418" s="116"/>
      <c r="E418" s="68">
        <f t="shared" si="126"/>
        <v>499.82920770813973</v>
      </c>
      <c r="F418" s="80">
        <f t="shared" si="138"/>
        <v>0.51200000000000034</v>
      </c>
      <c r="G418" s="80">
        <f t="shared" si="139"/>
        <v>6.1199999999999122</v>
      </c>
      <c r="H418" s="80">
        <f t="shared" si="143"/>
        <v>3.0599999999999561</v>
      </c>
      <c r="I418" s="80">
        <f t="shared" si="143"/>
        <v>3.0599999999999561</v>
      </c>
      <c r="J418" s="81">
        <f t="shared" si="128"/>
        <v>3.6214399999999567</v>
      </c>
      <c r="K418" s="82">
        <f t="shared" si="129"/>
        <v>33.909715583998626</v>
      </c>
      <c r="L418" s="70">
        <f t="shared" si="130"/>
        <v>6.3807487300766085E+24</v>
      </c>
      <c r="M418" s="67">
        <f t="shared" si="141"/>
        <v>82.400000000000048</v>
      </c>
      <c r="N418" s="71">
        <v>412</v>
      </c>
      <c r="O418" s="94">
        <f t="shared" si="131"/>
        <v>412</v>
      </c>
      <c r="P418" s="94">
        <f t="shared" si="132"/>
        <v>10</v>
      </c>
      <c r="Q418" s="72">
        <v>1</v>
      </c>
      <c r="R418" s="94">
        <f>R$3/U$3</f>
        <v>0.90909090909090906</v>
      </c>
      <c r="S418" s="93">
        <f>S417*Q418</f>
        <v>6.6483263599150105E+19</v>
      </c>
      <c r="T418" s="93">
        <f t="shared" si="133"/>
        <v>8.4438596964926712E+23</v>
      </c>
      <c r="U418" s="93">
        <f t="shared" si="134"/>
        <v>6.3807487300766085E+25</v>
      </c>
      <c r="V418" s="93">
        <f t="shared" si="135"/>
        <v>3.1903743650383039E+26</v>
      </c>
      <c r="W418" s="93">
        <f t="shared" si="136"/>
        <v>358263.46666666667</v>
      </c>
      <c r="X418" s="94">
        <f t="shared" si="137"/>
        <v>75.566730848535798</v>
      </c>
      <c r="Y418" s="120">
        <f>X418/(($C418/R$3))</f>
        <v>5.1266438838898098</v>
      </c>
    </row>
    <row r="419" spans="1:25">
      <c r="A419" s="67">
        <v>8192</v>
      </c>
      <c r="B419" s="67">
        <f t="shared" si="127"/>
        <v>13.766666666666667</v>
      </c>
      <c r="C419" s="112">
        <f t="shared" si="142"/>
        <v>14.74</v>
      </c>
      <c r="D419" s="116"/>
      <c r="E419" s="68">
        <f t="shared" si="126"/>
        <v>502.8832974762646</v>
      </c>
      <c r="F419" s="80">
        <f t="shared" si="138"/>
        <v>0.51300000000000034</v>
      </c>
      <c r="G419" s="80">
        <f t="shared" si="139"/>
        <v>6.129999999999912</v>
      </c>
      <c r="H419" s="80">
        <f t="shared" si="143"/>
        <v>3.064999999999956</v>
      </c>
      <c r="I419" s="80">
        <f t="shared" si="143"/>
        <v>3.064999999999956</v>
      </c>
      <c r="J419" s="81">
        <f t="shared" si="128"/>
        <v>3.6316899999999568</v>
      </c>
      <c r="K419" s="82">
        <f t="shared" si="129"/>
        <v>34.116912990248615</v>
      </c>
      <c r="L419" s="70">
        <f t="shared" si="130"/>
        <v>7.3295555698884209E+24</v>
      </c>
      <c r="M419" s="67">
        <f t="shared" si="141"/>
        <v>82.600000000000051</v>
      </c>
      <c r="N419" s="71">
        <v>413</v>
      </c>
      <c r="O419" s="94">
        <f t="shared" si="131"/>
        <v>413</v>
      </c>
      <c r="P419" s="94">
        <f t="shared" si="132"/>
        <v>10</v>
      </c>
      <c r="Q419" s="72">
        <v>1</v>
      </c>
      <c r="R419" s="94">
        <f>R$3/U$3</f>
        <v>0.90909090909090906</v>
      </c>
      <c r="S419" s="93">
        <f>S418*Q419</f>
        <v>6.6483263599150105E+19</v>
      </c>
      <c r="T419" s="93">
        <f t="shared" si="133"/>
        <v>8.5160739651067847E+23</v>
      </c>
      <c r="U419" s="93">
        <f t="shared" si="134"/>
        <v>7.3295555698884207E+25</v>
      </c>
      <c r="V419" s="93">
        <f t="shared" si="135"/>
        <v>3.6647777849442101E+26</v>
      </c>
      <c r="W419" s="93">
        <f t="shared" si="136"/>
        <v>358536.53333333333</v>
      </c>
      <c r="X419" s="94">
        <f t="shared" si="137"/>
        <v>86.067307540071539</v>
      </c>
      <c r="Y419" s="120">
        <f>X419/(($C419/R$3))</f>
        <v>5.8390303622843645</v>
      </c>
    </row>
    <row r="420" spans="1:25">
      <c r="A420" s="67">
        <v>8192</v>
      </c>
      <c r="B420" s="67">
        <f t="shared" si="127"/>
        <v>13.8</v>
      </c>
      <c r="C420" s="112">
        <f t="shared" si="142"/>
        <v>14.74</v>
      </c>
      <c r="D420" s="116"/>
      <c r="E420" s="68">
        <f t="shared" si="126"/>
        <v>505.9521037709394</v>
      </c>
      <c r="F420" s="80">
        <f t="shared" si="138"/>
        <v>0.51400000000000035</v>
      </c>
      <c r="G420" s="80">
        <f t="shared" si="139"/>
        <v>6.1399999999999118</v>
      </c>
      <c r="H420" s="80">
        <f t="shared" si="143"/>
        <v>3.0699999999999559</v>
      </c>
      <c r="I420" s="80">
        <f t="shared" si="143"/>
        <v>3.0699999999999559</v>
      </c>
      <c r="J420" s="81">
        <f t="shared" si="128"/>
        <v>3.6419599999999566</v>
      </c>
      <c r="K420" s="82">
        <f t="shared" si="129"/>
        <v>34.325108803998603</v>
      </c>
      <c r="L420" s="70">
        <f t="shared" si="130"/>
        <v>8.4194484259901826E+24</v>
      </c>
      <c r="M420" s="67">
        <f t="shared" si="141"/>
        <v>82.80000000000004</v>
      </c>
      <c r="N420" s="71">
        <v>414</v>
      </c>
      <c r="O420" s="94">
        <f t="shared" si="131"/>
        <v>414</v>
      </c>
      <c r="P420" s="94">
        <f t="shared" si="132"/>
        <v>10</v>
      </c>
      <c r="Q420" s="72">
        <v>1</v>
      </c>
      <c r="R420" s="94">
        <f>R$3/U$3</f>
        <v>0.90909090909090906</v>
      </c>
      <c r="S420" s="93">
        <f>S419*Q420</f>
        <v>6.6483263599150105E+19</v>
      </c>
      <c r="T420" s="93">
        <f t="shared" si="133"/>
        <v>8.5887885115263567E+23</v>
      </c>
      <c r="U420" s="93">
        <f t="shared" si="134"/>
        <v>8.419448425990182E+25</v>
      </c>
      <c r="V420" s="93">
        <f t="shared" si="135"/>
        <v>4.2097242129950906E+26</v>
      </c>
      <c r="W420" s="93">
        <f t="shared" si="136"/>
        <v>358809.59999999998</v>
      </c>
      <c r="X420" s="94">
        <f t="shared" si="137"/>
        <v>98.028358885436333</v>
      </c>
      <c r="Y420" s="120">
        <f>X420/(($C420/R$3))</f>
        <v>6.650499245959046</v>
      </c>
    </row>
    <row r="421" spans="1:25">
      <c r="A421" s="67">
        <v>8192</v>
      </c>
      <c r="B421" s="67">
        <f t="shared" si="127"/>
        <v>13.833333333333334</v>
      </c>
      <c r="C421" s="112">
        <f t="shared" si="142"/>
        <v>14.74</v>
      </c>
      <c r="D421" s="116"/>
      <c r="E421" s="68">
        <f t="shared" si="126"/>
        <v>509.03567642810424</v>
      </c>
      <c r="F421" s="80">
        <f t="shared" si="138"/>
        <v>0.51500000000000035</v>
      </c>
      <c r="G421" s="80">
        <f t="shared" si="139"/>
        <v>6.1499999999999115</v>
      </c>
      <c r="H421" s="80">
        <f t="shared" si="143"/>
        <v>3.0749999999999558</v>
      </c>
      <c r="I421" s="80">
        <f t="shared" si="143"/>
        <v>3.0749999999999558</v>
      </c>
      <c r="J421" s="81">
        <f t="shared" si="128"/>
        <v>3.652249999999956</v>
      </c>
      <c r="K421" s="82">
        <f t="shared" si="129"/>
        <v>34.534306406248589</v>
      </c>
      <c r="L421" s="70">
        <f t="shared" si="130"/>
        <v>9.6714065569173018E+24</v>
      </c>
      <c r="M421" s="67">
        <f t="shared" si="141"/>
        <v>83.000000000000043</v>
      </c>
      <c r="N421" s="71">
        <v>415</v>
      </c>
      <c r="O421" s="94">
        <f t="shared" si="131"/>
        <v>415</v>
      </c>
      <c r="P421" s="94">
        <f t="shared" si="132"/>
        <v>10</v>
      </c>
      <c r="Q421" s="72">
        <v>1</v>
      </c>
      <c r="R421" s="94">
        <f>R$3/U$3</f>
        <v>0.90909090909090906</v>
      </c>
      <c r="S421" s="93">
        <f>S420*Q421</f>
        <v>6.6483263599150105E+19</v>
      </c>
      <c r="T421" s="93">
        <f t="shared" si="133"/>
        <v>8.6620059940771259E+23</v>
      </c>
      <c r="U421" s="93">
        <f t="shared" si="134"/>
        <v>9.6714065569173014E+25</v>
      </c>
      <c r="V421" s="93">
        <f t="shared" si="135"/>
        <v>4.8357032784586507E+26</v>
      </c>
      <c r="W421" s="93">
        <f t="shared" si="136"/>
        <v>359082.66666666669</v>
      </c>
      <c r="X421" s="94">
        <f t="shared" si="137"/>
        <v>111.65319630961211</v>
      </c>
      <c r="Y421" s="120">
        <f>X421/(($C421/R$3))</f>
        <v>7.5748437116426128</v>
      </c>
    </row>
    <row r="422" spans="1:25">
      <c r="A422" s="67">
        <v>8192</v>
      </c>
      <c r="B422" s="67">
        <f t="shared" si="127"/>
        <v>13.866666666666667</v>
      </c>
      <c r="C422" s="112">
        <f t="shared" si="142"/>
        <v>14.74</v>
      </c>
      <c r="D422" s="116"/>
      <c r="E422" s="68">
        <f t="shared" si="126"/>
        <v>512.13406537213916</v>
      </c>
      <c r="F422" s="80">
        <f t="shared" si="138"/>
        <v>0.51600000000000035</v>
      </c>
      <c r="G422" s="80">
        <f t="shared" si="139"/>
        <v>6.1599999999999113</v>
      </c>
      <c r="H422" s="80">
        <f t="shared" si="143"/>
        <v>3.0799999999999557</v>
      </c>
      <c r="I422" s="80">
        <f t="shared" si="143"/>
        <v>3.0799999999999557</v>
      </c>
      <c r="J422" s="81">
        <f t="shared" si="128"/>
        <v>3.6625599999999561</v>
      </c>
      <c r="K422" s="82">
        <f t="shared" si="129"/>
        <v>34.744509183998588</v>
      </c>
      <c r="L422" s="70">
        <f t="shared" si="130"/>
        <v>1.1109528802438442E+25</v>
      </c>
      <c r="M422" s="67">
        <f t="shared" si="141"/>
        <v>83.200000000000045</v>
      </c>
      <c r="N422" s="71">
        <v>416</v>
      </c>
      <c r="O422" s="94">
        <f t="shared" si="131"/>
        <v>416</v>
      </c>
      <c r="P422" s="94">
        <f t="shared" si="132"/>
        <v>10</v>
      </c>
      <c r="Q422" s="72">
        <v>1</v>
      </c>
      <c r="R422" s="94">
        <f>R$3/U$3</f>
        <v>0.90909090909090906</v>
      </c>
      <c r="S422" s="93">
        <f>S421*Q422</f>
        <v>6.6483263599150105E+19</v>
      </c>
      <c r="T422" s="93">
        <f t="shared" si="133"/>
        <v>8.7357290807672162E+23</v>
      </c>
      <c r="U422" s="93">
        <f t="shared" si="134"/>
        <v>1.1109528802438442E+26</v>
      </c>
      <c r="V422" s="93">
        <f t="shared" si="135"/>
        <v>5.5547644012192211E+26</v>
      </c>
      <c r="W422" s="93">
        <f t="shared" si="136"/>
        <v>359355.73333333334</v>
      </c>
      <c r="X422" s="94">
        <f t="shared" si="137"/>
        <v>127.17345855994365</v>
      </c>
      <c r="Y422" s="120">
        <f>X422/(($C422/R$3))</f>
        <v>8.6277787354100166</v>
      </c>
    </row>
    <row r="423" spans="1:25">
      <c r="A423" s="67">
        <v>8192</v>
      </c>
      <c r="B423" s="67">
        <f t="shared" si="127"/>
        <v>13.9</v>
      </c>
      <c r="C423" s="112">
        <f t="shared" si="142"/>
        <v>14.74</v>
      </c>
      <c r="D423" s="116"/>
      <c r="E423" s="68">
        <f t="shared" si="126"/>
        <v>515.24732061586394</v>
      </c>
      <c r="F423" s="80">
        <f t="shared" si="138"/>
        <v>0.51700000000000035</v>
      </c>
      <c r="G423" s="80">
        <f t="shared" si="139"/>
        <v>6.1699999999999111</v>
      </c>
      <c r="H423" s="80">
        <f t="shared" si="143"/>
        <v>3.0849999999999556</v>
      </c>
      <c r="I423" s="80">
        <f t="shared" si="143"/>
        <v>3.0849999999999556</v>
      </c>
      <c r="J423" s="81">
        <f t="shared" si="128"/>
        <v>3.6728899999999558</v>
      </c>
      <c r="K423" s="82">
        <f t="shared" si="129"/>
        <v>34.95572053024857</v>
      </c>
      <c r="L423" s="70">
        <f t="shared" si="130"/>
        <v>1.2761497460153223E+25</v>
      </c>
      <c r="M423" s="67">
        <f t="shared" si="141"/>
        <v>83.400000000000048</v>
      </c>
      <c r="N423" s="71">
        <v>417</v>
      </c>
      <c r="O423" s="94">
        <f t="shared" si="131"/>
        <v>417</v>
      </c>
      <c r="P423" s="94">
        <f t="shared" si="132"/>
        <v>10</v>
      </c>
      <c r="Q423" s="72">
        <v>1</v>
      </c>
      <c r="R423" s="94">
        <f>R$3/U$3</f>
        <v>0.90909090909090906</v>
      </c>
      <c r="S423" s="93">
        <f>S422*Q423</f>
        <v>6.6483263599150105E+19</v>
      </c>
      <c r="T423" s="93">
        <f t="shared" si="133"/>
        <v>8.8099604493052545E+23</v>
      </c>
      <c r="U423" s="93">
        <f t="shared" si="134"/>
        <v>1.2761497460153224E+26</v>
      </c>
      <c r="V423" s="93">
        <f t="shared" si="135"/>
        <v>6.3807487300766119E+26</v>
      </c>
      <c r="W423" s="93">
        <f t="shared" si="136"/>
        <v>359628.79999999999</v>
      </c>
      <c r="X423" s="94">
        <f t="shared" si="137"/>
        <v>144.85306186771342</v>
      </c>
      <c r="Y423" s="120">
        <f>X423/(($C423/R$3))</f>
        <v>9.8272090819344253</v>
      </c>
    </row>
    <row r="424" spans="1:25">
      <c r="A424" s="67">
        <v>8192</v>
      </c>
      <c r="B424" s="67">
        <f t="shared" si="127"/>
        <v>13.933333333333334</v>
      </c>
      <c r="C424" s="112">
        <f t="shared" si="142"/>
        <v>14.74</v>
      </c>
      <c r="D424" s="116"/>
      <c r="E424" s="68">
        <f t="shared" si="126"/>
        <v>518.37549226053875</v>
      </c>
      <c r="F424" s="80">
        <f t="shared" si="138"/>
        <v>0.51800000000000035</v>
      </c>
      <c r="G424" s="80">
        <f t="shared" si="139"/>
        <v>6.1799999999999109</v>
      </c>
      <c r="H424" s="80">
        <f t="shared" ref="H424:I439" si="144">H423+0.5%</f>
        <v>3.0899999999999554</v>
      </c>
      <c r="I424" s="80">
        <f t="shared" si="144"/>
        <v>3.0899999999999554</v>
      </c>
      <c r="J424" s="81">
        <f t="shared" si="128"/>
        <v>3.6832399999999557</v>
      </c>
      <c r="K424" s="82">
        <f t="shared" si="129"/>
        <v>35.167943843998557</v>
      </c>
      <c r="L424" s="70">
        <f t="shared" si="130"/>
        <v>1.4659111139776846E+25</v>
      </c>
      <c r="M424" s="67">
        <f t="shared" si="141"/>
        <v>83.600000000000037</v>
      </c>
      <c r="N424" s="71">
        <v>418</v>
      </c>
      <c r="O424" s="94">
        <f t="shared" si="131"/>
        <v>418</v>
      </c>
      <c r="P424" s="94">
        <f t="shared" si="132"/>
        <v>10</v>
      </c>
      <c r="Q424" s="72">
        <v>1</v>
      </c>
      <c r="R424" s="94">
        <f>R$3/U$3</f>
        <v>0.90909090909090906</v>
      </c>
      <c r="S424" s="93">
        <f>S423*Q424</f>
        <v>6.6483263599150105E+19</v>
      </c>
      <c r="T424" s="93">
        <f t="shared" si="133"/>
        <v>8.8847027871185237E+23</v>
      </c>
      <c r="U424" s="93">
        <f t="shared" si="134"/>
        <v>1.4659111139776846E+26</v>
      </c>
      <c r="V424" s="93">
        <f t="shared" si="135"/>
        <v>7.3295555698884229E+26</v>
      </c>
      <c r="W424" s="93">
        <f t="shared" si="136"/>
        <v>359901.8666666667</v>
      </c>
      <c r="X424" s="94">
        <f t="shared" si="137"/>
        <v>164.99270139942487</v>
      </c>
      <c r="Y424" s="120">
        <f>X424/(($C424/R$3))</f>
        <v>11.193534694669259</v>
      </c>
    </row>
    <row r="425" spans="1:25">
      <c r="A425" s="67">
        <v>8192</v>
      </c>
      <c r="B425" s="67">
        <f t="shared" si="127"/>
        <v>13.966666666666667</v>
      </c>
      <c r="C425" s="112">
        <f t="shared" si="142"/>
        <v>14.74</v>
      </c>
      <c r="D425" s="116"/>
      <c r="E425" s="68">
        <f t="shared" si="126"/>
        <v>521.5186304958637</v>
      </c>
      <c r="F425" s="80">
        <f t="shared" si="138"/>
        <v>0.51900000000000035</v>
      </c>
      <c r="G425" s="80">
        <f t="shared" si="139"/>
        <v>6.1899999999999107</v>
      </c>
      <c r="H425" s="80">
        <f t="shared" si="144"/>
        <v>3.0949999999999553</v>
      </c>
      <c r="I425" s="80">
        <f t="shared" si="144"/>
        <v>3.0949999999999553</v>
      </c>
      <c r="J425" s="81">
        <f t="shared" si="128"/>
        <v>3.6936099999999552</v>
      </c>
      <c r="K425" s="82">
        <f t="shared" si="129"/>
        <v>35.381182530248552</v>
      </c>
      <c r="L425" s="70">
        <f t="shared" si="130"/>
        <v>1.6838896851980378E+25</v>
      </c>
      <c r="M425" s="67">
        <f t="shared" si="141"/>
        <v>83.80000000000004</v>
      </c>
      <c r="N425" s="71">
        <v>419</v>
      </c>
      <c r="O425" s="94">
        <f t="shared" si="131"/>
        <v>419</v>
      </c>
      <c r="P425" s="94">
        <f t="shared" si="132"/>
        <v>10</v>
      </c>
      <c r="Q425" s="72">
        <v>1</v>
      </c>
      <c r="R425" s="94">
        <f>R$3/U$3</f>
        <v>0.90909090909090906</v>
      </c>
      <c r="S425" s="93">
        <f>S424*Q425</f>
        <v>6.6483263599150105E+19</v>
      </c>
      <c r="T425" s="93">
        <f t="shared" si="133"/>
        <v>8.9599587913710783E+23</v>
      </c>
      <c r="U425" s="93">
        <f t="shared" si="134"/>
        <v>1.6838896851980378E+26</v>
      </c>
      <c r="V425" s="93">
        <f t="shared" si="135"/>
        <v>8.4194484259901895E+26</v>
      </c>
      <c r="W425" s="93">
        <f t="shared" si="136"/>
        <v>360174.93333333335</v>
      </c>
      <c r="X425" s="94">
        <f t="shared" si="137"/>
        <v>187.93498099787178</v>
      </c>
      <c r="Y425" s="120">
        <f>X425/(($C425/R$3))</f>
        <v>12.749998710846118</v>
      </c>
    </row>
    <row r="426" spans="1:25">
      <c r="A426" s="67">
        <v>8192</v>
      </c>
      <c r="B426" s="67">
        <f t="shared" si="127"/>
        <v>14</v>
      </c>
      <c r="C426" s="112">
        <f t="shared" si="142"/>
        <v>14.74</v>
      </c>
      <c r="D426" s="116"/>
      <c r="E426" s="68">
        <f t="shared" si="126"/>
        <v>524.67678559997864</v>
      </c>
      <c r="F426" s="80">
        <f t="shared" si="138"/>
        <v>0.52000000000000035</v>
      </c>
      <c r="G426" s="80">
        <f t="shared" si="139"/>
        <v>6.1999999999999105</v>
      </c>
      <c r="H426" s="80">
        <f t="shared" si="144"/>
        <v>3.0999999999999552</v>
      </c>
      <c r="I426" s="80">
        <f t="shared" si="144"/>
        <v>3.0999999999999552</v>
      </c>
      <c r="J426" s="81">
        <f t="shared" si="128"/>
        <v>3.7039999999999553</v>
      </c>
      <c r="K426" s="82">
        <f t="shared" si="129"/>
        <v>35.595439999998547</v>
      </c>
      <c r="L426" s="70">
        <f t="shared" si="130"/>
        <v>1.9342813113834608E+25</v>
      </c>
      <c r="M426" s="67">
        <f t="shared" si="141"/>
        <v>84.000000000000043</v>
      </c>
      <c r="N426" s="71">
        <v>420</v>
      </c>
      <c r="O426" s="94">
        <f t="shared" si="131"/>
        <v>420</v>
      </c>
      <c r="P426" s="94">
        <f t="shared" si="132"/>
        <v>10</v>
      </c>
      <c r="Q426" s="72">
        <v>4</v>
      </c>
      <c r="R426" s="94">
        <f>R$3/U$3</f>
        <v>0.90909090909090906</v>
      </c>
      <c r="S426" s="93">
        <f>S425*Q426</f>
        <v>2.6593305439660042E+20</v>
      </c>
      <c r="T426" s="93">
        <f t="shared" si="133"/>
        <v>3.6142924675927512E+24</v>
      </c>
      <c r="U426" s="93">
        <f t="shared" si="134"/>
        <v>1.934281311383461E+26</v>
      </c>
      <c r="V426" s="93">
        <f t="shared" si="135"/>
        <v>9.6714065569173055E+26</v>
      </c>
      <c r="W426" s="93">
        <f t="shared" si="136"/>
        <v>360448</v>
      </c>
      <c r="X426" s="94">
        <f t="shared" si="137"/>
        <v>53.5175647440552</v>
      </c>
      <c r="Y426" s="120">
        <f>X426/(($C426/R$3))</f>
        <v>3.6307710138436362</v>
      </c>
    </row>
    <row r="427" spans="1:25">
      <c r="A427" s="67">
        <v>8192</v>
      </c>
      <c r="B427" s="67">
        <f t="shared" si="127"/>
        <v>14.033333333333333</v>
      </c>
      <c r="C427" s="112">
        <f t="shared" si="142"/>
        <v>14.74</v>
      </c>
      <c r="D427" s="116"/>
      <c r="E427" s="68">
        <f t="shared" si="126"/>
        <v>527.85000793946335</v>
      </c>
      <c r="F427" s="80">
        <f t="shared" si="138"/>
        <v>0.52100000000000035</v>
      </c>
      <c r="G427" s="80">
        <f t="shared" si="139"/>
        <v>6.2099999999999103</v>
      </c>
      <c r="H427" s="80">
        <f t="shared" si="144"/>
        <v>3.1049999999999551</v>
      </c>
      <c r="I427" s="80">
        <f t="shared" si="144"/>
        <v>3.1049999999999551</v>
      </c>
      <c r="J427" s="81">
        <f t="shared" si="128"/>
        <v>3.7144099999999551</v>
      </c>
      <c r="K427" s="82">
        <f t="shared" si="129"/>
        <v>35.810719670248531</v>
      </c>
      <c r="L427" s="70">
        <f t="shared" si="130"/>
        <v>2.2219057604876889E+25</v>
      </c>
      <c r="M427" s="67">
        <f t="shared" si="141"/>
        <v>84.200000000000045</v>
      </c>
      <c r="N427" s="71">
        <v>421</v>
      </c>
      <c r="O427" s="94">
        <f t="shared" si="131"/>
        <v>421</v>
      </c>
      <c r="P427" s="94">
        <f t="shared" si="132"/>
        <v>10</v>
      </c>
      <c r="Q427" s="72">
        <v>1</v>
      </c>
      <c r="R427" s="94">
        <f>R$3/U$3</f>
        <v>0.90909090909090906</v>
      </c>
      <c r="S427" s="93">
        <f>S426*Q427</f>
        <v>2.6593305439660042E+20</v>
      </c>
      <c r="T427" s="93">
        <f t="shared" si="133"/>
        <v>3.644809054657169E+24</v>
      </c>
      <c r="U427" s="93">
        <f t="shared" si="134"/>
        <v>2.2219057604876888E+26</v>
      </c>
      <c r="V427" s="93">
        <f t="shared" si="135"/>
        <v>1.1109528802438445E+27</v>
      </c>
      <c r="W427" s="93">
        <f t="shared" si="136"/>
        <v>360721.06666666665</v>
      </c>
      <c r="X427" s="94">
        <f t="shared" si="137"/>
        <v>60.960827499279837</v>
      </c>
      <c r="Y427" s="120">
        <f>X427/(($C427/R$3))</f>
        <v>4.1357413500189848</v>
      </c>
    </row>
    <row r="428" spans="1:25">
      <c r="A428" s="67">
        <v>8192</v>
      </c>
      <c r="B428" s="67">
        <f t="shared" si="127"/>
        <v>14.066666666666666</v>
      </c>
      <c r="C428" s="112">
        <f t="shared" si="142"/>
        <v>14.74</v>
      </c>
      <c r="D428" s="116"/>
      <c r="E428" s="68">
        <f t="shared" si="126"/>
        <v>531.03834796933836</v>
      </c>
      <c r="F428" s="80">
        <f t="shared" si="138"/>
        <v>0.52200000000000035</v>
      </c>
      <c r="G428" s="80">
        <f t="shared" si="139"/>
        <v>6.21999999999991</v>
      </c>
      <c r="H428" s="80">
        <f t="shared" si="144"/>
        <v>3.109999999999955</v>
      </c>
      <c r="I428" s="80">
        <f t="shared" si="144"/>
        <v>3.109999999999955</v>
      </c>
      <c r="J428" s="81">
        <f t="shared" si="128"/>
        <v>3.7248399999999551</v>
      </c>
      <c r="K428" s="82">
        <f t="shared" si="129"/>
        <v>36.027024963998528</v>
      </c>
      <c r="L428" s="70">
        <f t="shared" si="130"/>
        <v>2.5522994920306451E+25</v>
      </c>
      <c r="M428" s="67">
        <f t="shared" si="141"/>
        <v>84.400000000000034</v>
      </c>
      <c r="N428" s="71">
        <v>422</v>
      </c>
      <c r="O428" s="94">
        <f t="shared" si="131"/>
        <v>422</v>
      </c>
      <c r="P428" s="94">
        <f t="shared" si="132"/>
        <v>10</v>
      </c>
      <c r="Q428" s="72">
        <v>1</v>
      </c>
      <c r="R428" s="94">
        <f>R$3/U$3</f>
        <v>0.90909090909090906</v>
      </c>
      <c r="S428" s="93">
        <f>S427*Q428</f>
        <v>2.6593305439660042E+20</v>
      </c>
      <c r="T428" s="93">
        <f t="shared" si="133"/>
        <v>3.6755343683349563E+24</v>
      </c>
      <c r="U428" s="93">
        <f t="shared" si="134"/>
        <v>2.5522994920306451E+26</v>
      </c>
      <c r="V428" s="93">
        <f t="shared" si="135"/>
        <v>1.2761497460153227E+27</v>
      </c>
      <c r="W428" s="93">
        <f t="shared" si="136"/>
        <v>360994.1333333333</v>
      </c>
      <c r="X428" s="94">
        <f t="shared" si="137"/>
        <v>69.440229263503127</v>
      </c>
      <c r="Y428" s="120">
        <f>X428/(($C428/R$3))</f>
        <v>4.7110060558685971</v>
      </c>
    </row>
    <row r="429" spans="1:25">
      <c r="A429" s="67">
        <v>8192</v>
      </c>
      <c r="B429" s="67">
        <f t="shared" si="127"/>
        <v>14.1</v>
      </c>
      <c r="C429" s="112">
        <f t="shared" si="142"/>
        <v>14.74</v>
      </c>
      <c r="D429" s="116"/>
      <c r="E429" s="68">
        <f t="shared" si="126"/>
        <v>534.24185623306312</v>
      </c>
      <c r="F429" s="80">
        <f t="shared" si="138"/>
        <v>0.52300000000000035</v>
      </c>
      <c r="G429" s="80">
        <f t="shared" si="139"/>
        <v>6.2299999999999098</v>
      </c>
      <c r="H429" s="80">
        <f t="shared" si="144"/>
        <v>3.1149999999999549</v>
      </c>
      <c r="I429" s="80">
        <f t="shared" si="144"/>
        <v>3.1149999999999549</v>
      </c>
      <c r="J429" s="81">
        <f t="shared" si="128"/>
        <v>3.7352899999999547</v>
      </c>
      <c r="K429" s="82">
        <f t="shared" si="129"/>
        <v>36.244359310248512</v>
      </c>
      <c r="L429" s="70">
        <f t="shared" si="130"/>
        <v>2.9318222279553705E+25</v>
      </c>
      <c r="M429" s="67">
        <f t="shared" si="141"/>
        <v>84.600000000000037</v>
      </c>
      <c r="N429" s="71">
        <v>423</v>
      </c>
      <c r="O429" s="94">
        <f t="shared" si="131"/>
        <v>423</v>
      </c>
      <c r="P429" s="94">
        <f t="shared" si="132"/>
        <v>10</v>
      </c>
      <c r="Q429" s="72">
        <v>1</v>
      </c>
      <c r="R429" s="94">
        <f>R$3/U$3</f>
        <v>0.90909090909090906</v>
      </c>
      <c r="S429" s="93">
        <f>S428*Q429</f>
        <v>2.6593305439660042E+20</v>
      </c>
      <c r="T429" s="93">
        <f t="shared" si="133"/>
        <v>3.7064695031431007E+24</v>
      </c>
      <c r="U429" s="93">
        <f t="shared" si="134"/>
        <v>2.9318222279553707E+26</v>
      </c>
      <c r="V429" s="93">
        <f t="shared" si="135"/>
        <v>1.4659111139776854E+27</v>
      </c>
      <c r="W429" s="93">
        <f t="shared" si="136"/>
        <v>361267.20000000001</v>
      </c>
      <c r="X429" s="94">
        <f t="shared" si="137"/>
        <v>79.100130878432267</v>
      </c>
      <c r="Y429" s="120">
        <f>X429/(($C429/R$3))</f>
        <v>5.3663589469764092</v>
      </c>
    </row>
    <row r="430" spans="1:25">
      <c r="A430" s="67">
        <v>8192</v>
      </c>
      <c r="B430" s="67">
        <f t="shared" si="127"/>
        <v>14.133333333333333</v>
      </c>
      <c r="C430" s="112">
        <f t="shared" si="142"/>
        <v>14.74</v>
      </c>
      <c r="D430" s="116"/>
      <c r="E430" s="68">
        <f t="shared" si="126"/>
        <v>537.46058336253793</v>
      </c>
      <c r="F430" s="80">
        <f t="shared" si="138"/>
        <v>0.52400000000000035</v>
      </c>
      <c r="G430" s="80">
        <f t="shared" si="139"/>
        <v>6.2399999999999096</v>
      </c>
      <c r="H430" s="80">
        <f t="shared" si="144"/>
        <v>3.1199999999999548</v>
      </c>
      <c r="I430" s="80">
        <f t="shared" si="144"/>
        <v>3.1199999999999548</v>
      </c>
      <c r="J430" s="81">
        <f t="shared" si="128"/>
        <v>3.7457599999999545</v>
      </c>
      <c r="K430" s="82">
        <f t="shared" si="129"/>
        <v>36.462726143998502</v>
      </c>
      <c r="L430" s="70">
        <f t="shared" si="130"/>
        <v>3.3677793703960761E+25</v>
      </c>
      <c r="M430" s="67">
        <f t="shared" si="141"/>
        <v>84.80000000000004</v>
      </c>
      <c r="N430" s="71">
        <v>424</v>
      </c>
      <c r="O430" s="94">
        <f t="shared" si="131"/>
        <v>424</v>
      </c>
      <c r="P430" s="94">
        <f t="shared" si="132"/>
        <v>10</v>
      </c>
      <c r="Q430" s="72">
        <v>1</v>
      </c>
      <c r="R430" s="94">
        <f>R$3/U$3</f>
        <v>0.90909090909090906</v>
      </c>
      <c r="S430" s="93">
        <f>S429*Q430</f>
        <v>2.6593305439660042E+20</v>
      </c>
      <c r="T430" s="93">
        <f t="shared" si="133"/>
        <v>3.7376155575295697E+24</v>
      </c>
      <c r="U430" s="93">
        <f t="shared" si="134"/>
        <v>3.3677793703960762E+26</v>
      </c>
      <c r="V430" s="93">
        <f t="shared" si="135"/>
        <v>1.6838896851980382E+27</v>
      </c>
      <c r="W430" s="93">
        <f t="shared" si="136"/>
        <v>361540.26666666666</v>
      </c>
      <c r="X430" s="94">
        <f t="shared" si="137"/>
        <v>90.105023337982303</v>
      </c>
      <c r="Y430" s="120">
        <f>X430/(($C430/R$3))</f>
        <v>6.1129595208943215</v>
      </c>
    </row>
    <row r="431" spans="1:25">
      <c r="A431" s="67">
        <v>8192</v>
      </c>
      <c r="B431" s="67">
        <f t="shared" si="127"/>
        <v>14.166666666666666</v>
      </c>
      <c r="C431" s="112">
        <f t="shared" si="142"/>
        <v>14.74</v>
      </c>
      <c r="D431" s="116"/>
      <c r="E431" s="68">
        <f t="shared" si="126"/>
        <v>540.69458007810283</v>
      </c>
      <c r="F431" s="80">
        <f t="shared" si="138"/>
        <v>0.52500000000000036</v>
      </c>
      <c r="G431" s="80">
        <f t="shared" si="139"/>
        <v>6.2499999999999094</v>
      </c>
      <c r="H431" s="80">
        <f t="shared" si="144"/>
        <v>3.1249999999999547</v>
      </c>
      <c r="I431" s="80">
        <f t="shared" si="144"/>
        <v>3.1249999999999547</v>
      </c>
      <c r="J431" s="81">
        <f t="shared" si="128"/>
        <v>3.7562499999999543</v>
      </c>
      <c r="K431" s="82">
        <f t="shared" si="129"/>
        <v>36.682128906248494</v>
      </c>
      <c r="L431" s="70">
        <f t="shared" si="130"/>
        <v>3.8685626227669233E+25</v>
      </c>
      <c r="M431" s="67">
        <f t="shared" si="141"/>
        <v>85.000000000000043</v>
      </c>
      <c r="N431" s="71">
        <v>425</v>
      </c>
      <c r="O431" s="94">
        <f t="shared" si="131"/>
        <v>425</v>
      </c>
      <c r="P431" s="94">
        <f t="shared" si="132"/>
        <v>10</v>
      </c>
      <c r="Q431" s="72">
        <v>1</v>
      </c>
      <c r="R431" s="94">
        <f>R$3/U$3</f>
        <v>0.90909090909090906</v>
      </c>
      <c r="S431" s="93">
        <f>S430*Q431</f>
        <v>2.6593305439660042E+20</v>
      </c>
      <c r="T431" s="93">
        <f t="shared" si="133"/>
        <v>3.7689736338805524E+24</v>
      </c>
      <c r="U431" s="93">
        <f t="shared" si="134"/>
        <v>3.8685626227669233E+26</v>
      </c>
      <c r="V431" s="93">
        <f t="shared" si="135"/>
        <v>1.9342813113834617E+27</v>
      </c>
      <c r="W431" s="93">
        <f t="shared" si="136"/>
        <v>361813.33333333331</v>
      </c>
      <c r="X431" s="94">
        <f t="shared" si="137"/>
        <v>102.64233710714059</v>
      </c>
      <c r="Y431" s="120">
        <f>X431/(($C431/R$3))</f>
        <v>6.9635235486526854</v>
      </c>
    </row>
    <row r="432" spans="1:25">
      <c r="A432" s="67">
        <v>8192</v>
      </c>
      <c r="B432" s="67">
        <f t="shared" si="127"/>
        <v>14.2</v>
      </c>
      <c r="C432" s="112">
        <f t="shared" si="142"/>
        <v>14.74</v>
      </c>
      <c r="D432" s="116"/>
      <c r="E432" s="68">
        <f t="shared" si="126"/>
        <v>543.94389718853768</v>
      </c>
      <c r="F432" s="80">
        <f t="shared" si="138"/>
        <v>0.52600000000000036</v>
      </c>
      <c r="G432" s="80">
        <f t="shared" si="139"/>
        <v>6.2599999999999092</v>
      </c>
      <c r="H432" s="80">
        <f t="shared" si="144"/>
        <v>3.1299999999999546</v>
      </c>
      <c r="I432" s="80">
        <f t="shared" si="144"/>
        <v>3.1299999999999546</v>
      </c>
      <c r="J432" s="81">
        <f t="shared" si="128"/>
        <v>3.7667599999999544</v>
      </c>
      <c r="K432" s="82">
        <f t="shared" si="129"/>
        <v>36.902571043998485</v>
      </c>
      <c r="L432" s="70">
        <f t="shared" si="130"/>
        <v>4.4438115209753804E+25</v>
      </c>
      <c r="M432" s="67">
        <f t="shared" si="141"/>
        <v>85.200000000000045</v>
      </c>
      <c r="N432" s="71">
        <v>426</v>
      </c>
      <c r="O432" s="94">
        <f t="shared" si="131"/>
        <v>426</v>
      </c>
      <c r="P432" s="94">
        <f t="shared" si="132"/>
        <v>10</v>
      </c>
      <c r="Q432" s="72">
        <v>1</v>
      </c>
      <c r="R432" s="94">
        <f>R$3/U$3</f>
        <v>0.90909090909090906</v>
      </c>
      <c r="S432" s="93">
        <f>S431*Q432</f>
        <v>2.6593305439660042E+20</v>
      </c>
      <c r="T432" s="93">
        <f t="shared" si="133"/>
        <v>3.8005448385277219E+24</v>
      </c>
      <c r="U432" s="93">
        <f t="shared" si="134"/>
        <v>4.4438115209753804E+26</v>
      </c>
      <c r="V432" s="93">
        <f t="shared" si="135"/>
        <v>2.2219057604876901E+27</v>
      </c>
      <c r="W432" s="93">
        <f t="shared" si="136"/>
        <v>362086.40000000002</v>
      </c>
      <c r="X432" s="94">
        <f t="shared" si="137"/>
        <v>116.92564381629164</v>
      </c>
      <c r="Y432" s="120">
        <f>X432/(($C432/R$3))</f>
        <v>7.9325402860442091</v>
      </c>
    </row>
    <row r="433" spans="1:25">
      <c r="A433" s="67">
        <v>8192</v>
      </c>
      <c r="B433" s="67">
        <f t="shared" si="127"/>
        <v>14.233333333333333</v>
      </c>
      <c r="C433" s="112">
        <f t="shared" si="142"/>
        <v>14.74</v>
      </c>
      <c r="D433" s="116"/>
      <c r="E433" s="68">
        <f t="shared" si="126"/>
        <v>547.20858559106239</v>
      </c>
      <c r="F433" s="80">
        <f t="shared" si="138"/>
        <v>0.52700000000000036</v>
      </c>
      <c r="G433" s="80">
        <f t="shared" si="139"/>
        <v>6.269999999999909</v>
      </c>
      <c r="H433" s="80">
        <f t="shared" si="144"/>
        <v>3.1349999999999545</v>
      </c>
      <c r="I433" s="80">
        <f t="shared" si="144"/>
        <v>3.1349999999999545</v>
      </c>
      <c r="J433" s="81">
        <f t="shared" si="128"/>
        <v>3.7772899999999536</v>
      </c>
      <c r="K433" s="82">
        <f t="shared" si="129"/>
        <v>37.124056010248466</v>
      </c>
      <c r="L433" s="70">
        <f t="shared" si="130"/>
        <v>5.104598984061292E+25</v>
      </c>
      <c r="M433" s="67">
        <f t="shared" si="141"/>
        <v>85.400000000000048</v>
      </c>
      <c r="N433" s="71">
        <v>427</v>
      </c>
      <c r="O433" s="94">
        <f t="shared" si="131"/>
        <v>427</v>
      </c>
      <c r="P433" s="94">
        <f t="shared" si="132"/>
        <v>10</v>
      </c>
      <c r="Q433" s="72">
        <v>1</v>
      </c>
      <c r="R433" s="94">
        <f>R$3/U$3</f>
        <v>0.90909090909090906</v>
      </c>
      <c r="S433" s="93">
        <f>S432*Q433</f>
        <v>2.6593305439660042E+20</v>
      </c>
      <c r="T433" s="93">
        <f t="shared" si="133"/>
        <v>3.8323302817554786E+24</v>
      </c>
      <c r="U433" s="93">
        <f t="shared" si="134"/>
        <v>5.1045989840612923E+26</v>
      </c>
      <c r="V433" s="93">
        <f t="shared" si="135"/>
        <v>2.5522994920306464E+27</v>
      </c>
      <c r="W433" s="93">
        <f t="shared" si="136"/>
        <v>362359.46666666667</v>
      </c>
      <c r="X433" s="94">
        <f t="shared" si="137"/>
        <v>133.19830517642714</v>
      </c>
      <c r="Y433" s="120">
        <f>X433/(($C433/R$3))</f>
        <v>9.0365200255377971</v>
      </c>
    </row>
    <row r="434" spans="1:25">
      <c r="A434" s="67">
        <v>8192</v>
      </c>
      <c r="B434" s="67">
        <f t="shared" si="127"/>
        <v>14.266666666666667</v>
      </c>
      <c r="C434" s="112">
        <f t="shared" si="142"/>
        <v>14.74</v>
      </c>
      <c r="D434" s="116"/>
      <c r="E434" s="68">
        <f t="shared" si="126"/>
        <v>550.48869627133718</v>
      </c>
      <c r="F434" s="80">
        <f t="shared" si="138"/>
        <v>0.52800000000000036</v>
      </c>
      <c r="G434" s="80">
        <f t="shared" si="139"/>
        <v>6.2799999999999088</v>
      </c>
      <c r="H434" s="80">
        <f t="shared" si="144"/>
        <v>3.1399999999999544</v>
      </c>
      <c r="I434" s="80">
        <f t="shared" si="144"/>
        <v>3.1399999999999544</v>
      </c>
      <c r="J434" s="81">
        <f t="shared" si="128"/>
        <v>3.7878399999999535</v>
      </c>
      <c r="K434" s="82">
        <f t="shared" si="129"/>
        <v>37.346587263998451</v>
      </c>
      <c r="L434" s="70">
        <f t="shared" si="130"/>
        <v>5.8636444559107427E+25</v>
      </c>
      <c r="M434" s="67">
        <f t="shared" si="141"/>
        <v>85.600000000000051</v>
      </c>
      <c r="N434" s="71">
        <v>428</v>
      </c>
      <c r="O434" s="94">
        <f t="shared" si="131"/>
        <v>428</v>
      </c>
      <c r="P434" s="94">
        <f t="shared" si="132"/>
        <v>10</v>
      </c>
      <c r="Q434" s="72">
        <v>1</v>
      </c>
      <c r="R434" s="94">
        <f>R$3/U$3</f>
        <v>0.90909090909090906</v>
      </c>
      <c r="S434" s="93">
        <f>S433*Q434</f>
        <v>2.6593305439660042E+20</v>
      </c>
      <c r="T434" s="93">
        <f t="shared" si="133"/>
        <v>3.864331077808212E+24</v>
      </c>
      <c r="U434" s="93">
        <f t="shared" si="134"/>
        <v>5.8636444559107427E+26</v>
      </c>
      <c r="V434" s="93">
        <f t="shared" si="135"/>
        <v>2.9318222279553714E+27</v>
      </c>
      <c r="W434" s="93">
        <f t="shared" si="136"/>
        <v>362632.53333333333</v>
      </c>
      <c r="X434" s="94">
        <f t="shared" si="137"/>
        <v>151.73763163265269</v>
      </c>
      <c r="Y434" s="120">
        <f>X434/(($C434/R$3))</f>
        <v>10.294276230166396</v>
      </c>
    </row>
    <row r="435" spans="1:25">
      <c r="A435" s="67">
        <v>8192</v>
      </c>
      <c r="B435" s="67">
        <f t="shared" si="127"/>
        <v>14.3</v>
      </c>
      <c r="C435" s="112">
        <f t="shared" si="142"/>
        <v>14.74</v>
      </c>
      <c r="D435" s="116"/>
      <c r="E435" s="68">
        <f t="shared" si="126"/>
        <v>553.7842803034622</v>
      </c>
      <c r="F435" s="80">
        <f t="shared" si="138"/>
        <v>0.52900000000000036</v>
      </c>
      <c r="G435" s="80">
        <f t="shared" si="139"/>
        <v>6.2899999999999086</v>
      </c>
      <c r="H435" s="80">
        <f t="shared" si="144"/>
        <v>3.1449999999999543</v>
      </c>
      <c r="I435" s="80">
        <f t="shared" si="144"/>
        <v>3.1449999999999543</v>
      </c>
      <c r="J435" s="81">
        <f t="shared" si="128"/>
        <v>3.7984099999999534</v>
      </c>
      <c r="K435" s="82">
        <f t="shared" si="129"/>
        <v>37.570168270248452</v>
      </c>
      <c r="L435" s="70">
        <f t="shared" si="130"/>
        <v>6.7355587407921538E+25</v>
      </c>
      <c r="M435" s="67">
        <f t="shared" si="141"/>
        <v>85.800000000000054</v>
      </c>
      <c r="N435" s="71">
        <v>429</v>
      </c>
      <c r="O435" s="94">
        <f t="shared" si="131"/>
        <v>429</v>
      </c>
      <c r="P435" s="94">
        <f t="shared" si="132"/>
        <v>10</v>
      </c>
      <c r="Q435" s="72">
        <v>1</v>
      </c>
      <c r="R435" s="94">
        <f>R$3/U$3</f>
        <v>0.90909090909090906</v>
      </c>
      <c r="S435" s="93">
        <f>S434*Q435</f>
        <v>2.6593305439660042E+20</v>
      </c>
      <c r="T435" s="93">
        <f t="shared" si="133"/>
        <v>3.8965483448975507E+24</v>
      </c>
      <c r="U435" s="93">
        <f t="shared" si="134"/>
        <v>6.7355587407921538E+26</v>
      </c>
      <c r="V435" s="93">
        <f t="shared" si="135"/>
        <v>3.3677793703960769E+27</v>
      </c>
      <c r="W435" s="93">
        <f t="shared" si="136"/>
        <v>362905.59999999998</v>
      </c>
      <c r="X435" s="94">
        <f t="shared" si="137"/>
        <v>172.85962201937591</v>
      </c>
      <c r="Y435" s="120">
        <f>X435/(($C435/R$3))</f>
        <v>11.727247084082491</v>
      </c>
    </row>
    <row r="436" spans="1:25">
      <c r="A436" s="67">
        <v>8192</v>
      </c>
      <c r="B436" s="67">
        <f t="shared" si="127"/>
        <v>14.333333333333334</v>
      </c>
      <c r="C436" s="112">
        <f t="shared" si="142"/>
        <v>14.74</v>
      </c>
      <c r="D436" s="116"/>
      <c r="E436" s="68">
        <f t="shared" si="126"/>
        <v>557.09538884997698</v>
      </c>
      <c r="F436" s="80">
        <f t="shared" si="138"/>
        <v>0.53000000000000036</v>
      </c>
      <c r="G436" s="80">
        <f t="shared" si="139"/>
        <v>6.2999999999999083</v>
      </c>
      <c r="H436" s="80">
        <f t="shared" si="144"/>
        <v>3.1499999999999542</v>
      </c>
      <c r="I436" s="80">
        <f t="shared" si="144"/>
        <v>3.1499999999999542</v>
      </c>
      <c r="J436" s="81">
        <f t="shared" si="128"/>
        <v>3.8089999999999535</v>
      </c>
      <c r="K436" s="82">
        <f t="shared" si="129"/>
        <v>37.79480249999844</v>
      </c>
      <c r="L436" s="70">
        <f t="shared" si="130"/>
        <v>7.7371252455338483E+25</v>
      </c>
      <c r="M436" s="67">
        <f t="shared" si="141"/>
        <v>86.000000000000043</v>
      </c>
      <c r="N436" s="71">
        <v>430</v>
      </c>
      <c r="O436" s="94">
        <f t="shared" si="131"/>
        <v>430</v>
      </c>
      <c r="P436" s="94">
        <f t="shared" si="132"/>
        <v>10</v>
      </c>
      <c r="Q436" s="72">
        <v>4</v>
      </c>
      <c r="R436" s="94">
        <f>R$3/U$3</f>
        <v>0.90909090909090906</v>
      </c>
      <c r="S436" s="93">
        <f>S435*Q436</f>
        <v>1.0637322175864017E+21</v>
      </c>
      <c r="T436" s="93">
        <f t="shared" si="133"/>
        <v>1.5715932820838427E+25</v>
      </c>
      <c r="U436" s="93">
        <f t="shared" si="134"/>
        <v>7.737125245533848E+26</v>
      </c>
      <c r="V436" s="93">
        <f t="shared" si="135"/>
        <v>3.8685626227669239E+27</v>
      </c>
      <c r="W436" s="93">
        <f t="shared" si="136"/>
        <v>363178.66666666669</v>
      </c>
      <c r="X436" s="94">
        <f t="shared" si="137"/>
        <v>49.231091362740258</v>
      </c>
      <c r="Y436" s="120">
        <f>X436/(($C436/R$3))</f>
        <v>3.3399654927232199</v>
      </c>
    </row>
    <row r="437" spans="1:25">
      <c r="A437" s="67">
        <v>8192</v>
      </c>
      <c r="B437" s="67">
        <f t="shared" si="127"/>
        <v>14.366666666666667</v>
      </c>
      <c r="C437" s="112">
        <f t="shared" si="142"/>
        <v>14.74</v>
      </c>
      <c r="D437" s="116"/>
      <c r="E437" s="68">
        <f t="shared" si="126"/>
        <v>560.42207316186182</v>
      </c>
      <c r="F437" s="80">
        <f t="shared" si="138"/>
        <v>0.53100000000000036</v>
      </c>
      <c r="G437" s="80">
        <f t="shared" si="139"/>
        <v>6.3099999999999081</v>
      </c>
      <c r="H437" s="80">
        <f t="shared" si="144"/>
        <v>3.1549999999999541</v>
      </c>
      <c r="I437" s="80">
        <f t="shared" si="144"/>
        <v>3.1549999999999541</v>
      </c>
      <c r="J437" s="81">
        <f t="shared" si="128"/>
        <v>3.8196099999999529</v>
      </c>
      <c r="K437" s="82">
        <f t="shared" si="129"/>
        <v>38.020493430248429</v>
      </c>
      <c r="L437" s="70">
        <f t="shared" si="130"/>
        <v>8.8876230419507626E+25</v>
      </c>
      <c r="M437" s="67">
        <f t="shared" si="141"/>
        <v>86.200000000000045</v>
      </c>
      <c r="N437" s="71">
        <v>431</v>
      </c>
      <c r="O437" s="94">
        <f t="shared" si="131"/>
        <v>431</v>
      </c>
      <c r="P437" s="94">
        <f t="shared" si="132"/>
        <v>10</v>
      </c>
      <c r="Q437" s="72">
        <v>1</v>
      </c>
      <c r="R437" s="94">
        <f>R$3/U$3</f>
        <v>0.90909090909090906</v>
      </c>
      <c r="S437" s="93">
        <f>S436*Q437</f>
        <v>1.0637322175864017E+21</v>
      </c>
      <c r="T437" s="93">
        <f t="shared" si="133"/>
        <v>1.5846547139648964E+25</v>
      </c>
      <c r="U437" s="93">
        <f t="shared" si="134"/>
        <v>8.8876230419507622E+26</v>
      </c>
      <c r="V437" s="93">
        <f t="shared" si="135"/>
        <v>4.4438115209753812E+27</v>
      </c>
      <c r="W437" s="93">
        <f t="shared" si="136"/>
        <v>363451.73333333334</v>
      </c>
      <c r="X437" s="94">
        <f t="shared" si="137"/>
        <v>56.085549512003297</v>
      </c>
      <c r="Y437" s="120">
        <f>X437/(($C437/R$3))</f>
        <v>3.8049897905022587</v>
      </c>
    </row>
    <row r="438" spans="1:25">
      <c r="A438" s="67">
        <v>8192</v>
      </c>
      <c r="B438" s="67">
        <f t="shared" si="127"/>
        <v>14.4</v>
      </c>
      <c r="C438" s="112">
        <f t="shared" si="142"/>
        <v>14.74</v>
      </c>
      <c r="D438" s="116"/>
      <c r="E438" s="68">
        <f t="shared" si="126"/>
        <v>563.76438457853658</v>
      </c>
      <c r="F438" s="80">
        <f t="shared" si="138"/>
        <v>0.53200000000000036</v>
      </c>
      <c r="G438" s="80">
        <f t="shared" si="139"/>
        <v>6.3199999999999079</v>
      </c>
      <c r="H438" s="80">
        <f t="shared" si="144"/>
        <v>3.159999999999954</v>
      </c>
      <c r="I438" s="80">
        <f t="shared" si="144"/>
        <v>3.159999999999954</v>
      </c>
      <c r="J438" s="81">
        <f t="shared" si="128"/>
        <v>3.8302399999999528</v>
      </c>
      <c r="K438" s="82">
        <f t="shared" si="129"/>
        <v>38.247244543998413</v>
      </c>
      <c r="L438" s="70">
        <f t="shared" si="130"/>
        <v>1.0209197968122586E+26</v>
      </c>
      <c r="M438" s="67">
        <f t="shared" si="141"/>
        <v>86.400000000000048</v>
      </c>
      <c r="N438" s="71">
        <v>432</v>
      </c>
      <c r="O438" s="94">
        <f t="shared" si="131"/>
        <v>432</v>
      </c>
      <c r="P438" s="94">
        <f t="shared" si="132"/>
        <v>10</v>
      </c>
      <c r="Q438" s="72">
        <v>1</v>
      </c>
      <c r="R438" s="94">
        <f>R$3/U$3</f>
        <v>0.90909090909090906</v>
      </c>
      <c r="S438" s="93">
        <f>S437*Q438</f>
        <v>1.0637322175864017E+21</v>
      </c>
      <c r="T438" s="93">
        <f t="shared" si="133"/>
        <v>1.5978040856649227E+25</v>
      </c>
      <c r="U438" s="93">
        <f t="shared" si="134"/>
        <v>1.0209197968122586E+27</v>
      </c>
      <c r="V438" s="93">
        <f t="shared" si="135"/>
        <v>5.1045989840612928E+27</v>
      </c>
      <c r="W438" s="93">
        <f t="shared" si="136"/>
        <v>363724.79999999999</v>
      </c>
      <c r="X438" s="94">
        <f t="shared" si="137"/>
        <v>63.895180014351077</v>
      </c>
      <c r="Y438" s="120">
        <f>X438/(($C438/R$3))</f>
        <v>4.33481546908759</v>
      </c>
    </row>
    <row r="439" spans="1:25">
      <c r="A439" s="67">
        <v>8192</v>
      </c>
      <c r="B439" s="67">
        <f t="shared" si="127"/>
        <v>14.433333333333334</v>
      </c>
      <c r="C439" s="112">
        <f t="shared" si="142"/>
        <v>14.74</v>
      </c>
      <c r="D439" s="116"/>
      <c r="E439" s="68">
        <f t="shared" si="126"/>
        <v>567.12237452786155</v>
      </c>
      <c r="F439" s="80">
        <f t="shared" si="138"/>
        <v>0.53300000000000036</v>
      </c>
      <c r="G439" s="80">
        <f t="shared" si="139"/>
        <v>6.3299999999999077</v>
      </c>
      <c r="H439" s="80">
        <f t="shared" si="144"/>
        <v>3.1649999999999539</v>
      </c>
      <c r="I439" s="80">
        <f t="shared" si="144"/>
        <v>3.1649999999999539</v>
      </c>
      <c r="J439" s="81">
        <f t="shared" si="128"/>
        <v>3.8408899999999528</v>
      </c>
      <c r="K439" s="82">
        <f t="shared" si="129"/>
        <v>38.475059330248406</v>
      </c>
      <c r="L439" s="70">
        <f t="shared" si="130"/>
        <v>1.1727288911821489E+26</v>
      </c>
      <c r="M439" s="67">
        <f t="shared" si="141"/>
        <v>86.600000000000051</v>
      </c>
      <c r="N439" s="71">
        <v>433</v>
      </c>
      <c r="O439" s="94">
        <f t="shared" si="131"/>
        <v>433</v>
      </c>
      <c r="P439" s="94">
        <f t="shared" si="132"/>
        <v>10</v>
      </c>
      <c r="Q439" s="72">
        <v>1</v>
      </c>
      <c r="R439" s="94">
        <f>R$3/U$3</f>
        <v>0.90909090909090906</v>
      </c>
      <c r="S439" s="93">
        <f>S438*Q439</f>
        <v>1.0637322175864017E+21</v>
      </c>
      <c r="T439" s="93">
        <f t="shared" si="133"/>
        <v>1.6110418508451646E+25</v>
      </c>
      <c r="U439" s="93">
        <f t="shared" si="134"/>
        <v>1.1727288911821488E+27</v>
      </c>
      <c r="V439" s="93">
        <f t="shared" si="135"/>
        <v>5.8636444559107438E+27</v>
      </c>
      <c r="W439" s="93">
        <f t="shared" si="136"/>
        <v>363997.8666666667</v>
      </c>
      <c r="X439" s="94">
        <f t="shared" si="137"/>
        <v>72.793198424170455</v>
      </c>
      <c r="Y439" s="120">
        <f>X439/(($C439/R$3))</f>
        <v>4.9384802187361228</v>
      </c>
    </row>
    <row r="440" spans="1:25">
      <c r="A440" s="67">
        <v>8192</v>
      </c>
      <c r="B440" s="67">
        <f t="shared" si="127"/>
        <v>14.466666666666667</v>
      </c>
      <c r="C440" s="112">
        <f t="shared" si="142"/>
        <v>14.74</v>
      </c>
      <c r="D440" s="116"/>
      <c r="E440" s="68">
        <f t="shared" si="126"/>
        <v>570.49609452613629</v>
      </c>
      <c r="F440" s="80">
        <f t="shared" si="138"/>
        <v>0.53400000000000036</v>
      </c>
      <c r="G440" s="80">
        <f t="shared" si="139"/>
        <v>6.3399999999999075</v>
      </c>
      <c r="H440" s="80">
        <f t="shared" ref="H440:I455" si="145">H439+0.5%</f>
        <v>3.1699999999999537</v>
      </c>
      <c r="I440" s="80">
        <f t="shared" si="145"/>
        <v>3.1699999999999537</v>
      </c>
      <c r="J440" s="81">
        <f t="shared" si="128"/>
        <v>3.8515599999999526</v>
      </c>
      <c r="K440" s="82">
        <f t="shared" si="129"/>
        <v>38.70394128399839</v>
      </c>
      <c r="L440" s="70">
        <f t="shared" si="130"/>
        <v>1.3471117481584315E+26</v>
      </c>
      <c r="M440" s="67">
        <f t="shared" si="141"/>
        <v>86.800000000000054</v>
      </c>
      <c r="N440" s="71">
        <v>434</v>
      </c>
      <c r="O440" s="94">
        <f t="shared" si="131"/>
        <v>434</v>
      </c>
      <c r="P440" s="94">
        <f t="shared" si="132"/>
        <v>10</v>
      </c>
      <c r="Q440" s="72">
        <v>1</v>
      </c>
      <c r="R440" s="94">
        <f>R$3/U$3</f>
        <v>0.90909090909090906</v>
      </c>
      <c r="S440" s="93">
        <f>S439*Q440</f>
        <v>1.0637322175864017E+21</v>
      </c>
      <c r="T440" s="93">
        <f t="shared" si="133"/>
        <v>1.6243684647682625E+25</v>
      </c>
      <c r="U440" s="93">
        <f t="shared" si="134"/>
        <v>1.3471117481584313E+27</v>
      </c>
      <c r="V440" s="93">
        <f t="shared" si="135"/>
        <v>6.735558740792156E+27</v>
      </c>
      <c r="W440" s="93">
        <f t="shared" si="136"/>
        <v>364270.93333333335</v>
      </c>
      <c r="X440" s="94">
        <f t="shared" si="137"/>
        <v>82.931414723728622</v>
      </c>
      <c r="Y440" s="120">
        <f>X440/(($C440/R$3))</f>
        <v>5.6262832241335561</v>
      </c>
    </row>
    <row r="441" spans="1:25">
      <c r="A441" s="67">
        <v>8192</v>
      </c>
      <c r="B441" s="67">
        <f t="shared" si="127"/>
        <v>14.5</v>
      </c>
      <c r="C441" s="112">
        <f t="shared" si="142"/>
        <v>14.74</v>
      </c>
      <c r="D441" s="116"/>
      <c r="E441" s="68">
        <f t="shared" si="126"/>
        <v>573.8855961781012</v>
      </c>
      <c r="F441" s="80">
        <f t="shared" si="138"/>
        <v>0.53500000000000036</v>
      </c>
      <c r="G441" s="80">
        <f t="shared" si="139"/>
        <v>6.3499999999999073</v>
      </c>
      <c r="H441" s="80">
        <f t="shared" si="145"/>
        <v>3.1749999999999536</v>
      </c>
      <c r="I441" s="80">
        <f t="shared" si="145"/>
        <v>3.1749999999999536</v>
      </c>
      <c r="J441" s="81">
        <f t="shared" si="128"/>
        <v>3.8622499999999524</v>
      </c>
      <c r="K441" s="82">
        <f t="shared" si="129"/>
        <v>38.933893906248386</v>
      </c>
      <c r="L441" s="70">
        <f t="shared" si="130"/>
        <v>1.5474250491067704E+26</v>
      </c>
      <c r="M441" s="67">
        <f t="shared" si="141"/>
        <v>87.000000000000043</v>
      </c>
      <c r="N441" s="71">
        <v>435</v>
      </c>
      <c r="O441" s="94">
        <f t="shared" si="131"/>
        <v>435</v>
      </c>
      <c r="P441" s="94">
        <f t="shared" si="132"/>
        <v>10</v>
      </c>
      <c r="Q441" s="72">
        <v>1</v>
      </c>
      <c r="R441" s="94">
        <f>R$3/U$3</f>
        <v>0.90909090909090906</v>
      </c>
      <c r="S441" s="93">
        <f>S440*Q441</f>
        <v>1.0637322175864017E+21</v>
      </c>
      <c r="T441" s="93">
        <f t="shared" si="133"/>
        <v>1.6377843843011608E+25</v>
      </c>
      <c r="U441" s="93">
        <f t="shared" si="134"/>
        <v>1.5474250491067704E+27</v>
      </c>
      <c r="V441" s="93">
        <f t="shared" si="135"/>
        <v>7.7371252455338521E+27</v>
      </c>
      <c r="W441" s="93">
        <f t="shared" si="136"/>
        <v>364544</v>
      </c>
      <c r="X441" s="94">
        <f t="shared" si="137"/>
        <v>94.48283082556398</v>
      </c>
      <c r="Y441" s="120">
        <f>X441/(($C441/R$3))</f>
        <v>6.4099613857234718</v>
      </c>
    </row>
    <row r="442" spans="1:25">
      <c r="A442" s="67">
        <v>8192</v>
      </c>
      <c r="B442" s="67">
        <f t="shared" si="127"/>
        <v>14.533333333333333</v>
      </c>
      <c r="C442" s="112">
        <f t="shared" si="142"/>
        <v>14.74</v>
      </c>
      <c r="D442" s="116"/>
      <c r="E442" s="68">
        <f t="shared" si="126"/>
        <v>577.29093117693594</v>
      </c>
      <c r="F442" s="80">
        <f t="shared" si="138"/>
        <v>0.53600000000000037</v>
      </c>
      <c r="G442" s="80">
        <f t="shared" si="139"/>
        <v>6.3599999999999071</v>
      </c>
      <c r="H442" s="80">
        <f t="shared" si="145"/>
        <v>3.1799999999999535</v>
      </c>
      <c r="I442" s="80">
        <f t="shared" si="145"/>
        <v>3.1799999999999535</v>
      </c>
      <c r="J442" s="81">
        <f t="shared" si="128"/>
        <v>3.872959999999952</v>
      </c>
      <c r="K442" s="82">
        <f t="shared" si="129"/>
        <v>39.164920703998369</v>
      </c>
      <c r="L442" s="70">
        <f t="shared" si="130"/>
        <v>1.7775246083901532E+26</v>
      </c>
      <c r="M442" s="67">
        <f t="shared" si="141"/>
        <v>87.200000000000045</v>
      </c>
      <c r="N442" s="71">
        <v>436</v>
      </c>
      <c r="O442" s="94">
        <f t="shared" si="131"/>
        <v>436</v>
      </c>
      <c r="P442" s="94">
        <f t="shared" si="132"/>
        <v>10</v>
      </c>
      <c r="Q442" s="72">
        <v>1</v>
      </c>
      <c r="R442" s="94">
        <f>R$3/U$3</f>
        <v>0.90909090909090906</v>
      </c>
      <c r="S442" s="93">
        <f>S441*Q442</f>
        <v>1.0637322175864017E+21</v>
      </c>
      <c r="T442" s="93">
        <f t="shared" si="133"/>
        <v>1.651290067918005E+25</v>
      </c>
      <c r="U442" s="93">
        <f t="shared" si="134"/>
        <v>1.7775246083901533E+27</v>
      </c>
      <c r="V442" s="93">
        <f t="shared" si="135"/>
        <v>8.8876230419507669E+27</v>
      </c>
      <c r="W442" s="93">
        <f t="shared" si="136"/>
        <v>364817.06666666665</v>
      </c>
      <c r="X442" s="94">
        <f t="shared" si="137"/>
        <v>107.64460120754607</v>
      </c>
      <c r="Y442" s="120">
        <f>X442/(($C442/R$3))</f>
        <v>7.3028901769027188</v>
      </c>
    </row>
    <row r="443" spans="1:25">
      <c r="A443" s="67">
        <v>8192</v>
      </c>
      <c r="B443" s="67">
        <f t="shared" si="127"/>
        <v>14.566666666666666</v>
      </c>
      <c r="C443" s="112">
        <f t="shared" si="142"/>
        <v>14.74</v>
      </c>
      <c r="D443" s="116"/>
      <c r="E443" s="68">
        <f t="shared" si="126"/>
        <v>580.71215130426094</v>
      </c>
      <c r="F443" s="80">
        <f t="shared" si="138"/>
        <v>0.53700000000000037</v>
      </c>
      <c r="G443" s="80">
        <f t="shared" si="139"/>
        <v>6.3699999999999068</v>
      </c>
      <c r="H443" s="80">
        <f t="shared" si="145"/>
        <v>3.1849999999999534</v>
      </c>
      <c r="I443" s="80">
        <f t="shared" si="145"/>
        <v>3.1849999999999534</v>
      </c>
      <c r="J443" s="81">
        <f t="shared" si="128"/>
        <v>3.8836899999999521</v>
      </c>
      <c r="K443" s="82">
        <f t="shared" si="129"/>
        <v>39.397025190248364</v>
      </c>
      <c r="L443" s="70">
        <f t="shared" si="130"/>
        <v>2.0418395936245182E+26</v>
      </c>
      <c r="M443" s="67">
        <f t="shared" si="141"/>
        <v>87.400000000000048</v>
      </c>
      <c r="N443" s="71">
        <v>437</v>
      </c>
      <c r="O443" s="94">
        <f t="shared" si="131"/>
        <v>437</v>
      </c>
      <c r="P443" s="94">
        <f t="shared" si="132"/>
        <v>10</v>
      </c>
      <c r="Q443" s="72">
        <v>1</v>
      </c>
      <c r="R443" s="94">
        <f>R$3/U$3</f>
        <v>0.90909090909090906</v>
      </c>
      <c r="S443" s="93">
        <f>S442*Q443</f>
        <v>1.0637322175864017E+21</v>
      </c>
      <c r="T443" s="93">
        <f t="shared" si="133"/>
        <v>1.664885975703046E+25</v>
      </c>
      <c r="U443" s="93">
        <f t="shared" si="134"/>
        <v>2.041839593624518E+27</v>
      </c>
      <c r="V443" s="93">
        <f t="shared" si="135"/>
        <v>1.020919796812259E+28</v>
      </c>
      <c r="W443" s="93">
        <f t="shared" si="136"/>
        <v>365090.1333333333</v>
      </c>
      <c r="X443" s="94">
        <f t="shared" si="137"/>
        <v>122.64140748511576</v>
      </c>
      <c r="Y443" s="120">
        <f>X443/(($C443/R$3))</f>
        <v>8.3203125837934717</v>
      </c>
    </row>
    <row r="444" spans="1:25">
      <c r="A444" s="67">
        <v>8192</v>
      </c>
      <c r="B444" s="67">
        <f t="shared" si="127"/>
        <v>14.6</v>
      </c>
      <c r="C444" s="112">
        <f t="shared" si="142"/>
        <v>14.74</v>
      </c>
      <c r="D444" s="116"/>
      <c r="E444" s="68">
        <f t="shared" si="126"/>
        <v>584.14930843013576</v>
      </c>
      <c r="F444" s="80">
        <f t="shared" si="138"/>
        <v>0.53800000000000037</v>
      </c>
      <c r="G444" s="80">
        <f t="shared" si="139"/>
        <v>6.3799999999999066</v>
      </c>
      <c r="H444" s="80">
        <f t="shared" si="145"/>
        <v>3.1899999999999533</v>
      </c>
      <c r="I444" s="80">
        <f t="shared" si="145"/>
        <v>3.1899999999999533</v>
      </c>
      <c r="J444" s="81">
        <f t="shared" si="128"/>
        <v>3.8944399999999519</v>
      </c>
      <c r="K444" s="82">
        <f t="shared" si="129"/>
        <v>39.630210883998352</v>
      </c>
      <c r="L444" s="70">
        <f t="shared" si="130"/>
        <v>2.3454577823642981E+26</v>
      </c>
      <c r="M444" s="67">
        <f t="shared" si="141"/>
        <v>87.600000000000051</v>
      </c>
      <c r="N444" s="71">
        <v>438</v>
      </c>
      <c r="O444" s="94">
        <f t="shared" si="131"/>
        <v>438</v>
      </c>
      <c r="P444" s="94">
        <f t="shared" si="132"/>
        <v>10</v>
      </c>
      <c r="Q444" s="72">
        <v>1</v>
      </c>
      <c r="R444" s="94">
        <f>R$3/U$3</f>
        <v>0.90909090909090906</v>
      </c>
      <c r="S444" s="93">
        <f>S443*Q444</f>
        <v>1.0637322175864017E+21</v>
      </c>
      <c r="T444" s="93">
        <f t="shared" si="133"/>
        <v>1.6785725693535377E+25</v>
      </c>
      <c r="U444" s="93">
        <f t="shared" si="134"/>
        <v>2.3454577823642982E+27</v>
      </c>
      <c r="V444" s="93">
        <f t="shared" si="135"/>
        <v>1.1727288911821492E+28</v>
      </c>
      <c r="W444" s="93">
        <f t="shared" si="136"/>
        <v>365363.20000000001</v>
      </c>
      <c r="X444" s="94">
        <f t="shared" si="137"/>
        <v>139.72930483831243</v>
      </c>
      <c r="Y444" s="120">
        <f>X444/(($C444/R$3))</f>
        <v>9.4796000568732985</v>
      </c>
    </row>
    <row r="445" spans="1:25">
      <c r="A445" s="67">
        <v>8192</v>
      </c>
      <c r="B445" s="67">
        <f t="shared" si="127"/>
        <v>14.633333333333333</v>
      </c>
      <c r="C445" s="112">
        <f t="shared" si="142"/>
        <v>14.74</v>
      </c>
      <c r="D445" s="116"/>
      <c r="E445" s="68">
        <f t="shared" si="126"/>
        <v>587.60245451306048</v>
      </c>
      <c r="F445" s="80">
        <f t="shared" si="138"/>
        <v>0.53900000000000037</v>
      </c>
      <c r="G445" s="80">
        <f t="shared" si="139"/>
        <v>6.3899999999999064</v>
      </c>
      <c r="H445" s="80">
        <f t="shared" si="145"/>
        <v>3.1949999999999532</v>
      </c>
      <c r="I445" s="80">
        <f t="shared" si="145"/>
        <v>3.1949999999999532</v>
      </c>
      <c r="J445" s="81">
        <f t="shared" si="128"/>
        <v>3.9052099999999514</v>
      </c>
      <c r="K445" s="82">
        <f t="shared" si="129"/>
        <v>39.864481310248337</v>
      </c>
      <c r="L445" s="70">
        <f t="shared" si="130"/>
        <v>2.6942234963168639E+26</v>
      </c>
      <c r="M445" s="67">
        <f t="shared" si="141"/>
        <v>87.80000000000004</v>
      </c>
      <c r="N445" s="71">
        <v>439</v>
      </c>
      <c r="O445" s="94">
        <f t="shared" si="131"/>
        <v>439</v>
      </c>
      <c r="P445" s="94">
        <f t="shared" si="132"/>
        <v>10</v>
      </c>
      <c r="Q445" s="72">
        <v>1</v>
      </c>
      <c r="R445" s="94">
        <f>R$3/U$3</f>
        <v>0.90909090909090906</v>
      </c>
      <c r="S445" s="93">
        <f>S444*Q445</f>
        <v>1.0637322175864017E+21</v>
      </c>
      <c r="T445" s="93">
        <f t="shared" si="133"/>
        <v>1.6923503121826412E+25</v>
      </c>
      <c r="U445" s="93">
        <f t="shared" si="134"/>
        <v>2.6942234963168637E+27</v>
      </c>
      <c r="V445" s="93">
        <f t="shared" si="135"/>
        <v>1.3471117481584319E+28</v>
      </c>
      <c r="W445" s="93">
        <f t="shared" si="136"/>
        <v>365636.26666666666</v>
      </c>
      <c r="X445" s="94">
        <f t="shared" si="137"/>
        <v>159.20010632090094</v>
      </c>
      <c r="Y445" s="120">
        <f>X445/(($C445/R$3))</f>
        <v>10.800549953928151</v>
      </c>
    </row>
    <row r="446" spans="1:25">
      <c r="A446" s="67">
        <v>8192</v>
      </c>
      <c r="B446" s="67">
        <f t="shared" si="127"/>
        <v>14.666666666666666</v>
      </c>
      <c r="C446" s="112">
        <f t="shared" si="142"/>
        <v>14.74</v>
      </c>
      <c r="D446" s="116"/>
      <c r="E446" s="68">
        <f t="shared" si="126"/>
        <v>591.07164159997535</v>
      </c>
      <c r="F446" s="80">
        <f t="shared" si="138"/>
        <v>0.54000000000000037</v>
      </c>
      <c r="G446" s="80">
        <f t="shared" si="139"/>
        <v>6.3999999999999062</v>
      </c>
      <c r="H446" s="80">
        <f t="shared" si="145"/>
        <v>3.1999999999999531</v>
      </c>
      <c r="I446" s="80">
        <f t="shared" si="145"/>
        <v>3.1999999999999531</v>
      </c>
      <c r="J446" s="81">
        <f t="shared" si="128"/>
        <v>3.9159999999999511</v>
      </c>
      <c r="K446" s="82">
        <f t="shared" si="129"/>
        <v>40.099839999998323</v>
      </c>
      <c r="L446" s="70">
        <f t="shared" si="130"/>
        <v>3.0948500982135421E+26</v>
      </c>
      <c r="M446" s="67">
        <f t="shared" si="141"/>
        <v>88.000000000000043</v>
      </c>
      <c r="N446" s="71">
        <v>440</v>
      </c>
      <c r="O446" s="94">
        <f t="shared" si="131"/>
        <v>440</v>
      </c>
      <c r="P446" s="94">
        <f t="shared" si="132"/>
        <v>10</v>
      </c>
      <c r="Q446" s="72">
        <v>4</v>
      </c>
      <c r="R446" s="94">
        <f>R$3/U$3</f>
        <v>0.90909090909090906</v>
      </c>
      <c r="S446" s="93">
        <f>S445*Q446</f>
        <v>4.2549288703456067E+21</v>
      </c>
      <c r="T446" s="93">
        <f t="shared" si="133"/>
        <v>6.8248786764892975E+25</v>
      </c>
      <c r="U446" s="93">
        <f t="shared" si="134"/>
        <v>3.0948500982135419E+27</v>
      </c>
      <c r="V446" s="93">
        <f t="shared" si="135"/>
        <v>1.5474250491067711E+28</v>
      </c>
      <c r="W446" s="93">
        <f t="shared" si="136"/>
        <v>365909.33333333331</v>
      </c>
      <c r="X446" s="94">
        <f t="shared" si="137"/>
        <v>45.346595081240714</v>
      </c>
      <c r="Y446" s="120">
        <f>X446/(($C446/R$3))</f>
        <v>3.0764311452673483</v>
      </c>
    </row>
    <row r="447" spans="1:25">
      <c r="A447" s="67">
        <v>8192</v>
      </c>
      <c r="B447" s="67">
        <f t="shared" si="127"/>
        <v>14.7</v>
      </c>
      <c r="C447" s="112">
        <f t="shared" si="142"/>
        <v>14.74</v>
      </c>
      <c r="D447" s="116"/>
      <c r="E447" s="68">
        <f t="shared" si="126"/>
        <v>594.55692182626024</v>
      </c>
      <c r="F447" s="80">
        <f t="shared" si="138"/>
        <v>0.54100000000000037</v>
      </c>
      <c r="G447" s="80">
        <f t="shared" si="139"/>
        <v>6.409999999999906</v>
      </c>
      <c r="H447" s="80">
        <f t="shared" si="145"/>
        <v>3.204999999999953</v>
      </c>
      <c r="I447" s="80">
        <f t="shared" si="145"/>
        <v>3.204999999999953</v>
      </c>
      <c r="J447" s="81">
        <f t="shared" si="128"/>
        <v>3.9268099999999513</v>
      </c>
      <c r="K447" s="82">
        <f t="shared" si="129"/>
        <v>40.336290490248317</v>
      </c>
      <c r="L447" s="70">
        <f t="shared" si="130"/>
        <v>3.5550492167803085E+26</v>
      </c>
      <c r="M447" s="67">
        <f t="shared" si="141"/>
        <v>88.200000000000045</v>
      </c>
      <c r="N447" s="71">
        <v>441</v>
      </c>
      <c r="O447" s="94">
        <f t="shared" si="131"/>
        <v>441</v>
      </c>
      <c r="P447" s="94">
        <f t="shared" si="132"/>
        <v>10</v>
      </c>
      <c r="Q447" s="72">
        <v>1</v>
      </c>
      <c r="R447" s="94">
        <f>R$3/U$3</f>
        <v>0.90909090909090906</v>
      </c>
      <c r="S447" s="93">
        <f>S446*Q447</f>
        <v>4.2549288703456067E+21</v>
      </c>
      <c r="T447" s="93">
        <f t="shared" si="133"/>
        <v>6.8807244269050534E+25</v>
      </c>
      <c r="U447" s="93">
        <f t="shared" si="134"/>
        <v>3.5550492167803087E+27</v>
      </c>
      <c r="V447" s="93">
        <f t="shared" si="135"/>
        <v>1.7775246083901543E+28</v>
      </c>
      <c r="W447" s="93">
        <f t="shared" si="136"/>
        <v>366182.40000000002</v>
      </c>
      <c r="X447" s="94">
        <f t="shared" si="137"/>
        <v>51.666786754012882</v>
      </c>
      <c r="Y447" s="120">
        <f>X447/(($C447/R$3))</f>
        <v>3.5052094134337097</v>
      </c>
    </row>
    <row r="448" spans="1:25">
      <c r="A448" s="67">
        <v>8192</v>
      </c>
      <c r="B448" s="67">
        <f t="shared" si="127"/>
        <v>14.733333333333333</v>
      </c>
      <c r="C448" s="112">
        <f t="shared" si="142"/>
        <v>14.74</v>
      </c>
      <c r="D448" s="116"/>
      <c r="E448" s="68">
        <f t="shared" si="126"/>
        <v>598.05834741573506</v>
      </c>
      <c r="F448" s="80">
        <f t="shared" si="138"/>
        <v>0.54200000000000037</v>
      </c>
      <c r="G448" s="80">
        <f t="shared" si="139"/>
        <v>6.4199999999999058</v>
      </c>
      <c r="H448" s="80">
        <f t="shared" si="145"/>
        <v>3.2099999999999529</v>
      </c>
      <c r="I448" s="80">
        <f t="shared" si="145"/>
        <v>3.2099999999999529</v>
      </c>
      <c r="J448" s="81">
        <f t="shared" si="128"/>
        <v>3.9376399999999512</v>
      </c>
      <c r="K448" s="82">
        <f t="shared" si="129"/>
        <v>40.573836323998307</v>
      </c>
      <c r="L448" s="70">
        <f t="shared" si="130"/>
        <v>4.083679187249037E+26</v>
      </c>
      <c r="M448" s="67">
        <f t="shared" si="141"/>
        <v>88.400000000000048</v>
      </c>
      <c r="N448" s="71">
        <v>442</v>
      </c>
      <c r="O448" s="94">
        <f t="shared" si="131"/>
        <v>442</v>
      </c>
      <c r="P448" s="94">
        <f t="shared" si="132"/>
        <v>10</v>
      </c>
      <c r="Q448" s="72">
        <v>1</v>
      </c>
      <c r="R448" s="94">
        <f>R$3/U$3</f>
        <v>0.90909090909090906</v>
      </c>
      <c r="S448" s="93">
        <f>S447*Q448</f>
        <v>4.2549288703456067E+21</v>
      </c>
      <c r="T448" s="93">
        <f t="shared" si="133"/>
        <v>6.9369403726909708E+25</v>
      </c>
      <c r="U448" s="93">
        <f t="shared" si="134"/>
        <v>4.0836791872490371E+27</v>
      </c>
      <c r="V448" s="93">
        <f t="shared" si="135"/>
        <v>2.0418395936245185E+28</v>
      </c>
      <c r="W448" s="93">
        <f t="shared" si="136"/>
        <v>366455.46666666667</v>
      </c>
      <c r="X448" s="94">
        <f t="shared" si="137"/>
        <v>58.86859289328013</v>
      </c>
      <c r="Y448" s="120">
        <f>X448/(($C448/R$3))</f>
        <v>3.9937987037503482</v>
      </c>
    </row>
    <row r="449" spans="1:25">
      <c r="A449" s="67">
        <v>8192</v>
      </c>
      <c r="B449" s="67">
        <f t="shared" si="127"/>
        <v>14.766666666666667</v>
      </c>
      <c r="C449" s="112">
        <f t="shared" si="142"/>
        <v>14.74</v>
      </c>
      <c r="D449" s="116"/>
      <c r="E449" s="68">
        <f t="shared" si="126"/>
        <v>601.57597068065991</v>
      </c>
      <c r="F449" s="80">
        <f t="shared" si="138"/>
        <v>0.54300000000000037</v>
      </c>
      <c r="G449" s="80">
        <f t="shared" si="139"/>
        <v>6.4299999999999056</v>
      </c>
      <c r="H449" s="80">
        <f t="shared" si="145"/>
        <v>3.2149999999999528</v>
      </c>
      <c r="I449" s="80">
        <f t="shared" si="145"/>
        <v>3.2149999999999528</v>
      </c>
      <c r="J449" s="81">
        <f t="shared" si="128"/>
        <v>3.9484899999999508</v>
      </c>
      <c r="K449" s="82">
        <f t="shared" si="129"/>
        <v>40.812481050248294</v>
      </c>
      <c r="L449" s="70">
        <f t="shared" si="130"/>
        <v>4.6909155647285983E+26</v>
      </c>
      <c r="M449" s="67">
        <f t="shared" si="141"/>
        <v>88.600000000000037</v>
      </c>
      <c r="N449" s="71">
        <v>443</v>
      </c>
      <c r="O449" s="94">
        <f t="shared" si="131"/>
        <v>443</v>
      </c>
      <c r="P449" s="94">
        <f t="shared" si="132"/>
        <v>10</v>
      </c>
      <c r="Q449" s="72">
        <v>1</v>
      </c>
      <c r="R449" s="94">
        <f>R$3/U$3</f>
        <v>0.90909090909090906</v>
      </c>
      <c r="S449" s="93">
        <f>S448*Q449</f>
        <v>4.2549288703456067E+21</v>
      </c>
      <c r="T449" s="93">
        <f t="shared" si="133"/>
        <v>6.9935283930702325E+25</v>
      </c>
      <c r="U449" s="93">
        <f t="shared" si="134"/>
        <v>4.6909155647285986E+27</v>
      </c>
      <c r="V449" s="93">
        <f t="shared" si="135"/>
        <v>2.3454577823642993E+28</v>
      </c>
      <c r="W449" s="93">
        <f t="shared" si="136"/>
        <v>366728.53333333333</v>
      </c>
      <c r="X449" s="94">
        <f t="shared" si="137"/>
        <v>67.075091442779396</v>
      </c>
      <c r="Y449" s="120">
        <f>X449/(($C449/R$3))</f>
        <v>4.550548944557625</v>
      </c>
    </row>
    <row r="450" spans="1:25">
      <c r="A450" s="67">
        <v>8192</v>
      </c>
      <c r="B450" s="67">
        <f t="shared" si="127"/>
        <v>14.8</v>
      </c>
      <c r="C450" s="112">
        <f t="shared" si="142"/>
        <v>14.74</v>
      </c>
      <c r="D450" s="116"/>
      <c r="E450" s="68">
        <f t="shared" si="126"/>
        <v>605.10984402173472</v>
      </c>
      <c r="F450" s="80">
        <f t="shared" si="138"/>
        <v>0.54400000000000037</v>
      </c>
      <c r="G450" s="80">
        <f t="shared" si="139"/>
        <v>6.4399999999999054</v>
      </c>
      <c r="H450" s="80">
        <f t="shared" si="145"/>
        <v>3.2199999999999527</v>
      </c>
      <c r="I450" s="80">
        <f t="shared" si="145"/>
        <v>3.2199999999999527</v>
      </c>
      <c r="J450" s="81">
        <f t="shared" si="128"/>
        <v>3.9593599999999505</v>
      </c>
      <c r="K450" s="82">
        <f t="shared" si="129"/>
        <v>41.052228223998284</v>
      </c>
      <c r="L450" s="70">
        <f t="shared" si="130"/>
        <v>5.3884469926337286E+26</v>
      </c>
      <c r="M450" s="67">
        <f t="shared" si="141"/>
        <v>88.80000000000004</v>
      </c>
      <c r="N450" s="71">
        <v>444</v>
      </c>
      <c r="O450" s="94">
        <f t="shared" si="131"/>
        <v>444</v>
      </c>
      <c r="P450" s="94">
        <f t="shared" si="132"/>
        <v>10</v>
      </c>
      <c r="Q450" s="72">
        <v>1</v>
      </c>
      <c r="R450" s="94">
        <f>R$3/U$3</f>
        <v>0.90909090909090906</v>
      </c>
      <c r="S450" s="93">
        <f>S449*Q450</f>
        <v>4.2549288703456067E+21</v>
      </c>
      <c r="T450" s="93">
        <f t="shared" si="133"/>
        <v>7.0504903737876662E+25</v>
      </c>
      <c r="U450" s="93">
        <f t="shared" si="134"/>
        <v>5.3884469926337286E+27</v>
      </c>
      <c r="V450" s="93">
        <f t="shared" si="135"/>
        <v>2.6942234963168642E+28</v>
      </c>
      <c r="W450" s="93">
        <f t="shared" si="136"/>
        <v>367001.59999999998</v>
      </c>
      <c r="X450" s="94">
        <f t="shared" si="137"/>
        <v>76.426556267162809</v>
      </c>
      <c r="Y450" s="120">
        <f>X450/(($C450/R$3))</f>
        <v>5.1849766802688473</v>
      </c>
    </row>
    <row r="451" spans="1:25">
      <c r="A451" s="67">
        <v>8192</v>
      </c>
      <c r="B451" s="67">
        <f t="shared" si="127"/>
        <v>14.833333333333334</v>
      </c>
      <c r="C451" s="112">
        <f t="shared" si="142"/>
        <v>14.74</v>
      </c>
      <c r="D451" s="116"/>
      <c r="E451" s="68">
        <f t="shared" si="126"/>
        <v>608.66001992809947</v>
      </c>
      <c r="F451" s="80">
        <f t="shared" si="138"/>
        <v>0.54500000000000037</v>
      </c>
      <c r="G451" s="80">
        <f t="shared" si="139"/>
        <v>6.4499999999999051</v>
      </c>
      <c r="H451" s="80">
        <f t="shared" si="145"/>
        <v>3.2249999999999526</v>
      </c>
      <c r="I451" s="80">
        <f t="shared" si="145"/>
        <v>3.2249999999999526</v>
      </c>
      <c r="J451" s="81">
        <f t="shared" si="128"/>
        <v>3.9702499999999503</v>
      </c>
      <c r="K451" s="82">
        <f t="shared" si="129"/>
        <v>41.29308140624827</v>
      </c>
      <c r="L451" s="70">
        <f t="shared" si="130"/>
        <v>6.1897001964270842E+26</v>
      </c>
      <c r="M451" s="67">
        <f t="shared" si="141"/>
        <v>89.000000000000043</v>
      </c>
      <c r="N451" s="71">
        <v>445</v>
      </c>
      <c r="O451" s="94">
        <f t="shared" si="131"/>
        <v>445</v>
      </c>
      <c r="P451" s="94">
        <f t="shared" si="132"/>
        <v>10</v>
      </c>
      <c r="Q451" s="72">
        <v>1</v>
      </c>
      <c r="R451" s="94">
        <f>R$3/U$3</f>
        <v>0.90909090909090906</v>
      </c>
      <c r="S451" s="93">
        <f>S450*Q451</f>
        <v>4.2549288703456067E+21</v>
      </c>
      <c r="T451" s="93">
        <f t="shared" si="133"/>
        <v>7.107828207121347E+25</v>
      </c>
      <c r="U451" s="93">
        <f t="shared" si="134"/>
        <v>6.1897001964270839E+27</v>
      </c>
      <c r="V451" s="93">
        <f t="shared" si="135"/>
        <v>3.0948500982135422E+28</v>
      </c>
      <c r="W451" s="93">
        <f t="shared" si="136"/>
        <v>367274.66666666669</v>
      </c>
      <c r="X451" s="94">
        <f t="shared" si="137"/>
        <v>87.082861544481489</v>
      </c>
      <c r="Y451" s="120">
        <f>X451/(($C451/R$3))</f>
        <v>5.907928191620182</v>
      </c>
    </row>
    <row r="452" spans="1:25">
      <c r="A452" s="67">
        <v>8192</v>
      </c>
      <c r="B452" s="67">
        <f t="shared" si="127"/>
        <v>14.866666666666667</v>
      </c>
      <c r="C452" s="112">
        <f t="shared" si="142"/>
        <v>14.74</v>
      </c>
      <c r="D452" s="116"/>
      <c r="E452" s="68">
        <f t="shared" si="126"/>
        <v>612.22655097733434</v>
      </c>
      <c r="F452" s="80">
        <f t="shared" si="138"/>
        <v>0.54600000000000037</v>
      </c>
      <c r="G452" s="80">
        <f t="shared" si="139"/>
        <v>6.4599999999999049</v>
      </c>
      <c r="H452" s="80">
        <f t="shared" si="145"/>
        <v>3.2299999999999525</v>
      </c>
      <c r="I452" s="80">
        <f t="shared" si="145"/>
        <v>3.2299999999999525</v>
      </c>
      <c r="J452" s="81">
        <f t="shared" si="128"/>
        <v>3.9811599999999503</v>
      </c>
      <c r="K452" s="82">
        <f t="shared" si="129"/>
        <v>41.535044163998258</v>
      </c>
      <c r="L452" s="70">
        <f t="shared" si="130"/>
        <v>7.1100984335606169E+26</v>
      </c>
      <c r="M452" s="67">
        <f t="shared" si="141"/>
        <v>89.200000000000045</v>
      </c>
      <c r="N452" s="71">
        <v>446</v>
      </c>
      <c r="O452" s="94">
        <f t="shared" si="131"/>
        <v>446</v>
      </c>
      <c r="P452" s="94">
        <f t="shared" si="132"/>
        <v>10</v>
      </c>
      <c r="Q452" s="72">
        <v>1</v>
      </c>
      <c r="R452" s="94">
        <f>R$3/U$3</f>
        <v>0.90909090909090906</v>
      </c>
      <c r="S452" s="93">
        <f>S451*Q452</f>
        <v>4.2549288703456067E+21</v>
      </c>
      <c r="T452" s="93">
        <f t="shared" si="133"/>
        <v>7.1655437918942084E+25</v>
      </c>
      <c r="U452" s="93">
        <f t="shared" si="134"/>
        <v>7.1100984335606175E+27</v>
      </c>
      <c r="V452" s="93">
        <f t="shared" si="135"/>
        <v>3.5550492167803085E+28</v>
      </c>
      <c r="W452" s="93">
        <f t="shared" si="136"/>
        <v>367547.73333333334</v>
      </c>
      <c r="X452" s="94">
        <f t="shared" si="137"/>
        <v>99.226222601607546</v>
      </c>
      <c r="Y452" s="120">
        <f>X452/(($C452/R$3))</f>
        <v>6.7317654410859937</v>
      </c>
    </row>
    <row r="453" spans="1:25">
      <c r="A453" s="67">
        <v>8192</v>
      </c>
      <c r="B453" s="67">
        <f t="shared" si="127"/>
        <v>14.9</v>
      </c>
      <c r="C453" s="112">
        <f t="shared" si="142"/>
        <v>14.74</v>
      </c>
      <c r="D453" s="116"/>
      <c r="E453" s="68">
        <f t="shared" si="126"/>
        <v>615.80948983545909</v>
      </c>
      <c r="F453" s="80">
        <f t="shared" si="138"/>
        <v>0.54700000000000037</v>
      </c>
      <c r="G453" s="80">
        <f t="shared" si="139"/>
        <v>6.4699999999999047</v>
      </c>
      <c r="H453" s="80">
        <f t="shared" si="145"/>
        <v>3.2349999999999524</v>
      </c>
      <c r="I453" s="80">
        <f t="shared" si="145"/>
        <v>3.2349999999999524</v>
      </c>
      <c r="J453" s="81">
        <f t="shared" si="128"/>
        <v>3.9920899999999495</v>
      </c>
      <c r="K453" s="82">
        <f t="shared" si="129"/>
        <v>41.778120070248242</v>
      </c>
      <c r="L453" s="70">
        <f t="shared" si="130"/>
        <v>8.1673583744980781E+26</v>
      </c>
      <c r="M453" s="67">
        <f t="shared" si="141"/>
        <v>89.400000000000048</v>
      </c>
      <c r="N453" s="71">
        <v>447</v>
      </c>
      <c r="O453" s="94">
        <f t="shared" si="131"/>
        <v>447</v>
      </c>
      <c r="P453" s="94">
        <f t="shared" si="132"/>
        <v>10</v>
      </c>
      <c r="Q453" s="72">
        <v>1</v>
      </c>
      <c r="R453" s="94">
        <f>R$3/U$3</f>
        <v>0.90909090909090906</v>
      </c>
      <c r="S453" s="93">
        <f>S452*Q453</f>
        <v>4.2549288703456067E+21</v>
      </c>
      <c r="T453" s="93">
        <f t="shared" si="133"/>
        <v>7.223639033485638E+25</v>
      </c>
      <c r="U453" s="93">
        <f t="shared" si="134"/>
        <v>8.1673583744980787E+27</v>
      </c>
      <c r="V453" s="93">
        <f t="shared" si="135"/>
        <v>4.0836791872490396E+28</v>
      </c>
      <c r="W453" s="93">
        <f t="shared" si="136"/>
        <v>367820.79999999999</v>
      </c>
      <c r="X453" s="94">
        <f t="shared" si="137"/>
        <v>113.06432030501206</v>
      </c>
      <c r="Y453" s="120">
        <f>X453/(($C453/R$3))</f>
        <v>7.670578039688742</v>
      </c>
    </row>
    <row r="454" spans="1:25">
      <c r="A454" s="67">
        <v>8192</v>
      </c>
      <c r="B454" s="67">
        <f t="shared" si="127"/>
        <v>14.933333333333334</v>
      </c>
      <c r="C454" s="112">
        <f t="shared" si="142"/>
        <v>14.74</v>
      </c>
      <c r="D454" s="116"/>
      <c r="E454" s="68">
        <f t="shared" ref="E454:E517" si="146">C454*K454*1</f>
        <v>619.40888925693389</v>
      </c>
      <c r="F454" s="80">
        <f t="shared" si="138"/>
        <v>0.54800000000000038</v>
      </c>
      <c r="G454" s="80">
        <f t="shared" si="139"/>
        <v>6.4799999999999045</v>
      </c>
      <c r="H454" s="80">
        <f t="shared" si="145"/>
        <v>3.2399999999999523</v>
      </c>
      <c r="I454" s="80">
        <f t="shared" si="145"/>
        <v>3.2399999999999523</v>
      </c>
      <c r="J454" s="81">
        <f t="shared" si="128"/>
        <v>4.0030399999999497</v>
      </c>
      <c r="K454" s="82">
        <f t="shared" si="129"/>
        <v>42.022312703998232</v>
      </c>
      <c r="L454" s="70">
        <f t="shared" si="130"/>
        <v>9.3818311294572007E+26</v>
      </c>
      <c r="M454" s="67">
        <f t="shared" si="141"/>
        <v>89.600000000000051</v>
      </c>
      <c r="N454" s="71">
        <v>448</v>
      </c>
      <c r="O454" s="94">
        <f t="shared" si="131"/>
        <v>448</v>
      </c>
      <c r="P454" s="94">
        <f t="shared" si="132"/>
        <v>10</v>
      </c>
      <c r="Q454" s="72">
        <v>1</v>
      </c>
      <c r="R454" s="94">
        <f>R$3/U$3</f>
        <v>0.90909090909090906</v>
      </c>
      <c r="S454" s="93">
        <f>S453*Q454</f>
        <v>4.2549288703456067E+21</v>
      </c>
      <c r="T454" s="93">
        <f t="shared" si="133"/>
        <v>7.2821158438430899E+25</v>
      </c>
      <c r="U454" s="93">
        <f t="shared" si="134"/>
        <v>9.3818311294572004E+27</v>
      </c>
      <c r="V454" s="93">
        <f t="shared" si="135"/>
        <v>4.6909155647286003E+28</v>
      </c>
      <c r="W454" s="93">
        <f t="shared" si="136"/>
        <v>368093.8666666667</v>
      </c>
      <c r="X454" s="94">
        <f t="shared" si="137"/>
        <v>128.83386272122252</v>
      </c>
      <c r="Y454" s="120">
        <f>X454/(($C454/R$3))</f>
        <v>8.7404248793231005</v>
      </c>
    </row>
    <row r="455" spans="1:25">
      <c r="A455" s="67">
        <v>8192</v>
      </c>
      <c r="B455" s="67">
        <f t="shared" ref="B455:B518" si="147">N455/30</f>
        <v>14.966666666666667</v>
      </c>
      <c r="C455" s="112">
        <f t="shared" si="142"/>
        <v>14.74</v>
      </c>
      <c r="D455" s="116"/>
      <c r="E455" s="68">
        <f t="shared" si="146"/>
        <v>623.02480208465875</v>
      </c>
      <c r="F455" s="80">
        <f t="shared" si="138"/>
        <v>0.54900000000000038</v>
      </c>
      <c r="G455" s="80">
        <f t="shared" si="139"/>
        <v>6.4899999999999043</v>
      </c>
      <c r="H455" s="80">
        <f t="shared" si="145"/>
        <v>3.2449999999999521</v>
      </c>
      <c r="I455" s="80">
        <f t="shared" si="145"/>
        <v>3.2449999999999521</v>
      </c>
      <c r="J455" s="81">
        <f t="shared" ref="J455:J518" si="148">(1-F455)+F455*G455</f>
        <v>4.0140099999999492</v>
      </c>
      <c r="K455" s="82">
        <f t="shared" ref="K455:K518" si="149">J455*H455*I455</f>
        <v>42.26762565024822</v>
      </c>
      <c r="L455" s="70">
        <f t="shared" ref="L455:L518" si="150">POWER($M$1,N455)</f>
        <v>1.0776893985267463E+27</v>
      </c>
      <c r="M455" s="67">
        <f t="shared" si="141"/>
        <v>89.800000000000054</v>
      </c>
      <c r="N455" s="71">
        <v>449</v>
      </c>
      <c r="O455" s="94">
        <f t="shared" ref="O455:O518" si="151">$N455-P$3</f>
        <v>449</v>
      </c>
      <c r="P455" s="94">
        <f t="shared" ref="P455:P518" si="152">Q$3</f>
        <v>10</v>
      </c>
      <c r="Q455" s="72">
        <v>1</v>
      </c>
      <c r="R455" s="94">
        <f>R$3/U$3</f>
        <v>0.90909090909090906</v>
      </c>
      <c r="S455" s="93">
        <f>S454*Q455</f>
        <v>4.2549288703456067E+21</v>
      </c>
      <c r="T455" s="93">
        <f t="shared" ref="T455:T518" si="153">O455*S455*$K455*R455</f>
        <v>7.3409761414936858E+25</v>
      </c>
      <c r="U455" s="93">
        <f t="shared" ref="U455:U518" si="154">P455*POWER($M$1,O455)</f>
        <v>1.0776893985267464E+28</v>
      </c>
      <c r="V455" s="93">
        <f t="shared" ref="V455:V518" si="155">$L455*P455*5</f>
        <v>5.3884469926337319E+28</v>
      </c>
      <c r="W455" s="93">
        <f t="shared" ref="W455:W518" si="156">$A455*(30+$B455)</f>
        <v>368366.93333333335</v>
      </c>
      <c r="X455" s="94">
        <f t="shared" ref="X455:X518" si="157">U455/T455</f>
        <v>146.80464528896647</v>
      </c>
      <c r="Y455" s="120">
        <f>X455/(($C455/R$3))</f>
        <v>9.9596095854115649</v>
      </c>
    </row>
    <row r="456" spans="1:25">
      <c r="A456" s="67">
        <v>8192</v>
      </c>
      <c r="B456" s="67">
        <f t="shared" si="147"/>
        <v>15</v>
      </c>
      <c r="C456" s="112">
        <f t="shared" si="142"/>
        <v>14.74</v>
      </c>
      <c r="D456" s="116"/>
      <c r="E456" s="68">
        <f t="shared" si="146"/>
        <v>626.65728124997349</v>
      </c>
      <c r="F456" s="80">
        <f t="shared" ref="F456:F519" si="158">F455+0.1%</f>
        <v>0.55000000000000038</v>
      </c>
      <c r="G456" s="80">
        <f t="shared" ref="G456:G519" si="159">G455+1%</f>
        <v>6.4999999999999041</v>
      </c>
      <c r="H456" s="80">
        <f t="shared" ref="H456:I471" si="160">H455+0.5%</f>
        <v>3.249999999999952</v>
      </c>
      <c r="I456" s="80">
        <f t="shared" si="160"/>
        <v>3.249999999999952</v>
      </c>
      <c r="J456" s="81">
        <f t="shared" si="148"/>
        <v>4.0249999999999488</v>
      </c>
      <c r="K456" s="82">
        <f t="shared" si="149"/>
        <v>42.514062499998204</v>
      </c>
      <c r="L456" s="70">
        <f t="shared" si="150"/>
        <v>1.2379400392854177E+27</v>
      </c>
      <c r="M456" s="67">
        <f t="shared" ref="M456:M519" si="161">LOG(L456,2)</f>
        <v>90.000000000000057</v>
      </c>
      <c r="N456" s="71">
        <v>450</v>
      </c>
      <c r="O456" s="94">
        <f t="shared" si="151"/>
        <v>450</v>
      </c>
      <c r="P456" s="94">
        <f t="shared" si="152"/>
        <v>10</v>
      </c>
      <c r="Q456" s="72">
        <v>4</v>
      </c>
      <c r="R456" s="94">
        <f>R$3/U$3</f>
        <v>0.90909090909090906</v>
      </c>
      <c r="S456" s="93">
        <f>S455*Q456</f>
        <v>1.7019715481382427E+22</v>
      </c>
      <c r="T456" s="93">
        <f t="shared" si="153"/>
        <v>2.9600887406223252E+26</v>
      </c>
      <c r="U456" s="93">
        <f t="shared" si="154"/>
        <v>1.2379400392854177E+28</v>
      </c>
      <c r="V456" s="93">
        <f t="shared" si="155"/>
        <v>6.1897001964270879E+28</v>
      </c>
      <c r="W456" s="93">
        <f t="shared" si="156"/>
        <v>368640</v>
      </c>
      <c r="X456" s="94">
        <f t="shared" si="157"/>
        <v>41.821044832093605</v>
      </c>
      <c r="Y456" s="120">
        <f>X456/(($C456/R$3))</f>
        <v>2.8372486317566894</v>
      </c>
    </row>
    <row r="457" spans="1:25">
      <c r="A457" s="67">
        <v>8192</v>
      </c>
      <c r="B457" s="67">
        <f t="shared" si="147"/>
        <v>15.033333333333333</v>
      </c>
      <c r="C457" s="112">
        <f t="shared" si="142"/>
        <v>14.74</v>
      </c>
      <c r="D457" s="116"/>
      <c r="E457" s="68">
        <f t="shared" si="146"/>
        <v>630.3063797726586</v>
      </c>
      <c r="F457" s="80">
        <f t="shared" si="158"/>
        <v>0.55100000000000038</v>
      </c>
      <c r="G457" s="80">
        <f t="shared" si="159"/>
        <v>6.5099999999999039</v>
      </c>
      <c r="H457" s="80">
        <f t="shared" si="160"/>
        <v>3.2549999999999519</v>
      </c>
      <c r="I457" s="80">
        <f t="shared" si="160"/>
        <v>3.2549999999999519</v>
      </c>
      <c r="J457" s="81">
        <f t="shared" si="148"/>
        <v>4.0360099999999495</v>
      </c>
      <c r="K457" s="82">
        <f t="shared" si="149"/>
        <v>42.761626850248206</v>
      </c>
      <c r="L457" s="70">
        <f t="shared" si="150"/>
        <v>1.4220196867121242E+27</v>
      </c>
      <c r="M457" s="67">
        <f t="shared" si="161"/>
        <v>90.200000000000045</v>
      </c>
      <c r="N457" s="71">
        <v>451</v>
      </c>
      <c r="O457" s="94">
        <f t="shared" si="151"/>
        <v>451</v>
      </c>
      <c r="P457" s="94">
        <f t="shared" si="152"/>
        <v>10</v>
      </c>
      <c r="Q457" s="72">
        <v>1</v>
      </c>
      <c r="R457" s="94">
        <f>R$3/U$3</f>
        <v>0.90909090909090906</v>
      </c>
      <c r="S457" s="93">
        <f>S456*Q457</f>
        <v>1.7019715481382427E+22</v>
      </c>
      <c r="T457" s="93">
        <f t="shared" si="153"/>
        <v>2.9839419623002978E+26</v>
      </c>
      <c r="U457" s="93">
        <f t="shared" si="154"/>
        <v>1.4220196867121242E+28</v>
      </c>
      <c r="V457" s="93">
        <f t="shared" si="155"/>
        <v>7.1100984335606205E+28</v>
      </c>
      <c r="W457" s="93">
        <f t="shared" si="156"/>
        <v>368913.06666666665</v>
      </c>
      <c r="X457" s="94">
        <f t="shared" si="157"/>
        <v>47.655742124954074</v>
      </c>
      <c r="Y457" s="120">
        <f>X457/(($C457/R$3))</f>
        <v>3.2330896964012261</v>
      </c>
    </row>
    <row r="458" spans="1:25">
      <c r="A458" s="67">
        <v>8192</v>
      </c>
      <c r="B458" s="67">
        <f t="shared" si="147"/>
        <v>15.066666666666666</v>
      </c>
      <c r="C458" s="112">
        <f t="shared" si="142"/>
        <v>14.74</v>
      </c>
      <c r="D458" s="116"/>
      <c r="E458" s="68">
        <f t="shared" si="146"/>
        <v>633.97215076093323</v>
      </c>
      <c r="F458" s="80">
        <f t="shared" si="158"/>
        <v>0.55200000000000038</v>
      </c>
      <c r="G458" s="80">
        <f t="shared" si="159"/>
        <v>6.5199999999999037</v>
      </c>
      <c r="H458" s="80">
        <f t="shared" si="160"/>
        <v>3.2599999999999518</v>
      </c>
      <c r="I458" s="80">
        <f t="shared" si="160"/>
        <v>3.2599999999999518</v>
      </c>
      <c r="J458" s="81">
        <f t="shared" si="148"/>
        <v>4.0470399999999493</v>
      </c>
      <c r="K458" s="82">
        <f t="shared" si="149"/>
        <v>43.010322303998187</v>
      </c>
      <c r="L458" s="70">
        <f t="shared" si="150"/>
        <v>1.6334716748996162E+27</v>
      </c>
      <c r="M458" s="67">
        <f t="shared" si="161"/>
        <v>90.400000000000048</v>
      </c>
      <c r="N458" s="71">
        <v>452</v>
      </c>
      <c r="O458" s="94">
        <f t="shared" si="151"/>
        <v>452</v>
      </c>
      <c r="P458" s="94">
        <f t="shared" si="152"/>
        <v>10</v>
      </c>
      <c r="Q458" s="72">
        <v>1</v>
      </c>
      <c r="R458" s="94">
        <f>R$3/U$3</f>
        <v>0.90909090909090906</v>
      </c>
      <c r="S458" s="93">
        <f>S457*Q458</f>
        <v>1.7019715481382427E+22</v>
      </c>
      <c r="T458" s="93">
        <f t="shared" si="153"/>
        <v>3.0079508969656893E+26</v>
      </c>
      <c r="U458" s="93">
        <f t="shared" si="154"/>
        <v>1.6334716748996162E+28</v>
      </c>
      <c r="V458" s="93">
        <f t="shared" si="155"/>
        <v>8.1673583744980809E+28</v>
      </c>
      <c r="W458" s="93">
        <f t="shared" si="156"/>
        <v>369186.1333333333</v>
      </c>
      <c r="X458" s="94">
        <f t="shared" si="157"/>
        <v>54.305130996234098</v>
      </c>
      <c r="Y458" s="120">
        <f>X458/(($C458/R$3))</f>
        <v>3.6842015601244298</v>
      </c>
    </row>
    <row r="459" spans="1:25">
      <c r="A459" s="67">
        <v>8192</v>
      </c>
      <c r="B459" s="67">
        <f t="shared" si="147"/>
        <v>15.1</v>
      </c>
      <c r="C459" s="112">
        <f t="shared" si="142"/>
        <v>14.74</v>
      </c>
      <c r="D459" s="116"/>
      <c r="E459" s="68">
        <f t="shared" si="146"/>
        <v>637.65464741145797</v>
      </c>
      <c r="F459" s="80">
        <f t="shared" si="158"/>
        <v>0.55300000000000038</v>
      </c>
      <c r="G459" s="80">
        <f t="shared" si="159"/>
        <v>6.5299999999999034</v>
      </c>
      <c r="H459" s="80">
        <f t="shared" si="160"/>
        <v>3.2649999999999517</v>
      </c>
      <c r="I459" s="80">
        <f t="shared" si="160"/>
        <v>3.2649999999999517</v>
      </c>
      <c r="J459" s="81">
        <f t="shared" si="148"/>
        <v>4.0580899999999485</v>
      </c>
      <c r="K459" s="82">
        <f t="shared" si="149"/>
        <v>43.260152470248165</v>
      </c>
      <c r="L459" s="70">
        <f t="shared" si="150"/>
        <v>1.8763662258914404E+27</v>
      </c>
      <c r="M459" s="67">
        <f t="shared" si="161"/>
        <v>90.600000000000051</v>
      </c>
      <c r="N459" s="71">
        <v>453</v>
      </c>
      <c r="O459" s="94">
        <f t="shared" si="151"/>
        <v>453</v>
      </c>
      <c r="P459" s="94">
        <f t="shared" si="152"/>
        <v>10</v>
      </c>
      <c r="Q459" s="72">
        <v>1</v>
      </c>
      <c r="R459" s="94">
        <f>R$3/U$3</f>
        <v>0.90909090909090906</v>
      </c>
      <c r="S459" s="93">
        <f>S458*Q459</f>
        <v>1.7019715481382427E+22</v>
      </c>
      <c r="T459" s="93">
        <f t="shared" si="153"/>
        <v>3.0321163226032334E+26</v>
      </c>
      <c r="U459" s="93">
        <f t="shared" si="154"/>
        <v>1.8763662258914403E+28</v>
      </c>
      <c r="V459" s="93">
        <f t="shared" si="155"/>
        <v>9.3818311294572006E+28</v>
      </c>
      <c r="W459" s="93">
        <f t="shared" si="156"/>
        <v>369459.20000000001</v>
      </c>
      <c r="X459" s="94">
        <f t="shared" si="157"/>
        <v>61.883055471977407</v>
      </c>
      <c r="Y459" s="120">
        <f>X459/(($C459/R$3))</f>
        <v>4.1983076982345597</v>
      </c>
    </row>
    <row r="460" spans="1:25">
      <c r="A460" s="67">
        <v>8192</v>
      </c>
      <c r="B460" s="67">
        <f t="shared" si="147"/>
        <v>15.133333333333333</v>
      </c>
      <c r="C460" s="112">
        <f t="shared" si="142"/>
        <v>14.74</v>
      </c>
      <c r="D460" s="116"/>
      <c r="E460" s="68">
        <f t="shared" si="146"/>
        <v>641.3539230093329</v>
      </c>
      <c r="F460" s="80">
        <f t="shared" si="158"/>
        <v>0.55400000000000038</v>
      </c>
      <c r="G460" s="80">
        <f t="shared" si="159"/>
        <v>6.5399999999999032</v>
      </c>
      <c r="H460" s="80">
        <f t="shared" si="160"/>
        <v>3.2699999999999516</v>
      </c>
      <c r="I460" s="80">
        <f t="shared" si="160"/>
        <v>3.2699999999999516</v>
      </c>
      <c r="J460" s="81">
        <f t="shared" si="148"/>
        <v>4.0691599999999486</v>
      </c>
      <c r="K460" s="82">
        <f t="shared" si="149"/>
        <v>43.51112096399816</v>
      </c>
      <c r="L460" s="70">
        <f t="shared" si="150"/>
        <v>2.1553787970534931E+27</v>
      </c>
      <c r="M460" s="67">
        <f t="shared" si="161"/>
        <v>90.800000000000054</v>
      </c>
      <c r="N460" s="71">
        <v>454</v>
      </c>
      <c r="O460" s="94">
        <f t="shared" si="151"/>
        <v>454</v>
      </c>
      <c r="P460" s="94">
        <f t="shared" si="152"/>
        <v>10</v>
      </c>
      <c r="Q460" s="72">
        <v>1</v>
      </c>
      <c r="R460" s="94">
        <f>R$3/U$3</f>
        <v>0.90909090909090906</v>
      </c>
      <c r="S460" s="93">
        <f>S459*Q460</f>
        <v>1.7019715481382427E+22</v>
      </c>
      <c r="T460" s="93">
        <f t="shared" si="153"/>
        <v>3.0564390198527395E+26</v>
      </c>
      <c r="U460" s="93">
        <f t="shared" si="154"/>
        <v>2.1553787970534932E+28</v>
      </c>
      <c r="V460" s="93">
        <f t="shared" si="155"/>
        <v>1.0776893985267465E+29</v>
      </c>
      <c r="W460" s="93">
        <f t="shared" si="156"/>
        <v>369732.26666666666</v>
      </c>
      <c r="X460" s="94">
        <f t="shared" si="157"/>
        <v>70.519280216404908</v>
      </c>
      <c r="Y460" s="120">
        <f>X460/(($C460/R$3))</f>
        <v>4.7842116836095592</v>
      </c>
    </row>
    <row r="461" spans="1:25">
      <c r="A461" s="67">
        <v>8192</v>
      </c>
      <c r="B461" s="67">
        <f t="shared" si="147"/>
        <v>15.166666666666666</v>
      </c>
      <c r="C461" s="112">
        <f t="shared" si="142"/>
        <v>14.74</v>
      </c>
      <c r="D461" s="116"/>
      <c r="E461" s="68">
        <f t="shared" si="146"/>
        <v>645.07003092809771</v>
      </c>
      <c r="F461" s="80">
        <f t="shared" si="158"/>
        <v>0.55500000000000038</v>
      </c>
      <c r="G461" s="80">
        <f t="shared" si="159"/>
        <v>6.549999999999903</v>
      </c>
      <c r="H461" s="80">
        <f t="shared" si="160"/>
        <v>3.2749999999999515</v>
      </c>
      <c r="I461" s="80">
        <f t="shared" si="160"/>
        <v>3.2749999999999515</v>
      </c>
      <c r="J461" s="81">
        <f t="shared" si="148"/>
        <v>4.080249999999948</v>
      </c>
      <c r="K461" s="82">
        <f t="shared" si="149"/>
        <v>43.763231406248146</v>
      </c>
      <c r="L461" s="70">
        <f t="shared" si="150"/>
        <v>2.4758800785708359E+27</v>
      </c>
      <c r="M461" s="67">
        <f t="shared" si="161"/>
        <v>91.000000000000043</v>
      </c>
      <c r="N461" s="71">
        <v>455</v>
      </c>
      <c r="O461" s="94">
        <f t="shared" si="151"/>
        <v>455</v>
      </c>
      <c r="P461" s="94">
        <f t="shared" si="152"/>
        <v>10</v>
      </c>
      <c r="Q461" s="72">
        <v>1</v>
      </c>
      <c r="R461" s="94">
        <f>R$3/U$3</f>
        <v>0.90909090909090906</v>
      </c>
      <c r="S461" s="93">
        <f>S460*Q461</f>
        <v>1.7019715481382427E+22</v>
      </c>
      <c r="T461" s="93">
        <f t="shared" si="153"/>
        <v>3.080919772013733E+26</v>
      </c>
      <c r="U461" s="93">
        <f t="shared" si="154"/>
        <v>2.4758800785708358E+28</v>
      </c>
      <c r="V461" s="93">
        <f t="shared" si="155"/>
        <v>1.2379400392854179E+29</v>
      </c>
      <c r="W461" s="93">
        <f t="shared" si="156"/>
        <v>370005.33333333331</v>
      </c>
      <c r="X461" s="94">
        <f t="shared" si="157"/>
        <v>80.361718635489339</v>
      </c>
      <c r="Y461" s="120">
        <f>X461/(($C461/R$3))</f>
        <v>5.4519483470481234</v>
      </c>
    </row>
    <row r="462" spans="1:25">
      <c r="A462" s="67">
        <v>8192</v>
      </c>
      <c r="B462" s="67">
        <f t="shared" si="147"/>
        <v>15.2</v>
      </c>
      <c r="C462" s="112">
        <f t="shared" si="142"/>
        <v>14.74</v>
      </c>
      <c r="D462" s="116"/>
      <c r="E462" s="68">
        <f t="shared" si="146"/>
        <v>648.80302462973248</v>
      </c>
      <c r="F462" s="80">
        <f t="shared" si="158"/>
        <v>0.55600000000000038</v>
      </c>
      <c r="G462" s="80">
        <f t="shared" si="159"/>
        <v>6.5599999999999028</v>
      </c>
      <c r="H462" s="80">
        <f t="shared" si="160"/>
        <v>3.2799999999999514</v>
      </c>
      <c r="I462" s="80">
        <f t="shared" si="160"/>
        <v>3.2799999999999514</v>
      </c>
      <c r="J462" s="81">
        <f t="shared" si="148"/>
        <v>4.0913599999999484</v>
      </c>
      <c r="K462" s="82">
        <f t="shared" si="149"/>
        <v>44.016487423998136</v>
      </c>
      <c r="L462" s="70">
        <f t="shared" si="150"/>
        <v>2.844039373424249E+27</v>
      </c>
      <c r="M462" s="67">
        <f t="shared" si="161"/>
        <v>91.200000000000045</v>
      </c>
      <c r="N462" s="71">
        <v>456</v>
      </c>
      <c r="O462" s="94">
        <f t="shared" si="151"/>
        <v>456</v>
      </c>
      <c r="P462" s="94">
        <f t="shared" si="152"/>
        <v>10</v>
      </c>
      <c r="Q462" s="72">
        <v>1</v>
      </c>
      <c r="R462" s="94">
        <f>R$3/U$3</f>
        <v>0.90909090909090906</v>
      </c>
      <c r="S462" s="93">
        <f>S461*Q462</f>
        <v>1.7019715481382427E+22</v>
      </c>
      <c r="T462" s="93">
        <f t="shared" si="153"/>
        <v>3.1055593650500992E+26</v>
      </c>
      <c r="U462" s="93">
        <f t="shared" si="154"/>
        <v>2.8440393734242487E+28</v>
      </c>
      <c r="V462" s="93">
        <f t="shared" si="155"/>
        <v>1.4220196867121245E+29</v>
      </c>
      <c r="W462" s="93">
        <f t="shared" si="156"/>
        <v>370278.40000000002</v>
      </c>
      <c r="X462" s="94">
        <f t="shared" si="157"/>
        <v>91.578973032395027</v>
      </c>
      <c r="Y462" s="120">
        <f>X462/(($C462/R$3))</f>
        <v>6.2129561080322269</v>
      </c>
    </row>
    <row r="463" spans="1:25">
      <c r="A463" s="67">
        <v>8192</v>
      </c>
      <c r="B463" s="67">
        <f t="shared" si="147"/>
        <v>15.233333333333333</v>
      </c>
      <c r="C463" s="112">
        <f t="shared" si="142"/>
        <v>14.74</v>
      </c>
      <c r="D463" s="116"/>
      <c r="E463" s="68">
        <f t="shared" si="146"/>
        <v>652.55295766465747</v>
      </c>
      <c r="F463" s="80">
        <f t="shared" si="158"/>
        <v>0.55700000000000038</v>
      </c>
      <c r="G463" s="80">
        <f t="shared" si="159"/>
        <v>6.5699999999999026</v>
      </c>
      <c r="H463" s="80">
        <f t="shared" si="160"/>
        <v>3.2849999999999513</v>
      </c>
      <c r="I463" s="80">
        <f t="shared" si="160"/>
        <v>3.2849999999999513</v>
      </c>
      <c r="J463" s="81">
        <f t="shared" si="148"/>
        <v>4.102489999999948</v>
      </c>
      <c r="K463" s="82">
        <f t="shared" si="149"/>
        <v>44.270892650248129</v>
      </c>
      <c r="L463" s="70">
        <f t="shared" si="150"/>
        <v>3.2669433497992334E+27</v>
      </c>
      <c r="M463" s="67">
        <f t="shared" si="161"/>
        <v>91.400000000000048</v>
      </c>
      <c r="N463" s="71">
        <v>457</v>
      </c>
      <c r="O463" s="94">
        <f t="shared" si="151"/>
        <v>457</v>
      </c>
      <c r="P463" s="94">
        <f t="shared" si="152"/>
        <v>10</v>
      </c>
      <c r="Q463" s="72">
        <v>1</v>
      </c>
      <c r="R463" s="94">
        <f>R$3/U$3</f>
        <v>0.90909090909090906</v>
      </c>
      <c r="S463" s="93">
        <f>S462*Q463</f>
        <v>1.7019715481382427E+22</v>
      </c>
      <c r="T463" s="93">
        <f t="shared" si="153"/>
        <v>3.1303585875947251E+26</v>
      </c>
      <c r="U463" s="93">
        <f t="shared" si="154"/>
        <v>3.2669433497992332E+28</v>
      </c>
      <c r="V463" s="93">
        <f t="shared" si="155"/>
        <v>1.6334716748996165E+29</v>
      </c>
      <c r="W463" s="93">
        <f t="shared" si="156"/>
        <v>370551.46666666667</v>
      </c>
      <c r="X463" s="94">
        <f t="shared" si="157"/>
        <v>104.36323054955362</v>
      </c>
      <c r="Y463" s="120">
        <f>X463/(($C463/R$3))</f>
        <v>7.0802734429819276</v>
      </c>
    </row>
    <row r="464" spans="1:25">
      <c r="A464" s="67">
        <v>8192</v>
      </c>
      <c r="B464" s="67">
        <f t="shared" si="147"/>
        <v>15.266666666666667</v>
      </c>
      <c r="C464" s="112">
        <f t="shared" si="142"/>
        <v>14.74</v>
      </c>
      <c r="D464" s="116"/>
      <c r="E464" s="68">
        <f t="shared" si="146"/>
        <v>656.3198836717321</v>
      </c>
      <c r="F464" s="80">
        <f t="shared" si="158"/>
        <v>0.55800000000000038</v>
      </c>
      <c r="G464" s="80">
        <f t="shared" si="159"/>
        <v>6.5799999999999024</v>
      </c>
      <c r="H464" s="80">
        <f t="shared" si="160"/>
        <v>3.2899999999999512</v>
      </c>
      <c r="I464" s="80">
        <f t="shared" si="160"/>
        <v>3.2899999999999512</v>
      </c>
      <c r="J464" s="81">
        <f t="shared" si="148"/>
        <v>4.1136399999999478</v>
      </c>
      <c r="K464" s="82">
        <f t="shared" si="149"/>
        <v>44.52645072399811</v>
      </c>
      <c r="L464" s="70">
        <f t="shared" si="150"/>
        <v>3.752732451782883E+27</v>
      </c>
      <c r="M464" s="67">
        <f t="shared" si="161"/>
        <v>91.600000000000051</v>
      </c>
      <c r="N464" s="71">
        <v>458</v>
      </c>
      <c r="O464" s="94">
        <f t="shared" si="151"/>
        <v>458</v>
      </c>
      <c r="P464" s="94">
        <f t="shared" si="152"/>
        <v>10</v>
      </c>
      <c r="Q464" s="72">
        <v>1</v>
      </c>
      <c r="R464" s="94">
        <f>R$3/U$3</f>
        <v>0.90909090909090906</v>
      </c>
      <c r="S464" s="93">
        <f>S463*Q464</f>
        <v>1.7019715481382427E+22</v>
      </c>
      <c r="T464" s="93">
        <f t="shared" si="153"/>
        <v>3.1553182309541362E+26</v>
      </c>
      <c r="U464" s="93">
        <f t="shared" si="154"/>
        <v>3.7527324517828833E+28</v>
      </c>
      <c r="V464" s="93">
        <f t="shared" si="155"/>
        <v>1.8763662258914415E+29</v>
      </c>
      <c r="W464" s="93">
        <f t="shared" si="156"/>
        <v>370824.53333333333</v>
      </c>
      <c r="X464" s="94">
        <f t="shared" si="157"/>
        <v>118.93356476592521</v>
      </c>
      <c r="Y464" s="120">
        <f>X464/(($C464/R$3))</f>
        <v>8.0687628742147357</v>
      </c>
    </row>
    <row r="465" spans="1:25">
      <c r="A465" s="67">
        <v>8192</v>
      </c>
      <c r="B465" s="67">
        <f t="shared" si="147"/>
        <v>15.3</v>
      </c>
      <c r="C465" s="112">
        <f t="shared" si="142"/>
        <v>14.74</v>
      </c>
      <c r="D465" s="116"/>
      <c r="E465" s="68">
        <f t="shared" si="146"/>
        <v>660.10385637825698</v>
      </c>
      <c r="F465" s="80">
        <f t="shared" si="158"/>
        <v>0.55900000000000039</v>
      </c>
      <c r="G465" s="80">
        <f t="shared" si="159"/>
        <v>6.5899999999999022</v>
      </c>
      <c r="H465" s="80">
        <f t="shared" si="160"/>
        <v>3.2949999999999511</v>
      </c>
      <c r="I465" s="80">
        <f t="shared" si="160"/>
        <v>3.2949999999999511</v>
      </c>
      <c r="J465" s="81">
        <f t="shared" si="148"/>
        <v>4.1248099999999477</v>
      </c>
      <c r="K465" s="82">
        <f t="shared" si="149"/>
        <v>44.7831652902481</v>
      </c>
      <c r="L465" s="70">
        <f t="shared" si="150"/>
        <v>4.3107575941069867E+27</v>
      </c>
      <c r="M465" s="67">
        <f t="shared" si="161"/>
        <v>91.80000000000004</v>
      </c>
      <c r="N465" s="71">
        <v>459</v>
      </c>
      <c r="O465" s="94">
        <f t="shared" si="151"/>
        <v>459</v>
      </c>
      <c r="P465" s="94">
        <f t="shared" si="152"/>
        <v>10</v>
      </c>
      <c r="Q465" s="72">
        <v>1</v>
      </c>
      <c r="R465" s="94">
        <f>R$3/U$3</f>
        <v>0.90909090909090906</v>
      </c>
      <c r="S465" s="93">
        <f>S464*Q465</f>
        <v>1.7019715481382427E+22</v>
      </c>
      <c r="T465" s="93">
        <f t="shared" si="153"/>
        <v>3.1804390891131489E+26</v>
      </c>
      <c r="U465" s="93">
        <f t="shared" si="154"/>
        <v>4.3107575941069864E+28</v>
      </c>
      <c r="V465" s="93">
        <f t="shared" si="155"/>
        <v>2.1553787970534931E+29</v>
      </c>
      <c r="W465" s="93">
        <f t="shared" si="156"/>
        <v>371097.59999999998</v>
      </c>
      <c r="X465" s="94">
        <f t="shared" si="157"/>
        <v>135.53969981261366</v>
      </c>
      <c r="Y465" s="120">
        <f>X465/(($C465/R$3))</f>
        <v>9.1953663373550647</v>
      </c>
    </row>
    <row r="466" spans="1:25">
      <c r="A466" s="67">
        <v>8192</v>
      </c>
      <c r="B466" s="67">
        <f t="shared" si="147"/>
        <v>15.333333333333334</v>
      </c>
      <c r="C466" s="112">
        <f t="shared" si="142"/>
        <v>14.74</v>
      </c>
      <c r="D466" s="116"/>
      <c r="E466" s="68">
        <f t="shared" si="146"/>
        <v>663.90492959997187</v>
      </c>
      <c r="F466" s="80">
        <f t="shared" si="158"/>
        <v>0.56000000000000039</v>
      </c>
      <c r="G466" s="80">
        <f t="shared" si="159"/>
        <v>6.5999999999999019</v>
      </c>
      <c r="H466" s="80">
        <f t="shared" si="160"/>
        <v>3.299999999999951</v>
      </c>
      <c r="I466" s="80">
        <f t="shared" si="160"/>
        <v>3.299999999999951</v>
      </c>
      <c r="J466" s="81">
        <f t="shared" si="148"/>
        <v>4.1359999999999477</v>
      </c>
      <c r="K466" s="82">
        <f t="shared" si="149"/>
        <v>45.041039999998091</v>
      </c>
      <c r="L466" s="70">
        <f t="shared" si="150"/>
        <v>4.9517601571416728E+27</v>
      </c>
      <c r="M466" s="67">
        <f t="shared" si="161"/>
        <v>92.000000000000043</v>
      </c>
      <c r="N466" s="71">
        <v>460</v>
      </c>
      <c r="O466" s="94">
        <f t="shared" si="151"/>
        <v>460</v>
      </c>
      <c r="P466" s="94">
        <f t="shared" si="152"/>
        <v>10</v>
      </c>
      <c r="Q466" s="72">
        <v>4</v>
      </c>
      <c r="R466" s="94">
        <f>R$3/U$3</f>
        <v>0.90909090909090906</v>
      </c>
      <c r="S466" s="93">
        <f>S465*Q466</f>
        <v>6.8078861925529707E+22</v>
      </c>
      <c r="T466" s="93">
        <f t="shared" si="153"/>
        <v>1.2822887834957999E+27</v>
      </c>
      <c r="U466" s="93">
        <f t="shared" si="154"/>
        <v>4.9517601571416724E+28</v>
      </c>
      <c r="V466" s="93">
        <f t="shared" si="155"/>
        <v>2.4758800785708362E+29</v>
      </c>
      <c r="W466" s="93">
        <f t="shared" si="156"/>
        <v>371370.66666666669</v>
      </c>
      <c r="X466" s="94">
        <f t="shared" si="157"/>
        <v>38.616575461590564</v>
      </c>
      <c r="Y466" s="120">
        <f>X466/(($C466/R$3))</f>
        <v>2.6198490815190341</v>
      </c>
    </row>
    <row r="467" spans="1:25">
      <c r="A467" s="67">
        <v>8192</v>
      </c>
      <c r="B467" s="67">
        <f t="shared" si="147"/>
        <v>15.366666666666667</v>
      </c>
      <c r="C467" s="112">
        <f t="shared" si="142"/>
        <v>14.74</v>
      </c>
      <c r="D467" s="116"/>
      <c r="E467" s="68">
        <f t="shared" si="146"/>
        <v>667.72315724105658</v>
      </c>
      <c r="F467" s="80">
        <f t="shared" si="158"/>
        <v>0.56100000000000039</v>
      </c>
      <c r="G467" s="80">
        <f t="shared" si="159"/>
        <v>6.6099999999999017</v>
      </c>
      <c r="H467" s="80">
        <f t="shared" si="160"/>
        <v>3.3049999999999509</v>
      </c>
      <c r="I467" s="80">
        <f t="shared" si="160"/>
        <v>3.3049999999999509</v>
      </c>
      <c r="J467" s="81">
        <f t="shared" si="148"/>
        <v>4.147209999999947</v>
      </c>
      <c r="K467" s="82">
        <f t="shared" si="149"/>
        <v>45.300078510248071</v>
      </c>
      <c r="L467" s="70">
        <f t="shared" si="150"/>
        <v>5.6880787468485001E+27</v>
      </c>
      <c r="M467" s="67">
        <f t="shared" si="161"/>
        <v>92.200000000000045</v>
      </c>
      <c r="N467" s="71">
        <v>461</v>
      </c>
      <c r="O467" s="94">
        <f t="shared" si="151"/>
        <v>461</v>
      </c>
      <c r="P467" s="94">
        <f t="shared" si="152"/>
        <v>10</v>
      </c>
      <c r="Q467" s="72">
        <v>1</v>
      </c>
      <c r="R467" s="94">
        <f>R$3/U$3</f>
        <v>0.90909090909090906</v>
      </c>
      <c r="S467" s="93">
        <f>S466*Q467</f>
        <v>6.8078861925529707E+22</v>
      </c>
      <c r="T467" s="93">
        <f t="shared" si="153"/>
        <v>1.2924670556753983E+27</v>
      </c>
      <c r="U467" s="93">
        <f t="shared" si="154"/>
        <v>5.6880787468485001E+28</v>
      </c>
      <c r="V467" s="93">
        <f t="shared" si="155"/>
        <v>2.84403937342425E+29</v>
      </c>
      <c r="W467" s="93">
        <f t="shared" si="156"/>
        <v>371643.73333333334</v>
      </c>
      <c r="X467" s="94">
        <f t="shared" si="157"/>
        <v>44.00946795410664</v>
      </c>
      <c r="Y467" s="120">
        <f>X467/(($C467/R$3))</f>
        <v>2.9857169575377638</v>
      </c>
    </row>
    <row r="468" spans="1:25">
      <c r="A468" s="67">
        <v>8192</v>
      </c>
      <c r="B468" s="67">
        <f t="shared" si="147"/>
        <v>15.4</v>
      </c>
      <c r="C468" s="112">
        <f t="shared" si="142"/>
        <v>14.74</v>
      </c>
      <c r="D468" s="116"/>
      <c r="E468" s="68">
        <f t="shared" si="146"/>
        <v>671.55859329413136</v>
      </c>
      <c r="F468" s="80">
        <f t="shared" si="158"/>
        <v>0.56200000000000039</v>
      </c>
      <c r="G468" s="80">
        <f t="shared" si="159"/>
        <v>6.6199999999999015</v>
      </c>
      <c r="H468" s="80">
        <f t="shared" si="160"/>
        <v>3.3099999999999508</v>
      </c>
      <c r="I468" s="80">
        <f t="shared" si="160"/>
        <v>3.3099999999999508</v>
      </c>
      <c r="J468" s="81">
        <f t="shared" si="148"/>
        <v>4.1584399999999464</v>
      </c>
      <c r="K468" s="82">
        <f t="shared" si="149"/>
        <v>45.560284483998053</v>
      </c>
      <c r="L468" s="70">
        <f t="shared" si="150"/>
        <v>6.533886699598468E+27</v>
      </c>
      <c r="M468" s="67">
        <f t="shared" si="161"/>
        <v>92.400000000000048</v>
      </c>
      <c r="N468" s="71">
        <v>462</v>
      </c>
      <c r="O468" s="94">
        <f t="shared" si="151"/>
        <v>462</v>
      </c>
      <c r="P468" s="94">
        <f t="shared" si="152"/>
        <v>10</v>
      </c>
      <c r="Q468" s="72">
        <v>1</v>
      </c>
      <c r="R468" s="94">
        <f>R$3/U$3</f>
        <v>0.90909090909090906</v>
      </c>
      <c r="S468" s="93">
        <f>S467*Q468</f>
        <v>6.8078861925529707E+22</v>
      </c>
      <c r="T468" s="93">
        <f t="shared" si="153"/>
        <v>1.3027107730030621E+27</v>
      </c>
      <c r="U468" s="93">
        <f t="shared" si="154"/>
        <v>6.5338866995984682E+28</v>
      </c>
      <c r="V468" s="93">
        <f t="shared" si="155"/>
        <v>3.2669433497992345E+29</v>
      </c>
      <c r="W468" s="93">
        <f t="shared" si="156"/>
        <v>371916.79999999999</v>
      </c>
      <c r="X468" s="94">
        <f t="shared" si="157"/>
        <v>50.156080958295028</v>
      </c>
      <c r="Y468" s="120">
        <f>X468/(($C468/R$3))</f>
        <v>3.4027191966278854</v>
      </c>
    </row>
    <row r="469" spans="1:25">
      <c r="A469" s="67">
        <v>8192</v>
      </c>
      <c r="B469" s="67">
        <f t="shared" si="147"/>
        <v>15.433333333333334</v>
      </c>
      <c r="C469" s="112">
        <f t="shared" si="142"/>
        <v>14.74</v>
      </c>
      <c r="D469" s="116"/>
      <c r="E469" s="68">
        <f t="shared" si="146"/>
        <v>675.41129184025624</v>
      </c>
      <c r="F469" s="80">
        <f t="shared" si="158"/>
        <v>0.56300000000000039</v>
      </c>
      <c r="G469" s="80">
        <f t="shared" si="159"/>
        <v>6.6299999999999013</v>
      </c>
      <c r="H469" s="80">
        <f t="shared" si="160"/>
        <v>3.3149999999999507</v>
      </c>
      <c r="I469" s="80">
        <f t="shared" si="160"/>
        <v>3.3149999999999507</v>
      </c>
      <c r="J469" s="81">
        <f t="shared" si="148"/>
        <v>4.1696899999999468</v>
      </c>
      <c r="K469" s="82">
        <f t="shared" si="149"/>
        <v>45.821661590248048</v>
      </c>
      <c r="L469" s="70">
        <f t="shared" si="150"/>
        <v>7.5054649035657672E+27</v>
      </c>
      <c r="M469" s="67">
        <f t="shared" si="161"/>
        <v>92.600000000000037</v>
      </c>
      <c r="N469" s="71">
        <v>463</v>
      </c>
      <c r="O469" s="94">
        <f t="shared" si="151"/>
        <v>463</v>
      </c>
      <c r="P469" s="94">
        <f t="shared" si="152"/>
        <v>10</v>
      </c>
      <c r="Q469" s="72">
        <v>1</v>
      </c>
      <c r="R469" s="94">
        <f>R$3/U$3</f>
        <v>0.90909090909090906</v>
      </c>
      <c r="S469" s="93">
        <f>S468*Q469</f>
        <v>6.8078861925529707E+22</v>
      </c>
      <c r="T469" s="93">
        <f t="shared" si="153"/>
        <v>1.3130202573765376E+27</v>
      </c>
      <c r="U469" s="93">
        <f t="shared" si="154"/>
        <v>7.5054649035657674E+28</v>
      </c>
      <c r="V469" s="93">
        <f t="shared" si="155"/>
        <v>3.7527324517828838E+29</v>
      </c>
      <c r="W469" s="93">
        <f t="shared" si="156"/>
        <v>372189.8666666667</v>
      </c>
      <c r="X469" s="94">
        <f t="shared" si="157"/>
        <v>57.161836318976221</v>
      </c>
      <c r="Y469" s="120">
        <f>X469/(($C469/R$3))</f>
        <v>3.8780078913823757</v>
      </c>
    </row>
    <row r="470" spans="1:25">
      <c r="A470" s="67">
        <v>8192</v>
      </c>
      <c r="B470" s="67">
        <f t="shared" si="147"/>
        <v>15.466666666666667</v>
      </c>
      <c r="C470" s="112">
        <f t="shared" ref="C470:C533" si="162">IF(D470&gt;0,C469+D470,C469)</f>
        <v>14.74</v>
      </c>
      <c r="D470" s="116"/>
      <c r="E470" s="68">
        <f t="shared" si="146"/>
        <v>679.28130704893101</v>
      </c>
      <c r="F470" s="80">
        <f t="shared" si="158"/>
        <v>0.56400000000000039</v>
      </c>
      <c r="G470" s="80">
        <f t="shared" si="159"/>
        <v>6.6399999999999011</v>
      </c>
      <c r="H470" s="80">
        <f t="shared" si="160"/>
        <v>3.3199999999999505</v>
      </c>
      <c r="I470" s="80">
        <f t="shared" si="160"/>
        <v>3.3199999999999505</v>
      </c>
      <c r="J470" s="81">
        <f t="shared" si="148"/>
        <v>4.1809599999999465</v>
      </c>
      <c r="K470" s="82">
        <f t="shared" si="149"/>
        <v>46.084213503998036</v>
      </c>
      <c r="L470" s="70">
        <f t="shared" si="150"/>
        <v>8.6215151882139778E+27</v>
      </c>
      <c r="M470" s="67">
        <f t="shared" si="161"/>
        <v>92.800000000000054</v>
      </c>
      <c r="N470" s="71">
        <v>464</v>
      </c>
      <c r="O470" s="94">
        <f t="shared" si="151"/>
        <v>464</v>
      </c>
      <c r="P470" s="94">
        <f t="shared" si="152"/>
        <v>10</v>
      </c>
      <c r="Q470" s="72">
        <v>1</v>
      </c>
      <c r="R470" s="94">
        <f>R$3/U$3</f>
        <v>0.90909090909090906</v>
      </c>
      <c r="S470" s="93">
        <f>S469*Q470</f>
        <v>6.8078861925529707E+22</v>
      </c>
      <c r="T470" s="93">
        <f t="shared" si="153"/>
        <v>1.3233958317741686E+27</v>
      </c>
      <c r="U470" s="93">
        <f t="shared" si="154"/>
        <v>8.621515188213978E+28</v>
      </c>
      <c r="V470" s="93">
        <f t="shared" si="155"/>
        <v>4.310757594106989E+29</v>
      </c>
      <c r="W470" s="93">
        <f t="shared" si="156"/>
        <v>372462.93333333335</v>
      </c>
      <c r="X470" s="94">
        <f t="shared" si="157"/>
        <v>65.146912066783656</v>
      </c>
      <c r="Y470" s="120">
        <f>X470/(($C470/R$3))</f>
        <v>4.4197362324819309</v>
      </c>
    </row>
    <row r="471" spans="1:25">
      <c r="A471" s="67">
        <v>8192</v>
      </c>
      <c r="B471" s="67">
        <f t="shared" si="147"/>
        <v>15.5</v>
      </c>
      <c r="C471" s="112">
        <f t="shared" si="162"/>
        <v>14.74</v>
      </c>
      <c r="D471" s="116"/>
      <c r="E471" s="68">
        <f t="shared" si="146"/>
        <v>683.16869317809596</v>
      </c>
      <c r="F471" s="80">
        <f t="shared" si="158"/>
        <v>0.56500000000000039</v>
      </c>
      <c r="G471" s="80">
        <f t="shared" si="159"/>
        <v>6.6499999999999009</v>
      </c>
      <c r="H471" s="80">
        <f t="shared" si="160"/>
        <v>3.3249999999999504</v>
      </c>
      <c r="I471" s="80">
        <f t="shared" si="160"/>
        <v>3.3249999999999504</v>
      </c>
      <c r="J471" s="81">
        <f t="shared" si="148"/>
        <v>4.1922499999999463</v>
      </c>
      <c r="K471" s="82">
        <f t="shared" si="149"/>
        <v>46.347943906248027</v>
      </c>
      <c r="L471" s="70">
        <f t="shared" si="150"/>
        <v>9.9035203142833501E+27</v>
      </c>
      <c r="M471" s="67">
        <f t="shared" si="161"/>
        <v>93.000000000000043</v>
      </c>
      <c r="N471" s="71">
        <v>465</v>
      </c>
      <c r="O471" s="94">
        <f t="shared" si="151"/>
        <v>465</v>
      </c>
      <c r="P471" s="94">
        <f t="shared" si="152"/>
        <v>10</v>
      </c>
      <c r="Q471" s="72">
        <v>1</v>
      </c>
      <c r="R471" s="94">
        <f>R$3/U$3</f>
        <v>0.90909090909090906</v>
      </c>
      <c r="S471" s="93">
        <f>S470*Q471</f>
        <v>6.8078861925529707E+22</v>
      </c>
      <c r="T471" s="93">
        <f t="shared" si="153"/>
        <v>1.3338378202567544E+27</v>
      </c>
      <c r="U471" s="93">
        <f t="shared" si="154"/>
        <v>9.9035203142833501E+28</v>
      </c>
      <c r="V471" s="93">
        <f t="shared" si="155"/>
        <v>4.9517601571416752E+29</v>
      </c>
      <c r="W471" s="93">
        <f t="shared" si="156"/>
        <v>372736</v>
      </c>
      <c r="X471" s="94">
        <f t="shared" si="157"/>
        <v>74.248309381248404</v>
      </c>
      <c r="Y471" s="120">
        <f>X471/(($C471/R$3))</f>
        <v>5.0371987368553865</v>
      </c>
    </row>
    <row r="472" spans="1:25">
      <c r="A472" s="67">
        <v>8192</v>
      </c>
      <c r="B472" s="67">
        <f t="shared" si="147"/>
        <v>15.533333333333333</v>
      </c>
      <c r="C472" s="112">
        <f t="shared" si="162"/>
        <v>14.74</v>
      </c>
      <c r="D472" s="116"/>
      <c r="E472" s="68">
        <f t="shared" si="146"/>
        <v>687.07350457413065</v>
      </c>
      <c r="F472" s="80">
        <f t="shared" si="158"/>
        <v>0.56600000000000039</v>
      </c>
      <c r="G472" s="80">
        <f t="shared" si="159"/>
        <v>6.6599999999999007</v>
      </c>
      <c r="H472" s="80">
        <f t="shared" ref="H472:I487" si="163">H471+0.5%</f>
        <v>3.3299999999999503</v>
      </c>
      <c r="I472" s="80">
        <f t="shared" si="163"/>
        <v>3.3299999999999503</v>
      </c>
      <c r="J472" s="81">
        <f t="shared" si="148"/>
        <v>4.2035599999999462</v>
      </c>
      <c r="K472" s="82">
        <f t="shared" si="149"/>
        <v>46.612856483998009</v>
      </c>
      <c r="L472" s="70">
        <f t="shared" si="150"/>
        <v>1.1376157493697002E+28</v>
      </c>
      <c r="M472" s="67">
        <f t="shared" si="161"/>
        <v>93.200000000000045</v>
      </c>
      <c r="N472" s="71">
        <v>466</v>
      </c>
      <c r="O472" s="94">
        <f t="shared" si="151"/>
        <v>466</v>
      </c>
      <c r="P472" s="94">
        <f t="shared" si="152"/>
        <v>10</v>
      </c>
      <c r="Q472" s="72">
        <v>1</v>
      </c>
      <c r="R472" s="94">
        <f>R$3/U$3</f>
        <v>0.90909090909090906</v>
      </c>
      <c r="S472" s="93">
        <f>S471*Q472</f>
        <v>6.8078861925529707E+22</v>
      </c>
      <c r="T472" s="93">
        <f t="shared" si="153"/>
        <v>1.3443465479694025E+27</v>
      </c>
      <c r="U472" s="93">
        <f t="shared" si="154"/>
        <v>1.1376157493697002E+29</v>
      </c>
      <c r="V472" s="93">
        <f t="shared" si="155"/>
        <v>5.6880787468485007E+29</v>
      </c>
      <c r="W472" s="93">
        <f t="shared" si="156"/>
        <v>373009.06666666665</v>
      </c>
      <c r="X472" s="94">
        <f t="shared" si="157"/>
        <v>84.622209287332694</v>
      </c>
      <c r="Y472" s="120">
        <f>X472/(($C472/R$3))</f>
        <v>5.7409911321121232</v>
      </c>
    </row>
    <row r="473" spans="1:25">
      <c r="A473" s="67">
        <v>8192</v>
      </c>
      <c r="B473" s="67">
        <f t="shared" si="147"/>
        <v>15.566666666666666</v>
      </c>
      <c r="C473" s="112">
        <f t="shared" si="162"/>
        <v>14.74</v>
      </c>
      <c r="D473" s="116"/>
      <c r="E473" s="68">
        <f t="shared" si="146"/>
        <v>690.99579567185538</v>
      </c>
      <c r="F473" s="80">
        <f t="shared" si="158"/>
        <v>0.56700000000000039</v>
      </c>
      <c r="G473" s="80">
        <f t="shared" si="159"/>
        <v>6.6699999999999005</v>
      </c>
      <c r="H473" s="80">
        <f t="shared" si="163"/>
        <v>3.3349999999999502</v>
      </c>
      <c r="I473" s="80">
        <f t="shared" si="163"/>
        <v>3.3349999999999502</v>
      </c>
      <c r="J473" s="81">
        <f t="shared" si="148"/>
        <v>4.2148899999999454</v>
      </c>
      <c r="K473" s="82">
        <f t="shared" si="149"/>
        <v>46.878954930247993</v>
      </c>
      <c r="L473" s="70">
        <f t="shared" si="150"/>
        <v>1.306777339919694E+28</v>
      </c>
      <c r="M473" s="67">
        <f t="shared" si="161"/>
        <v>93.400000000000048</v>
      </c>
      <c r="N473" s="71">
        <v>467</v>
      </c>
      <c r="O473" s="94">
        <f t="shared" si="151"/>
        <v>467</v>
      </c>
      <c r="P473" s="94">
        <f t="shared" si="152"/>
        <v>10</v>
      </c>
      <c r="Q473" s="72">
        <v>1</v>
      </c>
      <c r="R473" s="94">
        <f>R$3/U$3</f>
        <v>0.90909090909090906</v>
      </c>
      <c r="S473" s="93">
        <f>S472*Q473</f>
        <v>6.8078861925529707E+22</v>
      </c>
      <c r="T473" s="93">
        <f t="shared" si="153"/>
        <v>1.3549223411433898E+27</v>
      </c>
      <c r="U473" s="93">
        <f t="shared" si="154"/>
        <v>1.306777339919694E+29</v>
      </c>
      <c r="V473" s="93">
        <f t="shared" si="155"/>
        <v>6.5338866995984703E+29</v>
      </c>
      <c r="W473" s="93">
        <f t="shared" si="156"/>
        <v>373282.1333333333</v>
      </c>
      <c r="X473" s="94">
        <f t="shared" si="157"/>
        <v>96.446659726411539</v>
      </c>
      <c r="Y473" s="120">
        <f>X473/(($C473/R$3))</f>
        <v>6.5431926544376893</v>
      </c>
    </row>
    <row r="474" spans="1:25">
      <c r="A474" s="67">
        <v>8192</v>
      </c>
      <c r="B474" s="67">
        <f t="shared" si="147"/>
        <v>15.6</v>
      </c>
      <c r="C474" s="112">
        <f t="shared" si="162"/>
        <v>14.74</v>
      </c>
      <c r="D474" s="116"/>
      <c r="E474" s="68">
        <f t="shared" si="146"/>
        <v>694.93562099453027</v>
      </c>
      <c r="F474" s="80">
        <f t="shared" si="158"/>
        <v>0.56800000000000039</v>
      </c>
      <c r="G474" s="80">
        <f t="shared" si="159"/>
        <v>6.6799999999999002</v>
      </c>
      <c r="H474" s="80">
        <f t="shared" si="163"/>
        <v>3.3399999999999501</v>
      </c>
      <c r="I474" s="80">
        <f t="shared" si="163"/>
        <v>3.3399999999999501</v>
      </c>
      <c r="J474" s="81">
        <f t="shared" si="148"/>
        <v>4.2262399999999456</v>
      </c>
      <c r="K474" s="82">
        <f t="shared" si="149"/>
        <v>47.146242943997983</v>
      </c>
      <c r="L474" s="70">
        <f t="shared" si="150"/>
        <v>1.5010929807131541E+28</v>
      </c>
      <c r="M474" s="67">
        <f t="shared" si="161"/>
        <v>93.600000000000051</v>
      </c>
      <c r="N474" s="71">
        <v>468</v>
      </c>
      <c r="O474" s="94">
        <f t="shared" si="151"/>
        <v>468</v>
      </c>
      <c r="P474" s="94">
        <f t="shared" si="152"/>
        <v>10</v>
      </c>
      <c r="Q474" s="72">
        <v>1</v>
      </c>
      <c r="R474" s="94">
        <f>R$3/U$3</f>
        <v>0.90909090909090906</v>
      </c>
      <c r="S474" s="93">
        <f>S473*Q474</f>
        <v>6.8078861925529707E+22</v>
      </c>
      <c r="T474" s="93">
        <f t="shared" si="153"/>
        <v>1.3655655270980159E+27</v>
      </c>
      <c r="U474" s="93">
        <f t="shared" si="154"/>
        <v>1.501092980713154E+29</v>
      </c>
      <c r="V474" s="93">
        <f t="shared" si="155"/>
        <v>7.5054649035657704E+29</v>
      </c>
      <c r="W474" s="93">
        <f t="shared" si="156"/>
        <v>373555.20000000001</v>
      </c>
      <c r="X474" s="94">
        <f t="shared" si="157"/>
        <v>109.92463934727098</v>
      </c>
      <c r="Y474" s="120">
        <f>X474/(($C474/R$3))</f>
        <v>7.4575739041567832</v>
      </c>
    </row>
    <row r="475" spans="1:25">
      <c r="A475" s="67">
        <v>8192</v>
      </c>
      <c r="B475" s="67">
        <f t="shared" si="147"/>
        <v>15.633333333333333</v>
      </c>
      <c r="C475" s="112">
        <f t="shared" si="162"/>
        <v>14.74</v>
      </c>
      <c r="D475" s="116"/>
      <c r="E475" s="68">
        <f t="shared" si="146"/>
        <v>698.89303515385507</v>
      </c>
      <c r="F475" s="80">
        <f t="shared" si="158"/>
        <v>0.56900000000000039</v>
      </c>
      <c r="G475" s="80">
        <f t="shared" si="159"/>
        <v>6.6899999999999</v>
      </c>
      <c r="H475" s="80">
        <f t="shared" si="163"/>
        <v>3.34499999999995</v>
      </c>
      <c r="I475" s="80">
        <f t="shared" si="163"/>
        <v>3.34499999999995</v>
      </c>
      <c r="J475" s="81">
        <f t="shared" si="148"/>
        <v>4.237609999999945</v>
      </c>
      <c r="K475" s="82">
        <f t="shared" si="149"/>
        <v>47.41472423024797</v>
      </c>
      <c r="L475" s="70">
        <f t="shared" si="150"/>
        <v>1.724303037642796E+28</v>
      </c>
      <c r="M475" s="67">
        <f t="shared" si="161"/>
        <v>93.80000000000004</v>
      </c>
      <c r="N475" s="71">
        <v>469</v>
      </c>
      <c r="O475" s="94">
        <f t="shared" si="151"/>
        <v>469</v>
      </c>
      <c r="P475" s="94">
        <f t="shared" si="152"/>
        <v>10</v>
      </c>
      <c r="Q475" s="72">
        <v>1</v>
      </c>
      <c r="R475" s="94">
        <f>R$3/U$3</f>
        <v>0.90909090909090906</v>
      </c>
      <c r="S475" s="93">
        <f>S474*Q475</f>
        <v>6.8078861925529707E+22</v>
      </c>
      <c r="T475" s="93">
        <f t="shared" si="153"/>
        <v>1.3762764342424617E+27</v>
      </c>
      <c r="U475" s="93">
        <f t="shared" si="154"/>
        <v>1.724303037642796E+29</v>
      </c>
      <c r="V475" s="93">
        <f t="shared" si="155"/>
        <v>8.6215151882139794E+29</v>
      </c>
      <c r="W475" s="93">
        <f t="shared" si="156"/>
        <v>373828.26666666666</v>
      </c>
      <c r="X475" s="94">
        <f t="shared" si="157"/>
        <v>125.28755086850681</v>
      </c>
      <c r="Y475" s="120">
        <f>X475/(($C475/R$3))</f>
        <v>8.4998338445391326</v>
      </c>
    </row>
    <row r="476" spans="1:25">
      <c r="A476" s="67">
        <v>8192</v>
      </c>
      <c r="B476" s="67">
        <f t="shared" si="147"/>
        <v>15.666666666666666</v>
      </c>
      <c r="C476" s="112">
        <f t="shared" si="162"/>
        <v>14.74</v>
      </c>
      <c r="D476" s="116"/>
      <c r="E476" s="68">
        <f t="shared" si="146"/>
        <v>702.8680928499698</v>
      </c>
      <c r="F476" s="80">
        <f t="shared" si="158"/>
        <v>0.5700000000000004</v>
      </c>
      <c r="G476" s="80">
        <f t="shared" si="159"/>
        <v>6.6999999999998998</v>
      </c>
      <c r="H476" s="80">
        <f t="shared" si="163"/>
        <v>3.3499999999999499</v>
      </c>
      <c r="I476" s="80">
        <f t="shared" si="163"/>
        <v>3.3499999999999499</v>
      </c>
      <c r="J476" s="81">
        <f t="shared" si="148"/>
        <v>4.2489999999999446</v>
      </c>
      <c r="K476" s="82">
        <f t="shared" si="149"/>
        <v>47.684402499997951</v>
      </c>
      <c r="L476" s="70">
        <f t="shared" si="150"/>
        <v>1.9807040628566705E+28</v>
      </c>
      <c r="M476" s="67">
        <f t="shared" si="161"/>
        <v>94.000000000000057</v>
      </c>
      <c r="N476" s="71">
        <v>470</v>
      </c>
      <c r="O476" s="94">
        <f t="shared" si="151"/>
        <v>470</v>
      </c>
      <c r="P476" s="94">
        <f t="shared" si="152"/>
        <v>10</v>
      </c>
      <c r="Q476" s="72">
        <v>4</v>
      </c>
      <c r="R476" s="94">
        <f>R$3/U$3</f>
        <v>0.90909090909090906</v>
      </c>
      <c r="S476" s="93">
        <f>S475*Q476</f>
        <v>2.7231544770211883E+23</v>
      </c>
      <c r="T476" s="93">
        <f t="shared" si="153"/>
        <v>5.5482215683105809E+27</v>
      </c>
      <c r="U476" s="93">
        <f t="shared" si="154"/>
        <v>1.9807040628566704E+29</v>
      </c>
      <c r="V476" s="93">
        <f t="shared" si="155"/>
        <v>9.9035203142833518E+29</v>
      </c>
      <c r="W476" s="93">
        <f t="shared" si="156"/>
        <v>374101.33333333331</v>
      </c>
      <c r="X476" s="94">
        <f t="shared" si="157"/>
        <v>35.699801070846377</v>
      </c>
      <c r="Y476" s="120">
        <f>X476/(($C476/R$3))</f>
        <v>2.421967508198533</v>
      </c>
    </row>
    <row r="477" spans="1:25">
      <c r="A477" s="67">
        <v>8192</v>
      </c>
      <c r="B477" s="67">
        <f t="shared" si="147"/>
        <v>15.7</v>
      </c>
      <c r="C477" s="112">
        <f t="shared" si="162"/>
        <v>14.74</v>
      </c>
      <c r="D477" s="116"/>
      <c r="E477" s="68">
        <f t="shared" si="146"/>
        <v>706.86084887145478</v>
      </c>
      <c r="F477" s="80">
        <f t="shared" si="158"/>
        <v>0.5710000000000004</v>
      </c>
      <c r="G477" s="80">
        <f t="shared" si="159"/>
        <v>6.7099999999998996</v>
      </c>
      <c r="H477" s="80">
        <f t="shared" si="163"/>
        <v>3.3549999999999498</v>
      </c>
      <c r="I477" s="80">
        <f t="shared" si="163"/>
        <v>3.3549999999999498</v>
      </c>
      <c r="J477" s="81">
        <f t="shared" si="148"/>
        <v>4.2604099999999452</v>
      </c>
      <c r="K477" s="82">
        <f t="shared" si="149"/>
        <v>47.955281470247947</v>
      </c>
      <c r="L477" s="70">
        <f t="shared" si="150"/>
        <v>2.2752314987394018E+28</v>
      </c>
      <c r="M477" s="67">
        <f t="shared" si="161"/>
        <v>94.200000000000045</v>
      </c>
      <c r="N477" s="71">
        <v>471</v>
      </c>
      <c r="O477" s="94">
        <f t="shared" si="151"/>
        <v>471</v>
      </c>
      <c r="P477" s="94">
        <f t="shared" si="152"/>
        <v>10</v>
      </c>
      <c r="Q477" s="72">
        <v>1</v>
      </c>
      <c r="R477" s="94">
        <f>R$3/U$3</f>
        <v>0.90909090909090906</v>
      </c>
      <c r="S477" s="93">
        <f>S476*Q477</f>
        <v>2.7231544770211883E+23</v>
      </c>
      <c r="T477" s="93">
        <f t="shared" si="153"/>
        <v>5.591610924792315E+27</v>
      </c>
      <c r="U477" s="93">
        <f t="shared" si="154"/>
        <v>2.2752314987394018E+29</v>
      </c>
      <c r="V477" s="93">
        <f t="shared" si="155"/>
        <v>1.137615749369701E+30</v>
      </c>
      <c r="W477" s="93">
        <f t="shared" si="156"/>
        <v>374374.40000000002</v>
      </c>
      <c r="X477" s="94">
        <f t="shared" si="157"/>
        <v>40.69008966005461</v>
      </c>
      <c r="Y477" s="120">
        <f>X477/(($C477/R$3))</f>
        <v>2.7605216865708693</v>
      </c>
    </row>
    <row r="478" spans="1:25">
      <c r="A478" s="67">
        <v>8192</v>
      </c>
      <c r="B478" s="67">
        <f t="shared" si="147"/>
        <v>15.733333333333333</v>
      </c>
      <c r="C478" s="112">
        <f t="shared" si="162"/>
        <v>14.74</v>
      </c>
      <c r="D478" s="116"/>
      <c r="E478" s="68">
        <f t="shared" si="146"/>
        <v>710.87135809532958</v>
      </c>
      <c r="F478" s="80">
        <f t="shared" si="158"/>
        <v>0.5720000000000004</v>
      </c>
      <c r="G478" s="80">
        <f t="shared" si="159"/>
        <v>6.7199999999998994</v>
      </c>
      <c r="H478" s="80">
        <f t="shared" si="163"/>
        <v>3.3599999999999497</v>
      </c>
      <c r="I478" s="80">
        <f t="shared" si="163"/>
        <v>3.3599999999999497</v>
      </c>
      <c r="J478" s="81">
        <f t="shared" si="148"/>
        <v>4.271839999999945</v>
      </c>
      <c r="K478" s="82">
        <f t="shared" si="149"/>
        <v>48.227364863997934</v>
      </c>
      <c r="L478" s="70">
        <f t="shared" si="150"/>
        <v>2.613554679839389E+28</v>
      </c>
      <c r="M478" s="67">
        <f t="shared" si="161"/>
        <v>94.400000000000063</v>
      </c>
      <c r="N478" s="71">
        <v>472</v>
      </c>
      <c r="O478" s="94">
        <f t="shared" si="151"/>
        <v>472</v>
      </c>
      <c r="P478" s="94">
        <f t="shared" si="152"/>
        <v>10</v>
      </c>
      <c r="Q478" s="72">
        <v>1</v>
      </c>
      <c r="R478" s="94">
        <f>R$3/U$3</f>
        <v>0.90909090909090906</v>
      </c>
      <c r="S478" s="93">
        <f>S477*Q478</f>
        <v>2.7231544770211883E+23</v>
      </c>
      <c r="T478" s="93">
        <f t="shared" si="153"/>
        <v>5.635275133174901E+27</v>
      </c>
      <c r="U478" s="93">
        <f t="shared" si="154"/>
        <v>2.613554679839389E+29</v>
      </c>
      <c r="V478" s="93">
        <f t="shared" si="155"/>
        <v>1.3067773399196946E+30</v>
      </c>
      <c r="W478" s="93">
        <f t="shared" si="156"/>
        <v>374647.46666666667</v>
      </c>
      <c r="X478" s="94">
        <f t="shared" si="157"/>
        <v>46.378475195529951</v>
      </c>
      <c r="Y478" s="120">
        <f>X478/(($C478/R$3))</f>
        <v>3.1464365804294405</v>
      </c>
    </row>
    <row r="479" spans="1:25">
      <c r="A479" s="67">
        <v>8192</v>
      </c>
      <c r="B479" s="67">
        <f t="shared" si="147"/>
        <v>15.766666666666667</v>
      </c>
      <c r="C479" s="112">
        <f t="shared" si="162"/>
        <v>14.74</v>
      </c>
      <c r="D479" s="116"/>
      <c r="E479" s="68">
        <f t="shared" si="146"/>
        <v>714.8996754870542</v>
      </c>
      <c r="F479" s="80">
        <f t="shared" si="158"/>
        <v>0.5730000000000004</v>
      </c>
      <c r="G479" s="80">
        <f t="shared" si="159"/>
        <v>6.7299999999998992</v>
      </c>
      <c r="H479" s="80">
        <f t="shared" si="163"/>
        <v>3.3649999999999496</v>
      </c>
      <c r="I479" s="80">
        <f t="shared" si="163"/>
        <v>3.3649999999999496</v>
      </c>
      <c r="J479" s="81">
        <f t="shared" si="148"/>
        <v>4.2832899999999441</v>
      </c>
      <c r="K479" s="82">
        <f t="shared" si="149"/>
        <v>48.500656410247913</v>
      </c>
      <c r="L479" s="70">
        <f t="shared" si="150"/>
        <v>3.0021859614263099E+28</v>
      </c>
      <c r="M479" s="67">
        <f t="shared" si="161"/>
        <v>94.600000000000051</v>
      </c>
      <c r="N479" s="71">
        <v>473</v>
      </c>
      <c r="O479" s="94">
        <f t="shared" si="151"/>
        <v>473</v>
      </c>
      <c r="P479" s="94">
        <f t="shared" si="152"/>
        <v>10</v>
      </c>
      <c r="Q479" s="72">
        <v>1</v>
      </c>
      <c r="R479" s="94">
        <f>R$3/U$3</f>
        <v>0.90909090909090906</v>
      </c>
      <c r="S479" s="93">
        <f>S478*Q479</f>
        <v>2.7231544770211883E+23</v>
      </c>
      <c r="T479" s="93">
        <f t="shared" si="153"/>
        <v>5.6792155246074193E+27</v>
      </c>
      <c r="U479" s="93">
        <f t="shared" si="154"/>
        <v>3.0021859614263101E+29</v>
      </c>
      <c r="V479" s="93">
        <f t="shared" si="155"/>
        <v>1.5010929807131549E+30</v>
      </c>
      <c r="W479" s="93">
        <f t="shared" si="156"/>
        <v>374920.53333333333</v>
      </c>
      <c r="X479" s="94">
        <f t="shared" si="157"/>
        <v>52.862687609198261</v>
      </c>
      <c r="Y479" s="120">
        <f>X479/(($C479/R$3))</f>
        <v>3.5863424429578195</v>
      </c>
    </row>
    <row r="480" spans="1:25">
      <c r="A480" s="67">
        <v>8192</v>
      </c>
      <c r="B480" s="67">
        <f t="shared" si="147"/>
        <v>15.8</v>
      </c>
      <c r="C480" s="112">
        <f t="shared" si="162"/>
        <v>14.74</v>
      </c>
      <c r="D480" s="116"/>
      <c r="E480" s="68">
        <f t="shared" si="146"/>
        <v>718.94585610052911</v>
      </c>
      <c r="F480" s="80">
        <f t="shared" si="158"/>
        <v>0.5740000000000004</v>
      </c>
      <c r="G480" s="80">
        <f t="shared" si="159"/>
        <v>6.739999999999899</v>
      </c>
      <c r="H480" s="80">
        <f t="shared" si="163"/>
        <v>3.3699999999999495</v>
      </c>
      <c r="I480" s="80">
        <f t="shared" si="163"/>
        <v>3.3699999999999495</v>
      </c>
      <c r="J480" s="81">
        <f t="shared" si="148"/>
        <v>4.2947599999999442</v>
      </c>
      <c r="K480" s="82">
        <f t="shared" si="149"/>
        <v>48.775159843997905</v>
      </c>
      <c r="L480" s="70">
        <f t="shared" si="150"/>
        <v>3.4486060752855938E+28</v>
      </c>
      <c r="M480" s="67">
        <f t="shared" si="161"/>
        <v>94.80000000000004</v>
      </c>
      <c r="N480" s="71">
        <v>474</v>
      </c>
      <c r="O480" s="94">
        <f t="shared" si="151"/>
        <v>474</v>
      </c>
      <c r="P480" s="94">
        <f t="shared" si="152"/>
        <v>10</v>
      </c>
      <c r="Q480" s="72">
        <v>1</v>
      </c>
      <c r="R480" s="94">
        <f>R$3/U$3</f>
        <v>0.90909090909090906</v>
      </c>
      <c r="S480" s="93">
        <f>S479*Q480</f>
        <v>2.7231544770211883E+23</v>
      </c>
      <c r="T480" s="93">
        <f t="shared" si="153"/>
        <v>5.7234334346356095E+27</v>
      </c>
      <c r="U480" s="93">
        <f t="shared" si="154"/>
        <v>3.448606075285594E+29</v>
      </c>
      <c r="V480" s="93">
        <f t="shared" si="155"/>
        <v>1.724303037642797E+30</v>
      </c>
      <c r="W480" s="93">
        <f t="shared" si="156"/>
        <v>375193.59999999998</v>
      </c>
      <c r="X480" s="94">
        <f t="shared" si="157"/>
        <v>60.254148400088006</v>
      </c>
      <c r="Y480" s="120">
        <f>X480/(($C480/R$3))</f>
        <v>4.0877983989204889</v>
      </c>
    </row>
    <row r="481" spans="1:25">
      <c r="A481" s="67">
        <v>8192</v>
      </c>
      <c r="B481" s="67">
        <f t="shared" si="147"/>
        <v>15.833333333333334</v>
      </c>
      <c r="C481" s="112">
        <f t="shared" si="162"/>
        <v>14.74</v>
      </c>
      <c r="D481" s="116"/>
      <c r="E481" s="68">
        <f t="shared" si="146"/>
        <v>723.00995507809398</v>
      </c>
      <c r="F481" s="80">
        <f t="shared" si="158"/>
        <v>0.5750000000000004</v>
      </c>
      <c r="G481" s="80">
        <f t="shared" si="159"/>
        <v>6.7499999999998987</v>
      </c>
      <c r="H481" s="80">
        <f t="shared" si="163"/>
        <v>3.3749999999999494</v>
      </c>
      <c r="I481" s="80">
        <f t="shared" si="163"/>
        <v>3.3749999999999494</v>
      </c>
      <c r="J481" s="81">
        <f t="shared" si="148"/>
        <v>4.3062499999999444</v>
      </c>
      <c r="K481" s="82">
        <f t="shared" si="149"/>
        <v>49.050878906247895</v>
      </c>
      <c r="L481" s="70">
        <f t="shared" si="150"/>
        <v>3.9614081257133418E+28</v>
      </c>
      <c r="M481" s="67">
        <f t="shared" si="161"/>
        <v>95.000000000000057</v>
      </c>
      <c r="N481" s="71">
        <v>475</v>
      </c>
      <c r="O481" s="94">
        <f t="shared" si="151"/>
        <v>475</v>
      </c>
      <c r="P481" s="94">
        <f t="shared" si="152"/>
        <v>10</v>
      </c>
      <c r="Q481" s="72">
        <v>1</v>
      </c>
      <c r="R481" s="94">
        <f>R$3/U$3</f>
        <v>0.90909090909090906</v>
      </c>
      <c r="S481" s="93">
        <f>S480*Q481</f>
        <v>2.7231544770211883E+23</v>
      </c>
      <c r="T481" s="93">
        <f t="shared" si="153"/>
        <v>5.7679302032092938E+27</v>
      </c>
      <c r="U481" s="93">
        <f t="shared" si="154"/>
        <v>3.9614081257133421E+29</v>
      </c>
      <c r="V481" s="93">
        <f t="shared" si="155"/>
        <v>1.9807040628566709E+30</v>
      </c>
      <c r="W481" s="93">
        <f t="shared" si="156"/>
        <v>375466.66666666669</v>
      </c>
      <c r="X481" s="94">
        <f t="shared" si="157"/>
        <v>68.679890119148851</v>
      </c>
      <c r="Y481" s="120">
        <f>X481/(($C481/R$3))</f>
        <v>4.6594226675134909</v>
      </c>
    </row>
    <row r="482" spans="1:25">
      <c r="A482" s="67">
        <v>8192</v>
      </c>
      <c r="B482" s="67">
        <f t="shared" si="147"/>
        <v>15.866666666666667</v>
      </c>
      <c r="C482" s="112">
        <f t="shared" si="162"/>
        <v>14.74</v>
      </c>
      <c r="D482" s="116"/>
      <c r="E482" s="68">
        <f t="shared" si="146"/>
        <v>727.09202765052873</v>
      </c>
      <c r="F482" s="80">
        <f t="shared" si="158"/>
        <v>0.5760000000000004</v>
      </c>
      <c r="G482" s="80">
        <f t="shared" si="159"/>
        <v>6.7599999999998985</v>
      </c>
      <c r="H482" s="80">
        <f t="shared" si="163"/>
        <v>3.3799999999999493</v>
      </c>
      <c r="I482" s="80">
        <f t="shared" si="163"/>
        <v>3.3799999999999493</v>
      </c>
      <c r="J482" s="81">
        <f t="shared" si="148"/>
        <v>4.3177599999999439</v>
      </c>
      <c r="K482" s="82">
        <f t="shared" si="149"/>
        <v>49.327817343997879</v>
      </c>
      <c r="L482" s="70">
        <f t="shared" si="150"/>
        <v>4.5504629974788045E+28</v>
      </c>
      <c r="M482" s="67">
        <f t="shared" si="161"/>
        <v>95.200000000000045</v>
      </c>
      <c r="N482" s="71">
        <v>476</v>
      </c>
      <c r="O482" s="94">
        <f t="shared" si="151"/>
        <v>476</v>
      </c>
      <c r="P482" s="94">
        <f t="shared" si="152"/>
        <v>10</v>
      </c>
      <c r="Q482" s="72">
        <v>1</v>
      </c>
      <c r="R482" s="94">
        <f>R$3/U$3</f>
        <v>0.90909090909090906</v>
      </c>
      <c r="S482" s="93">
        <f>S481*Q482</f>
        <v>2.7231544770211883E+23</v>
      </c>
      <c r="T482" s="93">
        <f t="shared" si="153"/>
        <v>5.8127071746898034E+27</v>
      </c>
      <c r="U482" s="93">
        <f t="shared" si="154"/>
        <v>4.5504629974788043E+29</v>
      </c>
      <c r="V482" s="93">
        <f t="shared" si="155"/>
        <v>2.2752314987394022E+30</v>
      </c>
      <c r="W482" s="93">
        <f t="shared" si="156"/>
        <v>375739.73333333334</v>
      </c>
      <c r="X482" s="94">
        <f t="shared" si="157"/>
        <v>78.284745140660576</v>
      </c>
      <c r="Y482" s="120">
        <f>X482/(($C482/R$3))</f>
        <v>5.3110410543188991</v>
      </c>
    </row>
    <row r="483" spans="1:25">
      <c r="A483" s="67">
        <v>8192</v>
      </c>
      <c r="B483" s="67">
        <f t="shared" si="147"/>
        <v>15.9</v>
      </c>
      <c r="C483" s="112">
        <f t="shared" si="162"/>
        <v>14.74</v>
      </c>
      <c r="D483" s="116"/>
      <c r="E483" s="68">
        <f t="shared" si="146"/>
        <v>731.19212913705348</v>
      </c>
      <c r="F483" s="80">
        <f t="shared" si="158"/>
        <v>0.5770000000000004</v>
      </c>
      <c r="G483" s="80">
        <f t="shared" si="159"/>
        <v>6.7699999999998983</v>
      </c>
      <c r="H483" s="80">
        <f t="shared" si="163"/>
        <v>3.3849999999999492</v>
      </c>
      <c r="I483" s="80">
        <f t="shared" si="163"/>
        <v>3.3849999999999492</v>
      </c>
      <c r="J483" s="81">
        <f t="shared" si="148"/>
        <v>4.3292899999999435</v>
      </c>
      <c r="K483" s="82">
        <f t="shared" si="149"/>
        <v>49.605978910247863</v>
      </c>
      <c r="L483" s="70">
        <f t="shared" si="150"/>
        <v>5.2271093596787806E+28</v>
      </c>
      <c r="M483" s="67">
        <f t="shared" si="161"/>
        <v>95.400000000000063</v>
      </c>
      <c r="N483" s="71">
        <v>477</v>
      </c>
      <c r="O483" s="94">
        <f t="shared" si="151"/>
        <v>477</v>
      </c>
      <c r="P483" s="94">
        <f t="shared" si="152"/>
        <v>10</v>
      </c>
      <c r="Q483" s="72">
        <v>1</v>
      </c>
      <c r="R483" s="94">
        <f>R$3/U$3</f>
        <v>0.90909090909090906</v>
      </c>
      <c r="S483" s="93">
        <f>S482*Q483</f>
        <v>2.7231544770211883E+23</v>
      </c>
      <c r="T483" s="93">
        <f t="shared" si="153"/>
        <v>5.8577656978574067E+27</v>
      </c>
      <c r="U483" s="93">
        <f t="shared" si="154"/>
        <v>5.2271093596787802E+29</v>
      </c>
      <c r="V483" s="93">
        <f t="shared" si="155"/>
        <v>2.6135546798393898E+30</v>
      </c>
      <c r="W483" s="93">
        <f t="shared" si="156"/>
        <v>376012.79999999999</v>
      </c>
      <c r="X483" s="94">
        <f t="shared" si="157"/>
        <v>89.233841524093364</v>
      </c>
      <c r="Y483" s="120">
        <f>X483/(($C483/R$3))</f>
        <v>6.0538562770755338</v>
      </c>
    </row>
    <row r="484" spans="1:25">
      <c r="A484" s="67">
        <v>8192</v>
      </c>
      <c r="B484" s="67">
        <f t="shared" si="147"/>
        <v>15.933333333333334</v>
      </c>
      <c r="C484" s="112">
        <f t="shared" si="162"/>
        <v>14.74</v>
      </c>
      <c r="D484" s="116"/>
      <c r="E484" s="68">
        <f t="shared" si="146"/>
        <v>735.31031494532829</v>
      </c>
      <c r="F484" s="80">
        <f t="shared" si="158"/>
        <v>0.5780000000000004</v>
      </c>
      <c r="G484" s="80">
        <f t="shared" si="159"/>
        <v>6.7799999999998981</v>
      </c>
      <c r="H484" s="80">
        <f t="shared" si="163"/>
        <v>3.3899999999999491</v>
      </c>
      <c r="I484" s="80">
        <f t="shared" si="163"/>
        <v>3.3899999999999491</v>
      </c>
      <c r="J484" s="81">
        <f t="shared" si="148"/>
        <v>4.3408399999999432</v>
      </c>
      <c r="K484" s="82">
        <f t="shared" si="149"/>
        <v>49.885367363997851</v>
      </c>
      <c r="L484" s="70">
        <f t="shared" si="150"/>
        <v>6.0043719228526199E+28</v>
      </c>
      <c r="M484" s="67">
        <f t="shared" si="161"/>
        <v>95.600000000000051</v>
      </c>
      <c r="N484" s="71">
        <v>478</v>
      </c>
      <c r="O484" s="94">
        <f t="shared" si="151"/>
        <v>478</v>
      </c>
      <c r="P484" s="94">
        <f t="shared" si="152"/>
        <v>10</v>
      </c>
      <c r="Q484" s="72">
        <v>1</v>
      </c>
      <c r="R484" s="94">
        <f>R$3/U$3</f>
        <v>0.90909090909090906</v>
      </c>
      <c r="S484" s="93">
        <f>S483*Q484</f>
        <v>2.7231544770211883E+23</v>
      </c>
      <c r="T484" s="93">
        <f t="shared" si="153"/>
        <v>5.9031071259187389E+27</v>
      </c>
      <c r="U484" s="93">
        <f t="shared" si="154"/>
        <v>6.0043719228526202E+29</v>
      </c>
      <c r="V484" s="93">
        <f t="shared" si="155"/>
        <v>3.0021859614263098E+30</v>
      </c>
      <c r="W484" s="93">
        <f t="shared" si="156"/>
        <v>376285.8666666667</v>
      </c>
      <c r="X484" s="94">
        <f t="shared" si="157"/>
        <v>101.71544908086216</v>
      </c>
      <c r="Y484" s="120">
        <f>X484/(($C484/R$3))</f>
        <v>6.9006410502620188</v>
      </c>
    </row>
    <row r="485" spans="1:25">
      <c r="A485" s="67">
        <v>8192</v>
      </c>
      <c r="B485" s="67">
        <f t="shared" si="147"/>
        <v>15.966666666666667</v>
      </c>
      <c r="C485" s="112">
        <f t="shared" si="162"/>
        <v>14.74</v>
      </c>
      <c r="D485" s="116"/>
      <c r="E485" s="68">
        <f t="shared" si="146"/>
        <v>739.44664057145314</v>
      </c>
      <c r="F485" s="80">
        <f t="shared" si="158"/>
        <v>0.5790000000000004</v>
      </c>
      <c r="G485" s="80">
        <f t="shared" si="159"/>
        <v>6.7899999999998979</v>
      </c>
      <c r="H485" s="80">
        <f t="shared" si="163"/>
        <v>3.3949999999999489</v>
      </c>
      <c r="I485" s="80">
        <f t="shared" si="163"/>
        <v>3.3949999999999489</v>
      </c>
      <c r="J485" s="81">
        <f t="shared" si="148"/>
        <v>4.352409999999943</v>
      </c>
      <c r="K485" s="82">
        <f t="shared" si="149"/>
        <v>50.165986470247837</v>
      </c>
      <c r="L485" s="70">
        <f t="shared" si="150"/>
        <v>6.8972121505711902E+28</v>
      </c>
      <c r="M485" s="67">
        <f t="shared" si="161"/>
        <v>95.80000000000004</v>
      </c>
      <c r="N485" s="71">
        <v>479</v>
      </c>
      <c r="O485" s="94">
        <f t="shared" si="151"/>
        <v>479</v>
      </c>
      <c r="P485" s="94">
        <f t="shared" si="152"/>
        <v>10</v>
      </c>
      <c r="Q485" s="72">
        <v>1</v>
      </c>
      <c r="R485" s="94">
        <f>R$3/U$3</f>
        <v>0.90909090909090906</v>
      </c>
      <c r="S485" s="93">
        <f>S484*Q485</f>
        <v>2.7231544770211883E+23</v>
      </c>
      <c r="T485" s="93">
        <f t="shared" si="153"/>
        <v>5.9487328165142211E+27</v>
      </c>
      <c r="U485" s="93">
        <f t="shared" si="154"/>
        <v>6.8972121505711909E+29</v>
      </c>
      <c r="V485" s="93">
        <f t="shared" si="155"/>
        <v>3.4486060752855951E+30</v>
      </c>
      <c r="W485" s="93">
        <f t="shared" si="156"/>
        <v>376558.93333333335</v>
      </c>
      <c r="X485" s="94">
        <f t="shared" si="157"/>
        <v>115.94422481749231</v>
      </c>
      <c r="Y485" s="120">
        <f>X485/(($C485/R$3))</f>
        <v>7.8659582644160322</v>
      </c>
    </row>
    <row r="486" spans="1:25">
      <c r="A486" s="67">
        <v>8192</v>
      </c>
      <c r="B486" s="67">
        <f t="shared" si="147"/>
        <v>16</v>
      </c>
      <c r="C486" s="112">
        <f t="shared" si="162"/>
        <v>14.74</v>
      </c>
      <c r="D486" s="116"/>
      <c r="E486" s="68">
        <f t="shared" si="146"/>
        <v>743.60116159996801</v>
      </c>
      <c r="F486" s="80">
        <f t="shared" si="158"/>
        <v>0.5800000000000004</v>
      </c>
      <c r="G486" s="80">
        <f t="shared" si="159"/>
        <v>6.7999999999998977</v>
      </c>
      <c r="H486" s="80">
        <f t="shared" si="163"/>
        <v>3.3999999999999488</v>
      </c>
      <c r="I486" s="80">
        <f t="shared" si="163"/>
        <v>3.3999999999999488</v>
      </c>
      <c r="J486" s="81">
        <f t="shared" si="148"/>
        <v>4.363999999999943</v>
      </c>
      <c r="K486" s="82">
        <f t="shared" si="149"/>
        <v>50.447839999997825</v>
      </c>
      <c r="L486" s="70">
        <f t="shared" si="150"/>
        <v>7.9228162514266888E+28</v>
      </c>
      <c r="M486" s="67">
        <f t="shared" si="161"/>
        <v>96.000000000000057</v>
      </c>
      <c r="N486" s="71">
        <v>480</v>
      </c>
      <c r="O486" s="94">
        <f t="shared" si="151"/>
        <v>480</v>
      </c>
      <c r="P486" s="94">
        <f t="shared" si="152"/>
        <v>10</v>
      </c>
      <c r="Q486" s="72">
        <v>4</v>
      </c>
      <c r="R486" s="94">
        <f>R$3/U$3</f>
        <v>0.90909090909090906</v>
      </c>
      <c r="S486" s="93">
        <f>S485*Q486</f>
        <v>1.0892617908084753E+24</v>
      </c>
      <c r="T486" s="93">
        <f t="shared" si="153"/>
        <v>2.3978576526901991E+28</v>
      </c>
      <c r="U486" s="93">
        <f t="shared" si="154"/>
        <v>7.9228162514266885E+29</v>
      </c>
      <c r="V486" s="93">
        <f t="shared" si="155"/>
        <v>3.9614081257133441E+30</v>
      </c>
      <c r="W486" s="93">
        <f t="shared" si="156"/>
        <v>376832</v>
      </c>
      <c r="X486" s="94">
        <f t="shared" si="157"/>
        <v>33.041228458820065</v>
      </c>
      <c r="Y486" s="120">
        <f>X486/(($C486/R$3))</f>
        <v>2.2416030162021752</v>
      </c>
    </row>
    <row r="487" spans="1:25">
      <c r="A487" s="67">
        <v>8192</v>
      </c>
      <c r="B487" s="67">
        <f t="shared" si="147"/>
        <v>16.033333333333335</v>
      </c>
      <c r="C487" s="112">
        <f t="shared" si="162"/>
        <v>14.74</v>
      </c>
      <c r="D487" s="116"/>
      <c r="E487" s="68">
        <f t="shared" si="146"/>
        <v>747.77393370385289</v>
      </c>
      <c r="F487" s="80">
        <f t="shared" si="158"/>
        <v>0.58100000000000041</v>
      </c>
      <c r="G487" s="80">
        <f t="shared" si="159"/>
        <v>6.8099999999998975</v>
      </c>
      <c r="H487" s="80">
        <f t="shared" si="163"/>
        <v>3.4049999999999487</v>
      </c>
      <c r="I487" s="80">
        <f t="shared" si="163"/>
        <v>3.4049999999999487</v>
      </c>
      <c r="J487" s="81">
        <f t="shared" si="148"/>
        <v>4.3756099999999432</v>
      </c>
      <c r="K487" s="82">
        <f t="shared" si="149"/>
        <v>50.730931730247818</v>
      </c>
      <c r="L487" s="70">
        <f t="shared" si="150"/>
        <v>9.1009259949576143E+28</v>
      </c>
      <c r="M487" s="67">
        <f t="shared" si="161"/>
        <v>96.200000000000045</v>
      </c>
      <c r="N487" s="71">
        <v>481</v>
      </c>
      <c r="O487" s="94">
        <f t="shared" si="151"/>
        <v>481</v>
      </c>
      <c r="P487" s="94">
        <f t="shared" si="152"/>
        <v>10</v>
      </c>
      <c r="Q487" s="72">
        <v>1</v>
      </c>
      <c r="R487" s="94">
        <f>R$3/U$3</f>
        <v>0.90909090909090906</v>
      </c>
      <c r="S487" s="93">
        <f>S486*Q487</f>
        <v>1.0892617908084753E+24</v>
      </c>
      <c r="T487" s="93">
        <f t="shared" si="153"/>
        <v>2.4163369752331407E+28</v>
      </c>
      <c r="U487" s="93">
        <f t="shared" si="154"/>
        <v>9.1009259949576143E+29</v>
      </c>
      <c r="V487" s="93">
        <f t="shared" si="155"/>
        <v>4.5504629974788073E+30</v>
      </c>
      <c r="W487" s="93">
        <f t="shared" si="156"/>
        <v>377105.06666666665</v>
      </c>
      <c r="X487" s="94">
        <f t="shared" si="157"/>
        <v>37.664142411591868</v>
      </c>
      <c r="Y487" s="120">
        <f>X487/(($C487/R$3))</f>
        <v>2.5552335421704115</v>
      </c>
    </row>
    <row r="488" spans="1:25">
      <c r="A488" s="67">
        <v>8192</v>
      </c>
      <c r="B488" s="67">
        <f t="shared" si="147"/>
        <v>16.066666666666666</v>
      </c>
      <c r="C488" s="112">
        <f t="shared" si="162"/>
        <v>14.74</v>
      </c>
      <c r="D488" s="116"/>
      <c r="E488" s="68">
        <f t="shared" si="146"/>
        <v>751.96501264452741</v>
      </c>
      <c r="F488" s="80">
        <f t="shared" si="158"/>
        <v>0.58200000000000041</v>
      </c>
      <c r="G488" s="80">
        <f t="shared" si="159"/>
        <v>6.8199999999998973</v>
      </c>
      <c r="H488" s="80">
        <f t="shared" ref="H488:I503" si="164">H487+0.5%</f>
        <v>3.4099999999999486</v>
      </c>
      <c r="I488" s="80">
        <f t="shared" si="164"/>
        <v>3.4099999999999486</v>
      </c>
      <c r="J488" s="81">
        <f t="shared" si="148"/>
        <v>4.3872399999999425</v>
      </c>
      <c r="K488" s="82">
        <f t="shared" si="149"/>
        <v>51.015265443997791</v>
      </c>
      <c r="L488" s="70">
        <f t="shared" si="150"/>
        <v>1.0454218719357565E+29</v>
      </c>
      <c r="M488" s="67">
        <f t="shared" si="161"/>
        <v>96.400000000000034</v>
      </c>
      <c r="N488" s="71">
        <v>482</v>
      </c>
      <c r="O488" s="94">
        <f t="shared" si="151"/>
        <v>482</v>
      </c>
      <c r="P488" s="94">
        <f t="shared" si="152"/>
        <v>10</v>
      </c>
      <c r="Q488" s="72">
        <v>1</v>
      </c>
      <c r="R488" s="94">
        <f>R$3/U$3</f>
        <v>0.90909090909090906</v>
      </c>
      <c r="S488" s="93">
        <f>S487*Q488</f>
        <v>1.0892617908084753E+24</v>
      </c>
      <c r="T488" s="93">
        <f t="shared" si="153"/>
        <v>2.4349316426290547E+28</v>
      </c>
      <c r="U488" s="93">
        <f t="shared" si="154"/>
        <v>1.0454218719357565E+30</v>
      </c>
      <c r="V488" s="93">
        <f t="shared" si="155"/>
        <v>5.2271093596787819E+30</v>
      </c>
      <c r="W488" s="93">
        <f t="shared" si="156"/>
        <v>377378.1333333333</v>
      </c>
      <c r="X488" s="94">
        <f t="shared" si="157"/>
        <v>42.934341713469585</v>
      </c>
      <c r="Y488" s="120">
        <f>X488/(($C488/R$3))</f>
        <v>2.9127775925013286</v>
      </c>
    </row>
    <row r="489" spans="1:25">
      <c r="A489" s="67">
        <v>8192</v>
      </c>
      <c r="B489" s="67">
        <f t="shared" si="147"/>
        <v>16.100000000000001</v>
      </c>
      <c r="C489" s="112">
        <f t="shared" si="162"/>
        <v>14.74</v>
      </c>
      <c r="D489" s="116"/>
      <c r="E489" s="68">
        <f t="shared" si="146"/>
        <v>756.17445427185226</v>
      </c>
      <c r="F489" s="80">
        <f t="shared" si="158"/>
        <v>0.58300000000000041</v>
      </c>
      <c r="G489" s="80">
        <f t="shared" si="159"/>
        <v>6.829999999999897</v>
      </c>
      <c r="H489" s="80">
        <f t="shared" si="164"/>
        <v>3.4149999999999485</v>
      </c>
      <c r="I489" s="80">
        <f t="shared" si="164"/>
        <v>3.4149999999999485</v>
      </c>
      <c r="J489" s="81">
        <f t="shared" si="148"/>
        <v>4.398889999999942</v>
      </c>
      <c r="K489" s="82">
        <f t="shared" si="149"/>
        <v>51.300844930247777</v>
      </c>
      <c r="L489" s="70">
        <f t="shared" si="150"/>
        <v>1.2008743845705245E+29</v>
      </c>
      <c r="M489" s="67">
        <f t="shared" si="161"/>
        <v>96.600000000000051</v>
      </c>
      <c r="N489" s="71">
        <v>483</v>
      </c>
      <c r="O489" s="94">
        <f t="shared" si="151"/>
        <v>483</v>
      </c>
      <c r="P489" s="94">
        <f t="shared" si="152"/>
        <v>10</v>
      </c>
      <c r="Q489" s="72">
        <v>1</v>
      </c>
      <c r="R489" s="94">
        <f>R$3/U$3</f>
        <v>0.90909090909090906</v>
      </c>
      <c r="S489" s="93">
        <f>S488*Q489</f>
        <v>1.0892617908084753E+24</v>
      </c>
      <c r="T489" s="93">
        <f t="shared" si="153"/>
        <v>2.4536422050578842E+28</v>
      </c>
      <c r="U489" s="93">
        <f t="shared" si="154"/>
        <v>1.2008743845705245E+30</v>
      </c>
      <c r="V489" s="93">
        <f t="shared" si="155"/>
        <v>6.0043719228526219E+30</v>
      </c>
      <c r="W489" s="93">
        <f t="shared" si="156"/>
        <v>377651.20000000001</v>
      </c>
      <c r="X489" s="94">
        <f t="shared" si="157"/>
        <v>48.94252234881958</v>
      </c>
      <c r="Y489" s="120">
        <f>X489/(($C489/R$3))</f>
        <v>3.3203882190515319</v>
      </c>
    </row>
    <row r="490" spans="1:25">
      <c r="A490" s="67">
        <v>8192</v>
      </c>
      <c r="B490" s="67">
        <f t="shared" si="147"/>
        <v>16.133333333333333</v>
      </c>
      <c r="C490" s="112">
        <f t="shared" si="162"/>
        <v>14.74</v>
      </c>
      <c r="D490" s="116"/>
      <c r="E490" s="68">
        <f t="shared" si="146"/>
        <v>760.40231452412718</v>
      </c>
      <c r="F490" s="80">
        <f t="shared" si="158"/>
        <v>0.58400000000000041</v>
      </c>
      <c r="G490" s="80">
        <f t="shared" si="159"/>
        <v>6.8399999999998968</v>
      </c>
      <c r="H490" s="80">
        <f t="shared" si="164"/>
        <v>3.4199999999999484</v>
      </c>
      <c r="I490" s="80">
        <f t="shared" si="164"/>
        <v>3.4199999999999484</v>
      </c>
      <c r="J490" s="81">
        <f t="shared" si="148"/>
        <v>4.4105599999999425</v>
      </c>
      <c r="K490" s="82">
        <f t="shared" si="149"/>
        <v>51.587673983997774</v>
      </c>
      <c r="L490" s="70">
        <f t="shared" si="150"/>
        <v>1.3794424301142382E+29</v>
      </c>
      <c r="M490" s="67">
        <f t="shared" si="161"/>
        <v>96.80000000000004</v>
      </c>
      <c r="N490" s="71">
        <v>484</v>
      </c>
      <c r="O490" s="94">
        <f t="shared" si="151"/>
        <v>484</v>
      </c>
      <c r="P490" s="94">
        <f t="shared" si="152"/>
        <v>10</v>
      </c>
      <c r="Q490" s="72">
        <v>1</v>
      </c>
      <c r="R490" s="94">
        <f>R$3/U$3</f>
        <v>0.90909090909090906</v>
      </c>
      <c r="S490" s="93">
        <f>S489*Q490</f>
        <v>1.0892617908084753E+24</v>
      </c>
      <c r="T490" s="93">
        <f t="shared" si="153"/>
        <v>2.4724692144879414E+28</v>
      </c>
      <c r="U490" s="93">
        <f t="shared" si="154"/>
        <v>1.3794424301142382E+30</v>
      </c>
      <c r="V490" s="93">
        <f t="shared" si="155"/>
        <v>6.8972121505711903E+30</v>
      </c>
      <c r="W490" s="93">
        <f t="shared" si="156"/>
        <v>377924.26666666666</v>
      </c>
      <c r="X490" s="94">
        <f t="shared" si="157"/>
        <v>55.792097310296597</v>
      </c>
      <c r="Y490" s="120">
        <f>X490/(($C490/R$3))</f>
        <v>3.7850812286497013</v>
      </c>
    </row>
    <row r="491" spans="1:25">
      <c r="A491" s="67">
        <v>8192</v>
      </c>
      <c r="B491" s="67">
        <f t="shared" si="147"/>
        <v>16.166666666666668</v>
      </c>
      <c r="C491" s="112">
        <f t="shared" si="162"/>
        <v>14.74</v>
      </c>
      <c r="D491" s="116"/>
      <c r="E491" s="68">
        <f t="shared" si="146"/>
        <v>764.64864942809174</v>
      </c>
      <c r="F491" s="80">
        <f t="shared" si="158"/>
        <v>0.58500000000000041</v>
      </c>
      <c r="G491" s="80">
        <f t="shared" si="159"/>
        <v>6.8499999999998966</v>
      </c>
      <c r="H491" s="80">
        <f t="shared" si="164"/>
        <v>3.4249999999999483</v>
      </c>
      <c r="I491" s="80">
        <f t="shared" si="164"/>
        <v>3.4249999999999483</v>
      </c>
      <c r="J491" s="81">
        <f t="shared" si="148"/>
        <v>4.4222499999999414</v>
      </c>
      <c r="K491" s="82">
        <f t="shared" si="149"/>
        <v>51.875756406247746</v>
      </c>
      <c r="L491" s="70">
        <f t="shared" si="150"/>
        <v>1.5845632502853381E+29</v>
      </c>
      <c r="M491" s="67">
        <f t="shared" si="161"/>
        <v>97.000000000000057</v>
      </c>
      <c r="N491" s="71">
        <v>485</v>
      </c>
      <c r="O491" s="94">
        <f t="shared" si="151"/>
        <v>485</v>
      </c>
      <c r="P491" s="94">
        <f t="shared" si="152"/>
        <v>10</v>
      </c>
      <c r="Q491" s="72">
        <v>1</v>
      </c>
      <c r="R491" s="94">
        <f>R$3/U$3</f>
        <v>0.90909090909090906</v>
      </c>
      <c r="S491" s="93">
        <f>S490*Q491</f>
        <v>1.0892617908084753E+24</v>
      </c>
      <c r="T491" s="93">
        <f t="shared" si="153"/>
        <v>2.4914132246788745E+28</v>
      </c>
      <c r="U491" s="93">
        <f t="shared" si="154"/>
        <v>1.584563250285338E+30</v>
      </c>
      <c r="V491" s="93">
        <f t="shared" si="155"/>
        <v>7.9228162514266905E+30</v>
      </c>
      <c r="W491" s="93">
        <f t="shared" si="156"/>
        <v>378197.33333333337</v>
      </c>
      <c r="X491" s="94">
        <f t="shared" si="157"/>
        <v>63.600980944844146</v>
      </c>
      <c r="Y491" s="120">
        <f>X491/(($C491/R$3))</f>
        <v>4.3148562377777573</v>
      </c>
    </row>
    <row r="492" spans="1:25">
      <c r="A492" s="67">
        <v>8192</v>
      </c>
      <c r="B492" s="67">
        <f t="shared" si="147"/>
        <v>16.2</v>
      </c>
      <c r="C492" s="112">
        <f t="shared" si="162"/>
        <v>14.74</v>
      </c>
      <c r="D492" s="116"/>
      <c r="E492" s="68">
        <f t="shared" si="146"/>
        <v>768.91351509892684</v>
      </c>
      <c r="F492" s="80">
        <f t="shared" si="158"/>
        <v>0.58600000000000041</v>
      </c>
      <c r="G492" s="80">
        <f t="shared" si="159"/>
        <v>6.8599999999998964</v>
      </c>
      <c r="H492" s="80">
        <f t="shared" si="164"/>
        <v>3.4299999999999482</v>
      </c>
      <c r="I492" s="80">
        <f t="shared" si="164"/>
        <v>3.4299999999999482</v>
      </c>
      <c r="J492" s="81">
        <f t="shared" si="148"/>
        <v>4.4339599999999422</v>
      </c>
      <c r="K492" s="82">
        <f t="shared" si="149"/>
        <v>52.165096003997746</v>
      </c>
      <c r="L492" s="70">
        <f t="shared" si="150"/>
        <v>1.8201851989915229E+29</v>
      </c>
      <c r="M492" s="67">
        <f t="shared" si="161"/>
        <v>97.200000000000045</v>
      </c>
      <c r="N492" s="71">
        <v>486</v>
      </c>
      <c r="O492" s="94">
        <f t="shared" si="151"/>
        <v>486</v>
      </c>
      <c r="P492" s="94">
        <f t="shared" si="152"/>
        <v>10</v>
      </c>
      <c r="Q492" s="72">
        <v>1</v>
      </c>
      <c r="R492" s="94">
        <f>R$3/U$3</f>
        <v>0.90909090909090906</v>
      </c>
      <c r="S492" s="93">
        <f>S491*Q492</f>
        <v>1.0892617908084753E+24</v>
      </c>
      <c r="T492" s="93">
        <f t="shared" si="153"/>
        <v>2.5104747911846509E+28</v>
      </c>
      <c r="U492" s="93">
        <f t="shared" si="154"/>
        <v>1.8201851989915229E+30</v>
      </c>
      <c r="V492" s="93">
        <f t="shared" si="155"/>
        <v>9.1009259949576146E+30</v>
      </c>
      <c r="W492" s="93">
        <f t="shared" si="156"/>
        <v>378470.40000000002</v>
      </c>
      <c r="X492" s="94">
        <f t="shared" si="157"/>
        <v>72.503623831753671</v>
      </c>
      <c r="Y492" s="120">
        <f>X492/(($C492/R$3))</f>
        <v>4.9188347239995709</v>
      </c>
    </row>
    <row r="493" spans="1:25">
      <c r="A493" s="67">
        <v>8192</v>
      </c>
      <c r="B493" s="67">
        <f t="shared" si="147"/>
        <v>16.233333333333334</v>
      </c>
      <c r="C493" s="112">
        <f t="shared" si="162"/>
        <v>14.74</v>
      </c>
      <c r="D493" s="116"/>
      <c r="E493" s="68">
        <f t="shared" si="146"/>
        <v>773.19696774025135</v>
      </c>
      <c r="F493" s="80">
        <f t="shared" si="158"/>
        <v>0.58700000000000041</v>
      </c>
      <c r="G493" s="80">
        <f t="shared" si="159"/>
        <v>6.8699999999998962</v>
      </c>
      <c r="H493" s="80">
        <f t="shared" si="164"/>
        <v>3.4349999999999481</v>
      </c>
      <c r="I493" s="80">
        <f t="shared" si="164"/>
        <v>3.4349999999999481</v>
      </c>
      <c r="J493" s="81">
        <f t="shared" si="148"/>
        <v>4.4456899999999413</v>
      </c>
      <c r="K493" s="82">
        <f t="shared" si="149"/>
        <v>52.455696590247719</v>
      </c>
      <c r="L493" s="70">
        <f t="shared" si="150"/>
        <v>2.0908437438715136E+29</v>
      </c>
      <c r="M493" s="67">
        <f t="shared" si="161"/>
        <v>97.400000000000048</v>
      </c>
      <c r="N493" s="71">
        <v>487</v>
      </c>
      <c r="O493" s="94">
        <f t="shared" si="151"/>
        <v>487</v>
      </c>
      <c r="P493" s="94">
        <f t="shared" si="152"/>
        <v>10</v>
      </c>
      <c r="Q493" s="72">
        <v>1</v>
      </c>
      <c r="R493" s="94">
        <f>R$3/U$3</f>
        <v>0.90909090909090906</v>
      </c>
      <c r="S493" s="93">
        <f>S492*Q493</f>
        <v>1.0892617908084753E+24</v>
      </c>
      <c r="T493" s="93">
        <f t="shared" si="153"/>
        <v>2.5296544713565127E+28</v>
      </c>
      <c r="U493" s="93">
        <f t="shared" si="154"/>
        <v>2.0908437438715138E+30</v>
      </c>
      <c r="V493" s="93">
        <f t="shared" si="155"/>
        <v>1.0454218719357568E+31</v>
      </c>
      <c r="W493" s="93">
        <f t="shared" si="156"/>
        <v>378743.46666666667</v>
      </c>
      <c r="X493" s="94">
        <f t="shared" si="157"/>
        <v>82.653333391825285</v>
      </c>
      <c r="Y493" s="120">
        <f>X493/(($C493/R$3))</f>
        <v>5.6074174621319735</v>
      </c>
    </row>
    <row r="494" spans="1:25">
      <c r="A494" s="67">
        <v>8192</v>
      </c>
      <c r="B494" s="67">
        <f t="shared" si="147"/>
        <v>16.266666666666666</v>
      </c>
      <c r="C494" s="112">
        <f t="shared" si="162"/>
        <v>14.74</v>
      </c>
      <c r="D494" s="116"/>
      <c r="E494" s="68">
        <f t="shared" si="146"/>
        <v>777.4990636441263</v>
      </c>
      <c r="F494" s="80">
        <f t="shared" si="158"/>
        <v>0.58800000000000041</v>
      </c>
      <c r="G494" s="80">
        <f t="shared" si="159"/>
        <v>6.879999999999896</v>
      </c>
      <c r="H494" s="80">
        <f t="shared" si="164"/>
        <v>3.439999999999948</v>
      </c>
      <c r="I494" s="80">
        <f t="shared" si="164"/>
        <v>3.439999999999948</v>
      </c>
      <c r="J494" s="81">
        <f t="shared" si="148"/>
        <v>4.4574399999999414</v>
      </c>
      <c r="K494" s="82">
        <f t="shared" si="149"/>
        <v>52.747561983997713</v>
      </c>
      <c r="L494" s="70">
        <f t="shared" si="150"/>
        <v>2.4017487691410501E+29</v>
      </c>
      <c r="M494" s="67">
        <f t="shared" si="161"/>
        <v>97.600000000000051</v>
      </c>
      <c r="N494" s="71">
        <v>488</v>
      </c>
      <c r="O494" s="94">
        <f t="shared" si="151"/>
        <v>488</v>
      </c>
      <c r="P494" s="94">
        <f t="shared" si="152"/>
        <v>10</v>
      </c>
      <c r="Q494" s="72">
        <v>1</v>
      </c>
      <c r="R494" s="94">
        <f>R$3/U$3</f>
        <v>0.90909090909090906</v>
      </c>
      <c r="S494" s="93">
        <f>S493*Q494</f>
        <v>1.0892617908084753E+24</v>
      </c>
      <c r="T494" s="93">
        <f t="shared" si="153"/>
        <v>2.5489528243459595E+28</v>
      </c>
      <c r="U494" s="93">
        <f t="shared" si="154"/>
        <v>2.4017487691410501E+30</v>
      </c>
      <c r="V494" s="93">
        <f t="shared" si="155"/>
        <v>1.2008743845705251E+31</v>
      </c>
      <c r="W494" s="93">
        <f t="shared" si="156"/>
        <v>379016.53333333333</v>
      </c>
      <c r="X494" s="94">
        <f t="shared" si="157"/>
        <v>94.224920375186585</v>
      </c>
      <c r="Y494" s="120">
        <f>X494/(($C494/R$3))</f>
        <v>6.3924640688729024</v>
      </c>
    </row>
    <row r="495" spans="1:25">
      <c r="A495" s="67">
        <v>8192</v>
      </c>
      <c r="B495" s="67">
        <f t="shared" si="147"/>
        <v>16.3</v>
      </c>
      <c r="C495" s="112">
        <f t="shared" si="162"/>
        <v>14.74</v>
      </c>
      <c r="D495" s="116"/>
      <c r="E495" s="68">
        <f t="shared" si="146"/>
        <v>781.81985919105102</v>
      </c>
      <c r="F495" s="80">
        <f t="shared" si="158"/>
        <v>0.58900000000000041</v>
      </c>
      <c r="G495" s="80">
        <f t="shared" si="159"/>
        <v>6.8899999999998958</v>
      </c>
      <c r="H495" s="80">
        <f t="shared" si="164"/>
        <v>3.4449999999999479</v>
      </c>
      <c r="I495" s="80">
        <f t="shared" si="164"/>
        <v>3.4449999999999479</v>
      </c>
      <c r="J495" s="81">
        <f t="shared" si="148"/>
        <v>4.4692099999999408</v>
      </c>
      <c r="K495" s="82">
        <f t="shared" si="149"/>
        <v>53.040696010247693</v>
      </c>
      <c r="L495" s="70">
        <f t="shared" si="150"/>
        <v>2.7588848602284782E+29</v>
      </c>
      <c r="M495" s="67">
        <f t="shared" si="161"/>
        <v>97.800000000000054</v>
      </c>
      <c r="N495" s="71">
        <v>489</v>
      </c>
      <c r="O495" s="94">
        <f t="shared" si="151"/>
        <v>489</v>
      </c>
      <c r="P495" s="94">
        <f t="shared" si="152"/>
        <v>10</v>
      </c>
      <c r="Q495" s="72">
        <v>1</v>
      </c>
      <c r="R495" s="94">
        <f>R$3/U$3</f>
        <v>0.90909090909090906</v>
      </c>
      <c r="S495" s="93">
        <f>S494*Q495</f>
        <v>1.0892617908084753E+24</v>
      </c>
      <c r="T495" s="93">
        <f t="shared" si="153"/>
        <v>2.5683704111077111E+28</v>
      </c>
      <c r="U495" s="93">
        <f t="shared" si="154"/>
        <v>2.758884860228478E+30</v>
      </c>
      <c r="V495" s="93">
        <f t="shared" si="155"/>
        <v>1.379442430114239E+31</v>
      </c>
      <c r="W495" s="93">
        <f t="shared" si="156"/>
        <v>379289.59999999998</v>
      </c>
      <c r="X495" s="94">
        <f t="shared" si="157"/>
        <v>107.41771701997611</v>
      </c>
      <c r="Y495" s="120">
        <f>X495/(($C495/R$3))</f>
        <v>7.2874977625492612</v>
      </c>
    </row>
    <row r="496" spans="1:25">
      <c r="A496" s="67">
        <v>8192</v>
      </c>
      <c r="B496" s="67">
        <f t="shared" si="147"/>
        <v>16.333333333333332</v>
      </c>
      <c r="C496" s="112">
        <f t="shared" si="162"/>
        <v>14.74</v>
      </c>
      <c r="D496" s="116"/>
      <c r="E496" s="68">
        <f t="shared" si="146"/>
        <v>786.15941084996575</v>
      </c>
      <c r="F496" s="80">
        <f t="shared" si="158"/>
        <v>0.59000000000000041</v>
      </c>
      <c r="G496" s="80">
        <f t="shared" si="159"/>
        <v>6.8999999999998956</v>
      </c>
      <c r="H496" s="80">
        <f t="shared" si="164"/>
        <v>3.4499999999999478</v>
      </c>
      <c r="I496" s="80">
        <f t="shared" si="164"/>
        <v>3.4499999999999478</v>
      </c>
      <c r="J496" s="81">
        <f t="shared" si="148"/>
        <v>4.4809999999999404</v>
      </c>
      <c r="K496" s="82">
        <f t="shared" si="149"/>
        <v>53.335102499997674</v>
      </c>
      <c r="L496" s="70">
        <f t="shared" si="150"/>
        <v>3.1691265005706776E+29</v>
      </c>
      <c r="M496" s="67">
        <f t="shared" si="161"/>
        <v>98.000000000000043</v>
      </c>
      <c r="N496" s="71">
        <v>490</v>
      </c>
      <c r="O496" s="94">
        <f t="shared" si="151"/>
        <v>490</v>
      </c>
      <c r="P496" s="94">
        <f t="shared" si="152"/>
        <v>10</v>
      </c>
      <c r="Q496" s="72">
        <v>4</v>
      </c>
      <c r="R496" s="94">
        <f>R$3/U$3</f>
        <v>0.90909090909090906</v>
      </c>
      <c r="S496" s="93">
        <f>S495*Q496</f>
        <v>4.3570471632339013E+24</v>
      </c>
      <c r="T496" s="93">
        <f t="shared" si="153"/>
        <v>1.0351631177610734E+29</v>
      </c>
      <c r="U496" s="93">
        <f t="shared" si="154"/>
        <v>3.1691265005706776E+30</v>
      </c>
      <c r="V496" s="93">
        <f t="shared" si="155"/>
        <v>1.5845632502853388E+31</v>
      </c>
      <c r="W496" s="93">
        <f t="shared" si="156"/>
        <v>379562.66666666663</v>
      </c>
      <c r="X496" s="94">
        <f t="shared" si="157"/>
        <v>30.614754778214049</v>
      </c>
      <c r="Y496" s="120">
        <f>X496/(($C496/R$3))</f>
        <v>2.0769847203673031</v>
      </c>
    </row>
    <row r="497" spans="1:25">
      <c r="A497" s="67">
        <v>8192</v>
      </c>
      <c r="B497" s="67">
        <f t="shared" si="147"/>
        <v>16.366666666666667</v>
      </c>
      <c r="C497" s="112">
        <f t="shared" si="162"/>
        <v>14.74</v>
      </c>
      <c r="D497" s="116"/>
      <c r="E497" s="68">
        <f t="shared" si="146"/>
        <v>790.51777517825064</v>
      </c>
      <c r="F497" s="80">
        <f t="shared" si="158"/>
        <v>0.59100000000000041</v>
      </c>
      <c r="G497" s="80">
        <f t="shared" si="159"/>
        <v>6.9099999999998953</v>
      </c>
      <c r="H497" s="80">
        <f t="shared" si="164"/>
        <v>3.4549999999999477</v>
      </c>
      <c r="I497" s="80">
        <f t="shared" si="164"/>
        <v>3.4549999999999477</v>
      </c>
      <c r="J497" s="81">
        <f t="shared" si="148"/>
        <v>4.4928099999999409</v>
      </c>
      <c r="K497" s="82">
        <f t="shared" si="149"/>
        <v>53.630785290247665</v>
      </c>
      <c r="L497" s="70">
        <f t="shared" si="150"/>
        <v>3.6403703979830478E+29</v>
      </c>
      <c r="M497" s="67">
        <f t="shared" si="161"/>
        <v>98.20000000000006</v>
      </c>
      <c r="N497" s="71">
        <v>491</v>
      </c>
      <c r="O497" s="94">
        <f t="shared" si="151"/>
        <v>491</v>
      </c>
      <c r="P497" s="94">
        <f t="shared" si="152"/>
        <v>10</v>
      </c>
      <c r="Q497" s="72">
        <v>1</v>
      </c>
      <c r="R497" s="94">
        <f>R$3/U$3</f>
        <v>0.90909090909090906</v>
      </c>
      <c r="S497" s="93">
        <f>S496*Q497</f>
        <v>4.3570471632339013E+24</v>
      </c>
      <c r="T497" s="93">
        <f t="shared" si="153"/>
        <v>1.0430262155203827E+29</v>
      </c>
      <c r="U497" s="93">
        <f t="shared" si="154"/>
        <v>3.640370397983048E+30</v>
      </c>
      <c r="V497" s="93">
        <f t="shared" si="155"/>
        <v>1.820185198991524E+31</v>
      </c>
      <c r="W497" s="93">
        <f t="shared" si="156"/>
        <v>379835.73333333334</v>
      </c>
      <c r="X497" s="94">
        <f t="shared" si="157"/>
        <v>34.9020028817474</v>
      </c>
      <c r="Y497" s="120">
        <f>X497/(($C497/R$3))</f>
        <v>2.3678428006612888</v>
      </c>
    </row>
    <row r="498" spans="1:25">
      <c r="A498" s="67">
        <v>8192</v>
      </c>
      <c r="B498" s="67">
        <f t="shared" si="147"/>
        <v>16.399999999999999</v>
      </c>
      <c r="C498" s="112">
        <f t="shared" si="162"/>
        <v>14.74</v>
      </c>
      <c r="D498" s="116"/>
      <c r="E498" s="68">
        <f t="shared" si="146"/>
        <v>794.89500882172547</v>
      </c>
      <c r="F498" s="80">
        <f t="shared" si="158"/>
        <v>0.59200000000000041</v>
      </c>
      <c r="G498" s="80">
        <f t="shared" si="159"/>
        <v>6.9199999999998951</v>
      </c>
      <c r="H498" s="80">
        <f t="shared" si="164"/>
        <v>3.4599999999999476</v>
      </c>
      <c r="I498" s="80">
        <f t="shared" si="164"/>
        <v>3.4599999999999476</v>
      </c>
      <c r="J498" s="81">
        <f t="shared" si="148"/>
        <v>4.5046399999999407</v>
      </c>
      <c r="K498" s="82">
        <f t="shared" si="149"/>
        <v>53.927748223997654</v>
      </c>
      <c r="L498" s="70">
        <f t="shared" si="150"/>
        <v>4.1816874877430287E+29</v>
      </c>
      <c r="M498" s="67">
        <f t="shared" si="161"/>
        <v>98.400000000000048</v>
      </c>
      <c r="N498" s="71">
        <v>492</v>
      </c>
      <c r="O498" s="94">
        <f t="shared" si="151"/>
        <v>492</v>
      </c>
      <c r="P498" s="94">
        <f t="shared" si="152"/>
        <v>10</v>
      </c>
      <c r="Q498" s="72">
        <v>1</v>
      </c>
      <c r="R498" s="94">
        <f>R$3/U$3</f>
        <v>0.90909090909090906</v>
      </c>
      <c r="S498" s="93">
        <f>S497*Q498</f>
        <v>4.3570471632339013E+24</v>
      </c>
      <c r="T498" s="93">
        <f t="shared" si="153"/>
        <v>1.0509376842738985E+29</v>
      </c>
      <c r="U498" s="93">
        <f t="shared" si="154"/>
        <v>4.1816874877430287E+30</v>
      </c>
      <c r="V498" s="93">
        <f t="shared" si="155"/>
        <v>2.0908437438715146E+31</v>
      </c>
      <c r="W498" s="93">
        <f t="shared" si="156"/>
        <v>380108.79999999999</v>
      </c>
      <c r="X498" s="94">
        <f t="shared" si="157"/>
        <v>39.790061297803696</v>
      </c>
      <c r="Y498" s="120">
        <f>X498/(($C498/R$3))</f>
        <v>2.6994614177614449</v>
      </c>
    </row>
    <row r="499" spans="1:25">
      <c r="A499" s="67">
        <v>8192</v>
      </c>
      <c r="B499" s="67">
        <f t="shared" si="147"/>
        <v>16.433333333333334</v>
      </c>
      <c r="C499" s="112">
        <f t="shared" si="162"/>
        <v>14.74</v>
      </c>
      <c r="D499" s="116"/>
      <c r="E499" s="68">
        <f t="shared" si="146"/>
        <v>799.29116851465028</v>
      </c>
      <c r="F499" s="80">
        <f t="shared" si="158"/>
        <v>0.59300000000000042</v>
      </c>
      <c r="G499" s="80">
        <f t="shared" si="159"/>
        <v>6.9299999999998949</v>
      </c>
      <c r="H499" s="80">
        <f t="shared" si="164"/>
        <v>3.4649999999999475</v>
      </c>
      <c r="I499" s="80">
        <f t="shared" si="164"/>
        <v>3.4649999999999475</v>
      </c>
      <c r="J499" s="81">
        <f t="shared" si="148"/>
        <v>4.5164899999999406</v>
      </c>
      <c r="K499" s="82">
        <f t="shared" si="149"/>
        <v>54.225995150247641</v>
      </c>
      <c r="L499" s="70">
        <f t="shared" si="150"/>
        <v>4.8034975382821008E+29</v>
      </c>
      <c r="M499" s="67">
        <f t="shared" si="161"/>
        <v>98.600000000000065</v>
      </c>
      <c r="N499" s="71">
        <v>493</v>
      </c>
      <c r="O499" s="94">
        <f t="shared" si="151"/>
        <v>493</v>
      </c>
      <c r="P499" s="94">
        <f t="shared" si="152"/>
        <v>10</v>
      </c>
      <c r="Q499" s="72">
        <v>1</v>
      </c>
      <c r="R499" s="94">
        <f>R$3/U$3</f>
        <v>0.90909090909090906</v>
      </c>
      <c r="S499" s="93">
        <f>S498*Q499</f>
        <v>4.3570471632339013E+24</v>
      </c>
      <c r="T499" s="93">
        <f t="shared" si="153"/>
        <v>1.0588977513005493E+29</v>
      </c>
      <c r="U499" s="93">
        <f t="shared" si="154"/>
        <v>4.8034975382821007E+30</v>
      </c>
      <c r="V499" s="93">
        <f t="shared" si="155"/>
        <v>2.4017487691410506E+31</v>
      </c>
      <c r="W499" s="93">
        <f t="shared" si="156"/>
        <v>380381.8666666667</v>
      </c>
      <c r="X499" s="94">
        <f t="shared" si="157"/>
        <v>45.363185750299259</v>
      </c>
      <c r="Y499" s="120">
        <f>X499/(($C499/R$3))</f>
        <v>3.0775566994775616</v>
      </c>
    </row>
    <row r="500" spans="1:25">
      <c r="A500" s="67">
        <v>8192</v>
      </c>
      <c r="B500" s="67">
        <f t="shared" si="147"/>
        <v>16.466666666666665</v>
      </c>
      <c r="C500" s="112">
        <f t="shared" si="162"/>
        <v>14.74</v>
      </c>
      <c r="D500" s="116"/>
      <c r="E500" s="68">
        <f t="shared" si="146"/>
        <v>803.70631107972497</v>
      </c>
      <c r="F500" s="80">
        <f t="shared" si="158"/>
        <v>0.59400000000000042</v>
      </c>
      <c r="G500" s="80">
        <f t="shared" si="159"/>
        <v>6.9399999999998947</v>
      </c>
      <c r="H500" s="80">
        <f t="shared" si="164"/>
        <v>3.4699999999999473</v>
      </c>
      <c r="I500" s="80">
        <f t="shared" si="164"/>
        <v>3.4699999999999473</v>
      </c>
      <c r="J500" s="81">
        <f t="shared" si="148"/>
        <v>4.5283599999999398</v>
      </c>
      <c r="K500" s="82">
        <f t="shared" si="149"/>
        <v>54.525529923997624</v>
      </c>
      <c r="L500" s="70">
        <f t="shared" si="150"/>
        <v>5.517769720456957E+29</v>
      </c>
      <c r="M500" s="67">
        <f t="shared" si="161"/>
        <v>98.800000000000054</v>
      </c>
      <c r="N500" s="71">
        <v>494</v>
      </c>
      <c r="O500" s="94">
        <f t="shared" si="151"/>
        <v>494</v>
      </c>
      <c r="P500" s="94">
        <f t="shared" si="152"/>
        <v>10</v>
      </c>
      <c r="Q500" s="72">
        <v>1</v>
      </c>
      <c r="R500" s="94">
        <f>R$3/U$3</f>
        <v>0.90909090909090906</v>
      </c>
      <c r="S500" s="93">
        <f>S499*Q500</f>
        <v>4.3570471632339013E+24</v>
      </c>
      <c r="T500" s="93">
        <f t="shared" si="153"/>
        <v>1.066906644606495E+29</v>
      </c>
      <c r="U500" s="93">
        <f t="shared" si="154"/>
        <v>5.5177697204569572E+30</v>
      </c>
      <c r="V500" s="93">
        <f t="shared" si="155"/>
        <v>2.7588848602284788E+31</v>
      </c>
      <c r="W500" s="93">
        <f t="shared" si="156"/>
        <v>380654.93333333335</v>
      </c>
      <c r="X500" s="94">
        <f t="shared" si="157"/>
        <v>51.717455771325383</v>
      </c>
      <c r="Y500" s="120">
        <f>X500/(($C500/R$3))</f>
        <v>3.5086469315688862</v>
      </c>
    </row>
    <row r="501" spans="1:25">
      <c r="A501" s="67">
        <v>8192</v>
      </c>
      <c r="B501" s="67">
        <f t="shared" si="147"/>
        <v>16.5</v>
      </c>
      <c r="C501" s="112">
        <f t="shared" si="162"/>
        <v>14.74</v>
      </c>
      <c r="D501" s="116"/>
      <c r="E501" s="68">
        <f t="shared" si="146"/>
        <v>808.1404934280896</v>
      </c>
      <c r="F501" s="80">
        <f t="shared" si="158"/>
        <v>0.59500000000000042</v>
      </c>
      <c r="G501" s="80">
        <f t="shared" si="159"/>
        <v>6.9499999999998945</v>
      </c>
      <c r="H501" s="80">
        <f t="shared" si="164"/>
        <v>3.4749999999999472</v>
      </c>
      <c r="I501" s="80">
        <f t="shared" si="164"/>
        <v>3.4749999999999472</v>
      </c>
      <c r="J501" s="81">
        <f t="shared" si="148"/>
        <v>4.5402499999999391</v>
      </c>
      <c r="K501" s="82">
        <f t="shared" si="149"/>
        <v>54.826356406247598</v>
      </c>
      <c r="L501" s="70">
        <f t="shared" si="150"/>
        <v>6.3382530011413553E+29</v>
      </c>
      <c r="M501" s="67">
        <f t="shared" si="161"/>
        <v>99.000000000000043</v>
      </c>
      <c r="N501" s="71">
        <v>495</v>
      </c>
      <c r="O501" s="94">
        <f t="shared" si="151"/>
        <v>495</v>
      </c>
      <c r="P501" s="94">
        <f t="shared" si="152"/>
        <v>10</v>
      </c>
      <c r="Q501" s="72">
        <v>1</v>
      </c>
      <c r="R501" s="94">
        <f>R$3/U$3</f>
        <v>0.90909090909090906</v>
      </c>
      <c r="S501" s="93">
        <f>S500*Q501</f>
        <v>4.3570471632339013E+24</v>
      </c>
      <c r="T501" s="93">
        <f t="shared" si="153"/>
        <v>1.0749645929263137E+29</v>
      </c>
      <c r="U501" s="93">
        <f t="shared" si="154"/>
        <v>6.3382530011413553E+30</v>
      </c>
      <c r="V501" s="93">
        <f t="shared" si="155"/>
        <v>3.1691265005706775E+31</v>
      </c>
      <c r="W501" s="93">
        <f t="shared" si="156"/>
        <v>380928</v>
      </c>
      <c r="X501" s="94">
        <f t="shared" si="157"/>
        <v>58.962435068555116</v>
      </c>
      <c r="Y501" s="120">
        <f>X501/(($C501/R$3))</f>
        <v>4.0001652013945126</v>
      </c>
    </row>
    <row r="502" spans="1:25">
      <c r="A502" s="67">
        <v>8192</v>
      </c>
      <c r="B502" s="67">
        <f t="shared" si="147"/>
        <v>16.533333333333335</v>
      </c>
      <c r="C502" s="112">
        <f t="shared" si="162"/>
        <v>14.74</v>
      </c>
      <c r="D502" s="116"/>
      <c r="E502" s="68">
        <f t="shared" si="146"/>
        <v>812.59377255932463</v>
      </c>
      <c r="F502" s="80">
        <f t="shared" si="158"/>
        <v>0.59600000000000042</v>
      </c>
      <c r="G502" s="80">
        <f t="shared" si="159"/>
        <v>6.9599999999998943</v>
      </c>
      <c r="H502" s="80">
        <f t="shared" si="164"/>
        <v>3.4799999999999471</v>
      </c>
      <c r="I502" s="80">
        <f t="shared" si="164"/>
        <v>3.4799999999999471</v>
      </c>
      <c r="J502" s="81">
        <f t="shared" si="148"/>
        <v>4.5521599999999403</v>
      </c>
      <c r="K502" s="82">
        <f t="shared" si="149"/>
        <v>55.128478463997602</v>
      </c>
      <c r="L502" s="70">
        <f t="shared" si="150"/>
        <v>7.2807407959660985E+29</v>
      </c>
      <c r="M502" s="67">
        <f t="shared" si="161"/>
        <v>99.20000000000006</v>
      </c>
      <c r="N502" s="71">
        <v>496</v>
      </c>
      <c r="O502" s="94">
        <f t="shared" si="151"/>
        <v>496</v>
      </c>
      <c r="P502" s="94">
        <f t="shared" si="152"/>
        <v>10</v>
      </c>
      <c r="Q502" s="72">
        <v>1</v>
      </c>
      <c r="R502" s="94">
        <f>R$3/U$3</f>
        <v>0.90909090909090906</v>
      </c>
      <c r="S502" s="93">
        <f>S501*Q502</f>
        <v>4.3570471632339013E+24</v>
      </c>
      <c r="T502" s="93">
        <f t="shared" si="153"/>
        <v>1.0830718257241922E+29</v>
      </c>
      <c r="U502" s="93">
        <f t="shared" si="154"/>
        <v>7.2807407959660982E+30</v>
      </c>
      <c r="V502" s="93">
        <f t="shared" si="155"/>
        <v>3.640370397983049E+31</v>
      </c>
      <c r="W502" s="93">
        <f t="shared" si="156"/>
        <v>381201.06666666665</v>
      </c>
      <c r="X502" s="94">
        <f t="shared" si="157"/>
        <v>67.223065202511904</v>
      </c>
      <c r="Y502" s="120">
        <f>X502/(($C502/R$3))</f>
        <v>4.5605878699126121</v>
      </c>
    </row>
    <row r="503" spans="1:25">
      <c r="A503" s="67">
        <v>8192</v>
      </c>
      <c r="B503" s="67">
        <f t="shared" si="147"/>
        <v>16.566666666666666</v>
      </c>
      <c r="C503" s="112">
        <f t="shared" si="162"/>
        <v>14.74</v>
      </c>
      <c r="D503" s="116"/>
      <c r="E503" s="68">
        <f t="shared" si="146"/>
        <v>817.06620556144935</v>
      </c>
      <c r="F503" s="80">
        <f t="shared" si="158"/>
        <v>0.59700000000000042</v>
      </c>
      <c r="G503" s="80">
        <f t="shared" si="159"/>
        <v>6.9699999999998941</v>
      </c>
      <c r="H503" s="80">
        <f t="shared" si="164"/>
        <v>3.484999999999947</v>
      </c>
      <c r="I503" s="80">
        <f t="shared" si="164"/>
        <v>3.484999999999947</v>
      </c>
      <c r="J503" s="81">
        <f t="shared" si="148"/>
        <v>4.5640899999999389</v>
      </c>
      <c r="K503" s="82">
        <f t="shared" si="149"/>
        <v>55.431899970247578</v>
      </c>
      <c r="L503" s="70">
        <f t="shared" si="150"/>
        <v>8.3633749754860601E+29</v>
      </c>
      <c r="M503" s="67">
        <f t="shared" si="161"/>
        <v>99.400000000000048</v>
      </c>
      <c r="N503" s="71">
        <v>497</v>
      </c>
      <c r="O503" s="94">
        <f t="shared" si="151"/>
        <v>497</v>
      </c>
      <c r="P503" s="94">
        <f t="shared" si="152"/>
        <v>10</v>
      </c>
      <c r="Q503" s="72">
        <v>1</v>
      </c>
      <c r="R503" s="94">
        <f>R$3/U$3</f>
        <v>0.90909090909090906</v>
      </c>
      <c r="S503" s="93">
        <f>S502*Q503</f>
        <v>4.3570471632339013E+24</v>
      </c>
      <c r="T503" s="93">
        <f t="shared" si="153"/>
        <v>1.0912285731951108E+29</v>
      </c>
      <c r="U503" s="93">
        <f t="shared" si="154"/>
        <v>8.3633749754860596E+30</v>
      </c>
      <c r="V503" s="93">
        <f t="shared" si="155"/>
        <v>4.18168748774303E+31</v>
      </c>
      <c r="W503" s="93">
        <f t="shared" si="156"/>
        <v>381474.1333333333</v>
      </c>
      <c r="X503" s="94">
        <f t="shared" si="157"/>
        <v>76.641825378510276</v>
      </c>
      <c r="Y503" s="120">
        <f>X503/(($C503/R$3))</f>
        <v>5.1995810975922847</v>
      </c>
    </row>
    <row r="504" spans="1:25">
      <c r="A504" s="67">
        <v>8192</v>
      </c>
      <c r="B504" s="67">
        <f t="shared" si="147"/>
        <v>16.600000000000001</v>
      </c>
      <c r="C504" s="112">
        <f t="shared" si="162"/>
        <v>14.74</v>
      </c>
      <c r="D504" s="116"/>
      <c r="E504" s="68">
        <f t="shared" si="146"/>
        <v>821.55784961092399</v>
      </c>
      <c r="F504" s="80">
        <f t="shared" si="158"/>
        <v>0.59800000000000042</v>
      </c>
      <c r="G504" s="80">
        <f t="shared" si="159"/>
        <v>6.9799999999998938</v>
      </c>
      <c r="H504" s="80">
        <f t="shared" ref="H504:I519" si="165">H503+0.5%</f>
        <v>3.4899999999999469</v>
      </c>
      <c r="I504" s="80">
        <f t="shared" si="165"/>
        <v>3.4899999999999469</v>
      </c>
      <c r="J504" s="81">
        <f t="shared" si="148"/>
        <v>4.5760399999999386</v>
      </c>
      <c r="K504" s="82">
        <f t="shared" si="149"/>
        <v>55.736624803997557</v>
      </c>
      <c r="L504" s="70">
        <f t="shared" si="150"/>
        <v>9.6069950765642059E+29</v>
      </c>
      <c r="M504" s="67">
        <f t="shared" si="161"/>
        <v>99.600000000000037</v>
      </c>
      <c r="N504" s="71">
        <v>498</v>
      </c>
      <c r="O504" s="94">
        <f t="shared" si="151"/>
        <v>498</v>
      </c>
      <c r="P504" s="94">
        <f t="shared" si="152"/>
        <v>10</v>
      </c>
      <c r="Q504" s="72">
        <v>1</v>
      </c>
      <c r="R504" s="94">
        <f>R$3/U$3</f>
        <v>0.90909090909090906</v>
      </c>
      <c r="S504" s="93">
        <f>S503*Q504</f>
        <v>4.3570471632339013E+24</v>
      </c>
      <c r="T504" s="93">
        <f t="shared" si="153"/>
        <v>1.0994350662660358E+29</v>
      </c>
      <c r="U504" s="93">
        <f t="shared" si="154"/>
        <v>9.6069950765642059E+30</v>
      </c>
      <c r="V504" s="93">
        <f t="shared" si="155"/>
        <v>4.8034975382821029E+31</v>
      </c>
      <c r="W504" s="93">
        <f t="shared" si="156"/>
        <v>381747.20000000001</v>
      </c>
      <c r="X504" s="94">
        <f t="shared" si="157"/>
        <v>87.38119577349876</v>
      </c>
      <c r="Y504" s="120">
        <f>X504/(($C504/R$3))</f>
        <v>5.9281679629239319</v>
      </c>
    </row>
    <row r="505" spans="1:25">
      <c r="A505" s="67">
        <v>8192</v>
      </c>
      <c r="B505" s="67">
        <f t="shared" si="147"/>
        <v>16.633333333333333</v>
      </c>
      <c r="C505" s="112">
        <f t="shared" si="162"/>
        <v>14.74</v>
      </c>
      <c r="D505" s="116"/>
      <c r="E505" s="68">
        <f t="shared" si="146"/>
        <v>826.06876197264899</v>
      </c>
      <c r="F505" s="80">
        <f t="shared" si="158"/>
        <v>0.59900000000000042</v>
      </c>
      <c r="G505" s="80">
        <f t="shared" si="159"/>
        <v>6.9899999999998936</v>
      </c>
      <c r="H505" s="80">
        <f t="shared" si="165"/>
        <v>3.4949999999999468</v>
      </c>
      <c r="I505" s="80">
        <f t="shared" si="165"/>
        <v>3.4949999999999468</v>
      </c>
      <c r="J505" s="81">
        <f t="shared" si="148"/>
        <v>4.5880099999999393</v>
      </c>
      <c r="K505" s="82">
        <f t="shared" si="149"/>
        <v>56.042656850247553</v>
      </c>
      <c r="L505" s="70">
        <f t="shared" si="150"/>
        <v>1.1035539440913918E+30</v>
      </c>
      <c r="M505" s="67">
        <f t="shared" si="161"/>
        <v>99.800000000000054</v>
      </c>
      <c r="N505" s="71">
        <v>499</v>
      </c>
      <c r="O505" s="94">
        <f t="shared" si="151"/>
        <v>499</v>
      </c>
      <c r="P505" s="94">
        <f t="shared" si="152"/>
        <v>10</v>
      </c>
      <c r="Q505" s="72">
        <v>1</v>
      </c>
      <c r="R505" s="94">
        <f>R$3/U$3</f>
        <v>0.90909090909090906</v>
      </c>
      <c r="S505" s="93">
        <f>S504*Q505</f>
        <v>4.3570471632339013E+24</v>
      </c>
      <c r="T505" s="93">
        <f t="shared" si="153"/>
        <v>1.1076915365971052E+29</v>
      </c>
      <c r="U505" s="93">
        <f t="shared" si="154"/>
        <v>1.1035539440913919E+31</v>
      </c>
      <c r="V505" s="93">
        <f t="shared" si="155"/>
        <v>5.5177697204569594E+31</v>
      </c>
      <c r="W505" s="93">
        <f t="shared" si="156"/>
        <v>382020.26666666666</v>
      </c>
      <c r="X505" s="94">
        <f t="shared" si="157"/>
        <v>99.626467083207643</v>
      </c>
      <c r="Y505" s="120">
        <f>X505/(($C505/R$3))</f>
        <v>6.7589190694170718</v>
      </c>
    </row>
    <row r="506" spans="1:25">
      <c r="A506" s="67">
        <v>8192</v>
      </c>
      <c r="B506" s="67">
        <f t="shared" si="147"/>
        <v>16.666666666666668</v>
      </c>
      <c r="C506" s="112">
        <f t="shared" si="162"/>
        <v>14.74</v>
      </c>
      <c r="D506" s="116"/>
      <c r="E506" s="68">
        <f t="shared" si="146"/>
        <v>830.59899999996355</v>
      </c>
      <c r="F506" s="80">
        <f t="shared" si="158"/>
        <v>0.60000000000000042</v>
      </c>
      <c r="G506" s="80">
        <f t="shared" si="159"/>
        <v>6.9999999999998934</v>
      </c>
      <c r="H506" s="80">
        <f t="shared" si="165"/>
        <v>3.4999999999999467</v>
      </c>
      <c r="I506" s="80">
        <f t="shared" si="165"/>
        <v>3.4999999999999467</v>
      </c>
      <c r="J506" s="81">
        <f t="shared" si="148"/>
        <v>4.5999999999999384</v>
      </c>
      <c r="K506" s="82">
        <f t="shared" si="149"/>
        <v>56.349999999997529</v>
      </c>
      <c r="L506" s="70">
        <f t="shared" si="150"/>
        <v>1.2676506002282719E+30</v>
      </c>
      <c r="M506" s="67">
        <f t="shared" si="161"/>
        <v>100.00000000000004</v>
      </c>
      <c r="N506" s="71">
        <v>500</v>
      </c>
      <c r="O506" s="94">
        <f t="shared" si="151"/>
        <v>500</v>
      </c>
      <c r="P506" s="94">
        <f t="shared" si="152"/>
        <v>10</v>
      </c>
      <c r="Q506" s="72">
        <v>4</v>
      </c>
      <c r="R506" s="94">
        <f>R$3/U$3</f>
        <v>0.90909090909090906</v>
      </c>
      <c r="S506" s="93">
        <f>S505*Q506</f>
        <v>1.7428188652935605E+25</v>
      </c>
      <c r="T506" s="93">
        <f t="shared" si="153"/>
        <v>4.4639928663312646E+29</v>
      </c>
      <c r="U506" s="93">
        <f t="shared" si="154"/>
        <v>1.267650600228272E+31</v>
      </c>
      <c r="V506" s="93">
        <f t="shared" si="155"/>
        <v>6.3382530011413596E+31</v>
      </c>
      <c r="W506" s="93">
        <f t="shared" si="156"/>
        <v>382293.33333333337</v>
      </c>
      <c r="X506" s="94">
        <f t="shared" si="157"/>
        <v>28.397236245363704</v>
      </c>
      <c r="Y506" s="120">
        <f>X506/(($C506/R$3))</f>
        <v>1.9265424861169405</v>
      </c>
    </row>
    <row r="507" spans="1:25">
      <c r="A507" s="67">
        <v>8192</v>
      </c>
      <c r="B507" s="67">
        <f t="shared" si="147"/>
        <v>16.7</v>
      </c>
      <c r="C507" s="112">
        <f t="shared" si="162"/>
        <v>14.74</v>
      </c>
      <c r="D507" s="116"/>
      <c r="E507" s="68">
        <f t="shared" si="146"/>
        <v>835.14862113464835</v>
      </c>
      <c r="F507" s="80">
        <f t="shared" si="158"/>
        <v>0.60100000000000042</v>
      </c>
      <c r="G507" s="80">
        <f t="shared" si="159"/>
        <v>7.0099999999998932</v>
      </c>
      <c r="H507" s="80">
        <f t="shared" si="165"/>
        <v>3.5049999999999466</v>
      </c>
      <c r="I507" s="80">
        <f t="shared" si="165"/>
        <v>3.5049999999999466</v>
      </c>
      <c r="J507" s="81">
        <f t="shared" si="148"/>
        <v>4.6120099999999375</v>
      </c>
      <c r="K507" s="82">
        <f t="shared" si="149"/>
        <v>56.658658150247511</v>
      </c>
      <c r="L507" s="70">
        <f t="shared" si="150"/>
        <v>1.4561481591932197E+30</v>
      </c>
      <c r="M507" s="67">
        <f t="shared" si="161"/>
        <v>100.20000000000006</v>
      </c>
      <c r="N507" s="71">
        <v>501</v>
      </c>
      <c r="O507" s="94">
        <f t="shared" si="151"/>
        <v>501</v>
      </c>
      <c r="P507" s="94">
        <f t="shared" si="152"/>
        <v>10</v>
      </c>
      <c r="Q507" s="72">
        <v>1</v>
      </c>
      <c r="R507" s="94">
        <f>R$3/U$3</f>
        <v>0.90909090909090906</v>
      </c>
      <c r="S507" s="93">
        <f>S506*Q507</f>
        <v>1.7428188652935605E+25</v>
      </c>
      <c r="T507" s="93">
        <f t="shared" si="153"/>
        <v>4.4974213574128658E+29</v>
      </c>
      <c r="U507" s="93">
        <f t="shared" si="154"/>
        <v>1.4561481591932196E+31</v>
      </c>
      <c r="V507" s="93">
        <f t="shared" si="155"/>
        <v>7.280740795966098E+31</v>
      </c>
      <c r="W507" s="93">
        <f t="shared" si="156"/>
        <v>382566.40000000002</v>
      </c>
      <c r="X507" s="94">
        <f t="shared" si="157"/>
        <v>32.3774012589042</v>
      </c>
      <c r="Y507" s="120">
        <f>X507/(($C507/R$3))</f>
        <v>2.1965672495864452</v>
      </c>
    </row>
    <row r="508" spans="1:25">
      <c r="A508" s="67">
        <v>8192</v>
      </c>
      <c r="B508" s="67">
        <f t="shared" si="147"/>
        <v>16.733333333333334</v>
      </c>
      <c r="C508" s="112">
        <f t="shared" si="162"/>
        <v>14.74</v>
      </c>
      <c r="D508" s="116"/>
      <c r="E508" s="68">
        <f t="shared" si="146"/>
        <v>839.71768290692319</v>
      </c>
      <c r="F508" s="80">
        <f t="shared" si="158"/>
        <v>0.60200000000000042</v>
      </c>
      <c r="G508" s="80">
        <f t="shared" si="159"/>
        <v>7.019999999999893</v>
      </c>
      <c r="H508" s="80">
        <f t="shared" si="165"/>
        <v>3.5099999999999465</v>
      </c>
      <c r="I508" s="80">
        <f t="shared" si="165"/>
        <v>3.5099999999999465</v>
      </c>
      <c r="J508" s="81">
        <f t="shared" si="148"/>
        <v>4.6240399999999386</v>
      </c>
      <c r="K508" s="82">
        <f t="shared" si="149"/>
        <v>56.968635203997501</v>
      </c>
      <c r="L508" s="70">
        <f t="shared" si="150"/>
        <v>1.6726749950972123E+30</v>
      </c>
      <c r="M508" s="67">
        <f t="shared" si="161"/>
        <v>100.40000000000005</v>
      </c>
      <c r="N508" s="71">
        <v>502</v>
      </c>
      <c r="O508" s="94">
        <f t="shared" si="151"/>
        <v>502</v>
      </c>
      <c r="P508" s="94">
        <f t="shared" si="152"/>
        <v>10</v>
      </c>
      <c r="Q508" s="72">
        <v>1</v>
      </c>
      <c r="R508" s="94">
        <f>R$3/U$3</f>
        <v>0.90909090909090906</v>
      </c>
      <c r="S508" s="93">
        <f>S507*Q508</f>
        <v>1.7428188652935605E+25</v>
      </c>
      <c r="T508" s="93">
        <f t="shared" si="153"/>
        <v>4.5310525551003595E+29</v>
      </c>
      <c r="U508" s="93">
        <f t="shared" si="154"/>
        <v>1.6726749950972124E+31</v>
      </c>
      <c r="V508" s="93">
        <f t="shared" si="155"/>
        <v>8.3633749754860618E+31</v>
      </c>
      <c r="W508" s="93">
        <f t="shared" si="156"/>
        <v>382839.46666666667</v>
      </c>
      <c r="X508" s="94">
        <f t="shared" si="157"/>
        <v>36.915815359819057</v>
      </c>
      <c r="Y508" s="120">
        <f>X508/(($C508/R$3))</f>
        <v>2.5044650854694068</v>
      </c>
    </row>
    <row r="509" spans="1:25">
      <c r="A509" s="67">
        <v>8192</v>
      </c>
      <c r="B509" s="67">
        <f t="shared" si="147"/>
        <v>16.766666666666666</v>
      </c>
      <c r="C509" s="112">
        <f t="shared" si="162"/>
        <v>14.74</v>
      </c>
      <c r="D509" s="116"/>
      <c r="E509" s="68">
        <f t="shared" si="146"/>
        <v>844.30624293544793</v>
      </c>
      <c r="F509" s="80">
        <f t="shared" si="158"/>
        <v>0.60300000000000042</v>
      </c>
      <c r="G509" s="80">
        <f t="shared" si="159"/>
        <v>7.0299999999998928</v>
      </c>
      <c r="H509" s="80">
        <f t="shared" si="165"/>
        <v>3.5149999999999464</v>
      </c>
      <c r="I509" s="80">
        <f t="shared" si="165"/>
        <v>3.5149999999999464</v>
      </c>
      <c r="J509" s="81">
        <f t="shared" si="148"/>
        <v>4.6360899999999381</v>
      </c>
      <c r="K509" s="82">
        <f t="shared" si="149"/>
        <v>57.279935070247483</v>
      </c>
      <c r="L509" s="70">
        <f t="shared" si="150"/>
        <v>1.9213990153128423E+30</v>
      </c>
      <c r="M509" s="67">
        <f t="shared" si="161"/>
        <v>100.60000000000005</v>
      </c>
      <c r="N509" s="71">
        <v>503</v>
      </c>
      <c r="O509" s="94">
        <f t="shared" si="151"/>
        <v>503</v>
      </c>
      <c r="P509" s="94">
        <f t="shared" si="152"/>
        <v>10</v>
      </c>
      <c r="Q509" s="72">
        <v>1</v>
      </c>
      <c r="R509" s="94">
        <f>R$3/U$3</f>
        <v>0.90909090909090906</v>
      </c>
      <c r="S509" s="93">
        <f>S508*Q509</f>
        <v>1.7428188652935605E+25</v>
      </c>
      <c r="T509" s="93">
        <f t="shared" si="153"/>
        <v>4.5648873978125837E+29</v>
      </c>
      <c r="U509" s="93">
        <f t="shared" si="154"/>
        <v>1.9213990153128423E+31</v>
      </c>
      <c r="V509" s="93">
        <f t="shared" si="155"/>
        <v>9.6069950765642113E+31</v>
      </c>
      <c r="W509" s="93">
        <f t="shared" si="156"/>
        <v>383112.53333333333</v>
      </c>
      <c r="X509" s="94">
        <f t="shared" si="157"/>
        <v>42.090830460211222</v>
      </c>
      <c r="Y509" s="120">
        <f>X509/(($C509/R$3))</f>
        <v>2.8555515916018468</v>
      </c>
    </row>
    <row r="510" spans="1:25">
      <c r="A510" s="67">
        <v>8192</v>
      </c>
      <c r="B510" s="67">
        <f t="shared" si="147"/>
        <v>16.8</v>
      </c>
      <c r="C510" s="112">
        <f t="shared" si="162"/>
        <v>14.74</v>
      </c>
      <c r="D510" s="116"/>
      <c r="E510" s="68">
        <f t="shared" si="146"/>
        <v>848.91435892732272</v>
      </c>
      <c r="F510" s="80">
        <f t="shared" si="158"/>
        <v>0.60400000000000043</v>
      </c>
      <c r="G510" s="80">
        <f t="shared" si="159"/>
        <v>7.0399999999998926</v>
      </c>
      <c r="H510" s="80">
        <f t="shared" si="165"/>
        <v>3.5199999999999463</v>
      </c>
      <c r="I510" s="80">
        <f t="shared" si="165"/>
        <v>3.5199999999999463</v>
      </c>
      <c r="J510" s="81">
        <f t="shared" si="148"/>
        <v>4.6481599999999377</v>
      </c>
      <c r="K510" s="82">
        <f t="shared" si="149"/>
        <v>57.592561663997472</v>
      </c>
      <c r="L510" s="70">
        <f t="shared" si="150"/>
        <v>2.2071078881827845E+30</v>
      </c>
      <c r="M510" s="67">
        <f t="shared" si="161"/>
        <v>100.80000000000005</v>
      </c>
      <c r="N510" s="71">
        <v>504</v>
      </c>
      <c r="O510" s="94">
        <f t="shared" si="151"/>
        <v>504</v>
      </c>
      <c r="P510" s="94">
        <f t="shared" si="152"/>
        <v>10</v>
      </c>
      <c r="Q510" s="72">
        <v>1</v>
      </c>
      <c r="R510" s="94">
        <f>R$3/U$3</f>
        <v>0.90909090909090906</v>
      </c>
      <c r="S510" s="93">
        <f>S509*Q510</f>
        <v>1.7428188652935605E+25</v>
      </c>
      <c r="T510" s="93">
        <f t="shared" si="153"/>
        <v>4.5989268269248307E+29</v>
      </c>
      <c r="U510" s="93">
        <f t="shared" si="154"/>
        <v>2.2071078881827847E+31</v>
      </c>
      <c r="V510" s="93">
        <f t="shared" si="155"/>
        <v>1.1035539440913922E+32</v>
      </c>
      <c r="W510" s="93">
        <f t="shared" si="156"/>
        <v>383385.59999999998</v>
      </c>
      <c r="X510" s="94">
        <f t="shared" si="157"/>
        <v>47.991802680161662</v>
      </c>
      <c r="Y510" s="120">
        <f>X510/(($C510/R$3))</f>
        <v>3.2558889199566936</v>
      </c>
    </row>
    <row r="511" spans="1:25">
      <c r="A511" s="67">
        <v>8192</v>
      </c>
      <c r="B511" s="67">
        <f t="shared" si="147"/>
        <v>16.833333333333332</v>
      </c>
      <c r="C511" s="112">
        <f t="shared" si="162"/>
        <v>14.74</v>
      </c>
      <c r="D511" s="116"/>
      <c r="E511" s="68">
        <f t="shared" si="146"/>
        <v>853.54208867808745</v>
      </c>
      <c r="F511" s="80">
        <f t="shared" si="158"/>
        <v>0.60500000000000043</v>
      </c>
      <c r="G511" s="80">
        <f t="shared" si="159"/>
        <v>7.0499999999998924</v>
      </c>
      <c r="H511" s="80">
        <f t="shared" si="165"/>
        <v>3.5249999999999462</v>
      </c>
      <c r="I511" s="80">
        <f t="shared" si="165"/>
        <v>3.5249999999999462</v>
      </c>
      <c r="J511" s="81">
        <f t="shared" si="148"/>
        <v>4.6602499999999374</v>
      </c>
      <c r="K511" s="82">
        <f t="shared" si="149"/>
        <v>57.906518906247449</v>
      </c>
      <c r="L511" s="70">
        <f t="shared" si="150"/>
        <v>2.5353012004565449E+30</v>
      </c>
      <c r="M511" s="67">
        <f t="shared" si="161"/>
        <v>101.00000000000004</v>
      </c>
      <c r="N511" s="71">
        <v>505</v>
      </c>
      <c r="O511" s="94">
        <f t="shared" si="151"/>
        <v>505</v>
      </c>
      <c r="P511" s="94">
        <f t="shared" si="152"/>
        <v>10</v>
      </c>
      <c r="Q511" s="72">
        <v>1</v>
      </c>
      <c r="R511" s="94">
        <f>R$3/U$3</f>
        <v>0.90909090909090906</v>
      </c>
      <c r="S511" s="93">
        <f>S510*Q511</f>
        <v>1.7428188652935605E+25</v>
      </c>
      <c r="T511" s="93">
        <f t="shared" si="153"/>
        <v>4.6331717867735975E+29</v>
      </c>
      <c r="U511" s="93">
        <f t="shared" si="154"/>
        <v>2.5353012004565448E+31</v>
      </c>
      <c r="V511" s="93">
        <f t="shared" si="155"/>
        <v>1.2676506002282725E+32</v>
      </c>
      <c r="W511" s="93">
        <f t="shared" si="156"/>
        <v>383658.66666666663</v>
      </c>
      <c r="X511" s="94">
        <f t="shared" si="157"/>
        <v>54.720638843871853</v>
      </c>
      <c r="Y511" s="120">
        <f>X511/(($C511/R$3))</f>
        <v>3.7123906949709533</v>
      </c>
    </row>
    <row r="512" spans="1:25">
      <c r="A512" s="67">
        <v>8192</v>
      </c>
      <c r="B512" s="67">
        <f t="shared" si="147"/>
        <v>16.866666666666667</v>
      </c>
      <c r="C512" s="112">
        <f t="shared" si="162"/>
        <v>14.74</v>
      </c>
      <c r="D512" s="116"/>
      <c r="E512" s="68">
        <f t="shared" si="146"/>
        <v>858.18949007172216</v>
      </c>
      <c r="F512" s="80">
        <f t="shared" si="158"/>
        <v>0.60600000000000043</v>
      </c>
      <c r="G512" s="80">
        <f t="shared" si="159"/>
        <v>7.0599999999998921</v>
      </c>
      <c r="H512" s="80">
        <f t="shared" si="165"/>
        <v>3.5299999999999461</v>
      </c>
      <c r="I512" s="80">
        <f t="shared" si="165"/>
        <v>3.5299999999999461</v>
      </c>
      <c r="J512" s="81">
        <f t="shared" si="148"/>
        <v>4.6723599999999372</v>
      </c>
      <c r="K512" s="82">
        <f t="shared" si="149"/>
        <v>58.221810723997436</v>
      </c>
      <c r="L512" s="70">
        <f t="shared" si="150"/>
        <v>2.9122963183864405E+30</v>
      </c>
      <c r="M512" s="67">
        <f t="shared" si="161"/>
        <v>101.20000000000005</v>
      </c>
      <c r="N512" s="71">
        <v>506</v>
      </c>
      <c r="O512" s="94">
        <f t="shared" si="151"/>
        <v>506</v>
      </c>
      <c r="P512" s="94">
        <f t="shared" si="152"/>
        <v>10</v>
      </c>
      <c r="Q512" s="72">
        <v>1</v>
      </c>
      <c r="R512" s="94">
        <f>R$3/U$3</f>
        <v>0.90909090909090906</v>
      </c>
      <c r="S512" s="93">
        <f>S511*Q512</f>
        <v>1.7428188652935605E+25</v>
      </c>
      <c r="T512" s="93">
        <f t="shared" si="153"/>
        <v>4.6676232246613488E+29</v>
      </c>
      <c r="U512" s="93">
        <f t="shared" si="154"/>
        <v>2.9122963183864406E+31</v>
      </c>
      <c r="V512" s="93">
        <f t="shared" si="155"/>
        <v>1.4561481591932203E+32</v>
      </c>
      <c r="W512" s="93">
        <f t="shared" si="156"/>
        <v>383931.73333333334</v>
      </c>
      <c r="X512" s="94">
        <f t="shared" si="157"/>
        <v>62.393560452766344</v>
      </c>
      <c r="Y512" s="120">
        <f>X512/(($C512/R$3))</f>
        <v>4.2329416860764137</v>
      </c>
    </row>
    <row r="513" spans="1:25">
      <c r="A513" s="67">
        <v>8192</v>
      </c>
      <c r="B513" s="67">
        <f t="shared" si="147"/>
        <v>16.899999999999999</v>
      </c>
      <c r="C513" s="112">
        <f t="shared" si="162"/>
        <v>14.74</v>
      </c>
      <c r="D513" s="116"/>
      <c r="E513" s="68">
        <f t="shared" si="146"/>
        <v>862.85662108064707</v>
      </c>
      <c r="F513" s="80">
        <f t="shared" si="158"/>
        <v>0.60700000000000043</v>
      </c>
      <c r="G513" s="80">
        <f t="shared" si="159"/>
        <v>7.0699999999998919</v>
      </c>
      <c r="H513" s="80">
        <f t="shared" si="165"/>
        <v>3.534999999999946</v>
      </c>
      <c r="I513" s="80">
        <f t="shared" si="165"/>
        <v>3.534999999999946</v>
      </c>
      <c r="J513" s="81">
        <f t="shared" si="148"/>
        <v>4.6844899999999372</v>
      </c>
      <c r="K513" s="82">
        <f t="shared" si="149"/>
        <v>58.538441050247428</v>
      </c>
      <c r="L513" s="70">
        <f t="shared" si="150"/>
        <v>3.3453499901944257E+30</v>
      </c>
      <c r="M513" s="67">
        <f t="shared" si="161"/>
        <v>101.40000000000005</v>
      </c>
      <c r="N513" s="71">
        <v>507</v>
      </c>
      <c r="O513" s="94">
        <f t="shared" si="151"/>
        <v>507</v>
      </c>
      <c r="P513" s="94">
        <f t="shared" si="152"/>
        <v>10</v>
      </c>
      <c r="Q513" s="72">
        <v>1</v>
      </c>
      <c r="R513" s="94">
        <f>R$3/U$3</f>
        <v>0.90909090909090906</v>
      </c>
      <c r="S513" s="93">
        <f>S512*Q513</f>
        <v>1.7428188652935605E+25</v>
      </c>
      <c r="T513" s="93">
        <f t="shared" si="153"/>
        <v>4.7022820908612569E+29</v>
      </c>
      <c r="U513" s="93">
        <f t="shared" si="154"/>
        <v>3.3453499901944256E+31</v>
      </c>
      <c r="V513" s="93">
        <f t="shared" si="155"/>
        <v>1.6726749950972127E+32</v>
      </c>
      <c r="W513" s="93">
        <f t="shared" si="156"/>
        <v>384204.79999999999</v>
      </c>
      <c r="X513" s="94">
        <f t="shared" si="157"/>
        <v>71.143115737271742</v>
      </c>
      <c r="Y513" s="120">
        <f>X513/(($C513/R$3))</f>
        <v>4.826534310534039</v>
      </c>
    </row>
    <row r="514" spans="1:25">
      <c r="A514" s="67">
        <v>8192</v>
      </c>
      <c r="B514" s="67">
        <f t="shared" si="147"/>
        <v>16.933333333333334</v>
      </c>
      <c r="C514" s="112">
        <f t="shared" si="162"/>
        <v>14.74</v>
      </c>
      <c r="D514" s="116"/>
      <c r="E514" s="68">
        <f t="shared" si="146"/>
        <v>867.54353976572168</v>
      </c>
      <c r="F514" s="80">
        <f t="shared" si="158"/>
        <v>0.60800000000000043</v>
      </c>
      <c r="G514" s="80">
        <f t="shared" si="159"/>
        <v>7.0799999999998917</v>
      </c>
      <c r="H514" s="80">
        <f t="shared" si="165"/>
        <v>3.5399999999999459</v>
      </c>
      <c r="I514" s="80">
        <f t="shared" si="165"/>
        <v>3.5399999999999459</v>
      </c>
      <c r="J514" s="81">
        <f t="shared" si="148"/>
        <v>4.6966399999999364</v>
      </c>
      <c r="K514" s="82">
        <f t="shared" si="149"/>
        <v>58.8564138239974</v>
      </c>
      <c r="L514" s="70">
        <f t="shared" si="150"/>
        <v>3.8427980306256846E+30</v>
      </c>
      <c r="M514" s="67">
        <f t="shared" si="161"/>
        <v>101.60000000000005</v>
      </c>
      <c r="N514" s="71">
        <v>508</v>
      </c>
      <c r="O514" s="94">
        <f t="shared" si="151"/>
        <v>508</v>
      </c>
      <c r="P514" s="94">
        <f t="shared" si="152"/>
        <v>10</v>
      </c>
      <c r="Q514" s="72">
        <v>1</v>
      </c>
      <c r="R514" s="94">
        <f>R$3/U$3</f>
        <v>0.90909090909090906</v>
      </c>
      <c r="S514" s="93">
        <f>S513*Q514</f>
        <v>1.7428188652935605E+25</v>
      </c>
      <c r="T514" s="93">
        <f t="shared" si="153"/>
        <v>4.7371493386219626E+29</v>
      </c>
      <c r="U514" s="93">
        <f t="shared" si="154"/>
        <v>3.8427980306256846E+31</v>
      </c>
      <c r="V514" s="93">
        <f t="shared" si="155"/>
        <v>1.9213990153128423E+32</v>
      </c>
      <c r="W514" s="93">
        <f t="shared" si="156"/>
        <v>384477.8666666667</v>
      </c>
      <c r="X514" s="94">
        <f t="shared" si="157"/>
        <v>81.120474697628069</v>
      </c>
      <c r="Y514" s="120">
        <f>X514/(($C514/R$3))</f>
        <v>5.5034243349815517</v>
      </c>
    </row>
    <row r="515" spans="1:25">
      <c r="A515" s="67">
        <v>8192</v>
      </c>
      <c r="B515" s="67">
        <f t="shared" si="147"/>
        <v>16.966666666666665</v>
      </c>
      <c r="C515" s="112">
        <f t="shared" si="162"/>
        <v>14.74</v>
      </c>
      <c r="D515" s="116"/>
      <c r="E515" s="68">
        <f t="shared" si="146"/>
        <v>872.25030427624642</v>
      </c>
      <c r="F515" s="80">
        <f t="shared" si="158"/>
        <v>0.60900000000000043</v>
      </c>
      <c r="G515" s="80">
        <f t="shared" si="159"/>
        <v>7.0899999999998915</v>
      </c>
      <c r="H515" s="80">
        <f t="shared" si="165"/>
        <v>3.5449999999999458</v>
      </c>
      <c r="I515" s="80">
        <f t="shared" si="165"/>
        <v>3.5449999999999458</v>
      </c>
      <c r="J515" s="81">
        <f t="shared" si="148"/>
        <v>4.7088099999999358</v>
      </c>
      <c r="K515" s="82">
        <f t="shared" si="149"/>
        <v>59.175732990247383</v>
      </c>
      <c r="L515" s="70">
        <f t="shared" si="150"/>
        <v>4.4142157763655696E+30</v>
      </c>
      <c r="M515" s="67">
        <f t="shared" si="161"/>
        <v>101.80000000000005</v>
      </c>
      <c r="N515" s="71">
        <v>509</v>
      </c>
      <c r="O515" s="94">
        <f t="shared" si="151"/>
        <v>509</v>
      </c>
      <c r="P515" s="94">
        <f t="shared" si="152"/>
        <v>10</v>
      </c>
      <c r="Q515" s="72">
        <v>1</v>
      </c>
      <c r="R515" s="94">
        <f>R$3/U$3</f>
        <v>0.90909090909090906</v>
      </c>
      <c r="S515" s="93">
        <f>S514*Q515</f>
        <v>1.7428188652935605E+25</v>
      </c>
      <c r="T515" s="93">
        <f t="shared" si="153"/>
        <v>4.7722259241723296E+29</v>
      </c>
      <c r="U515" s="93">
        <f t="shared" si="154"/>
        <v>4.4142157763655694E+31</v>
      </c>
      <c r="V515" s="93">
        <f t="shared" si="155"/>
        <v>2.2071078881827845E+32</v>
      </c>
      <c r="W515" s="93">
        <f t="shared" si="156"/>
        <v>384750.93333333335</v>
      </c>
      <c r="X515" s="94">
        <f t="shared" si="157"/>
        <v>92.498046959735007</v>
      </c>
      <c r="Y515" s="120">
        <f>X515/(($C515/R$3))</f>
        <v>6.2753084775939625</v>
      </c>
    </row>
    <row r="516" spans="1:25">
      <c r="A516" s="67">
        <v>8192</v>
      </c>
      <c r="B516" s="67">
        <f t="shared" si="147"/>
        <v>17</v>
      </c>
      <c r="C516" s="112">
        <f t="shared" si="162"/>
        <v>14.74</v>
      </c>
      <c r="D516" s="116"/>
      <c r="E516" s="68">
        <f t="shared" si="146"/>
        <v>876.97697284996138</v>
      </c>
      <c r="F516" s="80">
        <f t="shared" si="158"/>
        <v>0.61000000000000043</v>
      </c>
      <c r="G516" s="80">
        <f t="shared" si="159"/>
        <v>7.0999999999998913</v>
      </c>
      <c r="H516" s="80">
        <f t="shared" si="165"/>
        <v>3.5499999999999456</v>
      </c>
      <c r="I516" s="80">
        <f t="shared" si="165"/>
        <v>3.5499999999999456</v>
      </c>
      <c r="J516" s="81">
        <f t="shared" si="148"/>
        <v>4.7209999999999361</v>
      </c>
      <c r="K516" s="82">
        <f t="shared" si="149"/>
        <v>59.49640249999738</v>
      </c>
      <c r="L516" s="70">
        <f t="shared" si="150"/>
        <v>5.0706024009130899E+30</v>
      </c>
      <c r="M516" s="67">
        <f t="shared" si="161"/>
        <v>102.00000000000006</v>
      </c>
      <c r="N516" s="71">
        <v>510</v>
      </c>
      <c r="O516" s="94">
        <f t="shared" si="151"/>
        <v>510</v>
      </c>
      <c r="P516" s="94">
        <f t="shared" si="152"/>
        <v>10</v>
      </c>
      <c r="Q516" s="72">
        <v>3</v>
      </c>
      <c r="R516" s="94">
        <f>R$3/U$3</f>
        <v>0.90909090909090906</v>
      </c>
      <c r="S516" s="93">
        <f>S515*Q516</f>
        <v>5.2284565958806815E+25</v>
      </c>
      <c r="T516" s="93">
        <f t="shared" si="153"/>
        <v>1.4422538420178583E+30</v>
      </c>
      <c r="U516" s="93">
        <f t="shared" si="154"/>
        <v>5.0706024009130896E+31</v>
      </c>
      <c r="V516" s="93">
        <f t="shared" si="155"/>
        <v>2.5353012004565449E+32</v>
      </c>
      <c r="W516" s="93">
        <f t="shared" si="156"/>
        <v>385024</v>
      </c>
      <c r="X516" s="94">
        <f t="shared" si="157"/>
        <v>35.157489293415964</v>
      </c>
      <c r="Y516" s="120">
        <f>X516/(($C516/R$3))</f>
        <v>2.3851756644108524</v>
      </c>
    </row>
    <row r="517" spans="1:25">
      <c r="A517" s="67">
        <v>8192</v>
      </c>
      <c r="B517" s="67">
        <f t="shared" si="147"/>
        <v>17.033333333333335</v>
      </c>
      <c r="C517" s="112">
        <f t="shared" si="162"/>
        <v>14.74</v>
      </c>
      <c r="D517" s="116"/>
      <c r="E517" s="68">
        <f t="shared" si="146"/>
        <v>881.723603813046</v>
      </c>
      <c r="F517" s="80">
        <f t="shared" si="158"/>
        <v>0.61100000000000043</v>
      </c>
      <c r="G517" s="80">
        <f t="shared" si="159"/>
        <v>7.1099999999998911</v>
      </c>
      <c r="H517" s="80">
        <f t="shared" si="165"/>
        <v>3.5549999999999455</v>
      </c>
      <c r="I517" s="80">
        <f t="shared" si="165"/>
        <v>3.5549999999999455</v>
      </c>
      <c r="J517" s="81">
        <f t="shared" si="148"/>
        <v>4.7332099999999357</v>
      </c>
      <c r="K517" s="82">
        <f t="shared" si="149"/>
        <v>59.818426310247354</v>
      </c>
      <c r="L517" s="70">
        <f t="shared" si="150"/>
        <v>5.8245926367728833E+30</v>
      </c>
      <c r="M517" s="67">
        <f t="shared" si="161"/>
        <v>102.20000000000005</v>
      </c>
      <c r="N517" s="71">
        <v>511</v>
      </c>
      <c r="O517" s="94">
        <f t="shared" si="151"/>
        <v>511</v>
      </c>
      <c r="P517" s="94">
        <f t="shared" si="152"/>
        <v>10</v>
      </c>
      <c r="Q517" s="72">
        <v>1</v>
      </c>
      <c r="R517" s="94">
        <f>R$3/U$3</f>
        <v>0.90909090909090906</v>
      </c>
      <c r="S517" s="93">
        <f>S516*Q517</f>
        <v>5.2284565958806815E+25</v>
      </c>
      <c r="T517" s="93">
        <f t="shared" si="153"/>
        <v>1.4529032845461346E+30</v>
      </c>
      <c r="U517" s="93">
        <f t="shared" si="154"/>
        <v>5.824592636772883E+31</v>
      </c>
      <c r="V517" s="93">
        <f t="shared" si="155"/>
        <v>2.9122963183864417E+32</v>
      </c>
      <c r="W517" s="93">
        <f t="shared" si="156"/>
        <v>385297.06666666665</v>
      </c>
      <c r="X517" s="94">
        <f t="shared" si="157"/>
        <v>40.089334911183705</v>
      </c>
      <c r="Y517" s="120">
        <f>X517/(($C517/R$3))</f>
        <v>2.7197649193476057</v>
      </c>
    </row>
    <row r="518" spans="1:25">
      <c r="A518" s="67">
        <v>8192</v>
      </c>
      <c r="B518" s="67">
        <f t="shared" si="147"/>
        <v>17.066666666666666</v>
      </c>
      <c r="C518" s="112">
        <f t="shared" si="162"/>
        <v>14.74</v>
      </c>
      <c r="D518" s="116"/>
      <c r="E518" s="68">
        <f t="shared" ref="E518:E581" si="166">C518*K518*1</f>
        <v>886.49025558012102</v>
      </c>
      <c r="F518" s="80">
        <f t="shared" si="158"/>
        <v>0.61200000000000043</v>
      </c>
      <c r="G518" s="80">
        <f t="shared" si="159"/>
        <v>7.1199999999998909</v>
      </c>
      <c r="H518" s="80">
        <f t="shared" si="165"/>
        <v>3.5599999999999454</v>
      </c>
      <c r="I518" s="80">
        <f t="shared" si="165"/>
        <v>3.5599999999999454</v>
      </c>
      <c r="J518" s="81">
        <f t="shared" si="148"/>
        <v>4.7454399999999364</v>
      </c>
      <c r="K518" s="82">
        <f t="shared" si="149"/>
        <v>60.141808383997351</v>
      </c>
      <c r="L518" s="70">
        <f t="shared" si="150"/>
        <v>6.6906999803888537E+30</v>
      </c>
      <c r="M518" s="67">
        <f t="shared" si="161"/>
        <v>102.40000000000006</v>
      </c>
      <c r="N518" s="71">
        <v>512</v>
      </c>
      <c r="O518" s="94">
        <f t="shared" si="151"/>
        <v>512</v>
      </c>
      <c r="P518" s="94">
        <f t="shared" si="152"/>
        <v>10</v>
      </c>
      <c r="Q518" s="72">
        <v>1</v>
      </c>
      <c r="R518" s="94">
        <f>R$3/U$3</f>
        <v>0.90909090909090906</v>
      </c>
      <c r="S518" s="93">
        <f>S517*Q518</f>
        <v>5.2284565958806815E+25</v>
      </c>
      <c r="T518" s="93">
        <f t="shared" si="153"/>
        <v>1.4636163943959414E+30</v>
      </c>
      <c r="U518" s="93">
        <f t="shared" si="154"/>
        <v>6.690699980388854E+31</v>
      </c>
      <c r="V518" s="93">
        <f t="shared" si="155"/>
        <v>3.3453499901944269E+32</v>
      </c>
      <c r="W518" s="93">
        <f t="shared" si="156"/>
        <v>385570.1333333333</v>
      </c>
      <c r="X518" s="94">
        <f t="shared" si="157"/>
        <v>45.713480704417883</v>
      </c>
      <c r="Y518" s="120">
        <f>X518/(($C518/R$3))</f>
        <v>3.1013216217379838</v>
      </c>
    </row>
    <row r="519" spans="1:25">
      <c r="A519" s="67">
        <v>8192</v>
      </c>
      <c r="B519" s="67">
        <f t="shared" ref="B519:B582" si="167">N519/30</f>
        <v>17.100000000000001</v>
      </c>
      <c r="C519" s="112">
        <f t="shared" si="162"/>
        <v>14.74</v>
      </c>
      <c r="D519" s="116"/>
      <c r="E519" s="68">
        <f t="shared" si="166"/>
        <v>891.27698665424555</v>
      </c>
      <c r="F519" s="80">
        <f t="shared" si="158"/>
        <v>0.61300000000000043</v>
      </c>
      <c r="G519" s="80">
        <f t="shared" si="159"/>
        <v>7.1299999999998906</v>
      </c>
      <c r="H519" s="80">
        <f t="shared" si="165"/>
        <v>3.5649999999999453</v>
      </c>
      <c r="I519" s="80">
        <f t="shared" si="165"/>
        <v>3.5649999999999453</v>
      </c>
      <c r="J519" s="81">
        <f t="shared" ref="J519:J582" si="168">(1-F519)+F519*G519</f>
        <v>4.7576899999999354</v>
      </c>
      <c r="K519" s="82">
        <f t="shared" ref="K519:K582" si="169">J519*H519*I519</f>
        <v>60.466552690247326</v>
      </c>
      <c r="L519" s="70">
        <f t="shared" ref="L519:L582" si="170">POWER($M$1,N519)</f>
        <v>7.6855960612513715E+30</v>
      </c>
      <c r="M519" s="67">
        <f t="shared" si="161"/>
        <v>102.60000000000005</v>
      </c>
      <c r="N519" s="71">
        <v>513</v>
      </c>
      <c r="O519" s="94">
        <f t="shared" ref="O519:O582" si="171">$N519-P$3</f>
        <v>513</v>
      </c>
      <c r="P519" s="94">
        <f t="shared" ref="P519:P582" si="172">Q$3</f>
        <v>10</v>
      </c>
      <c r="Q519" s="72">
        <v>1</v>
      </c>
      <c r="R519" s="94">
        <f>R$3/U$3</f>
        <v>0.90909090909090906</v>
      </c>
      <c r="S519" s="93">
        <f>S518*Q519</f>
        <v>5.2284565958806815E+25</v>
      </c>
      <c r="T519" s="93">
        <f t="shared" ref="T519:T582" si="173">O519*S519*$K519*R519</f>
        <v>1.4743934620264599E+30</v>
      </c>
      <c r="U519" s="93">
        <f t="shared" ref="U519:U582" si="174">P519*POWER($M$1,O519)</f>
        <v>7.6855960612513719E+31</v>
      </c>
      <c r="V519" s="93">
        <f t="shared" ref="V519:V582" si="175">$L519*P519*5</f>
        <v>3.842798030625686E+32</v>
      </c>
      <c r="W519" s="93">
        <f t="shared" ref="W519:W582" si="176">$A519*(30+$B519)</f>
        <v>385843.20000000001</v>
      </c>
      <c r="X519" s="94">
        <f t="shared" ref="X519:X582" si="177">U519/T519</f>
        <v>52.127171336530544</v>
      </c>
      <c r="Y519" s="120">
        <f>X519/(($C519/R$3))</f>
        <v>3.5364431028853831</v>
      </c>
    </row>
    <row r="520" spans="1:25">
      <c r="A520" s="67">
        <v>8192</v>
      </c>
      <c r="B520" s="67">
        <f t="shared" si="167"/>
        <v>17.133333333333333</v>
      </c>
      <c r="C520" s="112">
        <f t="shared" si="162"/>
        <v>14.74</v>
      </c>
      <c r="D520" s="116"/>
      <c r="E520" s="68">
        <f t="shared" si="166"/>
        <v>896.08385562692035</v>
      </c>
      <c r="F520" s="80">
        <f t="shared" ref="F520:F583" si="178">F519+0.1%</f>
        <v>0.61400000000000043</v>
      </c>
      <c r="G520" s="80">
        <f t="shared" ref="G520:G583" si="179">G519+1%</f>
        <v>7.1399999999998904</v>
      </c>
      <c r="H520" s="80">
        <f t="shared" ref="H520:I535" si="180">H519+0.5%</f>
        <v>3.5699999999999452</v>
      </c>
      <c r="I520" s="80">
        <f t="shared" si="180"/>
        <v>3.5699999999999452</v>
      </c>
      <c r="J520" s="81">
        <f t="shared" si="168"/>
        <v>4.7699599999999354</v>
      </c>
      <c r="K520" s="82">
        <f t="shared" si="169"/>
        <v>60.792663203997307</v>
      </c>
      <c r="L520" s="70">
        <f t="shared" si="170"/>
        <v>8.8284315527311425E+30</v>
      </c>
      <c r="M520" s="67">
        <f t="shared" ref="M520:M583" si="181">LOG(L520,2)</f>
        <v>102.80000000000007</v>
      </c>
      <c r="N520" s="71">
        <v>514</v>
      </c>
      <c r="O520" s="94">
        <f t="shared" si="171"/>
        <v>514</v>
      </c>
      <c r="P520" s="94">
        <f t="shared" si="172"/>
        <v>10</v>
      </c>
      <c r="Q520" s="72">
        <v>1</v>
      </c>
      <c r="R520" s="94">
        <f>R$3/U$3</f>
        <v>0.90909090909090906</v>
      </c>
      <c r="S520" s="93">
        <f>S519*Q520</f>
        <v>5.2284565958806815E+25</v>
      </c>
      <c r="T520" s="93">
        <f t="shared" si="173"/>
        <v>1.4852347787980684E+30</v>
      </c>
      <c r="U520" s="93">
        <f t="shared" si="174"/>
        <v>8.8284315527311423E+31</v>
      </c>
      <c r="V520" s="93">
        <f t="shared" si="175"/>
        <v>4.4142157763655712E+32</v>
      </c>
      <c r="W520" s="93">
        <f t="shared" si="176"/>
        <v>386116.26666666666</v>
      </c>
      <c r="X520" s="94">
        <f t="shared" si="177"/>
        <v>59.441319842210952</v>
      </c>
      <c r="Y520" s="120">
        <f>X520/(($C520/R$3))</f>
        <v>4.0326539920088837</v>
      </c>
    </row>
    <row r="521" spans="1:25">
      <c r="A521" s="67">
        <v>8192</v>
      </c>
      <c r="B521" s="67">
        <f t="shared" si="167"/>
        <v>17.166666666666668</v>
      </c>
      <c r="C521" s="112">
        <f t="shared" si="162"/>
        <v>14.74</v>
      </c>
      <c r="D521" s="116"/>
      <c r="E521" s="68">
        <f t="shared" si="166"/>
        <v>900.91092117808535</v>
      </c>
      <c r="F521" s="80">
        <f t="shared" si="178"/>
        <v>0.61500000000000044</v>
      </c>
      <c r="G521" s="80">
        <f t="shared" si="179"/>
        <v>7.1499999999998902</v>
      </c>
      <c r="H521" s="80">
        <f t="shared" si="180"/>
        <v>3.5749999999999451</v>
      </c>
      <c r="I521" s="80">
        <f t="shared" si="180"/>
        <v>3.5749999999999451</v>
      </c>
      <c r="J521" s="81">
        <f t="shared" si="168"/>
        <v>4.7822499999999355</v>
      </c>
      <c r="K521" s="82">
        <f t="shared" si="169"/>
        <v>61.120143906247307</v>
      </c>
      <c r="L521" s="70">
        <f t="shared" si="170"/>
        <v>1.0141204801826184E+31</v>
      </c>
      <c r="M521" s="67">
        <f t="shared" si="181"/>
        <v>103.00000000000006</v>
      </c>
      <c r="N521" s="71">
        <v>515</v>
      </c>
      <c r="O521" s="94">
        <f t="shared" si="171"/>
        <v>515</v>
      </c>
      <c r="P521" s="94">
        <f t="shared" si="172"/>
        <v>10</v>
      </c>
      <c r="Q521" s="72">
        <v>1</v>
      </c>
      <c r="R521" s="94">
        <f>R$3/U$3</f>
        <v>0.90909090909090906</v>
      </c>
      <c r="S521" s="93">
        <f>S520*Q521</f>
        <v>5.2284565958806815E+25</v>
      </c>
      <c r="T521" s="93">
        <f t="shared" si="173"/>
        <v>1.4961406369737683E+30</v>
      </c>
      <c r="U521" s="93">
        <f t="shared" si="174"/>
        <v>1.0141204801826185E+32</v>
      </c>
      <c r="V521" s="93">
        <f t="shared" si="175"/>
        <v>5.070602400913092E+32</v>
      </c>
      <c r="W521" s="93">
        <f t="shared" si="176"/>
        <v>386389.33333333337</v>
      </c>
      <c r="X521" s="94">
        <f t="shared" si="177"/>
        <v>67.782430014993238</v>
      </c>
      <c r="Y521" s="120">
        <f>X521/(($C521/R$3))</f>
        <v>4.5985366360239643</v>
      </c>
    </row>
    <row r="522" spans="1:25">
      <c r="A522" s="67">
        <v>8192</v>
      </c>
      <c r="B522" s="67">
        <f t="shared" si="167"/>
        <v>17.2</v>
      </c>
      <c r="C522" s="112">
        <f t="shared" si="162"/>
        <v>14.74</v>
      </c>
      <c r="D522" s="116"/>
      <c r="E522" s="68">
        <f t="shared" si="166"/>
        <v>905.7582420761197</v>
      </c>
      <c r="F522" s="80">
        <f t="shared" si="178"/>
        <v>0.61600000000000044</v>
      </c>
      <c r="G522" s="80">
        <f t="shared" si="179"/>
        <v>7.15999999999989</v>
      </c>
      <c r="H522" s="80">
        <f t="shared" si="180"/>
        <v>3.579999999999945</v>
      </c>
      <c r="I522" s="80">
        <f t="shared" si="180"/>
        <v>3.579999999999945</v>
      </c>
      <c r="J522" s="81">
        <f t="shared" si="168"/>
        <v>4.7945599999999349</v>
      </c>
      <c r="K522" s="82">
        <f t="shared" si="169"/>
        <v>61.448998783997268</v>
      </c>
      <c r="L522" s="70">
        <f t="shared" si="170"/>
        <v>1.1649185273545769E+31</v>
      </c>
      <c r="M522" s="67">
        <f t="shared" si="181"/>
        <v>103.20000000000005</v>
      </c>
      <c r="N522" s="71">
        <v>516</v>
      </c>
      <c r="O522" s="94">
        <f t="shared" si="171"/>
        <v>516</v>
      </c>
      <c r="P522" s="94">
        <f t="shared" si="172"/>
        <v>10</v>
      </c>
      <c r="Q522" s="72">
        <v>1</v>
      </c>
      <c r="R522" s="94">
        <f>R$3/U$3</f>
        <v>0.90909090909090906</v>
      </c>
      <c r="S522" s="93">
        <f>S521*Q522</f>
        <v>5.2284565958806815E+25</v>
      </c>
      <c r="T522" s="93">
        <f t="shared" si="173"/>
        <v>1.5071113297206046E+30</v>
      </c>
      <c r="U522" s="93">
        <f t="shared" si="174"/>
        <v>1.164918527354577E+32</v>
      </c>
      <c r="V522" s="93">
        <f t="shared" si="175"/>
        <v>5.8245926367728848E+32</v>
      </c>
      <c r="W522" s="93">
        <f t="shared" si="176"/>
        <v>386662.40000000002</v>
      </c>
      <c r="X522" s="94">
        <f t="shared" si="177"/>
        <v>77.294789335206914</v>
      </c>
      <c r="Y522" s="120">
        <f>X522/(($C522/R$3))</f>
        <v>5.2438798734875789</v>
      </c>
    </row>
    <row r="523" spans="1:25">
      <c r="A523" s="67">
        <v>8192</v>
      </c>
      <c r="B523" s="67">
        <f t="shared" si="167"/>
        <v>17.233333333333334</v>
      </c>
      <c r="C523" s="112">
        <f t="shared" si="162"/>
        <v>14.74</v>
      </c>
      <c r="D523" s="116"/>
      <c r="E523" s="68">
        <f t="shared" si="166"/>
        <v>910.62587717784481</v>
      </c>
      <c r="F523" s="80">
        <f t="shared" si="178"/>
        <v>0.61700000000000044</v>
      </c>
      <c r="G523" s="80">
        <f t="shared" si="179"/>
        <v>7.1699999999998898</v>
      </c>
      <c r="H523" s="80">
        <f t="shared" si="180"/>
        <v>3.5849999999999449</v>
      </c>
      <c r="I523" s="80">
        <f t="shared" si="180"/>
        <v>3.5849999999999449</v>
      </c>
      <c r="J523" s="81">
        <f t="shared" si="168"/>
        <v>4.8068899999999353</v>
      </c>
      <c r="K523" s="82">
        <f t="shared" si="169"/>
        <v>61.779231830247276</v>
      </c>
      <c r="L523" s="70">
        <f t="shared" si="170"/>
        <v>1.338139996077771E+31</v>
      </c>
      <c r="M523" s="67">
        <f t="shared" si="181"/>
        <v>103.40000000000006</v>
      </c>
      <c r="N523" s="71">
        <v>517</v>
      </c>
      <c r="O523" s="94">
        <f t="shared" si="171"/>
        <v>517</v>
      </c>
      <c r="P523" s="94">
        <f t="shared" si="172"/>
        <v>10</v>
      </c>
      <c r="Q523" s="72">
        <v>1</v>
      </c>
      <c r="R523" s="94">
        <f>R$3/U$3</f>
        <v>0.90909090909090906</v>
      </c>
      <c r="S523" s="93">
        <f>S522*Q523</f>
        <v>5.2284565958806815E+25</v>
      </c>
      <c r="T523" s="93">
        <f t="shared" si="173"/>
        <v>1.5181471511111011E+30</v>
      </c>
      <c r="U523" s="93">
        <f t="shared" si="174"/>
        <v>1.338139996077771E+32</v>
      </c>
      <c r="V523" s="93">
        <f t="shared" si="175"/>
        <v>6.6906999803888552E+32</v>
      </c>
      <c r="W523" s="93">
        <f t="shared" si="176"/>
        <v>386935.46666666667</v>
      </c>
      <c r="X523" s="94">
        <f t="shared" si="177"/>
        <v>88.14297053473463</v>
      </c>
      <c r="Y523" s="120">
        <f>X523/(($C523/R$3))</f>
        <v>5.9798487472682922</v>
      </c>
    </row>
    <row r="524" spans="1:25">
      <c r="A524" s="67">
        <v>8192</v>
      </c>
      <c r="B524" s="67">
        <f t="shared" si="167"/>
        <v>17.266666666666666</v>
      </c>
      <c r="C524" s="112">
        <f t="shared" si="162"/>
        <v>14.74</v>
      </c>
      <c r="D524" s="116"/>
      <c r="E524" s="68">
        <f t="shared" si="166"/>
        <v>915.51388542851942</v>
      </c>
      <c r="F524" s="80">
        <f t="shared" si="178"/>
        <v>0.61800000000000044</v>
      </c>
      <c r="G524" s="80">
        <f t="shared" si="179"/>
        <v>7.1799999999998896</v>
      </c>
      <c r="H524" s="80">
        <f t="shared" si="180"/>
        <v>3.5899999999999448</v>
      </c>
      <c r="I524" s="80">
        <f t="shared" si="180"/>
        <v>3.5899999999999448</v>
      </c>
      <c r="J524" s="81">
        <f t="shared" si="168"/>
        <v>4.8192399999999349</v>
      </c>
      <c r="K524" s="82">
        <f t="shared" si="169"/>
        <v>62.110847043997246</v>
      </c>
      <c r="L524" s="70">
        <f t="shared" si="170"/>
        <v>1.5371192122502745E+31</v>
      </c>
      <c r="M524" s="67">
        <f t="shared" si="181"/>
        <v>103.60000000000005</v>
      </c>
      <c r="N524" s="71">
        <v>518</v>
      </c>
      <c r="O524" s="94">
        <f t="shared" si="171"/>
        <v>518</v>
      </c>
      <c r="P524" s="94">
        <f t="shared" si="172"/>
        <v>10</v>
      </c>
      <c r="Q524" s="72">
        <v>1</v>
      </c>
      <c r="R524" s="94">
        <f>R$3/U$3</f>
        <v>0.90909090909090906</v>
      </c>
      <c r="S524" s="93">
        <f>S523*Q524</f>
        <v>5.2284565958806815E+25</v>
      </c>
      <c r="T524" s="93">
        <f t="shared" si="173"/>
        <v>1.5292483961246762E+30</v>
      </c>
      <c r="U524" s="93">
        <f t="shared" si="174"/>
        <v>1.5371192122502746E+32</v>
      </c>
      <c r="V524" s="93">
        <f t="shared" si="175"/>
        <v>7.6855960612513734E+32</v>
      </c>
      <c r="W524" s="93">
        <f t="shared" si="176"/>
        <v>387208.53333333333</v>
      </c>
      <c r="X524" s="94">
        <f t="shared" si="177"/>
        <v>100.51468526274373</v>
      </c>
      <c r="Y524" s="120">
        <f>X524/(($C524/R$3))</f>
        <v>6.8191781046637532</v>
      </c>
    </row>
    <row r="525" spans="1:25">
      <c r="A525" s="67">
        <v>8192</v>
      </c>
      <c r="B525" s="67">
        <f t="shared" si="167"/>
        <v>17.3</v>
      </c>
      <c r="C525" s="112">
        <f t="shared" si="162"/>
        <v>14.74</v>
      </c>
      <c r="D525" s="116"/>
      <c r="E525" s="68">
        <f t="shared" si="166"/>
        <v>920.422325861844</v>
      </c>
      <c r="F525" s="80">
        <f t="shared" si="178"/>
        <v>0.61900000000000044</v>
      </c>
      <c r="G525" s="80">
        <f t="shared" si="179"/>
        <v>7.1899999999998894</v>
      </c>
      <c r="H525" s="80">
        <f t="shared" si="180"/>
        <v>3.5949999999999447</v>
      </c>
      <c r="I525" s="80">
        <f t="shared" si="180"/>
        <v>3.5949999999999447</v>
      </c>
      <c r="J525" s="81">
        <f t="shared" si="168"/>
        <v>4.8316099999999338</v>
      </c>
      <c r="K525" s="82">
        <f t="shared" si="169"/>
        <v>62.443848430247215</v>
      </c>
      <c r="L525" s="70">
        <f t="shared" si="170"/>
        <v>1.765686310546229E+31</v>
      </c>
      <c r="M525" s="67">
        <f t="shared" si="181"/>
        <v>103.80000000000004</v>
      </c>
      <c r="N525" s="71">
        <v>519</v>
      </c>
      <c r="O525" s="94">
        <f t="shared" si="171"/>
        <v>519</v>
      </c>
      <c r="P525" s="94">
        <f t="shared" si="172"/>
        <v>10</v>
      </c>
      <c r="Q525" s="72">
        <v>1</v>
      </c>
      <c r="R525" s="94">
        <f>R$3/U$3</f>
        <v>0.90909090909090906</v>
      </c>
      <c r="S525" s="93">
        <f>S524*Q525</f>
        <v>5.2284565958806815E+25</v>
      </c>
      <c r="T525" s="93">
        <f t="shared" si="173"/>
        <v>1.5404153606490771E+30</v>
      </c>
      <c r="U525" s="93">
        <f t="shared" si="174"/>
        <v>1.7656863105462288E+32</v>
      </c>
      <c r="V525" s="93">
        <f t="shared" si="175"/>
        <v>8.8284315527311438E+32</v>
      </c>
      <c r="W525" s="93">
        <f t="shared" si="176"/>
        <v>387481.59999999998</v>
      </c>
      <c r="X525" s="94">
        <f t="shared" si="177"/>
        <v>114.62403944103949</v>
      </c>
      <c r="Y525" s="120">
        <f>X525/(($C525/R$3))</f>
        <v>7.7763934491885678</v>
      </c>
    </row>
    <row r="526" spans="1:25">
      <c r="A526" s="67">
        <v>8192</v>
      </c>
      <c r="B526" s="67">
        <f t="shared" si="167"/>
        <v>17.333333333333332</v>
      </c>
      <c r="C526" s="112">
        <f t="shared" si="162"/>
        <v>14.74</v>
      </c>
      <c r="D526" s="116"/>
      <c r="E526" s="68">
        <f t="shared" si="166"/>
        <v>925.35125759995913</v>
      </c>
      <c r="F526" s="80">
        <f t="shared" si="178"/>
        <v>0.62000000000000044</v>
      </c>
      <c r="G526" s="80">
        <f t="shared" si="179"/>
        <v>7.1999999999998892</v>
      </c>
      <c r="H526" s="80">
        <f t="shared" si="180"/>
        <v>3.5999999999999446</v>
      </c>
      <c r="I526" s="80">
        <f t="shared" si="180"/>
        <v>3.5999999999999446</v>
      </c>
      <c r="J526" s="81">
        <f t="shared" si="168"/>
        <v>4.8439999999999346</v>
      </c>
      <c r="K526" s="82">
        <f t="shared" si="169"/>
        <v>62.778239999997226</v>
      </c>
      <c r="L526" s="70">
        <f t="shared" si="170"/>
        <v>2.0282409603652373E+31</v>
      </c>
      <c r="M526" s="67">
        <f t="shared" si="181"/>
        <v>104.00000000000006</v>
      </c>
      <c r="N526" s="71">
        <v>520</v>
      </c>
      <c r="O526" s="94">
        <f t="shared" si="171"/>
        <v>520</v>
      </c>
      <c r="P526" s="94">
        <f t="shared" si="172"/>
        <v>10</v>
      </c>
      <c r="Q526" s="72">
        <v>3</v>
      </c>
      <c r="R526" s="94">
        <f>R$3/U$3</f>
        <v>0.90909090909090906</v>
      </c>
      <c r="S526" s="93">
        <f>S525*Q526</f>
        <v>1.5685369787642045E+26</v>
      </c>
      <c r="T526" s="93">
        <f t="shared" si="173"/>
        <v>4.6549450244454071E+30</v>
      </c>
      <c r="U526" s="93">
        <f t="shared" si="174"/>
        <v>2.0282409603652373E+32</v>
      </c>
      <c r="V526" s="93">
        <f t="shared" si="175"/>
        <v>1.0141204801826187E+33</v>
      </c>
      <c r="W526" s="93">
        <f t="shared" si="176"/>
        <v>387754.66666666663</v>
      </c>
      <c r="X526" s="94">
        <f t="shared" si="177"/>
        <v>43.571748961887756</v>
      </c>
      <c r="Y526" s="120">
        <f>X526/(($C526/R$3))</f>
        <v>2.9560209607793593</v>
      </c>
    </row>
    <row r="527" spans="1:25">
      <c r="A527" s="67">
        <v>8192</v>
      </c>
      <c r="B527" s="67">
        <f t="shared" si="167"/>
        <v>17.366666666666667</v>
      </c>
      <c r="C527" s="112">
        <f t="shared" si="162"/>
        <v>14.74</v>
      </c>
      <c r="D527" s="116"/>
      <c r="E527" s="68">
        <f t="shared" si="166"/>
        <v>930.3007398534437</v>
      </c>
      <c r="F527" s="80">
        <f t="shared" si="178"/>
        <v>0.62100000000000044</v>
      </c>
      <c r="G527" s="80">
        <f t="shared" si="179"/>
        <v>7.2099999999998889</v>
      </c>
      <c r="H527" s="80">
        <f t="shared" si="180"/>
        <v>3.6049999999999445</v>
      </c>
      <c r="I527" s="80">
        <f t="shared" si="180"/>
        <v>3.6049999999999445</v>
      </c>
      <c r="J527" s="81">
        <f t="shared" si="168"/>
        <v>4.8564099999999337</v>
      </c>
      <c r="K527" s="82">
        <f t="shared" si="169"/>
        <v>63.114025770247196</v>
      </c>
      <c r="L527" s="70">
        <f t="shared" si="170"/>
        <v>2.3298370547091547E+31</v>
      </c>
      <c r="M527" s="67">
        <f t="shared" si="181"/>
        <v>104.20000000000005</v>
      </c>
      <c r="N527" s="71">
        <v>521</v>
      </c>
      <c r="O527" s="94">
        <f t="shared" si="171"/>
        <v>521</v>
      </c>
      <c r="P527" s="94">
        <f t="shared" si="172"/>
        <v>10</v>
      </c>
      <c r="Q527" s="72">
        <v>1</v>
      </c>
      <c r="R527" s="94">
        <f>R$3/U$3</f>
        <v>0.90909090909090906</v>
      </c>
      <c r="S527" s="93">
        <f>S526*Q527</f>
        <v>1.5685369787642045E+26</v>
      </c>
      <c r="T527" s="93">
        <f t="shared" si="173"/>
        <v>4.6888429089945764E+30</v>
      </c>
      <c r="U527" s="93">
        <f t="shared" si="174"/>
        <v>2.3298370547091547E+32</v>
      </c>
      <c r="V527" s="93">
        <f t="shared" si="175"/>
        <v>1.1649185273545773E+33</v>
      </c>
      <c r="W527" s="93">
        <f t="shared" si="176"/>
        <v>388027.73333333334</v>
      </c>
      <c r="X527" s="94">
        <f t="shared" si="177"/>
        <v>49.688955248209396</v>
      </c>
      <c r="Y527" s="120">
        <f>X527/(($C527/R$3))</f>
        <v>3.3710281715203116</v>
      </c>
    </row>
    <row r="528" spans="1:25">
      <c r="A528" s="67">
        <v>8192</v>
      </c>
      <c r="B528" s="67">
        <f t="shared" si="167"/>
        <v>17.399999999999999</v>
      </c>
      <c r="C528" s="112">
        <f t="shared" si="162"/>
        <v>14.74</v>
      </c>
      <c r="D528" s="116"/>
      <c r="E528" s="68">
        <f t="shared" si="166"/>
        <v>935.27083192131829</v>
      </c>
      <c r="F528" s="80">
        <f t="shared" si="178"/>
        <v>0.62200000000000044</v>
      </c>
      <c r="G528" s="80">
        <f t="shared" si="179"/>
        <v>7.2199999999998887</v>
      </c>
      <c r="H528" s="80">
        <f t="shared" si="180"/>
        <v>3.6099999999999444</v>
      </c>
      <c r="I528" s="80">
        <f t="shared" si="180"/>
        <v>3.6099999999999444</v>
      </c>
      <c r="J528" s="81">
        <f t="shared" si="168"/>
        <v>4.868839999999933</v>
      </c>
      <c r="K528" s="82">
        <f t="shared" si="169"/>
        <v>63.45120976399717</v>
      </c>
      <c r="L528" s="70">
        <f t="shared" si="170"/>
        <v>2.6762799921555433E+31</v>
      </c>
      <c r="M528" s="67">
        <f t="shared" si="181"/>
        <v>104.40000000000006</v>
      </c>
      <c r="N528" s="71">
        <v>522</v>
      </c>
      <c r="O528" s="94">
        <f t="shared" si="171"/>
        <v>522</v>
      </c>
      <c r="P528" s="94">
        <f t="shared" si="172"/>
        <v>10</v>
      </c>
      <c r="Q528" s="72">
        <v>1</v>
      </c>
      <c r="R528" s="94">
        <f>R$3/U$3</f>
        <v>0.90909090909090906</v>
      </c>
      <c r="S528" s="93">
        <f>S527*Q528</f>
        <v>1.5685369787642045E+26</v>
      </c>
      <c r="T528" s="93">
        <f t="shared" si="173"/>
        <v>4.7229406314585764E+30</v>
      </c>
      <c r="U528" s="93">
        <f t="shared" si="174"/>
        <v>2.6762799921555434E+32</v>
      </c>
      <c r="V528" s="93">
        <f t="shared" si="175"/>
        <v>1.3381399960777716E+33</v>
      </c>
      <c r="W528" s="93">
        <f t="shared" si="176"/>
        <v>388300.79999999999</v>
      </c>
      <c r="X528" s="94">
        <f t="shared" si="177"/>
        <v>56.665543799754118</v>
      </c>
      <c r="Y528" s="120">
        <f>X528/(($C528/R$3))</f>
        <v>3.8443381139588952</v>
      </c>
    </row>
    <row r="529" spans="1:25">
      <c r="A529" s="67">
        <v>8192</v>
      </c>
      <c r="B529" s="67">
        <f t="shared" si="167"/>
        <v>17.433333333333334</v>
      </c>
      <c r="C529" s="112">
        <f t="shared" si="162"/>
        <v>14.74</v>
      </c>
      <c r="D529" s="116"/>
      <c r="E529" s="68">
        <f t="shared" si="166"/>
        <v>940.26159319104329</v>
      </c>
      <c r="F529" s="80">
        <f t="shared" si="178"/>
        <v>0.62300000000000044</v>
      </c>
      <c r="G529" s="80">
        <f t="shared" si="179"/>
        <v>7.2299999999998885</v>
      </c>
      <c r="H529" s="80">
        <f t="shared" si="180"/>
        <v>3.6149999999999443</v>
      </c>
      <c r="I529" s="80">
        <f t="shared" si="180"/>
        <v>3.6149999999999443</v>
      </c>
      <c r="J529" s="81">
        <f t="shared" si="168"/>
        <v>4.8812899999999333</v>
      </c>
      <c r="K529" s="82">
        <f t="shared" si="169"/>
        <v>63.789796010247166</v>
      </c>
      <c r="L529" s="70">
        <f t="shared" si="170"/>
        <v>3.0742384245005504E+31</v>
      </c>
      <c r="M529" s="67">
        <f t="shared" si="181"/>
        <v>104.60000000000005</v>
      </c>
      <c r="N529" s="71">
        <v>523</v>
      </c>
      <c r="O529" s="94">
        <f t="shared" si="171"/>
        <v>523</v>
      </c>
      <c r="P529" s="94">
        <f t="shared" si="172"/>
        <v>10</v>
      </c>
      <c r="Q529" s="72">
        <v>1</v>
      </c>
      <c r="R529" s="94">
        <f>R$3/U$3</f>
        <v>0.90909090909090906</v>
      </c>
      <c r="S529" s="93">
        <f>S528*Q529</f>
        <v>1.5685369787642045E+26</v>
      </c>
      <c r="T529" s="93">
        <f t="shared" si="173"/>
        <v>4.7572390904433323E+30</v>
      </c>
      <c r="U529" s="93">
        <f t="shared" si="174"/>
        <v>3.0742384245005502E+32</v>
      </c>
      <c r="V529" s="93">
        <f t="shared" si="175"/>
        <v>1.5371192122502752E+33</v>
      </c>
      <c r="W529" s="93">
        <f t="shared" si="176"/>
        <v>388573.8666666667</v>
      </c>
      <c r="X529" s="94">
        <f t="shared" si="177"/>
        <v>64.6223232857119</v>
      </c>
      <c r="Y529" s="120">
        <f>X529/(($C529/R$3))</f>
        <v>4.3841467629383919</v>
      </c>
    </row>
    <row r="530" spans="1:25">
      <c r="A530" s="67">
        <v>8192</v>
      </c>
      <c r="B530" s="67">
        <f t="shared" si="167"/>
        <v>17.466666666666665</v>
      </c>
      <c r="C530" s="112">
        <f t="shared" si="162"/>
        <v>14.74</v>
      </c>
      <c r="D530" s="116"/>
      <c r="E530" s="68">
        <f t="shared" si="166"/>
        <v>945.27308313851779</v>
      </c>
      <c r="F530" s="80">
        <f t="shared" si="178"/>
        <v>0.62400000000000044</v>
      </c>
      <c r="G530" s="80">
        <f t="shared" si="179"/>
        <v>7.2399999999998883</v>
      </c>
      <c r="H530" s="80">
        <f t="shared" si="180"/>
        <v>3.6199999999999442</v>
      </c>
      <c r="I530" s="80">
        <f t="shared" si="180"/>
        <v>3.6199999999999442</v>
      </c>
      <c r="J530" s="81">
        <f t="shared" si="168"/>
        <v>4.8937599999999328</v>
      </c>
      <c r="K530" s="82">
        <f t="shared" si="169"/>
        <v>64.129788543997137</v>
      </c>
      <c r="L530" s="70">
        <f t="shared" si="170"/>
        <v>3.5313726210924593E+31</v>
      </c>
      <c r="M530" s="67">
        <f t="shared" si="181"/>
        <v>104.80000000000005</v>
      </c>
      <c r="N530" s="71">
        <v>524</v>
      </c>
      <c r="O530" s="94">
        <f t="shared" si="171"/>
        <v>524</v>
      </c>
      <c r="P530" s="94">
        <f t="shared" si="172"/>
        <v>10</v>
      </c>
      <c r="Q530" s="72">
        <v>1</v>
      </c>
      <c r="R530" s="94">
        <f>R$3/U$3</f>
        <v>0.90909090909090906</v>
      </c>
      <c r="S530" s="93">
        <f>S529*Q530</f>
        <v>1.5685369787642045E+26</v>
      </c>
      <c r="T530" s="93">
        <f t="shared" si="173"/>
        <v>4.7917391873011277E+30</v>
      </c>
      <c r="U530" s="93">
        <f t="shared" si="174"/>
        <v>3.5313726210924591E+32</v>
      </c>
      <c r="V530" s="93">
        <f t="shared" si="175"/>
        <v>1.7656863105462296E+33</v>
      </c>
      <c r="W530" s="93">
        <f t="shared" si="176"/>
        <v>388846.93333333335</v>
      </c>
      <c r="X530" s="94">
        <f t="shared" si="177"/>
        <v>73.697095836333474</v>
      </c>
      <c r="Y530" s="120">
        <f>X530/(($C530/R$3))</f>
        <v>4.9998029739710637</v>
      </c>
    </row>
    <row r="531" spans="1:25">
      <c r="A531" s="67">
        <v>8192</v>
      </c>
      <c r="B531" s="67">
        <f t="shared" si="167"/>
        <v>17.5</v>
      </c>
      <c r="C531" s="112">
        <f t="shared" si="162"/>
        <v>14.74</v>
      </c>
      <c r="D531" s="116"/>
      <c r="E531" s="68">
        <f t="shared" si="166"/>
        <v>950.30536132808265</v>
      </c>
      <c r="F531" s="80">
        <f t="shared" si="178"/>
        <v>0.62500000000000044</v>
      </c>
      <c r="G531" s="80">
        <f t="shared" si="179"/>
        <v>7.2499999999998881</v>
      </c>
      <c r="H531" s="80">
        <f t="shared" si="180"/>
        <v>3.624999999999944</v>
      </c>
      <c r="I531" s="80">
        <f t="shared" si="180"/>
        <v>3.624999999999944</v>
      </c>
      <c r="J531" s="81">
        <f t="shared" si="168"/>
        <v>4.9062499999999325</v>
      </c>
      <c r="K531" s="82">
        <f t="shared" si="169"/>
        <v>64.471191406247129</v>
      </c>
      <c r="L531" s="70">
        <f t="shared" si="170"/>
        <v>4.0564819207304755E+31</v>
      </c>
      <c r="M531" s="67">
        <f t="shared" si="181"/>
        <v>105.00000000000006</v>
      </c>
      <c r="N531" s="71">
        <v>525</v>
      </c>
      <c r="O531" s="94">
        <f t="shared" si="171"/>
        <v>525</v>
      </c>
      <c r="P531" s="94">
        <f t="shared" si="172"/>
        <v>10</v>
      </c>
      <c r="Q531" s="72">
        <v>1</v>
      </c>
      <c r="R531" s="94">
        <f>R$3/U$3</f>
        <v>0.90909090909090906</v>
      </c>
      <c r="S531" s="93">
        <f>S530*Q531</f>
        <v>1.5685369787642045E+26</v>
      </c>
      <c r="T531" s="93">
        <f t="shared" si="173"/>
        <v>4.8264418261348994E+30</v>
      </c>
      <c r="U531" s="93">
        <f t="shared" si="174"/>
        <v>4.0564819207304753E+32</v>
      </c>
      <c r="V531" s="93">
        <f t="shared" si="175"/>
        <v>2.0282409603652377E+33</v>
      </c>
      <c r="W531" s="93">
        <f t="shared" si="176"/>
        <v>389120</v>
      </c>
      <c r="X531" s="94">
        <f t="shared" si="177"/>
        <v>84.047048879049228</v>
      </c>
      <c r="Y531" s="120">
        <f>X531/(($C531/R$3))</f>
        <v>5.7019707516315625</v>
      </c>
    </row>
    <row r="532" spans="1:25">
      <c r="A532" s="67">
        <v>8192</v>
      </c>
      <c r="B532" s="67">
        <f t="shared" si="167"/>
        <v>17.533333333333335</v>
      </c>
      <c r="C532" s="112">
        <f t="shared" si="162"/>
        <v>14.74</v>
      </c>
      <c r="D532" s="116"/>
      <c r="E532" s="68">
        <f t="shared" si="166"/>
        <v>955.35848741251721</v>
      </c>
      <c r="F532" s="80">
        <f t="shared" si="178"/>
        <v>0.62600000000000044</v>
      </c>
      <c r="G532" s="80">
        <f t="shared" si="179"/>
        <v>7.2599999999998879</v>
      </c>
      <c r="H532" s="80">
        <f t="shared" si="180"/>
        <v>3.6299999999999439</v>
      </c>
      <c r="I532" s="80">
        <f t="shared" si="180"/>
        <v>3.6299999999999439</v>
      </c>
      <c r="J532" s="81">
        <f t="shared" si="168"/>
        <v>4.9187599999999323</v>
      </c>
      <c r="K532" s="82">
        <f t="shared" si="169"/>
        <v>64.814008643997099</v>
      </c>
      <c r="L532" s="70">
        <f t="shared" si="170"/>
        <v>4.6596741094183102E+31</v>
      </c>
      <c r="M532" s="67">
        <f t="shared" si="181"/>
        <v>105.20000000000006</v>
      </c>
      <c r="N532" s="71">
        <v>526</v>
      </c>
      <c r="O532" s="94">
        <f t="shared" si="171"/>
        <v>526</v>
      </c>
      <c r="P532" s="94">
        <f t="shared" si="172"/>
        <v>10</v>
      </c>
      <c r="Q532" s="72">
        <v>1</v>
      </c>
      <c r="R532" s="94">
        <f>R$3/U$3</f>
        <v>0.90909090909090906</v>
      </c>
      <c r="S532" s="93">
        <f>S531*Q532</f>
        <v>1.5685369787642045E+26</v>
      </c>
      <c r="T532" s="93">
        <f t="shared" si="173"/>
        <v>4.8613479138024982E+30</v>
      </c>
      <c r="U532" s="93">
        <f t="shared" si="174"/>
        <v>4.65967410941831E+32</v>
      </c>
      <c r="V532" s="93">
        <f t="shared" si="175"/>
        <v>2.3298370547091551E+33</v>
      </c>
      <c r="W532" s="93">
        <f t="shared" si="176"/>
        <v>389393.06666666665</v>
      </c>
      <c r="X532" s="94">
        <f t="shared" si="177"/>
        <v>95.8514838279402</v>
      </c>
      <c r="Y532" s="120">
        <f>X532/(($C532/R$3))</f>
        <v>6.5028143709593076</v>
      </c>
    </row>
    <row r="533" spans="1:25">
      <c r="A533" s="67">
        <v>8192</v>
      </c>
      <c r="B533" s="67">
        <f t="shared" si="167"/>
        <v>17.566666666666666</v>
      </c>
      <c r="C533" s="112">
        <f t="shared" si="162"/>
        <v>14.74</v>
      </c>
      <c r="D533" s="116"/>
      <c r="E533" s="68">
        <f t="shared" si="166"/>
        <v>960.4325211330422</v>
      </c>
      <c r="F533" s="80">
        <f t="shared" si="178"/>
        <v>0.62700000000000045</v>
      </c>
      <c r="G533" s="80">
        <f t="shared" si="179"/>
        <v>7.2699999999998877</v>
      </c>
      <c r="H533" s="80">
        <f t="shared" si="180"/>
        <v>3.6349999999999438</v>
      </c>
      <c r="I533" s="80">
        <f t="shared" si="180"/>
        <v>3.6349999999999438</v>
      </c>
      <c r="J533" s="81">
        <f t="shared" si="168"/>
        <v>4.9312899999999322</v>
      </c>
      <c r="K533" s="82">
        <f t="shared" si="169"/>
        <v>65.158244310247099</v>
      </c>
      <c r="L533" s="70">
        <f t="shared" si="170"/>
        <v>5.3525599843110875E+31</v>
      </c>
      <c r="M533" s="67">
        <f t="shared" si="181"/>
        <v>105.40000000000005</v>
      </c>
      <c r="N533" s="71">
        <v>527</v>
      </c>
      <c r="O533" s="94">
        <f t="shared" si="171"/>
        <v>527</v>
      </c>
      <c r="P533" s="94">
        <f t="shared" si="172"/>
        <v>10</v>
      </c>
      <c r="Q533" s="72">
        <v>1</v>
      </c>
      <c r="R533" s="94">
        <f>R$3/U$3</f>
        <v>0.90909090909090906</v>
      </c>
      <c r="S533" s="93">
        <f>S532*Q533</f>
        <v>1.5685369787642045E+26</v>
      </c>
      <c r="T533" s="93">
        <f t="shared" si="173"/>
        <v>4.8964583599209794E+30</v>
      </c>
      <c r="U533" s="93">
        <f t="shared" si="174"/>
        <v>5.3525599843110875E+32</v>
      </c>
      <c r="V533" s="93">
        <f t="shared" si="175"/>
        <v>2.6762799921555438E+33</v>
      </c>
      <c r="W533" s="93">
        <f t="shared" si="176"/>
        <v>389666.1333333333</v>
      </c>
      <c r="X533" s="94">
        <f t="shared" si="177"/>
        <v>109.31492909494422</v>
      </c>
      <c r="Y533" s="120">
        <f>X533/(($C533/R$3))</f>
        <v>7.4162095722485901</v>
      </c>
    </row>
    <row r="534" spans="1:25">
      <c r="A534" s="67">
        <v>8192</v>
      </c>
      <c r="B534" s="67">
        <f t="shared" si="167"/>
        <v>17.600000000000001</v>
      </c>
      <c r="C534" s="112">
        <f t="shared" ref="C534:C597" si="182">IF(D534&gt;0,C533+D534,C533)</f>
        <v>14.74</v>
      </c>
      <c r="D534" s="116"/>
      <c r="E534" s="68">
        <f t="shared" si="166"/>
        <v>965.52752231931697</v>
      </c>
      <c r="F534" s="80">
        <f t="shared" si="178"/>
        <v>0.62800000000000045</v>
      </c>
      <c r="G534" s="80">
        <f t="shared" si="179"/>
        <v>7.2799999999998875</v>
      </c>
      <c r="H534" s="80">
        <f t="shared" si="180"/>
        <v>3.6399999999999437</v>
      </c>
      <c r="I534" s="80">
        <f t="shared" si="180"/>
        <v>3.6399999999999437</v>
      </c>
      <c r="J534" s="81">
        <f t="shared" si="168"/>
        <v>4.9438399999999323</v>
      </c>
      <c r="K534" s="82">
        <f t="shared" si="169"/>
        <v>65.503902463997079</v>
      </c>
      <c r="L534" s="70">
        <f t="shared" si="170"/>
        <v>6.1484768490011026E+31</v>
      </c>
      <c r="M534" s="67">
        <f t="shared" si="181"/>
        <v>105.60000000000005</v>
      </c>
      <c r="N534" s="71">
        <v>528</v>
      </c>
      <c r="O534" s="94">
        <f t="shared" si="171"/>
        <v>528</v>
      </c>
      <c r="P534" s="94">
        <f t="shared" si="172"/>
        <v>10</v>
      </c>
      <c r="Q534" s="72">
        <v>1</v>
      </c>
      <c r="R534" s="94">
        <f>R$3/U$3</f>
        <v>0.90909090909090906</v>
      </c>
      <c r="S534" s="93">
        <f>S533*Q534</f>
        <v>1.5685369787642045E+26</v>
      </c>
      <c r="T534" s="93">
        <f t="shared" si="173"/>
        <v>4.9317740768708691E+30</v>
      </c>
      <c r="U534" s="93">
        <f t="shared" si="174"/>
        <v>6.1484768490011026E+32</v>
      </c>
      <c r="V534" s="93">
        <f t="shared" si="175"/>
        <v>3.0742384245005511E+33</v>
      </c>
      <c r="W534" s="93">
        <f t="shared" si="176"/>
        <v>389939.20000000001</v>
      </c>
      <c r="X534" s="94">
        <f t="shared" si="177"/>
        <v>124.67069158411675</v>
      </c>
      <c r="Y534" s="120">
        <f>X534/(($C534/R$3))</f>
        <v>8.4579845036714207</v>
      </c>
    </row>
    <row r="535" spans="1:25">
      <c r="A535" s="67">
        <v>8192</v>
      </c>
      <c r="B535" s="67">
        <f t="shared" si="167"/>
        <v>17.633333333333333</v>
      </c>
      <c r="C535" s="112">
        <f t="shared" si="182"/>
        <v>14.74</v>
      </c>
      <c r="D535" s="116"/>
      <c r="E535" s="68">
        <f t="shared" si="166"/>
        <v>970.6435508894416</v>
      </c>
      <c r="F535" s="80">
        <f t="shared" si="178"/>
        <v>0.62900000000000045</v>
      </c>
      <c r="G535" s="80">
        <f t="shared" si="179"/>
        <v>7.2899999999998872</v>
      </c>
      <c r="H535" s="80">
        <f t="shared" si="180"/>
        <v>3.6449999999999436</v>
      </c>
      <c r="I535" s="80">
        <f t="shared" si="180"/>
        <v>3.6449999999999436</v>
      </c>
      <c r="J535" s="81">
        <f t="shared" si="168"/>
        <v>4.9564099999999316</v>
      </c>
      <c r="K535" s="82">
        <f t="shared" si="169"/>
        <v>65.850987170247052</v>
      </c>
      <c r="L535" s="70">
        <f t="shared" si="170"/>
        <v>7.0627452421849212E+31</v>
      </c>
      <c r="M535" s="67">
        <f t="shared" si="181"/>
        <v>105.80000000000005</v>
      </c>
      <c r="N535" s="71">
        <v>529</v>
      </c>
      <c r="O535" s="94">
        <f t="shared" si="171"/>
        <v>529</v>
      </c>
      <c r="P535" s="94">
        <f t="shared" si="172"/>
        <v>10</v>
      </c>
      <c r="Q535" s="72">
        <v>1</v>
      </c>
      <c r="R535" s="94">
        <f>R$3/U$3</f>
        <v>0.90909090909090906</v>
      </c>
      <c r="S535" s="93">
        <f>S534*Q535</f>
        <v>1.5685369787642045E+26</v>
      </c>
      <c r="T535" s="93">
        <f t="shared" si="173"/>
        <v>4.967295979800453E+30</v>
      </c>
      <c r="U535" s="93">
        <f t="shared" si="174"/>
        <v>7.0627452421849211E+32</v>
      </c>
      <c r="V535" s="93">
        <f t="shared" si="175"/>
        <v>3.5313726210924604E+33</v>
      </c>
      <c r="W535" s="93">
        <f t="shared" si="176"/>
        <v>390212.26666666666</v>
      </c>
      <c r="X535" s="94">
        <f t="shared" si="177"/>
        <v>142.18490846741625</v>
      </c>
      <c r="Y535" s="120">
        <f>X535/(($C535/R$3))</f>
        <v>9.6461946043023232</v>
      </c>
    </row>
    <row r="536" spans="1:25">
      <c r="A536" s="67">
        <v>8192</v>
      </c>
      <c r="B536" s="67">
        <f t="shared" si="167"/>
        <v>17.666666666666668</v>
      </c>
      <c r="C536" s="112">
        <f t="shared" si="182"/>
        <v>14.74</v>
      </c>
      <c r="D536" s="116"/>
      <c r="E536" s="68">
        <f t="shared" si="166"/>
        <v>975.78066684995611</v>
      </c>
      <c r="F536" s="80">
        <f t="shared" si="178"/>
        <v>0.63000000000000045</v>
      </c>
      <c r="G536" s="80">
        <f t="shared" si="179"/>
        <v>7.299999999999887</v>
      </c>
      <c r="H536" s="80">
        <f t="shared" ref="H536:I551" si="183">H535+0.5%</f>
        <v>3.6499999999999435</v>
      </c>
      <c r="I536" s="80">
        <f t="shared" si="183"/>
        <v>3.6499999999999435</v>
      </c>
      <c r="J536" s="81">
        <f t="shared" si="168"/>
        <v>4.968999999999931</v>
      </c>
      <c r="K536" s="82">
        <f t="shared" si="169"/>
        <v>66.199502499997024</v>
      </c>
      <c r="L536" s="70">
        <f t="shared" si="170"/>
        <v>8.1129638414609546E+31</v>
      </c>
      <c r="M536" s="67">
        <f t="shared" si="181"/>
        <v>106.00000000000006</v>
      </c>
      <c r="N536" s="71">
        <v>530</v>
      </c>
      <c r="O536" s="94">
        <f t="shared" si="171"/>
        <v>530</v>
      </c>
      <c r="P536" s="94">
        <f t="shared" si="172"/>
        <v>10</v>
      </c>
      <c r="Q536" s="72">
        <v>3</v>
      </c>
      <c r="R536" s="94">
        <f>R$3/U$3</f>
        <v>0.90909090909090906</v>
      </c>
      <c r="S536" s="93">
        <f>S535*Q536</f>
        <v>4.7056109362926134E+26</v>
      </c>
      <c r="T536" s="93">
        <f t="shared" si="173"/>
        <v>1.5009074959890143E+31</v>
      </c>
      <c r="U536" s="93">
        <f t="shared" si="174"/>
        <v>8.112963841460955E+32</v>
      </c>
      <c r="V536" s="93">
        <f t="shared" si="175"/>
        <v>4.0564819207304776E+33</v>
      </c>
      <c r="W536" s="93">
        <f t="shared" si="176"/>
        <v>390485.33333333337</v>
      </c>
      <c r="X536" s="94">
        <f t="shared" si="177"/>
        <v>54.053723251711553</v>
      </c>
      <c r="Y536" s="120">
        <f>X536/(($C536/R$3))</f>
        <v>3.667145403779617</v>
      </c>
    </row>
    <row r="537" spans="1:25">
      <c r="A537" s="67">
        <v>8192</v>
      </c>
      <c r="B537" s="67">
        <f t="shared" si="167"/>
        <v>17.7</v>
      </c>
      <c r="C537" s="112">
        <f t="shared" si="182"/>
        <v>14.74</v>
      </c>
      <c r="D537" s="116"/>
      <c r="E537" s="68">
        <f t="shared" si="166"/>
        <v>980.93893029584115</v>
      </c>
      <c r="F537" s="80">
        <f t="shared" si="178"/>
        <v>0.63100000000000045</v>
      </c>
      <c r="G537" s="80">
        <f t="shared" si="179"/>
        <v>7.3099999999998868</v>
      </c>
      <c r="H537" s="80">
        <f t="shared" si="183"/>
        <v>3.6549999999999434</v>
      </c>
      <c r="I537" s="80">
        <f t="shared" si="183"/>
        <v>3.6549999999999434</v>
      </c>
      <c r="J537" s="81">
        <f t="shared" si="168"/>
        <v>4.9816099999999315</v>
      </c>
      <c r="K537" s="82">
        <f t="shared" si="169"/>
        <v>66.549452530247024</v>
      </c>
      <c r="L537" s="70">
        <f t="shared" si="170"/>
        <v>9.3193482188366258E+31</v>
      </c>
      <c r="M537" s="67">
        <f t="shared" si="181"/>
        <v>106.20000000000006</v>
      </c>
      <c r="N537" s="71">
        <v>531</v>
      </c>
      <c r="O537" s="94">
        <f t="shared" si="171"/>
        <v>531</v>
      </c>
      <c r="P537" s="94">
        <f t="shared" si="172"/>
        <v>10</v>
      </c>
      <c r="Q537" s="72">
        <v>1</v>
      </c>
      <c r="R537" s="94">
        <f>R$3/U$3</f>
        <v>0.90909090909090906</v>
      </c>
      <c r="S537" s="93">
        <f>S536*Q537</f>
        <v>4.7056109362926134E+26</v>
      </c>
      <c r="T537" s="93">
        <f t="shared" si="173"/>
        <v>1.5116886054168851E+31</v>
      </c>
      <c r="U537" s="93">
        <f t="shared" si="174"/>
        <v>9.3193482188366258E+32</v>
      </c>
      <c r="V537" s="93">
        <f t="shared" si="175"/>
        <v>4.6596741094183131E+33</v>
      </c>
      <c r="W537" s="93">
        <f t="shared" si="176"/>
        <v>390758.40000000002</v>
      </c>
      <c r="X537" s="94">
        <f t="shared" si="177"/>
        <v>61.648597372780934</v>
      </c>
      <c r="Y537" s="120">
        <f>X537/(($C537/R$3))</f>
        <v>4.1824014499851376</v>
      </c>
    </row>
    <row r="538" spans="1:25">
      <c r="A538" s="67">
        <v>8192</v>
      </c>
      <c r="B538" s="67">
        <f t="shared" si="167"/>
        <v>17.733333333333334</v>
      </c>
      <c r="C538" s="112">
        <f t="shared" si="182"/>
        <v>14.74</v>
      </c>
      <c r="D538" s="116"/>
      <c r="E538" s="68">
        <f t="shared" si="166"/>
        <v>986.11840141051584</v>
      </c>
      <c r="F538" s="80">
        <f t="shared" si="178"/>
        <v>0.63200000000000045</v>
      </c>
      <c r="G538" s="80">
        <f t="shared" si="179"/>
        <v>7.3199999999998866</v>
      </c>
      <c r="H538" s="80">
        <f t="shared" si="183"/>
        <v>3.6599999999999433</v>
      </c>
      <c r="I538" s="80">
        <f t="shared" si="183"/>
        <v>3.6599999999999433</v>
      </c>
      <c r="J538" s="81">
        <f t="shared" si="168"/>
        <v>4.9942399999999312</v>
      </c>
      <c r="K538" s="82">
        <f t="shared" si="169"/>
        <v>66.900841343997001</v>
      </c>
      <c r="L538" s="70">
        <f t="shared" si="170"/>
        <v>1.070511996862218E+32</v>
      </c>
      <c r="M538" s="67">
        <f t="shared" si="181"/>
        <v>106.40000000000005</v>
      </c>
      <c r="N538" s="71">
        <v>532</v>
      </c>
      <c r="O538" s="94">
        <f t="shared" si="171"/>
        <v>532</v>
      </c>
      <c r="P538" s="94">
        <f t="shared" si="172"/>
        <v>10</v>
      </c>
      <c r="Q538" s="72">
        <v>1</v>
      </c>
      <c r="R538" s="94">
        <f>R$3/U$3</f>
        <v>0.90909090909090906</v>
      </c>
      <c r="S538" s="93">
        <f>S537*Q538</f>
        <v>4.7056109362926134E+26</v>
      </c>
      <c r="T538" s="93">
        <f t="shared" si="173"/>
        <v>1.522532399266912E+31</v>
      </c>
      <c r="U538" s="93">
        <f t="shared" si="174"/>
        <v>1.0705119968622181E+33</v>
      </c>
      <c r="V538" s="93">
        <f t="shared" si="175"/>
        <v>5.3525599843110899E+33</v>
      </c>
      <c r="W538" s="93">
        <f t="shared" si="176"/>
        <v>391031.46666666667</v>
      </c>
      <c r="X538" s="94">
        <f t="shared" si="177"/>
        <v>70.311278589385793</v>
      </c>
      <c r="Y538" s="120">
        <f>X538/(($C538/R$3))</f>
        <v>4.770100311355888</v>
      </c>
    </row>
    <row r="539" spans="1:25">
      <c r="A539" s="67">
        <v>8192</v>
      </c>
      <c r="B539" s="67">
        <f t="shared" si="167"/>
        <v>17.766666666666666</v>
      </c>
      <c r="C539" s="112">
        <f t="shared" si="182"/>
        <v>14.74</v>
      </c>
      <c r="D539" s="116"/>
      <c r="E539" s="68">
        <f t="shared" si="166"/>
        <v>991.31914046584063</v>
      </c>
      <c r="F539" s="80">
        <f t="shared" si="178"/>
        <v>0.63300000000000045</v>
      </c>
      <c r="G539" s="80">
        <f t="shared" si="179"/>
        <v>7.3299999999998864</v>
      </c>
      <c r="H539" s="80">
        <f t="shared" si="183"/>
        <v>3.6649999999999432</v>
      </c>
      <c r="I539" s="80">
        <f t="shared" si="183"/>
        <v>3.6649999999999432</v>
      </c>
      <c r="J539" s="81">
        <f t="shared" si="168"/>
        <v>5.006889999999931</v>
      </c>
      <c r="K539" s="82">
        <f t="shared" si="169"/>
        <v>67.253673030246986</v>
      </c>
      <c r="L539" s="70">
        <f t="shared" si="170"/>
        <v>1.2296953698002209E+32</v>
      </c>
      <c r="M539" s="67">
        <f t="shared" si="181"/>
        <v>106.60000000000007</v>
      </c>
      <c r="N539" s="71">
        <v>533</v>
      </c>
      <c r="O539" s="94">
        <f t="shared" si="171"/>
        <v>533</v>
      </c>
      <c r="P539" s="94">
        <f t="shared" si="172"/>
        <v>10</v>
      </c>
      <c r="Q539" s="72">
        <v>1</v>
      </c>
      <c r="R539" s="94">
        <f>R$3/U$3</f>
        <v>0.90909090909090906</v>
      </c>
      <c r="S539" s="93">
        <f>S538*Q539</f>
        <v>4.7056109362926134E+26</v>
      </c>
      <c r="T539" s="93">
        <f t="shared" si="173"/>
        <v>1.5334391554177197E+31</v>
      </c>
      <c r="U539" s="93">
        <f t="shared" si="174"/>
        <v>1.2296953698002209E+33</v>
      </c>
      <c r="V539" s="93">
        <f t="shared" si="175"/>
        <v>6.1484768490011045E+33</v>
      </c>
      <c r="W539" s="93">
        <f t="shared" si="176"/>
        <v>391304.53333333333</v>
      </c>
      <c r="X539" s="94">
        <f t="shared" si="177"/>
        <v>80.191989715121309</v>
      </c>
      <c r="Y539" s="120">
        <f>X539/(($C539/R$3))</f>
        <v>5.4404334949200344</v>
      </c>
    </row>
    <row r="540" spans="1:25">
      <c r="A540" s="67">
        <v>8192</v>
      </c>
      <c r="B540" s="67">
        <f t="shared" si="167"/>
        <v>17.8</v>
      </c>
      <c r="C540" s="112">
        <f t="shared" si="182"/>
        <v>14.74</v>
      </c>
      <c r="D540" s="116"/>
      <c r="E540" s="68">
        <f t="shared" si="166"/>
        <v>996.54120782211544</v>
      </c>
      <c r="F540" s="80">
        <f t="shared" si="178"/>
        <v>0.63400000000000045</v>
      </c>
      <c r="G540" s="80">
        <f t="shared" si="179"/>
        <v>7.3399999999998862</v>
      </c>
      <c r="H540" s="80">
        <f t="shared" si="183"/>
        <v>3.6699999999999431</v>
      </c>
      <c r="I540" s="80">
        <f t="shared" si="183"/>
        <v>3.6699999999999431</v>
      </c>
      <c r="J540" s="81">
        <f t="shared" si="168"/>
        <v>5.019559999999931</v>
      </c>
      <c r="K540" s="82">
        <f t="shared" si="169"/>
        <v>67.607951683996973</v>
      </c>
      <c r="L540" s="70">
        <f t="shared" si="170"/>
        <v>1.4125490484369844E+32</v>
      </c>
      <c r="M540" s="67">
        <f t="shared" si="181"/>
        <v>106.80000000000005</v>
      </c>
      <c r="N540" s="71">
        <v>534</v>
      </c>
      <c r="O540" s="94">
        <f t="shared" si="171"/>
        <v>534</v>
      </c>
      <c r="P540" s="94">
        <f t="shared" si="172"/>
        <v>10</v>
      </c>
      <c r="Q540" s="72">
        <v>1</v>
      </c>
      <c r="R540" s="94">
        <f>R$3/U$3</f>
        <v>0.90909090909090906</v>
      </c>
      <c r="S540" s="93">
        <f>S539*Q540</f>
        <v>4.7056109362926134E+26</v>
      </c>
      <c r="T540" s="93">
        <f t="shared" si="173"/>
        <v>1.5444091525846761E+31</v>
      </c>
      <c r="U540" s="93">
        <f t="shared" si="174"/>
        <v>1.4125490484369845E+33</v>
      </c>
      <c r="V540" s="93">
        <f t="shared" si="175"/>
        <v>7.0627452421849219E+33</v>
      </c>
      <c r="W540" s="93">
        <f t="shared" si="176"/>
        <v>391577.59999999998</v>
      </c>
      <c r="X540" s="94">
        <f t="shared" si="177"/>
        <v>91.462100316680036</v>
      </c>
      <c r="Y540" s="120">
        <f>X540/(($C540/R$3))</f>
        <v>6.2050271585264607</v>
      </c>
    </row>
    <row r="541" spans="1:25">
      <c r="A541" s="67">
        <v>8192</v>
      </c>
      <c r="B541" s="67">
        <f t="shared" si="167"/>
        <v>17.833333333333332</v>
      </c>
      <c r="C541" s="112">
        <f t="shared" si="182"/>
        <v>14.74</v>
      </c>
      <c r="D541" s="116"/>
      <c r="E541" s="68">
        <f t="shared" si="166"/>
        <v>1001.78466392808</v>
      </c>
      <c r="F541" s="80">
        <f t="shared" si="178"/>
        <v>0.63500000000000045</v>
      </c>
      <c r="G541" s="80">
        <f t="shared" si="179"/>
        <v>7.349999999999886</v>
      </c>
      <c r="H541" s="80">
        <f t="shared" si="183"/>
        <v>3.674999999999943</v>
      </c>
      <c r="I541" s="80">
        <f t="shared" si="183"/>
        <v>3.674999999999943</v>
      </c>
      <c r="J541" s="81">
        <f t="shared" si="168"/>
        <v>5.0322499999999302</v>
      </c>
      <c r="K541" s="82">
        <f t="shared" si="169"/>
        <v>67.963681406246948</v>
      </c>
      <c r="L541" s="70">
        <f t="shared" si="170"/>
        <v>1.6225927682921916E+32</v>
      </c>
      <c r="M541" s="67">
        <f t="shared" si="181"/>
        <v>107.00000000000004</v>
      </c>
      <c r="N541" s="71">
        <v>535</v>
      </c>
      <c r="O541" s="94">
        <f t="shared" si="171"/>
        <v>535</v>
      </c>
      <c r="P541" s="94">
        <f t="shared" si="172"/>
        <v>10</v>
      </c>
      <c r="Q541" s="72">
        <v>1</v>
      </c>
      <c r="R541" s="94">
        <f>R$3/U$3</f>
        <v>0.90909090909090906</v>
      </c>
      <c r="S541" s="93">
        <f>S540*Q541</f>
        <v>4.7056109362926134E+26</v>
      </c>
      <c r="T541" s="93">
        <f t="shared" si="173"/>
        <v>1.5554426703211753E+31</v>
      </c>
      <c r="U541" s="93">
        <f t="shared" si="174"/>
        <v>1.6225927682921916E+33</v>
      </c>
      <c r="V541" s="93">
        <f t="shared" si="175"/>
        <v>8.1129638414609576E+33</v>
      </c>
      <c r="W541" s="93">
        <f t="shared" si="176"/>
        <v>391850.66666666663</v>
      </c>
      <c r="X541" s="94">
        <f t="shared" si="177"/>
        <v>104.31710530077915</v>
      </c>
      <c r="Y541" s="120">
        <f>X541/(($C541/R$3))</f>
        <v>7.0771441859415978</v>
      </c>
    </row>
    <row r="542" spans="1:25">
      <c r="A542" s="67">
        <v>8192</v>
      </c>
      <c r="B542" s="67">
        <f t="shared" si="167"/>
        <v>17.866666666666667</v>
      </c>
      <c r="C542" s="112">
        <f t="shared" si="182"/>
        <v>14.74</v>
      </c>
      <c r="D542" s="116"/>
      <c r="E542" s="68">
        <f t="shared" si="166"/>
        <v>1007.0495693209149</v>
      </c>
      <c r="F542" s="80">
        <f t="shared" si="178"/>
        <v>0.63600000000000045</v>
      </c>
      <c r="G542" s="80">
        <f t="shared" si="179"/>
        <v>7.3599999999998857</v>
      </c>
      <c r="H542" s="80">
        <f t="shared" si="183"/>
        <v>3.6799999999999429</v>
      </c>
      <c r="I542" s="80">
        <f t="shared" si="183"/>
        <v>3.6799999999999429</v>
      </c>
      <c r="J542" s="81">
        <f t="shared" si="168"/>
        <v>5.0449599999999304</v>
      </c>
      <c r="K542" s="82">
        <f t="shared" si="169"/>
        <v>68.320866303996937</v>
      </c>
      <c r="L542" s="70">
        <f t="shared" si="170"/>
        <v>1.8638696437673255E+32</v>
      </c>
      <c r="M542" s="67">
        <f t="shared" si="181"/>
        <v>107.20000000000006</v>
      </c>
      <c r="N542" s="71">
        <v>536</v>
      </c>
      <c r="O542" s="94">
        <f t="shared" si="171"/>
        <v>536</v>
      </c>
      <c r="P542" s="94">
        <f t="shared" si="172"/>
        <v>10</v>
      </c>
      <c r="Q542" s="72">
        <v>1</v>
      </c>
      <c r="R542" s="94">
        <f>R$3/U$3</f>
        <v>0.90909090909090906</v>
      </c>
      <c r="S542" s="93">
        <f>S541*Q542</f>
        <v>4.7056109362926134E+26</v>
      </c>
      <c r="T542" s="93">
        <f t="shared" si="173"/>
        <v>1.5665399890199217E+31</v>
      </c>
      <c r="U542" s="93">
        <f t="shared" si="174"/>
        <v>1.8638696437673255E+33</v>
      </c>
      <c r="V542" s="93">
        <f t="shared" si="175"/>
        <v>9.3193482188366273E+33</v>
      </c>
      <c r="W542" s="93">
        <f t="shared" si="176"/>
        <v>392123.73333333334</v>
      </c>
      <c r="X542" s="94">
        <f t="shared" si="177"/>
        <v>118.98002328899518</v>
      </c>
      <c r="Y542" s="120">
        <f>X542/(($C542/R$3))</f>
        <v>8.0719147414515042</v>
      </c>
    </row>
    <row r="543" spans="1:25">
      <c r="A543" s="67">
        <v>8192</v>
      </c>
      <c r="B543" s="67">
        <f t="shared" si="167"/>
        <v>17.899999999999999</v>
      </c>
      <c r="C543" s="112">
        <f t="shared" si="182"/>
        <v>14.74</v>
      </c>
      <c r="D543" s="116"/>
      <c r="E543" s="68">
        <f t="shared" si="166"/>
        <v>1012.3359846262395</v>
      </c>
      <c r="F543" s="80">
        <f t="shared" si="178"/>
        <v>0.63700000000000045</v>
      </c>
      <c r="G543" s="80">
        <f t="shared" si="179"/>
        <v>7.3699999999998855</v>
      </c>
      <c r="H543" s="80">
        <f t="shared" si="183"/>
        <v>3.6849999999999428</v>
      </c>
      <c r="I543" s="80">
        <f t="shared" si="183"/>
        <v>3.6849999999999428</v>
      </c>
      <c r="J543" s="81">
        <f t="shared" si="168"/>
        <v>5.0576899999999299</v>
      </c>
      <c r="K543" s="82">
        <f t="shared" si="169"/>
        <v>68.679510490246912</v>
      </c>
      <c r="L543" s="70">
        <f t="shared" si="170"/>
        <v>2.1410239937244372E+32</v>
      </c>
      <c r="M543" s="67">
        <f t="shared" si="181"/>
        <v>107.40000000000005</v>
      </c>
      <c r="N543" s="71">
        <v>537</v>
      </c>
      <c r="O543" s="94">
        <f t="shared" si="171"/>
        <v>537</v>
      </c>
      <c r="P543" s="94">
        <f t="shared" si="172"/>
        <v>10</v>
      </c>
      <c r="Q543" s="72">
        <v>1</v>
      </c>
      <c r="R543" s="94">
        <f>R$3/U$3</f>
        <v>0.90909090909090906</v>
      </c>
      <c r="S543" s="93">
        <f>S542*Q543</f>
        <v>4.7056109362926134E+26</v>
      </c>
      <c r="T543" s="93">
        <f t="shared" si="173"/>
        <v>1.5777013899142123E+31</v>
      </c>
      <c r="U543" s="93">
        <f t="shared" si="174"/>
        <v>2.141023993724437E+33</v>
      </c>
      <c r="V543" s="93">
        <f t="shared" si="175"/>
        <v>1.0705119968622185E+34</v>
      </c>
      <c r="W543" s="93">
        <f t="shared" si="176"/>
        <v>392396.79999999999</v>
      </c>
      <c r="X543" s="94">
        <f t="shared" si="177"/>
        <v>135.70527397715327</v>
      </c>
      <c r="Y543" s="120">
        <f>X543/(($C543/R$3))</f>
        <v>9.2065993200239671</v>
      </c>
    </row>
    <row r="544" spans="1:25">
      <c r="A544" s="67">
        <v>8192</v>
      </c>
      <c r="B544" s="67">
        <f t="shared" si="167"/>
        <v>17.933333333333334</v>
      </c>
      <c r="C544" s="112">
        <f t="shared" si="182"/>
        <v>14.74</v>
      </c>
      <c r="D544" s="116"/>
      <c r="E544" s="68">
        <f t="shared" si="166"/>
        <v>1017.6439705581143</v>
      </c>
      <c r="F544" s="80">
        <f t="shared" si="178"/>
        <v>0.63800000000000046</v>
      </c>
      <c r="G544" s="80">
        <f t="shared" si="179"/>
        <v>7.3799999999998853</v>
      </c>
      <c r="H544" s="80">
        <f t="shared" si="183"/>
        <v>3.6899999999999427</v>
      </c>
      <c r="I544" s="80">
        <f t="shared" si="183"/>
        <v>3.6899999999999427</v>
      </c>
      <c r="J544" s="81">
        <f t="shared" si="168"/>
        <v>5.0704399999999294</v>
      </c>
      <c r="K544" s="82">
        <f t="shared" si="169"/>
        <v>69.039618083996899</v>
      </c>
      <c r="L544" s="70">
        <f t="shared" si="170"/>
        <v>2.4593907396004425E+32</v>
      </c>
      <c r="M544" s="67">
        <f t="shared" si="181"/>
        <v>107.60000000000007</v>
      </c>
      <c r="N544" s="71">
        <v>538</v>
      </c>
      <c r="O544" s="94">
        <f t="shared" si="171"/>
        <v>538</v>
      </c>
      <c r="P544" s="94">
        <f t="shared" si="172"/>
        <v>10</v>
      </c>
      <c r="Q544" s="72">
        <v>1</v>
      </c>
      <c r="R544" s="94">
        <f>R$3/U$3</f>
        <v>0.90909090909090906</v>
      </c>
      <c r="S544" s="93">
        <f>S543*Q544</f>
        <v>4.7056109362926134E+26</v>
      </c>
      <c r="T544" s="93">
        <f t="shared" si="173"/>
        <v>1.5889271550792211E+31</v>
      </c>
      <c r="U544" s="93">
        <f t="shared" si="174"/>
        <v>2.4593907396004425E+33</v>
      </c>
      <c r="V544" s="93">
        <f t="shared" si="175"/>
        <v>1.2296953698002211E+34</v>
      </c>
      <c r="W544" s="93">
        <f t="shared" si="176"/>
        <v>392669.8666666667</v>
      </c>
      <c r="X544" s="94">
        <f t="shared" si="177"/>
        <v>154.78310202822493</v>
      </c>
      <c r="Y544" s="120">
        <f>X544/(($C544/R$3))</f>
        <v>10.500888875727608</v>
      </c>
    </row>
    <row r="545" spans="1:25">
      <c r="A545" s="67">
        <v>8192</v>
      </c>
      <c r="B545" s="67">
        <f t="shared" si="167"/>
        <v>17.966666666666665</v>
      </c>
      <c r="C545" s="112">
        <f t="shared" si="182"/>
        <v>14.74</v>
      </c>
      <c r="D545" s="116"/>
      <c r="E545" s="68">
        <f t="shared" si="166"/>
        <v>1022.9735879190391</v>
      </c>
      <c r="F545" s="80">
        <f t="shared" si="178"/>
        <v>0.63900000000000046</v>
      </c>
      <c r="G545" s="80">
        <f t="shared" si="179"/>
        <v>7.3899999999998851</v>
      </c>
      <c r="H545" s="80">
        <f t="shared" si="183"/>
        <v>3.6949999999999426</v>
      </c>
      <c r="I545" s="80">
        <f t="shared" si="183"/>
        <v>3.6949999999999426</v>
      </c>
      <c r="J545" s="81">
        <f t="shared" si="168"/>
        <v>5.0832099999999301</v>
      </c>
      <c r="K545" s="82">
        <f t="shared" si="169"/>
        <v>69.401193210246888</v>
      </c>
      <c r="L545" s="70">
        <f t="shared" si="170"/>
        <v>2.8250980968739696E+32</v>
      </c>
      <c r="M545" s="67">
        <f t="shared" si="181"/>
        <v>107.80000000000005</v>
      </c>
      <c r="N545" s="71">
        <v>539</v>
      </c>
      <c r="O545" s="94">
        <f t="shared" si="171"/>
        <v>539</v>
      </c>
      <c r="P545" s="94">
        <f t="shared" si="172"/>
        <v>10</v>
      </c>
      <c r="Q545" s="72">
        <v>1</v>
      </c>
      <c r="R545" s="94">
        <f>R$3/U$3</f>
        <v>0.90909090909090906</v>
      </c>
      <c r="S545" s="93">
        <f>S544*Q545</f>
        <v>4.7056109362926134E+26</v>
      </c>
      <c r="T545" s="93">
        <f t="shared" si="173"/>
        <v>1.6002175674332827E+31</v>
      </c>
      <c r="U545" s="93">
        <f t="shared" si="174"/>
        <v>2.8250980968739696E+33</v>
      </c>
      <c r="V545" s="93">
        <f t="shared" si="175"/>
        <v>1.4125490484369848E+34</v>
      </c>
      <c r="W545" s="93">
        <f t="shared" si="176"/>
        <v>392942.93333333335</v>
      </c>
      <c r="X545" s="94">
        <f t="shared" si="177"/>
        <v>176.54462457910464</v>
      </c>
      <c r="Y545" s="120">
        <f>X545/(($C545/R$3))</f>
        <v>11.977247257741155</v>
      </c>
    </row>
    <row r="546" spans="1:25">
      <c r="A546" s="67">
        <v>8192</v>
      </c>
      <c r="B546" s="67">
        <f t="shared" si="167"/>
        <v>18</v>
      </c>
      <c r="C546" s="112">
        <f t="shared" si="182"/>
        <v>14.74</v>
      </c>
      <c r="D546" s="116"/>
      <c r="E546" s="68">
        <f t="shared" si="166"/>
        <v>1028.3248975999538</v>
      </c>
      <c r="F546" s="80">
        <f t="shared" si="178"/>
        <v>0.64000000000000046</v>
      </c>
      <c r="G546" s="80">
        <f t="shared" si="179"/>
        <v>7.3999999999998849</v>
      </c>
      <c r="H546" s="80">
        <f t="shared" si="183"/>
        <v>3.6999999999999424</v>
      </c>
      <c r="I546" s="80">
        <f t="shared" si="183"/>
        <v>3.6999999999999424</v>
      </c>
      <c r="J546" s="81">
        <f t="shared" si="168"/>
        <v>5.095999999999929</v>
      </c>
      <c r="K546" s="82">
        <f t="shared" si="169"/>
        <v>69.76423999999686</v>
      </c>
      <c r="L546" s="70">
        <f t="shared" si="170"/>
        <v>3.245185536584384E+32</v>
      </c>
      <c r="M546" s="67">
        <f t="shared" si="181"/>
        <v>108.00000000000004</v>
      </c>
      <c r="N546" s="71">
        <v>540</v>
      </c>
      <c r="O546" s="94">
        <f t="shared" si="171"/>
        <v>540</v>
      </c>
      <c r="P546" s="94">
        <f t="shared" si="172"/>
        <v>10</v>
      </c>
      <c r="Q546" s="72">
        <v>4</v>
      </c>
      <c r="R546" s="94">
        <f>R$3/U$3</f>
        <v>0.90909090909090906</v>
      </c>
      <c r="S546" s="93">
        <f>S545*Q546</f>
        <v>1.8822443745170453E+27</v>
      </c>
      <c r="T546" s="93">
        <f t="shared" si="173"/>
        <v>6.4462916429566918E+31</v>
      </c>
      <c r="U546" s="93">
        <f t="shared" si="174"/>
        <v>3.2451855365843837E+33</v>
      </c>
      <c r="V546" s="93">
        <f t="shared" si="175"/>
        <v>1.6225927682921917E+34</v>
      </c>
      <c r="W546" s="93">
        <f t="shared" si="176"/>
        <v>393216</v>
      </c>
      <c r="X546" s="94">
        <f t="shared" si="177"/>
        <v>50.341897579674644</v>
      </c>
      <c r="Y546" s="120">
        <f>X546/(($C546/R$3))</f>
        <v>3.4153254803035713</v>
      </c>
    </row>
    <row r="547" spans="1:25">
      <c r="A547" s="67">
        <v>8192</v>
      </c>
      <c r="B547" s="67">
        <f t="shared" si="167"/>
        <v>18.033333333333335</v>
      </c>
      <c r="C547" s="112">
        <f t="shared" si="182"/>
        <v>14.74</v>
      </c>
      <c r="D547" s="116"/>
      <c r="E547" s="68">
        <f t="shared" si="166"/>
        <v>1033.6979605802385</v>
      </c>
      <c r="F547" s="80">
        <f t="shared" si="178"/>
        <v>0.64100000000000046</v>
      </c>
      <c r="G547" s="80">
        <f t="shared" si="179"/>
        <v>7.4099999999998847</v>
      </c>
      <c r="H547" s="80">
        <f t="shared" si="183"/>
        <v>3.7049999999999423</v>
      </c>
      <c r="I547" s="80">
        <f t="shared" si="183"/>
        <v>3.7049999999999423</v>
      </c>
      <c r="J547" s="81">
        <f t="shared" si="168"/>
        <v>5.108809999999929</v>
      </c>
      <c r="K547" s="82">
        <f t="shared" si="169"/>
        <v>70.128762590246851</v>
      </c>
      <c r="L547" s="70">
        <f t="shared" si="170"/>
        <v>3.7277392875346525E+32</v>
      </c>
      <c r="M547" s="67">
        <f t="shared" si="181"/>
        <v>108.20000000000006</v>
      </c>
      <c r="N547" s="71">
        <v>541</v>
      </c>
      <c r="O547" s="94">
        <f t="shared" si="171"/>
        <v>541</v>
      </c>
      <c r="P547" s="94">
        <f t="shared" si="172"/>
        <v>10</v>
      </c>
      <c r="Q547" s="72">
        <v>1</v>
      </c>
      <c r="R547" s="94">
        <f>R$3/U$3</f>
        <v>0.90909090909090906</v>
      </c>
      <c r="S547" s="93">
        <f>S546*Q547</f>
        <v>1.8822443745170453E+27</v>
      </c>
      <c r="T547" s="93">
        <f t="shared" si="173"/>
        <v>6.4919738784215865E+31</v>
      </c>
      <c r="U547" s="93">
        <f t="shared" si="174"/>
        <v>3.7277392875346526E+33</v>
      </c>
      <c r="V547" s="93">
        <f t="shared" si="175"/>
        <v>1.8638696437673264E+34</v>
      </c>
      <c r="W547" s="93">
        <f t="shared" si="176"/>
        <v>393489.06666666665</v>
      </c>
      <c r="X547" s="94">
        <f t="shared" si="177"/>
        <v>57.420737626889363</v>
      </c>
      <c r="Y547" s="120">
        <f>X547/(($C547/R$3))</f>
        <v>3.895572430589509</v>
      </c>
    </row>
    <row r="548" spans="1:25">
      <c r="A548" s="67">
        <v>8192</v>
      </c>
      <c r="B548" s="67">
        <f t="shared" si="167"/>
        <v>18.066666666666666</v>
      </c>
      <c r="C548" s="112">
        <f t="shared" si="182"/>
        <v>14.74</v>
      </c>
      <c r="D548" s="116"/>
      <c r="E548" s="68">
        <f t="shared" si="166"/>
        <v>1039.0928379277132</v>
      </c>
      <c r="F548" s="80">
        <f t="shared" si="178"/>
        <v>0.64200000000000046</v>
      </c>
      <c r="G548" s="80">
        <f t="shared" si="179"/>
        <v>7.4199999999998845</v>
      </c>
      <c r="H548" s="80">
        <f t="shared" si="183"/>
        <v>3.7099999999999422</v>
      </c>
      <c r="I548" s="80">
        <f t="shared" si="183"/>
        <v>3.7099999999999422</v>
      </c>
      <c r="J548" s="81">
        <f t="shared" si="168"/>
        <v>5.1216399999999291</v>
      </c>
      <c r="K548" s="82">
        <f t="shared" si="169"/>
        <v>70.494765123996828</v>
      </c>
      <c r="L548" s="70">
        <f t="shared" si="170"/>
        <v>4.2820479874488743E+32</v>
      </c>
      <c r="M548" s="67">
        <f t="shared" si="181"/>
        <v>108.40000000000005</v>
      </c>
      <c r="N548" s="71">
        <v>542</v>
      </c>
      <c r="O548" s="94">
        <f t="shared" si="171"/>
        <v>542</v>
      </c>
      <c r="P548" s="94">
        <f t="shared" si="172"/>
        <v>10</v>
      </c>
      <c r="Q548" s="72">
        <v>1</v>
      </c>
      <c r="R548" s="94">
        <f>R$3/U$3</f>
        <v>0.90909090909090906</v>
      </c>
      <c r="S548" s="93">
        <f>S547*Q548</f>
        <v>1.8822443745170453E+27</v>
      </c>
      <c r="T548" s="93">
        <f t="shared" si="173"/>
        <v>6.5379181179498667E+31</v>
      </c>
      <c r="U548" s="93">
        <f t="shared" si="174"/>
        <v>4.282047987448874E+33</v>
      </c>
      <c r="V548" s="93">
        <f t="shared" si="175"/>
        <v>2.1410239937244369E+34</v>
      </c>
      <c r="W548" s="93">
        <f t="shared" si="176"/>
        <v>393762.1333333333</v>
      </c>
      <c r="X548" s="94">
        <f t="shared" si="177"/>
        <v>65.495589118690603</v>
      </c>
      <c r="Y548" s="120">
        <f>X548/(($C548/R$3))</f>
        <v>4.4433913920414252</v>
      </c>
    </row>
    <row r="549" spans="1:25">
      <c r="A549" s="67">
        <v>8192</v>
      </c>
      <c r="B549" s="67">
        <f t="shared" si="167"/>
        <v>18.100000000000001</v>
      </c>
      <c r="C549" s="112">
        <f t="shared" si="182"/>
        <v>14.74</v>
      </c>
      <c r="D549" s="116"/>
      <c r="E549" s="68">
        <f t="shared" si="166"/>
        <v>1044.5095907986381</v>
      </c>
      <c r="F549" s="80">
        <f t="shared" si="178"/>
        <v>0.64300000000000046</v>
      </c>
      <c r="G549" s="80">
        <f t="shared" si="179"/>
        <v>7.4299999999998843</v>
      </c>
      <c r="H549" s="80">
        <f t="shared" si="183"/>
        <v>3.7149999999999421</v>
      </c>
      <c r="I549" s="80">
        <f t="shared" si="183"/>
        <v>3.7149999999999421</v>
      </c>
      <c r="J549" s="81">
        <f t="shared" si="168"/>
        <v>5.1344899999999285</v>
      </c>
      <c r="K549" s="82">
        <f t="shared" si="169"/>
        <v>70.862251750246813</v>
      </c>
      <c r="L549" s="70">
        <f t="shared" si="170"/>
        <v>4.9187814792008871E+32</v>
      </c>
      <c r="M549" s="67">
        <f t="shared" si="181"/>
        <v>108.60000000000005</v>
      </c>
      <c r="N549" s="71">
        <v>543</v>
      </c>
      <c r="O549" s="94">
        <f t="shared" si="171"/>
        <v>543</v>
      </c>
      <c r="P549" s="94">
        <f t="shared" si="172"/>
        <v>10</v>
      </c>
      <c r="Q549" s="72">
        <v>1</v>
      </c>
      <c r="R549" s="94">
        <f>R$3/U$3</f>
        <v>0.90909090909090906</v>
      </c>
      <c r="S549" s="93">
        <f>S548*Q549</f>
        <v>1.8822443745170453E+27</v>
      </c>
      <c r="T549" s="93">
        <f t="shared" si="173"/>
        <v>6.5841255067567639E+31</v>
      </c>
      <c r="U549" s="93">
        <f t="shared" si="174"/>
        <v>4.9187814792008873E+33</v>
      </c>
      <c r="V549" s="93">
        <f t="shared" si="175"/>
        <v>2.4593907396004436E+34</v>
      </c>
      <c r="W549" s="93">
        <f t="shared" si="176"/>
        <v>394035.20000000001</v>
      </c>
      <c r="X549" s="94">
        <f t="shared" si="177"/>
        <v>74.706678573382803</v>
      </c>
      <c r="Y549" s="120">
        <f>X549/(($C549/R$3))</f>
        <v>5.0682956969730526</v>
      </c>
    </row>
    <row r="550" spans="1:25">
      <c r="A550" s="67">
        <v>8192</v>
      </c>
      <c r="B550" s="67">
        <f t="shared" si="167"/>
        <v>18.133333333333333</v>
      </c>
      <c r="C550" s="112">
        <f t="shared" si="182"/>
        <v>14.74</v>
      </c>
      <c r="D550" s="116"/>
      <c r="E550" s="68">
        <f t="shared" si="166"/>
        <v>1049.9482804377126</v>
      </c>
      <c r="F550" s="80">
        <f t="shared" si="178"/>
        <v>0.64400000000000046</v>
      </c>
      <c r="G550" s="80">
        <f t="shared" si="179"/>
        <v>7.439999999999884</v>
      </c>
      <c r="H550" s="80">
        <f t="shared" si="183"/>
        <v>3.719999999999942</v>
      </c>
      <c r="I550" s="80">
        <f t="shared" si="183"/>
        <v>3.719999999999942</v>
      </c>
      <c r="J550" s="81">
        <f t="shared" si="168"/>
        <v>5.1473599999999289</v>
      </c>
      <c r="K550" s="82">
        <f t="shared" si="169"/>
        <v>71.23122662399679</v>
      </c>
      <c r="L550" s="70">
        <f t="shared" si="170"/>
        <v>5.650196193747942E+32</v>
      </c>
      <c r="M550" s="67">
        <f t="shared" si="181"/>
        <v>108.80000000000005</v>
      </c>
      <c r="N550" s="71">
        <v>544</v>
      </c>
      <c r="O550" s="94">
        <f t="shared" si="171"/>
        <v>544</v>
      </c>
      <c r="P550" s="94">
        <f t="shared" si="172"/>
        <v>10</v>
      </c>
      <c r="Q550" s="72">
        <v>1</v>
      </c>
      <c r="R550" s="94">
        <f>R$3/U$3</f>
        <v>0.90909090909090906</v>
      </c>
      <c r="S550" s="93">
        <f>S549*Q550</f>
        <v>1.8822443745170453E+27</v>
      </c>
      <c r="T550" s="93">
        <f t="shared" si="173"/>
        <v>6.6305971934558095E+31</v>
      </c>
      <c r="U550" s="93">
        <f t="shared" si="174"/>
        <v>5.6501961937479426E+33</v>
      </c>
      <c r="V550" s="93">
        <f t="shared" si="175"/>
        <v>2.8250980968739715E+34</v>
      </c>
      <c r="W550" s="93">
        <f t="shared" si="176"/>
        <v>394308.26666666666</v>
      </c>
      <c r="X550" s="94">
        <f t="shared" si="177"/>
        <v>85.213986446417053</v>
      </c>
      <c r="Y550" s="120">
        <f>X550/(($C550/R$3))</f>
        <v>5.781138836256245</v>
      </c>
    </row>
    <row r="551" spans="1:25">
      <c r="A551" s="67">
        <v>8192</v>
      </c>
      <c r="B551" s="67">
        <f t="shared" si="167"/>
        <v>18.166666666666668</v>
      </c>
      <c r="C551" s="112">
        <f t="shared" si="182"/>
        <v>14.74</v>
      </c>
      <c r="D551" s="116"/>
      <c r="E551" s="68">
        <f t="shared" si="166"/>
        <v>1055.4089681780774</v>
      </c>
      <c r="F551" s="80">
        <f t="shared" si="178"/>
        <v>0.64500000000000046</v>
      </c>
      <c r="G551" s="80">
        <f t="shared" si="179"/>
        <v>7.4499999999998838</v>
      </c>
      <c r="H551" s="80">
        <f t="shared" si="183"/>
        <v>3.7249999999999419</v>
      </c>
      <c r="I551" s="80">
        <f t="shared" si="183"/>
        <v>3.7249999999999419</v>
      </c>
      <c r="J551" s="81">
        <f t="shared" si="168"/>
        <v>5.1602499999999276</v>
      </c>
      <c r="K551" s="82">
        <f t="shared" si="169"/>
        <v>71.601693906246766</v>
      </c>
      <c r="L551" s="70">
        <f t="shared" si="170"/>
        <v>6.4903710731687709E+32</v>
      </c>
      <c r="M551" s="67">
        <f t="shared" si="181"/>
        <v>109.00000000000006</v>
      </c>
      <c r="N551" s="71">
        <v>545</v>
      </c>
      <c r="O551" s="94">
        <f t="shared" si="171"/>
        <v>545</v>
      </c>
      <c r="P551" s="94">
        <f t="shared" si="172"/>
        <v>10</v>
      </c>
      <c r="Q551" s="72">
        <v>1</v>
      </c>
      <c r="R551" s="94">
        <f>R$3/U$3</f>
        <v>0.90909090909090906</v>
      </c>
      <c r="S551" s="93">
        <f>S550*Q551</f>
        <v>1.8822443745170453E+27</v>
      </c>
      <c r="T551" s="93">
        <f t="shared" si="173"/>
        <v>6.6773343300639807E+31</v>
      </c>
      <c r="U551" s="93">
        <f t="shared" si="174"/>
        <v>6.4903710731687709E+33</v>
      </c>
      <c r="V551" s="93">
        <f t="shared" si="175"/>
        <v>3.2451855365843853E+34</v>
      </c>
      <c r="W551" s="93">
        <f t="shared" si="176"/>
        <v>394581.33333333337</v>
      </c>
      <c r="X551" s="94">
        <f t="shared" si="177"/>
        <v>97.200031514770387</v>
      </c>
      <c r="Y551" s="120">
        <f>X551/(($C551/R$3))</f>
        <v>6.5943033592110165</v>
      </c>
    </row>
    <row r="552" spans="1:25">
      <c r="A552" s="67">
        <v>8192</v>
      </c>
      <c r="B552" s="67">
        <f t="shared" si="167"/>
        <v>18.2</v>
      </c>
      <c r="C552" s="112">
        <f t="shared" si="182"/>
        <v>14.74</v>
      </c>
      <c r="D552" s="116"/>
      <c r="E552" s="68">
        <f t="shared" si="166"/>
        <v>1060.8917154413123</v>
      </c>
      <c r="F552" s="80">
        <f t="shared" si="178"/>
        <v>0.64600000000000046</v>
      </c>
      <c r="G552" s="80">
        <f t="shared" si="179"/>
        <v>7.4599999999998836</v>
      </c>
      <c r="H552" s="80">
        <f t="shared" ref="H552:I567" si="184">H551+0.5%</f>
        <v>3.7299999999999418</v>
      </c>
      <c r="I552" s="80">
        <f t="shared" si="184"/>
        <v>3.7299999999999418</v>
      </c>
      <c r="J552" s="81">
        <f t="shared" si="168"/>
        <v>5.1731599999999274</v>
      </c>
      <c r="K552" s="82">
        <f t="shared" si="169"/>
        <v>71.973657763996755</v>
      </c>
      <c r="L552" s="70">
        <f t="shared" si="170"/>
        <v>7.4554785750693079E+32</v>
      </c>
      <c r="M552" s="67">
        <f t="shared" si="181"/>
        <v>109.20000000000006</v>
      </c>
      <c r="N552" s="71">
        <v>546</v>
      </c>
      <c r="O552" s="94">
        <f t="shared" si="171"/>
        <v>546</v>
      </c>
      <c r="P552" s="94">
        <f t="shared" si="172"/>
        <v>10</v>
      </c>
      <c r="Q552" s="72">
        <v>1</v>
      </c>
      <c r="R552" s="94">
        <f>R$3/U$3</f>
        <v>0.90909090909090906</v>
      </c>
      <c r="S552" s="93">
        <f>S551*Q552</f>
        <v>1.8822443745170453E+27</v>
      </c>
      <c r="T552" s="93">
        <f t="shared" si="173"/>
        <v>6.724338072006826E+31</v>
      </c>
      <c r="U552" s="93">
        <f t="shared" si="174"/>
        <v>7.4554785750693076E+33</v>
      </c>
      <c r="V552" s="93">
        <f t="shared" si="175"/>
        <v>3.7277392875346537E+34</v>
      </c>
      <c r="W552" s="93">
        <f t="shared" si="176"/>
        <v>394854.40000000002</v>
      </c>
      <c r="X552" s="94">
        <f t="shared" si="177"/>
        <v>110.87304795257384</v>
      </c>
      <c r="Y552" s="120">
        <f>X552/(($C552/R$3))</f>
        <v>7.5219164146929334</v>
      </c>
    </row>
    <row r="553" spans="1:25">
      <c r="A553" s="67">
        <v>8192</v>
      </c>
      <c r="B553" s="67">
        <f t="shared" si="167"/>
        <v>18.233333333333334</v>
      </c>
      <c r="C553" s="112">
        <f t="shared" si="182"/>
        <v>14.74</v>
      </c>
      <c r="D553" s="116"/>
      <c r="E553" s="68">
        <f t="shared" si="166"/>
        <v>1066.3965837374369</v>
      </c>
      <c r="F553" s="80">
        <f t="shared" si="178"/>
        <v>0.64700000000000046</v>
      </c>
      <c r="G553" s="80">
        <f t="shared" si="179"/>
        <v>7.4699999999998834</v>
      </c>
      <c r="H553" s="80">
        <f t="shared" si="184"/>
        <v>3.7349999999999417</v>
      </c>
      <c r="I553" s="80">
        <f t="shared" si="184"/>
        <v>3.7349999999999417</v>
      </c>
      <c r="J553" s="81">
        <f t="shared" si="168"/>
        <v>5.1860899999999281</v>
      </c>
      <c r="K553" s="82">
        <f t="shared" si="169"/>
        <v>72.347122370246737</v>
      </c>
      <c r="L553" s="70">
        <f t="shared" si="170"/>
        <v>8.5640959748977544E+32</v>
      </c>
      <c r="M553" s="67">
        <f t="shared" si="181"/>
        <v>109.40000000000006</v>
      </c>
      <c r="N553" s="71">
        <v>547</v>
      </c>
      <c r="O553" s="94">
        <f t="shared" si="171"/>
        <v>547</v>
      </c>
      <c r="P553" s="94">
        <f t="shared" si="172"/>
        <v>10</v>
      </c>
      <c r="Q553" s="72">
        <v>1</v>
      </c>
      <c r="R553" s="94">
        <f>R$3/U$3</f>
        <v>0.90909090909090906</v>
      </c>
      <c r="S553" s="93">
        <f>S552*Q553</f>
        <v>1.8822443745170453E+27</v>
      </c>
      <c r="T553" s="93">
        <f t="shared" si="173"/>
        <v>6.7716095781235987E+31</v>
      </c>
      <c r="U553" s="93">
        <f t="shared" si="174"/>
        <v>8.564095974897755E+33</v>
      </c>
      <c r="V553" s="93">
        <f t="shared" si="175"/>
        <v>4.2820479874488775E+34</v>
      </c>
      <c r="W553" s="93">
        <f t="shared" si="176"/>
        <v>395127.46666666667</v>
      </c>
      <c r="X553" s="94">
        <f t="shared" si="177"/>
        <v>126.47061051134686</v>
      </c>
      <c r="Y553" s="120">
        <f>X553/(($C553/R$3))</f>
        <v>8.5800956927643739</v>
      </c>
    </row>
    <row r="554" spans="1:25">
      <c r="A554" s="67">
        <v>8192</v>
      </c>
      <c r="B554" s="67">
        <f t="shared" si="167"/>
        <v>18.266666666666666</v>
      </c>
      <c r="C554" s="112">
        <f t="shared" si="182"/>
        <v>14.74</v>
      </c>
      <c r="D554" s="116"/>
      <c r="E554" s="68">
        <f t="shared" si="166"/>
        <v>1071.9236346649116</v>
      </c>
      <c r="F554" s="80">
        <f t="shared" si="178"/>
        <v>0.64800000000000046</v>
      </c>
      <c r="G554" s="80">
        <f t="shared" si="179"/>
        <v>7.4799999999998832</v>
      </c>
      <c r="H554" s="80">
        <f t="shared" si="184"/>
        <v>3.7399999999999416</v>
      </c>
      <c r="I554" s="80">
        <f t="shared" si="184"/>
        <v>3.7399999999999416</v>
      </c>
      <c r="J554" s="81">
        <f t="shared" si="168"/>
        <v>5.1990399999999273</v>
      </c>
      <c r="K554" s="82">
        <f t="shared" si="169"/>
        <v>72.722091903996713</v>
      </c>
      <c r="L554" s="70">
        <f t="shared" si="170"/>
        <v>9.8375629584017785E+32</v>
      </c>
      <c r="M554" s="67">
        <f t="shared" si="181"/>
        <v>109.60000000000005</v>
      </c>
      <c r="N554" s="71">
        <v>548</v>
      </c>
      <c r="O554" s="94">
        <f t="shared" si="171"/>
        <v>548</v>
      </c>
      <c r="P554" s="94">
        <f t="shared" si="172"/>
        <v>10</v>
      </c>
      <c r="Q554" s="72">
        <v>1</v>
      </c>
      <c r="R554" s="94">
        <f>R$3/U$3</f>
        <v>0.90909090909090906</v>
      </c>
      <c r="S554" s="93">
        <f>S553*Q554</f>
        <v>1.8822443745170453E+27</v>
      </c>
      <c r="T554" s="93">
        <f t="shared" si="173"/>
        <v>6.8191500106723942E+31</v>
      </c>
      <c r="U554" s="93">
        <f t="shared" si="174"/>
        <v>9.8375629584017791E+33</v>
      </c>
      <c r="V554" s="93">
        <f t="shared" si="175"/>
        <v>4.91878147920089E+34</v>
      </c>
      <c r="W554" s="93">
        <f t="shared" si="176"/>
        <v>395400.53333333333</v>
      </c>
      <c r="X554" s="94">
        <f t="shared" si="177"/>
        <v>144.26377104192429</v>
      </c>
      <c r="Y554" s="120">
        <f>X554/(($C554/R$3))</f>
        <v>9.7872300571183359</v>
      </c>
    </row>
    <row r="555" spans="1:25">
      <c r="A555" s="67">
        <v>8192</v>
      </c>
      <c r="B555" s="67">
        <f t="shared" si="167"/>
        <v>18.3</v>
      </c>
      <c r="C555" s="112">
        <f t="shared" si="182"/>
        <v>14.74</v>
      </c>
      <c r="D555" s="116"/>
      <c r="E555" s="68">
        <f t="shared" si="166"/>
        <v>1077.4729299106361</v>
      </c>
      <c r="F555" s="80">
        <f t="shared" si="178"/>
        <v>0.64900000000000047</v>
      </c>
      <c r="G555" s="80">
        <f t="shared" si="179"/>
        <v>7.489999999999883</v>
      </c>
      <c r="H555" s="80">
        <f t="shared" si="184"/>
        <v>3.7449999999999415</v>
      </c>
      <c r="I555" s="80">
        <f t="shared" si="184"/>
        <v>3.7449999999999415</v>
      </c>
      <c r="J555" s="81">
        <f t="shared" si="168"/>
        <v>5.2120099999999265</v>
      </c>
      <c r="K555" s="82">
        <f t="shared" si="169"/>
        <v>73.098570550246677</v>
      </c>
      <c r="L555" s="70">
        <f t="shared" si="170"/>
        <v>1.1300392387495887E+33</v>
      </c>
      <c r="M555" s="67">
        <f t="shared" si="181"/>
        <v>109.80000000000007</v>
      </c>
      <c r="N555" s="71">
        <v>549</v>
      </c>
      <c r="O555" s="94">
        <f t="shared" si="171"/>
        <v>549</v>
      </c>
      <c r="P555" s="94">
        <f t="shared" si="172"/>
        <v>10</v>
      </c>
      <c r="Q555" s="72">
        <v>1</v>
      </c>
      <c r="R555" s="94">
        <f>R$3/U$3</f>
        <v>0.90909090909090906</v>
      </c>
      <c r="S555" s="93">
        <f>S554*Q555</f>
        <v>1.8822443745170453E+27</v>
      </c>
      <c r="T555" s="93">
        <f t="shared" si="173"/>
        <v>6.8669605353352821E+31</v>
      </c>
      <c r="U555" s="93">
        <f t="shared" si="174"/>
        <v>1.1300392387495888E+34</v>
      </c>
      <c r="V555" s="93">
        <f t="shared" si="175"/>
        <v>5.650196193747944E+34</v>
      </c>
      <c r="W555" s="93">
        <f t="shared" si="176"/>
        <v>395673.59999999998</v>
      </c>
      <c r="X555" s="94">
        <f t="shared" si="177"/>
        <v>164.5617785241013</v>
      </c>
      <c r="Y555" s="120">
        <f>X555/(($C555/R$3))</f>
        <v>11.164299764185976</v>
      </c>
    </row>
    <row r="556" spans="1:25">
      <c r="A556" s="67">
        <v>8192</v>
      </c>
      <c r="B556" s="67">
        <f t="shared" si="167"/>
        <v>18.333333333333332</v>
      </c>
      <c r="C556" s="112">
        <f t="shared" si="182"/>
        <v>14.74</v>
      </c>
      <c r="D556" s="116"/>
      <c r="E556" s="68">
        <f t="shared" si="166"/>
        <v>1083.044531249951</v>
      </c>
      <c r="F556" s="80">
        <f t="shared" si="178"/>
        <v>0.65000000000000047</v>
      </c>
      <c r="G556" s="80">
        <f t="shared" si="179"/>
        <v>7.4999999999998828</v>
      </c>
      <c r="H556" s="80">
        <f t="shared" si="184"/>
        <v>3.7499999999999414</v>
      </c>
      <c r="I556" s="80">
        <f t="shared" si="184"/>
        <v>3.7499999999999414</v>
      </c>
      <c r="J556" s="81">
        <f t="shared" si="168"/>
        <v>5.2249999999999268</v>
      </c>
      <c r="K556" s="82">
        <f t="shared" si="169"/>
        <v>73.476562499996675</v>
      </c>
      <c r="L556" s="70">
        <f t="shared" si="170"/>
        <v>1.2980742146337545E+33</v>
      </c>
      <c r="M556" s="67">
        <f t="shared" si="181"/>
        <v>110.00000000000006</v>
      </c>
      <c r="N556" s="71">
        <v>550</v>
      </c>
      <c r="O556" s="94">
        <f t="shared" si="171"/>
        <v>550</v>
      </c>
      <c r="P556" s="94">
        <f t="shared" si="172"/>
        <v>10</v>
      </c>
      <c r="Q556" s="72">
        <v>4</v>
      </c>
      <c r="R556" s="94">
        <f>R$3/U$3</f>
        <v>0.90909090909090906</v>
      </c>
      <c r="S556" s="93">
        <f>S555*Q556</f>
        <v>7.5289774980681814E+27</v>
      </c>
      <c r="T556" s="93">
        <f t="shared" si="173"/>
        <v>2.7660169284893764E+32</v>
      </c>
      <c r="U556" s="93">
        <f t="shared" si="174"/>
        <v>1.2980742146337544E+34</v>
      </c>
      <c r="V556" s="93">
        <f t="shared" si="175"/>
        <v>6.4903710731687725E+34</v>
      </c>
      <c r="W556" s="93">
        <f t="shared" si="176"/>
        <v>395946.66666666663</v>
      </c>
      <c r="X556" s="94">
        <f t="shared" si="177"/>
        <v>46.929366240093131</v>
      </c>
      <c r="Y556" s="120">
        <f>X556/(($C556/R$3))</f>
        <v>3.1838104640497376</v>
      </c>
    </row>
    <row r="557" spans="1:25">
      <c r="A557" s="67">
        <v>8192</v>
      </c>
      <c r="B557" s="67">
        <f t="shared" si="167"/>
        <v>18.366666666666667</v>
      </c>
      <c r="C557" s="112">
        <f t="shared" si="182"/>
        <v>14.74</v>
      </c>
      <c r="D557" s="116"/>
      <c r="E557" s="68">
        <f t="shared" si="166"/>
        <v>1088.6385005466357</v>
      </c>
      <c r="F557" s="80">
        <f t="shared" si="178"/>
        <v>0.65100000000000047</v>
      </c>
      <c r="G557" s="80">
        <f t="shared" si="179"/>
        <v>7.5099999999998825</v>
      </c>
      <c r="H557" s="80">
        <f t="shared" si="184"/>
        <v>3.7549999999999413</v>
      </c>
      <c r="I557" s="80">
        <f t="shared" si="184"/>
        <v>3.7549999999999413</v>
      </c>
      <c r="J557" s="81">
        <f t="shared" si="168"/>
        <v>5.2380099999999263</v>
      </c>
      <c r="K557" s="82">
        <f t="shared" si="169"/>
        <v>73.856071950246658</v>
      </c>
      <c r="L557" s="70">
        <f t="shared" si="170"/>
        <v>1.4910957150138622E+33</v>
      </c>
      <c r="M557" s="67">
        <f t="shared" si="181"/>
        <v>110.20000000000006</v>
      </c>
      <c r="N557" s="71">
        <v>551</v>
      </c>
      <c r="O557" s="94">
        <f t="shared" si="171"/>
        <v>551</v>
      </c>
      <c r="P557" s="94">
        <f t="shared" si="172"/>
        <v>10</v>
      </c>
      <c r="Q557" s="72">
        <v>1</v>
      </c>
      <c r="R557" s="94">
        <f>R$3/U$3</f>
        <v>0.90909090909090906</v>
      </c>
      <c r="S557" s="93">
        <f>S556*Q557</f>
        <v>7.5289774980681814E+27</v>
      </c>
      <c r="T557" s="93">
        <f t="shared" si="173"/>
        <v>2.7853586163529136E+32</v>
      </c>
      <c r="U557" s="93">
        <f t="shared" si="174"/>
        <v>1.4910957150138622E+34</v>
      </c>
      <c r="V557" s="93">
        <f t="shared" si="175"/>
        <v>7.4554785750693111E+34</v>
      </c>
      <c r="W557" s="93">
        <f t="shared" si="176"/>
        <v>396219.73333333334</v>
      </c>
      <c r="X557" s="94">
        <f t="shared" si="177"/>
        <v>53.533347780052452</v>
      </c>
      <c r="Y557" s="120">
        <f>X557/(($C557/R$3))</f>
        <v>3.6318417761229616</v>
      </c>
    </row>
    <row r="558" spans="1:25">
      <c r="A558" s="67">
        <v>8192</v>
      </c>
      <c r="B558" s="67">
        <f t="shared" si="167"/>
        <v>18.399999999999999</v>
      </c>
      <c r="C558" s="112">
        <f t="shared" si="182"/>
        <v>14.74</v>
      </c>
      <c r="D558" s="116"/>
      <c r="E558" s="68">
        <f t="shared" si="166"/>
        <v>1094.2548997529104</v>
      </c>
      <c r="F558" s="80">
        <f t="shared" si="178"/>
        <v>0.65200000000000047</v>
      </c>
      <c r="G558" s="80">
        <f t="shared" si="179"/>
        <v>7.5199999999998823</v>
      </c>
      <c r="H558" s="80">
        <f t="shared" si="184"/>
        <v>3.7599999999999412</v>
      </c>
      <c r="I558" s="80">
        <f t="shared" si="184"/>
        <v>3.7599999999999412</v>
      </c>
      <c r="J558" s="81">
        <f t="shared" si="168"/>
        <v>5.2510399999999269</v>
      </c>
      <c r="K558" s="82">
        <f t="shared" si="169"/>
        <v>74.237103103996631</v>
      </c>
      <c r="L558" s="70">
        <f t="shared" si="170"/>
        <v>1.7128191949795512E+33</v>
      </c>
      <c r="M558" s="67">
        <f t="shared" si="181"/>
        <v>110.40000000000006</v>
      </c>
      <c r="N558" s="71">
        <v>552</v>
      </c>
      <c r="O558" s="94">
        <f t="shared" si="171"/>
        <v>552</v>
      </c>
      <c r="P558" s="94">
        <f t="shared" si="172"/>
        <v>10</v>
      </c>
      <c r="Q558" s="72">
        <v>1</v>
      </c>
      <c r="R558" s="94">
        <f>R$3/U$3</f>
        <v>0.90909090909090906</v>
      </c>
      <c r="S558" s="93">
        <f>S557*Q558</f>
        <v>7.5289774980681814E+27</v>
      </c>
      <c r="T558" s="93">
        <f t="shared" si="173"/>
        <v>2.8048097481186407E+32</v>
      </c>
      <c r="U558" s="93">
        <f t="shared" si="174"/>
        <v>1.7128191949795512E+34</v>
      </c>
      <c r="V558" s="93">
        <f t="shared" si="175"/>
        <v>8.5640959748977568E+34</v>
      </c>
      <c r="W558" s="93">
        <f t="shared" si="176"/>
        <v>396492.79999999999</v>
      </c>
      <c r="X558" s="94">
        <f t="shared" si="177"/>
        <v>61.067214848652213</v>
      </c>
      <c r="Y558" s="120">
        <f>X558/(($C558/R$3))</f>
        <v>4.1429589449560522</v>
      </c>
    </row>
    <row r="559" spans="1:25">
      <c r="A559" s="67">
        <v>8192</v>
      </c>
      <c r="B559" s="67">
        <f t="shared" si="167"/>
        <v>18.433333333333334</v>
      </c>
      <c r="C559" s="112">
        <f t="shared" si="182"/>
        <v>14.74</v>
      </c>
      <c r="D559" s="116"/>
      <c r="E559" s="68">
        <f t="shared" si="166"/>
        <v>1099.893790909435</v>
      </c>
      <c r="F559" s="80">
        <f t="shared" si="178"/>
        <v>0.65300000000000047</v>
      </c>
      <c r="G559" s="80">
        <f t="shared" si="179"/>
        <v>7.5299999999998821</v>
      </c>
      <c r="H559" s="80">
        <f t="shared" si="184"/>
        <v>3.7649999999999411</v>
      </c>
      <c r="I559" s="80">
        <f t="shared" si="184"/>
        <v>3.7649999999999411</v>
      </c>
      <c r="J559" s="81">
        <f t="shared" si="168"/>
        <v>5.2640899999999258</v>
      </c>
      <c r="K559" s="82">
        <f t="shared" si="169"/>
        <v>74.619660170246604</v>
      </c>
      <c r="L559" s="70">
        <f t="shared" si="170"/>
        <v>1.9675125916803563E+33</v>
      </c>
      <c r="M559" s="67">
        <f t="shared" si="181"/>
        <v>110.60000000000005</v>
      </c>
      <c r="N559" s="71">
        <v>553</v>
      </c>
      <c r="O559" s="94">
        <f t="shared" si="171"/>
        <v>553</v>
      </c>
      <c r="P559" s="94">
        <f t="shared" si="172"/>
        <v>10</v>
      </c>
      <c r="Q559" s="72">
        <v>1</v>
      </c>
      <c r="R559" s="94">
        <f>R$3/U$3</f>
        <v>0.90909090909090906</v>
      </c>
      <c r="S559" s="93">
        <f>S558*Q559</f>
        <v>7.5289774980681814E+27</v>
      </c>
      <c r="T559" s="93">
        <f t="shared" si="173"/>
        <v>2.8243707955582771E+32</v>
      </c>
      <c r="U559" s="93">
        <f t="shared" si="174"/>
        <v>1.9675125916803563E+34</v>
      </c>
      <c r="V559" s="93">
        <f t="shared" si="175"/>
        <v>9.8375629584017819E+34</v>
      </c>
      <c r="W559" s="93">
        <f t="shared" si="176"/>
        <v>396765.8666666667</v>
      </c>
      <c r="X559" s="94">
        <f t="shared" si="177"/>
        <v>69.661979042360457</v>
      </c>
      <c r="Y559" s="120">
        <f>X559/(($C559/R$3))</f>
        <v>4.7260501385590539</v>
      </c>
    </row>
    <row r="560" spans="1:25">
      <c r="A560" s="67">
        <v>8192</v>
      </c>
      <c r="B560" s="67">
        <f t="shared" si="167"/>
        <v>18.466666666666665</v>
      </c>
      <c r="C560" s="112">
        <f t="shared" si="182"/>
        <v>14.74</v>
      </c>
      <c r="D560" s="116"/>
      <c r="E560" s="68">
        <f t="shared" si="166"/>
        <v>1105.5552361453099</v>
      </c>
      <c r="F560" s="80">
        <f t="shared" si="178"/>
        <v>0.65400000000000047</v>
      </c>
      <c r="G560" s="80">
        <f t="shared" si="179"/>
        <v>7.5399999999998819</v>
      </c>
      <c r="H560" s="80">
        <f t="shared" si="184"/>
        <v>3.769999999999941</v>
      </c>
      <c r="I560" s="80">
        <f t="shared" si="184"/>
        <v>3.769999999999941</v>
      </c>
      <c r="J560" s="81">
        <f t="shared" si="168"/>
        <v>5.2771599999999257</v>
      </c>
      <c r="K560" s="82">
        <f t="shared" si="169"/>
        <v>75.003747363996595</v>
      </c>
      <c r="L560" s="70">
        <f t="shared" si="170"/>
        <v>2.2600784774991785E+33</v>
      </c>
      <c r="M560" s="67">
        <f t="shared" si="181"/>
        <v>110.80000000000007</v>
      </c>
      <c r="N560" s="71">
        <v>554</v>
      </c>
      <c r="O560" s="94">
        <f t="shared" si="171"/>
        <v>554</v>
      </c>
      <c r="P560" s="94">
        <f t="shared" si="172"/>
        <v>10</v>
      </c>
      <c r="Q560" s="72">
        <v>1</v>
      </c>
      <c r="R560" s="94">
        <f>R$3/U$3</f>
        <v>0.90909090909090906</v>
      </c>
      <c r="S560" s="93">
        <f>S559*Q560</f>
        <v>7.5289774980681814E+27</v>
      </c>
      <c r="T560" s="93">
        <f t="shared" si="173"/>
        <v>2.8440422318233984E+32</v>
      </c>
      <c r="U560" s="93">
        <f t="shared" si="174"/>
        <v>2.2600784774991784E+34</v>
      </c>
      <c r="V560" s="93">
        <f t="shared" si="175"/>
        <v>1.1300392387495892E+35</v>
      </c>
      <c r="W560" s="93">
        <f t="shared" si="176"/>
        <v>397038.93333333335</v>
      </c>
      <c r="X560" s="94">
        <f t="shared" si="177"/>
        <v>79.467120853904348</v>
      </c>
      <c r="Y560" s="120">
        <f>X560/(($C560/R$3))</f>
        <v>5.3912565029785853</v>
      </c>
    </row>
    <row r="561" spans="1:25">
      <c r="A561" s="67">
        <v>8192</v>
      </c>
      <c r="B561" s="67">
        <f t="shared" si="167"/>
        <v>18.5</v>
      </c>
      <c r="C561" s="112">
        <f t="shared" si="182"/>
        <v>14.74</v>
      </c>
      <c r="D561" s="116"/>
      <c r="E561" s="68">
        <f t="shared" si="166"/>
        <v>1111.2392976780745</v>
      </c>
      <c r="F561" s="80">
        <f t="shared" si="178"/>
        <v>0.65500000000000047</v>
      </c>
      <c r="G561" s="80">
        <f t="shared" si="179"/>
        <v>7.5499999999998817</v>
      </c>
      <c r="H561" s="80">
        <f t="shared" si="184"/>
        <v>3.7749999999999408</v>
      </c>
      <c r="I561" s="80">
        <f t="shared" si="184"/>
        <v>3.7749999999999408</v>
      </c>
      <c r="J561" s="81">
        <f t="shared" si="168"/>
        <v>5.2902499999999257</v>
      </c>
      <c r="K561" s="82">
        <f t="shared" si="169"/>
        <v>75.389368906246574</v>
      </c>
      <c r="L561" s="70">
        <f t="shared" si="170"/>
        <v>2.5961484292675101E+33</v>
      </c>
      <c r="M561" s="67">
        <f t="shared" si="181"/>
        <v>111.00000000000006</v>
      </c>
      <c r="N561" s="71">
        <v>555</v>
      </c>
      <c r="O561" s="94">
        <f t="shared" si="171"/>
        <v>555</v>
      </c>
      <c r="P561" s="94">
        <f t="shared" si="172"/>
        <v>10</v>
      </c>
      <c r="Q561" s="72">
        <v>1</v>
      </c>
      <c r="R561" s="94">
        <f>R$3/U$3</f>
        <v>0.90909090909090906</v>
      </c>
      <c r="S561" s="93">
        <f>S560*Q561</f>
        <v>7.5289774980681814E+27</v>
      </c>
      <c r="T561" s="93">
        <f t="shared" si="173"/>
        <v>2.8638245314474888E+32</v>
      </c>
      <c r="U561" s="93">
        <f t="shared" si="174"/>
        <v>2.5961484292675102E+34</v>
      </c>
      <c r="V561" s="93">
        <f t="shared" si="175"/>
        <v>1.2980742146337551E+35</v>
      </c>
      <c r="W561" s="93">
        <f t="shared" si="176"/>
        <v>397312</v>
      </c>
      <c r="X561" s="94">
        <f t="shared" si="177"/>
        <v>90.653194731707785</v>
      </c>
      <c r="Y561" s="120">
        <f>X561/(($C561/R$3))</f>
        <v>6.1501488963166748</v>
      </c>
    </row>
    <row r="562" spans="1:25">
      <c r="A562" s="67">
        <v>8192</v>
      </c>
      <c r="B562" s="67">
        <f t="shared" si="167"/>
        <v>18.533333333333335</v>
      </c>
      <c r="C562" s="112">
        <f t="shared" si="182"/>
        <v>14.74</v>
      </c>
      <c r="D562" s="116"/>
      <c r="E562" s="68">
        <f t="shared" si="166"/>
        <v>1116.9460378137094</v>
      </c>
      <c r="F562" s="80">
        <f t="shared" si="178"/>
        <v>0.65600000000000047</v>
      </c>
      <c r="G562" s="80">
        <f t="shared" si="179"/>
        <v>7.5599999999998815</v>
      </c>
      <c r="H562" s="80">
        <f t="shared" si="184"/>
        <v>3.7799999999999407</v>
      </c>
      <c r="I562" s="80">
        <f t="shared" si="184"/>
        <v>3.7799999999999407</v>
      </c>
      <c r="J562" s="81">
        <f t="shared" si="168"/>
        <v>5.303359999999925</v>
      </c>
      <c r="K562" s="82">
        <f t="shared" si="169"/>
        <v>75.776529023996559</v>
      </c>
      <c r="L562" s="70">
        <f t="shared" si="170"/>
        <v>2.9821914300277249E+33</v>
      </c>
      <c r="M562" s="67">
        <f t="shared" si="181"/>
        <v>111.20000000000005</v>
      </c>
      <c r="N562" s="71">
        <v>556</v>
      </c>
      <c r="O562" s="94">
        <f t="shared" si="171"/>
        <v>556</v>
      </c>
      <c r="P562" s="94">
        <f t="shared" si="172"/>
        <v>10</v>
      </c>
      <c r="Q562" s="72">
        <v>1</v>
      </c>
      <c r="R562" s="94">
        <f>R$3/U$3</f>
        <v>0.90909090909090906</v>
      </c>
      <c r="S562" s="93">
        <f>S561*Q562</f>
        <v>7.5289774980681814E+27</v>
      </c>
      <c r="T562" s="93">
        <f t="shared" si="173"/>
        <v>2.8837181703479962E+32</v>
      </c>
      <c r="U562" s="93">
        <f t="shared" si="174"/>
        <v>2.9821914300277249E+34</v>
      </c>
      <c r="V562" s="93">
        <f t="shared" si="175"/>
        <v>1.4910957150138624E+35</v>
      </c>
      <c r="W562" s="93">
        <f t="shared" si="176"/>
        <v>397585.06666666665</v>
      </c>
      <c r="X562" s="94">
        <f t="shared" si="177"/>
        <v>103.41480178931096</v>
      </c>
      <c r="Y562" s="120">
        <f>X562/(($C562/R$3))</f>
        <v>7.0159295650821543</v>
      </c>
    </row>
    <row r="563" spans="1:25">
      <c r="A563" s="67">
        <v>8192</v>
      </c>
      <c r="B563" s="67">
        <f t="shared" si="167"/>
        <v>18.566666666666666</v>
      </c>
      <c r="C563" s="112">
        <f t="shared" si="182"/>
        <v>14.74</v>
      </c>
      <c r="D563" s="116"/>
      <c r="E563" s="68">
        <f t="shared" si="166"/>
        <v>1122.6755189466339</v>
      </c>
      <c r="F563" s="80">
        <f t="shared" si="178"/>
        <v>0.65700000000000047</v>
      </c>
      <c r="G563" s="80">
        <f t="shared" si="179"/>
        <v>7.5699999999998813</v>
      </c>
      <c r="H563" s="80">
        <f t="shared" si="184"/>
        <v>3.7849999999999406</v>
      </c>
      <c r="I563" s="80">
        <f t="shared" si="184"/>
        <v>3.7849999999999406</v>
      </c>
      <c r="J563" s="81">
        <f t="shared" si="168"/>
        <v>5.3164899999999253</v>
      </c>
      <c r="K563" s="82">
        <f t="shared" si="169"/>
        <v>76.165231950246536</v>
      </c>
      <c r="L563" s="70">
        <f t="shared" si="170"/>
        <v>3.4256383899591029E+33</v>
      </c>
      <c r="M563" s="67">
        <f t="shared" si="181"/>
        <v>111.40000000000006</v>
      </c>
      <c r="N563" s="71">
        <v>557</v>
      </c>
      <c r="O563" s="94">
        <f t="shared" si="171"/>
        <v>557</v>
      </c>
      <c r="P563" s="94">
        <f t="shared" si="172"/>
        <v>10</v>
      </c>
      <c r="Q563" s="72">
        <v>1</v>
      </c>
      <c r="R563" s="94">
        <f>R$3/U$3</f>
        <v>0.90909090909090906</v>
      </c>
      <c r="S563" s="93">
        <f>S562*Q563</f>
        <v>7.5289774980681814E+27</v>
      </c>
      <c r="T563" s="93">
        <f t="shared" si="173"/>
        <v>2.9037236258283844E+32</v>
      </c>
      <c r="U563" s="93">
        <f t="shared" si="174"/>
        <v>3.4256383899591029E+34</v>
      </c>
      <c r="V563" s="93">
        <f t="shared" si="175"/>
        <v>1.7128191949795514E+35</v>
      </c>
      <c r="W563" s="93">
        <f t="shared" si="176"/>
        <v>397858.1333333333</v>
      </c>
      <c r="X563" s="94">
        <f t="shared" si="177"/>
        <v>117.97398207902189</v>
      </c>
      <c r="Y563" s="120">
        <f>X563/(($C563/R$3))</f>
        <v>8.0036622848725845</v>
      </c>
    </row>
    <row r="564" spans="1:25">
      <c r="A564" s="67">
        <v>8192</v>
      </c>
      <c r="B564" s="67">
        <f t="shared" si="167"/>
        <v>18.600000000000001</v>
      </c>
      <c r="C564" s="112">
        <f t="shared" si="182"/>
        <v>14.74</v>
      </c>
      <c r="D564" s="116"/>
      <c r="E564" s="68">
        <f t="shared" si="166"/>
        <v>1128.4278035597085</v>
      </c>
      <c r="F564" s="80">
        <f t="shared" si="178"/>
        <v>0.65800000000000047</v>
      </c>
      <c r="G564" s="80">
        <f t="shared" si="179"/>
        <v>7.5799999999998811</v>
      </c>
      <c r="H564" s="80">
        <f t="shared" si="184"/>
        <v>3.7899999999999405</v>
      </c>
      <c r="I564" s="80">
        <f t="shared" si="184"/>
        <v>3.7899999999999405</v>
      </c>
      <c r="J564" s="81">
        <f t="shared" si="168"/>
        <v>5.3296399999999249</v>
      </c>
      <c r="K564" s="82">
        <f t="shared" si="169"/>
        <v>76.55548192399651</v>
      </c>
      <c r="L564" s="70">
        <f t="shared" si="170"/>
        <v>3.9350251833607137E+33</v>
      </c>
      <c r="M564" s="67">
        <f t="shared" si="181"/>
        <v>111.60000000000005</v>
      </c>
      <c r="N564" s="71">
        <v>558</v>
      </c>
      <c r="O564" s="94">
        <f t="shared" si="171"/>
        <v>558</v>
      </c>
      <c r="P564" s="94">
        <f t="shared" si="172"/>
        <v>10</v>
      </c>
      <c r="Q564" s="72">
        <v>1</v>
      </c>
      <c r="R564" s="94">
        <f>R$3/U$3</f>
        <v>0.90909090909090906</v>
      </c>
      <c r="S564" s="93">
        <f>S563*Q564</f>
        <v>7.5289774980681814E+27</v>
      </c>
      <c r="T564" s="93">
        <f t="shared" si="173"/>
        <v>2.9238413765801872E+32</v>
      </c>
      <c r="U564" s="93">
        <f t="shared" si="174"/>
        <v>3.9350251833607135E+34</v>
      </c>
      <c r="V564" s="93">
        <f t="shared" si="175"/>
        <v>1.9675125916803567E+35</v>
      </c>
      <c r="W564" s="93">
        <f t="shared" si="176"/>
        <v>398131.20000000001</v>
      </c>
      <c r="X564" s="94">
        <f t="shared" si="177"/>
        <v>134.58408567852052</v>
      </c>
      <c r="Y564" s="120">
        <f>X564/(($C564/R$3))</f>
        <v>9.1305349849742559</v>
      </c>
    </row>
    <row r="565" spans="1:25">
      <c r="A565" s="67">
        <v>8192</v>
      </c>
      <c r="B565" s="67">
        <f t="shared" si="167"/>
        <v>18.633333333333333</v>
      </c>
      <c r="C565" s="112">
        <f t="shared" si="182"/>
        <v>14.74</v>
      </c>
      <c r="D565" s="116"/>
      <c r="E565" s="68">
        <f t="shared" si="166"/>
        <v>1134.2029542242333</v>
      </c>
      <c r="F565" s="80">
        <f t="shared" si="178"/>
        <v>0.65900000000000047</v>
      </c>
      <c r="G565" s="80">
        <f t="shared" si="179"/>
        <v>7.5899999999998808</v>
      </c>
      <c r="H565" s="80">
        <f t="shared" si="184"/>
        <v>3.7949999999999404</v>
      </c>
      <c r="I565" s="80">
        <f t="shared" si="184"/>
        <v>3.7949999999999404</v>
      </c>
      <c r="J565" s="81">
        <f t="shared" si="168"/>
        <v>5.3428099999999246</v>
      </c>
      <c r="K565" s="82">
        <f t="shared" si="169"/>
        <v>76.947283190246495</v>
      </c>
      <c r="L565" s="70">
        <f t="shared" si="170"/>
        <v>4.5201569549983577E+33</v>
      </c>
      <c r="M565" s="67">
        <f t="shared" si="181"/>
        <v>111.80000000000007</v>
      </c>
      <c r="N565" s="71">
        <v>559</v>
      </c>
      <c r="O565" s="94">
        <f t="shared" si="171"/>
        <v>559</v>
      </c>
      <c r="P565" s="94">
        <f t="shared" si="172"/>
        <v>10</v>
      </c>
      <c r="Q565" s="72">
        <v>1</v>
      </c>
      <c r="R565" s="94">
        <f>R$3/U$3</f>
        <v>0.90909090909090906</v>
      </c>
      <c r="S565" s="93">
        <f>S564*Q565</f>
        <v>7.5289774980681814E+27</v>
      </c>
      <c r="T565" s="93">
        <f t="shared" si="173"/>
        <v>2.9440719026850621E+32</v>
      </c>
      <c r="U565" s="93">
        <f t="shared" si="174"/>
        <v>4.5201569549983578E+34</v>
      </c>
      <c r="V565" s="93">
        <f t="shared" si="175"/>
        <v>2.2600784774991787E+35</v>
      </c>
      <c r="W565" s="93">
        <f t="shared" si="176"/>
        <v>398404.26666666666</v>
      </c>
      <c r="X565" s="94">
        <f t="shared" si="177"/>
        <v>153.53419021036373</v>
      </c>
      <c r="Y565" s="120">
        <f>X565/(($C565/R$3))</f>
        <v>10.41615944439374</v>
      </c>
    </row>
    <row r="566" spans="1:25">
      <c r="A566" s="67">
        <v>8192</v>
      </c>
      <c r="B566" s="67">
        <f t="shared" si="167"/>
        <v>18.666666666666668</v>
      </c>
      <c r="C566" s="112">
        <f t="shared" si="182"/>
        <v>14.74</v>
      </c>
      <c r="D566" s="116"/>
      <c r="E566" s="68">
        <f t="shared" si="166"/>
        <v>1140.0010335999482</v>
      </c>
      <c r="F566" s="80">
        <f t="shared" si="178"/>
        <v>0.66000000000000048</v>
      </c>
      <c r="G566" s="80">
        <f t="shared" si="179"/>
        <v>7.5999999999998806</v>
      </c>
      <c r="H566" s="80">
        <f t="shared" si="184"/>
        <v>3.7999999999999403</v>
      </c>
      <c r="I566" s="80">
        <f t="shared" si="184"/>
        <v>3.7999999999999403</v>
      </c>
      <c r="J566" s="81">
        <f t="shared" si="168"/>
        <v>5.3559999999999244</v>
      </c>
      <c r="K566" s="82">
        <f t="shared" si="169"/>
        <v>77.340639999996483</v>
      </c>
      <c r="L566" s="70">
        <f t="shared" si="170"/>
        <v>5.1922968585350213E+33</v>
      </c>
      <c r="M566" s="67">
        <f t="shared" si="181"/>
        <v>112.00000000000006</v>
      </c>
      <c r="N566" s="71">
        <v>560</v>
      </c>
      <c r="O566" s="94">
        <f t="shared" si="171"/>
        <v>560</v>
      </c>
      <c r="P566" s="94">
        <f t="shared" si="172"/>
        <v>10</v>
      </c>
      <c r="Q566" s="72">
        <v>4</v>
      </c>
      <c r="R566" s="94">
        <f>R$3/U$3</f>
        <v>0.90909090909090906</v>
      </c>
      <c r="S566" s="93">
        <f>S565*Q566</f>
        <v>3.0115909992272725E+28</v>
      </c>
      <c r="T566" s="93">
        <f t="shared" si="173"/>
        <v>1.1857662742467368E+33</v>
      </c>
      <c r="U566" s="93">
        <f t="shared" si="174"/>
        <v>5.1922968585350213E+34</v>
      </c>
      <c r="V566" s="93">
        <f t="shared" si="175"/>
        <v>2.5961484292675105E+35</v>
      </c>
      <c r="W566" s="93">
        <f t="shared" si="176"/>
        <v>398677.33333333337</v>
      </c>
      <c r="X566" s="94">
        <f t="shared" si="177"/>
        <v>43.788535492236448</v>
      </c>
      <c r="Y566" s="120">
        <f>X566/(($C566/R$3))</f>
        <v>2.970728323760953</v>
      </c>
    </row>
    <row r="567" spans="1:25">
      <c r="A567" s="67">
        <v>8192</v>
      </c>
      <c r="B567" s="67">
        <f t="shared" si="167"/>
        <v>18.7</v>
      </c>
      <c r="C567" s="112">
        <f t="shared" si="182"/>
        <v>14.74</v>
      </c>
      <c r="D567" s="116"/>
      <c r="E567" s="68">
        <f t="shared" si="166"/>
        <v>1145.8221044350328</v>
      </c>
      <c r="F567" s="80">
        <f t="shared" si="178"/>
        <v>0.66100000000000048</v>
      </c>
      <c r="G567" s="80">
        <f t="shared" si="179"/>
        <v>7.6099999999998804</v>
      </c>
      <c r="H567" s="80">
        <f t="shared" si="184"/>
        <v>3.8049999999999402</v>
      </c>
      <c r="I567" s="80">
        <f t="shared" si="184"/>
        <v>3.8049999999999402</v>
      </c>
      <c r="J567" s="81">
        <f t="shared" si="168"/>
        <v>5.3692099999999243</v>
      </c>
      <c r="K567" s="82">
        <f t="shared" si="169"/>
        <v>77.735556610246462</v>
      </c>
      <c r="L567" s="70">
        <f t="shared" si="170"/>
        <v>5.9643828600554521E+33</v>
      </c>
      <c r="M567" s="67">
        <f t="shared" si="181"/>
        <v>112.20000000000005</v>
      </c>
      <c r="N567" s="71">
        <v>561</v>
      </c>
      <c r="O567" s="94">
        <f t="shared" si="171"/>
        <v>561</v>
      </c>
      <c r="P567" s="94">
        <f t="shared" si="172"/>
        <v>10</v>
      </c>
      <c r="Q567" s="72">
        <v>1</v>
      </c>
      <c r="R567" s="94">
        <f>R$3/U$3</f>
        <v>0.90909090909090906</v>
      </c>
      <c r="S567" s="93">
        <f>S566*Q567</f>
        <v>3.0115909992272725E+28</v>
      </c>
      <c r="T567" s="93">
        <f t="shared" si="173"/>
        <v>1.1939492832974358E+33</v>
      </c>
      <c r="U567" s="93">
        <f t="shared" si="174"/>
        <v>5.9643828600554525E+34</v>
      </c>
      <c r="V567" s="93">
        <f t="shared" si="175"/>
        <v>2.9821914300277263E+35</v>
      </c>
      <c r="W567" s="93">
        <f t="shared" si="176"/>
        <v>398950.40000000002</v>
      </c>
      <c r="X567" s="94">
        <f t="shared" si="177"/>
        <v>49.95507718370655</v>
      </c>
      <c r="Y567" s="120">
        <f>X567/(($C567/R$3))</f>
        <v>3.3890825769136059</v>
      </c>
    </row>
    <row r="568" spans="1:25">
      <c r="A568" s="67">
        <v>8192</v>
      </c>
      <c r="B568" s="67">
        <f t="shared" si="167"/>
        <v>18.733333333333334</v>
      </c>
      <c r="C568" s="112">
        <f t="shared" si="182"/>
        <v>14.74</v>
      </c>
      <c r="D568" s="116"/>
      <c r="E568" s="68">
        <f t="shared" si="166"/>
        <v>1151.6662295661076</v>
      </c>
      <c r="F568" s="80">
        <f t="shared" si="178"/>
        <v>0.66200000000000048</v>
      </c>
      <c r="G568" s="80">
        <f t="shared" si="179"/>
        <v>7.6199999999998802</v>
      </c>
      <c r="H568" s="80">
        <f t="shared" ref="H568:I583" si="185">H567+0.5%</f>
        <v>3.8099999999999401</v>
      </c>
      <c r="I568" s="80">
        <f t="shared" si="185"/>
        <v>3.8099999999999401</v>
      </c>
      <c r="J568" s="81">
        <f t="shared" si="168"/>
        <v>5.3824399999999235</v>
      </c>
      <c r="K568" s="82">
        <f t="shared" si="169"/>
        <v>78.132037283996439</v>
      </c>
      <c r="L568" s="70">
        <f t="shared" si="170"/>
        <v>6.8512767799182093E+33</v>
      </c>
      <c r="M568" s="67">
        <f t="shared" si="181"/>
        <v>112.40000000000006</v>
      </c>
      <c r="N568" s="71">
        <v>562</v>
      </c>
      <c r="O568" s="94">
        <f t="shared" si="171"/>
        <v>562</v>
      </c>
      <c r="P568" s="94">
        <f t="shared" si="172"/>
        <v>10</v>
      </c>
      <c r="Q568" s="72">
        <v>1</v>
      </c>
      <c r="R568" s="94">
        <f>R$3/U$3</f>
        <v>0.90909090909090906</v>
      </c>
      <c r="S568" s="93">
        <f>S567*Q568</f>
        <v>3.0115909992272725E+28</v>
      </c>
      <c r="T568" s="93">
        <f t="shared" si="173"/>
        <v>1.2021779819318601E+33</v>
      </c>
      <c r="U568" s="93">
        <f t="shared" si="174"/>
        <v>6.8512767799182095E+34</v>
      </c>
      <c r="V568" s="93">
        <f t="shared" si="175"/>
        <v>3.4256383899591049E+35</v>
      </c>
      <c r="W568" s="93">
        <f t="shared" si="176"/>
        <v>399223.46666666667</v>
      </c>
      <c r="X568" s="94">
        <f t="shared" si="177"/>
        <v>56.990536200874644</v>
      </c>
      <c r="Y568" s="120">
        <f>X568/(($C568/R$3))</f>
        <v>3.8663864451068277</v>
      </c>
    </row>
    <row r="569" spans="1:25">
      <c r="A569" s="67">
        <v>8192</v>
      </c>
      <c r="B569" s="67">
        <f t="shared" si="167"/>
        <v>18.766666666666666</v>
      </c>
      <c r="C569" s="112">
        <f t="shared" si="182"/>
        <v>14.74</v>
      </c>
      <c r="D569" s="116"/>
      <c r="E569" s="68">
        <f t="shared" si="166"/>
        <v>1157.5334719182322</v>
      </c>
      <c r="F569" s="80">
        <f t="shared" si="178"/>
        <v>0.66300000000000048</v>
      </c>
      <c r="G569" s="80">
        <f t="shared" si="179"/>
        <v>7.62999999999988</v>
      </c>
      <c r="H569" s="80">
        <f t="shared" si="185"/>
        <v>3.81499999999994</v>
      </c>
      <c r="I569" s="80">
        <f t="shared" si="185"/>
        <v>3.81499999999994</v>
      </c>
      <c r="J569" s="81">
        <f t="shared" si="168"/>
        <v>5.3956899999999237</v>
      </c>
      <c r="K569" s="82">
        <f t="shared" si="169"/>
        <v>78.530086290246416</v>
      </c>
      <c r="L569" s="70">
        <f t="shared" si="170"/>
        <v>7.8700503667214297E+33</v>
      </c>
      <c r="M569" s="67">
        <f t="shared" si="181"/>
        <v>112.60000000000005</v>
      </c>
      <c r="N569" s="71">
        <v>563</v>
      </c>
      <c r="O569" s="94">
        <f t="shared" si="171"/>
        <v>563</v>
      </c>
      <c r="P569" s="94">
        <f t="shared" si="172"/>
        <v>10</v>
      </c>
      <c r="Q569" s="72">
        <v>1</v>
      </c>
      <c r="R569" s="94">
        <f>R$3/U$3</f>
        <v>0.90909090909090906</v>
      </c>
      <c r="S569" s="93">
        <f>S568*Q569</f>
        <v>3.0115909992272725E+28</v>
      </c>
      <c r="T569" s="93">
        <f t="shared" si="173"/>
        <v>1.210452564415083E+33</v>
      </c>
      <c r="U569" s="93">
        <f t="shared" si="174"/>
        <v>7.8700503667214297E+34</v>
      </c>
      <c r="V569" s="93">
        <f t="shared" si="175"/>
        <v>3.935025183360715E+35</v>
      </c>
      <c r="W569" s="93">
        <f t="shared" si="176"/>
        <v>399496.53333333333</v>
      </c>
      <c r="X569" s="94">
        <f t="shared" si="177"/>
        <v>65.017420740683136</v>
      </c>
      <c r="Y569" s="120">
        <f>X569/(($C569/R$3))</f>
        <v>4.4109512035741609</v>
      </c>
    </row>
    <row r="570" spans="1:25">
      <c r="A570" s="67">
        <v>8192</v>
      </c>
      <c r="B570" s="67">
        <f t="shared" si="167"/>
        <v>18.8</v>
      </c>
      <c r="C570" s="112">
        <f t="shared" si="182"/>
        <v>14.74</v>
      </c>
      <c r="D570" s="116"/>
      <c r="E570" s="68">
        <f t="shared" si="166"/>
        <v>1163.4238945049069</v>
      </c>
      <c r="F570" s="80">
        <f t="shared" si="178"/>
        <v>0.66400000000000048</v>
      </c>
      <c r="G570" s="80">
        <f t="shared" si="179"/>
        <v>7.6399999999998798</v>
      </c>
      <c r="H570" s="80">
        <f t="shared" si="185"/>
        <v>3.8199999999999399</v>
      </c>
      <c r="I570" s="80">
        <f t="shared" si="185"/>
        <v>3.8199999999999399</v>
      </c>
      <c r="J570" s="81">
        <f t="shared" si="168"/>
        <v>5.4089599999999232</v>
      </c>
      <c r="K570" s="82">
        <f t="shared" si="169"/>
        <v>78.929707903996402</v>
      </c>
      <c r="L570" s="70">
        <f t="shared" si="170"/>
        <v>9.0403139099967199E+33</v>
      </c>
      <c r="M570" s="67">
        <f t="shared" si="181"/>
        <v>112.80000000000005</v>
      </c>
      <c r="N570" s="71">
        <v>564</v>
      </c>
      <c r="O570" s="94">
        <f t="shared" si="171"/>
        <v>564</v>
      </c>
      <c r="P570" s="94">
        <f t="shared" si="172"/>
        <v>10</v>
      </c>
      <c r="Q570" s="72">
        <v>1</v>
      </c>
      <c r="R570" s="94">
        <f>R$3/U$3</f>
        <v>0.90909090909090906</v>
      </c>
      <c r="S570" s="93">
        <f>S569*Q570</f>
        <v>3.0115909992272725E+28</v>
      </c>
      <c r="T570" s="93">
        <f t="shared" si="173"/>
        <v>1.2187732255723335E+33</v>
      </c>
      <c r="U570" s="93">
        <f t="shared" si="174"/>
        <v>9.0403139099967192E+34</v>
      </c>
      <c r="V570" s="93">
        <f t="shared" si="175"/>
        <v>4.5201569549983596E+35</v>
      </c>
      <c r="W570" s="93">
        <f t="shared" si="176"/>
        <v>399769.59999999998</v>
      </c>
      <c r="X570" s="94">
        <f t="shared" si="177"/>
        <v>74.175521092132669</v>
      </c>
      <c r="Y570" s="120">
        <f>X570/(($C570/R$3))</f>
        <v>5.0322605896969241</v>
      </c>
    </row>
    <row r="571" spans="1:25">
      <c r="A571" s="67">
        <v>8192</v>
      </c>
      <c r="B571" s="67">
        <f t="shared" si="167"/>
        <v>18.833333333333332</v>
      </c>
      <c r="C571" s="112">
        <f t="shared" si="182"/>
        <v>14.74</v>
      </c>
      <c r="D571" s="116"/>
      <c r="E571" s="68">
        <f t="shared" si="166"/>
        <v>1169.3375604280718</v>
      </c>
      <c r="F571" s="80">
        <f t="shared" si="178"/>
        <v>0.66500000000000048</v>
      </c>
      <c r="G571" s="80">
        <f t="shared" si="179"/>
        <v>7.6499999999998796</v>
      </c>
      <c r="H571" s="80">
        <f t="shared" si="185"/>
        <v>3.8249999999999398</v>
      </c>
      <c r="I571" s="80">
        <f t="shared" si="185"/>
        <v>3.8249999999999398</v>
      </c>
      <c r="J571" s="81">
        <f t="shared" si="168"/>
        <v>5.4222499999999236</v>
      </c>
      <c r="K571" s="82">
        <f t="shared" si="169"/>
        <v>79.330906406246385</v>
      </c>
      <c r="L571" s="70">
        <f t="shared" si="170"/>
        <v>1.0384593717070045E+34</v>
      </c>
      <c r="M571" s="67">
        <f t="shared" si="181"/>
        <v>113.00000000000006</v>
      </c>
      <c r="N571" s="71">
        <v>565</v>
      </c>
      <c r="O571" s="94">
        <f t="shared" si="171"/>
        <v>565</v>
      </c>
      <c r="P571" s="94">
        <f t="shared" si="172"/>
        <v>10</v>
      </c>
      <c r="Q571" s="72">
        <v>1</v>
      </c>
      <c r="R571" s="94">
        <f>R$3/U$3</f>
        <v>0.90909090909090906</v>
      </c>
      <c r="S571" s="93">
        <f>S570*Q571</f>
        <v>3.0115909992272725E+28</v>
      </c>
      <c r="T571" s="93">
        <f t="shared" si="173"/>
        <v>1.2271401607898174E+33</v>
      </c>
      <c r="U571" s="93">
        <f t="shared" si="174"/>
        <v>1.0384593717070044E+35</v>
      </c>
      <c r="V571" s="93">
        <f t="shared" si="175"/>
        <v>5.1922968585350224E+35</v>
      </c>
      <c r="W571" s="93">
        <f t="shared" si="176"/>
        <v>400042.66666666663</v>
      </c>
      <c r="X571" s="94">
        <f t="shared" si="177"/>
        <v>84.624348944673656</v>
      </c>
      <c r="Y571" s="120">
        <f>X571/(($C571/R$3))</f>
        <v>5.7411362920402755</v>
      </c>
    </row>
    <row r="572" spans="1:25">
      <c r="A572" s="67">
        <v>8192</v>
      </c>
      <c r="B572" s="67">
        <f t="shared" si="167"/>
        <v>18.866666666666667</v>
      </c>
      <c r="C572" s="112">
        <f t="shared" si="182"/>
        <v>14.74</v>
      </c>
      <c r="D572" s="116"/>
      <c r="E572" s="68">
        <f t="shared" si="166"/>
        <v>1175.2745328781064</v>
      </c>
      <c r="F572" s="80">
        <f t="shared" si="178"/>
        <v>0.66600000000000048</v>
      </c>
      <c r="G572" s="80">
        <f t="shared" si="179"/>
        <v>7.6599999999998793</v>
      </c>
      <c r="H572" s="80">
        <f t="shared" si="185"/>
        <v>3.8299999999999397</v>
      </c>
      <c r="I572" s="80">
        <f t="shared" si="185"/>
        <v>3.8299999999999397</v>
      </c>
      <c r="J572" s="81">
        <f t="shared" si="168"/>
        <v>5.4355599999999233</v>
      </c>
      <c r="K572" s="82">
        <f t="shared" si="169"/>
        <v>79.733686083996361</v>
      </c>
      <c r="L572" s="70">
        <f t="shared" si="170"/>
        <v>1.1928765720110906E+34</v>
      </c>
      <c r="M572" s="67">
        <f t="shared" si="181"/>
        <v>113.20000000000006</v>
      </c>
      <c r="N572" s="71">
        <v>566</v>
      </c>
      <c r="O572" s="94">
        <f t="shared" si="171"/>
        <v>566</v>
      </c>
      <c r="P572" s="94">
        <f t="shared" si="172"/>
        <v>10</v>
      </c>
      <c r="Q572" s="72">
        <v>1</v>
      </c>
      <c r="R572" s="94">
        <f>R$3/U$3</f>
        <v>0.90909090909090906</v>
      </c>
      <c r="S572" s="93">
        <f>S571*Q572</f>
        <v>3.0115909992272725E+28</v>
      </c>
      <c r="T572" s="93">
        <f t="shared" si="173"/>
        <v>1.2355535660155396E+33</v>
      </c>
      <c r="U572" s="93">
        <f t="shared" si="174"/>
        <v>1.1928765720110907E+35</v>
      </c>
      <c r="V572" s="93">
        <f t="shared" si="175"/>
        <v>5.9643828600554533E+35</v>
      </c>
      <c r="W572" s="93">
        <f t="shared" si="176"/>
        <v>400315.73333333334</v>
      </c>
      <c r="X572" s="94">
        <f t="shared" si="177"/>
        <v>96.545921182351051</v>
      </c>
      <c r="Y572" s="120">
        <f>X572/(($C572/R$3))</f>
        <v>6.5499268102002066</v>
      </c>
    </row>
    <row r="573" spans="1:25">
      <c r="A573" s="67">
        <v>8192</v>
      </c>
      <c r="B573" s="67">
        <f t="shared" si="167"/>
        <v>18.899999999999999</v>
      </c>
      <c r="C573" s="112">
        <f t="shared" si="182"/>
        <v>14.74</v>
      </c>
      <c r="D573" s="116"/>
      <c r="E573" s="68">
        <f t="shared" si="166"/>
        <v>1181.2348751338309</v>
      </c>
      <c r="F573" s="80">
        <f t="shared" si="178"/>
        <v>0.66700000000000048</v>
      </c>
      <c r="G573" s="80">
        <f t="shared" si="179"/>
        <v>7.6699999999998791</v>
      </c>
      <c r="H573" s="80">
        <f t="shared" si="185"/>
        <v>3.8349999999999396</v>
      </c>
      <c r="I573" s="80">
        <f t="shared" si="185"/>
        <v>3.8349999999999396</v>
      </c>
      <c r="J573" s="81">
        <f t="shared" si="168"/>
        <v>5.4488899999999223</v>
      </c>
      <c r="K573" s="82">
        <f t="shared" si="169"/>
        <v>80.138051230246333</v>
      </c>
      <c r="L573" s="70">
        <f t="shared" si="170"/>
        <v>1.3702553559836423E+34</v>
      </c>
      <c r="M573" s="67">
        <f t="shared" si="181"/>
        <v>113.40000000000006</v>
      </c>
      <c r="N573" s="71">
        <v>567</v>
      </c>
      <c r="O573" s="94">
        <f t="shared" si="171"/>
        <v>567</v>
      </c>
      <c r="P573" s="94">
        <f t="shared" si="172"/>
        <v>10</v>
      </c>
      <c r="Q573" s="72">
        <v>1</v>
      </c>
      <c r="R573" s="94">
        <f>R$3/U$3</f>
        <v>0.90909090909090906</v>
      </c>
      <c r="S573" s="93">
        <f>S572*Q573</f>
        <v>3.0115909992272725E+28</v>
      </c>
      <c r="T573" s="93">
        <f t="shared" si="173"/>
        <v>1.2440136377601251E+33</v>
      </c>
      <c r="U573" s="93">
        <f t="shared" si="174"/>
        <v>1.3702553559836423E+35</v>
      </c>
      <c r="V573" s="93">
        <f t="shared" si="175"/>
        <v>6.8512767799182114E+35</v>
      </c>
      <c r="W573" s="93">
        <f t="shared" si="176"/>
        <v>400588.79999999999</v>
      </c>
      <c r="X573" s="94">
        <f t="shared" si="177"/>
        <v>110.14793683860398</v>
      </c>
      <c r="Y573" s="120">
        <f>X573/(($C573/R$3))</f>
        <v>7.4727229876936212</v>
      </c>
    </row>
    <row r="574" spans="1:25">
      <c r="A574" s="67">
        <v>8192</v>
      </c>
      <c r="B574" s="67">
        <f t="shared" si="167"/>
        <v>18.933333333333334</v>
      </c>
      <c r="C574" s="112">
        <f t="shared" si="182"/>
        <v>14.74</v>
      </c>
      <c r="D574" s="116"/>
      <c r="E574" s="68">
        <f t="shared" si="166"/>
        <v>1187.2186505625057</v>
      </c>
      <c r="F574" s="80">
        <f t="shared" si="178"/>
        <v>0.66800000000000048</v>
      </c>
      <c r="G574" s="80">
        <f t="shared" si="179"/>
        <v>7.6799999999998789</v>
      </c>
      <c r="H574" s="80">
        <f t="shared" si="185"/>
        <v>3.8399999999999395</v>
      </c>
      <c r="I574" s="80">
        <f t="shared" si="185"/>
        <v>3.8399999999999395</v>
      </c>
      <c r="J574" s="81">
        <f t="shared" si="168"/>
        <v>5.4622399999999223</v>
      </c>
      <c r="K574" s="82">
        <f t="shared" si="169"/>
        <v>80.544006143996313</v>
      </c>
      <c r="L574" s="70">
        <f t="shared" si="170"/>
        <v>1.5740100733442866E+34</v>
      </c>
      <c r="M574" s="67">
        <f t="shared" si="181"/>
        <v>113.60000000000007</v>
      </c>
      <c r="N574" s="71">
        <v>568</v>
      </c>
      <c r="O574" s="94">
        <f t="shared" si="171"/>
        <v>568</v>
      </c>
      <c r="P574" s="94">
        <f t="shared" si="172"/>
        <v>10</v>
      </c>
      <c r="Q574" s="72">
        <v>1</v>
      </c>
      <c r="R574" s="94">
        <f>R$3/U$3</f>
        <v>0.90909090909090906</v>
      </c>
      <c r="S574" s="93">
        <f>S573*Q574</f>
        <v>3.0115909992272725E+28</v>
      </c>
      <c r="T574" s="93">
        <f t="shared" si="173"/>
        <v>1.2525205730976397E+33</v>
      </c>
      <c r="U574" s="93">
        <f t="shared" si="174"/>
        <v>1.5740100733442867E+35</v>
      </c>
      <c r="V574" s="93">
        <f t="shared" si="175"/>
        <v>7.8700503667214329E+35</v>
      </c>
      <c r="W574" s="93">
        <f t="shared" si="176"/>
        <v>400861.8666666667</v>
      </c>
      <c r="X574" s="94">
        <f t="shared" si="177"/>
        <v>125.66740276780951</v>
      </c>
      <c r="Y574" s="120">
        <f>X574/(($C574/R$3))</f>
        <v>8.5256039869612952</v>
      </c>
    </row>
    <row r="575" spans="1:25">
      <c r="A575" s="67">
        <v>8192</v>
      </c>
      <c r="B575" s="67">
        <f t="shared" si="167"/>
        <v>18.966666666666665</v>
      </c>
      <c r="C575" s="112">
        <f t="shared" si="182"/>
        <v>14.74</v>
      </c>
      <c r="D575" s="116"/>
      <c r="E575" s="68">
        <f t="shared" si="166"/>
        <v>1193.2259226198303</v>
      </c>
      <c r="F575" s="80">
        <f t="shared" si="178"/>
        <v>0.66900000000000048</v>
      </c>
      <c r="G575" s="80">
        <f t="shared" si="179"/>
        <v>7.6899999999998787</v>
      </c>
      <c r="H575" s="80">
        <f t="shared" si="185"/>
        <v>3.8449999999999394</v>
      </c>
      <c r="I575" s="80">
        <f t="shared" si="185"/>
        <v>3.8449999999999394</v>
      </c>
      <c r="J575" s="81">
        <f t="shared" si="168"/>
        <v>5.4756099999999224</v>
      </c>
      <c r="K575" s="82">
        <f t="shared" si="169"/>
        <v>80.951555130246291</v>
      </c>
      <c r="L575" s="70">
        <f t="shared" si="170"/>
        <v>1.8080627819993449E+34</v>
      </c>
      <c r="M575" s="67">
        <f t="shared" si="181"/>
        <v>113.80000000000005</v>
      </c>
      <c r="N575" s="71">
        <v>569</v>
      </c>
      <c r="O575" s="94">
        <f t="shared" si="171"/>
        <v>569</v>
      </c>
      <c r="P575" s="94">
        <f t="shared" si="172"/>
        <v>10</v>
      </c>
      <c r="Q575" s="72">
        <v>1</v>
      </c>
      <c r="R575" s="94">
        <f>R$3/U$3</f>
        <v>0.90909090909090906</v>
      </c>
      <c r="S575" s="93">
        <f>S574*Q575</f>
        <v>3.0115909992272725E+28</v>
      </c>
      <c r="T575" s="93">
        <f t="shared" si="173"/>
        <v>1.2610745696664121E+33</v>
      </c>
      <c r="U575" s="93">
        <f t="shared" si="174"/>
        <v>1.808062781999345E+35</v>
      </c>
      <c r="V575" s="93">
        <f t="shared" si="175"/>
        <v>9.0403139099967251E+35</v>
      </c>
      <c r="W575" s="93">
        <f t="shared" si="176"/>
        <v>401134.93333333335</v>
      </c>
      <c r="X575" s="94">
        <f t="shared" si="177"/>
        <v>143.3747714441364</v>
      </c>
      <c r="Y575" s="120">
        <f>X575/(($C575/R$3))</f>
        <v>9.7269180084217375</v>
      </c>
    </row>
    <row r="576" spans="1:25">
      <c r="A576" s="67">
        <v>8192</v>
      </c>
      <c r="B576" s="67">
        <f t="shared" si="167"/>
        <v>19</v>
      </c>
      <c r="C576" s="112">
        <f t="shared" si="182"/>
        <v>14.74</v>
      </c>
      <c r="D576" s="116"/>
      <c r="E576" s="68">
        <f t="shared" si="166"/>
        <v>1199.2567548499451</v>
      </c>
      <c r="F576" s="80">
        <f t="shared" si="178"/>
        <v>0.67000000000000048</v>
      </c>
      <c r="G576" s="80">
        <f t="shared" si="179"/>
        <v>7.6999999999998785</v>
      </c>
      <c r="H576" s="80">
        <f t="shared" si="185"/>
        <v>3.8499999999999392</v>
      </c>
      <c r="I576" s="80">
        <f t="shared" si="185"/>
        <v>3.8499999999999392</v>
      </c>
      <c r="J576" s="81">
        <f t="shared" si="168"/>
        <v>5.4889999999999217</v>
      </c>
      <c r="K576" s="82">
        <f t="shared" si="169"/>
        <v>81.360702499996279</v>
      </c>
      <c r="L576" s="70">
        <f t="shared" si="170"/>
        <v>2.0769187434140099E+34</v>
      </c>
      <c r="M576" s="67">
        <f t="shared" si="181"/>
        <v>114.00000000000007</v>
      </c>
      <c r="N576" s="71">
        <v>570</v>
      </c>
      <c r="O576" s="94">
        <f t="shared" si="171"/>
        <v>570</v>
      </c>
      <c r="P576" s="94">
        <f t="shared" si="172"/>
        <v>10</v>
      </c>
      <c r="Q576" s="72">
        <v>4</v>
      </c>
      <c r="R576" s="94">
        <f>R$3/U$3</f>
        <v>0.90909090909090906</v>
      </c>
      <c r="S576" s="93">
        <f>S575*Q576</f>
        <v>1.204636399690909E+29</v>
      </c>
      <c r="T576" s="93">
        <f t="shared" si="173"/>
        <v>5.0787033026794213E+33</v>
      </c>
      <c r="U576" s="93">
        <f t="shared" si="174"/>
        <v>2.07691874341401E+35</v>
      </c>
      <c r="V576" s="93">
        <f t="shared" si="175"/>
        <v>1.0384593717070051E+36</v>
      </c>
      <c r="W576" s="93">
        <f t="shared" si="176"/>
        <v>401408</v>
      </c>
      <c r="X576" s="94">
        <f t="shared" si="177"/>
        <v>40.894665815943007</v>
      </c>
      <c r="Y576" s="120">
        <f>X576/(($C576/R$3))</f>
        <v>2.7744006659391456</v>
      </c>
    </row>
    <row r="577" spans="1:25">
      <c r="A577" s="67">
        <v>8192</v>
      </c>
      <c r="B577" s="67">
        <f t="shared" si="167"/>
        <v>19.033333333333335</v>
      </c>
      <c r="C577" s="112">
        <f t="shared" si="182"/>
        <v>14.74</v>
      </c>
      <c r="D577" s="116"/>
      <c r="E577" s="68">
        <f t="shared" si="166"/>
        <v>1205.3112108854298</v>
      </c>
      <c r="F577" s="80">
        <f t="shared" si="178"/>
        <v>0.67100000000000048</v>
      </c>
      <c r="G577" s="80">
        <f t="shared" si="179"/>
        <v>7.7099999999998783</v>
      </c>
      <c r="H577" s="80">
        <f t="shared" si="185"/>
        <v>3.8549999999999391</v>
      </c>
      <c r="I577" s="80">
        <f t="shared" si="185"/>
        <v>3.8549999999999391</v>
      </c>
      <c r="J577" s="81">
        <f t="shared" si="168"/>
        <v>5.5024099999999221</v>
      </c>
      <c r="K577" s="82">
        <f t="shared" si="169"/>
        <v>81.771452570246254</v>
      </c>
      <c r="L577" s="70">
        <f t="shared" si="170"/>
        <v>2.3857531440221822E+34</v>
      </c>
      <c r="M577" s="67">
        <f t="shared" si="181"/>
        <v>114.20000000000006</v>
      </c>
      <c r="N577" s="71">
        <v>571</v>
      </c>
      <c r="O577" s="94">
        <f t="shared" si="171"/>
        <v>571</v>
      </c>
      <c r="P577" s="94">
        <f t="shared" si="172"/>
        <v>10</v>
      </c>
      <c r="Q577" s="72">
        <v>1</v>
      </c>
      <c r="R577" s="94">
        <f>R$3/U$3</f>
        <v>0.90909090909090906</v>
      </c>
      <c r="S577" s="93">
        <f>S576*Q577</f>
        <v>1.204636399690909E+29</v>
      </c>
      <c r="T577" s="93">
        <f t="shared" si="173"/>
        <v>5.1132981595091472E+33</v>
      </c>
      <c r="U577" s="93">
        <f t="shared" si="174"/>
        <v>2.3857531440221821E+35</v>
      </c>
      <c r="V577" s="93">
        <f t="shared" si="175"/>
        <v>1.1928765720110911E+36</v>
      </c>
      <c r="W577" s="93">
        <f t="shared" si="176"/>
        <v>401681.06666666665</v>
      </c>
      <c r="X577" s="94">
        <f t="shared" si="177"/>
        <v>46.657813990084307</v>
      </c>
      <c r="Y577" s="120">
        <f>X577/(($C577/R$3))</f>
        <v>3.165387651973155</v>
      </c>
    </row>
    <row r="578" spans="1:25">
      <c r="A578" s="67">
        <v>8192</v>
      </c>
      <c r="B578" s="67">
        <f t="shared" si="167"/>
        <v>19.066666666666666</v>
      </c>
      <c r="C578" s="112">
        <f t="shared" si="182"/>
        <v>14.74</v>
      </c>
      <c r="D578" s="116"/>
      <c r="E578" s="68">
        <f t="shared" si="166"/>
        <v>1211.3893544473044</v>
      </c>
      <c r="F578" s="80">
        <f t="shared" si="178"/>
        <v>0.67200000000000049</v>
      </c>
      <c r="G578" s="80">
        <f t="shared" si="179"/>
        <v>7.7199999999998781</v>
      </c>
      <c r="H578" s="80">
        <f t="shared" si="185"/>
        <v>3.859999999999939</v>
      </c>
      <c r="I578" s="80">
        <f t="shared" si="185"/>
        <v>3.859999999999939</v>
      </c>
      <c r="J578" s="81">
        <f t="shared" si="168"/>
        <v>5.5158399999999208</v>
      </c>
      <c r="K578" s="82">
        <f t="shared" si="169"/>
        <v>82.183809663996229</v>
      </c>
      <c r="L578" s="70">
        <f t="shared" si="170"/>
        <v>2.7405107119672856E+34</v>
      </c>
      <c r="M578" s="67">
        <f t="shared" si="181"/>
        <v>114.40000000000005</v>
      </c>
      <c r="N578" s="71">
        <v>572</v>
      </c>
      <c r="O578" s="94">
        <f t="shared" si="171"/>
        <v>572</v>
      </c>
      <c r="P578" s="94">
        <f t="shared" si="172"/>
        <v>10</v>
      </c>
      <c r="Q578" s="72">
        <v>1</v>
      </c>
      <c r="R578" s="94">
        <f>R$3/U$3</f>
        <v>0.90909090909090906</v>
      </c>
      <c r="S578" s="93">
        <f>S577*Q578</f>
        <v>1.204636399690909E+29</v>
      </c>
      <c r="T578" s="93">
        <f t="shared" si="173"/>
        <v>5.1480836464990061E+33</v>
      </c>
      <c r="U578" s="93">
        <f t="shared" si="174"/>
        <v>2.7405107119672857E+35</v>
      </c>
      <c r="V578" s="93">
        <f t="shared" si="175"/>
        <v>1.3702553559836429E+36</v>
      </c>
      <c r="W578" s="93">
        <f t="shared" si="176"/>
        <v>401954.1333333333</v>
      </c>
      <c r="X578" s="94">
        <f t="shared" si="177"/>
        <v>53.233608856200135</v>
      </c>
      <c r="Y578" s="120">
        <f>X578/(($C578/R$3))</f>
        <v>3.6115067066621531</v>
      </c>
    </row>
    <row r="579" spans="1:25">
      <c r="A579" s="67">
        <v>8192</v>
      </c>
      <c r="B579" s="67">
        <f t="shared" si="167"/>
        <v>19.100000000000001</v>
      </c>
      <c r="C579" s="112">
        <f t="shared" si="182"/>
        <v>14.74</v>
      </c>
      <c r="D579" s="116"/>
      <c r="E579" s="68">
        <f t="shared" si="166"/>
        <v>1217.4912493450292</v>
      </c>
      <c r="F579" s="80">
        <f t="shared" si="178"/>
        <v>0.67300000000000049</v>
      </c>
      <c r="G579" s="80">
        <f t="shared" si="179"/>
        <v>7.7299999999998779</v>
      </c>
      <c r="H579" s="80">
        <f t="shared" si="185"/>
        <v>3.8649999999999389</v>
      </c>
      <c r="I579" s="80">
        <f t="shared" si="185"/>
        <v>3.8649999999999389</v>
      </c>
      <c r="J579" s="81">
        <f t="shared" si="168"/>
        <v>5.5292899999999214</v>
      </c>
      <c r="K579" s="82">
        <f t="shared" si="169"/>
        <v>82.59777811024621</v>
      </c>
      <c r="L579" s="70">
        <f t="shared" si="170"/>
        <v>3.1480201466885737E+34</v>
      </c>
      <c r="M579" s="67">
        <f t="shared" si="181"/>
        <v>114.60000000000007</v>
      </c>
      <c r="N579" s="71">
        <v>573</v>
      </c>
      <c r="O579" s="94">
        <f t="shared" si="171"/>
        <v>573</v>
      </c>
      <c r="P579" s="94">
        <f t="shared" si="172"/>
        <v>10</v>
      </c>
      <c r="Q579" s="72">
        <v>1</v>
      </c>
      <c r="R579" s="94">
        <f>R$3/U$3</f>
        <v>0.90909090909090906</v>
      </c>
      <c r="S579" s="93">
        <f>S578*Q579</f>
        <v>1.204636399690909E+29</v>
      </c>
      <c r="T579" s="93">
        <f t="shared" si="173"/>
        <v>5.1830605632633695E+33</v>
      </c>
      <c r="U579" s="93">
        <f t="shared" si="174"/>
        <v>3.1480201466885737E+35</v>
      </c>
      <c r="V579" s="93">
        <f t="shared" si="175"/>
        <v>1.5740100733442869E+36</v>
      </c>
      <c r="W579" s="93">
        <f t="shared" si="176"/>
        <v>402227.20000000001</v>
      </c>
      <c r="X579" s="94">
        <f t="shared" si="177"/>
        <v>60.736703888841127</v>
      </c>
      <c r="Y579" s="120">
        <f>X579/(($C579/R$3))</f>
        <v>4.1205362204098455</v>
      </c>
    </row>
    <row r="580" spans="1:25">
      <c r="A580" s="67">
        <v>8192</v>
      </c>
      <c r="B580" s="67">
        <f t="shared" si="167"/>
        <v>19.133333333333333</v>
      </c>
      <c r="C580" s="112">
        <f t="shared" si="182"/>
        <v>14.74</v>
      </c>
      <c r="D580" s="116"/>
      <c r="E580" s="68">
        <f t="shared" si="166"/>
        <v>1223.616959476504</v>
      </c>
      <c r="F580" s="80">
        <f t="shared" si="178"/>
        <v>0.67400000000000049</v>
      </c>
      <c r="G580" s="80">
        <f t="shared" si="179"/>
        <v>7.7399999999998776</v>
      </c>
      <c r="H580" s="80">
        <f t="shared" si="185"/>
        <v>3.8699999999999388</v>
      </c>
      <c r="I580" s="80">
        <f t="shared" si="185"/>
        <v>3.8699999999999388</v>
      </c>
      <c r="J580" s="81">
        <f t="shared" si="168"/>
        <v>5.5427599999999213</v>
      </c>
      <c r="K580" s="82">
        <f t="shared" si="169"/>
        <v>83.013362243996198</v>
      </c>
      <c r="L580" s="70">
        <f t="shared" si="170"/>
        <v>3.6161255639986898E+34</v>
      </c>
      <c r="M580" s="67">
        <f t="shared" si="181"/>
        <v>114.80000000000005</v>
      </c>
      <c r="N580" s="71">
        <v>574</v>
      </c>
      <c r="O580" s="94">
        <f t="shared" si="171"/>
        <v>574</v>
      </c>
      <c r="P580" s="94">
        <f t="shared" si="172"/>
        <v>10</v>
      </c>
      <c r="Q580" s="72">
        <v>1</v>
      </c>
      <c r="R580" s="94">
        <f>R$3/U$3</f>
        <v>0.90909090909090906</v>
      </c>
      <c r="S580" s="93">
        <f>S579*Q580</f>
        <v>1.204636399690909E+29</v>
      </c>
      <c r="T580" s="93">
        <f t="shared" si="173"/>
        <v>5.2182297116900837E+33</v>
      </c>
      <c r="U580" s="93">
        <f t="shared" si="174"/>
        <v>3.6161255639986899E+35</v>
      </c>
      <c r="V580" s="93">
        <f t="shared" si="175"/>
        <v>1.808062781999345E+36</v>
      </c>
      <c r="W580" s="93">
        <f t="shared" si="176"/>
        <v>402500.26666666666</v>
      </c>
      <c r="X580" s="94">
        <f t="shared" si="177"/>
        <v>69.297937495884909</v>
      </c>
      <c r="Y580" s="120">
        <f>X580/(($C580/R$3))</f>
        <v>4.70135261166112</v>
      </c>
    </row>
    <row r="581" spans="1:25">
      <c r="A581" s="67">
        <v>8192</v>
      </c>
      <c r="B581" s="67">
        <f t="shared" si="167"/>
        <v>19.166666666666668</v>
      </c>
      <c r="C581" s="112">
        <f t="shared" si="182"/>
        <v>14.74</v>
      </c>
      <c r="D581" s="116"/>
      <c r="E581" s="68">
        <f t="shared" si="166"/>
        <v>1229.7665488280684</v>
      </c>
      <c r="F581" s="80">
        <f t="shared" si="178"/>
        <v>0.67500000000000049</v>
      </c>
      <c r="G581" s="80">
        <f t="shared" si="179"/>
        <v>7.7499999999998774</v>
      </c>
      <c r="H581" s="80">
        <f t="shared" si="185"/>
        <v>3.8749999999999387</v>
      </c>
      <c r="I581" s="80">
        <f t="shared" si="185"/>
        <v>3.8749999999999387</v>
      </c>
      <c r="J581" s="81">
        <f t="shared" si="168"/>
        <v>5.5562499999999204</v>
      </c>
      <c r="K581" s="82">
        <f t="shared" si="169"/>
        <v>83.430566406246157</v>
      </c>
      <c r="L581" s="70">
        <f t="shared" si="170"/>
        <v>4.1538374868280207E+34</v>
      </c>
      <c r="M581" s="67">
        <f t="shared" si="181"/>
        <v>115.00000000000007</v>
      </c>
      <c r="N581" s="71">
        <v>575</v>
      </c>
      <c r="O581" s="94">
        <f t="shared" si="171"/>
        <v>575</v>
      </c>
      <c r="P581" s="94">
        <f t="shared" si="172"/>
        <v>10</v>
      </c>
      <c r="Q581" s="72">
        <v>1</v>
      </c>
      <c r="R581" s="94">
        <f>R$3/U$3</f>
        <v>0.90909090909090906</v>
      </c>
      <c r="S581" s="93">
        <f>S580*Q581</f>
        <v>1.204636399690909E+29</v>
      </c>
      <c r="T581" s="93">
        <f t="shared" si="173"/>
        <v>5.2535918959437602E+33</v>
      </c>
      <c r="U581" s="93">
        <f t="shared" si="174"/>
        <v>4.1538374868280207E+35</v>
      </c>
      <c r="V581" s="93">
        <f t="shared" si="175"/>
        <v>2.0769187434140104E+36</v>
      </c>
      <c r="W581" s="93">
        <f t="shared" si="176"/>
        <v>402773.33333333337</v>
      </c>
      <c r="X581" s="94">
        <f t="shared" si="177"/>
        <v>79.066618974251739</v>
      </c>
      <c r="Y581" s="120">
        <f>X581/(($C581/R$3))</f>
        <v>5.3640854120930621</v>
      </c>
    </row>
    <row r="582" spans="1:25">
      <c r="A582" s="67">
        <v>8192</v>
      </c>
      <c r="B582" s="67">
        <f t="shared" si="167"/>
        <v>19.2</v>
      </c>
      <c r="C582" s="112">
        <f t="shared" si="182"/>
        <v>14.74</v>
      </c>
      <c r="D582" s="116"/>
      <c r="E582" s="68">
        <f t="shared" ref="E582:E645" si="186">C582*K582*1</f>
        <v>1235.9400814745031</v>
      </c>
      <c r="F582" s="80">
        <f t="shared" si="178"/>
        <v>0.67600000000000049</v>
      </c>
      <c r="G582" s="80">
        <f t="shared" si="179"/>
        <v>7.7599999999998772</v>
      </c>
      <c r="H582" s="80">
        <f t="shared" si="185"/>
        <v>3.8799999999999386</v>
      </c>
      <c r="I582" s="80">
        <f t="shared" si="185"/>
        <v>3.8799999999999386</v>
      </c>
      <c r="J582" s="81">
        <f t="shared" si="168"/>
        <v>5.5697599999999206</v>
      </c>
      <c r="K582" s="82">
        <f t="shared" si="169"/>
        <v>83.849394943996145</v>
      </c>
      <c r="L582" s="70">
        <f t="shared" si="170"/>
        <v>4.7715062880443663E+34</v>
      </c>
      <c r="M582" s="67">
        <f t="shared" si="181"/>
        <v>115.20000000000006</v>
      </c>
      <c r="N582" s="71">
        <v>576</v>
      </c>
      <c r="O582" s="94">
        <f t="shared" si="171"/>
        <v>576</v>
      </c>
      <c r="P582" s="94">
        <f t="shared" si="172"/>
        <v>10</v>
      </c>
      <c r="Q582" s="72">
        <v>1</v>
      </c>
      <c r="R582" s="94">
        <f>R$3/U$3</f>
        <v>0.90909090909090906</v>
      </c>
      <c r="S582" s="93">
        <f>S581*Q582</f>
        <v>1.204636399690909E+29</v>
      </c>
      <c r="T582" s="93">
        <f t="shared" si="173"/>
        <v>5.2891479224690591E+33</v>
      </c>
      <c r="U582" s="93">
        <f t="shared" si="174"/>
        <v>4.7715062880443665E+35</v>
      </c>
      <c r="V582" s="93">
        <f t="shared" si="175"/>
        <v>2.3857531440221831E+36</v>
      </c>
      <c r="W582" s="93">
        <f t="shared" si="176"/>
        <v>403046.40000000002</v>
      </c>
      <c r="X582" s="94">
        <f t="shared" si="177"/>
        <v>90.213137503194474</v>
      </c>
      <c r="Y582" s="120">
        <f>X582/(($C582/R$3))</f>
        <v>6.1202942675165861</v>
      </c>
    </row>
    <row r="583" spans="1:25">
      <c r="A583" s="67">
        <v>8192</v>
      </c>
      <c r="B583" s="67">
        <f t="shared" ref="B583:B646" si="187">N583/30</f>
        <v>19.233333333333334</v>
      </c>
      <c r="C583" s="112">
        <f t="shared" si="182"/>
        <v>14.74</v>
      </c>
      <c r="D583" s="116"/>
      <c r="E583" s="68">
        <f t="shared" si="186"/>
        <v>1242.1376215790278</v>
      </c>
      <c r="F583" s="80">
        <f t="shared" si="178"/>
        <v>0.67700000000000049</v>
      </c>
      <c r="G583" s="80">
        <f t="shared" si="179"/>
        <v>7.769999999999877</v>
      </c>
      <c r="H583" s="80">
        <f t="shared" si="185"/>
        <v>3.8849999999999385</v>
      </c>
      <c r="I583" s="80">
        <f t="shared" si="185"/>
        <v>3.8849999999999385</v>
      </c>
      <c r="J583" s="81">
        <f t="shared" ref="J583:J646" si="188">(1-F583)+F583*G583</f>
        <v>5.5832899999999199</v>
      </c>
      <c r="K583" s="82">
        <f t="shared" ref="K583:K646" si="189">J583*H583*I583</f>
        <v>84.269852210246128</v>
      </c>
      <c r="L583" s="70">
        <f t="shared" ref="L583:L646" si="190">POWER($M$1,N583)</f>
        <v>5.481021423934573E+34</v>
      </c>
      <c r="M583" s="67">
        <f t="shared" si="181"/>
        <v>115.40000000000005</v>
      </c>
      <c r="N583" s="71">
        <v>577</v>
      </c>
      <c r="O583" s="94">
        <f t="shared" ref="O583:O646" si="191">$N583-P$3</f>
        <v>577</v>
      </c>
      <c r="P583" s="94">
        <f t="shared" ref="P583:P642" si="192">Q$3</f>
        <v>10</v>
      </c>
      <c r="Q583" s="72">
        <v>1</v>
      </c>
      <c r="R583" s="94">
        <f>R$3/U$3</f>
        <v>0.90909090909090906</v>
      </c>
      <c r="S583" s="93">
        <f>S582*Q583</f>
        <v>1.204636399690909E+29</v>
      </c>
      <c r="T583" s="93">
        <f t="shared" ref="T583:T642" si="193">O583*S583*$K583*R583</f>
        <v>5.3248985999939738E+33</v>
      </c>
      <c r="U583" s="93">
        <f t="shared" ref="U583:U642" si="194">P583*POWER($M$1,O583)</f>
        <v>5.4810214239345728E+35</v>
      </c>
      <c r="V583" s="93">
        <f t="shared" ref="V583:V642" si="195">$L583*P583*5</f>
        <v>2.7405107119672863E+36</v>
      </c>
      <c r="W583" s="93">
        <f t="shared" ref="W583:W646" si="196">$A583*(30+$B583)</f>
        <v>403319.46666666667</v>
      </c>
      <c r="X583" s="94">
        <f t="shared" ref="X583:X642" si="197">U583/T583</f>
        <v>102.93193984840904</v>
      </c>
      <c r="Y583" s="120">
        <f>X583/(($C583/R$3))</f>
        <v>6.983170953080668</v>
      </c>
    </row>
    <row r="584" spans="1:25">
      <c r="A584" s="67">
        <v>8192</v>
      </c>
      <c r="B584" s="67">
        <f t="shared" si="187"/>
        <v>19.266666666666666</v>
      </c>
      <c r="C584" s="112">
        <f t="shared" si="182"/>
        <v>14.74</v>
      </c>
      <c r="D584" s="116"/>
      <c r="E584" s="68">
        <f t="shared" si="186"/>
        <v>1248.3592333933025</v>
      </c>
      <c r="F584" s="80">
        <f t="shared" ref="F584:F647" si="198">F583+0.1%</f>
        <v>0.67800000000000049</v>
      </c>
      <c r="G584" s="80">
        <f t="shared" ref="G584:G647" si="199">G583+1%</f>
        <v>7.7799999999998768</v>
      </c>
      <c r="H584" s="80">
        <f t="shared" ref="H584:I599" si="200">H583+0.5%</f>
        <v>3.8899999999999384</v>
      </c>
      <c r="I584" s="80">
        <f t="shared" si="200"/>
        <v>3.8899999999999384</v>
      </c>
      <c r="J584" s="81">
        <f t="shared" si="188"/>
        <v>5.5968399999999194</v>
      </c>
      <c r="K584" s="82">
        <f t="shared" si="189"/>
        <v>84.691942563996093</v>
      </c>
      <c r="L584" s="70">
        <f t="shared" si="190"/>
        <v>6.2960402933771512E+34</v>
      </c>
      <c r="M584" s="67">
        <f t="shared" ref="M584:M647" si="201">LOG(L584,2)</f>
        <v>115.60000000000007</v>
      </c>
      <c r="N584" s="71">
        <v>578</v>
      </c>
      <c r="O584" s="94">
        <f t="shared" si="191"/>
        <v>578</v>
      </c>
      <c r="P584" s="94">
        <f t="shared" si="192"/>
        <v>10</v>
      </c>
      <c r="Q584" s="72">
        <v>1</v>
      </c>
      <c r="R584" s="94">
        <f>R$3/U$3</f>
        <v>0.90909090909090906</v>
      </c>
      <c r="S584" s="93">
        <f>S583*Q584</f>
        <v>1.204636399690909E+29</v>
      </c>
      <c r="T584" s="93">
        <f t="shared" si="193"/>
        <v>5.3608447395331125E+33</v>
      </c>
      <c r="U584" s="93">
        <f t="shared" si="194"/>
        <v>6.2960402933771512E+35</v>
      </c>
      <c r="V584" s="93">
        <f t="shared" si="195"/>
        <v>3.1480201466885755E+36</v>
      </c>
      <c r="W584" s="93">
        <f t="shared" si="196"/>
        <v>403592.53333333333</v>
      </c>
      <c r="X584" s="94">
        <f t="shared" si="197"/>
        <v>117.4449289110635</v>
      </c>
      <c r="Y584" s="120">
        <f>X584/(($C584/R$3))</f>
        <v>7.9677699396922321</v>
      </c>
    </row>
    <row r="585" spans="1:25">
      <c r="A585" s="67">
        <v>8192</v>
      </c>
      <c r="B585" s="67">
        <f t="shared" si="187"/>
        <v>19.3</v>
      </c>
      <c r="C585" s="112">
        <f t="shared" si="182"/>
        <v>14.74</v>
      </c>
      <c r="D585" s="116"/>
      <c r="E585" s="68">
        <f t="shared" si="186"/>
        <v>1254.6049812574274</v>
      </c>
      <c r="F585" s="80">
        <f t="shared" si="198"/>
        <v>0.67900000000000049</v>
      </c>
      <c r="G585" s="80">
        <f t="shared" si="199"/>
        <v>7.7899999999998766</v>
      </c>
      <c r="H585" s="80">
        <f t="shared" si="200"/>
        <v>3.8949999999999383</v>
      </c>
      <c r="I585" s="80">
        <f t="shared" si="200"/>
        <v>3.8949999999999383</v>
      </c>
      <c r="J585" s="81">
        <f t="shared" si="188"/>
        <v>5.61040999999992</v>
      </c>
      <c r="K585" s="82">
        <f t="shared" si="189"/>
        <v>85.115670370246093</v>
      </c>
      <c r="L585" s="70">
        <f t="shared" si="190"/>
        <v>7.2322511279973833E+34</v>
      </c>
      <c r="M585" s="67">
        <f t="shared" si="201"/>
        <v>115.80000000000005</v>
      </c>
      <c r="N585" s="71">
        <v>579</v>
      </c>
      <c r="O585" s="94">
        <f t="shared" si="191"/>
        <v>579</v>
      </c>
      <c r="P585" s="94">
        <f t="shared" si="192"/>
        <v>10</v>
      </c>
      <c r="Q585" s="72">
        <v>1</v>
      </c>
      <c r="R585" s="94">
        <f>R$3/U$3</f>
        <v>0.90909090909090906</v>
      </c>
      <c r="S585" s="93">
        <f>S584*Q585</f>
        <v>1.204636399690909E+29</v>
      </c>
      <c r="T585" s="93">
        <f t="shared" si="193"/>
        <v>5.3969871543909952E+33</v>
      </c>
      <c r="U585" s="93">
        <f t="shared" si="194"/>
        <v>7.2322511279973828E+35</v>
      </c>
      <c r="V585" s="93">
        <f t="shared" si="195"/>
        <v>3.6161255639986912E+36</v>
      </c>
      <c r="W585" s="93">
        <f t="shared" si="196"/>
        <v>403865.59999999998</v>
      </c>
      <c r="X585" s="94">
        <f t="shared" si="197"/>
        <v>134.00534263108659</v>
      </c>
      <c r="Y585" s="120">
        <f>X585/(($C585/R$3))</f>
        <v>9.0912715489203926</v>
      </c>
    </row>
    <row r="586" spans="1:25">
      <c r="A586" s="67">
        <v>8192</v>
      </c>
      <c r="B586" s="67">
        <f t="shared" si="187"/>
        <v>19.333333333333332</v>
      </c>
      <c r="C586" s="112">
        <f t="shared" si="182"/>
        <v>14.74</v>
      </c>
      <c r="D586" s="116"/>
      <c r="E586" s="68">
        <f t="shared" si="186"/>
        <v>1260.8749295999417</v>
      </c>
      <c r="F586" s="80">
        <f t="shared" si="198"/>
        <v>0.68000000000000049</v>
      </c>
      <c r="G586" s="80">
        <f t="shared" si="199"/>
        <v>7.7999999999998764</v>
      </c>
      <c r="H586" s="80">
        <f t="shared" si="200"/>
        <v>3.8999999999999382</v>
      </c>
      <c r="I586" s="80">
        <f t="shared" si="200"/>
        <v>3.8999999999999382</v>
      </c>
      <c r="J586" s="81">
        <f t="shared" si="188"/>
        <v>5.6239999999999188</v>
      </c>
      <c r="K586" s="82">
        <f t="shared" si="189"/>
        <v>85.541039999996045</v>
      </c>
      <c r="L586" s="70">
        <f t="shared" si="190"/>
        <v>8.3076749736560452E+34</v>
      </c>
      <c r="M586" s="67">
        <f t="shared" si="201"/>
        <v>116.00000000000007</v>
      </c>
      <c r="N586" s="71">
        <v>580</v>
      </c>
      <c r="O586" s="94">
        <f t="shared" si="191"/>
        <v>580</v>
      </c>
      <c r="P586" s="94">
        <f t="shared" si="192"/>
        <v>10</v>
      </c>
      <c r="Q586" s="72">
        <v>4</v>
      </c>
      <c r="R586" s="94">
        <f>R$3/U$3</f>
        <v>0.90909090909090906</v>
      </c>
      <c r="S586" s="93">
        <f>S585*Q586</f>
        <v>4.8185455987636361E+29</v>
      </c>
      <c r="T586" s="93">
        <f t="shared" si="193"/>
        <v>2.1733306640661289E+34</v>
      </c>
      <c r="U586" s="93">
        <f t="shared" si="194"/>
        <v>8.3076749736560459E+35</v>
      </c>
      <c r="V586" s="93">
        <f t="shared" si="195"/>
        <v>4.1538374868280227E+36</v>
      </c>
      <c r="W586" s="93">
        <f t="shared" si="196"/>
        <v>404138.66666666663</v>
      </c>
      <c r="X586" s="94">
        <f t="shared" si="197"/>
        <v>38.225545293292122</v>
      </c>
      <c r="Y586" s="120">
        <f>X586/(($C586/R$3))</f>
        <v>2.5933205762070637</v>
      </c>
    </row>
    <row r="587" spans="1:25">
      <c r="A587" s="67">
        <v>8192</v>
      </c>
      <c r="B587" s="67">
        <f t="shared" si="187"/>
        <v>19.366666666666667</v>
      </c>
      <c r="C587" s="112">
        <f t="shared" si="182"/>
        <v>14.74</v>
      </c>
      <c r="D587" s="116"/>
      <c r="E587" s="68">
        <f t="shared" si="186"/>
        <v>1267.1691429378268</v>
      </c>
      <c r="F587" s="80">
        <f t="shared" si="198"/>
        <v>0.68100000000000049</v>
      </c>
      <c r="G587" s="80">
        <f t="shared" si="199"/>
        <v>7.8099999999998762</v>
      </c>
      <c r="H587" s="80">
        <f t="shared" si="200"/>
        <v>3.9049999999999381</v>
      </c>
      <c r="I587" s="80">
        <f t="shared" si="200"/>
        <v>3.9049999999999381</v>
      </c>
      <c r="J587" s="81">
        <f t="shared" si="188"/>
        <v>5.6376099999999187</v>
      </c>
      <c r="K587" s="82">
        <f t="shared" si="189"/>
        <v>85.968055830246044</v>
      </c>
      <c r="L587" s="70">
        <f t="shared" si="190"/>
        <v>9.5430125760887362E+34</v>
      </c>
      <c r="M587" s="67">
        <f t="shared" si="201"/>
        <v>116.20000000000006</v>
      </c>
      <c r="N587" s="71">
        <v>581</v>
      </c>
      <c r="O587" s="94">
        <f t="shared" si="191"/>
        <v>581</v>
      </c>
      <c r="P587" s="94">
        <f t="shared" si="192"/>
        <v>10</v>
      </c>
      <c r="Q587" s="72">
        <v>1</v>
      </c>
      <c r="R587" s="94">
        <f>R$3/U$3</f>
        <v>0.90909090909090906</v>
      </c>
      <c r="S587" s="93">
        <f>S586*Q587</f>
        <v>4.8185455987636361E+29</v>
      </c>
      <c r="T587" s="93">
        <f t="shared" si="193"/>
        <v>2.1879456299001117E+34</v>
      </c>
      <c r="U587" s="93">
        <f t="shared" si="194"/>
        <v>9.5430125760887359E+35</v>
      </c>
      <c r="V587" s="93">
        <f t="shared" si="195"/>
        <v>4.7715062880443679E+36</v>
      </c>
      <c r="W587" s="93">
        <f t="shared" si="196"/>
        <v>404411.73333333334</v>
      </c>
      <c r="X587" s="94">
        <f t="shared" si="197"/>
        <v>43.616314983679061</v>
      </c>
      <c r="Y587" s="120">
        <f>X587/(($C587/R$3))</f>
        <v>2.9590444357991221</v>
      </c>
    </row>
    <row r="588" spans="1:25">
      <c r="A588" s="67">
        <v>8192</v>
      </c>
      <c r="B588" s="67">
        <f t="shared" si="187"/>
        <v>19.399999999999999</v>
      </c>
      <c r="C588" s="112">
        <f t="shared" si="182"/>
        <v>14.74</v>
      </c>
      <c r="D588" s="116"/>
      <c r="E588" s="68">
        <f t="shared" si="186"/>
        <v>1273.4876858765015</v>
      </c>
      <c r="F588" s="80">
        <f t="shared" si="198"/>
        <v>0.68200000000000049</v>
      </c>
      <c r="G588" s="80">
        <f t="shared" si="199"/>
        <v>7.8199999999998759</v>
      </c>
      <c r="H588" s="80">
        <f t="shared" si="200"/>
        <v>3.909999999999938</v>
      </c>
      <c r="I588" s="80">
        <f t="shared" si="200"/>
        <v>3.909999999999938</v>
      </c>
      <c r="J588" s="81">
        <f t="shared" si="188"/>
        <v>5.6512399999999188</v>
      </c>
      <c r="K588" s="82">
        <f t="shared" si="189"/>
        <v>86.396722243996024</v>
      </c>
      <c r="L588" s="70">
        <f t="shared" si="190"/>
        <v>1.096204284786915E+35</v>
      </c>
      <c r="M588" s="67">
        <f t="shared" si="201"/>
        <v>116.40000000000005</v>
      </c>
      <c r="N588" s="71">
        <v>582</v>
      </c>
      <c r="O588" s="94">
        <f t="shared" si="191"/>
        <v>582</v>
      </c>
      <c r="P588" s="94">
        <f t="shared" si="192"/>
        <v>10</v>
      </c>
      <c r="Q588" s="72">
        <v>1</v>
      </c>
      <c r="R588" s="94">
        <f>R$3/U$3</f>
        <v>0.90909090909090906</v>
      </c>
      <c r="S588" s="93">
        <f>S587*Q588</f>
        <v>4.8185455987636361E+29</v>
      </c>
      <c r="T588" s="93">
        <f t="shared" si="193"/>
        <v>2.2026400873359217E+34</v>
      </c>
      <c r="U588" s="93">
        <f t="shared" si="194"/>
        <v>1.096204284786915E+36</v>
      </c>
      <c r="V588" s="93">
        <f t="shared" si="195"/>
        <v>5.481021423934575E+36</v>
      </c>
      <c r="W588" s="93">
        <f t="shared" si="196"/>
        <v>404684.79999999999</v>
      </c>
      <c r="X588" s="94">
        <f t="shared" si="197"/>
        <v>49.767744221561259</v>
      </c>
      <c r="Y588" s="120">
        <f>X588/(($C588/R$3))</f>
        <v>3.3763734207300717</v>
      </c>
    </row>
    <row r="589" spans="1:25">
      <c r="A589" s="67">
        <v>8192</v>
      </c>
      <c r="B589" s="67">
        <f t="shared" si="187"/>
        <v>19.433333333333334</v>
      </c>
      <c r="C589" s="112">
        <f t="shared" si="182"/>
        <v>14.74</v>
      </c>
      <c r="D589" s="116"/>
      <c r="E589" s="68">
        <f t="shared" si="186"/>
        <v>1279.8306231098259</v>
      </c>
      <c r="F589" s="80">
        <f t="shared" si="198"/>
        <v>0.6830000000000005</v>
      </c>
      <c r="G589" s="80">
        <f t="shared" si="199"/>
        <v>7.8299999999998757</v>
      </c>
      <c r="H589" s="80">
        <f t="shared" si="200"/>
        <v>3.9149999999999379</v>
      </c>
      <c r="I589" s="80">
        <f t="shared" si="200"/>
        <v>3.9149999999999379</v>
      </c>
      <c r="J589" s="81">
        <f t="shared" si="188"/>
        <v>5.664889999999918</v>
      </c>
      <c r="K589" s="82">
        <f t="shared" si="189"/>
        <v>86.827043630245981</v>
      </c>
      <c r="L589" s="70">
        <f t="shared" si="190"/>
        <v>1.2592080586754306E+35</v>
      </c>
      <c r="M589" s="67">
        <f t="shared" si="201"/>
        <v>116.60000000000007</v>
      </c>
      <c r="N589" s="71">
        <v>583</v>
      </c>
      <c r="O589" s="94">
        <f t="shared" si="191"/>
        <v>583</v>
      </c>
      <c r="P589" s="94">
        <f t="shared" si="192"/>
        <v>10</v>
      </c>
      <c r="Q589" s="72">
        <v>1</v>
      </c>
      <c r="R589" s="94">
        <f>R$3/U$3</f>
        <v>0.90909090909090906</v>
      </c>
      <c r="S589" s="93">
        <f>S588*Q589</f>
        <v>4.8185455987636361E+29</v>
      </c>
      <c r="T589" s="93">
        <f t="shared" si="193"/>
        <v>2.2174143653723537E+34</v>
      </c>
      <c r="U589" s="93">
        <f t="shared" si="194"/>
        <v>1.2592080586754307E+36</v>
      </c>
      <c r="V589" s="93">
        <f t="shared" si="195"/>
        <v>6.2960402933771534E+36</v>
      </c>
      <c r="W589" s="93">
        <f t="shared" si="196"/>
        <v>404957.8666666667</v>
      </c>
      <c r="X589" s="94">
        <f t="shared" si="197"/>
        <v>56.787223819756456</v>
      </c>
      <c r="Y589" s="120">
        <f>X589/(($C589/R$3))</f>
        <v>3.8525932035112929</v>
      </c>
    </row>
    <row r="590" spans="1:25">
      <c r="A590" s="67">
        <v>8192</v>
      </c>
      <c r="B590" s="67">
        <f t="shared" si="187"/>
        <v>19.466666666666665</v>
      </c>
      <c r="C590" s="112">
        <f t="shared" si="182"/>
        <v>14.74</v>
      </c>
      <c r="D590" s="116"/>
      <c r="E590" s="68">
        <f t="shared" si="186"/>
        <v>1286.1980194201005</v>
      </c>
      <c r="F590" s="80">
        <f t="shared" si="198"/>
        <v>0.6840000000000005</v>
      </c>
      <c r="G590" s="80">
        <f t="shared" si="199"/>
        <v>7.8399999999998755</v>
      </c>
      <c r="H590" s="80">
        <f t="shared" si="200"/>
        <v>3.9199999999999378</v>
      </c>
      <c r="I590" s="80">
        <f t="shared" si="200"/>
        <v>3.9199999999999378</v>
      </c>
      <c r="J590" s="81">
        <f t="shared" si="188"/>
        <v>5.6785599999999183</v>
      </c>
      <c r="K590" s="82">
        <f t="shared" si="189"/>
        <v>87.259024383995964</v>
      </c>
      <c r="L590" s="70">
        <f t="shared" si="190"/>
        <v>1.4464502255994772E+35</v>
      </c>
      <c r="M590" s="67">
        <f t="shared" si="201"/>
        <v>116.80000000000005</v>
      </c>
      <c r="N590" s="71">
        <v>584</v>
      </c>
      <c r="O590" s="94">
        <f t="shared" si="191"/>
        <v>584</v>
      </c>
      <c r="P590" s="94">
        <f t="shared" si="192"/>
        <v>10</v>
      </c>
      <c r="Q590" s="72">
        <v>1</v>
      </c>
      <c r="R590" s="94">
        <f>R$3/U$3</f>
        <v>0.90909090909090906</v>
      </c>
      <c r="S590" s="93">
        <f>S589*Q590</f>
        <v>4.8185455987636361E+29</v>
      </c>
      <c r="T590" s="93">
        <f t="shared" si="193"/>
        <v>2.2322687939307357E+34</v>
      </c>
      <c r="U590" s="93">
        <f t="shared" si="194"/>
        <v>1.4464502255994771E+36</v>
      </c>
      <c r="V590" s="93">
        <f t="shared" si="195"/>
        <v>7.232251127997386E+36</v>
      </c>
      <c r="W590" s="93">
        <f t="shared" si="196"/>
        <v>405230.93333333335</v>
      </c>
      <c r="X590" s="94">
        <f t="shared" si="197"/>
        <v>64.797314263058169</v>
      </c>
      <c r="Y590" s="120">
        <f>X590/(($C590/R$3))</f>
        <v>4.3960186067203644</v>
      </c>
    </row>
    <row r="591" spans="1:25">
      <c r="A591" s="67">
        <v>8192</v>
      </c>
      <c r="B591" s="67">
        <f t="shared" si="187"/>
        <v>19.5</v>
      </c>
      <c r="C591" s="112">
        <f t="shared" si="182"/>
        <v>14.74</v>
      </c>
      <c r="D591" s="116"/>
      <c r="E591" s="68">
        <f t="shared" si="186"/>
        <v>1292.5899396780651</v>
      </c>
      <c r="F591" s="80">
        <f t="shared" si="198"/>
        <v>0.6850000000000005</v>
      </c>
      <c r="G591" s="80">
        <f t="shared" si="199"/>
        <v>7.8499999999998753</v>
      </c>
      <c r="H591" s="80">
        <f t="shared" si="200"/>
        <v>3.9249999999999376</v>
      </c>
      <c r="I591" s="80">
        <f t="shared" si="200"/>
        <v>3.9249999999999376</v>
      </c>
      <c r="J591" s="81">
        <f t="shared" si="188"/>
        <v>5.6922499999999179</v>
      </c>
      <c r="K591" s="82">
        <f t="shared" si="189"/>
        <v>87.692668906245942</v>
      </c>
      <c r="L591" s="70">
        <f t="shared" si="190"/>
        <v>1.6615349947312098E+35</v>
      </c>
      <c r="M591" s="67">
        <f t="shared" si="201"/>
        <v>117.00000000000006</v>
      </c>
      <c r="N591" s="71">
        <v>585</v>
      </c>
      <c r="O591" s="94">
        <f t="shared" si="191"/>
        <v>585</v>
      </c>
      <c r="P591" s="94">
        <f t="shared" si="192"/>
        <v>10</v>
      </c>
      <c r="Q591" s="72">
        <v>1</v>
      </c>
      <c r="R591" s="94">
        <f>R$3/U$3</f>
        <v>0.90909090909090906</v>
      </c>
      <c r="S591" s="93">
        <f>S590*Q591</f>
        <v>4.8185455987636361E+29</v>
      </c>
      <c r="T591" s="93">
        <f t="shared" si="193"/>
        <v>2.2472037038562404E+34</v>
      </c>
      <c r="U591" s="93">
        <f t="shared" si="194"/>
        <v>1.6615349947312098E+36</v>
      </c>
      <c r="V591" s="93">
        <f t="shared" si="195"/>
        <v>8.3076749736560489E+36</v>
      </c>
      <c r="W591" s="93">
        <f t="shared" si="196"/>
        <v>405504</v>
      </c>
      <c r="X591" s="94">
        <f t="shared" si="197"/>
        <v>73.937889648365527</v>
      </c>
      <c r="Y591" s="120">
        <f>X591/(($C591/R$3))</f>
        <v>5.0161390534847712</v>
      </c>
    </row>
    <row r="592" spans="1:25">
      <c r="A592" s="67">
        <v>8192</v>
      </c>
      <c r="B592" s="67">
        <f t="shared" si="187"/>
        <v>19.533333333333335</v>
      </c>
      <c r="C592" s="112">
        <f t="shared" si="182"/>
        <v>14.74</v>
      </c>
      <c r="D592" s="116"/>
      <c r="E592" s="68">
        <f t="shared" si="186"/>
        <v>1299.0064488428998</v>
      </c>
      <c r="F592" s="80">
        <f t="shared" si="198"/>
        <v>0.6860000000000005</v>
      </c>
      <c r="G592" s="80">
        <f t="shared" si="199"/>
        <v>7.8599999999998751</v>
      </c>
      <c r="H592" s="80">
        <f t="shared" si="200"/>
        <v>3.9299999999999375</v>
      </c>
      <c r="I592" s="80">
        <f t="shared" si="200"/>
        <v>3.9299999999999375</v>
      </c>
      <c r="J592" s="81">
        <f t="shared" si="188"/>
        <v>5.7059599999999175</v>
      </c>
      <c r="K592" s="82">
        <f t="shared" si="189"/>
        <v>88.12798160399592</v>
      </c>
      <c r="L592" s="70">
        <f t="shared" si="190"/>
        <v>1.908602515217748E+35</v>
      </c>
      <c r="M592" s="67">
        <f t="shared" si="201"/>
        <v>117.20000000000006</v>
      </c>
      <c r="N592" s="71">
        <v>586</v>
      </c>
      <c r="O592" s="94">
        <f t="shared" si="191"/>
        <v>586</v>
      </c>
      <c r="P592" s="94">
        <f t="shared" si="192"/>
        <v>10</v>
      </c>
      <c r="Q592" s="72">
        <v>1</v>
      </c>
      <c r="R592" s="94">
        <f>R$3/U$3</f>
        <v>0.90909090909090906</v>
      </c>
      <c r="S592" s="93">
        <f>S591*Q592</f>
        <v>4.8185455987636361E+29</v>
      </c>
      <c r="T592" s="93">
        <f t="shared" si="193"/>
        <v>2.2622194269192028E+34</v>
      </c>
      <c r="U592" s="93">
        <f t="shared" si="194"/>
        <v>1.9086025152177481E+36</v>
      </c>
      <c r="V592" s="93">
        <f t="shared" si="195"/>
        <v>9.5430125760887406E+36</v>
      </c>
      <c r="W592" s="93">
        <f t="shared" si="196"/>
        <v>405777.06666666665</v>
      </c>
      <c r="X592" s="94">
        <f t="shared" si="197"/>
        <v>84.368584784764806</v>
      </c>
      <c r="Y592" s="120">
        <f>X592/(($C592/R$3))</f>
        <v>5.7237845851265137</v>
      </c>
    </row>
    <row r="593" spans="1:25">
      <c r="A593" s="67">
        <v>8192</v>
      </c>
      <c r="B593" s="67">
        <f t="shared" si="187"/>
        <v>19.566666666666666</v>
      </c>
      <c r="C593" s="112">
        <f t="shared" si="182"/>
        <v>14.74</v>
      </c>
      <c r="D593" s="116"/>
      <c r="E593" s="68">
        <f t="shared" si="186"/>
        <v>1305.4476119622248</v>
      </c>
      <c r="F593" s="80">
        <f t="shared" si="198"/>
        <v>0.6870000000000005</v>
      </c>
      <c r="G593" s="80">
        <f t="shared" si="199"/>
        <v>7.8699999999998749</v>
      </c>
      <c r="H593" s="80">
        <f t="shared" si="200"/>
        <v>3.9349999999999374</v>
      </c>
      <c r="I593" s="80">
        <f t="shared" si="200"/>
        <v>3.9349999999999374</v>
      </c>
      <c r="J593" s="81">
        <f t="shared" si="188"/>
        <v>5.7196899999999173</v>
      </c>
      <c r="K593" s="82">
        <f t="shared" si="189"/>
        <v>88.564966890245913</v>
      </c>
      <c r="L593" s="70">
        <f t="shared" si="190"/>
        <v>2.1924085695738303E+35</v>
      </c>
      <c r="M593" s="67">
        <f t="shared" si="201"/>
        <v>117.40000000000006</v>
      </c>
      <c r="N593" s="71">
        <v>587</v>
      </c>
      <c r="O593" s="94">
        <f t="shared" si="191"/>
        <v>587</v>
      </c>
      <c r="P593" s="94">
        <f t="shared" si="192"/>
        <v>10</v>
      </c>
      <c r="Q593" s="72">
        <v>1</v>
      </c>
      <c r="R593" s="94">
        <f>R$3/U$3</f>
        <v>0.90909090909090906</v>
      </c>
      <c r="S593" s="93">
        <f>S592*Q593</f>
        <v>4.8185455987636361E+29</v>
      </c>
      <c r="T593" s="93">
        <f t="shared" si="193"/>
        <v>2.2773162958164327E+34</v>
      </c>
      <c r="U593" s="93">
        <f t="shared" si="194"/>
        <v>2.1924085695738303E+36</v>
      </c>
      <c r="V593" s="93">
        <f t="shared" si="195"/>
        <v>1.0962042847869152E+37</v>
      </c>
      <c r="W593" s="93">
        <f t="shared" si="196"/>
        <v>406050.1333333333</v>
      </c>
      <c r="X593" s="94">
        <f t="shared" si="197"/>
        <v>96.271588342884868</v>
      </c>
      <c r="Y593" s="120">
        <f>X593/(($C593/R$3))</f>
        <v>6.5313153556909676</v>
      </c>
    </row>
    <row r="594" spans="1:25">
      <c r="A594" s="67">
        <v>8192</v>
      </c>
      <c r="B594" s="67">
        <f t="shared" si="187"/>
        <v>19.600000000000001</v>
      </c>
      <c r="C594" s="112">
        <f t="shared" si="182"/>
        <v>14.74</v>
      </c>
      <c r="D594" s="116"/>
      <c r="E594" s="68">
        <f t="shared" si="186"/>
        <v>1311.9134941720993</v>
      </c>
      <c r="F594" s="80">
        <f t="shared" si="198"/>
        <v>0.6880000000000005</v>
      </c>
      <c r="G594" s="80">
        <f t="shared" si="199"/>
        <v>7.8799999999998747</v>
      </c>
      <c r="H594" s="80">
        <f t="shared" si="200"/>
        <v>3.9399999999999373</v>
      </c>
      <c r="I594" s="80">
        <f t="shared" si="200"/>
        <v>3.9399999999999373</v>
      </c>
      <c r="J594" s="81">
        <f t="shared" si="188"/>
        <v>5.7334399999999173</v>
      </c>
      <c r="K594" s="82">
        <f t="shared" si="189"/>
        <v>89.003629183995884</v>
      </c>
      <c r="L594" s="70">
        <f t="shared" si="190"/>
        <v>2.5184161173508619E+35</v>
      </c>
      <c r="M594" s="67">
        <f t="shared" si="201"/>
        <v>117.60000000000007</v>
      </c>
      <c r="N594" s="71">
        <v>588</v>
      </c>
      <c r="O594" s="94">
        <f t="shared" si="191"/>
        <v>588</v>
      </c>
      <c r="P594" s="94">
        <f t="shared" si="192"/>
        <v>10</v>
      </c>
      <c r="Q594" s="72">
        <v>1</v>
      </c>
      <c r="R594" s="94">
        <f>R$3/U$3</f>
        <v>0.90909090909090906</v>
      </c>
      <c r="S594" s="93">
        <f>S593*Q594</f>
        <v>4.8185455987636361E+29</v>
      </c>
      <c r="T594" s="93">
        <f t="shared" si="193"/>
        <v>2.2924946441725272E+34</v>
      </c>
      <c r="U594" s="93">
        <f t="shared" si="194"/>
        <v>2.5184161173508619E+36</v>
      </c>
      <c r="V594" s="93">
        <f t="shared" si="195"/>
        <v>1.2592080586754309E+37</v>
      </c>
      <c r="W594" s="93">
        <f t="shared" si="196"/>
        <v>406323.20000000001</v>
      </c>
      <c r="X594" s="94">
        <f t="shared" si="197"/>
        <v>109.85483101356954</v>
      </c>
      <c r="Y594" s="120">
        <f>X594/(($C594/R$3))</f>
        <v>7.4528379249368752</v>
      </c>
    </row>
    <row r="595" spans="1:25">
      <c r="A595" s="67">
        <v>8192</v>
      </c>
      <c r="B595" s="67">
        <f t="shared" si="187"/>
        <v>19.633333333333333</v>
      </c>
      <c r="C595" s="112">
        <f t="shared" si="182"/>
        <v>14.74</v>
      </c>
      <c r="D595" s="116"/>
      <c r="E595" s="68">
        <f t="shared" si="186"/>
        <v>1318.4041606970241</v>
      </c>
      <c r="F595" s="80">
        <f t="shared" si="198"/>
        <v>0.6890000000000005</v>
      </c>
      <c r="G595" s="80">
        <f t="shared" si="199"/>
        <v>7.8899999999998744</v>
      </c>
      <c r="H595" s="80">
        <f t="shared" si="200"/>
        <v>3.9449999999999372</v>
      </c>
      <c r="I595" s="80">
        <f t="shared" si="200"/>
        <v>3.9449999999999372</v>
      </c>
      <c r="J595" s="81">
        <f t="shared" si="188"/>
        <v>5.7472099999999173</v>
      </c>
      <c r="K595" s="82">
        <f t="shared" si="189"/>
        <v>89.443972910245861</v>
      </c>
      <c r="L595" s="70">
        <f t="shared" si="190"/>
        <v>2.8929004511989552E+35</v>
      </c>
      <c r="M595" s="67">
        <f t="shared" si="201"/>
        <v>117.80000000000007</v>
      </c>
      <c r="N595" s="71">
        <v>589</v>
      </c>
      <c r="O595" s="94">
        <f t="shared" si="191"/>
        <v>589</v>
      </c>
      <c r="P595" s="94">
        <f t="shared" si="192"/>
        <v>10</v>
      </c>
      <c r="Q595" s="72">
        <v>1</v>
      </c>
      <c r="R595" s="94">
        <f>R$3/U$3</f>
        <v>0.90909090909090906</v>
      </c>
      <c r="S595" s="93">
        <f>S594*Q595</f>
        <v>4.8185455987636361E+29</v>
      </c>
      <c r="T595" s="93">
        <f t="shared" si="193"/>
        <v>2.3077548065411894E+34</v>
      </c>
      <c r="U595" s="93">
        <f t="shared" si="194"/>
        <v>2.8929004511989549E+36</v>
      </c>
      <c r="V595" s="93">
        <f t="shared" si="195"/>
        <v>1.4464502255994774E+37</v>
      </c>
      <c r="W595" s="93">
        <f t="shared" si="196"/>
        <v>406596.26666666666</v>
      </c>
      <c r="X595" s="94">
        <f t="shared" si="197"/>
        <v>125.35562456631901</v>
      </c>
      <c r="Y595" s="120">
        <f>X595/(($C595/R$3))</f>
        <v>8.5044521415413161</v>
      </c>
    </row>
    <row r="596" spans="1:25">
      <c r="A596" s="67">
        <v>8192</v>
      </c>
      <c r="B596" s="67">
        <f t="shared" si="187"/>
        <v>19.666666666666668</v>
      </c>
      <c r="C596" s="112">
        <f t="shared" si="182"/>
        <v>14.74</v>
      </c>
      <c r="D596" s="116"/>
      <c r="E596" s="68">
        <f t="shared" si="186"/>
        <v>1324.9196768499387</v>
      </c>
      <c r="F596" s="80">
        <f t="shared" si="198"/>
        <v>0.6900000000000005</v>
      </c>
      <c r="G596" s="80">
        <f t="shared" si="199"/>
        <v>7.8999999999998742</v>
      </c>
      <c r="H596" s="80">
        <f t="shared" si="200"/>
        <v>3.9499999999999371</v>
      </c>
      <c r="I596" s="80">
        <f t="shared" si="200"/>
        <v>3.9499999999999371</v>
      </c>
      <c r="J596" s="81">
        <f t="shared" si="188"/>
        <v>5.7609999999999166</v>
      </c>
      <c r="K596" s="82">
        <f t="shared" si="189"/>
        <v>89.88600249999584</v>
      </c>
      <c r="L596" s="70">
        <f t="shared" si="190"/>
        <v>3.3230699894624195E+35</v>
      </c>
      <c r="M596" s="67">
        <f t="shared" si="201"/>
        <v>118.00000000000006</v>
      </c>
      <c r="N596" s="71">
        <v>590</v>
      </c>
      <c r="O596" s="94">
        <f t="shared" si="191"/>
        <v>590</v>
      </c>
      <c r="P596" s="94">
        <f t="shared" si="192"/>
        <v>10</v>
      </c>
      <c r="Q596" s="72">
        <v>4</v>
      </c>
      <c r="R596" s="94">
        <f>R$3/U$3</f>
        <v>0.90909090909090906</v>
      </c>
      <c r="S596" s="93">
        <f>S595*Q596</f>
        <v>1.9274182395054544E+30</v>
      </c>
      <c r="T596" s="93">
        <f t="shared" si="193"/>
        <v>9.2923884736261515E+34</v>
      </c>
      <c r="U596" s="93">
        <f t="shared" si="194"/>
        <v>3.3230699894624195E+36</v>
      </c>
      <c r="V596" s="93">
        <f t="shared" si="195"/>
        <v>1.6615349947312098E+37</v>
      </c>
      <c r="W596" s="93">
        <f t="shared" si="196"/>
        <v>406869.33333333337</v>
      </c>
      <c r="X596" s="94">
        <f t="shared" si="197"/>
        <v>35.761203902463023</v>
      </c>
      <c r="Y596" s="120">
        <f>X596/(($C596/R$3))</f>
        <v>2.4261332362593637</v>
      </c>
    </row>
    <row r="597" spans="1:25">
      <c r="A597" s="67">
        <v>8192</v>
      </c>
      <c r="B597" s="67">
        <f t="shared" si="187"/>
        <v>19.7</v>
      </c>
      <c r="C597" s="112">
        <f t="shared" si="182"/>
        <v>14.74</v>
      </c>
      <c r="D597" s="116"/>
      <c r="E597" s="68">
        <f t="shared" si="186"/>
        <v>1331.4601080322232</v>
      </c>
      <c r="F597" s="80">
        <f t="shared" si="198"/>
        <v>0.6910000000000005</v>
      </c>
      <c r="G597" s="80">
        <f t="shared" si="199"/>
        <v>7.909999999999874</v>
      </c>
      <c r="H597" s="80">
        <f t="shared" si="200"/>
        <v>3.954999999999937</v>
      </c>
      <c r="I597" s="80">
        <f t="shared" si="200"/>
        <v>3.954999999999937</v>
      </c>
      <c r="J597" s="81">
        <f t="shared" si="188"/>
        <v>5.7748099999999161</v>
      </c>
      <c r="K597" s="82">
        <f t="shared" si="189"/>
        <v>90.329722390245806</v>
      </c>
      <c r="L597" s="70">
        <f t="shared" si="190"/>
        <v>3.8172050304354967E+35</v>
      </c>
      <c r="M597" s="67">
        <f t="shared" si="201"/>
        <v>118.20000000000007</v>
      </c>
      <c r="N597" s="71">
        <v>591</v>
      </c>
      <c r="O597" s="94">
        <f t="shared" si="191"/>
        <v>591</v>
      </c>
      <c r="P597" s="94">
        <f t="shared" si="192"/>
        <v>10</v>
      </c>
      <c r="Q597" s="72">
        <v>1</v>
      </c>
      <c r="R597" s="94">
        <f>R$3/U$3</f>
        <v>0.90909090909090906</v>
      </c>
      <c r="S597" s="93">
        <f>S596*Q597</f>
        <v>1.9274182395054544E+30</v>
      </c>
      <c r="T597" s="93">
        <f t="shared" si="193"/>
        <v>9.3540876647376897E+34</v>
      </c>
      <c r="U597" s="93">
        <f t="shared" si="194"/>
        <v>3.8172050304354967E+36</v>
      </c>
      <c r="V597" s="93">
        <f t="shared" si="195"/>
        <v>1.9086025152177484E+37</v>
      </c>
      <c r="W597" s="93">
        <f t="shared" si="196"/>
        <v>407142.40000000002</v>
      </c>
      <c r="X597" s="94">
        <f t="shared" si="197"/>
        <v>40.807881722397134</v>
      </c>
      <c r="Y597" s="120">
        <f>X597/(($C597/R$3))</f>
        <v>2.7685130069468884</v>
      </c>
    </row>
    <row r="598" spans="1:25">
      <c r="A598" s="67">
        <v>8192</v>
      </c>
      <c r="B598" s="67">
        <f t="shared" si="187"/>
        <v>19.733333333333334</v>
      </c>
      <c r="C598" s="112">
        <f t="shared" ref="C598:C661" si="202">IF(D598&gt;0,C597+D598,C597)</f>
        <v>14.74</v>
      </c>
      <c r="D598" s="116"/>
      <c r="E598" s="68">
        <f t="shared" si="186"/>
        <v>1338.025519733698</v>
      </c>
      <c r="F598" s="80">
        <f t="shared" si="198"/>
        <v>0.6920000000000005</v>
      </c>
      <c r="G598" s="80">
        <f t="shared" si="199"/>
        <v>7.9199999999998738</v>
      </c>
      <c r="H598" s="80">
        <f t="shared" si="200"/>
        <v>3.9599999999999369</v>
      </c>
      <c r="I598" s="80">
        <f t="shared" si="200"/>
        <v>3.9599999999999369</v>
      </c>
      <c r="J598" s="81">
        <f t="shared" si="188"/>
        <v>5.7886399999999165</v>
      </c>
      <c r="K598" s="82">
        <f t="shared" si="189"/>
        <v>90.775137023995796</v>
      </c>
      <c r="L598" s="70">
        <f t="shared" si="190"/>
        <v>4.3848171391476628E+35</v>
      </c>
      <c r="M598" s="67">
        <f t="shared" si="201"/>
        <v>118.40000000000006</v>
      </c>
      <c r="N598" s="71">
        <v>592</v>
      </c>
      <c r="O598" s="94">
        <f t="shared" si="191"/>
        <v>592</v>
      </c>
      <c r="P598" s="94">
        <f t="shared" si="192"/>
        <v>10</v>
      </c>
      <c r="Q598" s="72">
        <v>1</v>
      </c>
      <c r="R598" s="94">
        <f>R$3/U$3</f>
        <v>0.90909090909090906</v>
      </c>
      <c r="S598" s="93">
        <f>S597*Q598</f>
        <v>1.9274182395054544E+30</v>
      </c>
      <c r="T598" s="93">
        <f t="shared" si="193"/>
        <v>9.4161181488949617E+34</v>
      </c>
      <c r="U598" s="93">
        <f t="shared" si="194"/>
        <v>4.3848171391476629E+36</v>
      </c>
      <c r="V598" s="93">
        <f t="shared" si="195"/>
        <v>2.1924085695738314E+37</v>
      </c>
      <c r="W598" s="93">
        <f t="shared" si="196"/>
        <v>407415.46666666667</v>
      </c>
      <c r="X598" s="94">
        <f t="shared" si="197"/>
        <v>46.56714231715803</v>
      </c>
      <c r="Y598" s="120">
        <f>X598/(($C598/R$3))</f>
        <v>3.1592362494679804</v>
      </c>
    </row>
    <row r="599" spans="1:25">
      <c r="A599" s="67">
        <v>8192</v>
      </c>
      <c r="B599" s="67">
        <f t="shared" si="187"/>
        <v>19.766666666666666</v>
      </c>
      <c r="C599" s="112">
        <f t="shared" si="202"/>
        <v>14.74</v>
      </c>
      <c r="D599" s="116"/>
      <c r="E599" s="68">
        <f t="shared" si="186"/>
        <v>1344.6159775326228</v>
      </c>
      <c r="F599" s="80">
        <f t="shared" si="198"/>
        <v>0.6930000000000005</v>
      </c>
      <c r="G599" s="80">
        <f t="shared" si="199"/>
        <v>7.9299999999998736</v>
      </c>
      <c r="H599" s="80">
        <f t="shared" si="200"/>
        <v>3.9649999999999368</v>
      </c>
      <c r="I599" s="80">
        <f t="shared" si="200"/>
        <v>3.9649999999999368</v>
      </c>
      <c r="J599" s="81">
        <f t="shared" si="188"/>
        <v>5.8024899999999162</v>
      </c>
      <c r="K599" s="82">
        <f t="shared" si="189"/>
        <v>91.222250850245771</v>
      </c>
      <c r="L599" s="70">
        <f t="shared" si="190"/>
        <v>5.0368322347017261E+35</v>
      </c>
      <c r="M599" s="67">
        <f t="shared" si="201"/>
        <v>118.60000000000005</v>
      </c>
      <c r="N599" s="71">
        <v>593</v>
      </c>
      <c r="O599" s="94">
        <f t="shared" si="191"/>
        <v>593</v>
      </c>
      <c r="P599" s="94">
        <f t="shared" si="192"/>
        <v>10</v>
      </c>
      <c r="Q599" s="72">
        <v>1</v>
      </c>
      <c r="R599" s="94">
        <f>R$3/U$3</f>
        <v>0.90909090909090906</v>
      </c>
      <c r="S599" s="93">
        <f>S598*Q599</f>
        <v>1.9274182395054544E+30</v>
      </c>
      <c r="T599" s="93">
        <f t="shared" si="193"/>
        <v>9.4784812792309858E+34</v>
      </c>
      <c r="U599" s="93">
        <f t="shared" si="194"/>
        <v>5.0368322347017263E+36</v>
      </c>
      <c r="V599" s="93">
        <f t="shared" si="195"/>
        <v>2.5184161173508632E+37</v>
      </c>
      <c r="W599" s="93">
        <f t="shared" si="196"/>
        <v>407688.53333333333</v>
      </c>
      <c r="X599" s="94">
        <f t="shared" si="197"/>
        <v>53.139654827807789</v>
      </c>
      <c r="Y599" s="120">
        <f>X599/(($C599/R$3))</f>
        <v>3.6051326206111116</v>
      </c>
    </row>
    <row r="600" spans="1:25">
      <c r="A600" s="67">
        <v>8192</v>
      </c>
      <c r="B600" s="67">
        <f t="shared" si="187"/>
        <v>19.8</v>
      </c>
      <c r="C600" s="112">
        <f t="shared" si="202"/>
        <v>14.74</v>
      </c>
      <c r="D600" s="116"/>
      <c r="E600" s="68">
        <f t="shared" si="186"/>
        <v>1351.2315470956971</v>
      </c>
      <c r="F600" s="80">
        <f t="shared" si="198"/>
        <v>0.69400000000000051</v>
      </c>
      <c r="G600" s="80">
        <f t="shared" si="199"/>
        <v>7.9399999999998734</v>
      </c>
      <c r="H600" s="80">
        <f t="shared" ref="H600:I615" si="203">H599+0.5%</f>
        <v>3.9699999999999367</v>
      </c>
      <c r="I600" s="80">
        <f t="shared" si="203"/>
        <v>3.9699999999999367</v>
      </c>
      <c r="J600" s="81">
        <f t="shared" si="188"/>
        <v>5.8163599999999152</v>
      </c>
      <c r="K600" s="82">
        <f t="shared" si="189"/>
        <v>91.67106832399574</v>
      </c>
      <c r="L600" s="70">
        <f t="shared" si="190"/>
        <v>5.7858009023979126E+35</v>
      </c>
      <c r="M600" s="67">
        <f t="shared" si="201"/>
        <v>118.80000000000007</v>
      </c>
      <c r="N600" s="71">
        <v>594</v>
      </c>
      <c r="O600" s="94">
        <f t="shared" si="191"/>
        <v>594</v>
      </c>
      <c r="P600" s="94">
        <f t="shared" si="192"/>
        <v>10</v>
      </c>
      <c r="Q600" s="72">
        <v>1</v>
      </c>
      <c r="R600" s="94">
        <f>R$3/U$3</f>
        <v>0.90909090909090906</v>
      </c>
      <c r="S600" s="93">
        <f>S599*Q600</f>
        <v>1.9274182395054544E+30</v>
      </c>
      <c r="T600" s="93">
        <f t="shared" si="193"/>
        <v>9.5411784126214844E+34</v>
      </c>
      <c r="U600" s="93">
        <f t="shared" si="194"/>
        <v>5.7858009023979121E+36</v>
      </c>
      <c r="V600" s="93">
        <f t="shared" si="195"/>
        <v>2.8929004511989563E+37</v>
      </c>
      <c r="W600" s="93">
        <f t="shared" si="196"/>
        <v>407961.59999999998</v>
      </c>
      <c r="X600" s="94">
        <f t="shared" si="197"/>
        <v>60.640317706921863</v>
      </c>
      <c r="Y600" s="120">
        <f>X600/(($C600/R$3))</f>
        <v>4.113997130727399</v>
      </c>
    </row>
    <row r="601" spans="1:25">
      <c r="A601" s="67">
        <v>8192</v>
      </c>
      <c r="B601" s="67">
        <f t="shared" si="187"/>
        <v>19.833333333333332</v>
      </c>
      <c r="C601" s="112">
        <f t="shared" si="202"/>
        <v>14.74</v>
      </c>
      <c r="D601" s="116"/>
      <c r="E601" s="68">
        <f t="shared" si="186"/>
        <v>1357.8722941780622</v>
      </c>
      <c r="F601" s="80">
        <f t="shared" si="198"/>
        <v>0.69500000000000051</v>
      </c>
      <c r="G601" s="80">
        <f t="shared" si="199"/>
        <v>7.9499999999998732</v>
      </c>
      <c r="H601" s="80">
        <f t="shared" si="203"/>
        <v>3.9749999999999366</v>
      </c>
      <c r="I601" s="80">
        <f t="shared" si="203"/>
        <v>3.9749999999999366</v>
      </c>
      <c r="J601" s="81">
        <f t="shared" si="188"/>
        <v>5.830249999999916</v>
      </c>
      <c r="K601" s="82">
        <f t="shared" si="189"/>
        <v>92.121593906245735</v>
      </c>
      <c r="L601" s="70">
        <f t="shared" si="190"/>
        <v>6.646139978924842E+35</v>
      </c>
      <c r="M601" s="67">
        <f t="shared" si="201"/>
        <v>119.00000000000006</v>
      </c>
      <c r="N601" s="71">
        <v>595</v>
      </c>
      <c r="O601" s="94">
        <f t="shared" si="191"/>
        <v>595</v>
      </c>
      <c r="P601" s="94">
        <f t="shared" si="192"/>
        <v>10</v>
      </c>
      <c r="Q601" s="72">
        <v>1</v>
      </c>
      <c r="R601" s="94">
        <f>R$3/U$3</f>
        <v>0.90909090909090906</v>
      </c>
      <c r="S601" s="93">
        <f>S600*Q601</f>
        <v>1.9274182395054544E+30</v>
      </c>
      <c r="T601" s="93">
        <f t="shared" si="193"/>
        <v>9.6042109096901339E+34</v>
      </c>
      <c r="U601" s="93">
        <f t="shared" si="194"/>
        <v>6.6461399789248415E+36</v>
      </c>
      <c r="V601" s="93">
        <f t="shared" si="195"/>
        <v>3.323069989462421E+37</v>
      </c>
      <c r="W601" s="93">
        <f t="shared" si="196"/>
        <v>408234.66666666663</v>
      </c>
      <c r="X601" s="94">
        <f t="shared" si="197"/>
        <v>69.20027102090441</v>
      </c>
      <c r="Y601" s="120">
        <f>X601/(($C601/R$3))</f>
        <v>4.6947266635620357</v>
      </c>
    </row>
    <row r="602" spans="1:25">
      <c r="A602" s="67">
        <v>8192</v>
      </c>
      <c r="B602" s="67">
        <f t="shared" si="187"/>
        <v>19.866666666666667</v>
      </c>
      <c r="C602" s="112">
        <f t="shared" si="202"/>
        <v>14.74</v>
      </c>
      <c r="D602" s="116"/>
      <c r="E602" s="68">
        <f t="shared" si="186"/>
        <v>1364.5382846232965</v>
      </c>
      <c r="F602" s="80">
        <f t="shared" si="198"/>
        <v>0.69600000000000051</v>
      </c>
      <c r="G602" s="80">
        <f t="shared" si="199"/>
        <v>7.959999999999873</v>
      </c>
      <c r="H602" s="80">
        <f t="shared" si="203"/>
        <v>3.9799999999999365</v>
      </c>
      <c r="I602" s="80">
        <f t="shared" si="203"/>
        <v>3.9799999999999365</v>
      </c>
      <c r="J602" s="81">
        <f t="shared" si="188"/>
        <v>5.8441599999999152</v>
      </c>
      <c r="K602" s="82">
        <f t="shared" si="189"/>
        <v>92.573832063995695</v>
      </c>
      <c r="L602" s="70">
        <f t="shared" si="190"/>
        <v>7.6344100608709964E+35</v>
      </c>
      <c r="M602" s="67">
        <f t="shared" si="201"/>
        <v>119.20000000000007</v>
      </c>
      <c r="N602" s="71">
        <v>596</v>
      </c>
      <c r="O602" s="94">
        <f t="shared" si="191"/>
        <v>596</v>
      </c>
      <c r="P602" s="94">
        <f t="shared" si="192"/>
        <v>10</v>
      </c>
      <c r="Q602" s="72">
        <v>1</v>
      </c>
      <c r="R602" s="94">
        <f>R$3/U$3</f>
        <v>0.90909090909090906</v>
      </c>
      <c r="S602" s="93">
        <f>S601*Q602</f>
        <v>1.9274182395054544E+30</v>
      </c>
      <c r="T602" s="93">
        <f t="shared" si="193"/>
        <v>9.6675801348138057E+34</v>
      </c>
      <c r="U602" s="93">
        <f t="shared" si="194"/>
        <v>7.6344100608709958E+36</v>
      </c>
      <c r="V602" s="93">
        <f t="shared" si="195"/>
        <v>3.8172050304354976E+37</v>
      </c>
      <c r="W602" s="93">
        <f t="shared" si="196"/>
        <v>408507.73333333334</v>
      </c>
      <c r="X602" s="94">
        <f t="shared" si="197"/>
        <v>78.969193473543754</v>
      </c>
      <c r="Y602" s="120">
        <f>X602/(($C602/R$3))</f>
        <v>5.3574758123164008</v>
      </c>
    </row>
    <row r="603" spans="1:25">
      <c r="A603" s="67">
        <v>8192</v>
      </c>
      <c r="B603" s="67">
        <f t="shared" si="187"/>
        <v>19.899999999999999</v>
      </c>
      <c r="C603" s="112">
        <f t="shared" si="202"/>
        <v>14.74</v>
      </c>
      <c r="D603" s="116"/>
      <c r="E603" s="68">
        <f t="shared" si="186"/>
        <v>1371.2295843634215</v>
      </c>
      <c r="F603" s="80">
        <f t="shared" si="198"/>
        <v>0.69700000000000051</v>
      </c>
      <c r="G603" s="80">
        <f t="shared" si="199"/>
        <v>7.9699999999998727</v>
      </c>
      <c r="H603" s="80">
        <f t="shared" si="203"/>
        <v>3.9849999999999364</v>
      </c>
      <c r="I603" s="80">
        <f t="shared" si="203"/>
        <v>3.9849999999999364</v>
      </c>
      <c r="J603" s="81">
        <f t="shared" si="188"/>
        <v>5.8580899999999154</v>
      </c>
      <c r="K603" s="82">
        <f t="shared" si="189"/>
        <v>93.027787270245696</v>
      </c>
      <c r="L603" s="70">
        <f t="shared" si="190"/>
        <v>8.7696342782953271E+35</v>
      </c>
      <c r="M603" s="67">
        <f t="shared" si="201"/>
        <v>119.40000000000006</v>
      </c>
      <c r="N603" s="71">
        <v>597</v>
      </c>
      <c r="O603" s="94">
        <f t="shared" si="191"/>
        <v>597</v>
      </c>
      <c r="P603" s="94">
        <f t="shared" si="192"/>
        <v>10</v>
      </c>
      <c r="Q603" s="72">
        <v>1</v>
      </c>
      <c r="R603" s="94">
        <f>R$3/U$3</f>
        <v>0.90909090909090906</v>
      </c>
      <c r="S603" s="93">
        <f>S602*Q603</f>
        <v>1.9274182395054544E+30</v>
      </c>
      <c r="T603" s="93">
        <f t="shared" si="193"/>
        <v>9.7312874561278566E+34</v>
      </c>
      <c r="U603" s="93">
        <f t="shared" si="194"/>
        <v>8.7696342782953271E+36</v>
      </c>
      <c r="V603" s="93">
        <f t="shared" si="195"/>
        <v>4.3848171391476638E+37</v>
      </c>
      <c r="W603" s="93">
        <f t="shared" si="196"/>
        <v>408780.79999999999</v>
      </c>
      <c r="X603" s="94">
        <f t="shared" si="197"/>
        <v>90.117924455854293</v>
      </c>
      <c r="Y603" s="120">
        <f>X603/(($C603/R$3))</f>
        <v>6.1138347663401822</v>
      </c>
    </row>
    <row r="604" spans="1:25">
      <c r="A604" s="67">
        <v>8192</v>
      </c>
      <c r="B604" s="67">
        <f t="shared" si="187"/>
        <v>19.933333333333334</v>
      </c>
      <c r="C604" s="112">
        <f t="shared" si="202"/>
        <v>14.74</v>
      </c>
      <c r="D604" s="116"/>
      <c r="E604" s="68">
        <f t="shared" si="186"/>
        <v>1377.9462594188958</v>
      </c>
      <c r="F604" s="80">
        <f t="shared" si="198"/>
        <v>0.69800000000000051</v>
      </c>
      <c r="G604" s="80">
        <f t="shared" si="199"/>
        <v>7.9799999999998725</v>
      </c>
      <c r="H604" s="80">
        <f t="shared" si="203"/>
        <v>3.9899999999999363</v>
      </c>
      <c r="I604" s="80">
        <f t="shared" si="203"/>
        <v>3.9899999999999363</v>
      </c>
      <c r="J604" s="81">
        <f t="shared" si="188"/>
        <v>5.8720399999999149</v>
      </c>
      <c r="K604" s="82">
        <f t="shared" si="189"/>
        <v>93.48346400399565</v>
      </c>
      <c r="L604" s="70">
        <f t="shared" si="190"/>
        <v>1.0073664469403454E+36</v>
      </c>
      <c r="M604" s="67">
        <f t="shared" si="201"/>
        <v>119.60000000000005</v>
      </c>
      <c r="N604" s="71">
        <v>598</v>
      </c>
      <c r="O604" s="94">
        <f t="shared" si="191"/>
        <v>598</v>
      </c>
      <c r="P604" s="94">
        <f t="shared" si="192"/>
        <v>10</v>
      </c>
      <c r="Q604" s="72">
        <v>1</v>
      </c>
      <c r="R604" s="94">
        <f>R$3/U$3</f>
        <v>0.90909090909090906</v>
      </c>
      <c r="S604" s="93">
        <f>S603*Q604</f>
        <v>1.9274182395054544E+30</v>
      </c>
      <c r="T604" s="93">
        <f t="shared" si="193"/>
        <v>9.7953342455313434E+34</v>
      </c>
      <c r="U604" s="93">
        <f t="shared" si="194"/>
        <v>1.0073664469403454E+37</v>
      </c>
      <c r="V604" s="93">
        <f t="shared" si="195"/>
        <v>5.0368322347017265E+37</v>
      </c>
      <c r="W604" s="93">
        <f t="shared" si="196"/>
        <v>409053.8666666667</v>
      </c>
      <c r="X604" s="94">
        <f t="shared" si="197"/>
        <v>102.84145713556518</v>
      </c>
      <c r="Y604" s="120">
        <f>X604/(($C604/R$3))</f>
        <v>6.9770323701197539</v>
      </c>
    </row>
    <row r="605" spans="1:25">
      <c r="A605" s="67">
        <v>8192</v>
      </c>
      <c r="B605" s="67">
        <f t="shared" si="187"/>
        <v>19.966666666666665</v>
      </c>
      <c r="C605" s="112">
        <f t="shared" si="202"/>
        <v>14.74</v>
      </c>
      <c r="D605" s="116"/>
      <c r="E605" s="68">
        <f t="shared" si="186"/>
        <v>1384.6883758986207</v>
      </c>
      <c r="F605" s="80">
        <f t="shared" si="198"/>
        <v>0.69900000000000051</v>
      </c>
      <c r="G605" s="80">
        <f t="shared" si="199"/>
        <v>7.9899999999998723</v>
      </c>
      <c r="H605" s="80">
        <f t="shared" si="203"/>
        <v>3.9949999999999362</v>
      </c>
      <c r="I605" s="80">
        <f t="shared" si="203"/>
        <v>3.9949999999999362</v>
      </c>
      <c r="J605" s="81">
        <f t="shared" si="188"/>
        <v>5.8860099999999145</v>
      </c>
      <c r="K605" s="82">
        <f t="shared" si="189"/>
        <v>93.940866750245632</v>
      </c>
      <c r="L605" s="70">
        <f t="shared" si="190"/>
        <v>1.1571601804795828E+36</v>
      </c>
      <c r="M605" s="67">
        <f t="shared" si="201"/>
        <v>119.80000000000007</v>
      </c>
      <c r="N605" s="71">
        <v>599</v>
      </c>
      <c r="O605" s="94">
        <f t="shared" si="191"/>
        <v>599</v>
      </c>
      <c r="P605" s="94">
        <f t="shared" si="192"/>
        <v>10</v>
      </c>
      <c r="Q605" s="72">
        <v>1</v>
      </c>
      <c r="R605" s="94">
        <f>R$3/U$3</f>
        <v>0.90909090909090906</v>
      </c>
      <c r="S605" s="93">
        <f>S604*Q605</f>
        <v>1.9274182395054544E+30</v>
      </c>
      <c r="T605" s="93">
        <f t="shared" si="193"/>
        <v>9.859721878692325E+34</v>
      </c>
      <c r="U605" s="93">
        <f t="shared" si="194"/>
        <v>1.1571601804795829E+37</v>
      </c>
      <c r="V605" s="93">
        <f t="shared" si="195"/>
        <v>5.7858009023979145E+37</v>
      </c>
      <c r="W605" s="93">
        <f t="shared" si="196"/>
        <v>409326.93333333335</v>
      </c>
      <c r="X605" s="94">
        <f t="shared" si="197"/>
        <v>117.36235511676063</v>
      </c>
      <c r="Y605" s="120">
        <f>X605/(($C605/R$3))</f>
        <v>7.9621679183691061</v>
      </c>
    </row>
    <row r="606" spans="1:25">
      <c r="A606" s="67">
        <v>8192</v>
      </c>
      <c r="B606" s="67">
        <f t="shared" si="187"/>
        <v>20</v>
      </c>
      <c r="C606" s="112">
        <f t="shared" si="202"/>
        <v>14.74</v>
      </c>
      <c r="D606" s="116"/>
      <c r="E606" s="68">
        <f t="shared" si="186"/>
        <v>1391.4559999999353</v>
      </c>
      <c r="F606" s="80">
        <f t="shared" si="198"/>
        <v>0.70000000000000051</v>
      </c>
      <c r="G606" s="80">
        <f t="shared" si="199"/>
        <v>7.9999999999998721</v>
      </c>
      <c r="H606" s="80">
        <f t="shared" si="203"/>
        <v>3.9999999999999361</v>
      </c>
      <c r="I606" s="80">
        <f t="shared" si="203"/>
        <v>3.9999999999999361</v>
      </c>
      <c r="J606" s="81">
        <f t="shared" si="188"/>
        <v>5.8999999999999142</v>
      </c>
      <c r="K606" s="82">
        <f t="shared" si="189"/>
        <v>94.399999999995615</v>
      </c>
      <c r="L606" s="70">
        <f t="shared" si="190"/>
        <v>1.329227995784969E+36</v>
      </c>
      <c r="M606" s="67">
        <f t="shared" si="201"/>
        <v>120.00000000000006</v>
      </c>
      <c r="N606" s="71">
        <v>600</v>
      </c>
      <c r="O606" s="94">
        <f t="shared" si="191"/>
        <v>600</v>
      </c>
      <c r="P606" s="94">
        <f t="shared" si="192"/>
        <v>10</v>
      </c>
      <c r="Q606" s="72">
        <v>4</v>
      </c>
      <c r="R606" s="94">
        <f>R$3/U$3</f>
        <v>0.90909090909090906</v>
      </c>
      <c r="S606" s="93">
        <f>S605*Q606</f>
        <v>7.7096729580218177E+30</v>
      </c>
      <c r="T606" s="93">
        <f t="shared" si="193"/>
        <v>3.9697806940212316E+35</v>
      </c>
      <c r="U606" s="93">
        <f t="shared" si="194"/>
        <v>1.329227995784969E+37</v>
      </c>
      <c r="V606" s="93">
        <f t="shared" si="195"/>
        <v>6.6461399789248448E+37</v>
      </c>
      <c r="W606" s="93">
        <f t="shared" si="196"/>
        <v>409600</v>
      </c>
      <c r="X606" s="94">
        <f t="shared" si="197"/>
        <v>33.483663160206298</v>
      </c>
      <c r="Y606" s="120">
        <f>X606/(($C606/R$3))</f>
        <v>2.2716189389556511</v>
      </c>
    </row>
    <row r="607" spans="1:25">
      <c r="A607" s="67">
        <v>8192</v>
      </c>
      <c r="B607" s="67">
        <f t="shared" si="187"/>
        <v>20.033333333333335</v>
      </c>
      <c r="C607" s="112">
        <f t="shared" si="202"/>
        <v>14.74</v>
      </c>
      <c r="D607" s="116"/>
      <c r="E607" s="68">
        <f t="shared" si="186"/>
        <v>1398.2491980086199</v>
      </c>
      <c r="F607" s="80">
        <f t="shared" si="198"/>
        <v>0.70100000000000051</v>
      </c>
      <c r="G607" s="80">
        <f t="shared" si="199"/>
        <v>8.0099999999998719</v>
      </c>
      <c r="H607" s="80">
        <f t="shared" si="203"/>
        <v>4.0049999999999359</v>
      </c>
      <c r="I607" s="80">
        <f t="shared" si="203"/>
        <v>4.0049999999999359</v>
      </c>
      <c r="J607" s="81">
        <f t="shared" si="188"/>
        <v>5.9140099999999141</v>
      </c>
      <c r="K607" s="82">
        <f t="shared" si="189"/>
        <v>94.860868250245588</v>
      </c>
      <c r="L607" s="70">
        <f t="shared" si="190"/>
        <v>1.5268820121742002E+36</v>
      </c>
      <c r="M607" s="67">
        <f t="shared" si="201"/>
        <v>120.20000000000005</v>
      </c>
      <c r="N607" s="71">
        <v>601</v>
      </c>
      <c r="O607" s="94">
        <f t="shared" si="191"/>
        <v>601</v>
      </c>
      <c r="P607" s="94">
        <f t="shared" si="192"/>
        <v>10</v>
      </c>
      <c r="Q607" s="72">
        <v>1</v>
      </c>
      <c r="R607" s="94">
        <f>R$3/U$3</f>
        <v>0.90909090909090906</v>
      </c>
      <c r="S607" s="93">
        <f>S606*Q607</f>
        <v>7.7096729580218177E+30</v>
      </c>
      <c r="T607" s="93">
        <f t="shared" si="193"/>
        <v>3.9958100791341515E+35</v>
      </c>
      <c r="U607" s="93">
        <f t="shared" si="194"/>
        <v>1.5268820121742001E+37</v>
      </c>
      <c r="V607" s="93">
        <f t="shared" si="195"/>
        <v>7.634410060871001E+37</v>
      </c>
      <c r="W607" s="93">
        <f t="shared" si="196"/>
        <v>409873.06666666665</v>
      </c>
      <c r="X607" s="94">
        <f t="shared" si="197"/>
        <v>38.212076698726854</v>
      </c>
      <c r="Y607" s="120">
        <f>X607/(($C607/R$3))</f>
        <v>2.5924068316639657</v>
      </c>
    </row>
    <row r="608" spans="1:25">
      <c r="A608" s="67">
        <v>8192</v>
      </c>
      <c r="B608" s="67">
        <f t="shared" si="187"/>
        <v>20.066666666666666</v>
      </c>
      <c r="C608" s="112">
        <f t="shared" si="202"/>
        <v>14.74</v>
      </c>
      <c r="D608" s="116"/>
      <c r="E608" s="68">
        <f t="shared" si="186"/>
        <v>1405.0680362988944</v>
      </c>
      <c r="F608" s="80">
        <f t="shared" si="198"/>
        <v>0.70200000000000051</v>
      </c>
      <c r="G608" s="80">
        <f t="shared" si="199"/>
        <v>8.0199999999998717</v>
      </c>
      <c r="H608" s="80">
        <f t="shared" si="203"/>
        <v>4.0099999999999358</v>
      </c>
      <c r="I608" s="80">
        <f t="shared" si="203"/>
        <v>4.0099999999999358</v>
      </c>
      <c r="J608" s="81">
        <f t="shared" si="188"/>
        <v>5.9280399999999132</v>
      </c>
      <c r="K608" s="82">
        <f t="shared" si="189"/>
        <v>95.323476003995552</v>
      </c>
      <c r="L608" s="70">
        <f t="shared" si="190"/>
        <v>1.7539268556590663E+36</v>
      </c>
      <c r="M608" s="67">
        <f t="shared" si="201"/>
        <v>120.40000000000006</v>
      </c>
      <c r="N608" s="71">
        <v>602</v>
      </c>
      <c r="O608" s="94">
        <f t="shared" si="191"/>
        <v>602</v>
      </c>
      <c r="P608" s="94">
        <f t="shared" si="192"/>
        <v>10</v>
      </c>
      <c r="Q608" s="72">
        <v>1</v>
      </c>
      <c r="R608" s="94">
        <f>R$3/U$3</f>
        <v>0.90909090909090906</v>
      </c>
      <c r="S608" s="93">
        <f>S607*Q608</f>
        <v>7.7096729580218177E+30</v>
      </c>
      <c r="T608" s="93">
        <f t="shared" si="193"/>
        <v>4.0219774616182998E+35</v>
      </c>
      <c r="U608" s="93">
        <f t="shared" si="194"/>
        <v>1.7539268556590664E+37</v>
      </c>
      <c r="V608" s="93">
        <f t="shared" si="195"/>
        <v>8.7696342782953313E+37</v>
      </c>
      <c r="W608" s="93">
        <f t="shared" si="196"/>
        <v>410146.1333333333</v>
      </c>
      <c r="X608" s="94">
        <f t="shared" si="197"/>
        <v>43.608569973272523</v>
      </c>
      <c r="Y608" s="120">
        <f>X608/(($C608/R$3))</f>
        <v>2.958518994116182</v>
      </c>
    </row>
    <row r="609" spans="1:25">
      <c r="A609" s="67">
        <v>8192</v>
      </c>
      <c r="B609" s="67">
        <f t="shared" si="187"/>
        <v>20.100000000000001</v>
      </c>
      <c r="C609" s="112">
        <f t="shared" si="202"/>
        <v>14.74</v>
      </c>
      <c r="D609" s="116"/>
      <c r="E609" s="68">
        <f t="shared" si="186"/>
        <v>1411.9125813334192</v>
      </c>
      <c r="F609" s="80">
        <f t="shared" si="198"/>
        <v>0.70300000000000051</v>
      </c>
      <c r="G609" s="80">
        <f t="shared" si="199"/>
        <v>8.0299999999998715</v>
      </c>
      <c r="H609" s="80">
        <f t="shared" si="203"/>
        <v>4.0149999999999357</v>
      </c>
      <c r="I609" s="80">
        <f t="shared" si="203"/>
        <v>4.0149999999999357</v>
      </c>
      <c r="J609" s="81">
        <f t="shared" si="188"/>
        <v>5.9420899999999133</v>
      </c>
      <c r="K609" s="82">
        <f t="shared" si="189"/>
        <v>95.787827770245528</v>
      </c>
      <c r="L609" s="70">
        <f t="shared" si="190"/>
        <v>2.014732893880691E+36</v>
      </c>
      <c r="M609" s="67">
        <f t="shared" si="201"/>
        <v>120.60000000000005</v>
      </c>
      <c r="N609" s="71">
        <v>603</v>
      </c>
      <c r="O609" s="94">
        <f t="shared" si="191"/>
        <v>603</v>
      </c>
      <c r="P609" s="94">
        <f t="shared" si="192"/>
        <v>10</v>
      </c>
      <c r="Q609" s="72">
        <v>1</v>
      </c>
      <c r="R609" s="94">
        <f>R$3/U$3</f>
        <v>0.90909090909090906</v>
      </c>
      <c r="S609" s="93">
        <f>S608*Q609</f>
        <v>7.7096729580218177E+30</v>
      </c>
      <c r="T609" s="93">
        <f t="shared" si="193"/>
        <v>4.0482833977922882E+35</v>
      </c>
      <c r="U609" s="93">
        <f t="shared" si="194"/>
        <v>2.014732893880691E+37</v>
      </c>
      <c r="V609" s="93">
        <f t="shared" si="195"/>
        <v>1.0073664469403455E+38</v>
      </c>
      <c r="W609" s="93">
        <f t="shared" si="196"/>
        <v>410419.20000000001</v>
      </c>
      <c r="X609" s="94">
        <f t="shared" si="197"/>
        <v>49.767585317258565</v>
      </c>
      <c r="Y609" s="120">
        <f>X609/(($C609/R$3))</f>
        <v>3.3763626402482063</v>
      </c>
    </row>
    <row r="610" spans="1:25">
      <c r="A610" s="67">
        <v>8192</v>
      </c>
      <c r="B610" s="67">
        <f t="shared" si="187"/>
        <v>20.133333333333333</v>
      </c>
      <c r="C610" s="112">
        <f t="shared" si="202"/>
        <v>14.74</v>
      </c>
      <c r="D610" s="116"/>
      <c r="E610" s="68">
        <f t="shared" si="186"/>
        <v>1418.7828996632936</v>
      </c>
      <c r="F610" s="80">
        <f t="shared" si="198"/>
        <v>0.70400000000000051</v>
      </c>
      <c r="G610" s="80">
        <f t="shared" si="199"/>
        <v>8.0399999999998712</v>
      </c>
      <c r="H610" s="80">
        <f t="shared" si="203"/>
        <v>4.0199999999999356</v>
      </c>
      <c r="I610" s="80">
        <f t="shared" si="203"/>
        <v>4.0199999999999356</v>
      </c>
      <c r="J610" s="81">
        <f t="shared" si="188"/>
        <v>5.9561599999999126</v>
      </c>
      <c r="K610" s="82">
        <f t="shared" si="189"/>
        <v>96.253928063995502</v>
      </c>
      <c r="L610" s="70">
        <f t="shared" si="190"/>
        <v>2.3143203609591665E+36</v>
      </c>
      <c r="M610" s="67">
        <f t="shared" si="201"/>
        <v>120.80000000000007</v>
      </c>
      <c r="N610" s="71">
        <v>604</v>
      </c>
      <c r="O610" s="94">
        <f t="shared" si="191"/>
        <v>604</v>
      </c>
      <c r="P610" s="94">
        <f t="shared" si="192"/>
        <v>10</v>
      </c>
      <c r="Q610" s="72">
        <v>1</v>
      </c>
      <c r="R610" s="94">
        <f>R$3/U$3</f>
        <v>0.90909090909090906</v>
      </c>
      <c r="S610" s="93">
        <f>S609*Q610</f>
        <v>7.7096729580218177E+30</v>
      </c>
      <c r="T610" s="93">
        <f t="shared" si="193"/>
        <v>4.0747284454928316E+35</v>
      </c>
      <c r="U610" s="93">
        <f t="shared" si="194"/>
        <v>2.3143203609591667E+37</v>
      </c>
      <c r="V610" s="93">
        <f t="shared" si="195"/>
        <v>1.1571601804795833E+38</v>
      </c>
      <c r="W610" s="93">
        <f t="shared" si="196"/>
        <v>410692.26666666666</v>
      </c>
      <c r="X610" s="94">
        <f t="shared" si="197"/>
        <v>56.796922590488201</v>
      </c>
      <c r="Y610" s="120">
        <f>X610/(($C610/R$3))</f>
        <v>3.8532511933845455</v>
      </c>
    </row>
    <row r="611" spans="1:25">
      <c r="A611" s="67">
        <v>8192</v>
      </c>
      <c r="B611" s="67">
        <f t="shared" si="187"/>
        <v>20.166666666666668</v>
      </c>
      <c r="C611" s="112">
        <f t="shared" si="202"/>
        <v>14.74</v>
      </c>
      <c r="D611" s="116"/>
      <c r="E611" s="68">
        <f t="shared" si="186"/>
        <v>1425.6790579280587</v>
      </c>
      <c r="F611" s="80">
        <f t="shared" si="198"/>
        <v>0.70500000000000052</v>
      </c>
      <c r="G611" s="80">
        <f t="shared" si="199"/>
        <v>8.049999999999871</v>
      </c>
      <c r="H611" s="80">
        <f t="shared" si="203"/>
        <v>4.0249999999999355</v>
      </c>
      <c r="I611" s="80">
        <f t="shared" si="203"/>
        <v>4.0249999999999355</v>
      </c>
      <c r="J611" s="81">
        <f t="shared" si="188"/>
        <v>5.970249999999913</v>
      </c>
      <c r="K611" s="82">
        <f t="shared" si="189"/>
        <v>96.721781406245498</v>
      </c>
      <c r="L611" s="70">
        <f t="shared" si="190"/>
        <v>2.6584559915699392E+36</v>
      </c>
      <c r="M611" s="67">
        <f t="shared" si="201"/>
        <v>121.00000000000006</v>
      </c>
      <c r="N611" s="71">
        <v>605</v>
      </c>
      <c r="O611" s="94">
        <f t="shared" si="191"/>
        <v>605</v>
      </c>
      <c r="P611" s="94">
        <f t="shared" si="192"/>
        <v>10</v>
      </c>
      <c r="Q611" s="72">
        <v>1</v>
      </c>
      <c r="R611" s="94">
        <f>R$3/U$3</f>
        <v>0.90909090909090906</v>
      </c>
      <c r="S611" s="93">
        <f>S610*Q611</f>
        <v>7.7096729580218177E+30</v>
      </c>
      <c r="T611" s="93">
        <f t="shared" si="193"/>
        <v>4.1013131640768555E+35</v>
      </c>
      <c r="U611" s="93">
        <f t="shared" si="194"/>
        <v>2.6584559915699394E+37</v>
      </c>
      <c r="V611" s="93">
        <f t="shared" si="195"/>
        <v>1.3292279957849697E+38</v>
      </c>
      <c r="W611" s="93">
        <f t="shared" si="196"/>
        <v>410965.33333333337</v>
      </c>
      <c r="X611" s="94">
        <f t="shared" si="197"/>
        <v>64.819629353232244</v>
      </c>
      <c r="Y611" s="120">
        <f>X611/(($C611/R$3))</f>
        <v>4.3975325205720655</v>
      </c>
    </row>
    <row r="612" spans="1:25">
      <c r="A612" s="67">
        <v>8192</v>
      </c>
      <c r="B612" s="67">
        <f t="shared" si="187"/>
        <v>20.2</v>
      </c>
      <c r="C612" s="112">
        <f t="shared" si="202"/>
        <v>14.74</v>
      </c>
      <c r="D612" s="116"/>
      <c r="E612" s="68">
        <f t="shared" si="186"/>
        <v>1432.6011228556933</v>
      </c>
      <c r="F612" s="80">
        <f t="shared" si="198"/>
        <v>0.70600000000000052</v>
      </c>
      <c r="G612" s="80">
        <f t="shared" si="199"/>
        <v>8.0599999999998708</v>
      </c>
      <c r="H612" s="80">
        <f t="shared" si="203"/>
        <v>4.0299999999999354</v>
      </c>
      <c r="I612" s="80">
        <f t="shared" si="203"/>
        <v>4.0299999999999354</v>
      </c>
      <c r="J612" s="81">
        <f t="shared" si="188"/>
        <v>5.9843599999999126</v>
      </c>
      <c r="K612" s="82">
        <f t="shared" si="189"/>
        <v>97.191392323995473</v>
      </c>
      <c r="L612" s="70">
        <f t="shared" si="190"/>
        <v>3.0537640243484003E+36</v>
      </c>
      <c r="M612" s="67">
        <f t="shared" si="201"/>
        <v>121.20000000000006</v>
      </c>
      <c r="N612" s="71">
        <v>606</v>
      </c>
      <c r="O612" s="94">
        <f t="shared" si="191"/>
        <v>606</v>
      </c>
      <c r="P612" s="94">
        <f t="shared" si="192"/>
        <v>10</v>
      </c>
      <c r="Q612" s="72">
        <v>1</v>
      </c>
      <c r="R612" s="94">
        <f>R$3/U$3</f>
        <v>0.90909090909090906</v>
      </c>
      <c r="S612" s="93">
        <f>S611*Q612</f>
        <v>7.7096729580218177E+30</v>
      </c>
      <c r="T612" s="93">
        <f t="shared" si="193"/>
        <v>4.1280381144235915E+35</v>
      </c>
      <c r="U612" s="93">
        <f t="shared" si="194"/>
        <v>3.0537640243484002E+37</v>
      </c>
      <c r="V612" s="93">
        <f t="shared" si="195"/>
        <v>1.5268820121742002E+38</v>
      </c>
      <c r="W612" s="93">
        <f t="shared" si="196"/>
        <v>411238.40000000002</v>
      </c>
      <c r="X612" s="94">
        <f t="shared" si="197"/>
        <v>73.976158642488826</v>
      </c>
      <c r="Y612" s="120">
        <f>X612/(($C612/R$3))</f>
        <v>5.0187353217427972</v>
      </c>
    </row>
    <row r="613" spans="1:25">
      <c r="A613" s="67">
        <v>8192</v>
      </c>
      <c r="B613" s="67">
        <f t="shared" si="187"/>
        <v>20.233333333333334</v>
      </c>
      <c r="C613" s="112">
        <f t="shared" si="202"/>
        <v>14.74</v>
      </c>
      <c r="D613" s="116"/>
      <c r="E613" s="68">
        <f t="shared" si="186"/>
        <v>1439.5491612626179</v>
      </c>
      <c r="F613" s="80">
        <f t="shared" si="198"/>
        <v>0.70700000000000052</v>
      </c>
      <c r="G613" s="80">
        <f t="shared" si="199"/>
        <v>8.0699999999998706</v>
      </c>
      <c r="H613" s="80">
        <f t="shared" si="203"/>
        <v>4.0349999999999353</v>
      </c>
      <c r="I613" s="80">
        <f t="shared" si="203"/>
        <v>4.0349999999999353</v>
      </c>
      <c r="J613" s="81">
        <f t="shared" si="188"/>
        <v>5.9984899999999124</v>
      </c>
      <c r="K613" s="82">
        <f t="shared" si="189"/>
        <v>97.662765350245451</v>
      </c>
      <c r="L613" s="70">
        <f t="shared" si="190"/>
        <v>3.5078537113181338E+36</v>
      </c>
      <c r="M613" s="67">
        <f t="shared" si="201"/>
        <v>121.40000000000006</v>
      </c>
      <c r="N613" s="71">
        <v>607</v>
      </c>
      <c r="O613" s="94">
        <f t="shared" si="191"/>
        <v>607</v>
      </c>
      <c r="P613" s="94">
        <f t="shared" si="192"/>
        <v>10</v>
      </c>
      <c r="Q613" s="72">
        <v>1</v>
      </c>
      <c r="R613" s="94">
        <f>R$3/U$3</f>
        <v>0.90909090909090906</v>
      </c>
      <c r="S613" s="93">
        <f>S612*Q613</f>
        <v>7.7096729580218177E+30</v>
      </c>
      <c r="T613" s="93">
        <f t="shared" si="193"/>
        <v>4.154903858936686E+35</v>
      </c>
      <c r="U613" s="93">
        <f t="shared" si="194"/>
        <v>3.5078537113181337E+37</v>
      </c>
      <c r="V613" s="93">
        <f t="shared" si="195"/>
        <v>1.7539268556590666E+38</v>
      </c>
      <c r="W613" s="93">
        <f t="shared" si="196"/>
        <v>411511.46666666667</v>
      </c>
      <c r="X613" s="94">
        <f t="shared" si="197"/>
        <v>84.426832254449707</v>
      </c>
      <c r="Y613" s="120">
        <f>X613/(($C613/R$3))</f>
        <v>5.7277362452136842</v>
      </c>
    </row>
    <row r="614" spans="1:25">
      <c r="A614" s="67">
        <v>8192</v>
      </c>
      <c r="B614" s="67">
        <f t="shared" si="187"/>
        <v>20.266666666666666</v>
      </c>
      <c r="C614" s="112">
        <f t="shared" si="202"/>
        <v>14.74</v>
      </c>
      <c r="D614" s="116"/>
      <c r="E614" s="68">
        <f t="shared" si="186"/>
        <v>1446.5232400536925</v>
      </c>
      <c r="F614" s="80">
        <f t="shared" si="198"/>
        <v>0.70800000000000052</v>
      </c>
      <c r="G614" s="80">
        <f t="shared" si="199"/>
        <v>8.0799999999998704</v>
      </c>
      <c r="H614" s="80">
        <f t="shared" si="203"/>
        <v>4.0399999999999352</v>
      </c>
      <c r="I614" s="80">
        <f t="shared" si="203"/>
        <v>4.0399999999999352</v>
      </c>
      <c r="J614" s="81">
        <f t="shared" si="188"/>
        <v>6.0126399999999123</v>
      </c>
      <c r="K614" s="82">
        <f t="shared" si="189"/>
        <v>98.13590502399542</v>
      </c>
      <c r="L614" s="70">
        <f t="shared" si="190"/>
        <v>4.0294657877613844E+36</v>
      </c>
      <c r="M614" s="67">
        <f t="shared" si="201"/>
        <v>121.60000000000007</v>
      </c>
      <c r="N614" s="71">
        <v>608</v>
      </c>
      <c r="O614" s="94">
        <f t="shared" si="191"/>
        <v>608</v>
      </c>
      <c r="P614" s="94">
        <f t="shared" si="192"/>
        <v>10</v>
      </c>
      <c r="Q614" s="72">
        <v>1</v>
      </c>
      <c r="R614" s="94">
        <f>R$3/U$3</f>
        <v>0.90909090909090906</v>
      </c>
      <c r="S614" s="93">
        <f>S613*Q614</f>
        <v>7.7096729580218177E+30</v>
      </c>
      <c r="T614" s="93">
        <f t="shared" si="193"/>
        <v>4.1819109615462992E+35</v>
      </c>
      <c r="U614" s="93">
        <f t="shared" si="194"/>
        <v>4.0294657877613843E+37</v>
      </c>
      <c r="V614" s="93">
        <f t="shared" si="195"/>
        <v>2.0147328938806921E+38</v>
      </c>
      <c r="W614" s="93">
        <f t="shared" si="196"/>
        <v>411784.53333333333</v>
      </c>
      <c r="X614" s="94">
        <f t="shared" si="197"/>
        <v>96.354652808568005</v>
      </c>
      <c r="Y614" s="120">
        <f>X614/(($C614/R$3))</f>
        <v>6.5369506654388063</v>
      </c>
    </row>
    <row r="615" spans="1:25">
      <c r="A615" s="67">
        <v>8192</v>
      </c>
      <c r="B615" s="67">
        <f t="shared" si="187"/>
        <v>20.3</v>
      </c>
      <c r="C615" s="112">
        <f t="shared" si="202"/>
        <v>14.74</v>
      </c>
      <c r="D615" s="116"/>
      <c r="E615" s="68">
        <f t="shared" si="186"/>
        <v>1453.5234262222168</v>
      </c>
      <c r="F615" s="80">
        <f t="shared" si="198"/>
        <v>0.70900000000000052</v>
      </c>
      <c r="G615" s="80">
        <f t="shared" si="199"/>
        <v>8.0899999999998702</v>
      </c>
      <c r="H615" s="80">
        <f t="shared" si="203"/>
        <v>4.0449999999999351</v>
      </c>
      <c r="I615" s="80">
        <f t="shared" si="203"/>
        <v>4.0449999999999351</v>
      </c>
      <c r="J615" s="81">
        <f t="shared" si="188"/>
        <v>6.0268099999999114</v>
      </c>
      <c r="K615" s="82">
        <f t="shared" si="189"/>
        <v>98.610815890245377</v>
      </c>
      <c r="L615" s="70">
        <f t="shared" si="190"/>
        <v>4.6286407219183354E+36</v>
      </c>
      <c r="M615" s="67">
        <f t="shared" si="201"/>
        <v>121.80000000000005</v>
      </c>
      <c r="N615" s="71">
        <v>609</v>
      </c>
      <c r="O615" s="94">
        <f t="shared" si="191"/>
        <v>609</v>
      </c>
      <c r="P615" s="94">
        <f t="shared" si="192"/>
        <v>10</v>
      </c>
      <c r="Q615" s="72">
        <v>1</v>
      </c>
      <c r="R615" s="94">
        <f>R$3/U$3</f>
        <v>0.90909090909090906</v>
      </c>
      <c r="S615" s="93">
        <f>S614*Q615</f>
        <v>7.7096729580218177E+30</v>
      </c>
      <c r="T615" s="93">
        <f t="shared" si="193"/>
        <v>4.209059987711211E+35</v>
      </c>
      <c r="U615" s="93">
        <f t="shared" si="194"/>
        <v>4.6286407219183354E+37</v>
      </c>
      <c r="V615" s="93">
        <f t="shared" si="195"/>
        <v>2.3143203609591677E+38</v>
      </c>
      <c r="W615" s="93">
        <f t="shared" si="196"/>
        <v>412057.59999999998</v>
      </c>
      <c r="X615" s="94">
        <f t="shared" si="197"/>
        <v>109.96851400151421</v>
      </c>
      <c r="Y615" s="120">
        <f>X615/(($C615/R$3))</f>
        <v>7.4605504750009635</v>
      </c>
    </row>
    <row r="616" spans="1:25">
      <c r="A616" s="67">
        <v>8192</v>
      </c>
      <c r="B616" s="67">
        <f t="shared" si="187"/>
        <v>20.333333333333332</v>
      </c>
      <c r="C616" s="112">
        <f t="shared" si="202"/>
        <v>14.74</v>
      </c>
      <c r="D616" s="116"/>
      <c r="E616" s="68">
        <f t="shared" si="186"/>
        <v>1460.5497868499315</v>
      </c>
      <c r="F616" s="80">
        <f t="shared" si="198"/>
        <v>0.71000000000000052</v>
      </c>
      <c r="G616" s="80">
        <f t="shared" si="199"/>
        <v>8.09999999999987</v>
      </c>
      <c r="H616" s="80">
        <f t="shared" ref="H616:I631" si="204">H615+0.5%</f>
        <v>4.049999999999935</v>
      </c>
      <c r="I616" s="80">
        <f t="shared" si="204"/>
        <v>4.049999999999935</v>
      </c>
      <c r="J616" s="81">
        <f t="shared" si="188"/>
        <v>6.0409999999999107</v>
      </c>
      <c r="K616" s="82">
        <f t="shared" si="189"/>
        <v>99.087502499995352</v>
      </c>
      <c r="L616" s="70">
        <f t="shared" si="190"/>
        <v>5.3169119831398795E+36</v>
      </c>
      <c r="M616" s="67">
        <f t="shared" si="201"/>
        <v>122.00000000000007</v>
      </c>
      <c r="N616" s="71">
        <v>610</v>
      </c>
      <c r="O616" s="94">
        <f t="shared" si="191"/>
        <v>610</v>
      </c>
      <c r="P616" s="94">
        <f t="shared" si="192"/>
        <v>10</v>
      </c>
      <c r="Q616" s="72">
        <v>4</v>
      </c>
      <c r="R616" s="94">
        <f>R$3/U$3</f>
        <v>0.90909090909090906</v>
      </c>
      <c r="S616" s="93">
        <f>S615*Q616</f>
        <v>3.0838691832087271E+31</v>
      </c>
      <c r="T616" s="93">
        <f t="shared" si="193"/>
        <v>1.6945406017683687E+36</v>
      </c>
      <c r="U616" s="93">
        <f t="shared" si="194"/>
        <v>5.3169119831398798E+37</v>
      </c>
      <c r="V616" s="93">
        <f t="shared" si="195"/>
        <v>2.6584559915699398E+38</v>
      </c>
      <c r="W616" s="93">
        <f t="shared" si="196"/>
        <v>412330.66666666663</v>
      </c>
      <c r="X616" s="94">
        <f t="shared" si="197"/>
        <v>31.376716365434497</v>
      </c>
      <c r="Y616" s="120">
        <f>X616/(($C616/R$3))</f>
        <v>2.1286781794731682</v>
      </c>
    </row>
    <row r="617" spans="1:25">
      <c r="A617" s="67">
        <v>8192</v>
      </c>
      <c r="B617" s="67">
        <f t="shared" si="187"/>
        <v>20.366666666666667</v>
      </c>
      <c r="C617" s="112">
        <f t="shared" si="202"/>
        <v>14.74</v>
      </c>
      <c r="D617" s="116"/>
      <c r="E617" s="68">
        <f t="shared" si="186"/>
        <v>1467.6023891070165</v>
      </c>
      <c r="F617" s="80">
        <f t="shared" si="198"/>
        <v>0.71100000000000052</v>
      </c>
      <c r="G617" s="80">
        <f t="shared" si="199"/>
        <v>8.1099999999998698</v>
      </c>
      <c r="H617" s="80">
        <f t="shared" si="204"/>
        <v>4.0549999999999349</v>
      </c>
      <c r="I617" s="80">
        <f t="shared" si="204"/>
        <v>4.0549999999999349</v>
      </c>
      <c r="J617" s="81">
        <f t="shared" si="188"/>
        <v>6.0552099999999109</v>
      </c>
      <c r="K617" s="82">
        <f t="shared" si="189"/>
        <v>99.565969410245344</v>
      </c>
      <c r="L617" s="70">
        <f t="shared" si="190"/>
        <v>6.1075280486968042E+36</v>
      </c>
      <c r="M617" s="67">
        <f t="shared" si="201"/>
        <v>122.20000000000006</v>
      </c>
      <c r="N617" s="71">
        <v>611</v>
      </c>
      <c r="O617" s="94">
        <f t="shared" si="191"/>
        <v>611</v>
      </c>
      <c r="P617" s="94">
        <f t="shared" si="192"/>
        <v>10</v>
      </c>
      <c r="Q617" s="72">
        <v>1</v>
      </c>
      <c r="R617" s="94">
        <f>R$3/U$3</f>
        <v>0.90909090909090906</v>
      </c>
      <c r="S617" s="93">
        <f>S616*Q617</f>
        <v>3.0838691832087271E+31</v>
      </c>
      <c r="T617" s="93">
        <f t="shared" si="193"/>
        <v>1.7055144320791017E+36</v>
      </c>
      <c r="U617" s="93">
        <f t="shared" si="194"/>
        <v>6.1075280486968042E+37</v>
      </c>
      <c r="V617" s="93">
        <f t="shared" si="195"/>
        <v>3.0537640243484019E+38</v>
      </c>
      <c r="W617" s="93">
        <f t="shared" si="196"/>
        <v>412603.73333333334</v>
      </c>
      <c r="X617" s="94">
        <f t="shared" si="197"/>
        <v>35.810474152666316</v>
      </c>
      <c r="Y617" s="120">
        <f>X617/(($C617/R$3))</f>
        <v>2.429475858389845</v>
      </c>
    </row>
    <row r="618" spans="1:25">
      <c r="A618" s="67">
        <v>8192</v>
      </c>
      <c r="B618" s="67">
        <f t="shared" si="187"/>
        <v>20.399999999999999</v>
      </c>
      <c r="C618" s="112">
        <f t="shared" si="202"/>
        <v>14.74</v>
      </c>
      <c r="D618" s="116"/>
      <c r="E618" s="68">
        <f t="shared" si="186"/>
        <v>1474.6813002520908</v>
      </c>
      <c r="F618" s="80">
        <f t="shared" si="198"/>
        <v>0.71200000000000052</v>
      </c>
      <c r="G618" s="80">
        <f t="shared" si="199"/>
        <v>8.1199999999998695</v>
      </c>
      <c r="H618" s="80">
        <f t="shared" si="204"/>
        <v>4.0599999999999348</v>
      </c>
      <c r="I618" s="80">
        <f t="shared" si="204"/>
        <v>4.0599999999999348</v>
      </c>
      <c r="J618" s="81">
        <f t="shared" si="188"/>
        <v>6.0694399999999105</v>
      </c>
      <c r="K618" s="82">
        <f t="shared" si="189"/>
        <v>100.0462211839953</v>
      </c>
      <c r="L618" s="70">
        <f t="shared" si="190"/>
        <v>7.0157074226362699E+36</v>
      </c>
      <c r="M618" s="67">
        <f t="shared" si="201"/>
        <v>122.40000000000008</v>
      </c>
      <c r="N618" s="71">
        <v>612</v>
      </c>
      <c r="O618" s="94">
        <f t="shared" si="191"/>
        <v>612</v>
      </c>
      <c r="P618" s="94">
        <f t="shared" si="192"/>
        <v>10</v>
      </c>
      <c r="Q618" s="72">
        <v>1</v>
      </c>
      <c r="R618" s="94">
        <f>R$3/U$3</f>
        <v>0.90909090909090906</v>
      </c>
      <c r="S618" s="93">
        <f>S617*Q618</f>
        <v>3.0838691832087271E+31</v>
      </c>
      <c r="T618" s="93">
        <f t="shared" si="193"/>
        <v>1.7165457140395819E+36</v>
      </c>
      <c r="U618" s="93">
        <f t="shared" si="194"/>
        <v>7.0157074226362702E+37</v>
      </c>
      <c r="V618" s="93">
        <f t="shared" si="195"/>
        <v>3.5078537113181348E+38</v>
      </c>
      <c r="W618" s="93">
        <f t="shared" si="196"/>
        <v>412876.79999999999</v>
      </c>
      <c r="X618" s="94">
        <f t="shared" si="197"/>
        <v>40.871078266398527</v>
      </c>
      <c r="Y618" s="120">
        <f>X618/(($C618/R$3))</f>
        <v>2.7728004251288008</v>
      </c>
    </row>
    <row r="619" spans="1:25">
      <c r="A619" s="67">
        <v>8192</v>
      </c>
      <c r="B619" s="67">
        <f t="shared" si="187"/>
        <v>20.433333333333334</v>
      </c>
      <c r="C619" s="112">
        <f t="shared" si="202"/>
        <v>14.74</v>
      </c>
      <c r="D619" s="116"/>
      <c r="E619" s="68">
        <f t="shared" si="186"/>
        <v>1481.7865876322155</v>
      </c>
      <c r="F619" s="80">
        <f t="shared" si="198"/>
        <v>0.71300000000000052</v>
      </c>
      <c r="G619" s="80">
        <f t="shared" si="199"/>
        <v>8.1299999999998693</v>
      </c>
      <c r="H619" s="80">
        <f t="shared" si="204"/>
        <v>4.0649999999999347</v>
      </c>
      <c r="I619" s="80">
        <f t="shared" si="204"/>
        <v>4.0649999999999347</v>
      </c>
      <c r="J619" s="81">
        <f t="shared" si="188"/>
        <v>6.0836899999999101</v>
      </c>
      <c r="K619" s="82">
        <f t="shared" si="189"/>
        <v>100.52826239024529</v>
      </c>
      <c r="L619" s="70">
        <f t="shared" si="190"/>
        <v>8.0589315755227712E+36</v>
      </c>
      <c r="M619" s="67">
        <f t="shared" si="201"/>
        <v>122.60000000000007</v>
      </c>
      <c r="N619" s="71">
        <v>613</v>
      </c>
      <c r="O619" s="94">
        <f t="shared" si="191"/>
        <v>613</v>
      </c>
      <c r="P619" s="94">
        <f t="shared" si="192"/>
        <v>10</v>
      </c>
      <c r="Q619" s="72">
        <v>1</v>
      </c>
      <c r="R619" s="94">
        <f>R$3/U$3</f>
        <v>0.90909090909090906</v>
      </c>
      <c r="S619" s="93">
        <f>S618*Q619</f>
        <v>3.0838691832087271E+31</v>
      </c>
      <c r="T619" s="93">
        <f t="shared" si="193"/>
        <v>1.7276346762875216E+36</v>
      </c>
      <c r="U619" s="93">
        <f t="shared" si="194"/>
        <v>8.0589315755227715E+37</v>
      </c>
      <c r="V619" s="93">
        <f t="shared" si="195"/>
        <v>4.0294657877613857E+38</v>
      </c>
      <c r="W619" s="93">
        <f t="shared" si="196"/>
        <v>413149.8666666667</v>
      </c>
      <c r="X619" s="94">
        <f t="shared" si="197"/>
        <v>46.647197385736916</v>
      </c>
      <c r="Y619" s="120">
        <f>X619/(($C619/R$3))</f>
        <v>3.164667393876317</v>
      </c>
    </row>
    <row r="620" spans="1:25">
      <c r="A620" s="67">
        <v>8192</v>
      </c>
      <c r="B620" s="67">
        <f t="shared" si="187"/>
        <v>20.466666666666665</v>
      </c>
      <c r="C620" s="112">
        <f t="shared" si="202"/>
        <v>14.74</v>
      </c>
      <c r="D620" s="116"/>
      <c r="E620" s="68">
        <f t="shared" si="186"/>
        <v>1488.9183186828902</v>
      </c>
      <c r="F620" s="80">
        <f t="shared" si="198"/>
        <v>0.71400000000000052</v>
      </c>
      <c r="G620" s="80">
        <f t="shared" si="199"/>
        <v>8.1399999999998691</v>
      </c>
      <c r="H620" s="80">
        <f t="shared" si="204"/>
        <v>4.0699999999999346</v>
      </c>
      <c r="I620" s="80">
        <f t="shared" si="204"/>
        <v>4.0699999999999346</v>
      </c>
      <c r="J620" s="81">
        <f t="shared" si="188"/>
        <v>6.0979599999999108</v>
      </c>
      <c r="K620" s="82">
        <f t="shared" si="189"/>
        <v>101.01209760399527</v>
      </c>
      <c r="L620" s="70">
        <f t="shared" si="190"/>
        <v>9.2572814438366707E+36</v>
      </c>
      <c r="M620" s="67">
        <f t="shared" si="201"/>
        <v>122.80000000000005</v>
      </c>
      <c r="N620" s="71">
        <v>614</v>
      </c>
      <c r="O620" s="94">
        <f t="shared" si="191"/>
        <v>614</v>
      </c>
      <c r="P620" s="94">
        <f t="shared" si="192"/>
        <v>10</v>
      </c>
      <c r="Q620" s="72">
        <v>1</v>
      </c>
      <c r="R620" s="94">
        <f>R$3/U$3</f>
        <v>0.90909090909090906</v>
      </c>
      <c r="S620" s="93">
        <f>S619*Q620</f>
        <v>3.0838691832087271E+31</v>
      </c>
      <c r="T620" s="93">
        <f t="shared" si="193"/>
        <v>1.7387815480762828E+36</v>
      </c>
      <c r="U620" s="93">
        <f t="shared" si="194"/>
        <v>9.2572814438366707E+37</v>
      </c>
      <c r="V620" s="93">
        <f t="shared" si="195"/>
        <v>4.6286407219183354E+38</v>
      </c>
      <c r="W620" s="93">
        <f t="shared" si="196"/>
        <v>413422.93333333335</v>
      </c>
      <c r="X620" s="94">
        <f t="shared" si="197"/>
        <v>53.240048780587479</v>
      </c>
      <c r="Y620" s="120">
        <f>X620/(($C620/R$3))</f>
        <v>3.6119436079095983</v>
      </c>
    </row>
    <row r="621" spans="1:25">
      <c r="A621" s="67">
        <v>8192</v>
      </c>
      <c r="B621" s="67">
        <f t="shared" si="187"/>
        <v>20.5</v>
      </c>
      <c r="C621" s="112">
        <f t="shared" si="202"/>
        <v>14.74</v>
      </c>
      <c r="D621" s="116"/>
      <c r="E621" s="68">
        <f t="shared" si="186"/>
        <v>1496.0765609280547</v>
      </c>
      <c r="F621" s="80">
        <f t="shared" si="198"/>
        <v>0.71500000000000052</v>
      </c>
      <c r="G621" s="80">
        <f t="shared" si="199"/>
        <v>8.1499999999998689</v>
      </c>
      <c r="H621" s="80">
        <f t="shared" si="204"/>
        <v>4.0749999999999345</v>
      </c>
      <c r="I621" s="80">
        <f t="shared" si="204"/>
        <v>4.0749999999999345</v>
      </c>
      <c r="J621" s="81">
        <f t="shared" si="188"/>
        <v>6.1122499999999098</v>
      </c>
      <c r="K621" s="82">
        <f t="shared" si="189"/>
        <v>101.49773140624524</v>
      </c>
      <c r="L621" s="70">
        <f t="shared" si="190"/>
        <v>1.0633823966279764E+37</v>
      </c>
      <c r="M621" s="67">
        <f t="shared" si="201"/>
        <v>123.00000000000007</v>
      </c>
      <c r="N621" s="71">
        <v>615</v>
      </c>
      <c r="O621" s="94">
        <f t="shared" si="191"/>
        <v>615</v>
      </c>
      <c r="P621" s="94">
        <f t="shared" si="192"/>
        <v>10</v>
      </c>
      <c r="Q621" s="72">
        <v>1</v>
      </c>
      <c r="R621" s="94">
        <f>R$3/U$3</f>
        <v>0.90909090909090906</v>
      </c>
      <c r="S621" s="93">
        <f>S620*Q621</f>
        <v>3.0838691832087271E+31</v>
      </c>
      <c r="T621" s="93">
        <f t="shared" si="193"/>
        <v>1.7499865592757227E+36</v>
      </c>
      <c r="U621" s="93">
        <f t="shared" si="194"/>
        <v>1.0633823966279763E+38</v>
      </c>
      <c r="V621" s="93">
        <f t="shared" si="195"/>
        <v>5.3169119831398819E+38</v>
      </c>
      <c r="W621" s="93">
        <f t="shared" si="196"/>
        <v>413696</v>
      </c>
      <c r="X621" s="94">
        <f t="shared" si="197"/>
        <v>60.765175080435171</v>
      </c>
      <c r="Y621" s="120">
        <f>X621/(($C621/R$3))</f>
        <v>4.1224677802194822</v>
      </c>
    </row>
    <row r="622" spans="1:25">
      <c r="A622" s="67">
        <v>8192</v>
      </c>
      <c r="B622" s="67">
        <f t="shared" si="187"/>
        <v>20.533333333333335</v>
      </c>
      <c r="C622" s="112">
        <f t="shared" si="202"/>
        <v>14.74</v>
      </c>
      <c r="D622" s="116"/>
      <c r="E622" s="68">
        <f t="shared" si="186"/>
        <v>1503.2613819800895</v>
      </c>
      <c r="F622" s="80">
        <f t="shared" si="198"/>
        <v>0.71600000000000052</v>
      </c>
      <c r="G622" s="80">
        <f t="shared" si="199"/>
        <v>8.1599999999998687</v>
      </c>
      <c r="H622" s="80">
        <f t="shared" si="204"/>
        <v>4.0799999999999343</v>
      </c>
      <c r="I622" s="80">
        <f t="shared" si="204"/>
        <v>4.0799999999999343</v>
      </c>
      <c r="J622" s="81">
        <f t="shared" si="188"/>
        <v>6.1265599999999099</v>
      </c>
      <c r="K622" s="82">
        <f t="shared" si="189"/>
        <v>101.98516838399522</v>
      </c>
      <c r="L622" s="70">
        <f t="shared" si="190"/>
        <v>1.2215056097393611E+37</v>
      </c>
      <c r="M622" s="67">
        <f t="shared" si="201"/>
        <v>123.20000000000006</v>
      </c>
      <c r="N622" s="71">
        <v>616</v>
      </c>
      <c r="O622" s="94">
        <f t="shared" si="191"/>
        <v>616</v>
      </c>
      <c r="P622" s="94">
        <f t="shared" si="192"/>
        <v>10</v>
      </c>
      <c r="Q622" s="72">
        <v>1</v>
      </c>
      <c r="R622" s="94">
        <f>R$3/U$3</f>
        <v>0.90909090909090906</v>
      </c>
      <c r="S622" s="93">
        <f>S621*Q622</f>
        <v>3.0838691832087271E+31</v>
      </c>
      <c r="T622" s="93">
        <f t="shared" si="193"/>
        <v>1.7612499403730326E+36</v>
      </c>
      <c r="U622" s="93">
        <f t="shared" si="194"/>
        <v>1.221505609739361E+38</v>
      </c>
      <c r="V622" s="93">
        <f t="shared" si="195"/>
        <v>6.1075280486968053E+38</v>
      </c>
      <c r="W622" s="93">
        <f t="shared" si="196"/>
        <v>413969.06666666665</v>
      </c>
      <c r="X622" s="94">
        <f t="shared" si="197"/>
        <v>69.354472737733417</v>
      </c>
      <c r="Y622" s="120">
        <f>X622/(($C622/R$3))</f>
        <v>4.7051881097512496</v>
      </c>
    </row>
    <row r="623" spans="1:25">
      <c r="A623" s="67">
        <v>8192</v>
      </c>
      <c r="B623" s="67">
        <f t="shared" si="187"/>
        <v>20.566666666666666</v>
      </c>
      <c r="C623" s="112">
        <f t="shared" si="202"/>
        <v>14.74</v>
      </c>
      <c r="D623" s="116"/>
      <c r="E623" s="68">
        <f t="shared" si="186"/>
        <v>1510.4728495398142</v>
      </c>
      <c r="F623" s="80">
        <f t="shared" si="198"/>
        <v>0.71700000000000053</v>
      </c>
      <c r="G623" s="80">
        <f t="shared" si="199"/>
        <v>8.1699999999998685</v>
      </c>
      <c r="H623" s="80">
        <f t="shared" si="204"/>
        <v>4.0849999999999342</v>
      </c>
      <c r="I623" s="80">
        <f t="shared" si="204"/>
        <v>4.0849999999999342</v>
      </c>
      <c r="J623" s="81">
        <f t="shared" si="188"/>
        <v>6.1408899999999091</v>
      </c>
      <c r="K623" s="82">
        <f t="shared" si="189"/>
        <v>102.4744131302452</v>
      </c>
      <c r="L623" s="70">
        <f t="shared" si="190"/>
        <v>1.4031414845272545E+37</v>
      </c>
      <c r="M623" s="67">
        <f t="shared" si="201"/>
        <v>123.40000000000008</v>
      </c>
      <c r="N623" s="71">
        <v>617</v>
      </c>
      <c r="O623" s="94">
        <f t="shared" si="191"/>
        <v>617</v>
      </c>
      <c r="P623" s="94">
        <f t="shared" si="192"/>
        <v>10</v>
      </c>
      <c r="Q623" s="72">
        <v>1</v>
      </c>
      <c r="R623" s="94">
        <f>R$3/U$3</f>
        <v>0.90909090909090906</v>
      </c>
      <c r="S623" s="93">
        <f>S622*Q623</f>
        <v>3.0838691832087271E+31</v>
      </c>
      <c r="T623" s="93">
        <f t="shared" si="193"/>
        <v>1.7725719224735792E+36</v>
      </c>
      <c r="U623" s="93">
        <f t="shared" si="194"/>
        <v>1.4031414845272544E+38</v>
      </c>
      <c r="V623" s="93">
        <f t="shared" si="195"/>
        <v>7.0157074226362726E+38</v>
      </c>
      <c r="W623" s="93">
        <f t="shared" si="196"/>
        <v>414242.1333333333</v>
      </c>
      <c r="X623" s="94">
        <f t="shared" si="197"/>
        <v>79.15850785728378</v>
      </c>
      <c r="Y623" s="120">
        <f>X623/(($C623/R$3))</f>
        <v>5.3703193933028341</v>
      </c>
    </row>
    <row r="624" spans="1:25">
      <c r="A624" s="67">
        <v>8192</v>
      </c>
      <c r="B624" s="67">
        <f t="shared" si="187"/>
        <v>20.6</v>
      </c>
      <c r="C624" s="112">
        <f t="shared" si="202"/>
        <v>14.74</v>
      </c>
      <c r="D624" s="116"/>
      <c r="E624" s="68">
        <f t="shared" si="186"/>
        <v>1517.7110313964884</v>
      </c>
      <c r="F624" s="80">
        <f t="shared" si="198"/>
        <v>0.71800000000000053</v>
      </c>
      <c r="G624" s="80">
        <f t="shared" si="199"/>
        <v>8.1799999999998683</v>
      </c>
      <c r="H624" s="80">
        <f t="shared" si="204"/>
        <v>4.0899999999999341</v>
      </c>
      <c r="I624" s="80">
        <f t="shared" si="204"/>
        <v>4.0899999999999341</v>
      </c>
      <c r="J624" s="81">
        <f t="shared" si="188"/>
        <v>6.1552399999999086</v>
      </c>
      <c r="K624" s="82">
        <f t="shared" si="189"/>
        <v>102.96547024399514</v>
      </c>
      <c r="L624" s="70">
        <f t="shared" si="190"/>
        <v>1.6117863151045547E+37</v>
      </c>
      <c r="M624" s="67">
        <f t="shared" si="201"/>
        <v>123.60000000000007</v>
      </c>
      <c r="N624" s="71">
        <v>618</v>
      </c>
      <c r="O624" s="94">
        <f t="shared" si="191"/>
        <v>618</v>
      </c>
      <c r="P624" s="94">
        <f t="shared" si="192"/>
        <v>10</v>
      </c>
      <c r="Q624" s="72">
        <v>1</v>
      </c>
      <c r="R624" s="94">
        <f>R$3/U$3</f>
        <v>0.90909090909090906</v>
      </c>
      <c r="S624" s="93">
        <f>S623*Q624</f>
        <v>3.0838691832087271E+31</v>
      </c>
      <c r="T624" s="93">
        <f t="shared" si="193"/>
        <v>1.7839527373017454E+36</v>
      </c>
      <c r="U624" s="93">
        <f t="shared" si="194"/>
        <v>1.6117863151045547E+38</v>
      </c>
      <c r="V624" s="93">
        <f t="shared" si="195"/>
        <v>8.058931575522773E+38</v>
      </c>
      <c r="W624" s="93">
        <f t="shared" si="196"/>
        <v>414515.20000000001</v>
      </c>
      <c r="X624" s="94">
        <f t="shared" si="197"/>
        <v>90.349160120822773</v>
      </c>
      <c r="Y624" s="120">
        <f>X624/(($C624/R$3))</f>
        <v>6.1295223962566334</v>
      </c>
    </row>
    <row r="625" spans="1:25">
      <c r="A625" s="67">
        <v>8192</v>
      </c>
      <c r="B625" s="67">
        <f t="shared" si="187"/>
        <v>20.633333333333333</v>
      </c>
      <c r="C625" s="112">
        <f t="shared" si="202"/>
        <v>14.74</v>
      </c>
      <c r="D625" s="116"/>
      <c r="E625" s="68">
        <f t="shared" si="186"/>
        <v>1524.9759954278134</v>
      </c>
      <c r="F625" s="80">
        <f t="shared" si="198"/>
        <v>0.71900000000000053</v>
      </c>
      <c r="G625" s="80">
        <f t="shared" si="199"/>
        <v>8.1899999999998681</v>
      </c>
      <c r="H625" s="80">
        <f t="shared" si="204"/>
        <v>4.094999999999934</v>
      </c>
      <c r="I625" s="80">
        <f t="shared" si="204"/>
        <v>4.094999999999934</v>
      </c>
      <c r="J625" s="81">
        <f t="shared" si="188"/>
        <v>6.169609999999909</v>
      </c>
      <c r="K625" s="82">
        <f t="shared" si="189"/>
        <v>103.45834433024514</v>
      </c>
      <c r="L625" s="70">
        <f t="shared" si="190"/>
        <v>1.8514562887673351E+37</v>
      </c>
      <c r="M625" s="67">
        <f t="shared" si="201"/>
        <v>123.80000000000005</v>
      </c>
      <c r="N625" s="71">
        <v>619</v>
      </c>
      <c r="O625" s="94">
        <f t="shared" si="191"/>
        <v>619</v>
      </c>
      <c r="P625" s="94">
        <f t="shared" si="192"/>
        <v>10</v>
      </c>
      <c r="Q625" s="72">
        <v>1</v>
      </c>
      <c r="R625" s="94">
        <f>R$3/U$3</f>
        <v>0.90909090909090906</v>
      </c>
      <c r="S625" s="93">
        <f>S624*Q625</f>
        <v>3.0838691832087271E+31</v>
      </c>
      <c r="T625" s="93">
        <f t="shared" si="193"/>
        <v>1.7953926172017743E+36</v>
      </c>
      <c r="U625" s="93">
        <f t="shared" si="194"/>
        <v>1.8514562887673349E+38</v>
      </c>
      <c r="V625" s="93">
        <f t="shared" si="195"/>
        <v>9.2572814438366753E+38</v>
      </c>
      <c r="W625" s="93">
        <f t="shared" si="196"/>
        <v>414788.26666666666</v>
      </c>
      <c r="X625" s="94">
        <f t="shared" si="197"/>
        <v>103.12264131134387</v>
      </c>
      <c r="Y625" s="120">
        <f>X625/(($C625/R$3))</f>
        <v>6.9961086371332337</v>
      </c>
    </row>
    <row r="626" spans="1:25">
      <c r="A626" s="67">
        <v>8192</v>
      </c>
      <c r="B626" s="67">
        <f t="shared" si="187"/>
        <v>20.666666666666668</v>
      </c>
      <c r="C626" s="112">
        <f t="shared" si="202"/>
        <v>14.74</v>
      </c>
      <c r="D626" s="116"/>
      <c r="E626" s="68">
        <f t="shared" si="186"/>
        <v>1532.2678095999279</v>
      </c>
      <c r="F626" s="80">
        <f t="shared" si="198"/>
        <v>0.72000000000000053</v>
      </c>
      <c r="G626" s="80">
        <f t="shared" si="199"/>
        <v>8.1999999999998678</v>
      </c>
      <c r="H626" s="80">
        <f t="shared" si="204"/>
        <v>4.0999999999999339</v>
      </c>
      <c r="I626" s="80">
        <f t="shared" si="204"/>
        <v>4.0999999999999339</v>
      </c>
      <c r="J626" s="81">
        <f t="shared" si="188"/>
        <v>6.1839999999999087</v>
      </c>
      <c r="K626" s="82">
        <f t="shared" si="189"/>
        <v>103.95303999999511</v>
      </c>
      <c r="L626" s="70">
        <f t="shared" si="190"/>
        <v>2.1267647932559532E+37</v>
      </c>
      <c r="M626" s="67">
        <f t="shared" si="201"/>
        <v>124.00000000000007</v>
      </c>
      <c r="N626" s="71">
        <v>620</v>
      </c>
      <c r="O626" s="94">
        <f t="shared" si="191"/>
        <v>620</v>
      </c>
      <c r="P626" s="94">
        <f t="shared" si="192"/>
        <v>10</v>
      </c>
      <c r="Q626" s="72">
        <v>4</v>
      </c>
      <c r="R626" s="94">
        <f>R$3/U$3</f>
        <v>0.90909090909090906</v>
      </c>
      <c r="S626" s="93">
        <f>S625*Q626</f>
        <v>1.2335476732834908E+32</v>
      </c>
      <c r="T626" s="93">
        <f t="shared" si="193"/>
        <v>7.227567180554415E+36</v>
      </c>
      <c r="U626" s="93">
        <f t="shared" si="194"/>
        <v>2.126764793255953E+38</v>
      </c>
      <c r="V626" s="93">
        <f t="shared" si="195"/>
        <v>1.0633823966279765E+39</v>
      </c>
      <c r="W626" s="93">
        <f t="shared" si="196"/>
        <v>415061.33333333337</v>
      </c>
      <c r="X626" s="94">
        <f t="shared" si="197"/>
        <v>29.42573538407169</v>
      </c>
      <c r="Y626" s="120">
        <f>X626/(($C626/R$3))</f>
        <v>1.9963185470876315</v>
      </c>
    </row>
    <row r="627" spans="1:25">
      <c r="A627" s="67">
        <v>8192</v>
      </c>
      <c r="B627" s="67">
        <f t="shared" si="187"/>
        <v>20.7</v>
      </c>
      <c r="C627" s="112">
        <f t="shared" si="202"/>
        <v>14.74</v>
      </c>
      <c r="D627" s="116"/>
      <c r="E627" s="68">
        <f t="shared" si="186"/>
        <v>1539.5865419674126</v>
      </c>
      <c r="F627" s="80">
        <f t="shared" si="198"/>
        <v>0.72100000000000053</v>
      </c>
      <c r="G627" s="80">
        <f t="shared" si="199"/>
        <v>8.2099999999998676</v>
      </c>
      <c r="H627" s="80">
        <f t="shared" si="204"/>
        <v>4.1049999999999338</v>
      </c>
      <c r="I627" s="80">
        <f t="shared" si="204"/>
        <v>4.1049999999999338</v>
      </c>
      <c r="J627" s="81">
        <f t="shared" si="188"/>
        <v>6.1984099999999085</v>
      </c>
      <c r="K627" s="82">
        <f t="shared" si="189"/>
        <v>104.44956187024509</v>
      </c>
      <c r="L627" s="70">
        <f t="shared" si="190"/>
        <v>2.4430112194787231E+37</v>
      </c>
      <c r="M627" s="67">
        <f t="shared" si="201"/>
        <v>124.20000000000006</v>
      </c>
      <c r="N627" s="71">
        <v>621</v>
      </c>
      <c r="O627" s="94">
        <f t="shared" si="191"/>
        <v>621</v>
      </c>
      <c r="P627" s="94">
        <f t="shared" si="192"/>
        <v>10</v>
      </c>
      <c r="Q627" s="72">
        <v>1</v>
      </c>
      <c r="R627" s="94">
        <f>R$3/U$3</f>
        <v>0.90909090909090906</v>
      </c>
      <c r="S627" s="93">
        <f>S626*Q627</f>
        <v>1.2335476732834908E+32</v>
      </c>
      <c r="T627" s="93">
        <f t="shared" si="193"/>
        <v>7.2738020187948589E+36</v>
      </c>
      <c r="U627" s="93">
        <f t="shared" si="194"/>
        <v>2.4430112194787232E+38</v>
      </c>
      <c r="V627" s="93">
        <f t="shared" si="195"/>
        <v>1.2215056097393617E+39</v>
      </c>
      <c r="W627" s="93">
        <f t="shared" si="196"/>
        <v>415334.40000000002</v>
      </c>
      <c r="X627" s="94">
        <f t="shared" si="197"/>
        <v>33.586440944724629</v>
      </c>
      <c r="Y627" s="120">
        <f>X627/(($C627/R$3))</f>
        <v>2.2785916516095406</v>
      </c>
    </row>
    <row r="628" spans="1:25">
      <c r="A628" s="67">
        <v>8192</v>
      </c>
      <c r="B628" s="67">
        <f t="shared" si="187"/>
        <v>20.733333333333334</v>
      </c>
      <c r="C628" s="112">
        <f t="shared" si="202"/>
        <v>14.74</v>
      </c>
      <c r="D628" s="116"/>
      <c r="E628" s="68">
        <f t="shared" si="186"/>
        <v>1546.9322606732874</v>
      </c>
      <c r="F628" s="80">
        <f t="shared" si="198"/>
        <v>0.72200000000000053</v>
      </c>
      <c r="G628" s="80">
        <f t="shared" si="199"/>
        <v>8.2199999999998674</v>
      </c>
      <c r="H628" s="80">
        <f t="shared" si="204"/>
        <v>4.1099999999999337</v>
      </c>
      <c r="I628" s="80">
        <f t="shared" si="204"/>
        <v>4.1099999999999337</v>
      </c>
      <c r="J628" s="81">
        <f t="shared" si="188"/>
        <v>6.2128399999999084</v>
      </c>
      <c r="K628" s="82">
        <f t="shared" si="189"/>
        <v>104.94791456399507</v>
      </c>
      <c r="L628" s="70">
        <f t="shared" si="190"/>
        <v>2.8062829690545099E+37</v>
      </c>
      <c r="M628" s="67">
        <f t="shared" si="201"/>
        <v>124.40000000000006</v>
      </c>
      <c r="N628" s="71">
        <v>622</v>
      </c>
      <c r="O628" s="94">
        <f t="shared" si="191"/>
        <v>622</v>
      </c>
      <c r="P628" s="94">
        <f t="shared" si="192"/>
        <v>10</v>
      </c>
      <c r="Q628" s="72">
        <v>1</v>
      </c>
      <c r="R628" s="94">
        <f>R$3/U$3</f>
        <v>0.90909090909090906</v>
      </c>
      <c r="S628" s="93">
        <f>S627*Q628</f>
        <v>1.2335476732834908E+32</v>
      </c>
      <c r="T628" s="93">
        <f t="shared" si="193"/>
        <v>7.3202759203638703E+36</v>
      </c>
      <c r="U628" s="93">
        <f t="shared" si="194"/>
        <v>2.80628296905451E+38</v>
      </c>
      <c r="V628" s="93">
        <f t="shared" si="195"/>
        <v>1.4031414845272551E+39</v>
      </c>
      <c r="W628" s="93">
        <f t="shared" si="196"/>
        <v>415607.46666666667</v>
      </c>
      <c r="X628" s="94">
        <f t="shared" si="197"/>
        <v>38.335754001401327</v>
      </c>
      <c r="Y628" s="120">
        <f>X628/(($C628/R$3))</f>
        <v>2.6007974220760737</v>
      </c>
    </row>
    <row r="629" spans="1:25">
      <c r="A629" s="67">
        <v>8192</v>
      </c>
      <c r="B629" s="67">
        <f t="shared" si="187"/>
        <v>20.766666666666666</v>
      </c>
      <c r="C629" s="112">
        <f t="shared" si="202"/>
        <v>14.74</v>
      </c>
      <c r="D629" s="116"/>
      <c r="E629" s="68">
        <f t="shared" si="186"/>
        <v>1554.3050339490117</v>
      </c>
      <c r="F629" s="80">
        <f t="shared" si="198"/>
        <v>0.72300000000000053</v>
      </c>
      <c r="G629" s="80">
        <f t="shared" si="199"/>
        <v>8.2299999999998672</v>
      </c>
      <c r="H629" s="80">
        <f t="shared" si="204"/>
        <v>4.1149999999999336</v>
      </c>
      <c r="I629" s="80">
        <f t="shared" si="204"/>
        <v>4.1149999999999336</v>
      </c>
      <c r="J629" s="81">
        <f t="shared" si="188"/>
        <v>6.2272899999999076</v>
      </c>
      <c r="K629" s="82">
        <f t="shared" si="189"/>
        <v>105.44810271024502</v>
      </c>
      <c r="L629" s="70">
        <f t="shared" si="190"/>
        <v>3.2235726302091104E+37</v>
      </c>
      <c r="M629" s="67">
        <f t="shared" si="201"/>
        <v>124.60000000000007</v>
      </c>
      <c r="N629" s="71">
        <v>623</v>
      </c>
      <c r="O629" s="94">
        <f t="shared" si="191"/>
        <v>623</v>
      </c>
      <c r="P629" s="94">
        <f t="shared" si="192"/>
        <v>10</v>
      </c>
      <c r="Q629" s="72">
        <v>1</v>
      </c>
      <c r="R629" s="94">
        <f>R$3/U$3</f>
        <v>0.90909090909090906</v>
      </c>
      <c r="S629" s="93">
        <f>S628*Q629</f>
        <v>1.2335476732834908E+32</v>
      </c>
      <c r="T629" s="93">
        <f t="shared" si="193"/>
        <v>7.3669898245897783E+36</v>
      </c>
      <c r="U629" s="93">
        <f t="shared" si="194"/>
        <v>3.2235726302091105E+38</v>
      </c>
      <c r="V629" s="93">
        <f t="shared" si="195"/>
        <v>1.6117863151045552E+39</v>
      </c>
      <c r="W629" s="93">
        <f t="shared" si="196"/>
        <v>415880.53333333333</v>
      </c>
      <c r="X629" s="94">
        <f t="shared" si="197"/>
        <v>43.756984968940294</v>
      </c>
      <c r="Y629" s="120">
        <f>X629/(($C629/R$3))</f>
        <v>2.9685878540665058</v>
      </c>
    </row>
    <row r="630" spans="1:25">
      <c r="A630" s="67">
        <v>8192</v>
      </c>
      <c r="B630" s="67">
        <f t="shared" si="187"/>
        <v>20.8</v>
      </c>
      <c r="C630" s="112">
        <f t="shared" si="202"/>
        <v>14.74</v>
      </c>
      <c r="D630" s="116"/>
      <c r="E630" s="68">
        <f t="shared" si="186"/>
        <v>1561.7049301144866</v>
      </c>
      <c r="F630" s="80">
        <f t="shared" si="198"/>
        <v>0.72400000000000053</v>
      </c>
      <c r="G630" s="80">
        <f t="shared" si="199"/>
        <v>8.239999999999867</v>
      </c>
      <c r="H630" s="80">
        <f t="shared" si="204"/>
        <v>4.1199999999999335</v>
      </c>
      <c r="I630" s="80">
        <f t="shared" si="204"/>
        <v>4.1199999999999335</v>
      </c>
      <c r="J630" s="81">
        <f t="shared" si="188"/>
        <v>6.2417599999999078</v>
      </c>
      <c r="K630" s="82">
        <f t="shared" si="189"/>
        <v>105.95013094399502</v>
      </c>
      <c r="L630" s="70">
        <f t="shared" si="190"/>
        <v>3.7029125775346716E+37</v>
      </c>
      <c r="M630" s="67">
        <f t="shared" si="201"/>
        <v>124.80000000000005</v>
      </c>
      <c r="N630" s="71">
        <v>624</v>
      </c>
      <c r="O630" s="94">
        <f t="shared" si="191"/>
        <v>624</v>
      </c>
      <c r="P630" s="94">
        <f t="shared" si="192"/>
        <v>10</v>
      </c>
      <c r="Q630" s="72">
        <v>1</v>
      </c>
      <c r="R630" s="94">
        <f>R$3/U$3</f>
        <v>0.90909090909090906</v>
      </c>
      <c r="S630" s="93">
        <f>S629*Q630</f>
        <v>1.2335476732834908E+32</v>
      </c>
      <c r="T630" s="93">
        <f t="shared" si="193"/>
        <v>7.4139446732971691E+36</v>
      </c>
      <c r="U630" s="93">
        <f t="shared" si="194"/>
        <v>3.7029125775346713E+38</v>
      </c>
      <c r="V630" s="93">
        <f t="shared" si="195"/>
        <v>1.8514562887673357E+39</v>
      </c>
      <c r="W630" s="93">
        <f t="shared" si="196"/>
        <v>416153.59999999998</v>
      </c>
      <c r="X630" s="94">
        <f t="shared" si="197"/>
        <v>49.94524157796139</v>
      </c>
      <c r="Y630" s="120">
        <f>X630/(($C630/R$3))</f>
        <v>3.3884153037965663</v>
      </c>
    </row>
    <row r="631" spans="1:25">
      <c r="A631" s="67">
        <v>8192</v>
      </c>
      <c r="B631" s="67">
        <f t="shared" si="187"/>
        <v>20.833333333333332</v>
      </c>
      <c r="C631" s="112">
        <f t="shared" si="202"/>
        <v>14.74</v>
      </c>
      <c r="D631" s="116"/>
      <c r="E631" s="68">
        <f t="shared" si="186"/>
        <v>1569.1320175780513</v>
      </c>
      <c r="F631" s="80">
        <f t="shared" si="198"/>
        <v>0.72500000000000053</v>
      </c>
      <c r="G631" s="80">
        <f t="shared" si="199"/>
        <v>8.2499999999998668</v>
      </c>
      <c r="H631" s="80">
        <f t="shared" si="204"/>
        <v>4.1249999999999334</v>
      </c>
      <c r="I631" s="80">
        <f t="shared" si="204"/>
        <v>4.1249999999999334</v>
      </c>
      <c r="J631" s="81">
        <f t="shared" si="188"/>
        <v>6.2562499999999073</v>
      </c>
      <c r="K631" s="82">
        <f t="shared" si="189"/>
        <v>106.45400390624499</v>
      </c>
      <c r="L631" s="70">
        <f t="shared" si="190"/>
        <v>4.2535295865119084E+37</v>
      </c>
      <c r="M631" s="67">
        <f t="shared" si="201"/>
        <v>125.00000000000007</v>
      </c>
      <c r="N631" s="71">
        <v>625</v>
      </c>
      <c r="O631" s="94">
        <f t="shared" si="191"/>
        <v>625</v>
      </c>
      <c r="P631" s="94">
        <f t="shared" si="192"/>
        <v>10</v>
      </c>
      <c r="Q631" s="72">
        <v>1</v>
      </c>
      <c r="R631" s="94">
        <f>R$3/U$3</f>
        <v>0.90909090909090906</v>
      </c>
      <c r="S631" s="93">
        <f>S630*Q631</f>
        <v>1.2335476732834908E+32</v>
      </c>
      <c r="T631" s="93">
        <f t="shared" si="193"/>
        <v>7.4611414108102364E+36</v>
      </c>
      <c r="U631" s="93">
        <f t="shared" si="194"/>
        <v>4.2535295865119084E+38</v>
      </c>
      <c r="V631" s="93">
        <f t="shared" si="195"/>
        <v>2.1267647932559543E+39</v>
      </c>
      <c r="W631" s="93">
        <f t="shared" si="196"/>
        <v>416426.66666666663</v>
      </c>
      <c r="X631" s="94">
        <f t="shared" si="197"/>
        <v>57.009100247705931</v>
      </c>
      <c r="Y631" s="120">
        <f>X631/(($C631/R$3))</f>
        <v>3.8676458784061012</v>
      </c>
    </row>
    <row r="632" spans="1:25">
      <c r="A632" s="67">
        <v>8192</v>
      </c>
      <c r="B632" s="67">
        <f t="shared" si="187"/>
        <v>20.866666666666667</v>
      </c>
      <c r="C632" s="112">
        <f t="shared" si="202"/>
        <v>14.74</v>
      </c>
      <c r="D632" s="116"/>
      <c r="E632" s="68">
        <f t="shared" si="186"/>
        <v>1576.5863648364857</v>
      </c>
      <c r="F632" s="80">
        <f t="shared" si="198"/>
        <v>0.72600000000000053</v>
      </c>
      <c r="G632" s="80">
        <f t="shared" si="199"/>
        <v>8.2599999999998666</v>
      </c>
      <c r="H632" s="80">
        <f t="shared" ref="H632:I647" si="205">H631+0.5%</f>
        <v>4.1299999999999333</v>
      </c>
      <c r="I632" s="80">
        <f t="shared" si="205"/>
        <v>4.1299999999999333</v>
      </c>
      <c r="J632" s="81">
        <f t="shared" si="188"/>
        <v>6.2707599999999069</v>
      </c>
      <c r="K632" s="82">
        <f t="shared" si="189"/>
        <v>106.95972624399496</v>
      </c>
      <c r="L632" s="70">
        <f t="shared" si="190"/>
        <v>4.8860224389574481E+37</v>
      </c>
      <c r="M632" s="67">
        <f t="shared" si="201"/>
        <v>125.20000000000006</v>
      </c>
      <c r="N632" s="71">
        <v>626</v>
      </c>
      <c r="O632" s="94">
        <f t="shared" si="191"/>
        <v>626</v>
      </c>
      <c r="P632" s="94">
        <f t="shared" si="192"/>
        <v>10</v>
      </c>
      <c r="Q632" s="72">
        <v>1</v>
      </c>
      <c r="R632" s="94">
        <f>R$3/U$3</f>
        <v>0.90909090909090906</v>
      </c>
      <c r="S632" s="93">
        <f>S631*Q632</f>
        <v>1.2335476732834908E+32</v>
      </c>
      <c r="T632" s="93">
        <f t="shared" si="193"/>
        <v>7.5085809839561605E+36</v>
      </c>
      <c r="U632" s="93">
        <f t="shared" si="194"/>
        <v>4.8860224389574479E+38</v>
      </c>
      <c r="V632" s="93">
        <f t="shared" si="195"/>
        <v>2.4430112194787239E+39</v>
      </c>
      <c r="W632" s="93">
        <f t="shared" si="196"/>
        <v>416699.73333333334</v>
      </c>
      <c r="X632" s="94">
        <f t="shared" si="197"/>
        <v>65.072514359205528</v>
      </c>
      <c r="Y632" s="120">
        <f>X632/(($C632/R$3))</f>
        <v>4.4146888981821935</v>
      </c>
    </row>
    <row r="633" spans="1:25">
      <c r="A633" s="67">
        <v>8192</v>
      </c>
      <c r="B633" s="67">
        <f t="shared" si="187"/>
        <v>20.9</v>
      </c>
      <c r="C633" s="112">
        <f t="shared" si="202"/>
        <v>14.74</v>
      </c>
      <c r="D633" s="116"/>
      <c r="E633" s="68">
        <f t="shared" si="186"/>
        <v>1584.0680404750103</v>
      </c>
      <c r="F633" s="80">
        <f t="shared" si="198"/>
        <v>0.72700000000000053</v>
      </c>
      <c r="G633" s="80">
        <f t="shared" si="199"/>
        <v>8.2699999999998663</v>
      </c>
      <c r="H633" s="80">
        <f t="shared" si="205"/>
        <v>4.1349999999999332</v>
      </c>
      <c r="I633" s="80">
        <f t="shared" si="205"/>
        <v>4.1349999999999332</v>
      </c>
      <c r="J633" s="81">
        <f t="shared" si="188"/>
        <v>6.2852899999999066</v>
      </c>
      <c r="K633" s="82">
        <f t="shared" si="189"/>
        <v>107.46730261024493</v>
      </c>
      <c r="L633" s="70">
        <f t="shared" si="190"/>
        <v>5.6125659381090216E+37</v>
      </c>
      <c r="M633" s="67">
        <f t="shared" si="201"/>
        <v>125.40000000000006</v>
      </c>
      <c r="N633" s="71">
        <v>627</v>
      </c>
      <c r="O633" s="94">
        <f t="shared" si="191"/>
        <v>627</v>
      </c>
      <c r="P633" s="94">
        <f t="shared" si="192"/>
        <v>10</v>
      </c>
      <c r="Q633" s="72">
        <v>1</v>
      </c>
      <c r="R633" s="94">
        <f>R$3/U$3</f>
        <v>0.90909090909090906</v>
      </c>
      <c r="S633" s="93">
        <f>S632*Q633</f>
        <v>1.2335476732834908E+32</v>
      </c>
      <c r="T633" s="93">
        <f t="shared" si="193"/>
        <v>7.5562643420684655E+36</v>
      </c>
      <c r="U633" s="93">
        <f t="shared" si="194"/>
        <v>5.6125659381090214E+38</v>
      </c>
      <c r="V633" s="93">
        <f t="shared" si="195"/>
        <v>2.8062829690545109E+39</v>
      </c>
      <c r="W633" s="93">
        <f t="shared" si="196"/>
        <v>416972.79999999999</v>
      </c>
      <c r="X633" s="94">
        <f t="shared" si="197"/>
        <v>74.276993022356692</v>
      </c>
      <c r="Y633" s="120">
        <f>X633/(($C633/R$3))</f>
        <v>5.0391447097935336</v>
      </c>
    </row>
    <row r="634" spans="1:25">
      <c r="A634" s="67">
        <v>8192</v>
      </c>
      <c r="B634" s="67">
        <f t="shared" si="187"/>
        <v>20.933333333333334</v>
      </c>
      <c r="C634" s="112">
        <f t="shared" si="202"/>
        <v>14.74</v>
      </c>
      <c r="D634" s="116"/>
      <c r="E634" s="68">
        <f t="shared" si="186"/>
        <v>1591.577113167285</v>
      </c>
      <c r="F634" s="80">
        <f t="shared" si="198"/>
        <v>0.72800000000000054</v>
      </c>
      <c r="G634" s="80">
        <f t="shared" si="199"/>
        <v>8.2799999999998661</v>
      </c>
      <c r="H634" s="80">
        <f t="shared" si="205"/>
        <v>4.1399999999999331</v>
      </c>
      <c r="I634" s="80">
        <f t="shared" si="205"/>
        <v>4.1399999999999331</v>
      </c>
      <c r="J634" s="81">
        <f t="shared" si="188"/>
        <v>6.2998399999999064</v>
      </c>
      <c r="K634" s="82">
        <f t="shared" si="189"/>
        <v>107.97673766399491</v>
      </c>
      <c r="L634" s="70">
        <f t="shared" si="190"/>
        <v>6.4471452604182245E+37</v>
      </c>
      <c r="M634" s="67">
        <f t="shared" si="201"/>
        <v>125.60000000000007</v>
      </c>
      <c r="N634" s="71">
        <v>628</v>
      </c>
      <c r="O634" s="94">
        <f t="shared" si="191"/>
        <v>628</v>
      </c>
      <c r="P634" s="94">
        <f t="shared" si="192"/>
        <v>10</v>
      </c>
      <c r="Q634" s="72">
        <v>1</v>
      </c>
      <c r="R634" s="94">
        <f>R$3/U$3</f>
        <v>0.90909090909090906</v>
      </c>
      <c r="S634" s="93">
        <f>S633*Q634</f>
        <v>1.2335476732834908E+32</v>
      </c>
      <c r="T634" s="93">
        <f t="shared" si="193"/>
        <v>7.6041924369903846E+36</v>
      </c>
      <c r="U634" s="93">
        <f t="shared" si="194"/>
        <v>6.4471452604182247E+38</v>
      </c>
      <c r="V634" s="93">
        <f t="shared" si="195"/>
        <v>3.2235726302091122E+39</v>
      </c>
      <c r="W634" s="93">
        <f t="shared" si="196"/>
        <v>417245.8666666667</v>
      </c>
      <c r="X634" s="94">
        <f t="shared" si="197"/>
        <v>84.784088696338927</v>
      </c>
      <c r="Y634" s="120">
        <f>X634/(($C634/R$3))</f>
        <v>5.7519734529402253</v>
      </c>
    </row>
    <row r="635" spans="1:25">
      <c r="A635" s="67">
        <v>8192</v>
      </c>
      <c r="B635" s="67">
        <f t="shared" si="187"/>
        <v>20.966666666666665</v>
      </c>
      <c r="C635" s="112">
        <f t="shared" si="202"/>
        <v>14.74</v>
      </c>
      <c r="D635" s="116"/>
      <c r="E635" s="68">
        <f t="shared" si="186"/>
        <v>1599.1136516754095</v>
      </c>
      <c r="F635" s="80">
        <f t="shared" si="198"/>
        <v>0.72900000000000054</v>
      </c>
      <c r="G635" s="80">
        <f t="shared" si="199"/>
        <v>8.2899999999998659</v>
      </c>
      <c r="H635" s="80">
        <f t="shared" si="205"/>
        <v>4.144999999999933</v>
      </c>
      <c r="I635" s="80">
        <f t="shared" si="205"/>
        <v>4.144999999999933</v>
      </c>
      <c r="J635" s="81">
        <f t="shared" si="188"/>
        <v>6.3144099999999064</v>
      </c>
      <c r="K635" s="82">
        <f t="shared" si="189"/>
        <v>108.48803607024487</v>
      </c>
      <c r="L635" s="70">
        <f t="shared" si="190"/>
        <v>7.4058251550693441E+37</v>
      </c>
      <c r="M635" s="67">
        <f t="shared" si="201"/>
        <v>125.80000000000007</v>
      </c>
      <c r="N635" s="71">
        <v>629</v>
      </c>
      <c r="O635" s="94">
        <f t="shared" si="191"/>
        <v>629</v>
      </c>
      <c r="P635" s="94">
        <f t="shared" si="192"/>
        <v>10</v>
      </c>
      <c r="Q635" s="72">
        <v>1</v>
      </c>
      <c r="R635" s="94">
        <f>R$3/U$3</f>
        <v>0.90909090909090906</v>
      </c>
      <c r="S635" s="93">
        <f>S634*Q635</f>
        <v>1.2335476732834908E+32</v>
      </c>
      <c r="T635" s="93">
        <f t="shared" si="193"/>
        <v>7.6523662230782207E+36</v>
      </c>
      <c r="U635" s="93">
        <f t="shared" si="194"/>
        <v>7.4058251550693441E+38</v>
      </c>
      <c r="V635" s="93">
        <f t="shared" si="195"/>
        <v>3.7029125775346719E+39</v>
      </c>
      <c r="W635" s="93">
        <f t="shared" si="196"/>
        <v>417518.93333333335</v>
      </c>
      <c r="X635" s="94">
        <f t="shared" si="197"/>
        <v>96.778237465094776</v>
      </c>
      <c r="Y635" s="120">
        <f>X635/(($C635/R$3))</f>
        <v>6.5656877520417076</v>
      </c>
    </row>
    <row r="636" spans="1:25">
      <c r="A636" s="67">
        <v>8192</v>
      </c>
      <c r="B636" s="67">
        <f t="shared" si="187"/>
        <v>21</v>
      </c>
      <c r="C636" s="112">
        <f t="shared" si="202"/>
        <v>14.74</v>
      </c>
      <c r="D636" s="116"/>
      <c r="E636" s="68">
        <f t="shared" si="186"/>
        <v>1606.6777248499241</v>
      </c>
      <c r="F636" s="80">
        <f t="shared" si="198"/>
        <v>0.73000000000000054</v>
      </c>
      <c r="G636" s="80">
        <f t="shared" si="199"/>
        <v>8.2999999999998657</v>
      </c>
      <c r="H636" s="80">
        <f t="shared" si="205"/>
        <v>4.1499999999999329</v>
      </c>
      <c r="I636" s="80">
        <f t="shared" si="205"/>
        <v>4.1499999999999329</v>
      </c>
      <c r="J636" s="81">
        <f t="shared" si="188"/>
        <v>6.3289999999999056</v>
      </c>
      <c r="K636" s="82">
        <f t="shared" si="189"/>
        <v>109.00120249999485</v>
      </c>
      <c r="L636" s="70">
        <f t="shared" si="190"/>
        <v>8.5070591730238167E+37</v>
      </c>
      <c r="M636" s="67">
        <f t="shared" si="201"/>
        <v>126.00000000000006</v>
      </c>
      <c r="N636" s="71">
        <v>630</v>
      </c>
      <c r="O636" s="94">
        <f t="shared" si="191"/>
        <v>630</v>
      </c>
      <c r="P636" s="94">
        <f t="shared" si="192"/>
        <v>10</v>
      </c>
      <c r="Q636" s="72">
        <v>3</v>
      </c>
      <c r="R636" s="94">
        <f>R$3/U$3</f>
        <v>0.90909090909090906</v>
      </c>
      <c r="S636" s="93">
        <f>S635*Q636</f>
        <v>3.7006430198504725E+32</v>
      </c>
      <c r="T636" s="93">
        <f t="shared" si="193"/>
        <v>2.3102359971614155E+37</v>
      </c>
      <c r="U636" s="93">
        <f t="shared" si="194"/>
        <v>8.5070591730238167E+38</v>
      </c>
      <c r="V636" s="93">
        <f t="shared" si="195"/>
        <v>4.2535295865119085E+39</v>
      </c>
      <c r="W636" s="93">
        <f t="shared" si="196"/>
        <v>417792</v>
      </c>
      <c r="X636" s="94">
        <f t="shared" si="197"/>
        <v>36.823333994779887</v>
      </c>
      <c r="Y636" s="120">
        <f>X636/(($C636/R$3))</f>
        <v>2.4981909087367629</v>
      </c>
    </row>
    <row r="637" spans="1:25">
      <c r="A637" s="67">
        <v>8192</v>
      </c>
      <c r="B637" s="67">
        <f t="shared" si="187"/>
        <v>21.033333333333335</v>
      </c>
      <c r="C637" s="112">
        <f t="shared" si="202"/>
        <v>14.74</v>
      </c>
      <c r="D637" s="116"/>
      <c r="E637" s="68">
        <f t="shared" si="186"/>
        <v>1614.269401629809</v>
      </c>
      <c r="F637" s="80">
        <f t="shared" si="198"/>
        <v>0.73100000000000054</v>
      </c>
      <c r="G637" s="80">
        <f t="shared" si="199"/>
        <v>8.3099999999998655</v>
      </c>
      <c r="H637" s="80">
        <f t="shared" si="205"/>
        <v>4.1549999999999327</v>
      </c>
      <c r="I637" s="80">
        <f t="shared" si="205"/>
        <v>4.1549999999999327</v>
      </c>
      <c r="J637" s="81">
        <f t="shared" si="188"/>
        <v>6.3436099999999058</v>
      </c>
      <c r="K637" s="82">
        <f t="shared" si="189"/>
        <v>109.51624163024483</v>
      </c>
      <c r="L637" s="70">
        <f t="shared" si="190"/>
        <v>9.7720448779148999E+37</v>
      </c>
      <c r="M637" s="67">
        <f t="shared" si="201"/>
        <v>126.20000000000007</v>
      </c>
      <c r="N637" s="71">
        <v>631</v>
      </c>
      <c r="O637" s="94">
        <f t="shared" si="191"/>
        <v>631</v>
      </c>
      <c r="P637" s="94">
        <f t="shared" si="192"/>
        <v>10</v>
      </c>
      <c r="Q637" s="72">
        <v>1</v>
      </c>
      <c r="R637" s="94">
        <f>R$3/U$3</f>
        <v>0.90909090909090906</v>
      </c>
      <c r="S637" s="93">
        <f>S636*Q637</f>
        <v>3.7006430198504725E+32</v>
      </c>
      <c r="T637" s="93">
        <f t="shared" si="193"/>
        <v>2.3248364096287259E+37</v>
      </c>
      <c r="U637" s="93">
        <f t="shared" si="194"/>
        <v>9.7720448779149003E+38</v>
      </c>
      <c r="V637" s="93">
        <f t="shared" si="195"/>
        <v>4.8860224389574503E+39</v>
      </c>
      <c r="W637" s="93">
        <f t="shared" si="196"/>
        <v>418065.06666666665</v>
      </c>
      <c r="X637" s="94">
        <f t="shared" si="197"/>
        <v>42.033258071158158</v>
      </c>
      <c r="Y637" s="120">
        <f>X637/(($C637/R$3))</f>
        <v>2.8516457307434302</v>
      </c>
    </row>
    <row r="638" spans="1:25">
      <c r="A638" s="67">
        <v>8192</v>
      </c>
      <c r="B638" s="67">
        <f t="shared" si="187"/>
        <v>21.066666666666666</v>
      </c>
      <c r="C638" s="112">
        <f t="shared" si="202"/>
        <v>14.74</v>
      </c>
      <c r="D638" s="116"/>
      <c r="E638" s="68">
        <f t="shared" si="186"/>
        <v>1621.8887510424834</v>
      </c>
      <c r="F638" s="80">
        <f t="shared" si="198"/>
        <v>0.73200000000000054</v>
      </c>
      <c r="G638" s="80">
        <f t="shared" si="199"/>
        <v>8.3199999999998653</v>
      </c>
      <c r="H638" s="80">
        <f t="shared" si="205"/>
        <v>4.1599999999999326</v>
      </c>
      <c r="I638" s="80">
        <f t="shared" si="205"/>
        <v>4.1599999999999326</v>
      </c>
      <c r="J638" s="81">
        <f t="shared" si="188"/>
        <v>6.3582399999999053</v>
      </c>
      <c r="K638" s="82">
        <f t="shared" si="189"/>
        <v>110.0331581439948</v>
      </c>
      <c r="L638" s="70">
        <f t="shared" si="190"/>
        <v>1.1225131876218047E+38</v>
      </c>
      <c r="M638" s="67">
        <f t="shared" si="201"/>
        <v>126.40000000000006</v>
      </c>
      <c r="N638" s="71">
        <v>632</v>
      </c>
      <c r="O638" s="94">
        <f t="shared" si="191"/>
        <v>632</v>
      </c>
      <c r="P638" s="94">
        <f t="shared" si="192"/>
        <v>10</v>
      </c>
      <c r="Q638" s="72">
        <v>1</v>
      </c>
      <c r="R638" s="94">
        <f>R$3/U$3</f>
        <v>0.90909090909090906</v>
      </c>
      <c r="S638" s="93">
        <f>S637*Q638</f>
        <v>3.7006430198504725E+32</v>
      </c>
      <c r="T638" s="93">
        <f t="shared" si="193"/>
        <v>2.3395113929001105E+37</v>
      </c>
      <c r="U638" s="93">
        <f t="shared" si="194"/>
        <v>1.1225131876218047E+39</v>
      </c>
      <c r="V638" s="93">
        <f t="shared" si="195"/>
        <v>5.6125659381090241E+39</v>
      </c>
      <c r="W638" s="93">
        <f t="shared" si="196"/>
        <v>418338.1333333333</v>
      </c>
      <c r="X638" s="94">
        <f t="shared" si="197"/>
        <v>47.98066771670269</v>
      </c>
      <c r="Y638" s="120">
        <f>X638/(($C638/R$3))</f>
        <v>3.2551334950273194</v>
      </c>
    </row>
    <row r="639" spans="1:25">
      <c r="A639" s="67">
        <v>8192</v>
      </c>
      <c r="B639" s="67">
        <f t="shared" si="187"/>
        <v>21.1</v>
      </c>
      <c r="C639" s="112">
        <f t="shared" si="202"/>
        <v>14.74</v>
      </c>
      <c r="D639" s="116"/>
      <c r="E639" s="68">
        <f t="shared" si="186"/>
        <v>1629.535842203808</v>
      </c>
      <c r="F639" s="80">
        <f t="shared" si="198"/>
        <v>0.73300000000000054</v>
      </c>
      <c r="G639" s="80">
        <f t="shared" si="199"/>
        <v>8.3299999999998651</v>
      </c>
      <c r="H639" s="80">
        <f t="shared" si="205"/>
        <v>4.1649999999999325</v>
      </c>
      <c r="I639" s="80">
        <f t="shared" si="205"/>
        <v>4.1649999999999325</v>
      </c>
      <c r="J639" s="81">
        <f t="shared" si="188"/>
        <v>6.3728899999999049</v>
      </c>
      <c r="K639" s="82">
        <f t="shared" si="189"/>
        <v>110.55195673024477</v>
      </c>
      <c r="L639" s="70">
        <f t="shared" si="190"/>
        <v>1.2894290520836457E+38</v>
      </c>
      <c r="M639" s="67">
        <f t="shared" si="201"/>
        <v>126.60000000000008</v>
      </c>
      <c r="N639" s="71">
        <v>633</v>
      </c>
      <c r="O639" s="94">
        <f t="shared" si="191"/>
        <v>633</v>
      </c>
      <c r="P639" s="94">
        <f t="shared" si="192"/>
        <v>10</v>
      </c>
      <c r="Q639" s="72">
        <v>1</v>
      </c>
      <c r="R639" s="94">
        <f>R$3/U$3</f>
        <v>0.90909090909090906</v>
      </c>
      <c r="S639" s="93">
        <f>S638*Q639</f>
        <v>3.7006430198504725E+32</v>
      </c>
      <c r="T639" s="93">
        <f t="shared" si="193"/>
        <v>2.3542612363082417E+37</v>
      </c>
      <c r="U639" s="93">
        <f t="shared" si="194"/>
        <v>1.2894290520836457E+39</v>
      </c>
      <c r="V639" s="93">
        <f t="shared" si="195"/>
        <v>6.447145260418228E+39</v>
      </c>
      <c r="W639" s="93">
        <f t="shared" si="196"/>
        <v>418611.20000000001</v>
      </c>
      <c r="X639" s="94">
        <f t="shared" si="197"/>
        <v>54.770007346577309</v>
      </c>
      <c r="Y639" s="120">
        <f>X639/(($C639/R$3))</f>
        <v>3.7157399828071442</v>
      </c>
    </row>
    <row r="640" spans="1:25">
      <c r="A640" s="67">
        <v>8192</v>
      </c>
      <c r="B640" s="67">
        <f t="shared" si="187"/>
        <v>21.133333333333333</v>
      </c>
      <c r="C640" s="112">
        <f t="shared" si="202"/>
        <v>14.74</v>
      </c>
      <c r="D640" s="116"/>
      <c r="E640" s="68">
        <f t="shared" si="186"/>
        <v>1637.2107443180823</v>
      </c>
      <c r="F640" s="80">
        <f t="shared" si="198"/>
        <v>0.73400000000000054</v>
      </c>
      <c r="G640" s="80">
        <f t="shared" si="199"/>
        <v>8.3399999999998649</v>
      </c>
      <c r="H640" s="80">
        <f t="shared" si="205"/>
        <v>4.1699999999999324</v>
      </c>
      <c r="I640" s="80">
        <f t="shared" si="205"/>
        <v>4.1699999999999324</v>
      </c>
      <c r="J640" s="81">
        <f t="shared" si="188"/>
        <v>6.3875599999999046</v>
      </c>
      <c r="K640" s="82">
        <f t="shared" si="189"/>
        <v>111.07264208399474</v>
      </c>
      <c r="L640" s="70">
        <f t="shared" si="190"/>
        <v>1.4811650310138694E+38</v>
      </c>
      <c r="M640" s="67">
        <f t="shared" si="201"/>
        <v>126.80000000000007</v>
      </c>
      <c r="N640" s="71">
        <v>634</v>
      </c>
      <c r="O640" s="94">
        <f t="shared" si="191"/>
        <v>634</v>
      </c>
      <c r="P640" s="94">
        <f t="shared" si="192"/>
        <v>10</v>
      </c>
      <c r="Q640" s="72">
        <v>1</v>
      </c>
      <c r="R640" s="94">
        <f>R$3/U$3</f>
        <v>0.90909090909090906</v>
      </c>
      <c r="S640" s="93">
        <f>S639*Q640</f>
        <v>3.7006430198504725E+32</v>
      </c>
      <c r="T640" s="93">
        <f t="shared" si="193"/>
        <v>2.3690862299447587E+37</v>
      </c>
      <c r="U640" s="93">
        <f t="shared" si="194"/>
        <v>1.4811650310138694E+39</v>
      </c>
      <c r="V640" s="93">
        <f t="shared" si="195"/>
        <v>7.4058251550693475E+39</v>
      </c>
      <c r="W640" s="93">
        <f t="shared" si="196"/>
        <v>418884.26666666666</v>
      </c>
      <c r="X640" s="94">
        <f t="shared" si="197"/>
        <v>62.520520033937586</v>
      </c>
      <c r="Y640" s="120">
        <f>X640/(($C640/R$3))</f>
        <v>4.2415549548125906</v>
      </c>
    </row>
    <row r="641" spans="1:25">
      <c r="A641" s="67">
        <v>8192</v>
      </c>
      <c r="B641" s="67">
        <f t="shared" si="187"/>
        <v>21.166666666666668</v>
      </c>
      <c r="C641" s="112">
        <f t="shared" si="202"/>
        <v>14.74</v>
      </c>
      <c r="D641" s="116"/>
      <c r="E641" s="68">
        <f t="shared" si="186"/>
        <v>1644.9135266780472</v>
      </c>
      <c r="F641" s="80">
        <f t="shared" si="198"/>
        <v>0.73500000000000054</v>
      </c>
      <c r="G641" s="80">
        <f t="shared" si="199"/>
        <v>8.3499999999998646</v>
      </c>
      <c r="H641" s="80">
        <f t="shared" si="205"/>
        <v>4.1749999999999323</v>
      </c>
      <c r="I641" s="80">
        <f t="shared" si="205"/>
        <v>4.1749999999999323</v>
      </c>
      <c r="J641" s="81">
        <f t="shared" si="188"/>
        <v>6.4022499999999045</v>
      </c>
      <c r="K641" s="82">
        <f t="shared" si="189"/>
        <v>111.59521890624472</v>
      </c>
      <c r="L641" s="70">
        <f t="shared" si="190"/>
        <v>1.7014118346047641E+38</v>
      </c>
      <c r="M641" s="67">
        <f t="shared" si="201"/>
        <v>127.00000000000006</v>
      </c>
      <c r="N641" s="71">
        <v>635</v>
      </c>
      <c r="O641" s="94">
        <f t="shared" si="191"/>
        <v>635</v>
      </c>
      <c r="P641" s="94">
        <f t="shared" si="192"/>
        <v>10</v>
      </c>
      <c r="Q641" s="72">
        <v>1</v>
      </c>
      <c r="R641" s="94">
        <f>R$3/U$3</f>
        <v>0.90909090909090906</v>
      </c>
      <c r="S641" s="93">
        <f>S640*Q641</f>
        <v>3.7006430198504725E+32</v>
      </c>
      <c r="T641" s="93">
        <f t="shared" si="193"/>
        <v>2.3839866646612798E+37</v>
      </c>
      <c r="U641" s="93">
        <f t="shared" si="194"/>
        <v>1.7014118346047642E+39</v>
      </c>
      <c r="V641" s="93">
        <f t="shared" si="195"/>
        <v>8.5070591730238218E+39</v>
      </c>
      <c r="W641" s="93">
        <f t="shared" si="196"/>
        <v>419157.33333333337</v>
      </c>
      <c r="X641" s="94">
        <f t="shared" si="197"/>
        <v>71.368345294267968</v>
      </c>
      <c r="Y641" s="120">
        <f>X641/(($C641/R$3))</f>
        <v>4.8418144704388038</v>
      </c>
    </row>
    <row r="642" spans="1:25">
      <c r="A642" s="67">
        <v>8192</v>
      </c>
      <c r="B642" s="67">
        <f t="shared" si="187"/>
        <v>21.2</v>
      </c>
      <c r="C642" s="112">
        <f t="shared" si="202"/>
        <v>14.74</v>
      </c>
      <c r="D642" s="116"/>
      <c r="E642" s="68">
        <f t="shared" si="186"/>
        <v>1652.644258664882</v>
      </c>
      <c r="F642" s="80">
        <f t="shared" si="198"/>
        <v>0.73600000000000054</v>
      </c>
      <c r="G642" s="80">
        <f t="shared" si="199"/>
        <v>8.3599999999998644</v>
      </c>
      <c r="H642" s="80">
        <f t="shared" si="205"/>
        <v>4.1799999999999322</v>
      </c>
      <c r="I642" s="80">
        <f t="shared" si="205"/>
        <v>4.1799999999999322</v>
      </c>
      <c r="J642" s="81">
        <f t="shared" si="188"/>
        <v>6.4169599999999045</v>
      </c>
      <c r="K642" s="82">
        <f t="shared" si="189"/>
        <v>112.11969190399471</v>
      </c>
      <c r="L642" s="70">
        <f t="shared" si="190"/>
        <v>1.9544089755829804E+38</v>
      </c>
      <c r="M642" s="67">
        <f t="shared" si="201"/>
        <v>127.20000000000007</v>
      </c>
      <c r="N642" s="71">
        <v>636</v>
      </c>
      <c r="O642" s="94">
        <f t="shared" si="191"/>
        <v>636</v>
      </c>
      <c r="P642" s="94">
        <f t="shared" si="192"/>
        <v>10</v>
      </c>
      <c r="Q642" s="72">
        <v>1</v>
      </c>
      <c r="R642" s="94">
        <f>R$3/U$3</f>
        <v>0.90909090909090906</v>
      </c>
      <c r="S642" s="93">
        <f>S641*Q642</f>
        <v>3.7006430198504725E+32</v>
      </c>
      <c r="T642" s="93">
        <f t="shared" si="193"/>
        <v>2.3989628320704093E+37</v>
      </c>
      <c r="U642" s="93">
        <f t="shared" si="194"/>
        <v>1.9544089755829804E+39</v>
      </c>
      <c r="V642" s="93">
        <f t="shared" si="195"/>
        <v>9.7720448779149018E+39</v>
      </c>
      <c r="W642" s="93">
        <f t="shared" si="196"/>
        <v>419430.40000000002</v>
      </c>
      <c r="X642" s="94">
        <f t="shared" si="197"/>
        <v>81.468914376478281</v>
      </c>
      <c r="Y642" s="120">
        <f>X642/(($C642/R$3))</f>
        <v>5.527063390534483</v>
      </c>
    </row>
    <row r="643" spans="1:25">
      <c r="A643" s="67">
        <v>8192</v>
      </c>
      <c r="B643" s="67">
        <f t="shared" si="187"/>
        <v>21.233333333333334</v>
      </c>
      <c r="C643" s="112">
        <f t="shared" si="202"/>
        <v>14.74</v>
      </c>
      <c r="D643" s="116"/>
      <c r="E643" s="68">
        <f t="shared" si="186"/>
        <v>1660.4030097482064</v>
      </c>
      <c r="F643" s="80">
        <f t="shared" si="198"/>
        <v>0.73700000000000054</v>
      </c>
      <c r="G643" s="80">
        <f t="shared" si="199"/>
        <v>8.3699999999998642</v>
      </c>
      <c r="H643" s="80">
        <f t="shared" si="205"/>
        <v>4.1849999999999321</v>
      </c>
      <c r="I643" s="80">
        <f t="shared" si="205"/>
        <v>4.1849999999999321</v>
      </c>
      <c r="J643" s="81">
        <f t="shared" si="188"/>
        <v>6.4316899999999038</v>
      </c>
      <c r="K643" s="82">
        <f t="shared" si="189"/>
        <v>112.64606579024466</v>
      </c>
      <c r="L643" s="70">
        <f t="shared" si="190"/>
        <v>2.2450263752436098E+38</v>
      </c>
      <c r="M643" s="67">
        <f t="shared" si="201"/>
        <v>127.40000000000006</v>
      </c>
      <c r="N643" s="71">
        <v>637</v>
      </c>
      <c r="O643" s="94">
        <f t="shared" si="191"/>
        <v>637</v>
      </c>
      <c r="P643" s="94">
        <f t="shared" ref="P643:P706" si="206">Q$3</f>
        <v>10</v>
      </c>
      <c r="Q643" s="72">
        <v>1</v>
      </c>
      <c r="R643" s="94">
        <f t="shared" ref="R643:R706" si="207">R$3/U$3</f>
        <v>0.90909090909090906</v>
      </c>
      <c r="S643" s="93">
        <f t="shared" ref="S643:S706" si="208">S642*Q643</f>
        <v>3.7006430198504725E+32</v>
      </c>
      <c r="T643" s="93">
        <f t="shared" ref="T643:T706" si="209">O643*S643*$K643*R643</f>
        <v>2.4140150245467469E+37</v>
      </c>
      <c r="U643" s="93">
        <f t="shared" ref="U643:U706" si="210">P643*POWER($M$1,O643)</f>
        <v>2.2450263752436098E+39</v>
      </c>
      <c r="V643" s="93">
        <f t="shared" ref="V643:V706" si="211">$L643*P643*5</f>
        <v>1.1225131876218048E+40</v>
      </c>
      <c r="W643" s="93">
        <f t="shared" si="196"/>
        <v>419703.46666666667</v>
      </c>
      <c r="X643" s="94">
        <f t="shared" ref="X643:X706" si="212">U643/T643</f>
        <v>92.999685271848449</v>
      </c>
      <c r="Y643" s="120">
        <f t="shared" ref="Y643:Y706" si="213">X643/(($C643/R$3))</f>
        <v>6.3093409275338157</v>
      </c>
    </row>
    <row r="644" spans="1:25">
      <c r="A644" s="67">
        <v>8192</v>
      </c>
      <c r="B644" s="67">
        <f t="shared" si="187"/>
        <v>21.266666666666666</v>
      </c>
      <c r="C644" s="112">
        <f t="shared" si="202"/>
        <v>14.74</v>
      </c>
      <c r="D644" s="116"/>
      <c r="E644" s="68">
        <f t="shared" si="186"/>
        <v>1668.1898494860811</v>
      </c>
      <c r="F644" s="80">
        <f t="shared" si="198"/>
        <v>0.73800000000000054</v>
      </c>
      <c r="G644" s="80">
        <f t="shared" si="199"/>
        <v>8.379999999999864</v>
      </c>
      <c r="H644" s="80">
        <f t="shared" si="205"/>
        <v>4.189999999999932</v>
      </c>
      <c r="I644" s="80">
        <f t="shared" si="205"/>
        <v>4.189999999999932</v>
      </c>
      <c r="J644" s="81">
        <f t="shared" si="188"/>
        <v>6.446439999999904</v>
      </c>
      <c r="K644" s="82">
        <f t="shared" si="189"/>
        <v>113.17434528399464</v>
      </c>
      <c r="L644" s="70">
        <f t="shared" si="190"/>
        <v>2.5788581041672913E+38</v>
      </c>
      <c r="M644" s="67">
        <f t="shared" si="201"/>
        <v>127.60000000000005</v>
      </c>
      <c r="N644" s="71">
        <v>638</v>
      </c>
      <c r="O644" s="94">
        <f t="shared" si="191"/>
        <v>638</v>
      </c>
      <c r="P644" s="94">
        <f t="shared" si="206"/>
        <v>10</v>
      </c>
      <c r="Q644" s="72">
        <v>1</v>
      </c>
      <c r="R644" s="94">
        <f t="shared" si="207"/>
        <v>0.90909090909090906</v>
      </c>
      <c r="S644" s="93">
        <f t="shared" si="208"/>
        <v>3.7006430198504725E+32</v>
      </c>
      <c r="T644" s="93">
        <f t="shared" si="209"/>
        <v>2.4291435352278994E+37</v>
      </c>
      <c r="U644" s="93">
        <f t="shared" si="210"/>
        <v>2.5788581041672914E+39</v>
      </c>
      <c r="V644" s="93">
        <f t="shared" si="211"/>
        <v>1.2894290520836456E+40</v>
      </c>
      <c r="W644" s="93">
        <f t="shared" si="196"/>
        <v>419976.53333333333</v>
      </c>
      <c r="X644" s="94">
        <f t="shared" si="212"/>
        <v>106.1632656435572</v>
      </c>
      <c r="Y644" s="120">
        <f t="shared" si="213"/>
        <v>7.2023925131314241</v>
      </c>
    </row>
    <row r="645" spans="1:25">
      <c r="A645" s="67">
        <v>8192</v>
      </c>
      <c r="B645" s="67">
        <f t="shared" si="187"/>
        <v>21.3</v>
      </c>
      <c r="C645" s="112">
        <f t="shared" si="202"/>
        <v>14.74</v>
      </c>
      <c r="D645" s="116"/>
      <c r="E645" s="68">
        <f t="shared" si="186"/>
        <v>1676.0048475250055</v>
      </c>
      <c r="F645" s="80">
        <f t="shared" si="198"/>
        <v>0.73900000000000055</v>
      </c>
      <c r="G645" s="80">
        <f t="shared" si="199"/>
        <v>8.3899999999998638</v>
      </c>
      <c r="H645" s="80">
        <f t="shared" si="205"/>
        <v>4.1949999999999319</v>
      </c>
      <c r="I645" s="80">
        <f t="shared" si="205"/>
        <v>4.1949999999999319</v>
      </c>
      <c r="J645" s="81">
        <f t="shared" si="188"/>
        <v>6.4612099999999035</v>
      </c>
      <c r="K645" s="82">
        <f t="shared" si="189"/>
        <v>113.70453511024461</v>
      </c>
      <c r="L645" s="70">
        <f t="shared" si="190"/>
        <v>2.9623300620277403E+38</v>
      </c>
      <c r="M645" s="67">
        <f t="shared" si="201"/>
        <v>127.80000000000007</v>
      </c>
      <c r="N645" s="71">
        <v>639</v>
      </c>
      <c r="O645" s="94">
        <f t="shared" si="191"/>
        <v>639</v>
      </c>
      <c r="P645" s="94">
        <f t="shared" si="206"/>
        <v>10</v>
      </c>
      <c r="Q645" s="72">
        <v>1</v>
      </c>
      <c r="R645" s="94">
        <f t="shared" si="207"/>
        <v>0.90909090909090906</v>
      </c>
      <c r="S645" s="93">
        <f t="shared" si="208"/>
        <v>3.7006430198504725E+32</v>
      </c>
      <c r="T645" s="93">
        <f t="shared" si="209"/>
        <v>2.4443486580154867E+37</v>
      </c>
      <c r="U645" s="93">
        <f t="shared" si="210"/>
        <v>2.9623300620277401E+39</v>
      </c>
      <c r="V645" s="93">
        <f t="shared" si="211"/>
        <v>1.48116503101387E+40</v>
      </c>
      <c r="W645" s="93">
        <f t="shared" si="196"/>
        <v>420249.59999999998</v>
      </c>
      <c r="X645" s="94">
        <f t="shared" si="212"/>
        <v>121.19097872202859</v>
      </c>
      <c r="Y645" s="120">
        <f t="shared" si="213"/>
        <v>8.2219117179123877</v>
      </c>
    </row>
    <row r="646" spans="1:25">
      <c r="A646" s="67">
        <v>8192</v>
      </c>
      <c r="B646" s="67">
        <f t="shared" si="187"/>
        <v>21.333333333333332</v>
      </c>
      <c r="C646" s="112">
        <f t="shared" si="202"/>
        <v>14.74</v>
      </c>
      <c r="D646" s="116"/>
      <c r="E646" s="68">
        <f t="shared" ref="E646:E709" si="214">C646*K646*1</f>
        <v>1683.8480735999201</v>
      </c>
      <c r="F646" s="80">
        <f t="shared" si="198"/>
        <v>0.74000000000000055</v>
      </c>
      <c r="G646" s="80">
        <f t="shared" si="199"/>
        <v>8.3999999999998636</v>
      </c>
      <c r="H646" s="80">
        <f t="shared" si="205"/>
        <v>4.1999999999999318</v>
      </c>
      <c r="I646" s="80">
        <f t="shared" si="205"/>
        <v>4.1999999999999318</v>
      </c>
      <c r="J646" s="81">
        <f t="shared" si="188"/>
        <v>6.4759999999999032</v>
      </c>
      <c r="K646" s="82">
        <f t="shared" si="189"/>
        <v>114.23663999999458</v>
      </c>
      <c r="L646" s="70">
        <f t="shared" si="190"/>
        <v>3.4028236692095297E+38</v>
      </c>
      <c r="M646" s="67">
        <f t="shared" si="201"/>
        <v>128.00000000000006</v>
      </c>
      <c r="N646" s="71">
        <v>640</v>
      </c>
      <c r="O646" s="94">
        <f t="shared" si="191"/>
        <v>640</v>
      </c>
      <c r="P646" s="94">
        <f t="shared" si="206"/>
        <v>10</v>
      </c>
      <c r="Q646" s="72">
        <v>3</v>
      </c>
      <c r="R646" s="94">
        <f t="shared" si="207"/>
        <v>0.90909090909090906</v>
      </c>
      <c r="S646" s="93">
        <f t="shared" si="208"/>
        <v>1.1101929059551418E+33</v>
      </c>
      <c r="T646" s="93">
        <f t="shared" si="209"/>
        <v>7.3788920627284582E+37</v>
      </c>
      <c r="U646" s="93">
        <f t="shared" si="210"/>
        <v>3.4028236692095297E+39</v>
      </c>
      <c r="V646" s="93">
        <f t="shared" si="211"/>
        <v>1.7014118346047649E+40</v>
      </c>
      <c r="W646" s="93">
        <f t="shared" si="196"/>
        <v>420522.66666666663</v>
      </c>
      <c r="X646" s="94">
        <f t="shared" si="212"/>
        <v>46.11564500851749</v>
      </c>
      <c r="Y646" s="120">
        <f t="shared" si="213"/>
        <v>3.1286054958288663</v>
      </c>
    </row>
    <row r="647" spans="1:25">
      <c r="A647" s="67">
        <v>8192</v>
      </c>
      <c r="B647" s="67">
        <f t="shared" ref="B647:B710" si="215">N647/30</f>
        <v>21.366666666666667</v>
      </c>
      <c r="C647" s="112">
        <f t="shared" si="202"/>
        <v>14.74</v>
      </c>
      <c r="D647" s="116"/>
      <c r="E647" s="68">
        <f t="shared" si="214"/>
        <v>1691.7195975342049</v>
      </c>
      <c r="F647" s="80">
        <f t="shared" si="198"/>
        <v>0.74100000000000055</v>
      </c>
      <c r="G647" s="80">
        <f t="shared" si="199"/>
        <v>8.4099999999998634</v>
      </c>
      <c r="H647" s="80">
        <f t="shared" si="205"/>
        <v>4.2049999999999317</v>
      </c>
      <c r="I647" s="80">
        <f t="shared" si="205"/>
        <v>4.2049999999999317</v>
      </c>
      <c r="J647" s="81">
        <f t="shared" ref="J647:J710" si="216">(1-F647)+F647*G647</f>
        <v>6.4908099999999029</v>
      </c>
      <c r="K647" s="82">
        <f t="shared" ref="K647:K710" si="217">J647*H647*I647</f>
        <v>114.77066469024456</v>
      </c>
      <c r="L647" s="70">
        <f t="shared" ref="L647:L710" si="218">POWER($M$1,N647)</f>
        <v>3.9088179511659622E+38</v>
      </c>
      <c r="M647" s="67">
        <f t="shared" si="201"/>
        <v>128.20000000000007</v>
      </c>
      <c r="N647" s="71">
        <v>641</v>
      </c>
      <c r="O647" s="94">
        <f t="shared" ref="O647:O710" si="219">$N647-P$3</f>
        <v>641</v>
      </c>
      <c r="P647" s="94">
        <f t="shared" si="206"/>
        <v>10</v>
      </c>
      <c r="Q647" s="72">
        <v>1</v>
      </c>
      <c r="R647" s="94">
        <f t="shared" si="207"/>
        <v>0.90909090909090906</v>
      </c>
      <c r="S647" s="93">
        <f t="shared" si="208"/>
        <v>1.1101929059551418E+33</v>
      </c>
      <c r="T647" s="93">
        <f t="shared" si="209"/>
        <v>7.4249697580277246E+37</v>
      </c>
      <c r="U647" s="93">
        <f t="shared" si="210"/>
        <v>3.9088179511659619E+39</v>
      </c>
      <c r="V647" s="93">
        <f t="shared" si="211"/>
        <v>1.9544089755829811E+40</v>
      </c>
      <c r="W647" s="93">
        <f t="shared" ref="W647:W710" si="220">$A647*(30+$B647)</f>
        <v>420795.73333333334</v>
      </c>
      <c r="X647" s="94">
        <f t="shared" si="212"/>
        <v>52.644227229879668</v>
      </c>
      <c r="Y647" s="120">
        <f t="shared" si="213"/>
        <v>3.5715215217014697</v>
      </c>
    </row>
    <row r="648" spans="1:25">
      <c r="A648" s="67">
        <v>8192</v>
      </c>
      <c r="B648" s="67">
        <f t="shared" si="215"/>
        <v>21.4</v>
      </c>
      <c r="C648" s="112">
        <f t="shared" si="202"/>
        <v>14.74</v>
      </c>
      <c r="D648" s="116"/>
      <c r="E648" s="68">
        <f t="shared" si="214"/>
        <v>1699.6194892396791</v>
      </c>
      <c r="F648" s="80">
        <f t="shared" ref="F648:F711" si="221">F647+0.1%</f>
        <v>0.74200000000000055</v>
      </c>
      <c r="G648" s="80">
        <f t="shared" ref="G648:G711" si="222">G647+1%</f>
        <v>8.4199999999998631</v>
      </c>
      <c r="H648" s="80">
        <f t="shared" ref="H648:I663" si="223">H647+0.5%</f>
        <v>4.2099999999999316</v>
      </c>
      <c r="I648" s="80">
        <f t="shared" si="223"/>
        <v>4.2099999999999316</v>
      </c>
      <c r="J648" s="81">
        <f t="shared" si="216"/>
        <v>6.5056399999999019</v>
      </c>
      <c r="K648" s="82">
        <f t="shared" si="217"/>
        <v>115.3066139239945</v>
      </c>
      <c r="L648" s="70">
        <f t="shared" si="218"/>
        <v>4.4900527504872211E+38</v>
      </c>
      <c r="M648" s="67">
        <f t="shared" ref="M648:M711" si="224">LOG(L648,2)</f>
        <v>128.40000000000006</v>
      </c>
      <c r="N648" s="71">
        <v>642</v>
      </c>
      <c r="O648" s="94">
        <f t="shared" si="219"/>
        <v>642</v>
      </c>
      <c r="P648" s="94">
        <f t="shared" si="206"/>
        <v>10</v>
      </c>
      <c r="Q648" s="72">
        <v>1</v>
      </c>
      <c r="R648" s="94">
        <f t="shared" si="207"/>
        <v>0.90909090909090906</v>
      </c>
      <c r="S648" s="93">
        <f t="shared" si="208"/>
        <v>1.1101929059551418E+33</v>
      </c>
      <c r="T648" s="93">
        <f t="shared" si="209"/>
        <v>7.4712799485434162E+37</v>
      </c>
      <c r="U648" s="93">
        <f t="shared" si="210"/>
        <v>4.4900527504872208E+39</v>
      </c>
      <c r="V648" s="93">
        <f t="shared" si="211"/>
        <v>2.2450263752436101E+40</v>
      </c>
      <c r="W648" s="93">
        <f t="shared" si="220"/>
        <v>421068.79999999999</v>
      </c>
      <c r="X648" s="94">
        <f t="shared" si="212"/>
        <v>60.09750379334389</v>
      </c>
      <c r="Y648" s="120">
        <f t="shared" si="213"/>
        <v>4.077171220715325</v>
      </c>
    </row>
    <row r="649" spans="1:25">
      <c r="A649" s="67">
        <v>8192</v>
      </c>
      <c r="B649" s="67">
        <f t="shared" si="215"/>
        <v>21.433333333333334</v>
      </c>
      <c r="C649" s="112">
        <f t="shared" si="202"/>
        <v>14.74</v>
      </c>
      <c r="D649" s="116"/>
      <c r="E649" s="68">
        <f t="shared" si="214"/>
        <v>1707.5478187166041</v>
      </c>
      <c r="F649" s="80">
        <f t="shared" si="221"/>
        <v>0.74300000000000055</v>
      </c>
      <c r="G649" s="80">
        <f t="shared" si="222"/>
        <v>8.4299999999998629</v>
      </c>
      <c r="H649" s="80">
        <f t="shared" si="223"/>
        <v>4.2149999999999315</v>
      </c>
      <c r="I649" s="80">
        <f t="shared" si="223"/>
        <v>4.2149999999999315</v>
      </c>
      <c r="J649" s="81">
        <f t="shared" si="216"/>
        <v>6.5204899999999029</v>
      </c>
      <c r="K649" s="82">
        <f t="shared" si="217"/>
        <v>115.8444924502445</v>
      </c>
      <c r="L649" s="70">
        <f t="shared" si="218"/>
        <v>5.1577162083345842E+38</v>
      </c>
      <c r="M649" s="67">
        <f t="shared" si="224"/>
        <v>128.60000000000005</v>
      </c>
      <c r="N649" s="71">
        <v>643</v>
      </c>
      <c r="O649" s="94">
        <f t="shared" si="219"/>
        <v>643</v>
      </c>
      <c r="P649" s="94">
        <f t="shared" si="206"/>
        <v>10</v>
      </c>
      <c r="Q649" s="72">
        <v>1</v>
      </c>
      <c r="R649" s="94">
        <f t="shared" si="207"/>
        <v>0.90909090909090906</v>
      </c>
      <c r="S649" s="93">
        <f t="shared" si="208"/>
        <v>1.1101929059551418E+33</v>
      </c>
      <c r="T649" s="93">
        <f t="shared" si="209"/>
        <v>7.517823525178852E+37</v>
      </c>
      <c r="U649" s="93">
        <f t="shared" si="210"/>
        <v>5.157716208334584E+39</v>
      </c>
      <c r="V649" s="93">
        <f t="shared" si="211"/>
        <v>2.5788581041672922E+40</v>
      </c>
      <c r="W649" s="93">
        <f t="shared" si="220"/>
        <v>421341.8666666667</v>
      </c>
      <c r="X649" s="94">
        <f t="shared" si="212"/>
        <v>68.606508134438812</v>
      </c>
      <c r="Y649" s="120">
        <f t="shared" si="213"/>
        <v>4.6544442424992409</v>
      </c>
    </row>
    <row r="650" spans="1:25">
      <c r="A650" s="67">
        <v>8192</v>
      </c>
      <c r="B650" s="67">
        <f t="shared" si="215"/>
        <v>21.466666666666665</v>
      </c>
      <c r="C650" s="112">
        <f t="shared" si="202"/>
        <v>14.74</v>
      </c>
      <c r="D650" s="116"/>
      <c r="E650" s="68">
        <f t="shared" si="214"/>
        <v>1715.5046560536784</v>
      </c>
      <c r="F650" s="80">
        <f t="shared" si="221"/>
        <v>0.74400000000000055</v>
      </c>
      <c r="G650" s="80">
        <f t="shared" si="222"/>
        <v>8.4399999999998627</v>
      </c>
      <c r="H650" s="80">
        <f t="shared" si="223"/>
        <v>4.2199999999999314</v>
      </c>
      <c r="I650" s="80">
        <f t="shared" si="223"/>
        <v>4.2199999999999314</v>
      </c>
      <c r="J650" s="81">
        <f t="shared" si="216"/>
        <v>6.5353599999999021</v>
      </c>
      <c r="K650" s="82">
        <f t="shared" si="217"/>
        <v>116.38430502399447</v>
      </c>
      <c r="L650" s="70">
        <f t="shared" si="218"/>
        <v>5.9246601240554821E+38</v>
      </c>
      <c r="M650" s="67">
        <f t="shared" si="224"/>
        <v>128.80000000000007</v>
      </c>
      <c r="N650" s="71">
        <v>644</v>
      </c>
      <c r="O650" s="94">
        <f t="shared" si="219"/>
        <v>644</v>
      </c>
      <c r="P650" s="94">
        <f t="shared" si="206"/>
        <v>10</v>
      </c>
      <c r="Q650" s="72">
        <v>1</v>
      </c>
      <c r="R650" s="94">
        <f t="shared" si="207"/>
        <v>0.90909090909090906</v>
      </c>
      <c r="S650" s="93">
        <f t="shared" si="208"/>
        <v>1.1101929059551418E+33</v>
      </c>
      <c r="T650" s="93">
        <f t="shared" si="209"/>
        <v>7.5646013811445246E+37</v>
      </c>
      <c r="U650" s="93">
        <f t="shared" si="210"/>
        <v>5.9246601240554826E+39</v>
      </c>
      <c r="V650" s="93">
        <f t="shared" si="211"/>
        <v>2.9623300620277414E+40</v>
      </c>
      <c r="W650" s="93">
        <f t="shared" si="220"/>
        <v>421614.93333333335</v>
      </c>
      <c r="X650" s="94">
        <f t="shared" si="212"/>
        <v>78.320850307106085</v>
      </c>
      <c r="Y650" s="120">
        <f t="shared" si="213"/>
        <v>5.313490522870155</v>
      </c>
    </row>
    <row r="651" spans="1:25">
      <c r="A651" s="67">
        <v>8192</v>
      </c>
      <c r="B651" s="67">
        <f t="shared" si="215"/>
        <v>21.5</v>
      </c>
      <c r="C651" s="112">
        <f t="shared" si="202"/>
        <v>14.74</v>
      </c>
      <c r="D651" s="116"/>
      <c r="E651" s="68">
        <f t="shared" si="214"/>
        <v>1723.4900714280432</v>
      </c>
      <c r="F651" s="80">
        <f t="shared" si="221"/>
        <v>0.74500000000000055</v>
      </c>
      <c r="G651" s="80">
        <f t="shared" si="222"/>
        <v>8.4499999999998625</v>
      </c>
      <c r="H651" s="80">
        <f t="shared" si="223"/>
        <v>4.2249999999999313</v>
      </c>
      <c r="I651" s="80">
        <f t="shared" si="223"/>
        <v>4.2249999999999313</v>
      </c>
      <c r="J651" s="81">
        <f t="shared" si="216"/>
        <v>6.5502499999999024</v>
      </c>
      <c r="K651" s="82">
        <f t="shared" si="217"/>
        <v>116.92605640624444</v>
      </c>
      <c r="L651" s="70">
        <f t="shared" si="218"/>
        <v>6.8056473384190624E+38</v>
      </c>
      <c r="M651" s="67">
        <f t="shared" si="224"/>
        <v>129.00000000000006</v>
      </c>
      <c r="N651" s="71">
        <v>645</v>
      </c>
      <c r="O651" s="94">
        <f t="shared" si="219"/>
        <v>645</v>
      </c>
      <c r="P651" s="94">
        <f t="shared" si="206"/>
        <v>10</v>
      </c>
      <c r="Q651" s="72">
        <v>1</v>
      </c>
      <c r="R651" s="94">
        <f t="shared" si="207"/>
        <v>0.90909090909090906</v>
      </c>
      <c r="S651" s="93">
        <f t="shared" si="208"/>
        <v>1.1101929059551418E+33</v>
      </c>
      <c r="T651" s="93">
        <f t="shared" si="209"/>
        <v>7.6116144119611412E+37</v>
      </c>
      <c r="U651" s="93">
        <f t="shared" si="210"/>
        <v>6.8056473384190618E+39</v>
      </c>
      <c r="V651" s="93">
        <f t="shared" si="211"/>
        <v>3.4028236692095307E+40</v>
      </c>
      <c r="W651" s="93">
        <f t="shared" si="220"/>
        <v>421888</v>
      </c>
      <c r="X651" s="94">
        <f t="shared" si="212"/>
        <v>89.411351785298578</v>
      </c>
      <c r="Y651" s="120">
        <f t="shared" si="213"/>
        <v>6.0658990356376243</v>
      </c>
    </row>
    <row r="652" spans="1:25">
      <c r="A652" s="67">
        <v>8192</v>
      </c>
      <c r="B652" s="67">
        <f t="shared" si="215"/>
        <v>21.533333333333335</v>
      </c>
      <c r="C652" s="112">
        <f t="shared" si="202"/>
        <v>14.74</v>
      </c>
      <c r="D652" s="116"/>
      <c r="E652" s="68">
        <f t="shared" si="214"/>
        <v>1731.5041351052776</v>
      </c>
      <c r="F652" s="80">
        <f t="shared" si="221"/>
        <v>0.74600000000000055</v>
      </c>
      <c r="G652" s="80">
        <f t="shared" si="222"/>
        <v>8.4599999999998623</v>
      </c>
      <c r="H652" s="80">
        <f t="shared" si="223"/>
        <v>4.2299999999999311</v>
      </c>
      <c r="I652" s="80">
        <f t="shared" si="223"/>
        <v>4.2299999999999311</v>
      </c>
      <c r="J652" s="81">
        <f t="shared" si="216"/>
        <v>6.5651599999999011</v>
      </c>
      <c r="K652" s="82">
        <f t="shared" si="217"/>
        <v>117.4697513639944</v>
      </c>
      <c r="L652" s="70">
        <f t="shared" si="218"/>
        <v>7.817635902331926E+38</v>
      </c>
      <c r="M652" s="67">
        <f t="shared" si="224"/>
        <v>129.20000000000005</v>
      </c>
      <c r="N652" s="71">
        <v>646</v>
      </c>
      <c r="O652" s="94">
        <f t="shared" si="219"/>
        <v>646</v>
      </c>
      <c r="P652" s="94">
        <f t="shared" si="206"/>
        <v>10</v>
      </c>
      <c r="Q652" s="72">
        <v>1</v>
      </c>
      <c r="R652" s="94">
        <f t="shared" si="207"/>
        <v>0.90909090909090906</v>
      </c>
      <c r="S652" s="93">
        <f t="shared" si="208"/>
        <v>1.1101929059551418E+33</v>
      </c>
      <c r="T652" s="93">
        <f t="shared" si="209"/>
        <v>7.6588635154626471E+37</v>
      </c>
      <c r="U652" s="93">
        <f t="shared" si="210"/>
        <v>7.8176359023319263E+39</v>
      </c>
      <c r="V652" s="93">
        <f t="shared" si="211"/>
        <v>3.9088179511659631E+40</v>
      </c>
      <c r="W652" s="93">
        <f t="shared" si="220"/>
        <v>422161.06666666665</v>
      </c>
      <c r="X652" s="94">
        <f t="shared" si="212"/>
        <v>102.07305413588753</v>
      </c>
      <c r="Y652" s="120">
        <f t="shared" si="213"/>
        <v>6.9249019088119086</v>
      </c>
    </row>
    <row r="653" spans="1:25">
      <c r="A653" s="67">
        <v>8192</v>
      </c>
      <c r="B653" s="67">
        <f t="shared" si="215"/>
        <v>21.566666666666666</v>
      </c>
      <c r="C653" s="112">
        <f t="shared" si="202"/>
        <v>14.74</v>
      </c>
      <c r="D653" s="116"/>
      <c r="E653" s="68">
        <f t="shared" si="214"/>
        <v>1739.5469174394023</v>
      </c>
      <c r="F653" s="80">
        <f t="shared" si="221"/>
        <v>0.74700000000000055</v>
      </c>
      <c r="G653" s="80">
        <f t="shared" si="222"/>
        <v>8.4699999999998621</v>
      </c>
      <c r="H653" s="80">
        <f t="shared" si="223"/>
        <v>4.234999999999931</v>
      </c>
      <c r="I653" s="80">
        <f t="shared" si="223"/>
        <v>4.234999999999931</v>
      </c>
      <c r="J653" s="81">
        <f t="shared" si="216"/>
        <v>6.5800899999999007</v>
      </c>
      <c r="K653" s="82">
        <f t="shared" si="217"/>
        <v>118.01539467024439</v>
      </c>
      <c r="L653" s="70">
        <f t="shared" si="218"/>
        <v>8.9801055009744467E+38</v>
      </c>
      <c r="M653" s="67">
        <f t="shared" si="224"/>
        <v>129.40000000000006</v>
      </c>
      <c r="N653" s="71">
        <v>647</v>
      </c>
      <c r="O653" s="94">
        <f t="shared" si="219"/>
        <v>647</v>
      </c>
      <c r="P653" s="94">
        <f t="shared" si="206"/>
        <v>10</v>
      </c>
      <c r="Q653" s="72">
        <v>1</v>
      </c>
      <c r="R653" s="94">
        <f t="shared" si="207"/>
        <v>0.90909090909090906</v>
      </c>
      <c r="S653" s="93">
        <f t="shared" si="208"/>
        <v>1.1101929059551418E+33</v>
      </c>
      <c r="T653" s="93">
        <f t="shared" si="209"/>
        <v>7.7063495917992553E+37</v>
      </c>
      <c r="U653" s="93">
        <f t="shared" si="210"/>
        <v>8.9801055009744464E+39</v>
      </c>
      <c r="V653" s="93">
        <f t="shared" si="211"/>
        <v>4.4900527504872232E+40</v>
      </c>
      <c r="W653" s="93">
        <f t="shared" si="220"/>
        <v>422434.1333333333</v>
      </c>
      <c r="X653" s="94">
        <f t="shared" si="212"/>
        <v>116.5286546373482</v>
      </c>
      <c r="Y653" s="120">
        <f t="shared" si="213"/>
        <v>7.9056075059259294</v>
      </c>
    </row>
    <row r="654" spans="1:25">
      <c r="A654" s="67">
        <v>8192</v>
      </c>
      <c r="B654" s="67">
        <f t="shared" si="215"/>
        <v>21.6</v>
      </c>
      <c r="C654" s="112">
        <f t="shared" si="202"/>
        <v>14.74</v>
      </c>
      <c r="D654" s="116"/>
      <c r="E654" s="68">
        <f t="shared" si="214"/>
        <v>1747.6184888728769</v>
      </c>
      <c r="F654" s="80">
        <f t="shared" si="221"/>
        <v>0.74800000000000055</v>
      </c>
      <c r="G654" s="80">
        <f t="shared" si="222"/>
        <v>8.4799999999998619</v>
      </c>
      <c r="H654" s="80">
        <f t="shared" si="223"/>
        <v>4.2399999999999309</v>
      </c>
      <c r="I654" s="80">
        <f t="shared" si="223"/>
        <v>4.2399999999999309</v>
      </c>
      <c r="J654" s="81">
        <f t="shared" si="216"/>
        <v>6.5950399999999014</v>
      </c>
      <c r="K654" s="82">
        <f t="shared" si="217"/>
        <v>118.56299110399436</v>
      </c>
      <c r="L654" s="70">
        <f t="shared" si="218"/>
        <v>1.0315432416669173E+39</v>
      </c>
      <c r="M654" s="67">
        <f t="shared" si="224"/>
        <v>129.60000000000005</v>
      </c>
      <c r="N654" s="71">
        <v>648</v>
      </c>
      <c r="O654" s="94">
        <f t="shared" si="219"/>
        <v>648</v>
      </c>
      <c r="P654" s="94">
        <f t="shared" si="206"/>
        <v>10</v>
      </c>
      <c r="Q654" s="72">
        <v>1</v>
      </c>
      <c r="R654" s="94">
        <f t="shared" si="207"/>
        <v>0.90909090909090906</v>
      </c>
      <c r="S654" s="93">
        <f t="shared" si="208"/>
        <v>1.1101929059551418E+33</v>
      </c>
      <c r="T654" s="93">
        <f t="shared" si="209"/>
        <v>7.7540735434404703E+37</v>
      </c>
      <c r="U654" s="93">
        <f t="shared" si="210"/>
        <v>1.0315432416669173E+40</v>
      </c>
      <c r="V654" s="93">
        <f t="shared" si="211"/>
        <v>5.1577162083345863E+40</v>
      </c>
      <c r="W654" s="93">
        <f t="shared" si="220"/>
        <v>422707.20000000001</v>
      </c>
      <c r="X654" s="94">
        <f t="shared" si="212"/>
        <v>133.03242945632718</v>
      </c>
      <c r="Y654" s="120">
        <f t="shared" si="213"/>
        <v>9.0252665845540818</v>
      </c>
    </row>
    <row r="655" spans="1:25">
      <c r="A655" s="67">
        <v>8192</v>
      </c>
      <c r="B655" s="67">
        <f t="shared" si="215"/>
        <v>21.633333333333333</v>
      </c>
      <c r="C655" s="112">
        <f t="shared" si="202"/>
        <v>14.74</v>
      </c>
      <c r="D655" s="116"/>
      <c r="E655" s="68">
        <f t="shared" si="214"/>
        <v>1755.7189199366014</v>
      </c>
      <c r="F655" s="80">
        <f t="shared" si="221"/>
        <v>0.74900000000000055</v>
      </c>
      <c r="G655" s="80">
        <f t="shared" si="222"/>
        <v>8.4899999999998617</v>
      </c>
      <c r="H655" s="80">
        <f t="shared" si="223"/>
        <v>4.2449999999999308</v>
      </c>
      <c r="I655" s="80">
        <f t="shared" si="223"/>
        <v>4.2449999999999308</v>
      </c>
      <c r="J655" s="81">
        <f t="shared" si="216"/>
        <v>6.6100099999999005</v>
      </c>
      <c r="K655" s="82">
        <f t="shared" si="217"/>
        <v>119.11254545024433</v>
      </c>
      <c r="L655" s="70">
        <f t="shared" si="218"/>
        <v>1.1849320248110969E+39</v>
      </c>
      <c r="M655" s="67">
        <f t="shared" si="224"/>
        <v>129.80000000000007</v>
      </c>
      <c r="N655" s="71">
        <v>649</v>
      </c>
      <c r="O655" s="94">
        <f t="shared" si="219"/>
        <v>649</v>
      </c>
      <c r="P655" s="94">
        <f t="shared" si="206"/>
        <v>10</v>
      </c>
      <c r="Q655" s="72">
        <v>1</v>
      </c>
      <c r="R655" s="94">
        <f t="shared" si="207"/>
        <v>0.90909090909090906</v>
      </c>
      <c r="S655" s="93">
        <f t="shared" si="208"/>
        <v>1.1101929059551418E+33</v>
      </c>
      <c r="T655" s="93">
        <f t="shared" si="209"/>
        <v>7.8020362751781181E+37</v>
      </c>
      <c r="U655" s="93">
        <f t="shared" si="210"/>
        <v>1.1849320248110968E+40</v>
      </c>
      <c r="V655" s="93">
        <f t="shared" si="211"/>
        <v>5.9246601240554838E+40</v>
      </c>
      <c r="W655" s="93">
        <f t="shared" si="220"/>
        <v>422980.26666666666</v>
      </c>
      <c r="X655" s="94">
        <f t="shared" si="212"/>
        <v>151.8747136027697</v>
      </c>
      <c r="Y655" s="120">
        <f t="shared" si="213"/>
        <v>10.303576228139057</v>
      </c>
    </row>
    <row r="656" spans="1:25">
      <c r="A656" s="67">
        <v>8192</v>
      </c>
      <c r="B656" s="67">
        <f t="shared" si="215"/>
        <v>21.666666666666668</v>
      </c>
      <c r="C656" s="112">
        <f t="shared" si="202"/>
        <v>14.74</v>
      </c>
      <c r="D656" s="116"/>
      <c r="E656" s="68">
        <f t="shared" si="214"/>
        <v>1763.8482812499158</v>
      </c>
      <c r="F656" s="80">
        <f t="shared" si="221"/>
        <v>0.75000000000000056</v>
      </c>
      <c r="G656" s="80">
        <f t="shared" si="222"/>
        <v>8.4999999999998614</v>
      </c>
      <c r="H656" s="80">
        <f t="shared" si="223"/>
        <v>4.2499999999999307</v>
      </c>
      <c r="I656" s="80">
        <f t="shared" si="223"/>
        <v>4.2499999999999307</v>
      </c>
      <c r="J656" s="81">
        <f t="shared" si="216"/>
        <v>6.6249999999998996</v>
      </c>
      <c r="K656" s="82">
        <f t="shared" si="217"/>
        <v>119.66406249999429</v>
      </c>
      <c r="L656" s="70">
        <f t="shared" si="218"/>
        <v>1.3611294676838131E+39</v>
      </c>
      <c r="M656" s="67">
        <f t="shared" si="224"/>
        <v>130.00000000000006</v>
      </c>
      <c r="N656" s="71">
        <v>650</v>
      </c>
      <c r="O656" s="94">
        <f t="shared" si="219"/>
        <v>650</v>
      </c>
      <c r="P656" s="94">
        <f t="shared" si="206"/>
        <v>10</v>
      </c>
      <c r="Q656" s="72">
        <v>3</v>
      </c>
      <c r="R656" s="94">
        <f t="shared" si="207"/>
        <v>0.90909090909090906</v>
      </c>
      <c r="S656" s="93">
        <f t="shared" si="208"/>
        <v>3.3305787178654253E+33</v>
      </c>
      <c r="T656" s="93">
        <f t="shared" si="209"/>
        <v>2.3550716082388129E+38</v>
      </c>
      <c r="U656" s="93">
        <f t="shared" si="210"/>
        <v>1.3611294676838131E+40</v>
      </c>
      <c r="V656" s="93">
        <f t="shared" si="211"/>
        <v>6.8056473384190652E+40</v>
      </c>
      <c r="W656" s="93">
        <f t="shared" si="220"/>
        <v>423253.33333333337</v>
      </c>
      <c r="X656" s="94">
        <f t="shared" si="212"/>
        <v>57.795672238675706</v>
      </c>
      <c r="Y656" s="120">
        <f t="shared" si="213"/>
        <v>3.9210089714162621</v>
      </c>
    </row>
    <row r="657" spans="1:25">
      <c r="A657" s="67">
        <v>8192</v>
      </c>
      <c r="B657" s="67">
        <f t="shared" si="215"/>
        <v>21.7</v>
      </c>
      <c r="C657" s="112">
        <f t="shared" si="202"/>
        <v>14.74</v>
      </c>
      <c r="D657" s="116"/>
      <c r="E657" s="68">
        <f t="shared" si="214"/>
        <v>1772.0066435206004</v>
      </c>
      <c r="F657" s="80">
        <f t="shared" si="221"/>
        <v>0.75100000000000056</v>
      </c>
      <c r="G657" s="80">
        <f t="shared" si="222"/>
        <v>8.5099999999998612</v>
      </c>
      <c r="H657" s="80">
        <f t="shared" si="223"/>
        <v>4.2549999999999306</v>
      </c>
      <c r="I657" s="80">
        <f t="shared" si="223"/>
        <v>4.2549999999999306</v>
      </c>
      <c r="J657" s="81">
        <f t="shared" si="216"/>
        <v>6.6400099999998998</v>
      </c>
      <c r="K657" s="82">
        <f t="shared" si="217"/>
        <v>120.21754705024426</v>
      </c>
      <c r="L657" s="70">
        <f t="shared" si="218"/>
        <v>1.5635271804663858E+39</v>
      </c>
      <c r="M657" s="67">
        <f t="shared" si="224"/>
        <v>130.20000000000005</v>
      </c>
      <c r="N657" s="71">
        <v>651</v>
      </c>
      <c r="O657" s="94">
        <f t="shared" si="219"/>
        <v>651</v>
      </c>
      <c r="P657" s="94">
        <f t="shared" si="206"/>
        <v>10</v>
      </c>
      <c r="Q657" s="72">
        <v>1</v>
      </c>
      <c r="R657" s="94">
        <f t="shared" si="207"/>
        <v>0.90909090909090906</v>
      </c>
      <c r="S657" s="93">
        <f t="shared" si="208"/>
        <v>3.3305787178654253E+33</v>
      </c>
      <c r="T657" s="93">
        <f t="shared" si="209"/>
        <v>2.3696045129219396E+38</v>
      </c>
      <c r="U657" s="93">
        <f t="shared" si="210"/>
        <v>1.5635271804663857E+40</v>
      </c>
      <c r="V657" s="93">
        <f t="shared" si="211"/>
        <v>7.8176359023319282E+40</v>
      </c>
      <c r="W657" s="93">
        <f t="shared" si="220"/>
        <v>423526.40000000002</v>
      </c>
      <c r="X657" s="94">
        <f t="shared" si="212"/>
        <v>65.9826216543795</v>
      </c>
      <c r="Y657" s="120">
        <f t="shared" si="213"/>
        <v>4.4764329480583109</v>
      </c>
    </row>
    <row r="658" spans="1:25">
      <c r="A658" s="67">
        <v>8192</v>
      </c>
      <c r="B658" s="67">
        <f t="shared" si="215"/>
        <v>21.733333333333334</v>
      </c>
      <c r="C658" s="112">
        <f t="shared" si="202"/>
        <v>14.74</v>
      </c>
      <c r="D658" s="116"/>
      <c r="E658" s="68">
        <f t="shared" si="214"/>
        <v>1780.194077544875</v>
      </c>
      <c r="F658" s="80">
        <f t="shared" si="221"/>
        <v>0.75200000000000056</v>
      </c>
      <c r="G658" s="80">
        <f t="shared" si="222"/>
        <v>8.519999999999861</v>
      </c>
      <c r="H658" s="80">
        <f t="shared" si="223"/>
        <v>4.2599999999999305</v>
      </c>
      <c r="I658" s="80">
        <f t="shared" si="223"/>
        <v>4.2599999999999305</v>
      </c>
      <c r="J658" s="81">
        <f t="shared" si="216"/>
        <v>6.6550399999998993</v>
      </c>
      <c r="K658" s="82">
        <f t="shared" si="217"/>
        <v>120.77300390399422</v>
      </c>
      <c r="L658" s="70">
        <f t="shared" si="218"/>
        <v>1.7960211001948896E+39</v>
      </c>
      <c r="M658" s="67">
        <f t="shared" si="224"/>
        <v>130.40000000000006</v>
      </c>
      <c r="N658" s="71">
        <v>652</v>
      </c>
      <c r="O658" s="94">
        <f t="shared" si="219"/>
        <v>652</v>
      </c>
      <c r="P658" s="94">
        <f t="shared" si="206"/>
        <v>10</v>
      </c>
      <c r="Q658" s="72">
        <v>1</v>
      </c>
      <c r="R658" s="94">
        <f t="shared" si="207"/>
        <v>0.90909090909090906</v>
      </c>
      <c r="S658" s="93">
        <f t="shared" si="208"/>
        <v>3.3305787178654253E+33</v>
      </c>
      <c r="T658" s="93">
        <f t="shared" si="209"/>
        <v>2.3842098701359032E+38</v>
      </c>
      <c r="U658" s="93">
        <f t="shared" si="210"/>
        <v>1.7960211001948898E+40</v>
      </c>
      <c r="V658" s="93">
        <f t="shared" si="211"/>
        <v>8.9801055009744483E+40</v>
      </c>
      <c r="W658" s="93">
        <f t="shared" si="220"/>
        <v>423799.46666666667</v>
      </c>
      <c r="X658" s="94">
        <f t="shared" si="212"/>
        <v>75.329824051626545</v>
      </c>
      <c r="Y658" s="120">
        <f t="shared" si="213"/>
        <v>5.110571509608314</v>
      </c>
    </row>
    <row r="659" spans="1:25">
      <c r="A659" s="67">
        <v>8192</v>
      </c>
      <c r="B659" s="67">
        <f t="shared" si="215"/>
        <v>21.766666666666666</v>
      </c>
      <c r="C659" s="112">
        <f t="shared" si="202"/>
        <v>14.74</v>
      </c>
      <c r="D659" s="116"/>
      <c r="E659" s="68">
        <f t="shared" si="214"/>
        <v>1788.4106542073994</v>
      </c>
      <c r="F659" s="80">
        <f t="shared" si="221"/>
        <v>0.75300000000000056</v>
      </c>
      <c r="G659" s="80">
        <f t="shared" si="222"/>
        <v>8.5299999999998608</v>
      </c>
      <c r="H659" s="80">
        <f t="shared" si="223"/>
        <v>4.2649999999999304</v>
      </c>
      <c r="I659" s="80">
        <f t="shared" si="223"/>
        <v>4.2649999999999304</v>
      </c>
      <c r="J659" s="81">
        <f t="shared" si="216"/>
        <v>6.6700899999998988</v>
      </c>
      <c r="K659" s="82">
        <f t="shared" si="217"/>
        <v>121.3304378702442</v>
      </c>
      <c r="L659" s="70">
        <f t="shared" si="218"/>
        <v>2.0630864833338349E+39</v>
      </c>
      <c r="M659" s="67">
        <f t="shared" si="224"/>
        <v>130.60000000000005</v>
      </c>
      <c r="N659" s="71">
        <v>653</v>
      </c>
      <c r="O659" s="94">
        <f t="shared" si="219"/>
        <v>653</v>
      </c>
      <c r="P659" s="94">
        <f t="shared" si="206"/>
        <v>10</v>
      </c>
      <c r="Q659" s="72">
        <v>1</v>
      </c>
      <c r="R659" s="94">
        <f t="shared" si="207"/>
        <v>0.90909090909090906</v>
      </c>
      <c r="S659" s="93">
        <f t="shared" si="208"/>
        <v>3.3305787178654253E+33</v>
      </c>
      <c r="T659" s="93">
        <f t="shared" si="209"/>
        <v>2.3988879541141212E+38</v>
      </c>
      <c r="U659" s="93">
        <f t="shared" si="210"/>
        <v>2.0630864833338348E+40</v>
      </c>
      <c r="V659" s="93">
        <f t="shared" si="211"/>
        <v>1.0315432416669175E+41</v>
      </c>
      <c r="W659" s="93">
        <f t="shared" si="220"/>
        <v>424072.53333333333</v>
      </c>
      <c r="X659" s="94">
        <f t="shared" si="212"/>
        <v>86.001785944008645</v>
      </c>
      <c r="Y659" s="120">
        <f t="shared" si="213"/>
        <v>5.8345852065134762</v>
      </c>
    </row>
    <row r="660" spans="1:25">
      <c r="A660" s="67">
        <v>8192</v>
      </c>
      <c r="B660" s="67">
        <f t="shared" si="215"/>
        <v>21.8</v>
      </c>
      <c r="C660" s="112">
        <f t="shared" si="202"/>
        <v>14.74</v>
      </c>
      <c r="D660" s="116"/>
      <c r="E660" s="68">
        <f t="shared" si="214"/>
        <v>1796.6564444812745</v>
      </c>
      <c r="F660" s="80">
        <f t="shared" si="221"/>
        <v>0.75400000000000056</v>
      </c>
      <c r="G660" s="80">
        <f t="shared" si="222"/>
        <v>8.5399999999998606</v>
      </c>
      <c r="H660" s="80">
        <f t="shared" si="223"/>
        <v>4.2699999999999303</v>
      </c>
      <c r="I660" s="80">
        <f t="shared" si="223"/>
        <v>4.2699999999999303</v>
      </c>
      <c r="J660" s="81">
        <f t="shared" si="216"/>
        <v>6.6851599999998994</v>
      </c>
      <c r="K660" s="82">
        <f t="shared" si="217"/>
        <v>121.8898537639942</v>
      </c>
      <c r="L660" s="70">
        <f t="shared" si="218"/>
        <v>2.3698640496221941E+39</v>
      </c>
      <c r="M660" s="67">
        <f t="shared" si="224"/>
        <v>130.80000000000007</v>
      </c>
      <c r="N660" s="71">
        <v>654</v>
      </c>
      <c r="O660" s="94">
        <f t="shared" si="219"/>
        <v>654</v>
      </c>
      <c r="P660" s="94">
        <f t="shared" si="206"/>
        <v>10</v>
      </c>
      <c r="Q660" s="72">
        <v>1</v>
      </c>
      <c r="R660" s="94">
        <f t="shared" si="207"/>
        <v>0.90909090909090906</v>
      </c>
      <c r="S660" s="93">
        <f t="shared" si="208"/>
        <v>3.3305787178654253E+33</v>
      </c>
      <c r="T660" s="93">
        <f t="shared" si="209"/>
        <v>2.4136390397912501E+38</v>
      </c>
      <c r="U660" s="93">
        <f t="shared" si="210"/>
        <v>2.369864049622194E+40</v>
      </c>
      <c r="V660" s="93">
        <f t="shared" si="211"/>
        <v>1.1849320248110969E+41</v>
      </c>
      <c r="W660" s="93">
        <f t="shared" si="220"/>
        <v>424345.59999999998</v>
      </c>
      <c r="X660" s="94">
        <f t="shared" si="212"/>
        <v>98.186348934228292</v>
      </c>
      <c r="Y660" s="120">
        <f t="shared" si="213"/>
        <v>6.6612177024578214</v>
      </c>
    </row>
    <row r="661" spans="1:25">
      <c r="A661" s="67">
        <v>8192</v>
      </c>
      <c r="B661" s="67">
        <f t="shared" si="215"/>
        <v>21.833333333333332</v>
      </c>
      <c r="C661" s="112">
        <f t="shared" si="202"/>
        <v>14.74</v>
      </c>
      <c r="D661" s="116"/>
      <c r="E661" s="68">
        <f t="shared" si="214"/>
        <v>1804.9315194280387</v>
      </c>
      <c r="F661" s="80">
        <f t="shared" si="221"/>
        <v>0.75500000000000056</v>
      </c>
      <c r="G661" s="80">
        <f t="shared" si="222"/>
        <v>8.5499999999998604</v>
      </c>
      <c r="H661" s="80">
        <f t="shared" si="223"/>
        <v>4.2749999999999302</v>
      </c>
      <c r="I661" s="80">
        <f t="shared" si="223"/>
        <v>4.2749999999999302</v>
      </c>
      <c r="J661" s="81">
        <f t="shared" si="216"/>
        <v>6.7002499999998983</v>
      </c>
      <c r="K661" s="82">
        <f t="shared" si="217"/>
        <v>122.45125640624414</v>
      </c>
      <c r="L661" s="70">
        <f t="shared" si="218"/>
        <v>2.7222589353676262E+39</v>
      </c>
      <c r="M661" s="67">
        <f t="shared" si="224"/>
        <v>131.00000000000006</v>
      </c>
      <c r="N661" s="71">
        <v>655</v>
      </c>
      <c r="O661" s="94">
        <f t="shared" si="219"/>
        <v>655</v>
      </c>
      <c r="P661" s="94">
        <f t="shared" si="206"/>
        <v>10</v>
      </c>
      <c r="Q661" s="72">
        <v>1</v>
      </c>
      <c r="R661" s="94">
        <f t="shared" si="207"/>
        <v>0.90909090909090906</v>
      </c>
      <c r="S661" s="93">
        <f t="shared" si="208"/>
        <v>3.3305787178654253E+33</v>
      </c>
      <c r="T661" s="93">
        <f t="shared" si="209"/>
        <v>2.4284634028040908E+38</v>
      </c>
      <c r="U661" s="93">
        <f t="shared" si="210"/>
        <v>2.7222589353676262E+40</v>
      </c>
      <c r="V661" s="93">
        <f t="shared" si="211"/>
        <v>1.361129467683813E+41</v>
      </c>
      <c r="W661" s="93">
        <f t="shared" si="220"/>
        <v>424618.66666666663</v>
      </c>
      <c r="X661" s="94">
        <f t="shared" si="212"/>
        <v>112.09800123914968</v>
      </c>
      <c r="Y661" s="120">
        <f t="shared" si="213"/>
        <v>7.6050204368486893</v>
      </c>
    </row>
    <row r="662" spans="1:25">
      <c r="A662" s="67">
        <v>8192</v>
      </c>
      <c r="B662" s="67">
        <f t="shared" si="215"/>
        <v>21.866666666666667</v>
      </c>
      <c r="C662" s="112">
        <f t="shared" ref="C662:C725" si="225">IF(D662&gt;0,C661+D662,C661)</f>
        <v>14.74</v>
      </c>
      <c r="D662" s="116"/>
      <c r="E662" s="68">
        <f t="shared" si="214"/>
        <v>1813.2359501976737</v>
      </c>
      <c r="F662" s="80">
        <f t="shared" si="221"/>
        <v>0.75600000000000056</v>
      </c>
      <c r="G662" s="80">
        <f t="shared" si="222"/>
        <v>8.5599999999998602</v>
      </c>
      <c r="H662" s="80">
        <f t="shared" si="223"/>
        <v>4.2799999999999301</v>
      </c>
      <c r="I662" s="80">
        <f t="shared" si="223"/>
        <v>4.2799999999999301</v>
      </c>
      <c r="J662" s="81">
        <f t="shared" si="216"/>
        <v>6.7153599999998992</v>
      </c>
      <c r="K662" s="82">
        <f t="shared" si="217"/>
        <v>123.01465062399414</v>
      </c>
      <c r="L662" s="70">
        <f t="shared" si="218"/>
        <v>3.1270543609327728E+39</v>
      </c>
      <c r="M662" s="67">
        <f t="shared" si="224"/>
        <v>131.20000000000007</v>
      </c>
      <c r="N662" s="71">
        <v>656</v>
      </c>
      <c r="O662" s="94">
        <f t="shared" si="219"/>
        <v>656</v>
      </c>
      <c r="P662" s="94">
        <f t="shared" si="206"/>
        <v>10</v>
      </c>
      <c r="Q662" s="72">
        <v>1</v>
      </c>
      <c r="R662" s="94">
        <f t="shared" si="207"/>
        <v>0.90909090909090906</v>
      </c>
      <c r="S662" s="93">
        <f t="shared" si="208"/>
        <v>3.3305787178654253E+33</v>
      </c>
      <c r="T662" s="93">
        <f t="shared" si="209"/>
        <v>2.4433613194925021E+38</v>
      </c>
      <c r="U662" s="93">
        <f t="shared" si="210"/>
        <v>3.1270543609327729E+40</v>
      </c>
      <c r="V662" s="93">
        <f t="shared" si="211"/>
        <v>1.5635271804663864E+41</v>
      </c>
      <c r="W662" s="93">
        <f t="shared" si="220"/>
        <v>424891.73333333334</v>
      </c>
      <c r="X662" s="94">
        <f t="shared" si="212"/>
        <v>127.98165936351474</v>
      </c>
      <c r="Y662" s="120">
        <f t="shared" si="213"/>
        <v>8.6826091834134829</v>
      </c>
    </row>
    <row r="663" spans="1:25">
      <c r="A663" s="67">
        <v>8192</v>
      </c>
      <c r="B663" s="67">
        <f t="shared" si="215"/>
        <v>21.9</v>
      </c>
      <c r="C663" s="112">
        <f t="shared" si="225"/>
        <v>14.74</v>
      </c>
      <c r="D663" s="116"/>
      <c r="E663" s="68">
        <f t="shared" si="214"/>
        <v>1821.5698080285981</v>
      </c>
      <c r="F663" s="80">
        <f t="shared" si="221"/>
        <v>0.75700000000000056</v>
      </c>
      <c r="G663" s="80">
        <f t="shared" si="222"/>
        <v>8.56999999999986</v>
      </c>
      <c r="H663" s="80">
        <f t="shared" si="223"/>
        <v>4.28499999999993</v>
      </c>
      <c r="I663" s="80">
        <f t="shared" si="223"/>
        <v>4.28499999999993</v>
      </c>
      <c r="J663" s="81">
        <f t="shared" si="216"/>
        <v>6.7304899999998984</v>
      </c>
      <c r="K663" s="82">
        <f t="shared" si="217"/>
        <v>123.58004125024411</v>
      </c>
      <c r="L663" s="70">
        <f t="shared" si="218"/>
        <v>3.5920422003897811E+39</v>
      </c>
      <c r="M663" s="67">
        <f t="shared" si="224"/>
        <v>131.40000000000006</v>
      </c>
      <c r="N663" s="71">
        <v>657</v>
      </c>
      <c r="O663" s="94">
        <f t="shared" si="219"/>
        <v>657</v>
      </c>
      <c r="P663" s="94">
        <f t="shared" si="206"/>
        <v>10</v>
      </c>
      <c r="Q663" s="72">
        <v>1</v>
      </c>
      <c r="R663" s="94">
        <f t="shared" si="207"/>
        <v>0.90909090909090906</v>
      </c>
      <c r="S663" s="93">
        <f t="shared" si="208"/>
        <v>3.3305787178654253E+33</v>
      </c>
      <c r="T663" s="93">
        <f t="shared" si="209"/>
        <v>2.4583330669003028E+38</v>
      </c>
      <c r="U663" s="93">
        <f t="shared" si="210"/>
        <v>3.592042200389781E+40</v>
      </c>
      <c r="V663" s="93">
        <f t="shared" si="211"/>
        <v>1.7960211001948904E+41</v>
      </c>
      <c r="W663" s="93">
        <f t="shared" si="220"/>
        <v>425164.79999999999</v>
      </c>
      <c r="X663" s="94">
        <f t="shared" si="212"/>
        <v>146.11698669940461</v>
      </c>
      <c r="Y663" s="120">
        <f t="shared" si="213"/>
        <v>9.9129570352377616</v>
      </c>
    </row>
    <row r="664" spans="1:25">
      <c r="A664" s="67">
        <v>8192</v>
      </c>
      <c r="B664" s="67">
        <f t="shared" si="215"/>
        <v>21.933333333333334</v>
      </c>
      <c r="C664" s="112">
        <f t="shared" si="225"/>
        <v>14.74</v>
      </c>
      <c r="D664" s="116"/>
      <c r="E664" s="68">
        <f t="shared" si="214"/>
        <v>1829.9331642476725</v>
      </c>
      <c r="F664" s="80">
        <f t="shared" si="221"/>
        <v>0.75800000000000056</v>
      </c>
      <c r="G664" s="80">
        <f t="shared" si="222"/>
        <v>8.5799999999998597</v>
      </c>
      <c r="H664" s="80">
        <f t="shared" ref="H664:I679" si="226">H663+0.5%</f>
        <v>4.2899999999999299</v>
      </c>
      <c r="I664" s="80">
        <f t="shared" si="226"/>
        <v>4.2899999999999299</v>
      </c>
      <c r="J664" s="81">
        <f t="shared" si="216"/>
        <v>6.7456399999998977</v>
      </c>
      <c r="K664" s="82">
        <f t="shared" si="217"/>
        <v>124.14743312399406</v>
      </c>
      <c r="L664" s="70">
        <f t="shared" si="218"/>
        <v>4.1261729666676716E+39</v>
      </c>
      <c r="M664" s="67">
        <f t="shared" si="224"/>
        <v>131.60000000000008</v>
      </c>
      <c r="N664" s="71">
        <v>658</v>
      </c>
      <c r="O664" s="94">
        <f t="shared" si="219"/>
        <v>658</v>
      </c>
      <c r="P664" s="94">
        <f t="shared" si="206"/>
        <v>10</v>
      </c>
      <c r="Q664" s="72">
        <v>1</v>
      </c>
      <c r="R664" s="94">
        <f t="shared" si="207"/>
        <v>0.90909090909090906</v>
      </c>
      <c r="S664" s="93">
        <f t="shared" si="208"/>
        <v>3.3305787178654253E+33</v>
      </c>
      <c r="T664" s="93">
        <f t="shared" si="209"/>
        <v>2.4733789227761854E+38</v>
      </c>
      <c r="U664" s="93">
        <f t="shared" si="210"/>
        <v>4.1261729666676716E+40</v>
      </c>
      <c r="V664" s="93">
        <f t="shared" si="211"/>
        <v>2.0630864833338357E+41</v>
      </c>
      <c r="W664" s="93">
        <f t="shared" si="220"/>
        <v>425437.8666666667</v>
      </c>
      <c r="X664" s="94">
        <f t="shared" si="212"/>
        <v>166.82332531710696</v>
      </c>
      <c r="Y664" s="120">
        <f t="shared" si="213"/>
        <v>11.317728990305763</v>
      </c>
    </row>
    <row r="665" spans="1:25">
      <c r="A665" s="67">
        <v>8192</v>
      </c>
      <c r="B665" s="67">
        <f t="shared" si="215"/>
        <v>21.966666666666665</v>
      </c>
      <c r="C665" s="112">
        <f t="shared" si="225"/>
        <v>14.74</v>
      </c>
      <c r="D665" s="116"/>
      <c r="E665" s="68">
        <f t="shared" si="214"/>
        <v>1838.3260902701973</v>
      </c>
      <c r="F665" s="80">
        <f t="shared" si="221"/>
        <v>0.75900000000000056</v>
      </c>
      <c r="G665" s="80">
        <f t="shared" si="222"/>
        <v>8.5899999999998595</v>
      </c>
      <c r="H665" s="80">
        <f t="shared" si="226"/>
        <v>4.2949999999999298</v>
      </c>
      <c r="I665" s="80">
        <f t="shared" si="226"/>
        <v>4.2949999999999298</v>
      </c>
      <c r="J665" s="81">
        <f t="shared" si="216"/>
        <v>6.7608099999998981</v>
      </c>
      <c r="K665" s="82">
        <f t="shared" si="217"/>
        <v>124.71683109024404</v>
      </c>
      <c r="L665" s="70">
        <f t="shared" si="218"/>
        <v>4.7397280992443905E+39</v>
      </c>
      <c r="M665" s="67">
        <f t="shared" si="224"/>
        <v>131.80000000000007</v>
      </c>
      <c r="N665" s="71">
        <v>659</v>
      </c>
      <c r="O665" s="94">
        <f t="shared" si="219"/>
        <v>659</v>
      </c>
      <c r="P665" s="94">
        <f t="shared" si="206"/>
        <v>10</v>
      </c>
      <c r="Q665" s="72">
        <v>1</v>
      </c>
      <c r="R665" s="94">
        <f t="shared" si="207"/>
        <v>0.90909090909090906</v>
      </c>
      <c r="S665" s="93">
        <f t="shared" si="208"/>
        <v>3.3305787178654253E+33</v>
      </c>
      <c r="T665" s="93">
        <f t="shared" si="209"/>
        <v>2.4884991655746228E+38</v>
      </c>
      <c r="U665" s="93">
        <f t="shared" si="210"/>
        <v>4.7397280992443909E+40</v>
      </c>
      <c r="V665" s="93">
        <f t="shared" si="211"/>
        <v>2.3698640496221954E+41</v>
      </c>
      <c r="W665" s="93">
        <f t="shared" si="220"/>
        <v>425710.93333333335</v>
      </c>
      <c r="X665" s="94">
        <f t="shared" si="212"/>
        <v>190.46532805044899</v>
      </c>
      <c r="Y665" s="120">
        <f t="shared" si="213"/>
        <v>12.921664046841858</v>
      </c>
    </row>
    <row r="666" spans="1:25">
      <c r="A666" s="67">
        <v>8192</v>
      </c>
      <c r="B666" s="67">
        <f t="shared" si="215"/>
        <v>22</v>
      </c>
      <c r="C666" s="112">
        <f t="shared" si="225"/>
        <v>14.74</v>
      </c>
      <c r="D666" s="116"/>
      <c r="E666" s="68">
        <f t="shared" si="214"/>
        <v>1846.7486575999119</v>
      </c>
      <c r="F666" s="80">
        <f t="shared" si="221"/>
        <v>0.76000000000000056</v>
      </c>
      <c r="G666" s="80">
        <f t="shared" si="222"/>
        <v>8.5999999999998593</v>
      </c>
      <c r="H666" s="80">
        <f t="shared" si="226"/>
        <v>4.2999999999999297</v>
      </c>
      <c r="I666" s="80">
        <f t="shared" si="226"/>
        <v>4.2999999999999297</v>
      </c>
      <c r="J666" s="81">
        <f t="shared" si="216"/>
        <v>6.7759999999998977</v>
      </c>
      <c r="K666" s="82">
        <f t="shared" si="217"/>
        <v>125.28823999999402</v>
      </c>
      <c r="L666" s="70">
        <f t="shared" si="218"/>
        <v>5.4445178707352548E+39</v>
      </c>
      <c r="M666" s="67">
        <f t="shared" si="224"/>
        <v>132.00000000000009</v>
      </c>
      <c r="N666" s="71">
        <v>660</v>
      </c>
      <c r="O666" s="94">
        <f t="shared" si="219"/>
        <v>660</v>
      </c>
      <c r="P666" s="94">
        <f t="shared" si="206"/>
        <v>10</v>
      </c>
      <c r="Q666" s="72">
        <v>4</v>
      </c>
      <c r="R666" s="94">
        <f t="shared" si="207"/>
        <v>0.90909090909090906</v>
      </c>
      <c r="S666" s="93">
        <f t="shared" si="208"/>
        <v>1.3322314871461701E+34</v>
      </c>
      <c r="T666" s="93">
        <f t="shared" si="209"/>
        <v>1.0014776297827099E+39</v>
      </c>
      <c r="U666" s="93">
        <f t="shared" si="210"/>
        <v>5.4445178707352553E+40</v>
      </c>
      <c r="V666" s="93">
        <f t="shared" si="211"/>
        <v>2.7222589353676276E+41</v>
      </c>
      <c r="W666" s="93">
        <f t="shared" si="220"/>
        <v>425984</v>
      </c>
      <c r="X666" s="94">
        <f t="shared" si="212"/>
        <v>54.364847589421942</v>
      </c>
      <c r="Y666" s="120">
        <f t="shared" si="213"/>
        <v>3.6882528893773365</v>
      </c>
    </row>
    <row r="667" spans="1:25">
      <c r="A667" s="67">
        <v>8192</v>
      </c>
      <c r="B667" s="67">
        <f t="shared" si="215"/>
        <v>22.033333333333335</v>
      </c>
      <c r="C667" s="112">
        <f t="shared" si="225"/>
        <v>14.74</v>
      </c>
      <c r="D667" s="116"/>
      <c r="E667" s="68">
        <f t="shared" si="214"/>
        <v>1855.2009378289961</v>
      </c>
      <c r="F667" s="80">
        <f t="shared" si="221"/>
        <v>0.76100000000000056</v>
      </c>
      <c r="G667" s="80">
        <f t="shared" si="222"/>
        <v>8.6099999999998591</v>
      </c>
      <c r="H667" s="80">
        <f t="shared" si="226"/>
        <v>4.3049999999999295</v>
      </c>
      <c r="I667" s="80">
        <f t="shared" si="226"/>
        <v>4.3049999999999295</v>
      </c>
      <c r="J667" s="81">
        <f t="shared" si="216"/>
        <v>6.7912099999998965</v>
      </c>
      <c r="K667" s="82">
        <f t="shared" si="217"/>
        <v>125.86166471024397</v>
      </c>
      <c r="L667" s="70">
        <f t="shared" si="218"/>
        <v>6.2541087218655468E+39</v>
      </c>
      <c r="M667" s="67">
        <f t="shared" si="224"/>
        <v>132.20000000000007</v>
      </c>
      <c r="N667" s="71">
        <v>661</v>
      </c>
      <c r="O667" s="94">
        <f t="shared" si="219"/>
        <v>661</v>
      </c>
      <c r="P667" s="94">
        <f t="shared" si="206"/>
        <v>10</v>
      </c>
      <c r="Q667" s="72">
        <v>1</v>
      </c>
      <c r="R667" s="94">
        <f t="shared" si="207"/>
        <v>0.90909090909090906</v>
      </c>
      <c r="S667" s="93">
        <f t="shared" si="208"/>
        <v>1.3322314871461701E+34</v>
      </c>
      <c r="T667" s="93">
        <f t="shared" si="209"/>
        <v>1.0075855717165586E+39</v>
      </c>
      <c r="U667" s="93">
        <f t="shared" si="210"/>
        <v>6.2541087218655468E+40</v>
      </c>
      <c r="V667" s="93">
        <f t="shared" si="211"/>
        <v>3.1270543609327736E+41</v>
      </c>
      <c r="W667" s="93">
        <f t="shared" si="220"/>
        <v>426257.06666666665</v>
      </c>
      <c r="X667" s="94">
        <f t="shared" si="212"/>
        <v>62.070248894203843</v>
      </c>
      <c r="Y667" s="120">
        <f t="shared" si="213"/>
        <v>4.2110073876664753</v>
      </c>
    </row>
    <row r="668" spans="1:25">
      <c r="A668" s="67">
        <v>8192</v>
      </c>
      <c r="B668" s="67">
        <f t="shared" si="215"/>
        <v>22.066666666666666</v>
      </c>
      <c r="C668" s="112">
        <f t="shared" si="225"/>
        <v>14.74</v>
      </c>
      <c r="D668" s="116"/>
      <c r="E668" s="68">
        <f t="shared" si="214"/>
        <v>1863.683002638071</v>
      </c>
      <c r="F668" s="80">
        <f t="shared" si="221"/>
        <v>0.76200000000000057</v>
      </c>
      <c r="G668" s="80">
        <f t="shared" si="222"/>
        <v>8.6199999999998589</v>
      </c>
      <c r="H668" s="80">
        <f t="shared" si="226"/>
        <v>4.3099999999999294</v>
      </c>
      <c r="I668" s="80">
        <f t="shared" si="226"/>
        <v>4.3099999999999294</v>
      </c>
      <c r="J668" s="81">
        <f t="shared" si="216"/>
        <v>6.8064399999998972</v>
      </c>
      <c r="K668" s="82">
        <f t="shared" si="217"/>
        <v>126.43711008399396</v>
      </c>
      <c r="L668" s="70">
        <f t="shared" si="218"/>
        <v>7.1840844007795634E+39</v>
      </c>
      <c r="M668" s="67">
        <f t="shared" si="224"/>
        <v>132.40000000000009</v>
      </c>
      <c r="N668" s="71">
        <v>662</v>
      </c>
      <c r="O668" s="94">
        <f t="shared" si="219"/>
        <v>662</v>
      </c>
      <c r="P668" s="94">
        <f t="shared" si="206"/>
        <v>10</v>
      </c>
      <c r="Q668" s="72">
        <v>1</v>
      </c>
      <c r="R668" s="94">
        <f t="shared" si="207"/>
        <v>0.90909090909090906</v>
      </c>
      <c r="S668" s="93">
        <f t="shared" si="208"/>
        <v>1.3322314871461701E+34</v>
      </c>
      <c r="T668" s="93">
        <f t="shared" si="209"/>
        <v>1.0137236042623008E+39</v>
      </c>
      <c r="U668" s="93">
        <f t="shared" si="210"/>
        <v>7.1840844007795629E+40</v>
      </c>
      <c r="V668" s="93">
        <f t="shared" si="211"/>
        <v>3.5920422003897816E+41</v>
      </c>
      <c r="W668" s="93">
        <f t="shared" si="220"/>
        <v>426530.1333333333</v>
      </c>
      <c r="X668" s="94">
        <f t="shared" si="212"/>
        <v>70.868275835477959</v>
      </c>
      <c r="Y668" s="120">
        <f t="shared" si="213"/>
        <v>4.8078884555955197</v>
      </c>
    </row>
    <row r="669" spans="1:25">
      <c r="A669" s="67">
        <v>8192</v>
      </c>
      <c r="B669" s="67">
        <f t="shared" si="215"/>
        <v>22.1</v>
      </c>
      <c r="C669" s="112">
        <f t="shared" si="225"/>
        <v>14.74</v>
      </c>
      <c r="D669" s="116"/>
      <c r="E669" s="68">
        <f t="shared" si="214"/>
        <v>1872.1949237961951</v>
      </c>
      <c r="F669" s="80">
        <f t="shared" si="221"/>
        <v>0.76300000000000057</v>
      </c>
      <c r="G669" s="80">
        <f t="shared" si="222"/>
        <v>8.6299999999998587</v>
      </c>
      <c r="H669" s="80">
        <f t="shared" si="226"/>
        <v>4.3149999999999293</v>
      </c>
      <c r="I669" s="80">
        <f t="shared" si="226"/>
        <v>4.3149999999999293</v>
      </c>
      <c r="J669" s="81">
        <f t="shared" si="216"/>
        <v>6.8216899999998963</v>
      </c>
      <c r="K669" s="82">
        <f t="shared" si="217"/>
        <v>127.0145809902439</v>
      </c>
      <c r="L669" s="70">
        <f t="shared" si="218"/>
        <v>8.2523459333353455E+39</v>
      </c>
      <c r="M669" s="67">
        <f t="shared" si="224"/>
        <v>132.60000000000008</v>
      </c>
      <c r="N669" s="71">
        <v>663</v>
      </c>
      <c r="O669" s="94">
        <f t="shared" si="219"/>
        <v>663</v>
      </c>
      <c r="P669" s="94">
        <f t="shared" si="206"/>
        <v>10</v>
      </c>
      <c r="Q669" s="72">
        <v>1</v>
      </c>
      <c r="R669" s="94">
        <f t="shared" si="207"/>
        <v>0.90909090909090906</v>
      </c>
      <c r="S669" s="93">
        <f t="shared" si="208"/>
        <v>1.3322314871461701E+34</v>
      </c>
      <c r="T669" s="93">
        <f t="shared" si="209"/>
        <v>1.0198918399346057E+39</v>
      </c>
      <c r="U669" s="93">
        <f t="shared" si="210"/>
        <v>8.252345933335345E+40</v>
      </c>
      <c r="V669" s="93">
        <f t="shared" si="211"/>
        <v>4.1261729666676729E+41</v>
      </c>
      <c r="W669" s="93">
        <f t="shared" si="220"/>
        <v>426803.20000000001</v>
      </c>
      <c r="X669" s="94">
        <f t="shared" si="212"/>
        <v>80.913932342712698</v>
      </c>
      <c r="Y669" s="120">
        <f t="shared" si="213"/>
        <v>5.4894119635490295</v>
      </c>
    </row>
    <row r="670" spans="1:25">
      <c r="A670" s="67">
        <v>8192</v>
      </c>
      <c r="B670" s="67">
        <f t="shared" si="215"/>
        <v>22.133333333333333</v>
      </c>
      <c r="C670" s="112">
        <f t="shared" si="225"/>
        <v>14.74</v>
      </c>
      <c r="D670" s="116"/>
      <c r="E670" s="68">
        <f t="shared" si="214"/>
        <v>1880.7367731608699</v>
      </c>
      <c r="F670" s="80">
        <f t="shared" si="221"/>
        <v>0.76400000000000057</v>
      </c>
      <c r="G670" s="80">
        <f t="shared" si="222"/>
        <v>8.6399999999998585</v>
      </c>
      <c r="H670" s="80">
        <f t="shared" si="226"/>
        <v>4.3199999999999292</v>
      </c>
      <c r="I670" s="80">
        <f t="shared" si="226"/>
        <v>4.3199999999999292</v>
      </c>
      <c r="J670" s="81">
        <f t="shared" si="216"/>
        <v>6.8369599999998965</v>
      </c>
      <c r="K670" s="82">
        <f t="shared" si="217"/>
        <v>127.59408230399389</v>
      </c>
      <c r="L670" s="70">
        <f t="shared" si="218"/>
        <v>9.4794561984887823E+39</v>
      </c>
      <c r="M670" s="67">
        <f t="shared" si="224"/>
        <v>132.80000000000007</v>
      </c>
      <c r="N670" s="71">
        <v>664</v>
      </c>
      <c r="O670" s="94">
        <f t="shared" si="219"/>
        <v>664</v>
      </c>
      <c r="P670" s="94">
        <f t="shared" si="206"/>
        <v>10</v>
      </c>
      <c r="Q670" s="72">
        <v>1</v>
      </c>
      <c r="R670" s="94">
        <f t="shared" si="207"/>
        <v>0.90909090909090906</v>
      </c>
      <c r="S670" s="93">
        <f t="shared" si="208"/>
        <v>1.3322314871461701E+34</v>
      </c>
      <c r="T670" s="93">
        <f t="shared" si="209"/>
        <v>1.0260903915322728E+39</v>
      </c>
      <c r="U670" s="93">
        <f t="shared" si="210"/>
        <v>9.4794561984887818E+40</v>
      </c>
      <c r="V670" s="93">
        <f t="shared" si="211"/>
        <v>4.7397280992443909E+41</v>
      </c>
      <c r="W670" s="93">
        <f t="shared" si="220"/>
        <v>427076.26666666666</v>
      </c>
      <c r="X670" s="94">
        <f t="shared" si="212"/>
        <v>92.384221475195758</v>
      </c>
      <c r="Y670" s="120">
        <f t="shared" si="213"/>
        <v>6.2675862601896712</v>
      </c>
    </row>
    <row r="671" spans="1:25">
      <c r="A671" s="67">
        <v>8192</v>
      </c>
      <c r="B671" s="67">
        <f t="shared" si="215"/>
        <v>22.166666666666668</v>
      </c>
      <c r="C671" s="112">
        <f t="shared" si="225"/>
        <v>14.74</v>
      </c>
      <c r="D671" s="116"/>
      <c r="E671" s="68">
        <f t="shared" si="214"/>
        <v>1889.3086226780342</v>
      </c>
      <c r="F671" s="80">
        <f t="shared" si="221"/>
        <v>0.76500000000000057</v>
      </c>
      <c r="G671" s="80">
        <f t="shared" si="222"/>
        <v>8.6499999999998582</v>
      </c>
      <c r="H671" s="80">
        <f t="shared" si="226"/>
        <v>4.3249999999999291</v>
      </c>
      <c r="I671" s="80">
        <f t="shared" si="226"/>
        <v>4.3249999999999291</v>
      </c>
      <c r="J671" s="81">
        <f t="shared" si="216"/>
        <v>6.8522499999998958</v>
      </c>
      <c r="K671" s="82">
        <f t="shared" si="217"/>
        <v>128.17561890624384</v>
      </c>
      <c r="L671" s="70">
        <f t="shared" si="218"/>
        <v>1.0889035741470514E+40</v>
      </c>
      <c r="M671" s="67">
        <f t="shared" si="224"/>
        <v>133.00000000000009</v>
      </c>
      <c r="N671" s="71">
        <v>665</v>
      </c>
      <c r="O671" s="94">
        <f t="shared" si="219"/>
        <v>665</v>
      </c>
      <c r="P671" s="94">
        <f t="shared" si="206"/>
        <v>10</v>
      </c>
      <c r="Q671" s="72">
        <v>1</v>
      </c>
      <c r="R671" s="94">
        <f t="shared" si="207"/>
        <v>0.90909090909090906</v>
      </c>
      <c r="S671" s="93">
        <f t="shared" si="208"/>
        <v>1.3322314871461701E+34</v>
      </c>
      <c r="T671" s="93">
        <f t="shared" si="209"/>
        <v>1.0323193721385916E+39</v>
      </c>
      <c r="U671" s="93">
        <f t="shared" si="210"/>
        <v>1.0889035741470514E+41</v>
      </c>
      <c r="V671" s="93">
        <f t="shared" si="211"/>
        <v>5.4445178707352568E+41</v>
      </c>
      <c r="W671" s="93">
        <f t="shared" si="220"/>
        <v>427349.33333333337</v>
      </c>
      <c r="X671" s="94">
        <f t="shared" si="212"/>
        <v>105.48126902735903</v>
      </c>
      <c r="Y671" s="120">
        <f t="shared" si="213"/>
        <v>7.1561240859809381</v>
      </c>
    </row>
    <row r="672" spans="1:25">
      <c r="A672" s="67">
        <v>8192</v>
      </c>
      <c r="B672" s="67">
        <f t="shared" si="215"/>
        <v>22.2</v>
      </c>
      <c r="C672" s="112">
        <f t="shared" si="225"/>
        <v>14.74</v>
      </c>
      <c r="D672" s="116"/>
      <c r="E672" s="68">
        <f t="shared" si="214"/>
        <v>1897.910544382069</v>
      </c>
      <c r="F672" s="80">
        <f t="shared" si="221"/>
        <v>0.76600000000000057</v>
      </c>
      <c r="G672" s="80">
        <f t="shared" si="222"/>
        <v>8.659999999999858</v>
      </c>
      <c r="H672" s="80">
        <f t="shared" si="226"/>
        <v>4.329999999999929</v>
      </c>
      <c r="I672" s="80">
        <f t="shared" si="226"/>
        <v>4.329999999999929</v>
      </c>
      <c r="J672" s="81">
        <f t="shared" si="216"/>
        <v>6.8675599999998953</v>
      </c>
      <c r="K672" s="82">
        <f t="shared" si="217"/>
        <v>128.75919568399382</v>
      </c>
      <c r="L672" s="70">
        <f t="shared" si="218"/>
        <v>1.2508217443731098E+40</v>
      </c>
      <c r="M672" s="67">
        <f t="shared" si="224"/>
        <v>133.20000000000007</v>
      </c>
      <c r="N672" s="71">
        <v>666</v>
      </c>
      <c r="O672" s="94">
        <f t="shared" si="219"/>
        <v>666</v>
      </c>
      <c r="P672" s="94">
        <f t="shared" si="206"/>
        <v>10</v>
      </c>
      <c r="Q672" s="72">
        <v>1</v>
      </c>
      <c r="R672" s="94">
        <f t="shared" si="207"/>
        <v>0.90909090909090906</v>
      </c>
      <c r="S672" s="93">
        <f t="shared" si="208"/>
        <v>1.3322314871461701E+34</v>
      </c>
      <c r="T672" s="93">
        <f t="shared" si="209"/>
        <v>1.0385788951217089E+39</v>
      </c>
      <c r="U672" s="93">
        <f t="shared" si="210"/>
        <v>1.2508217443731097E+41</v>
      </c>
      <c r="V672" s="93">
        <f t="shared" si="211"/>
        <v>6.2541087218655487E+41</v>
      </c>
      <c r="W672" s="93">
        <f t="shared" si="220"/>
        <v>427622.40000000002</v>
      </c>
      <c r="X672" s="94">
        <f t="shared" si="212"/>
        <v>120.43589083586457</v>
      </c>
      <c r="Y672" s="120">
        <f t="shared" si="213"/>
        <v>8.1706845885932537</v>
      </c>
    </row>
    <row r="673" spans="1:25">
      <c r="A673" s="67">
        <v>8192</v>
      </c>
      <c r="B673" s="67">
        <f t="shared" si="215"/>
        <v>22.233333333333334</v>
      </c>
      <c r="C673" s="112">
        <f t="shared" si="225"/>
        <v>14.74</v>
      </c>
      <c r="D673" s="116"/>
      <c r="E673" s="68">
        <f t="shared" si="214"/>
        <v>1906.5426103957936</v>
      </c>
      <c r="F673" s="80">
        <f t="shared" si="221"/>
        <v>0.76700000000000057</v>
      </c>
      <c r="G673" s="80">
        <f t="shared" si="222"/>
        <v>8.6699999999998578</v>
      </c>
      <c r="H673" s="80">
        <f t="shared" si="226"/>
        <v>4.3349999999999289</v>
      </c>
      <c r="I673" s="80">
        <f t="shared" si="226"/>
        <v>4.3349999999999289</v>
      </c>
      <c r="J673" s="81">
        <f t="shared" si="216"/>
        <v>6.8828899999998958</v>
      </c>
      <c r="K673" s="82">
        <f t="shared" si="217"/>
        <v>129.3448175302438</v>
      </c>
      <c r="L673" s="70">
        <f t="shared" si="218"/>
        <v>1.4368168801559132E+40</v>
      </c>
      <c r="M673" s="67">
        <f t="shared" si="224"/>
        <v>133.40000000000006</v>
      </c>
      <c r="N673" s="71">
        <v>667</v>
      </c>
      <c r="O673" s="94">
        <f t="shared" si="219"/>
        <v>667</v>
      </c>
      <c r="P673" s="94">
        <f t="shared" si="206"/>
        <v>10</v>
      </c>
      <c r="Q673" s="72">
        <v>1</v>
      </c>
      <c r="R673" s="94">
        <f t="shared" si="207"/>
        <v>0.90909090909090906</v>
      </c>
      <c r="S673" s="93">
        <f t="shared" si="208"/>
        <v>1.3322314871461701E+34</v>
      </c>
      <c r="T673" s="93">
        <f t="shared" si="209"/>
        <v>1.044869074134989E+39</v>
      </c>
      <c r="U673" s="93">
        <f t="shared" si="210"/>
        <v>1.4368168801559132E+41</v>
      </c>
      <c r="V673" s="93">
        <f t="shared" si="211"/>
        <v>7.1840844007795664E+41</v>
      </c>
      <c r="W673" s="93">
        <f t="shared" si="220"/>
        <v>427895.46666666667</v>
      </c>
      <c r="X673" s="94">
        <f t="shared" si="212"/>
        <v>137.51166684164752</v>
      </c>
      <c r="Y673" s="120">
        <f t="shared" si="213"/>
        <v>9.3291497178865352</v>
      </c>
    </row>
    <row r="674" spans="1:25">
      <c r="A674" s="67">
        <v>8192</v>
      </c>
      <c r="B674" s="67">
        <f t="shared" si="215"/>
        <v>22.266666666666666</v>
      </c>
      <c r="C674" s="112">
        <f t="shared" si="225"/>
        <v>14.74</v>
      </c>
      <c r="D674" s="116"/>
      <c r="E674" s="68">
        <f t="shared" si="214"/>
        <v>1915.2048929304678</v>
      </c>
      <c r="F674" s="80">
        <f t="shared" si="221"/>
        <v>0.76800000000000057</v>
      </c>
      <c r="G674" s="80">
        <f t="shared" si="222"/>
        <v>8.6799999999998576</v>
      </c>
      <c r="H674" s="80">
        <f t="shared" si="226"/>
        <v>4.3399999999999288</v>
      </c>
      <c r="I674" s="80">
        <f t="shared" si="226"/>
        <v>4.3399999999999288</v>
      </c>
      <c r="J674" s="81">
        <f t="shared" si="216"/>
        <v>6.8982399999998947</v>
      </c>
      <c r="K674" s="82">
        <f t="shared" si="217"/>
        <v>129.93248934399375</v>
      </c>
      <c r="L674" s="70">
        <f t="shared" si="218"/>
        <v>1.6504691866670698E+40</v>
      </c>
      <c r="M674" s="67">
        <f t="shared" si="224"/>
        <v>133.60000000000008</v>
      </c>
      <c r="N674" s="71">
        <v>668</v>
      </c>
      <c r="O674" s="94">
        <f t="shared" si="219"/>
        <v>668</v>
      </c>
      <c r="P674" s="94">
        <f t="shared" si="206"/>
        <v>10</v>
      </c>
      <c r="Q674" s="72">
        <v>1</v>
      </c>
      <c r="R674" s="94">
        <f t="shared" si="207"/>
        <v>0.90909090909090906</v>
      </c>
      <c r="S674" s="93">
        <f t="shared" si="208"/>
        <v>1.3322314871461701E+34</v>
      </c>
      <c r="T674" s="93">
        <f t="shared" si="209"/>
        <v>1.0511900231173781E+39</v>
      </c>
      <c r="U674" s="93">
        <f t="shared" si="210"/>
        <v>1.6504691866670698E+41</v>
      </c>
      <c r="V674" s="93">
        <f t="shared" si="211"/>
        <v>8.2523459333353489E+41</v>
      </c>
      <c r="W674" s="93">
        <f t="shared" si="220"/>
        <v>428168.53333333333</v>
      </c>
      <c r="X674" s="94">
        <f t="shared" si="212"/>
        <v>157.00959392408302</v>
      </c>
      <c r="Y674" s="120">
        <f t="shared" si="213"/>
        <v>10.651939886301426</v>
      </c>
    </row>
    <row r="675" spans="1:25">
      <c r="A675" s="67">
        <v>8192</v>
      </c>
      <c r="B675" s="67">
        <f t="shared" si="215"/>
        <v>22.3</v>
      </c>
      <c r="C675" s="112">
        <f t="shared" si="225"/>
        <v>14.74</v>
      </c>
      <c r="D675" s="116"/>
      <c r="E675" s="68">
        <f t="shared" si="214"/>
        <v>1923.8974642857929</v>
      </c>
      <c r="F675" s="80">
        <f t="shared" si="221"/>
        <v>0.76900000000000057</v>
      </c>
      <c r="G675" s="80">
        <f t="shared" si="222"/>
        <v>8.6899999999998574</v>
      </c>
      <c r="H675" s="80">
        <f t="shared" si="226"/>
        <v>4.3449999999999287</v>
      </c>
      <c r="I675" s="80">
        <f t="shared" si="226"/>
        <v>4.3449999999999287</v>
      </c>
      <c r="J675" s="81">
        <f t="shared" si="216"/>
        <v>6.9136099999998955</v>
      </c>
      <c r="K675" s="82">
        <f t="shared" si="217"/>
        <v>130.52221603024375</v>
      </c>
      <c r="L675" s="70">
        <f t="shared" si="218"/>
        <v>1.8958912396977574E+40</v>
      </c>
      <c r="M675" s="67">
        <f t="shared" si="224"/>
        <v>133.80000000000007</v>
      </c>
      <c r="N675" s="71">
        <v>669</v>
      </c>
      <c r="O675" s="94">
        <f t="shared" si="219"/>
        <v>669</v>
      </c>
      <c r="P675" s="94">
        <f t="shared" si="206"/>
        <v>10</v>
      </c>
      <c r="Q675" s="72">
        <v>1</v>
      </c>
      <c r="R675" s="94">
        <f t="shared" si="207"/>
        <v>0.90909090909090906</v>
      </c>
      <c r="S675" s="93">
        <f t="shared" si="208"/>
        <v>1.3322314871461701E+34</v>
      </c>
      <c r="T675" s="93">
        <f t="shared" si="209"/>
        <v>1.0575418562937688E+39</v>
      </c>
      <c r="U675" s="93">
        <f t="shared" si="210"/>
        <v>1.8958912396977575E+41</v>
      </c>
      <c r="V675" s="93">
        <f t="shared" si="211"/>
        <v>9.479456198488788E+41</v>
      </c>
      <c r="W675" s="93">
        <f t="shared" si="220"/>
        <v>428441.59999999998</v>
      </c>
      <c r="X675" s="94">
        <f t="shared" si="212"/>
        <v>179.27339976330055</v>
      </c>
      <c r="Y675" s="120">
        <f t="shared" si="213"/>
        <v>12.162374475122153</v>
      </c>
    </row>
    <row r="676" spans="1:25">
      <c r="A676" s="67">
        <v>8192</v>
      </c>
      <c r="B676" s="67">
        <f t="shared" si="215"/>
        <v>22.333333333333332</v>
      </c>
      <c r="C676" s="112">
        <f t="shared" si="225"/>
        <v>14.74</v>
      </c>
      <c r="D676" s="116"/>
      <c r="E676" s="68">
        <f t="shared" si="214"/>
        <v>1932.6203968499074</v>
      </c>
      <c r="F676" s="80">
        <f t="shared" si="221"/>
        <v>0.77000000000000057</v>
      </c>
      <c r="G676" s="80">
        <f t="shared" si="222"/>
        <v>8.6999999999998572</v>
      </c>
      <c r="H676" s="80">
        <f t="shared" si="226"/>
        <v>4.3499999999999286</v>
      </c>
      <c r="I676" s="80">
        <f t="shared" si="226"/>
        <v>4.3499999999999286</v>
      </c>
      <c r="J676" s="81">
        <f t="shared" si="216"/>
        <v>6.9289999999998946</v>
      </c>
      <c r="K676" s="82">
        <f t="shared" si="217"/>
        <v>131.11400249999372</v>
      </c>
      <c r="L676" s="70">
        <f t="shared" si="218"/>
        <v>2.1778071482941029E+40</v>
      </c>
      <c r="M676" s="67">
        <f t="shared" si="224"/>
        <v>134.00000000000009</v>
      </c>
      <c r="N676" s="71">
        <v>670</v>
      </c>
      <c r="O676" s="94">
        <f t="shared" si="219"/>
        <v>670</v>
      </c>
      <c r="P676" s="94">
        <f t="shared" si="206"/>
        <v>10</v>
      </c>
      <c r="Q676" s="72">
        <v>4</v>
      </c>
      <c r="R676" s="94">
        <f t="shared" si="207"/>
        <v>0.90909090909090906</v>
      </c>
      <c r="S676" s="93">
        <f t="shared" si="208"/>
        <v>5.3289259485846804E+34</v>
      </c>
      <c r="T676" s="93">
        <f t="shared" si="209"/>
        <v>4.2556987527014437E+39</v>
      </c>
      <c r="U676" s="93">
        <f t="shared" si="210"/>
        <v>2.1778071482941029E+41</v>
      </c>
      <c r="V676" s="93">
        <f t="shared" si="211"/>
        <v>1.0889035741470514E+42</v>
      </c>
      <c r="W676" s="93">
        <f t="shared" si="220"/>
        <v>428714.66666666663</v>
      </c>
      <c r="X676" s="94">
        <f t="shared" si="212"/>
        <v>51.173902920446821</v>
      </c>
      <c r="Y676" s="120">
        <f t="shared" si="213"/>
        <v>3.4717708901252933</v>
      </c>
    </row>
    <row r="677" spans="1:25">
      <c r="A677" s="67">
        <v>8192</v>
      </c>
      <c r="B677" s="67">
        <f t="shared" si="215"/>
        <v>22.366666666666667</v>
      </c>
      <c r="C677" s="112">
        <f t="shared" si="225"/>
        <v>14.74</v>
      </c>
      <c r="D677" s="116"/>
      <c r="E677" s="68">
        <f t="shared" si="214"/>
        <v>1941.3737630993915</v>
      </c>
      <c r="F677" s="80">
        <f t="shared" si="221"/>
        <v>0.77100000000000057</v>
      </c>
      <c r="G677" s="80">
        <f t="shared" si="222"/>
        <v>8.709999999999857</v>
      </c>
      <c r="H677" s="80">
        <f t="shared" si="226"/>
        <v>4.3549999999999285</v>
      </c>
      <c r="I677" s="80">
        <f t="shared" si="226"/>
        <v>4.3549999999999285</v>
      </c>
      <c r="J677" s="81">
        <f t="shared" si="216"/>
        <v>6.9444099999998938</v>
      </c>
      <c r="K677" s="82">
        <f t="shared" si="217"/>
        <v>131.70785367024365</v>
      </c>
      <c r="L677" s="70">
        <f t="shared" si="218"/>
        <v>2.5016434887462207E+40</v>
      </c>
      <c r="M677" s="67">
        <f t="shared" si="224"/>
        <v>134.20000000000007</v>
      </c>
      <c r="N677" s="71">
        <v>671</v>
      </c>
      <c r="O677" s="94">
        <f t="shared" si="219"/>
        <v>671</v>
      </c>
      <c r="P677" s="94">
        <f t="shared" si="206"/>
        <v>10</v>
      </c>
      <c r="Q677" s="72">
        <v>1</v>
      </c>
      <c r="R677" s="94">
        <f t="shared" si="207"/>
        <v>0.90909090909090906</v>
      </c>
      <c r="S677" s="93">
        <f t="shared" si="208"/>
        <v>5.3289259485846804E+34</v>
      </c>
      <c r="T677" s="93">
        <f t="shared" si="209"/>
        <v>4.281354534240108E+39</v>
      </c>
      <c r="U677" s="93">
        <f t="shared" si="210"/>
        <v>2.5016434887462207E+41</v>
      </c>
      <c r="V677" s="93">
        <f t="shared" si="211"/>
        <v>1.2508217443731104E+42</v>
      </c>
      <c r="W677" s="93">
        <f t="shared" si="220"/>
        <v>428987.73333333334</v>
      </c>
      <c r="X677" s="94">
        <f t="shared" si="212"/>
        <v>58.43112194375265</v>
      </c>
      <c r="Y677" s="120">
        <f t="shared" si="213"/>
        <v>3.9641195348543183</v>
      </c>
    </row>
    <row r="678" spans="1:25">
      <c r="A678" s="67">
        <v>8192</v>
      </c>
      <c r="B678" s="67">
        <f t="shared" si="215"/>
        <v>22.4</v>
      </c>
      <c r="C678" s="112">
        <f t="shared" si="225"/>
        <v>14.74</v>
      </c>
      <c r="D678" s="116"/>
      <c r="E678" s="68">
        <f t="shared" si="214"/>
        <v>1950.1576355992663</v>
      </c>
      <c r="F678" s="80">
        <f t="shared" si="221"/>
        <v>0.77200000000000057</v>
      </c>
      <c r="G678" s="80">
        <f t="shared" si="222"/>
        <v>8.7199999999998568</v>
      </c>
      <c r="H678" s="80">
        <f t="shared" si="226"/>
        <v>4.3599999999999284</v>
      </c>
      <c r="I678" s="80">
        <f t="shared" si="226"/>
        <v>4.3599999999999284</v>
      </c>
      <c r="J678" s="81">
        <f t="shared" si="216"/>
        <v>6.9598399999998941</v>
      </c>
      <c r="K678" s="82">
        <f t="shared" si="217"/>
        <v>132.30377446399365</v>
      </c>
      <c r="L678" s="70">
        <f t="shared" si="218"/>
        <v>2.8736337603118273E+40</v>
      </c>
      <c r="M678" s="67">
        <f t="shared" si="224"/>
        <v>134.40000000000006</v>
      </c>
      <c r="N678" s="71">
        <v>672</v>
      </c>
      <c r="O678" s="94">
        <f t="shared" si="219"/>
        <v>672</v>
      </c>
      <c r="P678" s="94">
        <f t="shared" si="206"/>
        <v>10</v>
      </c>
      <c r="Q678" s="72">
        <v>1</v>
      </c>
      <c r="R678" s="94">
        <f t="shared" si="207"/>
        <v>0.90909090909090906</v>
      </c>
      <c r="S678" s="93">
        <f t="shared" si="208"/>
        <v>5.3289259485846804E+34</v>
      </c>
      <c r="T678" s="93">
        <f t="shared" si="209"/>
        <v>4.3071352301307027E+39</v>
      </c>
      <c r="U678" s="93">
        <f t="shared" si="210"/>
        <v>2.8736337603118275E+41</v>
      </c>
      <c r="V678" s="93">
        <f t="shared" si="211"/>
        <v>1.4368168801559136E+42</v>
      </c>
      <c r="W678" s="93">
        <f t="shared" si="220"/>
        <v>429260.79999999999</v>
      </c>
      <c r="X678" s="94">
        <f t="shared" si="212"/>
        <v>66.717983224887632</v>
      </c>
      <c r="Y678" s="120">
        <f t="shared" si="213"/>
        <v>4.526321792733218</v>
      </c>
    </row>
    <row r="679" spans="1:25">
      <c r="A679" s="67">
        <v>8192</v>
      </c>
      <c r="B679" s="67">
        <f t="shared" si="215"/>
        <v>22.433333333333334</v>
      </c>
      <c r="C679" s="112">
        <f t="shared" si="225"/>
        <v>14.74</v>
      </c>
      <c r="D679" s="116"/>
      <c r="E679" s="68">
        <f t="shared" si="214"/>
        <v>1958.9720870029905</v>
      </c>
      <c r="F679" s="80">
        <f t="shared" si="221"/>
        <v>0.77300000000000058</v>
      </c>
      <c r="G679" s="80">
        <f t="shared" si="222"/>
        <v>8.7299999999998565</v>
      </c>
      <c r="H679" s="80">
        <f t="shared" si="226"/>
        <v>4.3649999999999283</v>
      </c>
      <c r="I679" s="80">
        <f t="shared" si="226"/>
        <v>4.3649999999999283</v>
      </c>
      <c r="J679" s="81">
        <f t="shared" si="216"/>
        <v>6.9752899999998936</v>
      </c>
      <c r="K679" s="82">
        <f t="shared" si="217"/>
        <v>132.90176981024359</v>
      </c>
      <c r="L679" s="70">
        <f t="shared" si="218"/>
        <v>3.3009383733341411E+40</v>
      </c>
      <c r="M679" s="67">
        <f t="shared" si="224"/>
        <v>134.60000000000008</v>
      </c>
      <c r="N679" s="71">
        <v>673</v>
      </c>
      <c r="O679" s="94">
        <f t="shared" si="219"/>
        <v>673</v>
      </c>
      <c r="P679" s="94">
        <f t="shared" si="206"/>
        <v>10</v>
      </c>
      <c r="Q679" s="72">
        <v>1</v>
      </c>
      <c r="R679" s="94">
        <f t="shared" si="207"/>
        <v>0.90909090909090906</v>
      </c>
      <c r="S679" s="93">
        <f t="shared" si="208"/>
        <v>5.3289259485846804E+34</v>
      </c>
      <c r="T679" s="93">
        <f t="shared" si="209"/>
        <v>4.3330413018624495E+39</v>
      </c>
      <c r="U679" s="93">
        <f t="shared" si="210"/>
        <v>3.3009383733341411E+41</v>
      </c>
      <c r="V679" s="93">
        <f t="shared" si="211"/>
        <v>1.6504691866670704E+42</v>
      </c>
      <c r="W679" s="93">
        <f t="shared" si="220"/>
        <v>429533.8666666667</v>
      </c>
      <c r="X679" s="94">
        <f t="shared" si="212"/>
        <v>76.180634879139404</v>
      </c>
      <c r="Y679" s="120">
        <f t="shared" si="213"/>
        <v>5.1682927326417509</v>
      </c>
    </row>
    <row r="680" spans="1:25">
      <c r="A680" s="67">
        <v>8192</v>
      </c>
      <c r="B680" s="67">
        <f t="shared" si="215"/>
        <v>22.466666666666665</v>
      </c>
      <c r="C680" s="112">
        <f t="shared" si="225"/>
        <v>14.74</v>
      </c>
      <c r="D680" s="116"/>
      <c r="E680" s="68">
        <f t="shared" si="214"/>
        <v>1967.8171900524651</v>
      </c>
      <c r="F680" s="80">
        <f t="shared" si="221"/>
        <v>0.77400000000000058</v>
      </c>
      <c r="G680" s="80">
        <f t="shared" si="222"/>
        <v>8.7399999999998563</v>
      </c>
      <c r="H680" s="80">
        <f t="shared" ref="H680:I695" si="227">H679+0.5%</f>
        <v>4.3699999999999282</v>
      </c>
      <c r="I680" s="80">
        <f t="shared" si="227"/>
        <v>4.3699999999999282</v>
      </c>
      <c r="J680" s="81">
        <f t="shared" si="216"/>
        <v>6.9907599999998933</v>
      </c>
      <c r="K680" s="82">
        <f t="shared" si="217"/>
        <v>133.50184464399356</v>
      </c>
      <c r="L680" s="70">
        <f t="shared" si="218"/>
        <v>3.7917824793955163E+40</v>
      </c>
      <c r="M680" s="67">
        <f t="shared" si="224"/>
        <v>134.80000000000007</v>
      </c>
      <c r="N680" s="71">
        <v>674</v>
      </c>
      <c r="O680" s="94">
        <f t="shared" si="219"/>
        <v>674</v>
      </c>
      <c r="P680" s="94">
        <f t="shared" si="206"/>
        <v>10</v>
      </c>
      <c r="Q680" s="72">
        <v>1</v>
      </c>
      <c r="R680" s="94">
        <f t="shared" si="207"/>
        <v>0.90909090909090906</v>
      </c>
      <c r="S680" s="93">
        <f t="shared" si="208"/>
        <v>5.3289259485846804E+34</v>
      </c>
      <c r="T680" s="93">
        <f t="shared" si="209"/>
        <v>4.3590732120756263E+39</v>
      </c>
      <c r="U680" s="93">
        <f t="shared" si="210"/>
        <v>3.7917824793955166E+41</v>
      </c>
      <c r="V680" s="93">
        <f t="shared" si="211"/>
        <v>1.8958912396977582E+42</v>
      </c>
      <c r="W680" s="93">
        <f t="shared" si="220"/>
        <v>429806.93333333335</v>
      </c>
      <c r="X680" s="94">
        <f t="shared" si="212"/>
        <v>86.985978324278079</v>
      </c>
      <c r="Y680" s="120">
        <f t="shared" si="213"/>
        <v>5.9013553815656765</v>
      </c>
    </row>
    <row r="681" spans="1:25">
      <c r="A681" s="67">
        <v>8192</v>
      </c>
      <c r="B681" s="67">
        <f t="shared" si="215"/>
        <v>22.5</v>
      </c>
      <c r="C681" s="112">
        <f t="shared" si="225"/>
        <v>14.74</v>
      </c>
      <c r="D681" s="116"/>
      <c r="E681" s="68">
        <f t="shared" si="214"/>
        <v>1976.6930175780299</v>
      </c>
      <c r="F681" s="80">
        <f t="shared" si="221"/>
        <v>0.77500000000000058</v>
      </c>
      <c r="G681" s="80">
        <f t="shared" si="222"/>
        <v>8.7499999999998561</v>
      </c>
      <c r="H681" s="80">
        <f t="shared" si="227"/>
        <v>4.3749999999999281</v>
      </c>
      <c r="I681" s="80">
        <f t="shared" si="227"/>
        <v>4.3749999999999281</v>
      </c>
      <c r="J681" s="81">
        <f t="shared" si="216"/>
        <v>7.0062499999998931</v>
      </c>
      <c r="K681" s="82">
        <f t="shared" si="217"/>
        <v>134.10400390624355</v>
      </c>
      <c r="L681" s="70">
        <f t="shared" si="218"/>
        <v>4.3556142965882096E+40</v>
      </c>
      <c r="M681" s="67">
        <f t="shared" si="224"/>
        <v>135.00000000000006</v>
      </c>
      <c r="N681" s="71">
        <v>675</v>
      </c>
      <c r="O681" s="94">
        <f t="shared" si="219"/>
        <v>675</v>
      </c>
      <c r="P681" s="94">
        <f t="shared" si="206"/>
        <v>10</v>
      </c>
      <c r="Q681" s="72">
        <v>1</v>
      </c>
      <c r="R681" s="94">
        <f t="shared" si="207"/>
        <v>0.90909090909090906</v>
      </c>
      <c r="S681" s="93">
        <f t="shared" si="208"/>
        <v>5.3289259485846804E+34</v>
      </c>
      <c r="T681" s="93">
        <f t="shared" si="209"/>
        <v>4.3852314245630066E+39</v>
      </c>
      <c r="U681" s="93">
        <f t="shared" si="210"/>
        <v>4.3556142965882096E+41</v>
      </c>
      <c r="V681" s="93">
        <f t="shared" si="211"/>
        <v>2.1778071482941049E+42</v>
      </c>
      <c r="W681" s="93">
        <f t="shared" si="220"/>
        <v>430080</v>
      </c>
      <c r="X681" s="94">
        <f t="shared" si="212"/>
        <v>99.324616534285909</v>
      </c>
      <c r="Y681" s="120">
        <f t="shared" si="213"/>
        <v>6.7384407418104413</v>
      </c>
    </row>
    <row r="682" spans="1:25">
      <c r="A682" s="67">
        <v>8192</v>
      </c>
      <c r="B682" s="67">
        <f t="shared" si="215"/>
        <v>22.533333333333335</v>
      </c>
      <c r="C682" s="112">
        <f t="shared" si="225"/>
        <v>14.74</v>
      </c>
      <c r="D682" s="116"/>
      <c r="E682" s="68">
        <f t="shared" si="214"/>
        <v>1985.5996424984646</v>
      </c>
      <c r="F682" s="80">
        <f t="shared" si="221"/>
        <v>0.77600000000000058</v>
      </c>
      <c r="G682" s="80">
        <f t="shared" si="222"/>
        <v>8.7599999999998559</v>
      </c>
      <c r="H682" s="80">
        <f t="shared" si="227"/>
        <v>4.379999999999928</v>
      </c>
      <c r="I682" s="80">
        <f t="shared" si="227"/>
        <v>4.379999999999928</v>
      </c>
      <c r="J682" s="81">
        <f t="shared" si="216"/>
        <v>7.021759999999893</v>
      </c>
      <c r="K682" s="82">
        <f t="shared" si="217"/>
        <v>134.70825254399352</v>
      </c>
      <c r="L682" s="70">
        <f t="shared" si="218"/>
        <v>5.0032869774924433E+40</v>
      </c>
      <c r="M682" s="67">
        <f t="shared" si="224"/>
        <v>135.20000000000007</v>
      </c>
      <c r="N682" s="71">
        <v>676</v>
      </c>
      <c r="O682" s="94">
        <f t="shared" si="219"/>
        <v>676</v>
      </c>
      <c r="P682" s="94">
        <f t="shared" si="206"/>
        <v>10</v>
      </c>
      <c r="Q682" s="72">
        <v>1</v>
      </c>
      <c r="R682" s="94">
        <f t="shared" si="207"/>
        <v>0.90909090909090906</v>
      </c>
      <c r="S682" s="93">
        <f t="shared" si="208"/>
        <v>5.3289259485846804E+34</v>
      </c>
      <c r="T682" s="93">
        <f t="shared" si="209"/>
        <v>4.4115164042713205E+39</v>
      </c>
      <c r="U682" s="93">
        <f t="shared" si="210"/>
        <v>5.0032869774924436E+41</v>
      </c>
      <c r="V682" s="93">
        <f t="shared" si="211"/>
        <v>2.501643488746222E+42</v>
      </c>
      <c r="W682" s="93">
        <f t="shared" si="220"/>
        <v>430353.06666666665</v>
      </c>
      <c r="X682" s="94">
        <f t="shared" si="212"/>
        <v>113.41422130150437</v>
      </c>
      <c r="Y682" s="120">
        <f t="shared" si="213"/>
        <v>7.6943162348374745</v>
      </c>
    </row>
    <row r="683" spans="1:25">
      <c r="A683" s="67">
        <v>8192</v>
      </c>
      <c r="B683" s="67">
        <f t="shared" si="215"/>
        <v>22.566666666666666</v>
      </c>
      <c r="C683" s="112">
        <f t="shared" si="225"/>
        <v>14.74</v>
      </c>
      <c r="D683" s="116"/>
      <c r="E683" s="68">
        <f t="shared" si="214"/>
        <v>1994.5371378209886</v>
      </c>
      <c r="F683" s="80">
        <f t="shared" si="221"/>
        <v>0.77700000000000058</v>
      </c>
      <c r="G683" s="80">
        <f t="shared" si="222"/>
        <v>8.7699999999998557</v>
      </c>
      <c r="H683" s="80">
        <f t="shared" si="227"/>
        <v>4.3849999999999278</v>
      </c>
      <c r="I683" s="80">
        <f t="shared" si="227"/>
        <v>4.3849999999999278</v>
      </c>
      <c r="J683" s="81">
        <f t="shared" si="216"/>
        <v>7.0372899999998921</v>
      </c>
      <c r="K683" s="82">
        <f t="shared" si="217"/>
        <v>135.31459551024346</v>
      </c>
      <c r="L683" s="70">
        <f t="shared" si="218"/>
        <v>5.7472675206236565E+40</v>
      </c>
      <c r="M683" s="67">
        <f t="shared" si="224"/>
        <v>135.40000000000006</v>
      </c>
      <c r="N683" s="71">
        <v>677</v>
      </c>
      <c r="O683" s="94">
        <f t="shared" si="219"/>
        <v>677</v>
      </c>
      <c r="P683" s="94">
        <f t="shared" si="206"/>
        <v>10</v>
      </c>
      <c r="Q683" s="72">
        <v>1</v>
      </c>
      <c r="R683" s="94">
        <f t="shared" si="207"/>
        <v>0.90909090909090906</v>
      </c>
      <c r="S683" s="93">
        <f t="shared" si="208"/>
        <v>5.3289259485846804E+34</v>
      </c>
      <c r="T683" s="93">
        <f t="shared" si="209"/>
        <v>4.437928617302706E+39</v>
      </c>
      <c r="U683" s="93">
        <f t="shared" si="210"/>
        <v>5.7472675206236565E+41</v>
      </c>
      <c r="V683" s="93">
        <f t="shared" si="211"/>
        <v>2.8736337603118284E+42</v>
      </c>
      <c r="W683" s="93">
        <f t="shared" si="220"/>
        <v>430626.1333333333</v>
      </c>
      <c r="X683" s="94">
        <f t="shared" si="212"/>
        <v>129.50337908131436</v>
      </c>
      <c r="Y683" s="120">
        <f t="shared" si="213"/>
        <v>8.7858466133863207</v>
      </c>
    </row>
    <row r="684" spans="1:25">
      <c r="A684" s="67">
        <v>8192</v>
      </c>
      <c r="B684" s="67">
        <f t="shared" si="215"/>
        <v>22.6</v>
      </c>
      <c r="C684" s="112">
        <f t="shared" si="225"/>
        <v>14.74</v>
      </c>
      <c r="D684" s="116"/>
      <c r="E684" s="68">
        <f t="shared" si="214"/>
        <v>2003.5055766412634</v>
      </c>
      <c r="F684" s="80">
        <f t="shared" si="221"/>
        <v>0.77800000000000058</v>
      </c>
      <c r="G684" s="80">
        <f t="shared" si="222"/>
        <v>8.7799999999998555</v>
      </c>
      <c r="H684" s="80">
        <f t="shared" si="227"/>
        <v>4.3899999999999277</v>
      </c>
      <c r="I684" s="80">
        <f t="shared" si="227"/>
        <v>4.3899999999999277</v>
      </c>
      <c r="J684" s="81">
        <f t="shared" si="216"/>
        <v>7.0528399999998923</v>
      </c>
      <c r="K684" s="82">
        <f t="shared" si="217"/>
        <v>135.92303776399345</v>
      </c>
      <c r="L684" s="70">
        <f t="shared" si="218"/>
        <v>6.6018767466682832E+40</v>
      </c>
      <c r="M684" s="67">
        <f t="shared" si="224"/>
        <v>135.60000000000008</v>
      </c>
      <c r="N684" s="71">
        <v>678</v>
      </c>
      <c r="O684" s="94">
        <f t="shared" si="219"/>
        <v>678</v>
      </c>
      <c r="P684" s="94">
        <f t="shared" si="206"/>
        <v>10</v>
      </c>
      <c r="Q684" s="72">
        <v>1</v>
      </c>
      <c r="R684" s="94">
        <f t="shared" si="207"/>
        <v>0.90909090909090906</v>
      </c>
      <c r="S684" s="93">
        <f t="shared" si="208"/>
        <v>5.3289259485846804E+34</v>
      </c>
      <c r="T684" s="93">
        <f t="shared" si="209"/>
        <v>4.4644685309161645E+39</v>
      </c>
      <c r="U684" s="93">
        <f t="shared" si="210"/>
        <v>6.601876746668283E+41</v>
      </c>
      <c r="V684" s="93">
        <f t="shared" si="211"/>
        <v>3.3009383733341414E+42</v>
      </c>
      <c r="W684" s="93">
        <f t="shared" si="220"/>
        <v>430899.20000000001</v>
      </c>
      <c r="X684" s="94">
        <f t="shared" si="212"/>
        <v>147.87598346702862</v>
      </c>
      <c r="Y684" s="120">
        <f t="shared" si="213"/>
        <v>10.032291958414424</v>
      </c>
    </row>
    <row r="685" spans="1:25">
      <c r="A685" s="67">
        <v>8192</v>
      </c>
      <c r="B685" s="67">
        <f t="shared" si="215"/>
        <v>22.633333333333333</v>
      </c>
      <c r="C685" s="112">
        <f t="shared" si="225"/>
        <v>14.74</v>
      </c>
      <c r="D685" s="116"/>
      <c r="E685" s="68">
        <f t="shared" si="214"/>
        <v>2012.5050321433878</v>
      </c>
      <c r="F685" s="80">
        <f t="shared" si="221"/>
        <v>0.77900000000000058</v>
      </c>
      <c r="G685" s="80">
        <f t="shared" si="222"/>
        <v>8.7899999999998553</v>
      </c>
      <c r="H685" s="80">
        <f t="shared" si="227"/>
        <v>4.3949999999999276</v>
      </c>
      <c r="I685" s="80">
        <f t="shared" si="227"/>
        <v>4.3949999999999276</v>
      </c>
      <c r="J685" s="81">
        <f t="shared" si="216"/>
        <v>7.0684099999998917</v>
      </c>
      <c r="K685" s="82">
        <f t="shared" si="217"/>
        <v>136.53358427024341</v>
      </c>
      <c r="L685" s="70">
        <f t="shared" si="218"/>
        <v>7.5835649587910355E+40</v>
      </c>
      <c r="M685" s="67">
        <f t="shared" si="224"/>
        <v>135.80000000000007</v>
      </c>
      <c r="N685" s="71">
        <v>679</v>
      </c>
      <c r="O685" s="94">
        <f t="shared" si="219"/>
        <v>679</v>
      </c>
      <c r="P685" s="94">
        <f t="shared" si="206"/>
        <v>10</v>
      </c>
      <c r="Q685" s="72">
        <v>1</v>
      </c>
      <c r="R685" s="94">
        <f t="shared" si="207"/>
        <v>0.90909090909090906</v>
      </c>
      <c r="S685" s="93">
        <f t="shared" si="208"/>
        <v>5.3289259485846804E+34</v>
      </c>
      <c r="T685" s="93">
        <f t="shared" si="209"/>
        <v>4.4911366135290078E+39</v>
      </c>
      <c r="U685" s="93">
        <f t="shared" si="210"/>
        <v>7.5835649587910347E+41</v>
      </c>
      <c r="V685" s="93">
        <f t="shared" si="211"/>
        <v>3.791782479395517E+42</v>
      </c>
      <c r="W685" s="93">
        <f t="shared" si="220"/>
        <v>431172.26666666666</v>
      </c>
      <c r="X685" s="94">
        <f t="shared" si="212"/>
        <v>168.85625202195942</v>
      </c>
      <c r="Y685" s="120">
        <f t="shared" si="213"/>
        <v>11.455648034054235</v>
      </c>
    </row>
    <row r="686" spans="1:25">
      <c r="A686" s="67">
        <v>8192</v>
      </c>
      <c r="B686" s="67">
        <f t="shared" si="215"/>
        <v>22.666666666666668</v>
      </c>
      <c r="C686" s="112">
        <f t="shared" si="225"/>
        <v>14.74</v>
      </c>
      <c r="D686" s="116"/>
      <c r="E686" s="68">
        <f t="shared" si="214"/>
        <v>2021.5355775999026</v>
      </c>
      <c r="F686" s="80">
        <f t="shared" si="221"/>
        <v>0.78000000000000058</v>
      </c>
      <c r="G686" s="80">
        <f t="shared" si="222"/>
        <v>8.799999999999855</v>
      </c>
      <c r="H686" s="80">
        <f t="shared" si="227"/>
        <v>4.3999999999999275</v>
      </c>
      <c r="I686" s="80">
        <f t="shared" si="227"/>
        <v>4.3999999999999275</v>
      </c>
      <c r="J686" s="81">
        <f t="shared" si="216"/>
        <v>7.0839999999998922</v>
      </c>
      <c r="K686" s="82">
        <f t="shared" si="217"/>
        <v>137.14623999999338</v>
      </c>
      <c r="L686" s="70">
        <f t="shared" si="218"/>
        <v>8.7112285931764193E+40</v>
      </c>
      <c r="M686" s="67">
        <f t="shared" si="224"/>
        <v>136.00000000000006</v>
      </c>
      <c r="N686" s="71">
        <v>680</v>
      </c>
      <c r="O686" s="94">
        <f t="shared" si="219"/>
        <v>680</v>
      </c>
      <c r="P686" s="94">
        <f t="shared" si="206"/>
        <v>10</v>
      </c>
      <c r="Q686" s="72">
        <v>4</v>
      </c>
      <c r="R686" s="94">
        <f t="shared" si="207"/>
        <v>0.90909090909090906</v>
      </c>
      <c r="S686" s="93">
        <f t="shared" si="208"/>
        <v>2.1315703794338722E+35</v>
      </c>
      <c r="T686" s="93">
        <f t="shared" si="209"/>
        <v>1.8071733338873278E+40</v>
      </c>
      <c r="U686" s="93">
        <f t="shared" si="210"/>
        <v>8.7112285931764193E+41</v>
      </c>
      <c r="V686" s="93">
        <f t="shared" si="211"/>
        <v>4.3556142965882098E+42</v>
      </c>
      <c r="W686" s="93">
        <f t="shared" si="220"/>
        <v>431445.33333333337</v>
      </c>
      <c r="X686" s="94">
        <f t="shared" si="212"/>
        <v>48.203614063063306</v>
      </c>
      <c r="Y686" s="120">
        <f t="shared" si="213"/>
        <v>3.270258755974444</v>
      </c>
    </row>
    <row r="687" spans="1:25">
      <c r="A687" s="67">
        <v>8192</v>
      </c>
      <c r="B687" s="67">
        <f t="shared" si="215"/>
        <v>22.7</v>
      </c>
      <c r="C687" s="112">
        <f t="shared" si="225"/>
        <v>14.74</v>
      </c>
      <c r="D687" s="116"/>
      <c r="E687" s="68">
        <f t="shared" si="214"/>
        <v>2030.597286371787</v>
      </c>
      <c r="F687" s="80">
        <f t="shared" si="221"/>
        <v>0.78100000000000058</v>
      </c>
      <c r="G687" s="80">
        <f t="shared" si="222"/>
        <v>8.8099999999998548</v>
      </c>
      <c r="H687" s="80">
        <f t="shared" si="227"/>
        <v>4.4049999999999274</v>
      </c>
      <c r="I687" s="80">
        <f t="shared" si="227"/>
        <v>4.4049999999999274</v>
      </c>
      <c r="J687" s="81">
        <f t="shared" si="216"/>
        <v>7.099609999999891</v>
      </c>
      <c r="K687" s="82">
        <f t="shared" si="217"/>
        <v>137.76100993024335</v>
      </c>
      <c r="L687" s="70">
        <f t="shared" si="218"/>
        <v>1.000657395498489E+41</v>
      </c>
      <c r="M687" s="67">
        <f t="shared" si="224"/>
        <v>136.20000000000007</v>
      </c>
      <c r="N687" s="71">
        <v>681</v>
      </c>
      <c r="O687" s="94">
        <f t="shared" si="219"/>
        <v>681</v>
      </c>
      <c r="P687" s="94">
        <f t="shared" si="206"/>
        <v>10</v>
      </c>
      <c r="Q687" s="72">
        <v>1</v>
      </c>
      <c r="R687" s="94">
        <f t="shared" si="207"/>
        <v>0.90909090909090906</v>
      </c>
      <c r="S687" s="93">
        <f t="shared" si="208"/>
        <v>2.1315703794338722E+35</v>
      </c>
      <c r="T687" s="93">
        <f t="shared" si="209"/>
        <v>1.817943666088961E+40</v>
      </c>
      <c r="U687" s="93">
        <f t="shared" si="210"/>
        <v>1.000657395498489E+42</v>
      </c>
      <c r="V687" s="93">
        <f t="shared" si="211"/>
        <v>5.0032869774924452E+42</v>
      </c>
      <c r="W687" s="93">
        <f t="shared" si="220"/>
        <v>431718.40000000002</v>
      </c>
      <c r="X687" s="94">
        <f t="shared" si="212"/>
        <v>55.043366533532719</v>
      </c>
      <c r="Y687" s="120">
        <f t="shared" si="213"/>
        <v>3.7342853821935358</v>
      </c>
    </row>
    <row r="688" spans="1:25">
      <c r="A688" s="67">
        <v>8192</v>
      </c>
      <c r="B688" s="67">
        <f t="shared" si="215"/>
        <v>22.733333333333334</v>
      </c>
      <c r="C688" s="112">
        <f t="shared" si="225"/>
        <v>14.74</v>
      </c>
      <c r="D688" s="116"/>
      <c r="E688" s="68">
        <f t="shared" si="214"/>
        <v>2039.6902319084611</v>
      </c>
      <c r="F688" s="80">
        <f t="shared" si="221"/>
        <v>0.78200000000000058</v>
      </c>
      <c r="G688" s="80">
        <f t="shared" si="222"/>
        <v>8.8199999999998546</v>
      </c>
      <c r="H688" s="80">
        <f t="shared" si="227"/>
        <v>4.4099999999999273</v>
      </c>
      <c r="I688" s="80">
        <f t="shared" si="227"/>
        <v>4.4099999999999273</v>
      </c>
      <c r="J688" s="81">
        <f t="shared" si="216"/>
        <v>7.1152399999998908</v>
      </c>
      <c r="K688" s="82">
        <f t="shared" si="217"/>
        <v>138.3778990439933</v>
      </c>
      <c r="L688" s="70">
        <f t="shared" si="218"/>
        <v>1.1494535041247317E+41</v>
      </c>
      <c r="M688" s="67">
        <f t="shared" si="224"/>
        <v>136.40000000000006</v>
      </c>
      <c r="N688" s="71">
        <v>682</v>
      </c>
      <c r="O688" s="94">
        <f t="shared" si="219"/>
        <v>682</v>
      </c>
      <c r="P688" s="94">
        <f t="shared" si="206"/>
        <v>10</v>
      </c>
      <c r="Q688" s="72">
        <v>1</v>
      </c>
      <c r="R688" s="94">
        <f t="shared" si="207"/>
        <v>0.90909090909090906</v>
      </c>
      <c r="S688" s="93">
        <f t="shared" si="208"/>
        <v>2.1315703794338722E+35</v>
      </c>
      <c r="T688" s="93">
        <f t="shared" si="209"/>
        <v>1.8287658307768946E+40</v>
      </c>
      <c r="U688" s="93">
        <f t="shared" si="210"/>
        <v>1.1494535041247316E+42</v>
      </c>
      <c r="V688" s="93">
        <f t="shared" si="211"/>
        <v>5.747267520623658E+42</v>
      </c>
      <c r="W688" s="93">
        <f t="shared" si="220"/>
        <v>431991.46666666667</v>
      </c>
      <c r="X688" s="94">
        <f t="shared" si="212"/>
        <v>62.854056259156039</v>
      </c>
      <c r="Y688" s="120">
        <f t="shared" si="213"/>
        <v>4.2641829212453217</v>
      </c>
    </row>
    <row r="689" spans="1:25">
      <c r="A689" s="67">
        <v>8192</v>
      </c>
      <c r="B689" s="67">
        <f t="shared" si="215"/>
        <v>22.766666666666666</v>
      </c>
      <c r="C689" s="112">
        <f t="shared" si="225"/>
        <v>14.74</v>
      </c>
      <c r="D689" s="116"/>
      <c r="E689" s="68">
        <f t="shared" si="214"/>
        <v>2048.8144877477857</v>
      </c>
      <c r="F689" s="80">
        <f t="shared" si="221"/>
        <v>0.78300000000000058</v>
      </c>
      <c r="G689" s="80">
        <f t="shared" si="222"/>
        <v>8.8299999999998544</v>
      </c>
      <c r="H689" s="80">
        <f t="shared" si="227"/>
        <v>4.4149999999999272</v>
      </c>
      <c r="I689" s="80">
        <f t="shared" si="227"/>
        <v>4.4149999999999272</v>
      </c>
      <c r="J689" s="81">
        <f t="shared" si="216"/>
        <v>7.1308899999998907</v>
      </c>
      <c r="K689" s="82">
        <f t="shared" si="217"/>
        <v>138.99691233024328</v>
      </c>
      <c r="L689" s="70">
        <f t="shared" si="218"/>
        <v>1.3203753493336572E+41</v>
      </c>
      <c r="M689" s="67">
        <f t="shared" si="224"/>
        <v>136.60000000000005</v>
      </c>
      <c r="N689" s="71">
        <v>683</v>
      </c>
      <c r="O689" s="94">
        <f t="shared" si="219"/>
        <v>683</v>
      </c>
      <c r="P689" s="94">
        <f t="shared" si="206"/>
        <v>10</v>
      </c>
      <c r="Q689" s="72">
        <v>1</v>
      </c>
      <c r="R689" s="94">
        <f t="shared" si="207"/>
        <v>0.90909090909090906</v>
      </c>
      <c r="S689" s="93">
        <f t="shared" si="208"/>
        <v>2.1315703794338722E+35</v>
      </c>
      <c r="T689" s="93">
        <f t="shared" si="209"/>
        <v>1.8396400171771707E+40</v>
      </c>
      <c r="U689" s="93">
        <f t="shared" si="210"/>
        <v>1.3203753493336572E+42</v>
      </c>
      <c r="V689" s="93">
        <f t="shared" si="211"/>
        <v>6.6018767466682866E+42</v>
      </c>
      <c r="W689" s="93">
        <f t="shared" si="220"/>
        <v>432264.53333333333</v>
      </c>
      <c r="X689" s="94">
        <f t="shared" si="212"/>
        <v>71.773571840413794</v>
      </c>
      <c r="Y689" s="120">
        <f t="shared" si="213"/>
        <v>4.8693060950077198</v>
      </c>
    </row>
    <row r="690" spans="1:25">
      <c r="A690" s="67">
        <v>8192</v>
      </c>
      <c r="B690" s="67">
        <f t="shared" si="215"/>
        <v>22.8</v>
      </c>
      <c r="C690" s="112">
        <f t="shared" si="225"/>
        <v>14.74</v>
      </c>
      <c r="D690" s="116"/>
      <c r="E690" s="68">
        <f t="shared" si="214"/>
        <v>2057.9701275160605</v>
      </c>
      <c r="F690" s="80">
        <f t="shared" si="221"/>
        <v>0.78400000000000059</v>
      </c>
      <c r="G690" s="80">
        <f t="shared" si="222"/>
        <v>8.8399999999998542</v>
      </c>
      <c r="H690" s="80">
        <f t="shared" si="227"/>
        <v>4.4199999999999271</v>
      </c>
      <c r="I690" s="80">
        <f t="shared" si="227"/>
        <v>4.4199999999999271</v>
      </c>
      <c r="J690" s="81">
        <f t="shared" si="216"/>
        <v>7.1465599999998899</v>
      </c>
      <c r="K690" s="82">
        <f t="shared" si="217"/>
        <v>139.61805478399324</v>
      </c>
      <c r="L690" s="70">
        <f t="shared" si="218"/>
        <v>1.5167129917582075E+41</v>
      </c>
      <c r="M690" s="67">
        <f t="shared" si="224"/>
        <v>136.80000000000007</v>
      </c>
      <c r="N690" s="71">
        <v>684</v>
      </c>
      <c r="O690" s="94">
        <f t="shared" si="219"/>
        <v>684</v>
      </c>
      <c r="P690" s="94">
        <f t="shared" si="206"/>
        <v>10</v>
      </c>
      <c r="Q690" s="72">
        <v>1</v>
      </c>
      <c r="R690" s="94">
        <f t="shared" si="207"/>
        <v>0.90909090909090906</v>
      </c>
      <c r="S690" s="93">
        <f t="shared" si="208"/>
        <v>2.1315703794338722E+35</v>
      </c>
      <c r="T690" s="93">
        <f t="shared" si="209"/>
        <v>1.8505664149820651E+40</v>
      </c>
      <c r="U690" s="93">
        <f t="shared" si="210"/>
        <v>1.5167129917582076E+42</v>
      </c>
      <c r="V690" s="93">
        <f t="shared" si="211"/>
        <v>7.5835649587910378E+42</v>
      </c>
      <c r="W690" s="93">
        <f t="shared" si="220"/>
        <v>432537.59999999998</v>
      </c>
      <c r="X690" s="94">
        <f t="shared" si="212"/>
        <v>81.959392512422042</v>
      </c>
      <c r="Y690" s="120">
        <f t="shared" si="213"/>
        <v>5.5603387050489852</v>
      </c>
    </row>
    <row r="691" spans="1:25">
      <c r="A691" s="67">
        <v>8192</v>
      </c>
      <c r="B691" s="67">
        <f t="shared" si="215"/>
        <v>22.833333333333332</v>
      </c>
      <c r="C691" s="112">
        <f t="shared" si="225"/>
        <v>14.74</v>
      </c>
      <c r="D691" s="116"/>
      <c r="E691" s="68">
        <f t="shared" si="214"/>
        <v>2067.1572249280248</v>
      </c>
      <c r="F691" s="80">
        <f t="shared" si="221"/>
        <v>0.78500000000000059</v>
      </c>
      <c r="G691" s="80">
        <f t="shared" si="222"/>
        <v>8.849999999999854</v>
      </c>
      <c r="H691" s="80">
        <f t="shared" si="227"/>
        <v>4.424999999999927</v>
      </c>
      <c r="I691" s="80">
        <f t="shared" si="227"/>
        <v>4.424999999999927</v>
      </c>
      <c r="J691" s="81">
        <f t="shared" si="216"/>
        <v>7.1622499999998901</v>
      </c>
      <c r="K691" s="82">
        <f t="shared" si="217"/>
        <v>140.24133140624321</v>
      </c>
      <c r="L691" s="70">
        <f t="shared" si="218"/>
        <v>1.7422457186352842E+41</v>
      </c>
      <c r="M691" s="67">
        <f t="shared" si="224"/>
        <v>137.00000000000006</v>
      </c>
      <c r="N691" s="71">
        <v>685</v>
      </c>
      <c r="O691" s="94">
        <f t="shared" si="219"/>
        <v>685</v>
      </c>
      <c r="P691" s="94">
        <f t="shared" si="206"/>
        <v>10</v>
      </c>
      <c r="Q691" s="72">
        <v>1</v>
      </c>
      <c r="R691" s="94">
        <f t="shared" si="207"/>
        <v>0.90909090909090906</v>
      </c>
      <c r="S691" s="93">
        <f t="shared" si="208"/>
        <v>2.1315703794338722E+35</v>
      </c>
      <c r="T691" s="93">
        <f t="shared" si="209"/>
        <v>1.8615452143506664E+40</v>
      </c>
      <c r="U691" s="93">
        <f t="shared" si="210"/>
        <v>1.7422457186352842E+42</v>
      </c>
      <c r="V691" s="93">
        <f t="shared" si="211"/>
        <v>8.7112285931764208E+42</v>
      </c>
      <c r="W691" s="93">
        <f t="shared" si="220"/>
        <v>432810.66666666663</v>
      </c>
      <c r="X691" s="94">
        <f t="shared" si="212"/>
        <v>93.591372651295202</v>
      </c>
      <c r="Y691" s="120">
        <f t="shared" si="213"/>
        <v>6.3494825407934332</v>
      </c>
    </row>
    <row r="692" spans="1:25">
      <c r="A692" s="67">
        <v>8192</v>
      </c>
      <c r="B692" s="67">
        <f t="shared" si="215"/>
        <v>22.866666666666667</v>
      </c>
      <c r="C692" s="112">
        <f t="shared" si="225"/>
        <v>14.74</v>
      </c>
      <c r="D692" s="116"/>
      <c r="E692" s="68">
        <f t="shared" si="214"/>
        <v>2076.3758537868598</v>
      </c>
      <c r="F692" s="80">
        <f t="shared" si="221"/>
        <v>0.78600000000000059</v>
      </c>
      <c r="G692" s="80">
        <f t="shared" si="222"/>
        <v>8.8599999999998538</v>
      </c>
      <c r="H692" s="80">
        <f t="shared" si="227"/>
        <v>4.4299999999999269</v>
      </c>
      <c r="I692" s="80">
        <f t="shared" si="227"/>
        <v>4.4299999999999269</v>
      </c>
      <c r="J692" s="81">
        <f t="shared" si="216"/>
        <v>7.1779599999998895</v>
      </c>
      <c r="K692" s="82">
        <f t="shared" si="217"/>
        <v>140.86674720399319</v>
      </c>
      <c r="L692" s="70">
        <f t="shared" si="218"/>
        <v>2.0013147909969785E+41</v>
      </c>
      <c r="M692" s="67">
        <f t="shared" si="224"/>
        <v>137.20000000000007</v>
      </c>
      <c r="N692" s="71">
        <v>686</v>
      </c>
      <c r="O692" s="94">
        <f t="shared" si="219"/>
        <v>686</v>
      </c>
      <c r="P692" s="94">
        <f t="shared" si="206"/>
        <v>10</v>
      </c>
      <c r="Q692" s="72">
        <v>1</v>
      </c>
      <c r="R692" s="94">
        <f t="shared" si="207"/>
        <v>0.90909090909090906</v>
      </c>
      <c r="S692" s="93">
        <f t="shared" si="208"/>
        <v>2.1315703794338722E+35</v>
      </c>
      <c r="T692" s="93">
        <f t="shared" si="209"/>
        <v>1.8725766059094595E+40</v>
      </c>
      <c r="U692" s="93">
        <f t="shared" si="210"/>
        <v>2.0013147909969784E+42</v>
      </c>
      <c r="V692" s="93">
        <f t="shared" si="211"/>
        <v>1.0006573954984892E+43</v>
      </c>
      <c r="W692" s="93">
        <f t="shared" si="220"/>
        <v>433083.73333333334</v>
      </c>
      <c r="X692" s="94">
        <f t="shared" si="212"/>
        <v>106.8749222157987</v>
      </c>
      <c r="Y692" s="120">
        <f t="shared" si="213"/>
        <v>7.2506731489687049</v>
      </c>
    </row>
    <row r="693" spans="1:25">
      <c r="A693" s="67">
        <v>8192</v>
      </c>
      <c r="B693" s="67">
        <f t="shared" si="215"/>
        <v>22.9</v>
      </c>
      <c r="C693" s="112">
        <f t="shared" si="225"/>
        <v>14.74</v>
      </c>
      <c r="D693" s="116"/>
      <c r="E693" s="68">
        <f t="shared" si="214"/>
        <v>2085.6260879841839</v>
      </c>
      <c r="F693" s="80">
        <f t="shared" si="221"/>
        <v>0.78700000000000059</v>
      </c>
      <c r="G693" s="80">
        <f t="shared" si="222"/>
        <v>8.8699999999998536</v>
      </c>
      <c r="H693" s="80">
        <f t="shared" si="227"/>
        <v>4.4349999999999268</v>
      </c>
      <c r="I693" s="80">
        <f t="shared" si="227"/>
        <v>4.4349999999999268</v>
      </c>
      <c r="J693" s="81">
        <f t="shared" si="216"/>
        <v>7.1936899999998891</v>
      </c>
      <c r="K693" s="82">
        <f t="shared" si="217"/>
        <v>141.49430719024315</v>
      </c>
      <c r="L693" s="70">
        <f t="shared" si="218"/>
        <v>2.2989070082494641E+41</v>
      </c>
      <c r="M693" s="67">
        <f t="shared" si="224"/>
        <v>137.40000000000006</v>
      </c>
      <c r="N693" s="71">
        <v>687</v>
      </c>
      <c r="O693" s="94">
        <f t="shared" si="219"/>
        <v>687</v>
      </c>
      <c r="P693" s="94">
        <f t="shared" si="206"/>
        <v>10</v>
      </c>
      <c r="Q693" s="72">
        <v>1</v>
      </c>
      <c r="R693" s="94">
        <f t="shared" si="207"/>
        <v>0.90909090909090906</v>
      </c>
      <c r="S693" s="93">
        <f t="shared" si="208"/>
        <v>2.1315703794338722E+35</v>
      </c>
      <c r="T693" s="93">
        <f t="shared" si="209"/>
        <v>1.8836607807529046E+40</v>
      </c>
      <c r="U693" s="93">
        <f t="shared" si="210"/>
        <v>2.2989070082494641E+42</v>
      </c>
      <c r="V693" s="93">
        <f t="shared" si="211"/>
        <v>1.1494535041247321E+43</v>
      </c>
      <c r="W693" s="93">
        <f t="shared" si="220"/>
        <v>433356.79999999999</v>
      </c>
      <c r="X693" s="94">
        <f t="shared" si="212"/>
        <v>122.04463944567473</v>
      </c>
      <c r="Y693" s="120">
        <f t="shared" si="213"/>
        <v>8.2798262853239297</v>
      </c>
    </row>
    <row r="694" spans="1:25">
      <c r="A694" s="67">
        <v>8192</v>
      </c>
      <c r="B694" s="67">
        <f t="shared" si="215"/>
        <v>22.933333333333334</v>
      </c>
      <c r="C694" s="112">
        <f t="shared" si="225"/>
        <v>14.74</v>
      </c>
      <c r="D694" s="116"/>
      <c r="E694" s="68">
        <f t="shared" si="214"/>
        <v>2094.9080015000591</v>
      </c>
      <c r="F694" s="80">
        <f t="shared" si="221"/>
        <v>0.78800000000000059</v>
      </c>
      <c r="G694" s="80">
        <f t="shared" si="222"/>
        <v>8.8799999999998533</v>
      </c>
      <c r="H694" s="80">
        <f t="shared" si="227"/>
        <v>4.4399999999999267</v>
      </c>
      <c r="I694" s="80">
        <f t="shared" si="227"/>
        <v>4.4399999999999267</v>
      </c>
      <c r="J694" s="81">
        <f t="shared" si="216"/>
        <v>7.2094399999998897</v>
      </c>
      <c r="K694" s="82">
        <f t="shared" si="217"/>
        <v>142.12401638399314</v>
      </c>
      <c r="L694" s="70">
        <f t="shared" si="218"/>
        <v>2.6407506986673148E+41</v>
      </c>
      <c r="M694" s="67">
        <f t="shared" si="224"/>
        <v>137.60000000000005</v>
      </c>
      <c r="N694" s="71">
        <v>688</v>
      </c>
      <c r="O694" s="94">
        <f t="shared" si="219"/>
        <v>688</v>
      </c>
      <c r="P694" s="94">
        <f t="shared" si="206"/>
        <v>10</v>
      </c>
      <c r="Q694" s="72">
        <v>1</v>
      </c>
      <c r="R694" s="94">
        <f t="shared" si="207"/>
        <v>0.90909090909090906</v>
      </c>
      <c r="S694" s="93">
        <f t="shared" si="208"/>
        <v>2.1315703794338722E+35</v>
      </c>
      <c r="T694" s="93">
        <f t="shared" si="209"/>
        <v>1.8947979304440212E+40</v>
      </c>
      <c r="U694" s="93">
        <f t="shared" si="210"/>
        <v>2.6407506986673147E+42</v>
      </c>
      <c r="V694" s="93">
        <f t="shared" si="211"/>
        <v>1.3203753493336573E+43</v>
      </c>
      <c r="W694" s="93">
        <f t="shared" si="220"/>
        <v>433629.8666666667</v>
      </c>
      <c r="X694" s="94">
        <f t="shared" si="212"/>
        <v>139.36846015281901</v>
      </c>
      <c r="Y694" s="120">
        <f t="shared" si="213"/>
        <v>9.4551194133527137</v>
      </c>
    </row>
    <row r="695" spans="1:25">
      <c r="A695" s="67">
        <v>8192</v>
      </c>
      <c r="B695" s="67">
        <f t="shared" si="215"/>
        <v>22.966666666666665</v>
      </c>
      <c r="C695" s="112">
        <f t="shared" si="225"/>
        <v>14.74</v>
      </c>
      <c r="D695" s="116"/>
      <c r="E695" s="68">
        <f t="shared" si="214"/>
        <v>2104.2216684029831</v>
      </c>
      <c r="F695" s="80">
        <f t="shared" si="221"/>
        <v>0.78900000000000059</v>
      </c>
      <c r="G695" s="80">
        <f t="shared" si="222"/>
        <v>8.8899999999998531</v>
      </c>
      <c r="H695" s="80">
        <f t="shared" si="227"/>
        <v>4.4449999999999266</v>
      </c>
      <c r="I695" s="80">
        <f t="shared" si="227"/>
        <v>4.4449999999999266</v>
      </c>
      <c r="J695" s="81">
        <f t="shared" si="216"/>
        <v>7.2252099999998887</v>
      </c>
      <c r="K695" s="82">
        <f t="shared" si="217"/>
        <v>142.75587981024307</v>
      </c>
      <c r="L695" s="70">
        <f t="shared" si="218"/>
        <v>3.0334259835164161E+41</v>
      </c>
      <c r="M695" s="67">
        <f t="shared" si="224"/>
        <v>137.80000000000007</v>
      </c>
      <c r="N695" s="71">
        <v>689</v>
      </c>
      <c r="O695" s="94">
        <f t="shared" si="219"/>
        <v>689</v>
      </c>
      <c r="P695" s="94">
        <f t="shared" si="206"/>
        <v>10</v>
      </c>
      <c r="Q695" s="72">
        <v>1</v>
      </c>
      <c r="R695" s="94">
        <f t="shared" si="207"/>
        <v>0.90909090909090906</v>
      </c>
      <c r="S695" s="93">
        <f t="shared" si="208"/>
        <v>2.1315703794338722E+35</v>
      </c>
      <c r="T695" s="93">
        <f t="shared" si="209"/>
        <v>1.905988247014967E+40</v>
      </c>
      <c r="U695" s="93">
        <f t="shared" si="210"/>
        <v>3.0334259835164164E+42</v>
      </c>
      <c r="V695" s="93">
        <f t="shared" si="211"/>
        <v>1.5167129917582083E+43</v>
      </c>
      <c r="W695" s="93">
        <f t="shared" si="220"/>
        <v>433902.93333333335</v>
      </c>
      <c r="X695" s="94">
        <f t="shared" si="212"/>
        <v>159.15239709726268</v>
      </c>
      <c r="Y695" s="120">
        <f t="shared" si="213"/>
        <v>10.797313235906559</v>
      </c>
    </row>
    <row r="696" spans="1:25">
      <c r="A696" s="67">
        <v>8192</v>
      </c>
      <c r="B696" s="67">
        <f t="shared" si="215"/>
        <v>23</v>
      </c>
      <c r="C696" s="112">
        <f t="shared" si="225"/>
        <v>14.74</v>
      </c>
      <c r="D696" s="116"/>
      <c r="E696" s="68">
        <f t="shared" si="214"/>
        <v>2113.5671628498972</v>
      </c>
      <c r="F696" s="80">
        <f t="shared" si="221"/>
        <v>0.79000000000000059</v>
      </c>
      <c r="G696" s="80">
        <f t="shared" si="222"/>
        <v>8.8999999999998529</v>
      </c>
      <c r="H696" s="80">
        <f t="shared" ref="H696:I711" si="228">H695+0.5%</f>
        <v>4.4499999999999265</v>
      </c>
      <c r="I696" s="80">
        <f t="shared" si="228"/>
        <v>4.4499999999999265</v>
      </c>
      <c r="J696" s="81">
        <f t="shared" si="216"/>
        <v>7.2409999999998877</v>
      </c>
      <c r="K696" s="82">
        <f t="shared" si="217"/>
        <v>143.38990249999301</v>
      </c>
      <c r="L696" s="70">
        <f t="shared" si="218"/>
        <v>3.48449143727057E+41</v>
      </c>
      <c r="M696" s="67">
        <f t="shared" si="224"/>
        <v>138.00000000000006</v>
      </c>
      <c r="N696" s="71">
        <v>690</v>
      </c>
      <c r="O696" s="94">
        <f t="shared" si="219"/>
        <v>690</v>
      </c>
      <c r="P696" s="94">
        <f t="shared" si="206"/>
        <v>10</v>
      </c>
      <c r="Q696" s="72">
        <v>4</v>
      </c>
      <c r="R696" s="94">
        <f t="shared" si="207"/>
        <v>0.90909090909090906</v>
      </c>
      <c r="S696" s="93">
        <f t="shared" si="208"/>
        <v>8.5262815177354887E+35</v>
      </c>
      <c r="T696" s="93">
        <f t="shared" si="209"/>
        <v>7.6689276918704825E+40</v>
      </c>
      <c r="U696" s="93">
        <f t="shared" si="210"/>
        <v>3.4844914372705702E+42</v>
      </c>
      <c r="V696" s="93">
        <f t="shared" si="211"/>
        <v>1.7422457186352852E+43</v>
      </c>
      <c r="W696" s="93">
        <f t="shared" si="220"/>
        <v>434176</v>
      </c>
      <c r="X696" s="94">
        <f t="shared" si="212"/>
        <v>45.436488349790253</v>
      </c>
      <c r="Y696" s="120">
        <f t="shared" si="213"/>
        <v>3.0825297387917403</v>
      </c>
    </row>
    <row r="697" spans="1:25">
      <c r="A697" s="67">
        <v>8192</v>
      </c>
      <c r="B697" s="67">
        <f t="shared" si="215"/>
        <v>23.033333333333335</v>
      </c>
      <c r="C697" s="112">
        <f t="shared" si="225"/>
        <v>14.74</v>
      </c>
      <c r="D697" s="116"/>
      <c r="E697" s="68">
        <f t="shared" si="214"/>
        <v>2122.9445590861824</v>
      </c>
      <c r="F697" s="80">
        <f t="shared" si="221"/>
        <v>0.79100000000000059</v>
      </c>
      <c r="G697" s="80">
        <f t="shared" si="222"/>
        <v>8.9099999999998527</v>
      </c>
      <c r="H697" s="80">
        <f t="shared" si="228"/>
        <v>4.4549999999999264</v>
      </c>
      <c r="I697" s="80">
        <f t="shared" si="228"/>
        <v>4.4549999999999264</v>
      </c>
      <c r="J697" s="81">
        <f t="shared" si="216"/>
        <v>7.2568099999998887</v>
      </c>
      <c r="K697" s="82">
        <f t="shared" si="217"/>
        <v>144.02608949024304</v>
      </c>
      <c r="L697" s="70">
        <f t="shared" si="218"/>
        <v>4.0026295819939585E+41</v>
      </c>
      <c r="M697" s="67">
        <f t="shared" si="224"/>
        <v>138.20000000000007</v>
      </c>
      <c r="N697" s="71">
        <v>691</v>
      </c>
      <c r="O697" s="94">
        <f t="shared" si="219"/>
        <v>691</v>
      </c>
      <c r="P697" s="94">
        <f t="shared" si="206"/>
        <v>10</v>
      </c>
      <c r="Q697" s="72">
        <v>1</v>
      </c>
      <c r="R697" s="94">
        <f t="shared" si="207"/>
        <v>0.90909090909090906</v>
      </c>
      <c r="S697" s="93">
        <f t="shared" si="208"/>
        <v>8.5262815177354887E+35</v>
      </c>
      <c r="T697" s="93">
        <f t="shared" si="209"/>
        <v>7.7141166050966572E+40</v>
      </c>
      <c r="U697" s="93">
        <f t="shared" si="210"/>
        <v>4.0026295819939586E+42</v>
      </c>
      <c r="V697" s="93">
        <f t="shared" si="211"/>
        <v>2.0013147909969793E+43</v>
      </c>
      <c r="W697" s="93">
        <f t="shared" si="220"/>
        <v>434449.06666666665</v>
      </c>
      <c r="X697" s="94">
        <f t="shared" si="212"/>
        <v>51.887076471587847</v>
      </c>
      <c r="Y697" s="120">
        <f t="shared" si="213"/>
        <v>3.5201544417630832</v>
      </c>
    </row>
    <row r="698" spans="1:25">
      <c r="A698" s="67">
        <v>8192</v>
      </c>
      <c r="B698" s="67">
        <f t="shared" si="215"/>
        <v>23.066666666666666</v>
      </c>
      <c r="C698" s="112">
        <f t="shared" si="225"/>
        <v>14.74</v>
      </c>
      <c r="D698" s="116"/>
      <c r="E698" s="68">
        <f t="shared" si="214"/>
        <v>2132.3539314456561</v>
      </c>
      <c r="F698" s="80">
        <f t="shared" si="221"/>
        <v>0.79200000000000059</v>
      </c>
      <c r="G698" s="80">
        <f t="shared" si="222"/>
        <v>8.9199999999998525</v>
      </c>
      <c r="H698" s="80">
        <f t="shared" si="228"/>
        <v>4.4599999999999262</v>
      </c>
      <c r="I698" s="80">
        <f t="shared" si="228"/>
        <v>4.4599999999999262</v>
      </c>
      <c r="J698" s="81">
        <f t="shared" si="216"/>
        <v>7.2726399999998881</v>
      </c>
      <c r="K698" s="82">
        <f t="shared" si="217"/>
        <v>144.66444582399296</v>
      </c>
      <c r="L698" s="70">
        <f t="shared" si="218"/>
        <v>4.5978140164989298E+41</v>
      </c>
      <c r="M698" s="67">
        <f t="shared" si="224"/>
        <v>138.40000000000006</v>
      </c>
      <c r="N698" s="71">
        <v>692</v>
      </c>
      <c r="O698" s="94">
        <f t="shared" si="219"/>
        <v>692</v>
      </c>
      <c r="P698" s="94">
        <f t="shared" si="206"/>
        <v>10</v>
      </c>
      <c r="Q698" s="72">
        <v>1</v>
      </c>
      <c r="R698" s="94">
        <f t="shared" si="207"/>
        <v>0.90909090909090906</v>
      </c>
      <c r="S698" s="93">
        <f t="shared" si="208"/>
        <v>8.5262815177354887E+35</v>
      </c>
      <c r="T698" s="93">
        <f t="shared" si="209"/>
        <v>7.7595205015106375E+40</v>
      </c>
      <c r="U698" s="93">
        <f t="shared" si="210"/>
        <v>4.5978140164989302E+42</v>
      </c>
      <c r="V698" s="93">
        <f t="shared" si="211"/>
        <v>2.2989070082494652E+43</v>
      </c>
      <c r="W698" s="93">
        <f t="shared" si="220"/>
        <v>434722.1333333333</v>
      </c>
      <c r="X698" s="94">
        <f t="shared" si="212"/>
        <v>59.25384198165105</v>
      </c>
      <c r="Y698" s="120">
        <f t="shared" si="213"/>
        <v>4.0199350055394198</v>
      </c>
    </row>
    <row r="699" spans="1:25">
      <c r="A699" s="67">
        <v>8192</v>
      </c>
      <c r="B699" s="67">
        <f t="shared" si="215"/>
        <v>23.1</v>
      </c>
      <c r="C699" s="112">
        <f t="shared" si="225"/>
        <v>14.74</v>
      </c>
      <c r="D699" s="116"/>
      <c r="E699" s="68">
        <f t="shared" si="214"/>
        <v>2141.7953543505814</v>
      </c>
      <c r="F699" s="80">
        <f t="shared" si="221"/>
        <v>0.79300000000000059</v>
      </c>
      <c r="G699" s="80">
        <f t="shared" si="222"/>
        <v>8.9299999999998523</v>
      </c>
      <c r="H699" s="80">
        <f t="shared" si="228"/>
        <v>4.4649999999999261</v>
      </c>
      <c r="I699" s="80">
        <f t="shared" si="228"/>
        <v>4.4649999999999261</v>
      </c>
      <c r="J699" s="81">
        <f t="shared" si="216"/>
        <v>7.2884899999998876</v>
      </c>
      <c r="K699" s="82">
        <f t="shared" si="217"/>
        <v>145.30497655024297</v>
      </c>
      <c r="L699" s="70">
        <f t="shared" si="218"/>
        <v>5.281501397334632E+41</v>
      </c>
      <c r="M699" s="67">
        <f t="shared" si="224"/>
        <v>138.60000000000008</v>
      </c>
      <c r="N699" s="71">
        <v>693</v>
      </c>
      <c r="O699" s="94">
        <f t="shared" si="219"/>
        <v>693</v>
      </c>
      <c r="P699" s="94">
        <f t="shared" si="206"/>
        <v>10</v>
      </c>
      <c r="Q699" s="72">
        <v>1</v>
      </c>
      <c r="R699" s="94">
        <f t="shared" si="207"/>
        <v>0.90909090909090906</v>
      </c>
      <c r="S699" s="93">
        <f t="shared" si="208"/>
        <v>8.5262815177354887E+35</v>
      </c>
      <c r="T699" s="93">
        <f t="shared" si="209"/>
        <v>7.8051401567705485E+40</v>
      </c>
      <c r="U699" s="93">
        <f t="shared" si="210"/>
        <v>5.281501397334632E+42</v>
      </c>
      <c r="V699" s="93">
        <f t="shared" si="211"/>
        <v>2.6407506986673161E+43</v>
      </c>
      <c r="W699" s="93">
        <f t="shared" si="220"/>
        <v>434995.20000000001</v>
      </c>
      <c r="X699" s="94">
        <f t="shared" si="212"/>
        <v>67.666964221689312</v>
      </c>
      <c r="Y699" s="120">
        <f t="shared" si="213"/>
        <v>4.590703135799818</v>
      </c>
    </row>
    <row r="700" spans="1:25">
      <c r="A700" s="67">
        <v>8192</v>
      </c>
      <c r="B700" s="67">
        <f t="shared" si="215"/>
        <v>23.133333333333333</v>
      </c>
      <c r="C700" s="112">
        <f t="shared" si="225"/>
        <v>14.74</v>
      </c>
      <c r="D700" s="116"/>
      <c r="E700" s="68">
        <f t="shared" si="214"/>
        <v>2151.2689023116554</v>
      </c>
      <c r="F700" s="80">
        <f t="shared" si="221"/>
        <v>0.79400000000000059</v>
      </c>
      <c r="G700" s="80">
        <f t="shared" si="222"/>
        <v>8.9399999999998521</v>
      </c>
      <c r="H700" s="80">
        <f t="shared" si="228"/>
        <v>4.469999999999926</v>
      </c>
      <c r="I700" s="80">
        <f t="shared" si="228"/>
        <v>4.469999999999926</v>
      </c>
      <c r="J700" s="81">
        <f t="shared" si="216"/>
        <v>7.3043599999998872</v>
      </c>
      <c r="K700" s="82">
        <f t="shared" si="217"/>
        <v>145.94768672399292</v>
      </c>
      <c r="L700" s="70">
        <f t="shared" si="218"/>
        <v>6.066851967032833E+41</v>
      </c>
      <c r="M700" s="67">
        <f t="shared" si="224"/>
        <v>138.80000000000007</v>
      </c>
      <c r="N700" s="71">
        <v>694</v>
      </c>
      <c r="O700" s="94">
        <f t="shared" si="219"/>
        <v>694</v>
      </c>
      <c r="P700" s="94">
        <f t="shared" si="206"/>
        <v>10</v>
      </c>
      <c r="Q700" s="72">
        <v>1</v>
      </c>
      <c r="R700" s="94">
        <f t="shared" si="207"/>
        <v>0.90909090909090906</v>
      </c>
      <c r="S700" s="93">
        <f t="shared" si="208"/>
        <v>8.5262815177354887E+35</v>
      </c>
      <c r="T700" s="93">
        <f t="shared" si="209"/>
        <v>7.8509763484226799E+40</v>
      </c>
      <c r="U700" s="93">
        <f t="shared" si="210"/>
        <v>6.0668519670328327E+42</v>
      </c>
      <c r="V700" s="93">
        <f t="shared" si="211"/>
        <v>3.0334259835164166E+43</v>
      </c>
      <c r="W700" s="93">
        <f t="shared" si="220"/>
        <v>435268.26666666666</v>
      </c>
      <c r="X700" s="94">
        <f t="shared" si="212"/>
        <v>77.275127293584433</v>
      </c>
      <c r="Y700" s="120">
        <f t="shared" si="213"/>
        <v>5.2425459493612232</v>
      </c>
    </row>
    <row r="701" spans="1:25">
      <c r="A701" s="67">
        <v>8192</v>
      </c>
      <c r="B701" s="67">
        <f t="shared" si="215"/>
        <v>23.166666666666668</v>
      </c>
      <c r="C701" s="112">
        <f t="shared" si="225"/>
        <v>14.74</v>
      </c>
      <c r="D701" s="116"/>
      <c r="E701" s="68">
        <f t="shared" si="214"/>
        <v>2160.7746499280202</v>
      </c>
      <c r="F701" s="80">
        <f t="shared" si="221"/>
        <v>0.7950000000000006</v>
      </c>
      <c r="G701" s="80">
        <f t="shared" si="222"/>
        <v>8.9499999999998519</v>
      </c>
      <c r="H701" s="80">
        <f t="shared" si="228"/>
        <v>4.4749999999999259</v>
      </c>
      <c r="I701" s="80">
        <f t="shared" si="228"/>
        <v>4.4749999999999259</v>
      </c>
      <c r="J701" s="81">
        <f t="shared" si="216"/>
        <v>7.3202499999998869</v>
      </c>
      <c r="K701" s="82">
        <f t="shared" si="217"/>
        <v>146.59258140624289</v>
      </c>
      <c r="L701" s="70">
        <f t="shared" si="218"/>
        <v>6.9689828745411431E+41</v>
      </c>
      <c r="M701" s="67">
        <f t="shared" si="224"/>
        <v>139.00000000000006</v>
      </c>
      <c r="N701" s="71">
        <v>695</v>
      </c>
      <c r="O701" s="94">
        <f t="shared" si="219"/>
        <v>695</v>
      </c>
      <c r="P701" s="94">
        <f t="shared" si="206"/>
        <v>10</v>
      </c>
      <c r="Q701" s="72">
        <v>1</v>
      </c>
      <c r="R701" s="94">
        <f t="shared" si="207"/>
        <v>0.90909090909090906</v>
      </c>
      <c r="S701" s="93">
        <f t="shared" si="208"/>
        <v>8.5262815177354887E+35</v>
      </c>
      <c r="T701" s="93">
        <f t="shared" si="209"/>
        <v>7.8970298559038431E+40</v>
      </c>
      <c r="U701" s="93">
        <f t="shared" si="210"/>
        <v>6.9689828745411428E+42</v>
      </c>
      <c r="V701" s="93">
        <f t="shared" si="211"/>
        <v>3.4844914372705713E+43</v>
      </c>
      <c r="W701" s="93">
        <f t="shared" si="220"/>
        <v>435541.33333333337</v>
      </c>
      <c r="X701" s="94">
        <f t="shared" si="212"/>
        <v>88.248151541824427</v>
      </c>
      <c r="Y701" s="120">
        <f t="shared" si="213"/>
        <v>5.9869845008022002</v>
      </c>
    </row>
    <row r="702" spans="1:25">
      <c r="A702" s="67">
        <v>8192</v>
      </c>
      <c r="B702" s="67">
        <f t="shared" si="215"/>
        <v>23.2</v>
      </c>
      <c r="C702" s="112">
        <f t="shared" si="225"/>
        <v>14.74</v>
      </c>
      <c r="D702" s="116"/>
      <c r="E702" s="68">
        <f t="shared" si="214"/>
        <v>2170.3126718872545</v>
      </c>
      <c r="F702" s="80">
        <f t="shared" si="221"/>
        <v>0.7960000000000006</v>
      </c>
      <c r="G702" s="80">
        <f t="shared" si="222"/>
        <v>8.9599999999998516</v>
      </c>
      <c r="H702" s="80">
        <f t="shared" si="228"/>
        <v>4.4799999999999258</v>
      </c>
      <c r="I702" s="80">
        <f t="shared" si="228"/>
        <v>4.4799999999999258</v>
      </c>
      <c r="J702" s="81">
        <f t="shared" si="216"/>
        <v>7.3361599999998868</v>
      </c>
      <c r="K702" s="82">
        <f t="shared" si="217"/>
        <v>147.23966566399284</v>
      </c>
      <c r="L702" s="70">
        <f t="shared" si="218"/>
        <v>8.00525916398792E+41</v>
      </c>
      <c r="M702" s="67">
        <f t="shared" si="224"/>
        <v>139.20000000000007</v>
      </c>
      <c r="N702" s="71">
        <v>696</v>
      </c>
      <c r="O702" s="94">
        <f t="shared" si="219"/>
        <v>696</v>
      </c>
      <c r="P702" s="94">
        <f t="shared" si="206"/>
        <v>10</v>
      </c>
      <c r="Q702" s="72">
        <v>1</v>
      </c>
      <c r="R702" s="94">
        <f t="shared" si="207"/>
        <v>0.90909090909090906</v>
      </c>
      <c r="S702" s="93">
        <f t="shared" si="208"/>
        <v>8.5262815177354887E+35</v>
      </c>
      <c r="T702" s="93">
        <f t="shared" si="209"/>
        <v>7.9433014605436764E+40</v>
      </c>
      <c r="U702" s="93">
        <f t="shared" si="210"/>
        <v>8.0052591639879197E+42</v>
      </c>
      <c r="V702" s="93">
        <f t="shared" si="211"/>
        <v>4.0026295819939601E+43</v>
      </c>
      <c r="W702" s="93">
        <f t="shared" si="220"/>
        <v>435814.40000000002</v>
      </c>
      <c r="X702" s="94">
        <f t="shared" si="212"/>
        <v>100.77999939637193</v>
      </c>
      <c r="Y702" s="120">
        <f t="shared" si="213"/>
        <v>6.837177706673808</v>
      </c>
    </row>
    <row r="703" spans="1:25">
      <c r="A703" s="67">
        <v>8192</v>
      </c>
      <c r="B703" s="67">
        <f t="shared" si="215"/>
        <v>23.233333333333334</v>
      </c>
      <c r="C703" s="112">
        <f t="shared" si="225"/>
        <v>14.74</v>
      </c>
      <c r="D703" s="116"/>
      <c r="E703" s="68">
        <f t="shared" si="214"/>
        <v>2179.883042965379</v>
      </c>
      <c r="F703" s="80">
        <f t="shared" si="221"/>
        <v>0.7970000000000006</v>
      </c>
      <c r="G703" s="80">
        <f t="shared" si="222"/>
        <v>8.9699999999998514</v>
      </c>
      <c r="H703" s="80">
        <f t="shared" si="228"/>
        <v>4.4849999999999257</v>
      </c>
      <c r="I703" s="80">
        <f t="shared" si="228"/>
        <v>4.4849999999999257</v>
      </c>
      <c r="J703" s="81">
        <f t="shared" si="216"/>
        <v>7.3520899999998868</v>
      </c>
      <c r="K703" s="82">
        <f t="shared" si="217"/>
        <v>147.88894457024281</v>
      </c>
      <c r="L703" s="70">
        <f t="shared" si="218"/>
        <v>9.1956280329978659E+41</v>
      </c>
      <c r="M703" s="67">
        <f t="shared" si="224"/>
        <v>139.40000000000006</v>
      </c>
      <c r="N703" s="71">
        <v>697</v>
      </c>
      <c r="O703" s="94">
        <f t="shared" si="219"/>
        <v>697</v>
      </c>
      <c r="P703" s="94">
        <f t="shared" si="206"/>
        <v>10</v>
      </c>
      <c r="Q703" s="72">
        <v>1</v>
      </c>
      <c r="R703" s="94">
        <f t="shared" si="207"/>
        <v>0.90909090909090906</v>
      </c>
      <c r="S703" s="93">
        <f t="shared" si="208"/>
        <v>8.5262815177354887E+35</v>
      </c>
      <c r="T703" s="93">
        <f t="shared" si="209"/>
        <v>7.9897919455669862E+40</v>
      </c>
      <c r="U703" s="93">
        <f t="shared" si="210"/>
        <v>9.1956280329978653E+42</v>
      </c>
      <c r="V703" s="93">
        <f t="shared" si="211"/>
        <v>4.5978140164989324E+43</v>
      </c>
      <c r="W703" s="93">
        <f t="shared" si="220"/>
        <v>436087.46666666667</v>
      </c>
      <c r="X703" s="94">
        <f t="shared" si="212"/>
        <v>115.09220885407309</v>
      </c>
      <c r="Y703" s="120">
        <f t="shared" si="213"/>
        <v>7.8081552818231401</v>
      </c>
    </row>
    <row r="704" spans="1:25">
      <c r="A704" s="67">
        <v>8192</v>
      </c>
      <c r="B704" s="67">
        <f t="shared" si="215"/>
        <v>23.266666666666666</v>
      </c>
      <c r="C704" s="112">
        <f t="shared" si="225"/>
        <v>14.74</v>
      </c>
      <c r="D704" s="116"/>
      <c r="E704" s="68">
        <f t="shared" si="214"/>
        <v>2189.4858380268538</v>
      </c>
      <c r="F704" s="80">
        <f t="shared" si="221"/>
        <v>0.7980000000000006</v>
      </c>
      <c r="G704" s="80">
        <f t="shared" si="222"/>
        <v>8.9799999999998512</v>
      </c>
      <c r="H704" s="80">
        <f t="shared" si="228"/>
        <v>4.4899999999999256</v>
      </c>
      <c r="I704" s="80">
        <f t="shared" si="228"/>
        <v>4.4899999999999256</v>
      </c>
      <c r="J704" s="81">
        <f t="shared" si="216"/>
        <v>7.368039999999886</v>
      </c>
      <c r="K704" s="82">
        <f t="shared" si="217"/>
        <v>148.54042320399279</v>
      </c>
      <c r="L704" s="70">
        <f t="shared" si="218"/>
        <v>1.0563002794669265E+42</v>
      </c>
      <c r="M704" s="67">
        <f t="shared" si="224"/>
        <v>139.60000000000008</v>
      </c>
      <c r="N704" s="71">
        <v>698</v>
      </c>
      <c r="O704" s="94">
        <f t="shared" si="219"/>
        <v>698</v>
      </c>
      <c r="P704" s="94">
        <f t="shared" si="206"/>
        <v>10</v>
      </c>
      <c r="Q704" s="72">
        <v>1</v>
      </c>
      <c r="R704" s="94">
        <f t="shared" si="207"/>
        <v>0.90909090909090906</v>
      </c>
      <c r="S704" s="93">
        <f t="shared" si="208"/>
        <v>8.5262815177354887E+35</v>
      </c>
      <c r="T704" s="93">
        <f t="shared" si="209"/>
        <v>8.0365020960960569E+40</v>
      </c>
      <c r="U704" s="93">
        <f t="shared" si="210"/>
        <v>1.0563002794669265E+43</v>
      </c>
      <c r="V704" s="93">
        <f t="shared" si="211"/>
        <v>5.2815013973346322E+43</v>
      </c>
      <c r="W704" s="93">
        <f t="shared" si="220"/>
        <v>436360.53333333333</v>
      </c>
      <c r="X704" s="94">
        <f t="shared" si="212"/>
        <v>131.43781546203445</v>
      </c>
      <c r="Y704" s="120">
        <f t="shared" si="213"/>
        <v>8.9170838169629878</v>
      </c>
    </row>
    <row r="705" spans="1:25">
      <c r="A705" s="67">
        <v>8192</v>
      </c>
      <c r="B705" s="67">
        <f t="shared" si="215"/>
        <v>23.3</v>
      </c>
      <c r="C705" s="112">
        <f t="shared" si="225"/>
        <v>14.74</v>
      </c>
      <c r="D705" s="116"/>
      <c r="E705" s="68">
        <f t="shared" si="214"/>
        <v>2199.1211320245784</v>
      </c>
      <c r="F705" s="80">
        <f t="shared" si="221"/>
        <v>0.7990000000000006</v>
      </c>
      <c r="G705" s="80">
        <f t="shared" si="222"/>
        <v>8.989999999999851</v>
      </c>
      <c r="H705" s="80">
        <f t="shared" si="228"/>
        <v>4.4949999999999255</v>
      </c>
      <c r="I705" s="80">
        <f t="shared" si="228"/>
        <v>4.4949999999999255</v>
      </c>
      <c r="J705" s="81">
        <f t="shared" si="216"/>
        <v>7.3840099999998863</v>
      </c>
      <c r="K705" s="82">
        <f t="shared" si="217"/>
        <v>149.19410665024276</v>
      </c>
      <c r="L705" s="70">
        <f t="shared" si="218"/>
        <v>1.2133703934065671E+42</v>
      </c>
      <c r="M705" s="67">
        <f t="shared" si="224"/>
        <v>139.80000000000007</v>
      </c>
      <c r="N705" s="71">
        <v>699</v>
      </c>
      <c r="O705" s="94">
        <f t="shared" si="219"/>
        <v>699</v>
      </c>
      <c r="P705" s="94">
        <f t="shared" si="206"/>
        <v>10</v>
      </c>
      <c r="Q705" s="72">
        <v>1</v>
      </c>
      <c r="R705" s="94">
        <f t="shared" si="207"/>
        <v>0.90909090909090906</v>
      </c>
      <c r="S705" s="93">
        <f t="shared" si="208"/>
        <v>8.5262815177354887E+35</v>
      </c>
      <c r="T705" s="93">
        <f t="shared" si="209"/>
        <v>8.083432699152986E+40</v>
      </c>
      <c r="U705" s="93">
        <f t="shared" si="210"/>
        <v>1.213370393406567E+43</v>
      </c>
      <c r="V705" s="93">
        <f t="shared" si="211"/>
        <v>6.0668519670328352E+43</v>
      </c>
      <c r="W705" s="93">
        <f t="shared" si="220"/>
        <v>436633.59999999998</v>
      </c>
      <c r="X705" s="94">
        <f t="shared" si="212"/>
        <v>150.10583233206219</v>
      </c>
      <c r="Y705" s="120">
        <f t="shared" si="213"/>
        <v>10.183570714522537</v>
      </c>
    </row>
    <row r="706" spans="1:25">
      <c r="A706" s="67">
        <v>8192</v>
      </c>
      <c r="B706" s="67">
        <f t="shared" si="215"/>
        <v>23.333333333333332</v>
      </c>
      <c r="C706" s="112">
        <f t="shared" si="225"/>
        <v>14.74</v>
      </c>
      <c r="D706" s="116"/>
      <c r="E706" s="68">
        <f t="shared" si="214"/>
        <v>2208.7889999998929</v>
      </c>
      <c r="F706" s="80">
        <f t="shared" si="221"/>
        <v>0.8000000000000006</v>
      </c>
      <c r="G706" s="80">
        <f t="shared" si="222"/>
        <v>8.9999999999998508</v>
      </c>
      <c r="H706" s="80">
        <f t="shared" si="228"/>
        <v>4.4999999999999254</v>
      </c>
      <c r="I706" s="80">
        <f t="shared" si="228"/>
        <v>4.4999999999999254</v>
      </c>
      <c r="J706" s="81">
        <f t="shared" si="216"/>
        <v>7.3999999999998849</v>
      </c>
      <c r="K706" s="82">
        <f t="shared" si="217"/>
        <v>149.84999999999272</v>
      </c>
      <c r="L706" s="70">
        <f t="shared" si="218"/>
        <v>1.3937965749082289E+42</v>
      </c>
      <c r="M706" s="67">
        <f t="shared" si="224"/>
        <v>140.00000000000009</v>
      </c>
      <c r="N706" s="71">
        <v>700</v>
      </c>
      <c r="O706" s="94">
        <f t="shared" si="219"/>
        <v>700</v>
      </c>
      <c r="P706" s="94">
        <f t="shared" si="206"/>
        <v>10</v>
      </c>
      <c r="Q706" s="72">
        <v>4</v>
      </c>
      <c r="R706" s="94">
        <f t="shared" si="207"/>
        <v>0.90909090909090906</v>
      </c>
      <c r="S706" s="93">
        <f t="shared" si="208"/>
        <v>3.4105126070941955E+36</v>
      </c>
      <c r="T706" s="93">
        <f t="shared" si="209"/>
        <v>3.2522338174648019E+41</v>
      </c>
      <c r="U706" s="93">
        <f t="shared" si="210"/>
        <v>1.3937965749082288E+43</v>
      </c>
      <c r="V706" s="93">
        <f t="shared" si="211"/>
        <v>6.9689828745411446E+43</v>
      </c>
      <c r="W706" s="93">
        <f t="shared" si="220"/>
        <v>436906.66666666663</v>
      </c>
      <c r="X706" s="94">
        <f t="shared" si="212"/>
        <v>42.856591903798858</v>
      </c>
      <c r="Y706" s="120">
        <f t="shared" si="213"/>
        <v>2.9075028428628804</v>
      </c>
    </row>
    <row r="707" spans="1:25">
      <c r="A707" s="67">
        <v>8192</v>
      </c>
      <c r="B707" s="67">
        <f t="shared" si="215"/>
        <v>23.366666666666667</v>
      </c>
      <c r="C707" s="112">
        <f t="shared" si="225"/>
        <v>14.74</v>
      </c>
      <c r="D707" s="116"/>
      <c r="E707" s="68">
        <f t="shared" si="214"/>
        <v>2218.4895170825771</v>
      </c>
      <c r="F707" s="80">
        <f t="shared" si="221"/>
        <v>0.8010000000000006</v>
      </c>
      <c r="G707" s="80">
        <f t="shared" si="222"/>
        <v>9.0099999999998506</v>
      </c>
      <c r="H707" s="80">
        <f t="shared" si="228"/>
        <v>4.5049999999999253</v>
      </c>
      <c r="I707" s="80">
        <f t="shared" si="228"/>
        <v>4.5049999999999253</v>
      </c>
      <c r="J707" s="81">
        <f t="shared" si="216"/>
        <v>7.4160099999998845</v>
      </c>
      <c r="K707" s="82">
        <f t="shared" si="217"/>
        <v>150.50810835024268</v>
      </c>
      <c r="L707" s="70">
        <f t="shared" si="218"/>
        <v>1.6010518327975843E+42</v>
      </c>
      <c r="M707" s="67">
        <f t="shared" si="224"/>
        <v>140.20000000000007</v>
      </c>
      <c r="N707" s="71">
        <v>701</v>
      </c>
      <c r="O707" s="94">
        <f t="shared" si="219"/>
        <v>701</v>
      </c>
      <c r="P707" s="94">
        <f t="shared" ref="P707:P770" si="229">Q$3</f>
        <v>10</v>
      </c>
      <c r="Q707" s="72">
        <v>1</v>
      </c>
      <c r="R707" s="94">
        <f t="shared" ref="R707:R770" si="230">R$3/U$3</f>
        <v>0.90909090909090906</v>
      </c>
      <c r="S707" s="93">
        <f t="shared" ref="S707:S770" si="231">S706*Q707</f>
        <v>3.4105126070941955E+36</v>
      </c>
      <c r="T707" s="93">
        <f t="shared" ref="T707:T770" si="232">O707*S707*$K707*R707</f>
        <v>3.2711833681807242E+41</v>
      </c>
      <c r="U707" s="93">
        <f t="shared" ref="U707:U770" si="233">P707*POWER($M$1,O707)</f>
        <v>1.6010518327975844E+43</v>
      </c>
      <c r="V707" s="93">
        <f t="shared" ref="V707:V770" si="234">$L707*P707*5</f>
        <v>8.0052591639879222E+43</v>
      </c>
      <c r="W707" s="93">
        <f t="shared" si="220"/>
        <v>437179.73333333334</v>
      </c>
      <c r="X707" s="94">
        <f t="shared" ref="X707:X770" si="235">U707/T707</f>
        <v>48.944117543860372</v>
      </c>
      <c r="Y707" s="120">
        <f t="shared" ref="Y707:Y770" si="236">X707/(($C707/R$3))</f>
        <v>3.3204964412388311</v>
      </c>
    </row>
    <row r="708" spans="1:25">
      <c r="A708" s="67">
        <v>8192</v>
      </c>
      <c r="B708" s="67">
        <f t="shared" si="215"/>
        <v>23.4</v>
      </c>
      <c r="C708" s="112">
        <f t="shared" si="225"/>
        <v>14.74</v>
      </c>
      <c r="D708" s="116"/>
      <c r="E708" s="68">
        <f t="shared" si="214"/>
        <v>2228.2227584908514</v>
      </c>
      <c r="F708" s="80">
        <f t="shared" si="221"/>
        <v>0.8020000000000006</v>
      </c>
      <c r="G708" s="80">
        <f t="shared" si="222"/>
        <v>9.0199999999998504</v>
      </c>
      <c r="H708" s="80">
        <f t="shared" si="228"/>
        <v>4.5099999999999252</v>
      </c>
      <c r="I708" s="80">
        <f t="shared" si="228"/>
        <v>4.5099999999999252</v>
      </c>
      <c r="J708" s="81">
        <f t="shared" si="216"/>
        <v>7.4320399999998852</v>
      </c>
      <c r="K708" s="82">
        <f t="shared" si="217"/>
        <v>151.16843680399265</v>
      </c>
      <c r="L708" s="70">
        <f t="shared" si="218"/>
        <v>1.8391256065995732E+42</v>
      </c>
      <c r="M708" s="67">
        <f t="shared" si="224"/>
        <v>140.40000000000009</v>
      </c>
      <c r="N708" s="71">
        <v>702</v>
      </c>
      <c r="O708" s="94">
        <f t="shared" si="219"/>
        <v>702</v>
      </c>
      <c r="P708" s="94">
        <f t="shared" si="229"/>
        <v>10</v>
      </c>
      <c r="Q708" s="72">
        <v>1</v>
      </c>
      <c r="R708" s="94">
        <f t="shared" si="230"/>
        <v>0.90909090909090906</v>
      </c>
      <c r="S708" s="93">
        <f t="shared" si="231"/>
        <v>3.4105126070941955E+36</v>
      </c>
      <c r="T708" s="93">
        <f t="shared" si="232"/>
        <v>3.290222048903153E+41</v>
      </c>
      <c r="U708" s="93">
        <f t="shared" si="233"/>
        <v>1.8391256065995731E+43</v>
      </c>
      <c r="V708" s="93">
        <f t="shared" si="234"/>
        <v>9.1956280329978648E+43</v>
      </c>
      <c r="W708" s="93">
        <f t="shared" si="220"/>
        <v>437452.79999999999</v>
      </c>
      <c r="X708" s="94">
        <f t="shared" si="235"/>
        <v>55.896701780740734</v>
      </c>
      <c r="Y708" s="120">
        <f t="shared" si="236"/>
        <v>3.7921778684355991</v>
      </c>
    </row>
    <row r="709" spans="1:25">
      <c r="A709" s="67">
        <v>8192</v>
      </c>
      <c r="B709" s="67">
        <f t="shared" si="215"/>
        <v>23.433333333333334</v>
      </c>
      <c r="C709" s="112">
        <f t="shared" si="225"/>
        <v>14.74</v>
      </c>
      <c r="D709" s="116"/>
      <c r="E709" s="68">
        <f t="shared" si="214"/>
        <v>2237.9887995313761</v>
      </c>
      <c r="F709" s="80">
        <f t="shared" si="221"/>
        <v>0.8030000000000006</v>
      </c>
      <c r="G709" s="80">
        <f t="shared" si="222"/>
        <v>9.0299999999998501</v>
      </c>
      <c r="H709" s="80">
        <f t="shared" si="228"/>
        <v>4.5149999999999251</v>
      </c>
      <c r="I709" s="80">
        <f t="shared" si="228"/>
        <v>4.5149999999999251</v>
      </c>
      <c r="J709" s="81">
        <f t="shared" si="216"/>
        <v>7.4480899999998842</v>
      </c>
      <c r="K709" s="82">
        <f t="shared" si="217"/>
        <v>151.83099047024263</v>
      </c>
      <c r="L709" s="70">
        <f t="shared" si="218"/>
        <v>2.1126005589338543E+42</v>
      </c>
      <c r="M709" s="67">
        <f t="shared" si="224"/>
        <v>140.60000000000008</v>
      </c>
      <c r="N709" s="71">
        <v>703</v>
      </c>
      <c r="O709" s="94">
        <f t="shared" si="219"/>
        <v>703</v>
      </c>
      <c r="P709" s="94">
        <f t="shared" si="229"/>
        <v>10</v>
      </c>
      <c r="Q709" s="72">
        <v>1</v>
      </c>
      <c r="R709" s="94">
        <f t="shared" si="230"/>
        <v>0.90909090909090906</v>
      </c>
      <c r="S709" s="93">
        <f t="shared" si="231"/>
        <v>3.4105126070941955E+36</v>
      </c>
      <c r="T709" s="93">
        <f t="shared" si="232"/>
        <v>3.3093501774899256E+41</v>
      </c>
      <c r="U709" s="93">
        <f t="shared" si="233"/>
        <v>2.1126005589338543E+43</v>
      </c>
      <c r="V709" s="93">
        <f t="shared" si="234"/>
        <v>1.056300279466927E+44</v>
      </c>
      <c r="W709" s="93">
        <f t="shared" si="220"/>
        <v>437725.8666666667</v>
      </c>
      <c r="X709" s="94">
        <f t="shared" si="235"/>
        <v>63.837322907188337</v>
      </c>
      <c r="Y709" s="120">
        <f t="shared" si="236"/>
        <v>4.3308902922108778</v>
      </c>
    </row>
    <row r="710" spans="1:25">
      <c r="A710" s="67">
        <v>8192</v>
      </c>
      <c r="B710" s="67">
        <f t="shared" si="215"/>
        <v>23.466666666666665</v>
      </c>
      <c r="C710" s="112">
        <f t="shared" si="225"/>
        <v>14.74</v>
      </c>
      <c r="D710" s="116"/>
      <c r="E710" s="68">
        <f t="shared" ref="E710:E773" si="237">C710*K710*1</f>
        <v>2247.7877155992505</v>
      </c>
      <c r="F710" s="80">
        <f t="shared" si="221"/>
        <v>0.8040000000000006</v>
      </c>
      <c r="G710" s="80">
        <f t="shared" si="222"/>
        <v>9.0399999999998499</v>
      </c>
      <c r="H710" s="80">
        <f t="shared" si="228"/>
        <v>4.519999999999925</v>
      </c>
      <c r="I710" s="80">
        <f t="shared" si="228"/>
        <v>4.519999999999925</v>
      </c>
      <c r="J710" s="81">
        <f t="shared" si="216"/>
        <v>7.4641599999998842</v>
      </c>
      <c r="K710" s="82">
        <f t="shared" si="217"/>
        <v>152.49577446399257</v>
      </c>
      <c r="L710" s="70">
        <f t="shared" si="218"/>
        <v>2.4267407868131354E+42</v>
      </c>
      <c r="M710" s="67">
        <f t="shared" si="224"/>
        <v>140.80000000000007</v>
      </c>
      <c r="N710" s="71">
        <v>704</v>
      </c>
      <c r="O710" s="94">
        <f t="shared" si="219"/>
        <v>704</v>
      </c>
      <c r="P710" s="94">
        <f t="shared" si="229"/>
        <v>10</v>
      </c>
      <c r="Q710" s="72">
        <v>1</v>
      </c>
      <c r="R710" s="94">
        <f t="shared" si="230"/>
        <v>0.90909090909090906</v>
      </c>
      <c r="S710" s="93">
        <f t="shared" si="231"/>
        <v>3.4105126070941955E+36</v>
      </c>
      <c r="T710" s="93">
        <f t="shared" si="232"/>
        <v>3.3285680725634545E+41</v>
      </c>
      <c r="U710" s="93">
        <f t="shared" si="233"/>
        <v>2.4267407868131356E+43</v>
      </c>
      <c r="V710" s="93">
        <f t="shared" si="234"/>
        <v>1.2133703934065678E+44</v>
      </c>
      <c r="W710" s="93">
        <f t="shared" si="220"/>
        <v>437998.93333333335</v>
      </c>
      <c r="X710" s="94">
        <f t="shared" si="235"/>
        <v>72.906449076891249</v>
      </c>
      <c r="Y710" s="120">
        <f t="shared" si="236"/>
        <v>4.9461634380523236</v>
      </c>
    </row>
    <row r="711" spans="1:25">
      <c r="A711" s="67">
        <v>8192</v>
      </c>
      <c r="B711" s="67">
        <f t="shared" ref="B711:B774" si="238">N711/30</f>
        <v>23.5</v>
      </c>
      <c r="C711" s="112">
        <f t="shared" si="225"/>
        <v>14.74</v>
      </c>
      <c r="D711" s="116"/>
      <c r="E711" s="68">
        <f t="shared" si="237"/>
        <v>2257.6195821780148</v>
      </c>
      <c r="F711" s="80">
        <f t="shared" si="221"/>
        <v>0.8050000000000006</v>
      </c>
      <c r="G711" s="80">
        <f t="shared" si="222"/>
        <v>9.0499999999998497</v>
      </c>
      <c r="H711" s="80">
        <f t="shared" si="228"/>
        <v>4.5249999999999249</v>
      </c>
      <c r="I711" s="80">
        <f t="shared" si="228"/>
        <v>4.5249999999999249</v>
      </c>
      <c r="J711" s="81">
        <f t="shared" ref="J711:J774" si="239">(1-F711)+F711*G711</f>
        <v>7.4802499999998835</v>
      </c>
      <c r="K711" s="82">
        <f t="shared" ref="K711:K774" si="240">J711*H711*I711</f>
        <v>153.16279390624251</v>
      </c>
      <c r="L711" s="70">
        <f t="shared" ref="L711:L774" si="241">POWER($M$1,N711)</f>
        <v>2.7875931498164591E+42</v>
      </c>
      <c r="M711" s="67">
        <f t="shared" si="224"/>
        <v>141.00000000000009</v>
      </c>
      <c r="N711" s="71">
        <v>705</v>
      </c>
      <c r="O711" s="94">
        <f t="shared" ref="O711:O774" si="242">$N711-P$3</f>
        <v>705</v>
      </c>
      <c r="P711" s="94">
        <f t="shared" si="229"/>
        <v>10</v>
      </c>
      <c r="Q711" s="72">
        <v>1</v>
      </c>
      <c r="R711" s="94">
        <f t="shared" si="230"/>
        <v>0.90909090909090906</v>
      </c>
      <c r="S711" s="93">
        <f t="shared" si="231"/>
        <v>3.4105126070941955E+36</v>
      </c>
      <c r="T711" s="93">
        <f t="shared" si="232"/>
        <v>3.3478760535116558E+41</v>
      </c>
      <c r="U711" s="93">
        <f t="shared" si="233"/>
        <v>2.7875931498164591E+43</v>
      </c>
      <c r="V711" s="93">
        <f t="shared" si="234"/>
        <v>1.3937965749082295E+44</v>
      </c>
      <c r="W711" s="93">
        <f t="shared" ref="W711:W774" si="243">$A711*(30+$B711)</f>
        <v>438272</v>
      </c>
      <c r="X711" s="94">
        <f t="shared" si="235"/>
        <v>83.264526680803954</v>
      </c>
      <c r="Y711" s="120">
        <f t="shared" si="236"/>
        <v>5.6488824071101735</v>
      </c>
    </row>
    <row r="712" spans="1:25">
      <c r="A712" s="67">
        <v>8192</v>
      </c>
      <c r="B712" s="67">
        <f t="shared" si="238"/>
        <v>23.533333333333335</v>
      </c>
      <c r="C712" s="112">
        <f t="shared" si="225"/>
        <v>14.74</v>
      </c>
      <c r="D712" s="116"/>
      <c r="E712" s="68">
        <f t="shared" si="237"/>
        <v>2267.484474839649</v>
      </c>
      <c r="F712" s="80">
        <f t="shared" ref="F712:F775" si="244">F711+0.1%</f>
        <v>0.8060000000000006</v>
      </c>
      <c r="G712" s="80">
        <f t="shared" ref="G712:G775" si="245">G711+1%</f>
        <v>9.0599999999998495</v>
      </c>
      <c r="H712" s="80">
        <f t="shared" ref="H712:I727" si="246">H711+0.5%</f>
        <v>4.5299999999999248</v>
      </c>
      <c r="I712" s="80">
        <f t="shared" si="246"/>
        <v>4.5299999999999248</v>
      </c>
      <c r="J712" s="81">
        <f t="shared" si="239"/>
        <v>7.4963599999998829</v>
      </c>
      <c r="K712" s="82">
        <f t="shared" si="240"/>
        <v>153.83205392399248</v>
      </c>
      <c r="L712" s="70">
        <f t="shared" si="241"/>
        <v>3.2021036655951705E+42</v>
      </c>
      <c r="M712" s="67">
        <f t="shared" ref="M712:M775" si="247">LOG(L712,2)</f>
        <v>141.20000000000007</v>
      </c>
      <c r="N712" s="71">
        <v>706</v>
      </c>
      <c r="O712" s="94">
        <f t="shared" si="242"/>
        <v>706</v>
      </c>
      <c r="P712" s="94">
        <f t="shared" si="229"/>
        <v>10</v>
      </c>
      <c r="Q712" s="72">
        <v>1</v>
      </c>
      <c r="R712" s="94">
        <f t="shared" si="230"/>
        <v>0.90909090909090906</v>
      </c>
      <c r="S712" s="93">
        <f t="shared" si="231"/>
        <v>3.4105126070941955E+36</v>
      </c>
      <c r="T712" s="93">
        <f t="shared" si="232"/>
        <v>3.3672744404888831E+41</v>
      </c>
      <c r="U712" s="93">
        <f t="shared" si="233"/>
        <v>3.2021036655951704E+43</v>
      </c>
      <c r="V712" s="93">
        <f t="shared" si="234"/>
        <v>1.6010518327975852E+44</v>
      </c>
      <c r="W712" s="93">
        <f t="shared" si="243"/>
        <v>438545.06666666665</v>
      </c>
      <c r="X712" s="94">
        <f t="shared" si="235"/>
        <v>95.094822895702791</v>
      </c>
      <c r="Y712" s="120">
        <f t="shared" si="236"/>
        <v>6.4514805220965261</v>
      </c>
    </row>
    <row r="713" spans="1:25">
      <c r="A713" s="67">
        <v>8192</v>
      </c>
      <c r="B713" s="67">
        <f t="shared" si="238"/>
        <v>23.566666666666666</v>
      </c>
      <c r="C713" s="112">
        <f t="shared" si="225"/>
        <v>14.74</v>
      </c>
      <c r="D713" s="116"/>
      <c r="E713" s="68">
        <f t="shared" si="237"/>
        <v>2277.3824692445742</v>
      </c>
      <c r="F713" s="80">
        <f t="shared" si="244"/>
        <v>0.80700000000000061</v>
      </c>
      <c r="G713" s="80">
        <f t="shared" si="245"/>
        <v>9.0699999999998493</v>
      </c>
      <c r="H713" s="80">
        <f t="shared" si="246"/>
        <v>4.5349999999999246</v>
      </c>
      <c r="I713" s="80">
        <f t="shared" si="246"/>
        <v>4.5349999999999246</v>
      </c>
      <c r="J713" s="81">
        <f t="shared" si="239"/>
        <v>7.5124899999998833</v>
      </c>
      <c r="K713" s="82">
        <f t="shared" si="240"/>
        <v>154.50355965024247</v>
      </c>
      <c r="L713" s="70">
        <f t="shared" si="241"/>
        <v>3.6782512131991482E+42</v>
      </c>
      <c r="M713" s="67">
        <f t="shared" si="247"/>
        <v>141.40000000000009</v>
      </c>
      <c r="N713" s="71">
        <v>707</v>
      </c>
      <c r="O713" s="94">
        <f t="shared" si="242"/>
        <v>707</v>
      </c>
      <c r="P713" s="94">
        <f t="shared" si="229"/>
        <v>10</v>
      </c>
      <c r="Q713" s="72">
        <v>1</v>
      </c>
      <c r="R713" s="94">
        <f t="shared" si="230"/>
        <v>0.90909090909090906</v>
      </c>
      <c r="S713" s="93">
        <f t="shared" si="231"/>
        <v>3.4105126070941955E+36</v>
      </c>
      <c r="T713" s="93">
        <f t="shared" si="232"/>
        <v>3.386763554416854E+41</v>
      </c>
      <c r="U713" s="93">
        <f t="shared" si="233"/>
        <v>3.6782512131991481E+43</v>
      </c>
      <c r="V713" s="93">
        <f t="shared" si="234"/>
        <v>1.8391256065995741E+44</v>
      </c>
      <c r="W713" s="93">
        <f t="shared" si="243"/>
        <v>438818.1333333333</v>
      </c>
      <c r="X713" s="94">
        <f t="shared" si="235"/>
        <v>108.60667283377813</v>
      </c>
      <c r="Y713" s="120">
        <f t="shared" si="236"/>
        <v>7.3681596223730077</v>
      </c>
    </row>
    <row r="714" spans="1:25">
      <c r="A714" s="67">
        <v>8192</v>
      </c>
      <c r="B714" s="67">
        <f t="shared" si="238"/>
        <v>23.6</v>
      </c>
      <c r="C714" s="112">
        <f t="shared" si="225"/>
        <v>14.74</v>
      </c>
      <c r="D714" s="116"/>
      <c r="E714" s="68">
        <f t="shared" si="237"/>
        <v>2287.3136411416485</v>
      </c>
      <c r="F714" s="80">
        <f t="shared" si="244"/>
        <v>0.80800000000000061</v>
      </c>
      <c r="G714" s="80">
        <f t="shared" si="245"/>
        <v>9.0799999999998491</v>
      </c>
      <c r="H714" s="80">
        <f t="shared" si="246"/>
        <v>4.5399999999999245</v>
      </c>
      <c r="I714" s="80">
        <f t="shared" si="246"/>
        <v>4.5399999999999245</v>
      </c>
      <c r="J714" s="81">
        <f t="shared" si="239"/>
        <v>7.528639999999883</v>
      </c>
      <c r="K714" s="82">
        <f t="shared" si="240"/>
        <v>155.17731622399242</v>
      </c>
      <c r="L714" s="70">
        <f t="shared" si="241"/>
        <v>4.2252011178677105E+42</v>
      </c>
      <c r="M714" s="67">
        <f t="shared" si="247"/>
        <v>141.60000000000008</v>
      </c>
      <c r="N714" s="71">
        <v>708</v>
      </c>
      <c r="O714" s="94">
        <f t="shared" si="242"/>
        <v>708</v>
      </c>
      <c r="P714" s="94">
        <f t="shared" si="229"/>
        <v>10</v>
      </c>
      <c r="Q714" s="72">
        <v>1</v>
      </c>
      <c r="R714" s="94">
        <f t="shared" si="230"/>
        <v>0.90909090909090906</v>
      </c>
      <c r="S714" s="93">
        <f t="shared" si="231"/>
        <v>3.4105126070941955E+36</v>
      </c>
      <c r="T714" s="93">
        <f t="shared" si="232"/>
        <v>3.4063437169855809E+41</v>
      </c>
      <c r="U714" s="93">
        <f t="shared" si="233"/>
        <v>4.2252011178677105E+43</v>
      </c>
      <c r="V714" s="93">
        <f t="shared" si="234"/>
        <v>2.1126005589338553E+44</v>
      </c>
      <c r="W714" s="93">
        <f t="shared" si="243"/>
        <v>439091.20000000001</v>
      </c>
      <c r="X714" s="94">
        <f t="shared" si="235"/>
        <v>124.03918890506949</v>
      </c>
      <c r="Y714" s="120">
        <f t="shared" si="236"/>
        <v>8.4151417167618376</v>
      </c>
    </row>
    <row r="715" spans="1:25">
      <c r="A715" s="67">
        <v>8192</v>
      </c>
      <c r="B715" s="67">
        <f t="shared" si="238"/>
        <v>23.633333333333333</v>
      </c>
      <c r="C715" s="112">
        <f t="shared" si="225"/>
        <v>14.74</v>
      </c>
      <c r="D715" s="116"/>
      <c r="E715" s="68">
        <f t="shared" si="237"/>
        <v>2297.2780663681729</v>
      </c>
      <c r="F715" s="80">
        <f t="shared" si="244"/>
        <v>0.80900000000000061</v>
      </c>
      <c r="G715" s="80">
        <f t="shared" si="245"/>
        <v>9.0899999999998489</v>
      </c>
      <c r="H715" s="80">
        <f t="shared" si="246"/>
        <v>4.5449999999999244</v>
      </c>
      <c r="I715" s="80">
        <f t="shared" si="246"/>
        <v>4.5449999999999244</v>
      </c>
      <c r="J715" s="81">
        <f t="shared" si="239"/>
        <v>7.5448099999998828</v>
      </c>
      <c r="K715" s="82">
        <f t="shared" si="240"/>
        <v>155.85332879024239</v>
      </c>
      <c r="L715" s="70">
        <f t="shared" si="241"/>
        <v>4.8534815736262714E+42</v>
      </c>
      <c r="M715" s="67">
        <f t="shared" si="247"/>
        <v>141.80000000000007</v>
      </c>
      <c r="N715" s="71">
        <v>709</v>
      </c>
      <c r="O715" s="94">
        <f t="shared" si="242"/>
        <v>709</v>
      </c>
      <c r="P715" s="94">
        <f t="shared" si="229"/>
        <v>10</v>
      </c>
      <c r="Q715" s="72">
        <v>1</v>
      </c>
      <c r="R715" s="94">
        <f t="shared" si="230"/>
        <v>0.90909090909090906</v>
      </c>
      <c r="S715" s="93">
        <f t="shared" si="231"/>
        <v>3.4105126070941955E+36</v>
      </c>
      <c r="T715" s="93">
        <f t="shared" si="232"/>
        <v>3.4260152506543026E+41</v>
      </c>
      <c r="U715" s="93">
        <f t="shared" si="233"/>
        <v>4.8534815736262711E+43</v>
      </c>
      <c r="V715" s="93">
        <f t="shared" si="234"/>
        <v>2.4267407868131357E+44</v>
      </c>
      <c r="W715" s="93">
        <f t="shared" si="243"/>
        <v>439364.26666666666</v>
      </c>
      <c r="X715" s="94">
        <f t="shared" si="235"/>
        <v>141.66549821105875</v>
      </c>
      <c r="Y715" s="120">
        <f t="shared" si="236"/>
        <v>9.6109564593662657</v>
      </c>
    </row>
    <row r="716" spans="1:25">
      <c r="A716" s="67">
        <v>8192</v>
      </c>
      <c r="B716" s="67">
        <f t="shared" si="238"/>
        <v>23.666666666666668</v>
      </c>
      <c r="C716" s="112">
        <f t="shared" si="225"/>
        <v>14.74</v>
      </c>
      <c r="D716" s="116"/>
      <c r="E716" s="68">
        <f t="shared" si="237"/>
        <v>2307.2758208498876</v>
      </c>
      <c r="F716" s="80">
        <f t="shared" si="244"/>
        <v>0.81000000000000061</v>
      </c>
      <c r="G716" s="80">
        <f t="shared" si="245"/>
        <v>9.0999999999998487</v>
      </c>
      <c r="H716" s="80">
        <f t="shared" si="246"/>
        <v>4.5499999999999243</v>
      </c>
      <c r="I716" s="80">
        <f t="shared" si="246"/>
        <v>4.5499999999999243</v>
      </c>
      <c r="J716" s="81">
        <f t="shared" si="239"/>
        <v>7.5609999999998827</v>
      </c>
      <c r="K716" s="82">
        <f t="shared" si="240"/>
        <v>156.53160249999237</v>
      </c>
      <c r="L716" s="70">
        <f t="shared" si="241"/>
        <v>5.5751862996329195E+42</v>
      </c>
      <c r="M716" s="67">
        <f t="shared" si="247"/>
        <v>142.00000000000009</v>
      </c>
      <c r="N716" s="71">
        <v>710</v>
      </c>
      <c r="O716" s="94">
        <f t="shared" si="242"/>
        <v>710</v>
      </c>
      <c r="P716" s="94">
        <f t="shared" si="229"/>
        <v>10</v>
      </c>
      <c r="Q716" s="72">
        <v>4</v>
      </c>
      <c r="R716" s="94">
        <f t="shared" si="230"/>
        <v>0.90909090909090906</v>
      </c>
      <c r="S716" s="93">
        <f t="shared" si="231"/>
        <v>1.3642050428376782E+37</v>
      </c>
      <c r="T716" s="93">
        <f t="shared" si="232"/>
        <v>1.3783113914609661E+42</v>
      </c>
      <c r="U716" s="93">
        <f t="shared" si="233"/>
        <v>5.5751862996329192E+43</v>
      </c>
      <c r="V716" s="93">
        <f t="shared" si="234"/>
        <v>2.7875931498164594E+44</v>
      </c>
      <c r="W716" s="93">
        <f t="shared" si="243"/>
        <v>439637.33333333337</v>
      </c>
      <c r="X716" s="94">
        <f t="shared" si="235"/>
        <v>40.4493957909134</v>
      </c>
      <c r="Y716" s="120">
        <f t="shared" si="236"/>
        <v>2.7441923874432428</v>
      </c>
    </row>
    <row r="717" spans="1:25">
      <c r="A717" s="67">
        <v>8192</v>
      </c>
      <c r="B717" s="67">
        <f t="shared" si="238"/>
        <v>23.7</v>
      </c>
      <c r="C717" s="112">
        <f t="shared" si="225"/>
        <v>14.74</v>
      </c>
      <c r="D717" s="116"/>
      <c r="E717" s="68">
        <f t="shared" si="237"/>
        <v>2317.3069806009721</v>
      </c>
      <c r="F717" s="80">
        <f t="shared" si="244"/>
        <v>0.81100000000000061</v>
      </c>
      <c r="G717" s="80">
        <f t="shared" si="245"/>
        <v>9.1099999999998484</v>
      </c>
      <c r="H717" s="80">
        <f t="shared" si="246"/>
        <v>4.5549999999999242</v>
      </c>
      <c r="I717" s="80">
        <f t="shared" si="246"/>
        <v>4.5549999999999242</v>
      </c>
      <c r="J717" s="81">
        <f t="shared" si="239"/>
        <v>7.5772099999998819</v>
      </c>
      <c r="K717" s="82">
        <f t="shared" si="240"/>
        <v>157.21214251024233</v>
      </c>
      <c r="L717" s="70">
        <f t="shared" si="241"/>
        <v>6.4042073311903422E+42</v>
      </c>
      <c r="M717" s="67">
        <f t="shared" si="247"/>
        <v>142.20000000000007</v>
      </c>
      <c r="N717" s="71">
        <v>711</v>
      </c>
      <c r="O717" s="94">
        <f t="shared" si="242"/>
        <v>711</v>
      </c>
      <c r="P717" s="94">
        <f t="shared" si="229"/>
        <v>10</v>
      </c>
      <c r="Q717" s="72">
        <v>1</v>
      </c>
      <c r="R717" s="94">
        <f t="shared" si="230"/>
        <v>0.90909090909090906</v>
      </c>
      <c r="S717" s="93">
        <f t="shared" si="231"/>
        <v>1.3642050428376782E+37</v>
      </c>
      <c r="T717" s="93">
        <f t="shared" si="232"/>
        <v>1.386253489992159E+42</v>
      </c>
      <c r="U717" s="93">
        <f t="shared" si="233"/>
        <v>6.4042073311903417E+43</v>
      </c>
      <c r="V717" s="93">
        <f t="shared" si="234"/>
        <v>3.2021036655951709E+44</v>
      </c>
      <c r="W717" s="93">
        <f t="shared" si="243"/>
        <v>439910.40000000002</v>
      </c>
      <c r="X717" s="94">
        <f t="shared" si="235"/>
        <v>46.197952808952465</v>
      </c>
      <c r="Y717" s="120">
        <f t="shared" si="236"/>
        <v>3.1341894714350382</v>
      </c>
    </row>
    <row r="718" spans="1:25">
      <c r="A718" s="67">
        <v>8192</v>
      </c>
      <c r="B718" s="67">
        <f t="shared" si="238"/>
        <v>23.733333333333334</v>
      </c>
      <c r="C718" s="112">
        <f t="shared" si="225"/>
        <v>14.74</v>
      </c>
      <c r="D718" s="116"/>
      <c r="E718" s="68">
        <f t="shared" si="237"/>
        <v>2327.3716217240462</v>
      </c>
      <c r="F718" s="80">
        <f t="shared" si="244"/>
        <v>0.81200000000000061</v>
      </c>
      <c r="G718" s="80">
        <f t="shared" si="245"/>
        <v>9.1199999999998482</v>
      </c>
      <c r="H718" s="80">
        <f t="shared" si="246"/>
        <v>4.5599999999999241</v>
      </c>
      <c r="I718" s="80">
        <f t="shared" si="246"/>
        <v>4.5599999999999241</v>
      </c>
      <c r="J718" s="81">
        <f t="shared" si="239"/>
        <v>7.5934399999998821</v>
      </c>
      <c r="K718" s="82">
        <f t="shared" si="240"/>
        <v>157.89495398399228</v>
      </c>
      <c r="L718" s="70">
        <f t="shared" si="241"/>
        <v>7.3565024263982977E+42</v>
      </c>
      <c r="M718" s="67">
        <f t="shared" si="247"/>
        <v>142.40000000000006</v>
      </c>
      <c r="N718" s="71">
        <v>712</v>
      </c>
      <c r="O718" s="94">
        <f t="shared" si="242"/>
        <v>712</v>
      </c>
      <c r="P718" s="94">
        <f t="shared" si="229"/>
        <v>10</v>
      </c>
      <c r="Q718" s="72">
        <v>1</v>
      </c>
      <c r="R718" s="94">
        <f t="shared" si="230"/>
        <v>0.90909090909090906</v>
      </c>
      <c r="S718" s="93">
        <f t="shared" si="231"/>
        <v>1.3642050428376782E+37</v>
      </c>
      <c r="T718" s="93">
        <f t="shared" si="232"/>
        <v>1.3942325257642982E+42</v>
      </c>
      <c r="U718" s="93">
        <f t="shared" si="233"/>
        <v>7.3565024263982981E+43</v>
      </c>
      <c r="V718" s="93">
        <f t="shared" si="234"/>
        <v>3.6782512131991491E+44</v>
      </c>
      <c r="W718" s="93">
        <f t="shared" si="243"/>
        <v>440183.46666666667</v>
      </c>
      <c r="X718" s="94">
        <f t="shared" si="235"/>
        <v>52.763812997158198</v>
      </c>
      <c r="Y718" s="120">
        <f t="shared" si="236"/>
        <v>3.579634531693229</v>
      </c>
    </row>
    <row r="719" spans="1:25">
      <c r="A719" s="67">
        <v>8192</v>
      </c>
      <c r="B719" s="67">
        <f t="shared" si="238"/>
        <v>23.766666666666666</v>
      </c>
      <c r="C719" s="112">
        <f t="shared" si="225"/>
        <v>14.74</v>
      </c>
      <c r="D719" s="116"/>
      <c r="E719" s="68">
        <f t="shared" si="237"/>
        <v>2337.4698204101705</v>
      </c>
      <c r="F719" s="80">
        <f t="shared" si="244"/>
        <v>0.81300000000000061</v>
      </c>
      <c r="G719" s="80">
        <f t="shared" si="245"/>
        <v>9.129999999999848</v>
      </c>
      <c r="H719" s="80">
        <f t="shared" si="246"/>
        <v>4.564999999999924</v>
      </c>
      <c r="I719" s="80">
        <f t="shared" si="246"/>
        <v>4.564999999999924</v>
      </c>
      <c r="J719" s="81">
        <f t="shared" si="239"/>
        <v>7.6096899999998815</v>
      </c>
      <c r="K719" s="82">
        <f t="shared" si="240"/>
        <v>158.58004209024224</v>
      </c>
      <c r="L719" s="70">
        <f t="shared" si="241"/>
        <v>8.4504022357354223E+42</v>
      </c>
      <c r="M719" s="67">
        <f t="shared" si="247"/>
        <v>142.60000000000008</v>
      </c>
      <c r="N719" s="71">
        <v>713</v>
      </c>
      <c r="O719" s="94">
        <f t="shared" si="242"/>
        <v>713</v>
      </c>
      <c r="P719" s="94">
        <f t="shared" si="229"/>
        <v>10</v>
      </c>
      <c r="Q719" s="72">
        <v>1</v>
      </c>
      <c r="R719" s="94">
        <f t="shared" si="230"/>
        <v>0.90909090909090906</v>
      </c>
      <c r="S719" s="93">
        <f t="shared" si="231"/>
        <v>1.3642050428376782E+37</v>
      </c>
      <c r="T719" s="93">
        <f t="shared" si="232"/>
        <v>1.4022486289955614E+42</v>
      </c>
      <c r="U719" s="93">
        <f t="shared" si="233"/>
        <v>8.450402235735422E+43</v>
      </c>
      <c r="V719" s="93">
        <f t="shared" si="234"/>
        <v>4.2252011178677113E+44</v>
      </c>
      <c r="W719" s="93">
        <f t="shared" si="243"/>
        <v>440456.53333333333</v>
      </c>
      <c r="X719" s="94">
        <f t="shared" si="235"/>
        <v>60.263223375646959</v>
      </c>
      <c r="Y719" s="120">
        <f t="shared" si="236"/>
        <v>4.0884140689041359</v>
      </c>
    </row>
    <row r="720" spans="1:25">
      <c r="A720" s="67">
        <v>8192</v>
      </c>
      <c r="B720" s="67">
        <f t="shared" si="238"/>
        <v>23.8</v>
      </c>
      <c r="C720" s="112">
        <f t="shared" si="225"/>
        <v>14.74</v>
      </c>
      <c r="D720" s="116"/>
      <c r="E720" s="68">
        <f t="shared" si="237"/>
        <v>2347.6016529388457</v>
      </c>
      <c r="F720" s="80">
        <f t="shared" si="244"/>
        <v>0.81400000000000061</v>
      </c>
      <c r="G720" s="80">
        <f t="shared" si="245"/>
        <v>9.1399999999998478</v>
      </c>
      <c r="H720" s="80">
        <f t="shared" si="246"/>
        <v>4.5699999999999239</v>
      </c>
      <c r="I720" s="80">
        <f t="shared" si="246"/>
        <v>4.5699999999999239</v>
      </c>
      <c r="J720" s="81">
        <f t="shared" si="239"/>
        <v>7.6259599999998811</v>
      </c>
      <c r="K720" s="82">
        <f t="shared" si="240"/>
        <v>159.26741200399223</v>
      </c>
      <c r="L720" s="70">
        <f t="shared" si="241"/>
        <v>9.7069631472525477E+42</v>
      </c>
      <c r="M720" s="67">
        <f t="shared" si="247"/>
        <v>142.80000000000007</v>
      </c>
      <c r="N720" s="71">
        <v>714</v>
      </c>
      <c r="O720" s="94">
        <f t="shared" si="242"/>
        <v>714</v>
      </c>
      <c r="P720" s="94">
        <f t="shared" si="229"/>
        <v>10</v>
      </c>
      <c r="Q720" s="72">
        <v>1</v>
      </c>
      <c r="R720" s="94">
        <f t="shared" si="230"/>
        <v>0.90909090909090906</v>
      </c>
      <c r="S720" s="93">
        <f t="shared" si="231"/>
        <v>1.3642050428376782E+37</v>
      </c>
      <c r="T720" s="93">
        <f t="shared" si="232"/>
        <v>1.4103019302136761E+42</v>
      </c>
      <c r="U720" s="93">
        <f t="shared" si="233"/>
        <v>9.7069631472525482E+43</v>
      </c>
      <c r="V720" s="93">
        <f t="shared" si="234"/>
        <v>4.8534815736262745E+44</v>
      </c>
      <c r="W720" s="93">
        <f t="shared" si="243"/>
        <v>440729.59999999998</v>
      </c>
      <c r="X720" s="94">
        <f t="shared" si="235"/>
        <v>68.828971579028021</v>
      </c>
      <c r="Y720" s="120">
        <f t="shared" si="236"/>
        <v>4.6695367421321592</v>
      </c>
    </row>
    <row r="721" spans="1:25">
      <c r="A721" s="67">
        <v>8192</v>
      </c>
      <c r="B721" s="67">
        <f t="shared" si="238"/>
        <v>23.833333333333332</v>
      </c>
      <c r="C721" s="112">
        <f t="shared" si="225"/>
        <v>14.74</v>
      </c>
      <c r="D721" s="116"/>
      <c r="E721" s="68">
        <f t="shared" si="237"/>
        <v>2357.7671956780096</v>
      </c>
      <c r="F721" s="80">
        <f t="shared" si="244"/>
        <v>0.81500000000000061</v>
      </c>
      <c r="G721" s="80">
        <f t="shared" si="245"/>
        <v>9.1499999999998476</v>
      </c>
      <c r="H721" s="80">
        <f t="shared" si="246"/>
        <v>4.5749999999999238</v>
      </c>
      <c r="I721" s="80">
        <f t="shared" si="246"/>
        <v>4.5749999999999238</v>
      </c>
      <c r="J721" s="81">
        <f t="shared" si="239"/>
        <v>7.6422499999998807</v>
      </c>
      <c r="K721" s="82">
        <f t="shared" si="240"/>
        <v>159.95706890624217</v>
      </c>
      <c r="L721" s="70">
        <f t="shared" si="241"/>
        <v>1.1150372599265841E+43</v>
      </c>
      <c r="M721" s="67">
        <f t="shared" si="247"/>
        <v>143.00000000000009</v>
      </c>
      <c r="N721" s="71">
        <v>715</v>
      </c>
      <c r="O721" s="94">
        <f t="shared" si="242"/>
        <v>715</v>
      </c>
      <c r="P721" s="94">
        <f t="shared" si="229"/>
        <v>10</v>
      </c>
      <c r="Q721" s="72">
        <v>1</v>
      </c>
      <c r="R721" s="94">
        <f t="shared" si="230"/>
        <v>0.90909090909090906</v>
      </c>
      <c r="S721" s="93">
        <f t="shared" si="231"/>
        <v>1.3642050428376782E+37</v>
      </c>
      <c r="T721" s="93">
        <f t="shared" si="232"/>
        <v>1.4183925602562921E+42</v>
      </c>
      <c r="U721" s="93">
        <f t="shared" si="233"/>
        <v>1.1150372599265842E+44</v>
      </c>
      <c r="V721" s="93">
        <f t="shared" si="234"/>
        <v>5.5751862996329212E+44</v>
      </c>
      <c r="W721" s="93">
        <f t="shared" si="243"/>
        <v>441002.66666666663</v>
      </c>
      <c r="X721" s="94">
        <f t="shared" si="235"/>
        <v>78.612740306894025</v>
      </c>
      <c r="Y721" s="120">
        <f t="shared" si="236"/>
        <v>5.3332931008747639</v>
      </c>
    </row>
    <row r="722" spans="1:25">
      <c r="A722" s="67">
        <v>8192</v>
      </c>
      <c r="B722" s="67">
        <f t="shared" si="238"/>
        <v>23.866666666666667</v>
      </c>
      <c r="C722" s="112">
        <f t="shared" si="225"/>
        <v>14.74</v>
      </c>
      <c r="D722" s="116"/>
      <c r="E722" s="68">
        <f t="shared" si="237"/>
        <v>2367.966525084044</v>
      </c>
      <c r="F722" s="80">
        <f t="shared" si="244"/>
        <v>0.81600000000000061</v>
      </c>
      <c r="G722" s="80">
        <f t="shared" si="245"/>
        <v>9.1599999999998474</v>
      </c>
      <c r="H722" s="80">
        <f t="shared" si="246"/>
        <v>4.5799999999999237</v>
      </c>
      <c r="I722" s="80">
        <f t="shared" si="246"/>
        <v>4.5799999999999237</v>
      </c>
      <c r="J722" s="81">
        <f t="shared" si="239"/>
        <v>7.6585599999998806</v>
      </c>
      <c r="K722" s="82">
        <f t="shared" si="240"/>
        <v>160.64901798399214</v>
      </c>
      <c r="L722" s="70">
        <f t="shared" si="241"/>
        <v>1.2808414662380689E+43</v>
      </c>
      <c r="M722" s="67">
        <f t="shared" si="247"/>
        <v>143.20000000000007</v>
      </c>
      <c r="N722" s="71">
        <v>716</v>
      </c>
      <c r="O722" s="94">
        <f t="shared" si="242"/>
        <v>716</v>
      </c>
      <c r="P722" s="94">
        <f t="shared" si="229"/>
        <v>10</v>
      </c>
      <c r="Q722" s="72">
        <v>1</v>
      </c>
      <c r="R722" s="94">
        <f t="shared" si="230"/>
        <v>0.90909090909090906</v>
      </c>
      <c r="S722" s="93">
        <f t="shared" si="231"/>
        <v>1.3642050428376782E+37</v>
      </c>
      <c r="T722" s="93">
        <f t="shared" si="232"/>
        <v>1.4265206502713545E+42</v>
      </c>
      <c r="U722" s="93">
        <f t="shared" si="233"/>
        <v>1.2808414662380689E+44</v>
      </c>
      <c r="V722" s="93">
        <f t="shared" si="234"/>
        <v>6.4042073311903449E+44</v>
      </c>
      <c r="W722" s="93">
        <f t="shared" si="243"/>
        <v>441275.73333333334</v>
      </c>
      <c r="X722" s="94">
        <f t="shared" si="235"/>
        <v>89.787797042715482</v>
      </c>
      <c r="Y722" s="120">
        <f t="shared" si="236"/>
        <v>6.0914380625994218</v>
      </c>
    </row>
    <row r="723" spans="1:25">
      <c r="A723" s="67">
        <v>8192</v>
      </c>
      <c r="B723" s="67">
        <f t="shared" si="238"/>
        <v>23.9</v>
      </c>
      <c r="C723" s="112">
        <f t="shared" si="225"/>
        <v>14.74</v>
      </c>
      <c r="D723" s="116"/>
      <c r="E723" s="68">
        <f t="shared" si="237"/>
        <v>2378.1997177017688</v>
      </c>
      <c r="F723" s="80">
        <f t="shared" si="244"/>
        <v>0.81700000000000061</v>
      </c>
      <c r="G723" s="80">
        <f t="shared" si="245"/>
        <v>9.1699999999998472</v>
      </c>
      <c r="H723" s="80">
        <f t="shared" si="246"/>
        <v>4.5849999999999236</v>
      </c>
      <c r="I723" s="80">
        <f t="shared" si="246"/>
        <v>4.5849999999999236</v>
      </c>
      <c r="J723" s="81">
        <f t="shared" si="239"/>
        <v>7.6748899999998805</v>
      </c>
      <c r="K723" s="82">
        <f t="shared" si="240"/>
        <v>161.3432644302421</v>
      </c>
      <c r="L723" s="70">
        <f t="shared" si="241"/>
        <v>1.4713004852796603E+43</v>
      </c>
      <c r="M723" s="67">
        <f t="shared" si="247"/>
        <v>143.40000000000006</v>
      </c>
      <c r="N723" s="71">
        <v>717</v>
      </c>
      <c r="O723" s="94">
        <f t="shared" si="242"/>
        <v>717</v>
      </c>
      <c r="P723" s="94">
        <f t="shared" si="229"/>
        <v>10</v>
      </c>
      <c r="Q723" s="72">
        <v>1</v>
      </c>
      <c r="R723" s="94">
        <f t="shared" si="230"/>
        <v>0.90909090909090906</v>
      </c>
      <c r="S723" s="93">
        <f t="shared" si="231"/>
        <v>1.3642050428376782E+37</v>
      </c>
      <c r="T723" s="93">
        <f t="shared" si="232"/>
        <v>1.4346863317174743E+42</v>
      </c>
      <c r="U723" s="93">
        <f t="shared" si="233"/>
        <v>1.4713004852796602E+44</v>
      </c>
      <c r="V723" s="93">
        <f t="shared" si="234"/>
        <v>7.3565024263983013E+44</v>
      </c>
      <c r="W723" s="93">
        <f t="shared" si="243"/>
        <v>441548.79999999999</v>
      </c>
      <c r="X723" s="94">
        <f t="shared" si="235"/>
        <v>102.55206680043817</v>
      </c>
      <c r="Y723" s="120">
        <f t="shared" si="236"/>
        <v>6.9573993758777588</v>
      </c>
    </row>
    <row r="724" spans="1:25">
      <c r="A724" s="67">
        <v>8192</v>
      </c>
      <c r="B724" s="67">
        <f t="shared" si="238"/>
        <v>23.933333333333334</v>
      </c>
      <c r="C724" s="112">
        <f t="shared" si="225"/>
        <v>14.74</v>
      </c>
      <c r="D724" s="116"/>
      <c r="E724" s="68">
        <f t="shared" si="237"/>
        <v>2388.4668501644433</v>
      </c>
      <c r="F724" s="80">
        <f t="shared" si="244"/>
        <v>0.81800000000000062</v>
      </c>
      <c r="G724" s="80">
        <f t="shared" si="245"/>
        <v>9.1799999999998469</v>
      </c>
      <c r="H724" s="80">
        <f t="shared" si="246"/>
        <v>4.5899999999999235</v>
      </c>
      <c r="I724" s="80">
        <f t="shared" si="246"/>
        <v>4.5899999999999235</v>
      </c>
      <c r="J724" s="81">
        <f t="shared" si="239"/>
        <v>7.6912399999998797</v>
      </c>
      <c r="K724" s="82">
        <f t="shared" si="240"/>
        <v>162.03981344399207</v>
      </c>
      <c r="L724" s="70">
        <f t="shared" si="241"/>
        <v>1.6900804471470847E+43</v>
      </c>
      <c r="M724" s="67">
        <f t="shared" si="247"/>
        <v>143.60000000000008</v>
      </c>
      <c r="N724" s="71">
        <v>718</v>
      </c>
      <c r="O724" s="94">
        <f t="shared" si="242"/>
        <v>718</v>
      </c>
      <c r="P724" s="94">
        <f t="shared" si="229"/>
        <v>10</v>
      </c>
      <c r="Q724" s="72">
        <v>1</v>
      </c>
      <c r="R724" s="94">
        <f t="shared" si="230"/>
        <v>0.90909090909090906</v>
      </c>
      <c r="S724" s="93">
        <f t="shared" si="231"/>
        <v>1.3642050428376782E+37</v>
      </c>
      <c r="T724" s="93">
        <f t="shared" si="232"/>
        <v>1.4428897363643024E+42</v>
      </c>
      <c r="U724" s="93">
        <f t="shared" si="233"/>
        <v>1.6900804471470846E+44</v>
      </c>
      <c r="V724" s="93">
        <f t="shared" si="234"/>
        <v>8.4504022357354226E+44</v>
      </c>
      <c r="W724" s="93">
        <f t="shared" si="243"/>
        <v>441821.8666666667</v>
      </c>
      <c r="X724" s="94">
        <f t="shared" si="235"/>
        <v>117.13164246393747</v>
      </c>
      <c r="Y724" s="120">
        <f t="shared" si="236"/>
        <v>7.9465157709591221</v>
      </c>
    </row>
    <row r="725" spans="1:25">
      <c r="A725" s="67">
        <v>8192</v>
      </c>
      <c r="B725" s="67">
        <f t="shared" si="238"/>
        <v>23.966666666666665</v>
      </c>
      <c r="C725" s="112">
        <f t="shared" si="225"/>
        <v>14.74</v>
      </c>
      <c r="D725" s="116"/>
      <c r="E725" s="68">
        <f t="shared" si="237"/>
        <v>2398.7679991937671</v>
      </c>
      <c r="F725" s="80">
        <f t="shared" si="244"/>
        <v>0.81900000000000062</v>
      </c>
      <c r="G725" s="80">
        <f t="shared" si="245"/>
        <v>9.1899999999998467</v>
      </c>
      <c r="H725" s="80">
        <f t="shared" si="246"/>
        <v>4.5949999999999234</v>
      </c>
      <c r="I725" s="80">
        <f t="shared" si="246"/>
        <v>4.5949999999999234</v>
      </c>
      <c r="J725" s="81">
        <f t="shared" si="239"/>
        <v>7.7076099999998791</v>
      </c>
      <c r="K725" s="82">
        <f t="shared" si="240"/>
        <v>162.73867023024201</v>
      </c>
      <c r="L725" s="70">
        <f t="shared" si="241"/>
        <v>1.9413926294505098E+43</v>
      </c>
      <c r="M725" s="67">
        <f t="shared" si="247"/>
        <v>143.80000000000007</v>
      </c>
      <c r="N725" s="71">
        <v>719</v>
      </c>
      <c r="O725" s="94">
        <f t="shared" si="242"/>
        <v>719</v>
      </c>
      <c r="P725" s="94">
        <f t="shared" si="229"/>
        <v>10</v>
      </c>
      <c r="Q725" s="72">
        <v>1</v>
      </c>
      <c r="R725" s="94">
        <f t="shared" si="230"/>
        <v>0.90909090909090906</v>
      </c>
      <c r="S725" s="93">
        <f t="shared" si="231"/>
        <v>1.3642050428376782E+37</v>
      </c>
      <c r="T725" s="93">
        <f t="shared" si="232"/>
        <v>1.4511309962928996E+42</v>
      </c>
      <c r="U725" s="93">
        <f t="shared" si="233"/>
        <v>1.9413926294505096E+44</v>
      </c>
      <c r="V725" s="93">
        <f t="shared" si="234"/>
        <v>9.706963147252549E+44</v>
      </c>
      <c r="W725" s="93">
        <f t="shared" si="243"/>
        <v>442094.93333333335</v>
      </c>
      <c r="X725" s="94">
        <f t="shared" si="235"/>
        <v>133.78479506054563</v>
      </c>
      <c r="Y725" s="120">
        <f t="shared" si="236"/>
        <v>9.0763090271740587</v>
      </c>
    </row>
    <row r="726" spans="1:25">
      <c r="A726" s="67">
        <v>8192</v>
      </c>
      <c r="B726" s="67">
        <f t="shared" si="238"/>
        <v>24</v>
      </c>
      <c r="C726" s="112">
        <f t="shared" ref="C726:C789" si="248">IF(D726&gt;0,C725+D726,C725)</f>
        <v>14.74</v>
      </c>
      <c r="D726" s="116"/>
      <c r="E726" s="68">
        <f t="shared" si="237"/>
        <v>2409.103241599882</v>
      </c>
      <c r="F726" s="80">
        <f t="shared" si="244"/>
        <v>0.82000000000000062</v>
      </c>
      <c r="G726" s="80">
        <f t="shared" si="245"/>
        <v>9.1999999999998465</v>
      </c>
      <c r="H726" s="80">
        <f t="shared" si="246"/>
        <v>4.5999999999999233</v>
      </c>
      <c r="I726" s="80">
        <f t="shared" si="246"/>
        <v>4.5999999999999233</v>
      </c>
      <c r="J726" s="81">
        <f t="shared" si="239"/>
        <v>7.7239999999998794</v>
      </c>
      <c r="K726" s="82">
        <f t="shared" si="240"/>
        <v>163.43983999999199</v>
      </c>
      <c r="L726" s="70">
        <f t="shared" si="241"/>
        <v>2.2300745198531693E+43</v>
      </c>
      <c r="M726" s="67">
        <f t="shared" si="247"/>
        <v>144.00000000000006</v>
      </c>
      <c r="N726" s="71">
        <v>720</v>
      </c>
      <c r="O726" s="94">
        <f t="shared" si="242"/>
        <v>720</v>
      </c>
      <c r="P726" s="94">
        <f t="shared" si="229"/>
        <v>10</v>
      </c>
      <c r="Q726" s="72">
        <v>4</v>
      </c>
      <c r="R726" s="94">
        <f t="shared" si="230"/>
        <v>0.90909090909090906</v>
      </c>
      <c r="S726" s="93">
        <f t="shared" si="231"/>
        <v>5.4568201713507127E+37</v>
      </c>
      <c r="T726" s="93">
        <f t="shared" si="232"/>
        <v>5.8376409755844396E+42</v>
      </c>
      <c r="U726" s="93">
        <f t="shared" si="233"/>
        <v>2.2300745198531693E+44</v>
      </c>
      <c r="V726" s="93">
        <f t="shared" si="234"/>
        <v>1.1150372599265847E+45</v>
      </c>
      <c r="W726" s="93">
        <f t="shared" si="243"/>
        <v>442368</v>
      </c>
      <c r="X726" s="94">
        <f t="shared" si="235"/>
        <v>38.201638798622824</v>
      </c>
      <c r="Y726" s="120">
        <f t="shared" si="236"/>
        <v>2.5916986973285496</v>
      </c>
    </row>
    <row r="727" spans="1:25">
      <c r="A727" s="67">
        <v>8192</v>
      </c>
      <c r="B727" s="67">
        <f t="shared" si="238"/>
        <v>24.033333333333335</v>
      </c>
      <c r="C727" s="112">
        <f t="shared" si="248"/>
        <v>14.74</v>
      </c>
      <c r="D727" s="116"/>
      <c r="E727" s="68">
        <f t="shared" si="237"/>
        <v>2419.472654281366</v>
      </c>
      <c r="F727" s="80">
        <f t="shared" si="244"/>
        <v>0.82100000000000062</v>
      </c>
      <c r="G727" s="80">
        <f t="shared" si="245"/>
        <v>9.2099999999998463</v>
      </c>
      <c r="H727" s="80">
        <f t="shared" si="246"/>
        <v>4.6049999999999232</v>
      </c>
      <c r="I727" s="80">
        <f t="shared" si="246"/>
        <v>4.6049999999999232</v>
      </c>
      <c r="J727" s="81">
        <f t="shared" si="239"/>
        <v>7.740409999999879</v>
      </c>
      <c r="K727" s="82">
        <f t="shared" si="240"/>
        <v>164.14332797024193</v>
      </c>
      <c r="L727" s="70">
        <f t="shared" si="241"/>
        <v>2.5616829324761389E+43</v>
      </c>
      <c r="M727" s="67">
        <f t="shared" si="247"/>
        <v>144.20000000000007</v>
      </c>
      <c r="N727" s="71">
        <v>721</v>
      </c>
      <c r="O727" s="94">
        <f t="shared" si="242"/>
        <v>721</v>
      </c>
      <c r="P727" s="94">
        <f t="shared" si="229"/>
        <v>10</v>
      </c>
      <c r="Q727" s="72">
        <v>1</v>
      </c>
      <c r="R727" s="94">
        <f t="shared" si="230"/>
        <v>0.90909090909090906</v>
      </c>
      <c r="S727" s="93">
        <f t="shared" si="231"/>
        <v>5.4568201713507127E+37</v>
      </c>
      <c r="T727" s="93">
        <f t="shared" si="232"/>
        <v>5.870910447515727E+42</v>
      </c>
      <c r="U727" s="93">
        <f t="shared" si="233"/>
        <v>2.5616829324761391E+44</v>
      </c>
      <c r="V727" s="93">
        <f t="shared" si="234"/>
        <v>1.2808414662380695E+45</v>
      </c>
      <c r="W727" s="93">
        <f t="shared" si="243"/>
        <v>442641.06666666665</v>
      </c>
      <c r="X727" s="94">
        <f t="shared" si="235"/>
        <v>43.633486754343423</v>
      </c>
      <c r="Y727" s="120">
        <f t="shared" si="236"/>
        <v>2.9602094134561345</v>
      </c>
    </row>
    <row r="728" spans="1:25">
      <c r="A728" s="67">
        <v>8192</v>
      </c>
      <c r="B728" s="67">
        <f t="shared" si="238"/>
        <v>24.066666666666666</v>
      </c>
      <c r="C728" s="112">
        <f t="shared" si="248"/>
        <v>14.74</v>
      </c>
      <c r="D728" s="116"/>
      <c r="E728" s="68">
        <f t="shared" si="237"/>
        <v>2429.8763142252405</v>
      </c>
      <c r="F728" s="80">
        <f t="shared" si="244"/>
        <v>0.82200000000000062</v>
      </c>
      <c r="G728" s="80">
        <f t="shared" si="245"/>
        <v>9.2199999999998461</v>
      </c>
      <c r="H728" s="80">
        <f t="shared" ref="H728:I743" si="249">H727+0.5%</f>
        <v>4.609999999999923</v>
      </c>
      <c r="I728" s="80">
        <f t="shared" si="249"/>
        <v>4.609999999999923</v>
      </c>
      <c r="J728" s="81">
        <f t="shared" si="239"/>
        <v>7.7568399999998778</v>
      </c>
      <c r="K728" s="82">
        <f t="shared" si="240"/>
        <v>164.8491393639919</v>
      </c>
      <c r="L728" s="70">
        <f t="shared" si="241"/>
        <v>2.942600970559321E+43</v>
      </c>
      <c r="M728" s="67">
        <f t="shared" si="247"/>
        <v>144.40000000000006</v>
      </c>
      <c r="N728" s="71">
        <v>722</v>
      </c>
      <c r="O728" s="94">
        <f t="shared" si="242"/>
        <v>722</v>
      </c>
      <c r="P728" s="94">
        <f t="shared" si="229"/>
        <v>10</v>
      </c>
      <c r="Q728" s="72">
        <v>1</v>
      </c>
      <c r="R728" s="94">
        <f t="shared" si="230"/>
        <v>0.90909090909090906</v>
      </c>
      <c r="S728" s="93">
        <f t="shared" si="231"/>
        <v>5.4568201713507127E+37</v>
      </c>
      <c r="T728" s="93">
        <f t="shared" si="232"/>
        <v>5.9043329330355656E+42</v>
      </c>
      <c r="U728" s="93">
        <f t="shared" si="233"/>
        <v>2.9426009705593208E+44</v>
      </c>
      <c r="V728" s="93">
        <f t="shared" si="234"/>
        <v>1.4713004852796606E+45</v>
      </c>
      <c r="W728" s="93">
        <f t="shared" si="243"/>
        <v>442914.1333333333</v>
      </c>
      <c r="X728" s="94">
        <f t="shared" si="235"/>
        <v>49.83799192784435</v>
      </c>
      <c r="Y728" s="120">
        <f t="shared" si="236"/>
        <v>3.3811392081305529</v>
      </c>
    </row>
    <row r="729" spans="1:25">
      <c r="A729" s="67">
        <v>8192</v>
      </c>
      <c r="B729" s="67">
        <f t="shared" si="238"/>
        <v>24.1</v>
      </c>
      <c r="C729" s="112">
        <f t="shared" si="248"/>
        <v>14.74</v>
      </c>
      <c r="D729" s="116"/>
      <c r="E729" s="68">
        <f t="shared" si="237"/>
        <v>2440.3142985069658</v>
      </c>
      <c r="F729" s="80">
        <f t="shared" si="244"/>
        <v>0.82300000000000062</v>
      </c>
      <c r="G729" s="80">
        <f t="shared" si="245"/>
        <v>9.2299999999998459</v>
      </c>
      <c r="H729" s="80">
        <f t="shared" si="249"/>
        <v>4.6149999999999229</v>
      </c>
      <c r="I729" s="80">
        <f t="shared" si="249"/>
        <v>4.6149999999999229</v>
      </c>
      <c r="J729" s="81">
        <f t="shared" si="239"/>
        <v>7.7732899999998786</v>
      </c>
      <c r="K729" s="82">
        <f t="shared" si="240"/>
        <v>165.5572794102419</v>
      </c>
      <c r="L729" s="70">
        <f t="shared" si="241"/>
        <v>3.3801608942941709E+43</v>
      </c>
      <c r="M729" s="67">
        <f t="shared" si="247"/>
        <v>144.60000000000008</v>
      </c>
      <c r="N729" s="71">
        <v>723</v>
      </c>
      <c r="O729" s="94">
        <f t="shared" si="242"/>
        <v>723</v>
      </c>
      <c r="P729" s="94">
        <f t="shared" si="229"/>
        <v>10</v>
      </c>
      <c r="Q729" s="72">
        <v>1</v>
      </c>
      <c r="R729" s="94">
        <f t="shared" si="230"/>
        <v>0.90909090909090906</v>
      </c>
      <c r="S729" s="93">
        <f t="shared" si="231"/>
        <v>5.4568201713507127E+37</v>
      </c>
      <c r="T729" s="93">
        <f t="shared" si="232"/>
        <v>5.9379089654656561E+42</v>
      </c>
      <c r="U729" s="93">
        <f t="shared" si="233"/>
        <v>3.3801608942941708E+44</v>
      </c>
      <c r="V729" s="93">
        <f t="shared" si="234"/>
        <v>1.6900804471470855E+45</v>
      </c>
      <c r="W729" s="93">
        <f t="shared" si="243"/>
        <v>443187.20000000001</v>
      </c>
      <c r="X729" s="94">
        <f t="shared" si="235"/>
        <v>56.925104678311541</v>
      </c>
      <c r="Y729" s="120">
        <f t="shared" si="236"/>
        <v>3.8619474001568208</v>
      </c>
    </row>
    <row r="730" spans="1:25">
      <c r="A730" s="67">
        <v>8192</v>
      </c>
      <c r="B730" s="67">
        <f t="shared" si="238"/>
        <v>24.133333333333333</v>
      </c>
      <c r="C730" s="112">
        <f t="shared" si="248"/>
        <v>14.74</v>
      </c>
      <c r="D730" s="116"/>
      <c r="E730" s="68">
        <f t="shared" si="237"/>
        <v>2450.78668429044</v>
      </c>
      <c r="F730" s="80">
        <f t="shared" si="244"/>
        <v>0.82400000000000062</v>
      </c>
      <c r="G730" s="80">
        <f t="shared" si="245"/>
        <v>9.2399999999998457</v>
      </c>
      <c r="H730" s="80">
        <f t="shared" si="249"/>
        <v>4.6199999999999228</v>
      </c>
      <c r="I730" s="80">
        <f t="shared" si="249"/>
        <v>4.6199999999999228</v>
      </c>
      <c r="J730" s="81">
        <f t="shared" si="239"/>
        <v>7.7897599999998777</v>
      </c>
      <c r="K730" s="82">
        <f t="shared" si="240"/>
        <v>166.26775334399184</v>
      </c>
      <c r="L730" s="70">
        <f t="shared" si="241"/>
        <v>3.8827852589010216E+43</v>
      </c>
      <c r="M730" s="67">
        <f t="shared" si="247"/>
        <v>144.80000000000007</v>
      </c>
      <c r="N730" s="71">
        <v>724</v>
      </c>
      <c r="O730" s="94">
        <f t="shared" si="242"/>
        <v>724</v>
      </c>
      <c r="P730" s="94">
        <f t="shared" si="229"/>
        <v>10</v>
      </c>
      <c r="Q730" s="72">
        <v>1</v>
      </c>
      <c r="R730" s="94">
        <f t="shared" si="230"/>
        <v>0.90909090909090906</v>
      </c>
      <c r="S730" s="93">
        <f t="shared" si="231"/>
        <v>5.4568201713507127E+37</v>
      </c>
      <c r="T730" s="93">
        <f t="shared" si="232"/>
        <v>5.9716390793807769E+42</v>
      </c>
      <c r="U730" s="93">
        <f t="shared" si="233"/>
        <v>3.8827852589010217E+44</v>
      </c>
      <c r="V730" s="93">
        <f t="shared" si="234"/>
        <v>1.9413926294505107E+45</v>
      </c>
      <c r="W730" s="93">
        <f t="shared" si="243"/>
        <v>443460.26666666666</v>
      </c>
      <c r="X730" s="94">
        <f t="shared" si="235"/>
        <v>65.020427512234093</v>
      </c>
      <c r="Y730" s="120">
        <f t="shared" si="236"/>
        <v>4.4111551907892874</v>
      </c>
    </row>
    <row r="731" spans="1:25">
      <c r="A731" s="67">
        <v>8192</v>
      </c>
      <c r="B731" s="67">
        <f t="shared" si="238"/>
        <v>24.166666666666668</v>
      </c>
      <c r="C731" s="112">
        <f t="shared" si="248"/>
        <v>14.74</v>
      </c>
      <c r="D731" s="116"/>
      <c r="E731" s="68">
        <f t="shared" si="237"/>
        <v>2461.2935488280041</v>
      </c>
      <c r="F731" s="80">
        <f t="shared" si="244"/>
        <v>0.82500000000000062</v>
      </c>
      <c r="G731" s="80">
        <f t="shared" si="245"/>
        <v>9.2499999999998455</v>
      </c>
      <c r="H731" s="80">
        <f t="shared" si="249"/>
        <v>4.6249999999999227</v>
      </c>
      <c r="I731" s="80">
        <f t="shared" si="249"/>
        <v>4.6249999999999227</v>
      </c>
      <c r="J731" s="81">
        <f t="shared" si="239"/>
        <v>7.8062499999998778</v>
      </c>
      <c r="K731" s="82">
        <f t="shared" si="240"/>
        <v>166.98056640624179</v>
      </c>
      <c r="L731" s="70">
        <f t="shared" si="241"/>
        <v>4.4601490397063395E+43</v>
      </c>
      <c r="M731" s="67">
        <f t="shared" si="247"/>
        <v>145.00000000000006</v>
      </c>
      <c r="N731" s="71">
        <v>725</v>
      </c>
      <c r="O731" s="94">
        <f t="shared" si="242"/>
        <v>725</v>
      </c>
      <c r="P731" s="94">
        <f t="shared" si="229"/>
        <v>10</v>
      </c>
      <c r="Q731" s="72">
        <v>1</v>
      </c>
      <c r="R731" s="94">
        <f t="shared" si="230"/>
        <v>0.90909090909090906</v>
      </c>
      <c r="S731" s="93">
        <f t="shared" si="231"/>
        <v>5.4568201713507127E+37</v>
      </c>
      <c r="T731" s="93">
        <f t="shared" si="232"/>
        <v>6.0055238106102893E+42</v>
      </c>
      <c r="U731" s="93">
        <f t="shared" si="233"/>
        <v>4.4601490397063393E+44</v>
      </c>
      <c r="V731" s="93">
        <f t="shared" si="234"/>
        <v>2.2300745198531697E+45</v>
      </c>
      <c r="W731" s="93">
        <f t="shared" si="243"/>
        <v>443733.33333333337</v>
      </c>
      <c r="X731" s="94">
        <f t="shared" si="235"/>
        <v>74.267444112474394</v>
      </c>
      <c r="Y731" s="120">
        <f t="shared" si="236"/>
        <v>5.0384968868707185</v>
      </c>
    </row>
    <row r="732" spans="1:25">
      <c r="A732" s="67">
        <v>8192</v>
      </c>
      <c r="B732" s="67">
        <f t="shared" si="238"/>
        <v>24.2</v>
      </c>
      <c r="C732" s="112">
        <f t="shared" si="248"/>
        <v>14.74</v>
      </c>
      <c r="D732" s="116"/>
      <c r="E732" s="68">
        <f t="shared" si="237"/>
        <v>2471.834969460439</v>
      </c>
      <c r="F732" s="80">
        <f t="shared" si="244"/>
        <v>0.82600000000000062</v>
      </c>
      <c r="G732" s="80">
        <f t="shared" si="245"/>
        <v>9.2599999999998452</v>
      </c>
      <c r="H732" s="80">
        <f t="shared" si="249"/>
        <v>4.6299999999999226</v>
      </c>
      <c r="I732" s="80">
        <f t="shared" si="249"/>
        <v>4.6299999999999226</v>
      </c>
      <c r="J732" s="81">
        <f t="shared" si="239"/>
        <v>7.8227599999998771</v>
      </c>
      <c r="K732" s="82">
        <f t="shared" si="240"/>
        <v>167.69572384399177</v>
      </c>
      <c r="L732" s="70">
        <f t="shared" si="241"/>
        <v>5.1233658649522787E+43</v>
      </c>
      <c r="M732" s="67">
        <f t="shared" si="247"/>
        <v>145.20000000000007</v>
      </c>
      <c r="N732" s="71">
        <v>726</v>
      </c>
      <c r="O732" s="94">
        <f t="shared" si="242"/>
        <v>726</v>
      </c>
      <c r="P732" s="94">
        <f t="shared" si="229"/>
        <v>10</v>
      </c>
      <c r="Q732" s="72">
        <v>1</v>
      </c>
      <c r="R732" s="94">
        <f t="shared" si="230"/>
        <v>0.90909090909090906</v>
      </c>
      <c r="S732" s="93">
        <f t="shared" si="231"/>
        <v>5.4568201713507127E+37</v>
      </c>
      <c r="T732" s="93">
        <f t="shared" si="232"/>
        <v>6.0395636962396104E+42</v>
      </c>
      <c r="U732" s="93">
        <f t="shared" si="233"/>
        <v>5.1233658649522789E+44</v>
      </c>
      <c r="V732" s="93">
        <f t="shared" si="234"/>
        <v>2.5616829324761395E+45</v>
      </c>
      <c r="W732" s="93">
        <f t="shared" si="243"/>
        <v>444006.40000000002</v>
      </c>
      <c r="X732" s="94">
        <f t="shared" si="235"/>
        <v>84.83006592251391</v>
      </c>
      <c r="Y732" s="120">
        <f t="shared" si="236"/>
        <v>5.7550926677417849</v>
      </c>
    </row>
    <row r="733" spans="1:25">
      <c r="A733" s="67">
        <v>8192</v>
      </c>
      <c r="B733" s="67">
        <f t="shared" si="238"/>
        <v>24.233333333333334</v>
      </c>
      <c r="C733" s="112">
        <f t="shared" si="248"/>
        <v>14.74</v>
      </c>
      <c r="D733" s="116"/>
      <c r="E733" s="68">
        <f t="shared" si="237"/>
        <v>2482.4110236169627</v>
      </c>
      <c r="F733" s="80">
        <f t="shared" si="244"/>
        <v>0.82700000000000062</v>
      </c>
      <c r="G733" s="80">
        <f t="shared" si="245"/>
        <v>9.269999999999845</v>
      </c>
      <c r="H733" s="80">
        <f t="shared" si="249"/>
        <v>4.6349999999999225</v>
      </c>
      <c r="I733" s="80">
        <f t="shared" si="249"/>
        <v>4.6349999999999225</v>
      </c>
      <c r="J733" s="81">
        <f t="shared" si="239"/>
        <v>7.8392899999998766</v>
      </c>
      <c r="K733" s="82">
        <f t="shared" si="240"/>
        <v>168.41323091024171</v>
      </c>
      <c r="L733" s="70">
        <f t="shared" si="241"/>
        <v>5.8852019411186451E+43</v>
      </c>
      <c r="M733" s="67">
        <f t="shared" si="247"/>
        <v>145.40000000000006</v>
      </c>
      <c r="N733" s="71">
        <v>727</v>
      </c>
      <c r="O733" s="94">
        <f t="shared" si="242"/>
        <v>727</v>
      </c>
      <c r="P733" s="94">
        <f t="shared" si="229"/>
        <v>10</v>
      </c>
      <c r="Q733" s="72">
        <v>1</v>
      </c>
      <c r="R733" s="94">
        <f t="shared" si="230"/>
        <v>0.90909090909090906</v>
      </c>
      <c r="S733" s="93">
        <f t="shared" si="231"/>
        <v>5.4568201713507127E+37</v>
      </c>
      <c r="T733" s="93">
        <f t="shared" si="232"/>
        <v>6.0737592746117006E+42</v>
      </c>
      <c r="U733" s="93">
        <f t="shared" si="233"/>
        <v>5.8852019411186449E+44</v>
      </c>
      <c r="V733" s="93">
        <f t="shared" si="234"/>
        <v>2.9426009705593224E+45</v>
      </c>
      <c r="W733" s="93">
        <f t="shared" si="243"/>
        <v>444279.46666666667</v>
      </c>
      <c r="X733" s="94">
        <f t="shared" si="235"/>
        <v>96.895541542431147</v>
      </c>
      <c r="Y733" s="120">
        <f t="shared" si="236"/>
        <v>6.5736459662436326</v>
      </c>
    </row>
    <row r="734" spans="1:25">
      <c r="A734" s="67">
        <v>8192</v>
      </c>
      <c r="B734" s="67">
        <f t="shared" si="238"/>
        <v>24.266666666666666</v>
      </c>
      <c r="C734" s="112">
        <f t="shared" si="248"/>
        <v>14.74</v>
      </c>
      <c r="D734" s="116"/>
      <c r="E734" s="68">
        <f t="shared" si="237"/>
        <v>2493.0217888152374</v>
      </c>
      <c r="F734" s="80">
        <f t="shared" si="244"/>
        <v>0.82800000000000062</v>
      </c>
      <c r="G734" s="80">
        <f t="shared" si="245"/>
        <v>9.2799999999998448</v>
      </c>
      <c r="H734" s="80">
        <f t="shared" si="249"/>
        <v>4.6399999999999224</v>
      </c>
      <c r="I734" s="80">
        <f t="shared" si="249"/>
        <v>4.6399999999999224</v>
      </c>
      <c r="J734" s="81">
        <f t="shared" si="239"/>
        <v>7.8558399999998771</v>
      </c>
      <c r="K734" s="82">
        <f t="shared" si="240"/>
        <v>169.13309286399169</v>
      </c>
      <c r="L734" s="70">
        <f t="shared" si="241"/>
        <v>6.7603217885883438E+43</v>
      </c>
      <c r="M734" s="67">
        <f t="shared" si="247"/>
        <v>145.60000000000008</v>
      </c>
      <c r="N734" s="71">
        <v>728</v>
      </c>
      <c r="O734" s="94">
        <f t="shared" si="242"/>
        <v>728</v>
      </c>
      <c r="P734" s="94">
        <f t="shared" si="229"/>
        <v>10</v>
      </c>
      <c r="Q734" s="72">
        <v>1</v>
      </c>
      <c r="R734" s="94">
        <f t="shared" si="230"/>
        <v>0.90909090909090906</v>
      </c>
      <c r="S734" s="93">
        <f t="shared" si="231"/>
        <v>5.4568201713507127E+37</v>
      </c>
      <c r="T734" s="93">
        <f t="shared" si="232"/>
        <v>6.1081110853285705E+42</v>
      </c>
      <c r="U734" s="93">
        <f t="shared" si="233"/>
        <v>6.760321788588344E+44</v>
      </c>
      <c r="V734" s="93">
        <f t="shared" si="234"/>
        <v>3.3801608942941722E+45</v>
      </c>
      <c r="W734" s="93">
        <f t="shared" si="243"/>
        <v>444552.53333333333</v>
      </c>
      <c r="X734" s="94">
        <f t="shared" si="235"/>
        <v>110.67778064525311</v>
      </c>
      <c r="Y734" s="120">
        <f t="shared" si="236"/>
        <v>7.5086689718624902</v>
      </c>
    </row>
    <row r="735" spans="1:25">
      <c r="A735" s="67">
        <v>8192</v>
      </c>
      <c r="B735" s="67">
        <f t="shared" si="238"/>
        <v>24.3</v>
      </c>
      <c r="C735" s="112">
        <f t="shared" si="248"/>
        <v>14.74</v>
      </c>
      <c r="D735" s="116"/>
      <c r="E735" s="68">
        <f t="shared" si="237"/>
        <v>2503.6673426613615</v>
      </c>
      <c r="F735" s="80">
        <f t="shared" si="244"/>
        <v>0.82900000000000063</v>
      </c>
      <c r="G735" s="80">
        <f t="shared" si="245"/>
        <v>9.2899999999998446</v>
      </c>
      <c r="H735" s="80">
        <f t="shared" si="249"/>
        <v>4.6449999999999223</v>
      </c>
      <c r="I735" s="80">
        <f t="shared" si="249"/>
        <v>4.6449999999999223</v>
      </c>
      <c r="J735" s="81">
        <f t="shared" si="239"/>
        <v>7.872409999999876</v>
      </c>
      <c r="K735" s="82">
        <f t="shared" si="240"/>
        <v>169.85531497024164</v>
      </c>
      <c r="L735" s="70">
        <f t="shared" si="241"/>
        <v>7.7655705178020471E+43</v>
      </c>
      <c r="M735" s="67">
        <f t="shared" si="247"/>
        <v>145.80000000000007</v>
      </c>
      <c r="N735" s="71">
        <v>729</v>
      </c>
      <c r="O735" s="94">
        <f t="shared" si="242"/>
        <v>729</v>
      </c>
      <c r="P735" s="94">
        <f t="shared" si="229"/>
        <v>10</v>
      </c>
      <c r="Q735" s="72">
        <v>1</v>
      </c>
      <c r="R735" s="94">
        <f t="shared" si="230"/>
        <v>0.90909090909090906</v>
      </c>
      <c r="S735" s="93">
        <f t="shared" si="231"/>
        <v>5.4568201713507127E+37</v>
      </c>
      <c r="T735" s="93">
        <f t="shared" si="232"/>
        <v>6.1426196692527434E+42</v>
      </c>
      <c r="U735" s="93">
        <f t="shared" si="233"/>
        <v>7.7655705178020465E+44</v>
      </c>
      <c r="V735" s="93">
        <f t="shared" si="234"/>
        <v>3.8827852589010234E+45</v>
      </c>
      <c r="W735" s="93">
        <f t="shared" si="243"/>
        <v>444825.59999999998</v>
      </c>
      <c r="X735" s="94">
        <f t="shared" si="235"/>
        <v>126.42115149458272</v>
      </c>
      <c r="Y735" s="120">
        <f t="shared" si="236"/>
        <v>8.5767402642186372</v>
      </c>
    </row>
    <row r="736" spans="1:25">
      <c r="A736" s="67">
        <v>8192</v>
      </c>
      <c r="B736" s="67">
        <f t="shared" si="238"/>
        <v>24.333333333333332</v>
      </c>
      <c r="C736" s="112">
        <f t="shared" si="248"/>
        <v>14.74</v>
      </c>
      <c r="D736" s="116"/>
      <c r="E736" s="68">
        <f t="shared" si="237"/>
        <v>2514.3477628498763</v>
      </c>
      <c r="F736" s="80">
        <f t="shared" si="244"/>
        <v>0.83000000000000063</v>
      </c>
      <c r="G736" s="80">
        <f t="shared" si="245"/>
        <v>9.2999999999998444</v>
      </c>
      <c r="H736" s="80">
        <f t="shared" si="249"/>
        <v>4.6499999999999222</v>
      </c>
      <c r="I736" s="80">
        <f t="shared" si="249"/>
        <v>4.6499999999999222</v>
      </c>
      <c r="J736" s="81">
        <f t="shared" si="239"/>
        <v>7.8889999999998759</v>
      </c>
      <c r="K736" s="82">
        <f t="shared" si="240"/>
        <v>170.57990249999159</v>
      </c>
      <c r="L736" s="70">
        <f t="shared" si="241"/>
        <v>8.920298079412683E+43</v>
      </c>
      <c r="M736" s="67">
        <f t="shared" si="247"/>
        <v>146.00000000000006</v>
      </c>
      <c r="N736" s="71">
        <v>730</v>
      </c>
      <c r="O736" s="94">
        <f t="shared" si="242"/>
        <v>730</v>
      </c>
      <c r="P736" s="94">
        <f t="shared" si="229"/>
        <v>10</v>
      </c>
      <c r="Q736" s="72">
        <v>4</v>
      </c>
      <c r="R736" s="94">
        <f t="shared" si="230"/>
        <v>0.90909090909090906</v>
      </c>
      <c r="S736" s="93">
        <f t="shared" si="231"/>
        <v>2.1827280685402851E+38</v>
      </c>
      <c r="T736" s="93">
        <f t="shared" si="232"/>
        <v>2.4709142274035059E+43</v>
      </c>
      <c r="U736" s="93">
        <f t="shared" si="233"/>
        <v>8.9202980794126834E+44</v>
      </c>
      <c r="V736" s="93">
        <f t="shared" si="234"/>
        <v>4.4601490397063414E+45</v>
      </c>
      <c r="W736" s="93">
        <f t="shared" si="243"/>
        <v>445098.66666666663</v>
      </c>
      <c r="X736" s="94">
        <f t="shared" si="235"/>
        <v>36.101204892030346</v>
      </c>
      <c r="Y736" s="120">
        <f t="shared" si="236"/>
        <v>2.4491997891472419</v>
      </c>
    </row>
    <row r="737" spans="1:25">
      <c r="A737" s="67">
        <v>8192</v>
      </c>
      <c r="B737" s="67">
        <f t="shared" si="238"/>
        <v>24.366666666666667</v>
      </c>
      <c r="C737" s="112">
        <f t="shared" si="248"/>
        <v>14.74</v>
      </c>
      <c r="D737" s="116"/>
      <c r="E737" s="68">
        <f t="shared" si="237"/>
        <v>2525.0631271637608</v>
      </c>
      <c r="F737" s="80">
        <f t="shared" si="244"/>
        <v>0.83100000000000063</v>
      </c>
      <c r="G737" s="80">
        <f t="shared" si="245"/>
        <v>9.3099999999998442</v>
      </c>
      <c r="H737" s="80">
        <f t="shared" si="249"/>
        <v>4.6549999999999221</v>
      </c>
      <c r="I737" s="80">
        <f t="shared" si="249"/>
        <v>4.6549999999999221</v>
      </c>
      <c r="J737" s="81">
        <f t="shared" si="239"/>
        <v>7.9056099999998759</v>
      </c>
      <c r="K737" s="82">
        <f t="shared" si="240"/>
        <v>171.30686073024157</v>
      </c>
      <c r="L737" s="70">
        <f t="shared" si="241"/>
        <v>1.0246731729904559E+44</v>
      </c>
      <c r="M737" s="67">
        <f t="shared" si="247"/>
        <v>146.20000000000007</v>
      </c>
      <c r="N737" s="71">
        <v>731</v>
      </c>
      <c r="O737" s="94">
        <f t="shared" si="242"/>
        <v>731</v>
      </c>
      <c r="P737" s="94">
        <f t="shared" si="229"/>
        <v>10</v>
      </c>
      <c r="Q737" s="72">
        <v>1</v>
      </c>
      <c r="R737" s="94">
        <f t="shared" si="230"/>
        <v>0.90909090909090906</v>
      </c>
      <c r="S737" s="93">
        <f t="shared" si="231"/>
        <v>2.1827280685402851E+38</v>
      </c>
      <c r="T737" s="93">
        <f t="shared" si="232"/>
        <v>2.4848437305938711E+43</v>
      </c>
      <c r="U737" s="93">
        <f t="shared" si="233"/>
        <v>1.0246731729904559E+45</v>
      </c>
      <c r="V737" s="93">
        <f t="shared" si="234"/>
        <v>5.1233658649522797E+45</v>
      </c>
      <c r="W737" s="93">
        <f t="shared" si="243"/>
        <v>445371.73333333334</v>
      </c>
      <c r="X737" s="94">
        <f t="shared" si="235"/>
        <v>41.236926104224743</v>
      </c>
      <c r="Y737" s="120">
        <f t="shared" si="236"/>
        <v>2.7976204955376351</v>
      </c>
    </row>
    <row r="738" spans="1:25">
      <c r="A738" s="67">
        <v>8192</v>
      </c>
      <c r="B738" s="67">
        <f t="shared" si="238"/>
        <v>24.4</v>
      </c>
      <c r="C738" s="112">
        <f t="shared" si="248"/>
        <v>14.74</v>
      </c>
      <c r="D738" s="116"/>
      <c r="E738" s="68">
        <f t="shared" si="237"/>
        <v>2535.8135134744348</v>
      </c>
      <c r="F738" s="80">
        <f t="shared" si="244"/>
        <v>0.83200000000000063</v>
      </c>
      <c r="G738" s="80">
        <f t="shared" si="245"/>
        <v>9.319999999999844</v>
      </c>
      <c r="H738" s="80">
        <f t="shared" si="249"/>
        <v>4.659999999999922</v>
      </c>
      <c r="I738" s="80">
        <f t="shared" si="249"/>
        <v>4.659999999999922</v>
      </c>
      <c r="J738" s="81">
        <f t="shared" si="239"/>
        <v>7.9222399999998752</v>
      </c>
      <c r="K738" s="82">
        <f t="shared" si="240"/>
        <v>172.03619494399152</v>
      </c>
      <c r="L738" s="70">
        <f t="shared" si="241"/>
        <v>1.1770403882237292E+44</v>
      </c>
      <c r="M738" s="67">
        <f t="shared" si="247"/>
        <v>146.40000000000006</v>
      </c>
      <c r="N738" s="71">
        <v>732</v>
      </c>
      <c r="O738" s="94">
        <f t="shared" si="242"/>
        <v>732</v>
      </c>
      <c r="P738" s="94">
        <f t="shared" si="229"/>
        <v>10</v>
      </c>
      <c r="Q738" s="72">
        <v>1</v>
      </c>
      <c r="R738" s="94">
        <f t="shared" si="230"/>
        <v>0.90909090909090906</v>
      </c>
      <c r="S738" s="93">
        <f t="shared" si="231"/>
        <v>2.1827280685402851E+38</v>
      </c>
      <c r="T738" s="93">
        <f t="shared" si="232"/>
        <v>2.4988365951334071E+43</v>
      </c>
      <c r="U738" s="93">
        <f t="shared" si="233"/>
        <v>1.1770403882237293E+45</v>
      </c>
      <c r="V738" s="93">
        <f t="shared" si="234"/>
        <v>5.8852019411186461E+45</v>
      </c>
      <c r="W738" s="93">
        <f t="shared" si="243"/>
        <v>445644.79999999999</v>
      </c>
      <c r="X738" s="94">
        <f t="shared" si="235"/>
        <v>47.103535722026265</v>
      </c>
      <c r="Y738" s="120">
        <f t="shared" si="236"/>
        <v>3.1956265754427586</v>
      </c>
    </row>
    <row r="739" spans="1:25">
      <c r="A739" s="67">
        <v>8192</v>
      </c>
      <c r="B739" s="67">
        <f t="shared" si="238"/>
        <v>24.433333333333334</v>
      </c>
      <c r="C739" s="112">
        <f t="shared" si="248"/>
        <v>14.74</v>
      </c>
      <c r="D739" s="116"/>
      <c r="E739" s="68">
        <f t="shared" si="237"/>
        <v>2546.5989997417596</v>
      </c>
      <c r="F739" s="80">
        <f t="shared" si="244"/>
        <v>0.83300000000000063</v>
      </c>
      <c r="G739" s="80">
        <f t="shared" si="245"/>
        <v>9.3299999999998438</v>
      </c>
      <c r="H739" s="80">
        <f t="shared" si="249"/>
        <v>4.6649999999999219</v>
      </c>
      <c r="I739" s="80">
        <f t="shared" si="249"/>
        <v>4.6649999999999219</v>
      </c>
      <c r="J739" s="81">
        <f t="shared" si="239"/>
        <v>7.9388899999998745</v>
      </c>
      <c r="K739" s="82">
        <f t="shared" si="240"/>
        <v>172.7679104302415</v>
      </c>
      <c r="L739" s="70">
        <f t="shared" si="241"/>
        <v>1.3520643577176693E+44</v>
      </c>
      <c r="M739" s="67">
        <f t="shared" si="247"/>
        <v>146.60000000000008</v>
      </c>
      <c r="N739" s="71">
        <v>733</v>
      </c>
      <c r="O739" s="94">
        <f t="shared" si="242"/>
        <v>733</v>
      </c>
      <c r="P739" s="94">
        <f t="shared" si="229"/>
        <v>10</v>
      </c>
      <c r="Q739" s="72">
        <v>1</v>
      </c>
      <c r="R739" s="94">
        <f t="shared" si="230"/>
        <v>0.90909090909090906</v>
      </c>
      <c r="S739" s="93">
        <f t="shared" si="231"/>
        <v>2.1827280685402851E+38</v>
      </c>
      <c r="T739" s="93">
        <f t="shared" si="232"/>
        <v>2.5128930393899192E+43</v>
      </c>
      <c r="U739" s="93">
        <f t="shared" si="233"/>
        <v>1.3520643577176693E+45</v>
      </c>
      <c r="V739" s="93">
        <f t="shared" si="234"/>
        <v>6.7603217885883457E+45</v>
      </c>
      <c r="W739" s="93">
        <f t="shared" si="243"/>
        <v>445917.8666666667</v>
      </c>
      <c r="X739" s="94">
        <f t="shared" si="235"/>
        <v>53.80508985157298</v>
      </c>
      <c r="Y739" s="120">
        <f t="shared" si="236"/>
        <v>3.6502774661854125</v>
      </c>
    </row>
    <row r="740" spans="1:25">
      <c r="A740" s="67">
        <v>8192</v>
      </c>
      <c r="B740" s="67">
        <f t="shared" si="238"/>
        <v>24.466666666666665</v>
      </c>
      <c r="C740" s="112">
        <f t="shared" si="248"/>
        <v>14.74</v>
      </c>
      <c r="D740" s="116"/>
      <c r="E740" s="68">
        <f t="shared" si="237"/>
        <v>2557.419664014034</v>
      </c>
      <c r="F740" s="80">
        <f t="shared" si="244"/>
        <v>0.83400000000000063</v>
      </c>
      <c r="G740" s="80">
        <f t="shared" si="245"/>
        <v>9.3399999999998435</v>
      </c>
      <c r="H740" s="80">
        <f t="shared" si="249"/>
        <v>4.6699999999999218</v>
      </c>
      <c r="I740" s="80">
        <f t="shared" si="249"/>
        <v>4.6699999999999218</v>
      </c>
      <c r="J740" s="81">
        <f t="shared" si="239"/>
        <v>7.955559999999875</v>
      </c>
      <c r="K740" s="82">
        <f t="shared" si="240"/>
        <v>173.50201248399145</v>
      </c>
      <c r="L740" s="70">
        <f t="shared" si="241"/>
        <v>1.5531141035604094E+44</v>
      </c>
      <c r="M740" s="67">
        <f t="shared" si="247"/>
        <v>146.80000000000007</v>
      </c>
      <c r="N740" s="71">
        <v>734</v>
      </c>
      <c r="O740" s="94">
        <f t="shared" si="242"/>
        <v>734</v>
      </c>
      <c r="P740" s="94">
        <f t="shared" si="229"/>
        <v>10</v>
      </c>
      <c r="Q740" s="72">
        <v>1</v>
      </c>
      <c r="R740" s="94">
        <f t="shared" si="230"/>
        <v>0.90909090909090906</v>
      </c>
      <c r="S740" s="93">
        <f t="shared" si="231"/>
        <v>2.1827280685402851E+38</v>
      </c>
      <c r="T740" s="93">
        <f t="shared" si="232"/>
        <v>2.5270132822383979E+43</v>
      </c>
      <c r="U740" s="93">
        <f t="shared" si="233"/>
        <v>1.5531141035604093E+45</v>
      </c>
      <c r="V740" s="93">
        <f t="shared" si="234"/>
        <v>7.7655705178020468E+45</v>
      </c>
      <c r="W740" s="93">
        <f t="shared" si="243"/>
        <v>446190.93333333335</v>
      </c>
      <c r="X740" s="94">
        <f t="shared" si="235"/>
        <v>61.460464591807749</v>
      </c>
      <c r="Y740" s="120">
        <f t="shared" si="236"/>
        <v>4.1696380320086668</v>
      </c>
    </row>
    <row r="741" spans="1:25">
      <c r="A741" s="67">
        <v>8192</v>
      </c>
      <c r="B741" s="67">
        <f t="shared" si="238"/>
        <v>24.5</v>
      </c>
      <c r="C741" s="112">
        <f t="shared" si="248"/>
        <v>14.74</v>
      </c>
      <c r="D741" s="116"/>
      <c r="E741" s="68">
        <f t="shared" si="237"/>
        <v>2568.2755844279991</v>
      </c>
      <c r="F741" s="80">
        <f t="shared" si="244"/>
        <v>0.83500000000000063</v>
      </c>
      <c r="G741" s="80">
        <f t="shared" si="245"/>
        <v>9.3499999999998433</v>
      </c>
      <c r="H741" s="80">
        <f t="shared" si="249"/>
        <v>4.6749999999999217</v>
      </c>
      <c r="I741" s="80">
        <f t="shared" si="249"/>
        <v>4.6749999999999217</v>
      </c>
      <c r="J741" s="81">
        <f t="shared" si="239"/>
        <v>7.9722499999998746</v>
      </c>
      <c r="K741" s="82">
        <f t="shared" si="240"/>
        <v>174.23850640624144</v>
      </c>
      <c r="L741" s="70">
        <f t="shared" si="241"/>
        <v>1.7840596158825374E+44</v>
      </c>
      <c r="M741" s="67">
        <f t="shared" si="247"/>
        <v>147.00000000000009</v>
      </c>
      <c r="N741" s="71">
        <v>735</v>
      </c>
      <c r="O741" s="94">
        <f t="shared" si="242"/>
        <v>735</v>
      </c>
      <c r="P741" s="94">
        <f t="shared" si="229"/>
        <v>10</v>
      </c>
      <c r="Q741" s="72">
        <v>1</v>
      </c>
      <c r="R741" s="94">
        <f t="shared" si="230"/>
        <v>0.90909090909090906</v>
      </c>
      <c r="S741" s="93">
        <f t="shared" si="231"/>
        <v>2.1827280685402851E+38</v>
      </c>
      <c r="T741" s="93">
        <f t="shared" si="232"/>
        <v>2.5411975430616181E+43</v>
      </c>
      <c r="U741" s="93">
        <f t="shared" si="233"/>
        <v>1.7840596158825373E+45</v>
      </c>
      <c r="V741" s="93">
        <f t="shared" si="234"/>
        <v>8.9202980794126866E+45</v>
      </c>
      <c r="W741" s="93">
        <f t="shared" si="243"/>
        <v>446464</v>
      </c>
      <c r="X741" s="94">
        <f t="shared" si="235"/>
        <v>70.20546752666516</v>
      </c>
      <c r="Y741" s="120">
        <f t="shared" si="236"/>
        <v>4.7629218132065914</v>
      </c>
    </row>
    <row r="742" spans="1:25">
      <c r="A742" s="67">
        <v>8192</v>
      </c>
      <c r="B742" s="67">
        <f t="shared" si="238"/>
        <v>24.533333333333335</v>
      </c>
      <c r="C742" s="112">
        <f t="shared" si="248"/>
        <v>14.74</v>
      </c>
      <c r="D742" s="116"/>
      <c r="E742" s="68">
        <f t="shared" si="237"/>
        <v>2579.1668392088327</v>
      </c>
      <c r="F742" s="80">
        <f t="shared" si="244"/>
        <v>0.83600000000000063</v>
      </c>
      <c r="G742" s="80">
        <f t="shared" si="245"/>
        <v>9.3599999999998431</v>
      </c>
      <c r="H742" s="80">
        <f t="shared" si="249"/>
        <v>4.6799999999999216</v>
      </c>
      <c r="I742" s="80">
        <f t="shared" si="249"/>
        <v>4.6799999999999216</v>
      </c>
      <c r="J742" s="81">
        <f t="shared" si="239"/>
        <v>7.9889599999998744</v>
      </c>
      <c r="K742" s="82">
        <f t="shared" si="240"/>
        <v>174.97739750399137</v>
      </c>
      <c r="L742" s="70">
        <f t="shared" si="241"/>
        <v>2.0493463459809131E+44</v>
      </c>
      <c r="M742" s="67">
        <f t="shared" si="247"/>
        <v>147.20000000000007</v>
      </c>
      <c r="N742" s="71">
        <v>736</v>
      </c>
      <c r="O742" s="94">
        <f t="shared" si="242"/>
        <v>736</v>
      </c>
      <c r="P742" s="94">
        <f t="shared" si="229"/>
        <v>10</v>
      </c>
      <c r="Q742" s="72">
        <v>1</v>
      </c>
      <c r="R742" s="94">
        <f t="shared" si="230"/>
        <v>0.90909090909090906</v>
      </c>
      <c r="S742" s="93">
        <f t="shared" si="231"/>
        <v>2.1827280685402851E+38</v>
      </c>
      <c r="T742" s="93">
        <f t="shared" si="232"/>
        <v>2.5554460417507295E+43</v>
      </c>
      <c r="U742" s="93">
        <f t="shared" si="233"/>
        <v>2.0493463459809132E+45</v>
      </c>
      <c r="V742" s="93">
        <f t="shared" si="234"/>
        <v>1.0246731729904566E+46</v>
      </c>
      <c r="W742" s="93">
        <f t="shared" si="243"/>
        <v>446737.06666666665</v>
      </c>
      <c r="X742" s="94">
        <f t="shared" si="235"/>
        <v>80.195250163721369</v>
      </c>
      <c r="Y742" s="120">
        <f t="shared" si="236"/>
        <v>5.4406546922470396</v>
      </c>
    </row>
    <row r="743" spans="1:25">
      <c r="A743" s="67">
        <v>8192</v>
      </c>
      <c r="B743" s="67">
        <f t="shared" si="238"/>
        <v>24.566666666666666</v>
      </c>
      <c r="C743" s="112">
        <f t="shared" si="248"/>
        <v>14.74</v>
      </c>
      <c r="D743" s="116"/>
      <c r="E743" s="68">
        <f t="shared" si="237"/>
        <v>2590.0935066701572</v>
      </c>
      <c r="F743" s="80">
        <f t="shared" si="244"/>
        <v>0.83700000000000063</v>
      </c>
      <c r="G743" s="80">
        <f t="shared" si="245"/>
        <v>9.3699999999998429</v>
      </c>
      <c r="H743" s="80">
        <f t="shared" si="249"/>
        <v>4.6849999999999214</v>
      </c>
      <c r="I743" s="80">
        <f t="shared" si="249"/>
        <v>4.6849999999999214</v>
      </c>
      <c r="J743" s="81">
        <f t="shared" si="239"/>
        <v>8.0056899999998734</v>
      </c>
      <c r="K743" s="82">
        <f t="shared" si="240"/>
        <v>175.71869109024132</v>
      </c>
      <c r="L743" s="70">
        <f t="shared" si="241"/>
        <v>2.35408077644746E+44</v>
      </c>
      <c r="M743" s="67">
        <f t="shared" si="247"/>
        <v>147.40000000000009</v>
      </c>
      <c r="N743" s="71">
        <v>737</v>
      </c>
      <c r="O743" s="94">
        <f t="shared" si="242"/>
        <v>737</v>
      </c>
      <c r="P743" s="94">
        <f t="shared" si="229"/>
        <v>10</v>
      </c>
      <c r="Q743" s="72">
        <v>1</v>
      </c>
      <c r="R743" s="94">
        <f t="shared" si="230"/>
        <v>0.90909090909090906</v>
      </c>
      <c r="S743" s="93">
        <f t="shared" si="231"/>
        <v>2.1827280685402851E+38</v>
      </c>
      <c r="T743" s="93">
        <f t="shared" si="232"/>
        <v>2.5697589987058571E+43</v>
      </c>
      <c r="U743" s="93">
        <f t="shared" si="233"/>
        <v>2.3540807764474598E+45</v>
      </c>
      <c r="V743" s="93">
        <f t="shared" si="234"/>
        <v>1.17704038822373E+46</v>
      </c>
      <c r="W743" s="93">
        <f t="shared" si="243"/>
        <v>447010.1333333333</v>
      </c>
      <c r="X743" s="94">
        <f t="shared" si="235"/>
        <v>91.607064227929001</v>
      </c>
      <c r="Y743" s="120">
        <f t="shared" si="236"/>
        <v>6.2148618879191995</v>
      </c>
    </row>
    <row r="744" spans="1:25">
      <c r="A744" s="67">
        <v>8192</v>
      </c>
      <c r="B744" s="67">
        <f t="shared" si="238"/>
        <v>24.6</v>
      </c>
      <c r="C744" s="112">
        <f t="shared" si="248"/>
        <v>14.74</v>
      </c>
      <c r="D744" s="116"/>
      <c r="E744" s="68">
        <f t="shared" si="237"/>
        <v>2601.0556652140317</v>
      </c>
      <c r="F744" s="80">
        <f t="shared" si="244"/>
        <v>0.83800000000000063</v>
      </c>
      <c r="G744" s="80">
        <f t="shared" si="245"/>
        <v>9.3799999999998427</v>
      </c>
      <c r="H744" s="80">
        <f t="shared" ref="H744:I759" si="250">H743+0.5%</f>
        <v>4.6899999999999213</v>
      </c>
      <c r="I744" s="80">
        <f t="shared" si="250"/>
        <v>4.6899999999999213</v>
      </c>
      <c r="J744" s="81">
        <f t="shared" si="239"/>
        <v>8.0224399999998735</v>
      </c>
      <c r="K744" s="82">
        <f t="shared" si="240"/>
        <v>176.46239248399129</v>
      </c>
      <c r="L744" s="70">
        <f t="shared" si="241"/>
        <v>2.7041287154353399E+44</v>
      </c>
      <c r="M744" s="67">
        <f t="shared" si="247"/>
        <v>147.60000000000008</v>
      </c>
      <c r="N744" s="71">
        <v>738</v>
      </c>
      <c r="O744" s="94">
        <f t="shared" si="242"/>
        <v>738</v>
      </c>
      <c r="P744" s="94">
        <f t="shared" si="229"/>
        <v>10</v>
      </c>
      <c r="Q744" s="72">
        <v>1</v>
      </c>
      <c r="R744" s="94">
        <f t="shared" si="230"/>
        <v>0.90909090909090906</v>
      </c>
      <c r="S744" s="93">
        <f t="shared" si="231"/>
        <v>2.1827280685402851E+38</v>
      </c>
      <c r="T744" s="93">
        <f t="shared" si="232"/>
        <v>2.5841366348366918E+43</v>
      </c>
      <c r="U744" s="93">
        <f t="shared" si="233"/>
        <v>2.7041287154353398E+45</v>
      </c>
      <c r="V744" s="93">
        <f t="shared" si="234"/>
        <v>1.3520643577176699E+46</v>
      </c>
      <c r="W744" s="93">
        <f t="shared" si="243"/>
        <v>447283.20000000001</v>
      </c>
      <c r="X744" s="94">
        <f t="shared" si="235"/>
        <v>104.64341083908015</v>
      </c>
      <c r="Y744" s="120">
        <f t="shared" si="236"/>
        <v>7.099281603736781</v>
      </c>
    </row>
    <row r="745" spans="1:25">
      <c r="A745" s="67">
        <v>8192</v>
      </c>
      <c r="B745" s="67">
        <f t="shared" si="238"/>
        <v>24.633333333333333</v>
      </c>
      <c r="C745" s="112">
        <f t="shared" si="248"/>
        <v>14.74</v>
      </c>
      <c r="D745" s="116"/>
      <c r="E745" s="68">
        <f t="shared" si="237"/>
        <v>2612.0533933309562</v>
      </c>
      <c r="F745" s="80">
        <f t="shared" si="244"/>
        <v>0.83900000000000063</v>
      </c>
      <c r="G745" s="80">
        <f t="shared" si="245"/>
        <v>9.3899999999998425</v>
      </c>
      <c r="H745" s="80">
        <f t="shared" si="250"/>
        <v>4.6949999999999212</v>
      </c>
      <c r="I745" s="80">
        <f t="shared" si="250"/>
        <v>4.6949999999999212</v>
      </c>
      <c r="J745" s="81">
        <f t="shared" si="239"/>
        <v>8.0392099999998727</v>
      </c>
      <c r="K745" s="82">
        <f t="shared" si="240"/>
        <v>177.20850701024125</v>
      </c>
      <c r="L745" s="70">
        <f t="shared" si="241"/>
        <v>3.1062282071208204E+44</v>
      </c>
      <c r="M745" s="67">
        <f t="shared" si="247"/>
        <v>147.8000000000001</v>
      </c>
      <c r="N745" s="71">
        <v>739</v>
      </c>
      <c r="O745" s="94">
        <f t="shared" si="242"/>
        <v>739</v>
      </c>
      <c r="P745" s="94">
        <f t="shared" si="229"/>
        <v>10</v>
      </c>
      <c r="Q745" s="72">
        <v>1</v>
      </c>
      <c r="R745" s="94">
        <f t="shared" si="230"/>
        <v>0.90909090909090906</v>
      </c>
      <c r="S745" s="93">
        <f t="shared" si="231"/>
        <v>2.1827280685402851E+38</v>
      </c>
      <c r="T745" s="93">
        <f t="shared" si="232"/>
        <v>2.5985791715630866E+43</v>
      </c>
      <c r="U745" s="93">
        <f t="shared" si="233"/>
        <v>3.1062282071208205E+45</v>
      </c>
      <c r="V745" s="93">
        <f t="shared" si="234"/>
        <v>1.5531141035604104E+46</v>
      </c>
      <c r="W745" s="93">
        <f t="shared" si="243"/>
        <v>447556.26666666666</v>
      </c>
      <c r="X745" s="94">
        <f t="shared" si="235"/>
        <v>119.5356385948547</v>
      </c>
      <c r="Y745" s="120">
        <f t="shared" si="236"/>
        <v>8.109609131265584</v>
      </c>
    </row>
    <row r="746" spans="1:25">
      <c r="A746" s="67">
        <v>8192</v>
      </c>
      <c r="B746" s="67">
        <f t="shared" si="238"/>
        <v>24.666666666666668</v>
      </c>
      <c r="C746" s="112">
        <f t="shared" si="248"/>
        <v>14.74</v>
      </c>
      <c r="D746" s="116"/>
      <c r="E746" s="68">
        <f t="shared" si="237"/>
        <v>2623.0867695998709</v>
      </c>
      <c r="F746" s="80">
        <f t="shared" si="244"/>
        <v>0.84000000000000064</v>
      </c>
      <c r="G746" s="80">
        <f t="shared" si="245"/>
        <v>9.3999999999998423</v>
      </c>
      <c r="H746" s="80">
        <f t="shared" si="250"/>
        <v>4.6999999999999211</v>
      </c>
      <c r="I746" s="80">
        <f t="shared" si="250"/>
        <v>4.6999999999999211</v>
      </c>
      <c r="J746" s="81">
        <f t="shared" si="239"/>
        <v>8.055999999999873</v>
      </c>
      <c r="K746" s="82">
        <f t="shared" si="240"/>
        <v>177.95703999999122</v>
      </c>
      <c r="L746" s="70">
        <f t="shared" si="241"/>
        <v>3.5681192317650756E+44</v>
      </c>
      <c r="M746" s="67">
        <f t="shared" si="247"/>
        <v>148.00000000000009</v>
      </c>
      <c r="N746" s="71">
        <v>740</v>
      </c>
      <c r="O746" s="94">
        <f t="shared" si="242"/>
        <v>740</v>
      </c>
      <c r="P746" s="94">
        <f t="shared" si="229"/>
        <v>10</v>
      </c>
      <c r="Q746" s="72">
        <v>4</v>
      </c>
      <c r="R746" s="94">
        <f t="shared" si="230"/>
        <v>0.90909090909090906</v>
      </c>
      <c r="S746" s="93">
        <f t="shared" si="231"/>
        <v>8.7309122741611404E+38</v>
      </c>
      <c r="T746" s="93">
        <f t="shared" si="232"/>
        <v>1.045234732326262E+44</v>
      </c>
      <c r="U746" s="93">
        <f t="shared" si="233"/>
        <v>3.5681192317650759E+45</v>
      </c>
      <c r="V746" s="93">
        <f t="shared" si="234"/>
        <v>1.7840596158825381E+46</v>
      </c>
      <c r="W746" s="93">
        <f t="shared" si="243"/>
        <v>447829.33333333337</v>
      </c>
      <c r="X746" s="94">
        <f t="shared" si="235"/>
        <v>34.137013643087734</v>
      </c>
      <c r="Y746" s="120">
        <f t="shared" si="236"/>
        <v>2.315943937794283</v>
      </c>
    </row>
    <row r="747" spans="1:25">
      <c r="A747" s="67">
        <v>8192</v>
      </c>
      <c r="B747" s="67">
        <f t="shared" si="238"/>
        <v>24.7</v>
      </c>
      <c r="C747" s="112">
        <f t="shared" si="248"/>
        <v>14.74</v>
      </c>
      <c r="D747" s="116"/>
      <c r="E747" s="68">
        <f t="shared" si="237"/>
        <v>2634.1558726881549</v>
      </c>
      <c r="F747" s="80">
        <f t="shared" si="244"/>
        <v>0.84100000000000064</v>
      </c>
      <c r="G747" s="80">
        <f t="shared" si="245"/>
        <v>9.409999999999842</v>
      </c>
      <c r="H747" s="80">
        <f t="shared" si="250"/>
        <v>4.704999999999921</v>
      </c>
      <c r="I747" s="80">
        <f t="shared" si="250"/>
        <v>4.704999999999921</v>
      </c>
      <c r="J747" s="81">
        <f t="shared" si="239"/>
        <v>8.0728099999998726</v>
      </c>
      <c r="K747" s="82">
        <f t="shared" si="240"/>
        <v>178.70799679024117</v>
      </c>
      <c r="L747" s="70">
        <f t="shared" si="241"/>
        <v>4.0986926919618269E+44</v>
      </c>
      <c r="M747" s="67">
        <f t="shared" si="247"/>
        <v>148.20000000000007</v>
      </c>
      <c r="N747" s="71">
        <v>741</v>
      </c>
      <c r="O747" s="94">
        <f t="shared" si="242"/>
        <v>741</v>
      </c>
      <c r="P747" s="94">
        <f t="shared" si="229"/>
        <v>10</v>
      </c>
      <c r="Q747" s="72">
        <v>1</v>
      </c>
      <c r="R747" s="94">
        <f t="shared" si="230"/>
        <v>0.90909090909090906</v>
      </c>
      <c r="S747" s="93">
        <f t="shared" si="231"/>
        <v>8.7309122741611404E+38</v>
      </c>
      <c r="T747" s="93">
        <f t="shared" si="232"/>
        <v>1.0510639340145453E+44</v>
      </c>
      <c r="U747" s="93">
        <f t="shared" si="233"/>
        <v>4.0986926919618269E+45</v>
      </c>
      <c r="V747" s="93">
        <f t="shared" si="234"/>
        <v>2.0493463459809134E+46</v>
      </c>
      <c r="W747" s="93">
        <f t="shared" si="243"/>
        <v>448102.40000000002</v>
      </c>
      <c r="X747" s="94">
        <f t="shared" si="235"/>
        <v>38.99565534807045</v>
      </c>
      <c r="Y747" s="120">
        <f t="shared" si="236"/>
        <v>2.645566848580085</v>
      </c>
    </row>
    <row r="748" spans="1:25">
      <c r="A748" s="67">
        <v>8192</v>
      </c>
      <c r="B748" s="67">
        <f t="shared" si="238"/>
        <v>24.733333333333334</v>
      </c>
      <c r="C748" s="112">
        <f t="shared" si="248"/>
        <v>14.74</v>
      </c>
      <c r="D748" s="116"/>
      <c r="E748" s="68">
        <f t="shared" si="237"/>
        <v>2645.2607813516288</v>
      </c>
      <c r="F748" s="80">
        <f t="shared" si="244"/>
        <v>0.84200000000000064</v>
      </c>
      <c r="G748" s="80">
        <f t="shared" si="245"/>
        <v>9.4199999999998418</v>
      </c>
      <c r="H748" s="80">
        <f t="shared" si="250"/>
        <v>4.7099999999999209</v>
      </c>
      <c r="I748" s="80">
        <f t="shared" si="250"/>
        <v>4.7099999999999209</v>
      </c>
      <c r="J748" s="81">
        <f t="shared" si="239"/>
        <v>8.0896399999998714</v>
      </c>
      <c r="K748" s="82">
        <f t="shared" si="240"/>
        <v>179.46138272399111</v>
      </c>
      <c r="L748" s="70">
        <f t="shared" si="241"/>
        <v>4.70816155289492E+44</v>
      </c>
      <c r="M748" s="67">
        <f t="shared" si="247"/>
        <v>148.40000000000009</v>
      </c>
      <c r="N748" s="71">
        <v>742</v>
      </c>
      <c r="O748" s="94">
        <f t="shared" si="242"/>
        <v>742</v>
      </c>
      <c r="P748" s="94">
        <f t="shared" si="229"/>
        <v>10</v>
      </c>
      <c r="Q748" s="72">
        <v>1</v>
      </c>
      <c r="R748" s="94">
        <f t="shared" si="230"/>
        <v>0.90909090909090906</v>
      </c>
      <c r="S748" s="93">
        <f t="shared" si="231"/>
        <v>8.7309122741611404E+38</v>
      </c>
      <c r="T748" s="93">
        <f t="shared" si="232"/>
        <v>1.0569193628716504E+44</v>
      </c>
      <c r="U748" s="93">
        <f t="shared" si="233"/>
        <v>4.7081615528949197E+45</v>
      </c>
      <c r="V748" s="93">
        <f t="shared" si="234"/>
        <v>2.35408077644746E+46</v>
      </c>
      <c r="W748" s="93">
        <f t="shared" si="243"/>
        <v>448375.46666666667</v>
      </c>
      <c r="X748" s="94">
        <f t="shared" si="235"/>
        <v>44.546080981077331</v>
      </c>
      <c r="Y748" s="120">
        <f t="shared" si="236"/>
        <v>3.0221221832481229</v>
      </c>
    </row>
    <row r="749" spans="1:25">
      <c r="A749" s="67">
        <v>8192</v>
      </c>
      <c r="B749" s="67">
        <f t="shared" si="238"/>
        <v>24.766666666666666</v>
      </c>
      <c r="C749" s="112">
        <f t="shared" si="248"/>
        <v>14.74</v>
      </c>
      <c r="D749" s="116"/>
      <c r="E749" s="68">
        <f t="shared" si="237"/>
        <v>2656.4015744345547</v>
      </c>
      <c r="F749" s="80">
        <f t="shared" si="244"/>
        <v>0.84300000000000064</v>
      </c>
      <c r="G749" s="80">
        <f t="shared" si="245"/>
        <v>9.4299999999998416</v>
      </c>
      <c r="H749" s="80">
        <f t="shared" si="250"/>
        <v>4.7149999999999208</v>
      </c>
      <c r="I749" s="80">
        <f t="shared" si="250"/>
        <v>4.7149999999999208</v>
      </c>
      <c r="J749" s="81">
        <f t="shared" si="239"/>
        <v>8.106489999999873</v>
      </c>
      <c r="K749" s="82">
        <f t="shared" si="240"/>
        <v>180.21720315024115</v>
      </c>
      <c r="L749" s="70">
        <f t="shared" si="241"/>
        <v>5.4082574308706814E+44</v>
      </c>
      <c r="M749" s="67">
        <f t="shared" si="247"/>
        <v>148.60000000000008</v>
      </c>
      <c r="N749" s="71">
        <v>743</v>
      </c>
      <c r="O749" s="94">
        <f t="shared" si="242"/>
        <v>743</v>
      </c>
      <c r="P749" s="94">
        <f t="shared" si="229"/>
        <v>10</v>
      </c>
      <c r="Q749" s="72">
        <v>1</v>
      </c>
      <c r="R749" s="94">
        <f t="shared" si="230"/>
        <v>0.90909090909090906</v>
      </c>
      <c r="S749" s="93">
        <f t="shared" si="231"/>
        <v>8.7309122741611404E+38</v>
      </c>
      <c r="T749" s="93">
        <f t="shared" si="232"/>
        <v>1.0628011082841618E+44</v>
      </c>
      <c r="U749" s="93">
        <f t="shared" si="233"/>
        <v>5.4082574308706815E+45</v>
      </c>
      <c r="V749" s="93">
        <f t="shared" si="234"/>
        <v>2.7041287154353408E+46</v>
      </c>
      <c r="W749" s="93">
        <f t="shared" si="243"/>
        <v>448648.53333333333</v>
      </c>
      <c r="X749" s="94">
        <f t="shared" si="235"/>
        <v>50.886825283820393</v>
      </c>
      <c r="Y749" s="120">
        <f t="shared" si="236"/>
        <v>3.452294795374518</v>
      </c>
    </row>
    <row r="750" spans="1:25">
      <c r="A750" s="67">
        <v>8192</v>
      </c>
      <c r="B750" s="67">
        <f t="shared" si="238"/>
        <v>24.8</v>
      </c>
      <c r="C750" s="112">
        <f t="shared" si="248"/>
        <v>14.74</v>
      </c>
      <c r="D750" s="116"/>
      <c r="E750" s="68">
        <f t="shared" si="237"/>
        <v>2667.5783308696286</v>
      </c>
      <c r="F750" s="80">
        <f t="shared" si="244"/>
        <v>0.84400000000000064</v>
      </c>
      <c r="G750" s="80">
        <f t="shared" si="245"/>
        <v>9.4399999999998414</v>
      </c>
      <c r="H750" s="80">
        <f t="shared" si="250"/>
        <v>4.7199999999999207</v>
      </c>
      <c r="I750" s="80">
        <f t="shared" si="250"/>
        <v>4.7199999999999207</v>
      </c>
      <c r="J750" s="81">
        <f t="shared" si="239"/>
        <v>8.123359999999872</v>
      </c>
      <c r="K750" s="82">
        <f t="shared" si="240"/>
        <v>180.97546342399107</v>
      </c>
      <c r="L750" s="70">
        <f t="shared" si="241"/>
        <v>6.2124564142416432E+44</v>
      </c>
      <c r="M750" s="67">
        <f t="shared" si="247"/>
        <v>148.8000000000001</v>
      </c>
      <c r="N750" s="71">
        <v>744</v>
      </c>
      <c r="O750" s="94">
        <f t="shared" si="242"/>
        <v>744</v>
      </c>
      <c r="P750" s="94">
        <f t="shared" si="229"/>
        <v>10</v>
      </c>
      <c r="Q750" s="72">
        <v>1</v>
      </c>
      <c r="R750" s="94">
        <f t="shared" si="230"/>
        <v>0.90909090909090906</v>
      </c>
      <c r="S750" s="93">
        <f t="shared" si="231"/>
        <v>8.7309122741611404E+38</v>
      </c>
      <c r="T750" s="93">
        <f t="shared" si="232"/>
        <v>1.0687092598439181E+44</v>
      </c>
      <c r="U750" s="93">
        <f t="shared" si="233"/>
        <v>6.2124564142416435E+45</v>
      </c>
      <c r="V750" s="93">
        <f t="shared" si="234"/>
        <v>3.1062282071208218E+46</v>
      </c>
      <c r="W750" s="93">
        <f t="shared" si="243"/>
        <v>448921.59999999998</v>
      </c>
      <c r="X750" s="94">
        <f t="shared" si="235"/>
        <v>58.130463051746688</v>
      </c>
      <c r="Y750" s="120">
        <f t="shared" si="236"/>
        <v>3.9437220523573058</v>
      </c>
    </row>
    <row r="751" spans="1:25">
      <c r="A751" s="67">
        <v>8192</v>
      </c>
      <c r="B751" s="67">
        <f t="shared" si="238"/>
        <v>24.833333333333332</v>
      </c>
      <c r="C751" s="112">
        <f t="shared" si="248"/>
        <v>14.74</v>
      </c>
      <c r="D751" s="116"/>
      <c r="E751" s="68">
        <f t="shared" si="237"/>
        <v>2678.7911296779921</v>
      </c>
      <c r="F751" s="80">
        <f t="shared" si="244"/>
        <v>0.84500000000000064</v>
      </c>
      <c r="G751" s="80">
        <f t="shared" si="245"/>
        <v>9.4499999999998412</v>
      </c>
      <c r="H751" s="80">
        <f t="shared" si="250"/>
        <v>4.7249999999999206</v>
      </c>
      <c r="I751" s="80">
        <f t="shared" si="250"/>
        <v>4.7249999999999206</v>
      </c>
      <c r="J751" s="81">
        <f t="shared" si="239"/>
        <v>8.1402499999998703</v>
      </c>
      <c r="K751" s="82">
        <f t="shared" si="240"/>
        <v>181.73616890624098</v>
      </c>
      <c r="L751" s="70">
        <f t="shared" si="241"/>
        <v>7.1362384635301559E+44</v>
      </c>
      <c r="M751" s="67">
        <f t="shared" si="247"/>
        <v>149.00000000000009</v>
      </c>
      <c r="N751" s="71">
        <v>745</v>
      </c>
      <c r="O751" s="94">
        <f t="shared" si="242"/>
        <v>745</v>
      </c>
      <c r="P751" s="94">
        <f t="shared" si="229"/>
        <v>10</v>
      </c>
      <c r="Q751" s="72">
        <v>1</v>
      </c>
      <c r="R751" s="94">
        <f t="shared" si="230"/>
        <v>0.90909090909090906</v>
      </c>
      <c r="S751" s="93">
        <f t="shared" si="231"/>
        <v>8.7309122741611404E+38</v>
      </c>
      <c r="T751" s="93">
        <f t="shared" si="232"/>
        <v>1.0746439073482532E+44</v>
      </c>
      <c r="U751" s="93">
        <f t="shared" si="233"/>
        <v>7.1362384635301556E+45</v>
      </c>
      <c r="V751" s="93">
        <f t="shared" si="234"/>
        <v>3.5681192317650777E+46</v>
      </c>
      <c r="W751" s="93">
        <f t="shared" si="243"/>
        <v>449194.66666666663</v>
      </c>
      <c r="X751" s="94">
        <f t="shared" si="235"/>
        <v>66.405610404838583</v>
      </c>
      <c r="Y751" s="120">
        <f t="shared" si="236"/>
        <v>4.5051296068411517</v>
      </c>
    </row>
    <row r="752" spans="1:25">
      <c r="A752" s="67">
        <v>8192</v>
      </c>
      <c r="B752" s="67">
        <f t="shared" si="238"/>
        <v>24.866666666666667</v>
      </c>
      <c r="C752" s="112">
        <f t="shared" si="248"/>
        <v>14.74</v>
      </c>
      <c r="D752" s="116"/>
      <c r="E752" s="68">
        <f t="shared" si="237"/>
        <v>2690.0400499692269</v>
      </c>
      <c r="F752" s="80">
        <f t="shared" si="244"/>
        <v>0.84600000000000064</v>
      </c>
      <c r="G752" s="80">
        <f t="shared" si="245"/>
        <v>9.459999999999841</v>
      </c>
      <c r="H752" s="80">
        <f t="shared" si="250"/>
        <v>4.7299999999999205</v>
      </c>
      <c r="I752" s="80">
        <f t="shared" si="250"/>
        <v>4.7299999999999205</v>
      </c>
      <c r="J752" s="81">
        <f t="shared" si="239"/>
        <v>8.1571599999998714</v>
      </c>
      <c r="K752" s="82">
        <f t="shared" si="240"/>
        <v>182.49932496399097</v>
      </c>
      <c r="L752" s="70">
        <f t="shared" si="241"/>
        <v>8.1973853839236571E+44</v>
      </c>
      <c r="M752" s="67">
        <f t="shared" si="247"/>
        <v>149.20000000000007</v>
      </c>
      <c r="N752" s="71">
        <v>746</v>
      </c>
      <c r="O752" s="94">
        <f t="shared" si="242"/>
        <v>746</v>
      </c>
      <c r="P752" s="94">
        <f t="shared" si="229"/>
        <v>10</v>
      </c>
      <c r="Q752" s="72">
        <v>1</v>
      </c>
      <c r="R752" s="94">
        <f t="shared" si="230"/>
        <v>0.90909090909090906</v>
      </c>
      <c r="S752" s="93">
        <f t="shared" si="231"/>
        <v>8.7309122741611404E+38</v>
      </c>
      <c r="T752" s="93">
        <f t="shared" si="232"/>
        <v>1.0806051408002333E+44</v>
      </c>
      <c r="U752" s="93">
        <f t="shared" si="233"/>
        <v>8.1973853839236577E+45</v>
      </c>
      <c r="V752" s="93">
        <f t="shared" si="234"/>
        <v>4.0986926919618288E+46</v>
      </c>
      <c r="W752" s="93">
        <f t="shared" si="243"/>
        <v>449467.73333333334</v>
      </c>
      <c r="X752" s="94">
        <f t="shared" si="235"/>
        <v>75.859211421603561</v>
      </c>
      <c r="Y752" s="120">
        <f t="shared" si="236"/>
        <v>5.1464865279242575</v>
      </c>
    </row>
    <row r="753" spans="1:25">
      <c r="A753" s="67">
        <v>8192</v>
      </c>
      <c r="B753" s="67">
        <f t="shared" si="238"/>
        <v>24.9</v>
      </c>
      <c r="C753" s="112">
        <f t="shared" si="248"/>
        <v>14.74</v>
      </c>
      <c r="D753" s="116"/>
      <c r="E753" s="68">
        <f t="shared" si="237"/>
        <v>2701.3251709413512</v>
      </c>
      <c r="F753" s="80">
        <f t="shared" si="244"/>
        <v>0.84700000000000064</v>
      </c>
      <c r="G753" s="80">
        <f t="shared" si="245"/>
        <v>9.4699999999998408</v>
      </c>
      <c r="H753" s="80">
        <f t="shared" si="250"/>
        <v>4.7349999999999204</v>
      </c>
      <c r="I753" s="80">
        <f t="shared" si="250"/>
        <v>4.7349999999999204</v>
      </c>
      <c r="J753" s="81">
        <f t="shared" si="239"/>
        <v>8.17408999999987</v>
      </c>
      <c r="K753" s="82">
        <f t="shared" si="240"/>
        <v>183.26493697024091</v>
      </c>
      <c r="L753" s="70">
        <f t="shared" si="241"/>
        <v>9.4163231057898448E+44</v>
      </c>
      <c r="M753" s="67">
        <f t="shared" si="247"/>
        <v>149.40000000000009</v>
      </c>
      <c r="N753" s="71">
        <v>747</v>
      </c>
      <c r="O753" s="94">
        <f t="shared" si="242"/>
        <v>747</v>
      </c>
      <c r="P753" s="94">
        <f t="shared" si="229"/>
        <v>10</v>
      </c>
      <c r="Q753" s="72">
        <v>1</v>
      </c>
      <c r="R753" s="94">
        <f t="shared" si="230"/>
        <v>0.90909090909090906</v>
      </c>
      <c r="S753" s="93">
        <f t="shared" si="231"/>
        <v>8.7309122741611404E+38</v>
      </c>
      <c r="T753" s="93">
        <f t="shared" si="232"/>
        <v>1.0865930504088932E+44</v>
      </c>
      <c r="U753" s="93">
        <f t="shared" si="233"/>
        <v>9.4163231057898444E+45</v>
      </c>
      <c r="V753" s="93">
        <f t="shared" si="234"/>
        <v>4.708161552894922E+46</v>
      </c>
      <c r="W753" s="93">
        <f t="shared" si="243"/>
        <v>449740.79999999999</v>
      </c>
      <c r="X753" s="94">
        <f t="shared" si="235"/>
        <v>86.659150840753227</v>
      </c>
      <c r="Y753" s="120">
        <f t="shared" si="236"/>
        <v>5.8791825536467588</v>
      </c>
    </row>
    <row r="754" spans="1:25">
      <c r="A754" s="67">
        <v>8192</v>
      </c>
      <c r="B754" s="67">
        <f t="shared" si="238"/>
        <v>24.933333333333334</v>
      </c>
      <c r="C754" s="112">
        <f t="shared" si="248"/>
        <v>14.74</v>
      </c>
      <c r="D754" s="116"/>
      <c r="E754" s="68">
        <f t="shared" si="237"/>
        <v>2712.6465718808258</v>
      </c>
      <c r="F754" s="80">
        <f t="shared" si="244"/>
        <v>0.84800000000000064</v>
      </c>
      <c r="G754" s="80">
        <f t="shared" si="245"/>
        <v>9.4799999999998406</v>
      </c>
      <c r="H754" s="80">
        <f t="shared" si="250"/>
        <v>4.7399999999999203</v>
      </c>
      <c r="I754" s="80">
        <f t="shared" si="250"/>
        <v>4.7399999999999203</v>
      </c>
      <c r="J754" s="81">
        <f t="shared" si="239"/>
        <v>8.1910399999998695</v>
      </c>
      <c r="K754" s="82">
        <f t="shared" si="240"/>
        <v>184.03301030399089</v>
      </c>
      <c r="L754" s="70">
        <f t="shared" si="241"/>
        <v>1.0816514861741367E+45</v>
      </c>
      <c r="M754" s="67">
        <f t="shared" si="247"/>
        <v>149.60000000000008</v>
      </c>
      <c r="N754" s="71">
        <v>748</v>
      </c>
      <c r="O754" s="94">
        <f t="shared" si="242"/>
        <v>748</v>
      </c>
      <c r="P754" s="94">
        <f t="shared" si="229"/>
        <v>10</v>
      </c>
      <c r="Q754" s="72">
        <v>1</v>
      </c>
      <c r="R754" s="94">
        <f t="shared" si="230"/>
        <v>0.90909090909090906</v>
      </c>
      <c r="S754" s="93">
        <f t="shared" si="231"/>
        <v>8.7309122741611404E+38</v>
      </c>
      <c r="T754" s="93">
        <f t="shared" si="232"/>
        <v>1.0926077265894777E+44</v>
      </c>
      <c r="U754" s="93">
        <f t="shared" si="233"/>
        <v>1.0816514861741367E+46</v>
      </c>
      <c r="V754" s="93">
        <f t="shared" si="234"/>
        <v>5.4082574308706837E+46</v>
      </c>
      <c r="W754" s="93">
        <f t="shared" si="243"/>
        <v>450013.8666666667</v>
      </c>
      <c r="X754" s="94">
        <f t="shared" si="235"/>
        <v>98.997239343205052</v>
      </c>
      <c r="Y754" s="120">
        <f t="shared" si="236"/>
        <v>6.71623062029885</v>
      </c>
    </row>
    <row r="755" spans="1:25">
      <c r="A755" s="67">
        <v>8192</v>
      </c>
      <c r="B755" s="67">
        <f t="shared" si="238"/>
        <v>24.966666666666665</v>
      </c>
      <c r="C755" s="112">
        <f t="shared" si="248"/>
        <v>14.74</v>
      </c>
      <c r="D755" s="116"/>
      <c r="E755" s="68">
        <f t="shared" si="237"/>
        <v>2724.0043321625503</v>
      </c>
      <c r="F755" s="80">
        <f t="shared" si="244"/>
        <v>0.84900000000000064</v>
      </c>
      <c r="G755" s="80">
        <f t="shared" si="245"/>
        <v>9.4899999999998403</v>
      </c>
      <c r="H755" s="80">
        <f t="shared" si="250"/>
        <v>4.7449999999999202</v>
      </c>
      <c r="I755" s="80">
        <f t="shared" si="250"/>
        <v>4.7449999999999202</v>
      </c>
      <c r="J755" s="81">
        <f t="shared" si="239"/>
        <v>8.2080099999998701</v>
      </c>
      <c r="K755" s="82">
        <f t="shared" si="240"/>
        <v>184.80355035024087</v>
      </c>
      <c r="L755" s="70">
        <f t="shared" si="241"/>
        <v>1.2424912828483288E+45</v>
      </c>
      <c r="M755" s="67">
        <f t="shared" si="247"/>
        <v>149.80000000000007</v>
      </c>
      <c r="N755" s="71">
        <v>749</v>
      </c>
      <c r="O755" s="94">
        <f t="shared" si="242"/>
        <v>749</v>
      </c>
      <c r="P755" s="94">
        <f t="shared" si="229"/>
        <v>10</v>
      </c>
      <c r="Q755" s="72">
        <v>1</v>
      </c>
      <c r="R755" s="94">
        <f t="shared" si="230"/>
        <v>0.90909090909090906</v>
      </c>
      <c r="S755" s="93">
        <f t="shared" si="231"/>
        <v>8.7309122741611404E+38</v>
      </c>
      <c r="T755" s="93">
        <f t="shared" si="232"/>
        <v>1.0986492599636766E+44</v>
      </c>
      <c r="U755" s="93">
        <f t="shared" si="233"/>
        <v>1.2424912828483287E+46</v>
      </c>
      <c r="V755" s="93">
        <f t="shared" si="234"/>
        <v>6.2124564142416435E+46</v>
      </c>
      <c r="W755" s="93">
        <f t="shared" si="243"/>
        <v>450286.93333333335</v>
      </c>
      <c r="X755" s="94">
        <f t="shared" si="235"/>
        <v>113.09262456422242</v>
      </c>
      <c r="Y755" s="120">
        <f t="shared" si="236"/>
        <v>7.672498274370585</v>
      </c>
    </row>
    <row r="756" spans="1:25">
      <c r="A756" s="67">
        <v>8192</v>
      </c>
      <c r="B756" s="67">
        <f t="shared" si="238"/>
        <v>25</v>
      </c>
      <c r="C756" s="112">
        <f t="shared" si="248"/>
        <v>14.74</v>
      </c>
      <c r="D756" s="116"/>
      <c r="E756" s="68">
        <f t="shared" si="237"/>
        <v>2735.3985312498644</v>
      </c>
      <c r="F756" s="80">
        <f t="shared" si="244"/>
        <v>0.85000000000000064</v>
      </c>
      <c r="G756" s="80">
        <f t="shared" si="245"/>
        <v>9.4999999999998401</v>
      </c>
      <c r="H756" s="80">
        <f t="shared" si="250"/>
        <v>4.7499999999999201</v>
      </c>
      <c r="I756" s="80">
        <f t="shared" si="250"/>
        <v>4.7499999999999201</v>
      </c>
      <c r="J756" s="81">
        <f t="shared" si="239"/>
        <v>8.2249999999998682</v>
      </c>
      <c r="K756" s="82">
        <f t="shared" si="240"/>
        <v>185.57656249999079</v>
      </c>
      <c r="L756" s="70">
        <f t="shared" si="241"/>
        <v>1.4272476927060312E+45</v>
      </c>
      <c r="M756" s="67">
        <f t="shared" si="247"/>
        <v>150.00000000000009</v>
      </c>
      <c r="N756" s="71">
        <v>750</v>
      </c>
      <c r="O756" s="94">
        <f t="shared" si="242"/>
        <v>750</v>
      </c>
      <c r="P756" s="94">
        <f t="shared" si="229"/>
        <v>10</v>
      </c>
      <c r="Q756" s="72">
        <v>4</v>
      </c>
      <c r="R756" s="94">
        <f t="shared" si="230"/>
        <v>0.90909090909090906</v>
      </c>
      <c r="S756" s="93">
        <f t="shared" si="231"/>
        <v>3.4923649096644562E+39</v>
      </c>
      <c r="T756" s="93">
        <f t="shared" si="232"/>
        <v>4.4188709654394584E+44</v>
      </c>
      <c r="U756" s="93">
        <f t="shared" si="233"/>
        <v>1.4272476927060311E+46</v>
      </c>
      <c r="V756" s="93">
        <f t="shared" si="234"/>
        <v>7.1362384635301554E+46</v>
      </c>
      <c r="W756" s="93">
        <f t="shared" si="243"/>
        <v>450560</v>
      </c>
      <c r="X756" s="94">
        <f t="shared" si="235"/>
        <v>32.298922142527211</v>
      </c>
      <c r="Y756" s="120">
        <f t="shared" si="236"/>
        <v>2.1912430218810863</v>
      </c>
    </row>
    <row r="757" spans="1:25">
      <c r="A757" s="67">
        <v>8192</v>
      </c>
      <c r="B757" s="67">
        <f t="shared" si="238"/>
        <v>25.033333333333335</v>
      </c>
      <c r="C757" s="112">
        <f t="shared" si="248"/>
        <v>14.74</v>
      </c>
      <c r="D757" s="116"/>
      <c r="E757" s="68">
        <f t="shared" si="237"/>
        <v>2746.8292486945488</v>
      </c>
      <c r="F757" s="80">
        <f t="shared" si="244"/>
        <v>0.85100000000000064</v>
      </c>
      <c r="G757" s="80">
        <f t="shared" si="245"/>
        <v>9.5099999999998399</v>
      </c>
      <c r="H757" s="80">
        <f t="shared" si="250"/>
        <v>4.75499999999992</v>
      </c>
      <c r="I757" s="80">
        <f t="shared" si="250"/>
        <v>4.75499999999992</v>
      </c>
      <c r="J757" s="81">
        <f t="shared" si="239"/>
        <v>8.2420099999998691</v>
      </c>
      <c r="K757" s="82">
        <f t="shared" si="240"/>
        <v>186.35205215024075</v>
      </c>
      <c r="L757" s="70">
        <f t="shared" si="241"/>
        <v>1.6394770767847317E+45</v>
      </c>
      <c r="M757" s="67">
        <f t="shared" si="247"/>
        <v>150.20000000000007</v>
      </c>
      <c r="N757" s="71">
        <v>751</v>
      </c>
      <c r="O757" s="94">
        <f t="shared" si="242"/>
        <v>751</v>
      </c>
      <c r="P757" s="94">
        <f t="shared" si="229"/>
        <v>10</v>
      </c>
      <c r="Q757" s="72">
        <v>1</v>
      </c>
      <c r="R757" s="94">
        <f t="shared" si="230"/>
        <v>0.90909090909090906</v>
      </c>
      <c r="S757" s="93">
        <f t="shared" si="231"/>
        <v>3.4923649096644562E+39</v>
      </c>
      <c r="T757" s="93">
        <f t="shared" si="232"/>
        <v>4.4432530472533604E+44</v>
      </c>
      <c r="U757" s="93">
        <f t="shared" si="233"/>
        <v>1.6394770767847318E+46</v>
      </c>
      <c r="V757" s="93">
        <f t="shared" si="234"/>
        <v>8.1973853839236587E+46</v>
      </c>
      <c r="W757" s="93">
        <f t="shared" si="243"/>
        <v>450833.06666666665</v>
      </c>
      <c r="X757" s="94">
        <f t="shared" si="235"/>
        <v>36.898125300295249</v>
      </c>
      <c r="Y757" s="120">
        <f t="shared" si="236"/>
        <v>2.5032649457459462</v>
      </c>
    </row>
    <row r="758" spans="1:25">
      <c r="A758" s="67">
        <v>8192</v>
      </c>
      <c r="B758" s="67">
        <f t="shared" si="238"/>
        <v>25.066666666666666</v>
      </c>
      <c r="C758" s="112">
        <f t="shared" si="248"/>
        <v>14.74</v>
      </c>
      <c r="D758" s="116"/>
      <c r="E758" s="68">
        <f t="shared" si="237"/>
        <v>2758.2965641368232</v>
      </c>
      <c r="F758" s="80">
        <f t="shared" si="244"/>
        <v>0.85200000000000065</v>
      </c>
      <c r="G758" s="80">
        <f t="shared" si="245"/>
        <v>9.5199999999998397</v>
      </c>
      <c r="H758" s="80">
        <f t="shared" si="250"/>
        <v>4.7599999999999199</v>
      </c>
      <c r="I758" s="80">
        <f t="shared" si="250"/>
        <v>4.7599999999999199</v>
      </c>
      <c r="J758" s="81">
        <f t="shared" si="239"/>
        <v>8.2590399999998692</v>
      </c>
      <c r="K758" s="82">
        <f t="shared" si="240"/>
        <v>187.13002470399073</v>
      </c>
      <c r="L758" s="70">
        <f t="shared" si="241"/>
        <v>1.8832646211579696E+45</v>
      </c>
      <c r="M758" s="67">
        <f t="shared" si="247"/>
        <v>150.40000000000009</v>
      </c>
      <c r="N758" s="71">
        <v>752</v>
      </c>
      <c r="O758" s="94">
        <f t="shared" si="242"/>
        <v>752</v>
      </c>
      <c r="P758" s="94">
        <f t="shared" si="229"/>
        <v>10</v>
      </c>
      <c r="Q758" s="72">
        <v>1</v>
      </c>
      <c r="R758" s="94">
        <f t="shared" si="230"/>
        <v>0.90909090909090906</v>
      </c>
      <c r="S758" s="93">
        <f t="shared" si="231"/>
        <v>3.4923649096644562E+39</v>
      </c>
      <c r="T758" s="93">
        <f t="shared" si="232"/>
        <v>4.4677436502662433E+44</v>
      </c>
      <c r="U758" s="93">
        <f t="shared" si="233"/>
        <v>1.8832646211579696E+46</v>
      </c>
      <c r="V758" s="93">
        <f t="shared" si="234"/>
        <v>9.416323105789848E+46</v>
      </c>
      <c r="W758" s="93">
        <f t="shared" si="243"/>
        <v>451106.1333333333</v>
      </c>
      <c r="X758" s="94">
        <f t="shared" si="235"/>
        <v>42.152477146842152</v>
      </c>
      <c r="Y758" s="120">
        <f t="shared" si="236"/>
        <v>2.859733863422127</v>
      </c>
    </row>
    <row r="759" spans="1:25">
      <c r="A759" s="67">
        <v>8192</v>
      </c>
      <c r="B759" s="67">
        <f t="shared" si="238"/>
        <v>25.1</v>
      </c>
      <c r="C759" s="112">
        <f t="shared" si="248"/>
        <v>14.74</v>
      </c>
      <c r="D759" s="116"/>
      <c r="E759" s="68">
        <f t="shared" si="237"/>
        <v>2769.8005573053479</v>
      </c>
      <c r="F759" s="80">
        <f t="shared" si="244"/>
        <v>0.85300000000000065</v>
      </c>
      <c r="G759" s="80">
        <f t="shared" si="245"/>
        <v>9.5299999999998395</v>
      </c>
      <c r="H759" s="80">
        <f t="shared" si="250"/>
        <v>4.7649999999999197</v>
      </c>
      <c r="I759" s="80">
        <f t="shared" si="250"/>
        <v>4.7649999999999197</v>
      </c>
      <c r="J759" s="81">
        <f t="shared" si="239"/>
        <v>8.2760899999998685</v>
      </c>
      <c r="K759" s="82">
        <f t="shared" si="240"/>
        <v>187.9104855702407</v>
      </c>
      <c r="L759" s="70">
        <f t="shared" si="241"/>
        <v>2.1633029723482738E+45</v>
      </c>
      <c r="M759" s="67">
        <f t="shared" si="247"/>
        <v>150.60000000000008</v>
      </c>
      <c r="N759" s="71">
        <v>753</v>
      </c>
      <c r="O759" s="94">
        <f t="shared" si="242"/>
        <v>753</v>
      </c>
      <c r="P759" s="94">
        <f t="shared" si="229"/>
        <v>10</v>
      </c>
      <c r="Q759" s="72">
        <v>1</v>
      </c>
      <c r="R759" s="94">
        <f t="shared" si="230"/>
        <v>0.90909090909090906</v>
      </c>
      <c r="S759" s="93">
        <f t="shared" si="231"/>
        <v>3.4923649096644562E+39</v>
      </c>
      <c r="T759" s="93">
        <f t="shared" si="232"/>
        <v>4.4923431402775354E+44</v>
      </c>
      <c r="U759" s="93">
        <f t="shared" si="233"/>
        <v>2.1633029723482739E+46</v>
      </c>
      <c r="V759" s="93">
        <f t="shared" si="234"/>
        <v>1.0816514861741369E+47</v>
      </c>
      <c r="W759" s="93">
        <f t="shared" si="243"/>
        <v>451379.20000000001</v>
      </c>
      <c r="X759" s="94">
        <f t="shared" si="235"/>
        <v>48.155336865354094</v>
      </c>
      <c r="Y759" s="120">
        <f t="shared" si="236"/>
        <v>3.266983505112218</v>
      </c>
    </row>
    <row r="760" spans="1:25">
      <c r="A760" s="67">
        <v>8192</v>
      </c>
      <c r="B760" s="67">
        <f t="shared" si="238"/>
        <v>25.133333333333333</v>
      </c>
      <c r="C760" s="112">
        <f t="shared" si="248"/>
        <v>14.74</v>
      </c>
      <c r="D760" s="116"/>
      <c r="E760" s="68">
        <f t="shared" si="237"/>
        <v>2781.3413080172213</v>
      </c>
      <c r="F760" s="80">
        <f t="shared" si="244"/>
        <v>0.85400000000000065</v>
      </c>
      <c r="G760" s="80">
        <f t="shared" si="245"/>
        <v>9.5399999999998393</v>
      </c>
      <c r="H760" s="80">
        <f t="shared" ref="H760:I775" si="251">H759+0.5%</f>
        <v>4.7699999999999196</v>
      </c>
      <c r="I760" s="80">
        <f t="shared" si="251"/>
        <v>4.7699999999999196</v>
      </c>
      <c r="J760" s="81">
        <f t="shared" si="239"/>
        <v>8.2931599999998671</v>
      </c>
      <c r="K760" s="82">
        <f t="shared" si="240"/>
        <v>188.6934401639906</v>
      </c>
      <c r="L760" s="70">
        <f t="shared" si="241"/>
        <v>2.4849825656966589E+45</v>
      </c>
      <c r="M760" s="67">
        <f t="shared" si="247"/>
        <v>150.80000000000007</v>
      </c>
      <c r="N760" s="71">
        <v>754</v>
      </c>
      <c r="O760" s="94">
        <f t="shared" si="242"/>
        <v>754</v>
      </c>
      <c r="P760" s="94">
        <f t="shared" si="229"/>
        <v>10</v>
      </c>
      <c r="Q760" s="72">
        <v>1</v>
      </c>
      <c r="R760" s="94">
        <f t="shared" si="230"/>
        <v>0.90909090909090906</v>
      </c>
      <c r="S760" s="93">
        <f t="shared" si="231"/>
        <v>3.4923649096644562E+39</v>
      </c>
      <c r="T760" s="93">
        <f t="shared" si="232"/>
        <v>4.5170518839172114E+44</v>
      </c>
      <c r="U760" s="93">
        <f t="shared" si="233"/>
        <v>2.4849825656966589E+46</v>
      </c>
      <c r="V760" s="93">
        <f t="shared" si="234"/>
        <v>1.2424912828483295E+47</v>
      </c>
      <c r="W760" s="93">
        <f t="shared" si="243"/>
        <v>451652.26666666666</v>
      </c>
      <c r="X760" s="94">
        <f t="shared" si="235"/>
        <v>55.013372207309445</v>
      </c>
      <c r="Y760" s="120">
        <f t="shared" si="236"/>
        <v>3.7322504889626487</v>
      </c>
    </row>
    <row r="761" spans="1:25">
      <c r="A761" s="67">
        <v>8192</v>
      </c>
      <c r="B761" s="67">
        <f t="shared" si="238"/>
        <v>25.166666666666668</v>
      </c>
      <c r="C761" s="112">
        <f t="shared" si="248"/>
        <v>14.74</v>
      </c>
      <c r="D761" s="116"/>
      <c r="E761" s="68">
        <f t="shared" si="237"/>
        <v>2792.9188961779873</v>
      </c>
      <c r="F761" s="80">
        <f t="shared" si="244"/>
        <v>0.85500000000000065</v>
      </c>
      <c r="G761" s="80">
        <f t="shared" si="245"/>
        <v>9.5499999999998391</v>
      </c>
      <c r="H761" s="80">
        <f t="shared" si="251"/>
        <v>4.7749999999999195</v>
      </c>
      <c r="I761" s="80">
        <f t="shared" si="251"/>
        <v>4.7749999999999195</v>
      </c>
      <c r="J761" s="81">
        <f t="shared" si="239"/>
        <v>8.3102499999998685</v>
      </c>
      <c r="K761" s="82">
        <f t="shared" si="240"/>
        <v>189.47889390624064</v>
      </c>
      <c r="L761" s="70">
        <f t="shared" si="241"/>
        <v>2.8544953854120636E+45</v>
      </c>
      <c r="M761" s="67">
        <f t="shared" si="247"/>
        <v>151.00000000000009</v>
      </c>
      <c r="N761" s="71">
        <v>755</v>
      </c>
      <c r="O761" s="94">
        <f t="shared" si="242"/>
        <v>755</v>
      </c>
      <c r="P761" s="94">
        <f t="shared" si="229"/>
        <v>10</v>
      </c>
      <c r="Q761" s="72">
        <v>1</v>
      </c>
      <c r="R761" s="94">
        <f t="shared" si="230"/>
        <v>0.90909090909090906</v>
      </c>
      <c r="S761" s="93">
        <f t="shared" si="231"/>
        <v>3.4923649096644562E+39</v>
      </c>
      <c r="T761" s="93">
        <f t="shared" si="232"/>
        <v>4.5418702486467528E+44</v>
      </c>
      <c r="U761" s="93">
        <f t="shared" si="233"/>
        <v>2.8544953854120638E+46</v>
      </c>
      <c r="V761" s="93">
        <f t="shared" si="234"/>
        <v>1.4272476927060319E+47</v>
      </c>
      <c r="W761" s="93">
        <f t="shared" si="243"/>
        <v>451925.33333333337</v>
      </c>
      <c r="X761" s="94">
        <f t="shared" si="235"/>
        <v>62.848457334565175</v>
      </c>
      <c r="Y761" s="120">
        <f t="shared" si="236"/>
        <v>4.2638030756150052</v>
      </c>
    </row>
    <row r="762" spans="1:25">
      <c r="A762" s="67">
        <v>8192</v>
      </c>
      <c r="B762" s="67">
        <f t="shared" si="238"/>
        <v>25.2</v>
      </c>
      <c r="C762" s="112">
        <f t="shared" si="248"/>
        <v>14.74</v>
      </c>
      <c r="D762" s="116"/>
      <c r="E762" s="68">
        <f t="shared" si="237"/>
        <v>2804.5334017816213</v>
      </c>
      <c r="F762" s="80">
        <f t="shared" si="244"/>
        <v>0.85600000000000065</v>
      </c>
      <c r="G762" s="80">
        <f t="shared" si="245"/>
        <v>9.5599999999998388</v>
      </c>
      <c r="H762" s="80">
        <f t="shared" si="251"/>
        <v>4.7799999999999194</v>
      </c>
      <c r="I762" s="80">
        <f t="shared" si="251"/>
        <v>4.7799999999999194</v>
      </c>
      <c r="J762" s="81">
        <f t="shared" si="239"/>
        <v>8.3273599999998691</v>
      </c>
      <c r="K762" s="82">
        <f t="shared" si="240"/>
        <v>190.26685222399058</v>
      </c>
      <c r="L762" s="70">
        <f t="shared" si="241"/>
        <v>3.2789541535694654E+45</v>
      </c>
      <c r="M762" s="67">
        <f t="shared" si="247"/>
        <v>151.20000000000007</v>
      </c>
      <c r="N762" s="71">
        <v>756</v>
      </c>
      <c r="O762" s="94">
        <f t="shared" si="242"/>
        <v>756</v>
      </c>
      <c r="P762" s="94">
        <f t="shared" si="229"/>
        <v>10</v>
      </c>
      <c r="Q762" s="72">
        <v>1</v>
      </c>
      <c r="R762" s="94">
        <f t="shared" si="230"/>
        <v>0.90909090909090906</v>
      </c>
      <c r="S762" s="93">
        <f t="shared" si="231"/>
        <v>3.4923649096644562E+39</v>
      </c>
      <c r="T762" s="93">
        <f t="shared" si="232"/>
        <v>4.5667986027600833E+44</v>
      </c>
      <c r="U762" s="93">
        <f t="shared" si="233"/>
        <v>3.2789541535694651E+46</v>
      </c>
      <c r="V762" s="93">
        <f t="shared" si="234"/>
        <v>1.6394770767847326E+47</v>
      </c>
      <c r="W762" s="93">
        <f t="shared" si="243"/>
        <v>452198.40000000002</v>
      </c>
      <c r="X762" s="94">
        <f t="shared" si="235"/>
        <v>71.799841394094528</v>
      </c>
      <c r="Y762" s="120">
        <f t="shared" si="236"/>
        <v>4.8710882899657078</v>
      </c>
    </row>
    <row r="763" spans="1:25">
      <c r="A763" s="67">
        <v>8192</v>
      </c>
      <c r="B763" s="67">
        <f t="shared" si="238"/>
        <v>25.233333333333334</v>
      </c>
      <c r="C763" s="112">
        <f t="shared" si="248"/>
        <v>14.74</v>
      </c>
      <c r="D763" s="116"/>
      <c r="E763" s="68">
        <f t="shared" si="237"/>
        <v>2816.1849049105454</v>
      </c>
      <c r="F763" s="80">
        <f t="shared" si="244"/>
        <v>0.85700000000000065</v>
      </c>
      <c r="G763" s="80">
        <f t="shared" si="245"/>
        <v>9.5699999999998386</v>
      </c>
      <c r="H763" s="80">
        <f t="shared" si="251"/>
        <v>4.7849999999999193</v>
      </c>
      <c r="I763" s="80">
        <f t="shared" si="251"/>
        <v>4.7849999999999193</v>
      </c>
      <c r="J763" s="81">
        <f t="shared" si="239"/>
        <v>8.3444899999998672</v>
      </c>
      <c r="K763" s="82">
        <f t="shared" si="240"/>
        <v>191.05732055024052</v>
      </c>
      <c r="L763" s="70">
        <f t="shared" si="241"/>
        <v>3.7665292423159392E+45</v>
      </c>
      <c r="M763" s="67">
        <f t="shared" si="247"/>
        <v>151.40000000000006</v>
      </c>
      <c r="N763" s="71">
        <v>757</v>
      </c>
      <c r="O763" s="94">
        <f t="shared" si="242"/>
        <v>757</v>
      </c>
      <c r="P763" s="94">
        <f t="shared" si="229"/>
        <v>10</v>
      </c>
      <c r="Q763" s="72">
        <v>1</v>
      </c>
      <c r="R763" s="94">
        <f t="shared" si="230"/>
        <v>0.90909090909090906</v>
      </c>
      <c r="S763" s="93">
        <f t="shared" si="231"/>
        <v>3.4923649096644562E+39</v>
      </c>
      <c r="T763" s="93">
        <f t="shared" si="232"/>
        <v>4.5918373153845414E+44</v>
      </c>
      <c r="U763" s="93">
        <f t="shared" si="233"/>
        <v>3.7665292423159393E+46</v>
      </c>
      <c r="V763" s="93">
        <f t="shared" si="234"/>
        <v>1.8832646211579696E+47</v>
      </c>
      <c r="W763" s="93">
        <f t="shared" si="243"/>
        <v>452471.46666666667</v>
      </c>
      <c r="X763" s="94">
        <f t="shared" si="235"/>
        <v>82.026626459446177</v>
      </c>
      <c r="Y763" s="120">
        <f t="shared" si="236"/>
        <v>5.5649000311700254</v>
      </c>
    </row>
    <row r="764" spans="1:25">
      <c r="A764" s="67">
        <v>8192</v>
      </c>
      <c r="B764" s="67">
        <f t="shared" si="238"/>
        <v>25.266666666666666</v>
      </c>
      <c r="C764" s="112">
        <f t="shared" si="248"/>
        <v>14.74</v>
      </c>
      <c r="D764" s="116"/>
      <c r="E764" s="68">
        <f t="shared" si="237"/>
        <v>2827.8734857356194</v>
      </c>
      <c r="F764" s="80">
        <f t="shared" si="244"/>
        <v>0.85800000000000065</v>
      </c>
      <c r="G764" s="80">
        <f t="shared" si="245"/>
        <v>9.5799999999998384</v>
      </c>
      <c r="H764" s="80">
        <f t="shared" si="251"/>
        <v>4.7899999999999192</v>
      </c>
      <c r="I764" s="80">
        <f t="shared" si="251"/>
        <v>4.7899999999999192</v>
      </c>
      <c r="J764" s="81">
        <f t="shared" si="239"/>
        <v>8.3616399999998663</v>
      </c>
      <c r="K764" s="82">
        <f t="shared" si="240"/>
        <v>191.85030432399046</v>
      </c>
      <c r="L764" s="70">
        <f t="shared" si="241"/>
        <v>4.3266059446965489E+45</v>
      </c>
      <c r="M764" s="67">
        <f t="shared" si="247"/>
        <v>151.60000000000008</v>
      </c>
      <c r="N764" s="71">
        <v>758</v>
      </c>
      <c r="O764" s="94">
        <f t="shared" si="242"/>
        <v>758</v>
      </c>
      <c r="P764" s="94">
        <f t="shared" si="229"/>
        <v>10</v>
      </c>
      <c r="Q764" s="72">
        <v>1</v>
      </c>
      <c r="R764" s="94">
        <f t="shared" si="230"/>
        <v>0.90909090909090906</v>
      </c>
      <c r="S764" s="93">
        <f t="shared" si="231"/>
        <v>3.4923649096644562E+39</v>
      </c>
      <c r="T764" s="93">
        <f t="shared" si="232"/>
        <v>4.6169867564818178E+44</v>
      </c>
      <c r="U764" s="93">
        <f t="shared" si="233"/>
        <v>4.3266059446965488E+46</v>
      </c>
      <c r="V764" s="93">
        <f t="shared" si="234"/>
        <v>2.1633029723482743E+47</v>
      </c>
      <c r="W764" s="93">
        <f t="shared" si="243"/>
        <v>452744.53333333333</v>
      </c>
      <c r="X764" s="94">
        <f t="shared" si="235"/>
        <v>93.710598988017423</v>
      </c>
      <c r="Y764" s="120">
        <f t="shared" si="236"/>
        <v>6.3575711660798797</v>
      </c>
    </row>
    <row r="765" spans="1:25">
      <c r="A765" s="67">
        <v>8192</v>
      </c>
      <c r="B765" s="67">
        <f t="shared" si="238"/>
        <v>25.3</v>
      </c>
      <c r="C765" s="112">
        <f t="shared" si="248"/>
        <v>14.74</v>
      </c>
      <c r="D765" s="116"/>
      <c r="E765" s="68">
        <f t="shared" si="237"/>
        <v>2839.5992245161437</v>
      </c>
      <c r="F765" s="80">
        <f t="shared" si="244"/>
        <v>0.85900000000000065</v>
      </c>
      <c r="G765" s="80">
        <f t="shared" si="245"/>
        <v>9.5899999999998382</v>
      </c>
      <c r="H765" s="80">
        <f t="shared" si="251"/>
        <v>4.7949999999999191</v>
      </c>
      <c r="I765" s="80">
        <f t="shared" si="251"/>
        <v>4.7949999999999191</v>
      </c>
      <c r="J765" s="81">
        <f t="shared" si="239"/>
        <v>8.3788099999998664</v>
      </c>
      <c r="K765" s="82">
        <f t="shared" si="240"/>
        <v>192.64580899024043</v>
      </c>
      <c r="L765" s="70">
        <f t="shared" si="241"/>
        <v>4.9699651313933203E+45</v>
      </c>
      <c r="M765" s="67">
        <f t="shared" si="247"/>
        <v>151.80000000000007</v>
      </c>
      <c r="N765" s="71">
        <v>759</v>
      </c>
      <c r="O765" s="94">
        <f t="shared" si="242"/>
        <v>759</v>
      </c>
      <c r="P765" s="94">
        <f t="shared" si="229"/>
        <v>10</v>
      </c>
      <c r="Q765" s="72">
        <v>1</v>
      </c>
      <c r="R765" s="94">
        <f t="shared" si="230"/>
        <v>0.90909090909090906</v>
      </c>
      <c r="S765" s="93">
        <f t="shared" si="231"/>
        <v>3.4923649096644562E+39</v>
      </c>
      <c r="T765" s="93">
        <f t="shared" si="232"/>
        <v>4.6422472968489155E+44</v>
      </c>
      <c r="U765" s="93">
        <f t="shared" si="233"/>
        <v>4.9699651313933199E+46</v>
      </c>
      <c r="V765" s="93">
        <f t="shared" si="234"/>
        <v>2.4849825656966598E+47</v>
      </c>
      <c r="W765" s="93">
        <f t="shared" si="243"/>
        <v>453017.59999999998</v>
      </c>
      <c r="X765" s="94">
        <f t="shared" si="235"/>
        <v>107.05946524578417</v>
      </c>
      <c r="Y765" s="120">
        <f t="shared" si="236"/>
        <v>7.2631930288863069</v>
      </c>
    </row>
    <row r="766" spans="1:25">
      <c r="A766" s="67">
        <v>8192</v>
      </c>
      <c r="B766" s="67">
        <f t="shared" si="238"/>
        <v>25.333333333333332</v>
      </c>
      <c r="C766" s="112">
        <f t="shared" si="248"/>
        <v>14.74</v>
      </c>
      <c r="D766" s="116"/>
      <c r="E766" s="68">
        <f t="shared" si="237"/>
        <v>2851.3622015998581</v>
      </c>
      <c r="F766" s="80">
        <f t="shared" si="244"/>
        <v>0.86000000000000065</v>
      </c>
      <c r="G766" s="80">
        <f t="shared" si="245"/>
        <v>9.599999999999838</v>
      </c>
      <c r="H766" s="80">
        <f t="shared" si="251"/>
        <v>4.799999999999919</v>
      </c>
      <c r="I766" s="80">
        <f t="shared" si="251"/>
        <v>4.799999999999919</v>
      </c>
      <c r="J766" s="81">
        <f t="shared" si="239"/>
        <v>8.3959999999998658</v>
      </c>
      <c r="K766" s="82">
        <f t="shared" si="240"/>
        <v>193.44383999999036</v>
      </c>
      <c r="L766" s="70">
        <f t="shared" si="241"/>
        <v>5.7089907708241298E+45</v>
      </c>
      <c r="M766" s="67">
        <f t="shared" si="247"/>
        <v>152.00000000000009</v>
      </c>
      <c r="N766" s="71">
        <v>760</v>
      </c>
      <c r="O766" s="94">
        <f t="shared" si="242"/>
        <v>760</v>
      </c>
      <c r="P766" s="94">
        <f t="shared" si="229"/>
        <v>10</v>
      </c>
      <c r="Q766" s="72">
        <v>3</v>
      </c>
      <c r="R766" s="94">
        <f t="shared" si="230"/>
        <v>0.90909090909090906</v>
      </c>
      <c r="S766" s="93">
        <f t="shared" si="231"/>
        <v>1.0477094728993368E+40</v>
      </c>
      <c r="T766" s="93">
        <f t="shared" si="232"/>
        <v>1.4002857924357299E+45</v>
      </c>
      <c r="U766" s="93">
        <f t="shared" si="233"/>
        <v>5.7089907708241296E+46</v>
      </c>
      <c r="V766" s="93">
        <f t="shared" si="234"/>
        <v>2.854495385412065E+47</v>
      </c>
      <c r="W766" s="93">
        <f t="shared" si="243"/>
        <v>453290.66666666663</v>
      </c>
      <c r="X766" s="94">
        <f t="shared" si="235"/>
        <v>40.770182784570096</v>
      </c>
      <c r="Y766" s="120">
        <f t="shared" si="236"/>
        <v>2.7659554127930863</v>
      </c>
    </row>
    <row r="767" spans="1:25">
      <c r="A767" s="67">
        <v>8192</v>
      </c>
      <c r="B767" s="67">
        <f t="shared" si="238"/>
        <v>25.366666666666667</v>
      </c>
      <c r="C767" s="112">
        <f t="shared" si="248"/>
        <v>14.74</v>
      </c>
      <c r="D767" s="116"/>
      <c r="E767" s="68">
        <f t="shared" si="237"/>
        <v>2863.162497422943</v>
      </c>
      <c r="F767" s="80">
        <f t="shared" si="244"/>
        <v>0.86100000000000065</v>
      </c>
      <c r="G767" s="80">
        <f t="shared" si="245"/>
        <v>9.6099999999998378</v>
      </c>
      <c r="H767" s="80">
        <f t="shared" si="251"/>
        <v>4.8049999999999189</v>
      </c>
      <c r="I767" s="80">
        <f t="shared" si="251"/>
        <v>4.8049999999999189</v>
      </c>
      <c r="J767" s="81">
        <f t="shared" si="239"/>
        <v>8.4132099999998662</v>
      </c>
      <c r="K767" s="82">
        <f t="shared" si="240"/>
        <v>194.24440281024036</v>
      </c>
      <c r="L767" s="70">
        <f t="shared" si="241"/>
        <v>6.5579083071389345E+45</v>
      </c>
      <c r="M767" s="67">
        <f t="shared" si="247"/>
        <v>152.20000000000007</v>
      </c>
      <c r="N767" s="71">
        <v>761</v>
      </c>
      <c r="O767" s="94">
        <f t="shared" si="242"/>
        <v>761</v>
      </c>
      <c r="P767" s="94">
        <f t="shared" si="229"/>
        <v>10</v>
      </c>
      <c r="Q767" s="72">
        <v>1</v>
      </c>
      <c r="R767" s="94">
        <f t="shared" si="230"/>
        <v>0.90909090909090906</v>
      </c>
      <c r="S767" s="93">
        <f t="shared" si="231"/>
        <v>1.0477094728993368E+40</v>
      </c>
      <c r="T767" s="93">
        <f t="shared" si="232"/>
        <v>1.4079309488288558E+45</v>
      </c>
      <c r="U767" s="93">
        <f t="shared" si="233"/>
        <v>6.5579083071389343E+46</v>
      </c>
      <c r="V767" s="93">
        <f t="shared" si="234"/>
        <v>3.2789541535694671E+47</v>
      </c>
      <c r="W767" s="93">
        <f t="shared" si="243"/>
        <v>453563.73333333334</v>
      </c>
      <c r="X767" s="94">
        <f t="shared" si="235"/>
        <v>46.578337613743976</v>
      </c>
      <c r="Y767" s="120">
        <f t="shared" si="236"/>
        <v>3.1599957675538652</v>
      </c>
    </row>
    <row r="768" spans="1:25">
      <c r="A768" s="67">
        <v>8192</v>
      </c>
      <c r="B768" s="67">
        <f t="shared" si="238"/>
        <v>25.4</v>
      </c>
      <c r="C768" s="112">
        <f t="shared" si="248"/>
        <v>14.74</v>
      </c>
      <c r="D768" s="116"/>
      <c r="E768" s="68">
        <f t="shared" si="237"/>
        <v>2875.0001925100169</v>
      </c>
      <c r="F768" s="80">
        <f t="shared" si="244"/>
        <v>0.86200000000000065</v>
      </c>
      <c r="G768" s="80">
        <f t="shared" si="245"/>
        <v>9.6199999999998376</v>
      </c>
      <c r="H768" s="80">
        <f t="shared" si="251"/>
        <v>4.8099999999999188</v>
      </c>
      <c r="I768" s="80">
        <f t="shared" si="251"/>
        <v>4.8099999999999188</v>
      </c>
      <c r="J768" s="81">
        <f t="shared" si="239"/>
        <v>8.4304399999998658</v>
      </c>
      <c r="K768" s="82">
        <f t="shared" si="240"/>
        <v>195.04750288399029</v>
      </c>
      <c r="L768" s="70">
        <f t="shared" si="241"/>
        <v>7.5330584846318821E+45</v>
      </c>
      <c r="M768" s="67">
        <f t="shared" si="247"/>
        <v>152.40000000000006</v>
      </c>
      <c r="N768" s="71">
        <v>762</v>
      </c>
      <c r="O768" s="94">
        <f t="shared" si="242"/>
        <v>762</v>
      </c>
      <c r="P768" s="94">
        <f t="shared" si="229"/>
        <v>10</v>
      </c>
      <c r="Q768" s="72">
        <v>1</v>
      </c>
      <c r="R768" s="94">
        <f t="shared" si="230"/>
        <v>0.90909090909090906</v>
      </c>
      <c r="S768" s="93">
        <f t="shared" si="231"/>
        <v>1.0477094728993368E+40</v>
      </c>
      <c r="T768" s="93">
        <f t="shared" si="232"/>
        <v>1.4156097702266457E+45</v>
      </c>
      <c r="U768" s="93">
        <f t="shared" si="233"/>
        <v>7.5330584846318816E+46</v>
      </c>
      <c r="V768" s="93">
        <f t="shared" si="234"/>
        <v>3.7665292423159408E+47</v>
      </c>
      <c r="W768" s="93">
        <f t="shared" si="243"/>
        <v>453836.79999999999</v>
      </c>
      <c r="X768" s="94">
        <f t="shared" si="235"/>
        <v>53.214230666307174</v>
      </c>
      <c r="Y768" s="120">
        <f t="shared" si="236"/>
        <v>3.6101920397766061</v>
      </c>
    </row>
    <row r="769" spans="1:25">
      <c r="A769" s="67">
        <v>8192</v>
      </c>
      <c r="B769" s="67">
        <f t="shared" si="238"/>
        <v>25.433333333333334</v>
      </c>
      <c r="C769" s="112">
        <f t="shared" si="248"/>
        <v>14.74</v>
      </c>
      <c r="D769" s="116"/>
      <c r="E769" s="68">
        <f t="shared" si="237"/>
        <v>2886.8753674741415</v>
      </c>
      <c r="F769" s="80">
        <f t="shared" si="244"/>
        <v>0.86300000000000066</v>
      </c>
      <c r="G769" s="80">
        <f t="shared" si="245"/>
        <v>9.6299999999998374</v>
      </c>
      <c r="H769" s="80">
        <f t="shared" si="251"/>
        <v>4.8149999999999187</v>
      </c>
      <c r="I769" s="80">
        <f t="shared" si="251"/>
        <v>4.8149999999999187</v>
      </c>
      <c r="J769" s="81">
        <f t="shared" si="239"/>
        <v>8.4476899999998647</v>
      </c>
      <c r="K769" s="82">
        <f t="shared" si="240"/>
        <v>195.85314569024027</v>
      </c>
      <c r="L769" s="70">
        <f t="shared" si="241"/>
        <v>8.6532118893931003E+45</v>
      </c>
      <c r="M769" s="67">
        <f t="shared" si="247"/>
        <v>152.60000000000008</v>
      </c>
      <c r="N769" s="71">
        <v>763</v>
      </c>
      <c r="O769" s="94">
        <f t="shared" si="242"/>
        <v>763</v>
      </c>
      <c r="P769" s="94">
        <f t="shared" si="229"/>
        <v>10</v>
      </c>
      <c r="Q769" s="72">
        <v>1</v>
      </c>
      <c r="R769" s="94">
        <f t="shared" si="230"/>
        <v>0.90909090909090906</v>
      </c>
      <c r="S769" s="93">
        <f t="shared" si="231"/>
        <v>1.0477094728993368E+40</v>
      </c>
      <c r="T769" s="93">
        <f t="shared" si="232"/>
        <v>1.4233223688734305E+45</v>
      </c>
      <c r="U769" s="93">
        <f t="shared" si="233"/>
        <v>8.6532118893931006E+46</v>
      </c>
      <c r="V769" s="93">
        <f t="shared" si="234"/>
        <v>4.3266059446965502E+47</v>
      </c>
      <c r="W769" s="93">
        <f t="shared" si="243"/>
        <v>454109.8666666667</v>
      </c>
      <c r="X769" s="94">
        <f t="shared" si="235"/>
        <v>60.795868024207181</v>
      </c>
      <c r="Y769" s="120">
        <f t="shared" si="236"/>
        <v>4.1245500694848829</v>
      </c>
    </row>
    <row r="770" spans="1:25">
      <c r="A770" s="67">
        <v>8192</v>
      </c>
      <c r="B770" s="67">
        <f t="shared" si="238"/>
        <v>25.466666666666665</v>
      </c>
      <c r="C770" s="112">
        <f t="shared" si="248"/>
        <v>14.74</v>
      </c>
      <c r="D770" s="116"/>
      <c r="E770" s="68">
        <f t="shared" si="237"/>
        <v>2898.788103016816</v>
      </c>
      <c r="F770" s="80">
        <f t="shared" si="244"/>
        <v>0.86400000000000066</v>
      </c>
      <c r="G770" s="80">
        <f t="shared" si="245"/>
        <v>9.6399999999998371</v>
      </c>
      <c r="H770" s="80">
        <f t="shared" si="251"/>
        <v>4.8199999999999186</v>
      </c>
      <c r="I770" s="80">
        <f t="shared" si="251"/>
        <v>4.8199999999999186</v>
      </c>
      <c r="J770" s="81">
        <f t="shared" si="239"/>
        <v>8.4649599999998646</v>
      </c>
      <c r="K770" s="82">
        <f t="shared" si="240"/>
        <v>196.66133670399023</v>
      </c>
      <c r="L770" s="70">
        <f t="shared" si="241"/>
        <v>9.9399302627866405E+45</v>
      </c>
      <c r="M770" s="67">
        <f t="shared" si="247"/>
        <v>152.80000000000007</v>
      </c>
      <c r="N770" s="71">
        <v>764</v>
      </c>
      <c r="O770" s="94">
        <f t="shared" si="242"/>
        <v>764</v>
      </c>
      <c r="P770" s="94">
        <f t="shared" si="229"/>
        <v>10</v>
      </c>
      <c r="Q770" s="72">
        <v>1</v>
      </c>
      <c r="R770" s="94">
        <f t="shared" si="230"/>
        <v>0.90909090909090906</v>
      </c>
      <c r="S770" s="93">
        <f t="shared" si="231"/>
        <v>1.0477094728993368E+40</v>
      </c>
      <c r="T770" s="93">
        <f t="shared" si="232"/>
        <v>1.4310688572655627E+45</v>
      </c>
      <c r="U770" s="93">
        <f t="shared" si="233"/>
        <v>9.9399302627866398E+46</v>
      </c>
      <c r="V770" s="93">
        <f t="shared" si="234"/>
        <v>4.9699651313933197E+47</v>
      </c>
      <c r="W770" s="93">
        <f t="shared" si="243"/>
        <v>454382.93333333335</v>
      </c>
      <c r="X770" s="94">
        <f t="shared" si="235"/>
        <v>69.458085208978119</v>
      </c>
      <c r="Y770" s="120">
        <f t="shared" si="236"/>
        <v>4.7122174497271452</v>
      </c>
    </row>
    <row r="771" spans="1:25">
      <c r="A771" s="67">
        <v>8192</v>
      </c>
      <c r="B771" s="67">
        <f t="shared" si="238"/>
        <v>25.5</v>
      </c>
      <c r="C771" s="112">
        <f t="shared" si="248"/>
        <v>14.74</v>
      </c>
      <c r="D771" s="116"/>
      <c r="E771" s="68">
        <f t="shared" si="237"/>
        <v>2910.7384799279803</v>
      </c>
      <c r="F771" s="80">
        <f t="shared" si="244"/>
        <v>0.86500000000000066</v>
      </c>
      <c r="G771" s="80">
        <f t="shared" si="245"/>
        <v>9.6499999999998369</v>
      </c>
      <c r="H771" s="80">
        <f t="shared" si="251"/>
        <v>4.8249999999999185</v>
      </c>
      <c r="I771" s="80">
        <f t="shared" si="251"/>
        <v>4.8249999999999185</v>
      </c>
      <c r="J771" s="81">
        <f t="shared" si="239"/>
        <v>8.4822499999998655</v>
      </c>
      <c r="K771" s="82">
        <f t="shared" si="240"/>
        <v>197.47208140624019</v>
      </c>
      <c r="L771" s="70">
        <f t="shared" si="241"/>
        <v>1.141798154164826E+46</v>
      </c>
      <c r="M771" s="67">
        <f t="shared" si="247"/>
        <v>153.00000000000009</v>
      </c>
      <c r="N771" s="71">
        <v>765</v>
      </c>
      <c r="O771" s="94">
        <f t="shared" si="242"/>
        <v>765</v>
      </c>
      <c r="P771" s="94">
        <f t="shared" ref="P771:P834" si="252">Q$3</f>
        <v>10</v>
      </c>
      <c r="Q771" s="72">
        <v>1</v>
      </c>
      <c r="R771" s="94">
        <f t="shared" ref="R771:R834" si="253">R$3/U$3</f>
        <v>0.90909090909090906</v>
      </c>
      <c r="S771" s="93">
        <f t="shared" ref="S771:S834" si="254">S770*Q771</f>
        <v>1.0477094728993368E+40</v>
      </c>
      <c r="T771" s="93">
        <f t="shared" ref="T771:T834" si="255">O771*S771*$K771*R771</f>
        <v>1.4388493481517012E+45</v>
      </c>
      <c r="U771" s="93">
        <f t="shared" ref="U771:U834" si="256">P771*POWER($M$1,O771)</f>
        <v>1.1417981541648259E+47</v>
      </c>
      <c r="V771" s="93">
        <f t="shared" ref="V771:V834" si="257">$L771*P771*5</f>
        <v>5.70899077082413E+47</v>
      </c>
      <c r="W771" s="93">
        <f t="shared" si="243"/>
        <v>454656</v>
      </c>
      <c r="X771" s="94">
        <f t="shared" ref="X771:X834" si="258">U771/T771</f>
        <v>79.354948148778917</v>
      </c>
      <c r="Y771" s="120">
        <f t="shared" ref="Y771:Y834" si="259">X771/(($C771/R$3))</f>
        <v>5.3836464144354759</v>
      </c>
    </row>
    <row r="772" spans="1:25">
      <c r="A772" s="67">
        <v>8192</v>
      </c>
      <c r="B772" s="67">
        <f t="shared" si="238"/>
        <v>25.533333333333335</v>
      </c>
      <c r="C772" s="112">
        <f t="shared" si="248"/>
        <v>14.74</v>
      </c>
      <c r="D772" s="116"/>
      <c r="E772" s="68">
        <f t="shared" si="237"/>
        <v>2922.7265790860142</v>
      </c>
      <c r="F772" s="80">
        <f t="shared" si="244"/>
        <v>0.86600000000000066</v>
      </c>
      <c r="G772" s="80">
        <f t="shared" si="245"/>
        <v>9.6599999999998367</v>
      </c>
      <c r="H772" s="80">
        <f t="shared" si="251"/>
        <v>4.8299999999999184</v>
      </c>
      <c r="I772" s="80">
        <f t="shared" si="251"/>
        <v>4.8299999999999184</v>
      </c>
      <c r="J772" s="81">
        <f t="shared" si="239"/>
        <v>8.4995599999998639</v>
      </c>
      <c r="K772" s="82">
        <f t="shared" si="240"/>
        <v>198.28538528399011</v>
      </c>
      <c r="L772" s="70">
        <f t="shared" si="241"/>
        <v>1.3115816614277869E+46</v>
      </c>
      <c r="M772" s="67">
        <f t="shared" si="247"/>
        <v>153.20000000000007</v>
      </c>
      <c r="N772" s="71">
        <v>766</v>
      </c>
      <c r="O772" s="94">
        <f t="shared" si="242"/>
        <v>766</v>
      </c>
      <c r="P772" s="94">
        <f t="shared" si="252"/>
        <v>10</v>
      </c>
      <c r="Q772" s="72">
        <v>1</v>
      </c>
      <c r="R772" s="94">
        <f t="shared" si="253"/>
        <v>0.90909090909090906</v>
      </c>
      <c r="S772" s="93">
        <f t="shared" si="254"/>
        <v>1.0477094728993368E+40</v>
      </c>
      <c r="T772" s="93">
        <f t="shared" si="255"/>
        <v>1.4466639545330991E+45</v>
      </c>
      <c r="U772" s="93">
        <f t="shared" si="256"/>
        <v>1.3115816614277869E+47</v>
      </c>
      <c r="V772" s="93">
        <f t="shared" si="257"/>
        <v>6.5579083071389343E+47</v>
      </c>
      <c r="W772" s="93">
        <f t="shared" si="243"/>
        <v>454929.06666666665</v>
      </c>
      <c r="X772" s="94">
        <f t="shared" si="258"/>
        <v>90.662496796022737</v>
      </c>
      <c r="Y772" s="120">
        <f t="shared" si="259"/>
        <v>6.1507799725931296</v>
      </c>
    </row>
    <row r="773" spans="1:25">
      <c r="A773" s="67">
        <v>8192</v>
      </c>
      <c r="B773" s="67">
        <f t="shared" si="238"/>
        <v>25.566666666666666</v>
      </c>
      <c r="C773" s="112">
        <f t="shared" si="248"/>
        <v>14.74</v>
      </c>
      <c r="D773" s="116"/>
      <c r="E773" s="68">
        <f t="shared" si="237"/>
        <v>2934.7524814577387</v>
      </c>
      <c r="F773" s="80">
        <f t="shared" si="244"/>
        <v>0.86700000000000066</v>
      </c>
      <c r="G773" s="80">
        <f t="shared" si="245"/>
        <v>9.6699999999998365</v>
      </c>
      <c r="H773" s="80">
        <f t="shared" si="251"/>
        <v>4.8349999999999183</v>
      </c>
      <c r="I773" s="80">
        <f t="shared" si="251"/>
        <v>4.8349999999999183</v>
      </c>
      <c r="J773" s="81">
        <f t="shared" si="239"/>
        <v>8.5168899999998633</v>
      </c>
      <c r="K773" s="82">
        <f t="shared" si="240"/>
        <v>199.10125383024007</v>
      </c>
      <c r="L773" s="70">
        <f t="shared" si="241"/>
        <v>1.5066116969263772E+46</v>
      </c>
      <c r="M773" s="67">
        <f t="shared" si="247"/>
        <v>153.40000000000006</v>
      </c>
      <c r="N773" s="71">
        <v>767</v>
      </c>
      <c r="O773" s="94">
        <f t="shared" si="242"/>
        <v>767</v>
      </c>
      <c r="P773" s="94">
        <f t="shared" si="252"/>
        <v>10</v>
      </c>
      <c r="Q773" s="72">
        <v>1</v>
      </c>
      <c r="R773" s="94">
        <f t="shared" si="253"/>
        <v>0.90909090909090906</v>
      </c>
      <c r="S773" s="93">
        <f t="shared" si="254"/>
        <v>1.0477094728993368E+40</v>
      </c>
      <c r="T773" s="93">
        <f t="shared" si="255"/>
        <v>1.4545127896638885E+45</v>
      </c>
      <c r="U773" s="93">
        <f t="shared" si="256"/>
        <v>1.5066116969263771E+47</v>
      </c>
      <c r="V773" s="93">
        <f t="shared" si="257"/>
        <v>7.5330584846318849E+47</v>
      </c>
      <c r="W773" s="93">
        <f t="shared" si="243"/>
        <v>455202.1333333333</v>
      </c>
      <c r="X773" s="94">
        <f t="shared" si="258"/>
        <v>103.58188031296223</v>
      </c>
      <c r="Y773" s="120">
        <f t="shared" si="259"/>
        <v>7.0272646073922811</v>
      </c>
    </row>
    <row r="774" spans="1:25">
      <c r="A774" s="67">
        <v>8192</v>
      </c>
      <c r="B774" s="67">
        <f t="shared" si="238"/>
        <v>25.6</v>
      </c>
      <c r="C774" s="112">
        <f t="shared" si="248"/>
        <v>14.74</v>
      </c>
      <c r="D774" s="116"/>
      <c r="E774" s="68">
        <f t="shared" ref="E774:E837" si="260">C774*K774*1</f>
        <v>2946.8162680984133</v>
      </c>
      <c r="F774" s="80">
        <f t="shared" si="244"/>
        <v>0.86800000000000066</v>
      </c>
      <c r="G774" s="80">
        <f t="shared" si="245"/>
        <v>9.6799999999998363</v>
      </c>
      <c r="H774" s="80">
        <f t="shared" si="251"/>
        <v>4.8399999999999181</v>
      </c>
      <c r="I774" s="80">
        <f t="shared" si="251"/>
        <v>4.8399999999999181</v>
      </c>
      <c r="J774" s="81">
        <f t="shared" si="239"/>
        <v>8.5342399999998637</v>
      </c>
      <c r="K774" s="82">
        <f t="shared" si="240"/>
        <v>199.91969254399004</v>
      </c>
      <c r="L774" s="70">
        <f t="shared" si="241"/>
        <v>1.7306423778786208E+46</v>
      </c>
      <c r="M774" s="67">
        <f t="shared" si="247"/>
        <v>153.60000000000008</v>
      </c>
      <c r="N774" s="71">
        <v>768</v>
      </c>
      <c r="O774" s="94">
        <f t="shared" si="242"/>
        <v>768</v>
      </c>
      <c r="P774" s="94">
        <f t="shared" si="252"/>
        <v>10</v>
      </c>
      <c r="Q774" s="72">
        <v>1</v>
      </c>
      <c r="R774" s="94">
        <f t="shared" si="253"/>
        <v>0.90909090909090906</v>
      </c>
      <c r="S774" s="93">
        <f t="shared" si="254"/>
        <v>1.0477094728993368E+40</v>
      </c>
      <c r="T774" s="93">
        <f t="shared" si="255"/>
        <v>1.462395967051366E+45</v>
      </c>
      <c r="U774" s="93">
        <f t="shared" si="256"/>
        <v>1.7306423778786207E+47</v>
      </c>
      <c r="V774" s="93">
        <f t="shared" si="257"/>
        <v>8.6532118893931036E+47</v>
      </c>
      <c r="W774" s="93">
        <f t="shared" si="243"/>
        <v>455475.20000000001</v>
      </c>
      <c r="X774" s="94">
        <f t="shared" si="258"/>
        <v>118.34293972843217</v>
      </c>
      <c r="Y774" s="120">
        <f t="shared" si="259"/>
        <v>8.0286933330008257</v>
      </c>
    </row>
    <row r="775" spans="1:25">
      <c r="A775" s="67">
        <v>8192</v>
      </c>
      <c r="B775" s="67">
        <f t="shared" ref="B775:B838" si="261">N775/30</f>
        <v>25.633333333333333</v>
      </c>
      <c r="C775" s="112">
        <f t="shared" si="248"/>
        <v>14.74</v>
      </c>
      <c r="D775" s="116"/>
      <c r="E775" s="68">
        <f t="shared" si="260"/>
        <v>2958.918020151737</v>
      </c>
      <c r="F775" s="80">
        <f t="shared" si="244"/>
        <v>0.86900000000000066</v>
      </c>
      <c r="G775" s="80">
        <f t="shared" si="245"/>
        <v>9.6899999999998361</v>
      </c>
      <c r="H775" s="80">
        <f t="shared" si="251"/>
        <v>4.844999999999918</v>
      </c>
      <c r="I775" s="80">
        <f t="shared" si="251"/>
        <v>4.844999999999918</v>
      </c>
      <c r="J775" s="81">
        <f t="shared" ref="J775:J838" si="262">(1-F775)+F775*G775</f>
        <v>8.5516099999998616</v>
      </c>
      <c r="K775" s="82">
        <f t="shared" ref="K775:K838" si="263">J775*H775*I775</f>
        <v>200.74070693023995</v>
      </c>
      <c r="L775" s="70">
        <f t="shared" ref="L775:L838" si="264">POWER($M$1,N775)</f>
        <v>1.9879860525573289E+46</v>
      </c>
      <c r="M775" s="67">
        <f t="shared" si="247"/>
        <v>153.80000000000007</v>
      </c>
      <c r="N775" s="71">
        <v>769</v>
      </c>
      <c r="O775" s="94">
        <f t="shared" ref="O775:O838" si="265">$N775-P$3</f>
        <v>769</v>
      </c>
      <c r="P775" s="94">
        <f t="shared" si="252"/>
        <v>10</v>
      </c>
      <c r="Q775" s="72">
        <v>1</v>
      </c>
      <c r="R775" s="94">
        <f t="shared" si="253"/>
        <v>0.90909090909090906</v>
      </c>
      <c r="S775" s="93">
        <f t="shared" si="254"/>
        <v>1.0477094728993368E+40</v>
      </c>
      <c r="T775" s="93">
        <f t="shared" si="255"/>
        <v>1.470313600456278E+45</v>
      </c>
      <c r="U775" s="93">
        <f t="shared" si="256"/>
        <v>1.9879860525573288E+47</v>
      </c>
      <c r="V775" s="93">
        <f t="shared" si="257"/>
        <v>9.9399302627866442E+47</v>
      </c>
      <c r="W775" s="93">
        <f t="shared" ref="W775:W838" si="266">$A775*(30+$B775)</f>
        <v>455748.26666666666</v>
      </c>
      <c r="X775" s="94">
        <f t="shared" si="258"/>
        <v>135.20830195275369</v>
      </c>
      <c r="Y775" s="120">
        <f t="shared" si="259"/>
        <v>9.1728834431990283</v>
      </c>
    </row>
    <row r="776" spans="1:25">
      <c r="A776" s="67">
        <v>8192</v>
      </c>
      <c r="B776" s="67">
        <f t="shared" si="261"/>
        <v>25.666666666666668</v>
      </c>
      <c r="C776" s="112">
        <f t="shared" si="248"/>
        <v>14.74</v>
      </c>
      <c r="D776" s="116"/>
      <c r="E776" s="68">
        <f t="shared" si="260"/>
        <v>2971.0578188498516</v>
      </c>
      <c r="F776" s="80">
        <f t="shared" ref="F776:F839" si="267">F775+0.1%</f>
        <v>0.87000000000000066</v>
      </c>
      <c r="G776" s="80">
        <f t="shared" ref="G776:G839" si="268">G775+1%</f>
        <v>9.6999999999998359</v>
      </c>
      <c r="H776" s="80">
        <f t="shared" ref="H776:I791" si="269">H775+0.5%</f>
        <v>4.8499999999999179</v>
      </c>
      <c r="I776" s="80">
        <f t="shared" si="269"/>
        <v>4.8499999999999179</v>
      </c>
      <c r="J776" s="81">
        <f t="shared" si="262"/>
        <v>8.5689999999998623</v>
      </c>
      <c r="K776" s="82">
        <f t="shared" si="263"/>
        <v>201.56430249998994</v>
      </c>
      <c r="L776" s="70">
        <f t="shared" si="264"/>
        <v>2.2835963083296529E+46</v>
      </c>
      <c r="M776" s="67">
        <f t="shared" ref="M776:M839" si="270">LOG(L776,2)</f>
        <v>154.00000000000006</v>
      </c>
      <c r="N776" s="71">
        <v>770</v>
      </c>
      <c r="O776" s="94">
        <f t="shared" si="265"/>
        <v>770</v>
      </c>
      <c r="P776" s="94">
        <f t="shared" si="252"/>
        <v>10</v>
      </c>
      <c r="Q776" s="72">
        <v>3</v>
      </c>
      <c r="R776" s="94">
        <f t="shared" si="253"/>
        <v>0.90909090909090906</v>
      </c>
      <c r="S776" s="93">
        <f t="shared" si="254"/>
        <v>3.1431284186980105E+40</v>
      </c>
      <c r="T776" s="93">
        <f t="shared" si="255"/>
        <v>4.4347974116793257E+45</v>
      </c>
      <c r="U776" s="93">
        <f t="shared" si="256"/>
        <v>2.283596308329653E+47</v>
      </c>
      <c r="V776" s="93">
        <f t="shared" si="257"/>
        <v>1.1417981541648265E+48</v>
      </c>
      <c r="W776" s="93">
        <f t="shared" si="266"/>
        <v>456021.33333333337</v>
      </c>
      <c r="X776" s="94">
        <f t="shared" si="258"/>
        <v>51.492686054060883</v>
      </c>
      <c r="Y776" s="120">
        <f t="shared" si="259"/>
        <v>3.4933979683894765</v>
      </c>
    </row>
    <row r="777" spans="1:25">
      <c r="A777" s="67">
        <v>8192</v>
      </c>
      <c r="B777" s="67">
        <f t="shared" si="261"/>
        <v>25.7</v>
      </c>
      <c r="C777" s="112">
        <f t="shared" si="248"/>
        <v>14.74</v>
      </c>
      <c r="D777" s="116"/>
      <c r="E777" s="68">
        <f t="shared" si="260"/>
        <v>2983.2357455133365</v>
      </c>
      <c r="F777" s="80">
        <f t="shared" si="267"/>
        <v>0.87100000000000066</v>
      </c>
      <c r="G777" s="80">
        <f t="shared" si="268"/>
        <v>9.7099999999998357</v>
      </c>
      <c r="H777" s="80">
        <f t="shared" si="269"/>
        <v>4.8549999999999178</v>
      </c>
      <c r="I777" s="80">
        <f t="shared" si="269"/>
        <v>4.8549999999999178</v>
      </c>
      <c r="J777" s="81">
        <f t="shared" si="262"/>
        <v>8.5864099999998622</v>
      </c>
      <c r="K777" s="82">
        <f t="shared" si="263"/>
        <v>202.39048477023991</v>
      </c>
      <c r="L777" s="70">
        <f t="shared" si="264"/>
        <v>2.6231633228555748E+46</v>
      </c>
      <c r="M777" s="67">
        <f t="shared" si="270"/>
        <v>154.20000000000007</v>
      </c>
      <c r="N777" s="71">
        <v>771</v>
      </c>
      <c r="O777" s="94">
        <f t="shared" si="265"/>
        <v>771</v>
      </c>
      <c r="P777" s="94">
        <f t="shared" si="252"/>
        <v>10</v>
      </c>
      <c r="Q777" s="72">
        <v>1</v>
      </c>
      <c r="R777" s="94">
        <f t="shared" si="253"/>
        <v>0.90909090909090906</v>
      </c>
      <c r="S777" s="93">
        <f t="shared" si="254"/>
        <v>3.1431284186980105E+40</v>
      </c>
      <c r="T777" s="93">
        <f t="shared" si="255"/>
        <v>4.4587580748910866E+45</v>
      </c>
      <c r="U777" s="93">
        <f t="shared" si="256"/>
        <v>2.6231633228555749E+47</v>
      </c>
      <c r="V777" s="93">
        <f t="shared" si="257"/>
        <v>1.3115816614277875E+48</v>
      </c>
      <c r="W777" s="93">
        <f t="shared" si="266"/>
        <v>456294.40000000002</v>
      </c>
      <c r="X777" s="94">
        <f t="shared" si="258"/>
        <v>58.831703330745313</v>
      </c>
      <c r="Y777" s="120">
        <f t="shared" si="259"/>
        <v>3.9912960197249192</v>
      </c>
    </row>
    <row r="778" spans="1:25">
      <c r="A778" s="67">
        <v>8192</v>
      </c>
      <c r="B778" s="67">
        <f t="shared" si="261"/>
        <v>25.733333333333334</v>
      </c>
      <c r="C778" s="112">
        <f t="shared" si="248"/>
        <v>14.74</v>
      </c>
      <c r="D778" s="116"/>
      <c r="E778" s="68">
        <f t="shared" si="260"/>
        <v>2995.4518815512106</v>
      </c>
      <c r="F778" s="80">
        <f t="shared" si="267"/>
        <v>0.87200000000000066</v>
      </c>
      <c r="G778" s="80">
        <f t="shared" si="268"/>
        <v>9.7199999999998354</v>
      </c>
      <c r="H778" s="80">
        <f t="shared" si="269"/>
        <v>4.8599999999999177</v>
      </c>
      <c r="I778" s="80">
        <f t="shared" si="269"/>
        <v>4.8599999999999177</v>
      </c>
      <c r="J778" s="81">
        <f t="shared" si="262"/>
        <v>8.6038399999998632</v>
      </c>
      <c r="K778" s="82">
        <f t="shared" si="263"/>
        <v>203.21925926398987</v>
      </c>
      <c r="L778" s="70">
        <f t="shared" si="264"/>
        <v>3.0132233938527549E+46</v>
      </c>
      <c r="M778" s="67">
        <f t="shared" si="270"/>
        <v>154.40000000000006</v>
      </c>
      <c r="N778" s="71">
        <v>772</v>
      </c>
      <c r="O778" s="94">
        <f t="shared" si="265"/>
        <v>772</v>
      </c>
      <c r="P778" s="94">
        <f t="shared" si="252"/>
        <v>10</v>
      </c>
      <c r="Q778" s="72">
        <v>1</v>
      </c>
      <c r="R778" s="94">
        <f t="shared" si="253"/>
        <v>0.90909090909090906</v>
      </c>
      <c r="S778" s="93">
        <f t="shared" si="254"/>
        <v>3.1431284186980105E+40</v>
      </c>
      <c r="T778" s="93">
        <f t="shared" si="255"/>
        <v>4.4828231345725552E+45</v>
      </c>
      <c r="U778" s="93">
        <f t="shared" si="256"/>
        <v>3.0132233938527551E+47</v>
      </c>
      <c r="V778" s="93">
        <f t="shared" si="257"/>
        <v>1.5066116969263776E+48</v>
      </c>
      <c r="W778" s="93">
        <f t="shared" si="266"/>
        <v>456567.46666666667</v>
      </c>
      <c r="X778" s="94">
        <f t="shared" si="258"/>
        <v>67.217092965682468</v>
      </c>
      <c r="Y778" s="120">
        <f t="shared" si="259"/>
        <v>4.5601826978074946</v>
      </c>
    </row>
    <row r="779" spans="1:25">
      <c r="A779" s="67">
        <v>8192</v>
      </c>
      <c r="B779" s="67">
        <f t="shared" si="261"/>
        <v>25.766666666666666</v>
      </c>
      <c r="C779" s="112">
        <f t="shared" si="248"/>
        <v>14.74</v>
      </c>
      <c r="D779" s="116"/>
      <c r="E779" s="68">
        <f t="shared" si="260"/>
        <v>3007.7063084609354</v>
      </c>
      <c r="F779" s="80">
        <f t="shared" si="267"/>
        <v>0.87300000000000066</v>
      </c>
      <c r="G779" s="80">
        <f t="shared" si="268"/>
        <v>9.7299999999998352</v>
      </c>
      <c r="H779" s="80">
        <f t="shared" si="269"/>
        <v>4.8649999999999176</v>
      </c>
      <c r="I779" s="80">
        <f t="shared" si="269"/>
        <v>4.8649999999999176</v>
      </c>
      <c r="J779" s="81">
        <f t="shared" si="262"/>
        <v>8.6212899999998616</v>
      </c>
      <c r="K779" s="82">
        <f t="shared" si="263"/>
        <v>204.05063151023984</v>
      </c>
      <c r="L779" s="70">
        <f t="shared" si="264"/>
        <v>3.4612847557572422E+46</v>
      </c>
      <c r="M779" s="67">
        <f t="shared" si="270"/>
        <v>154.60000000000008</v>
      </c>
      <c r="N779" s="71">
        <v>773</v>
      </c>
      <c r="O779" s="94">
        <f t="shared" si="265"/>
        <v>773</v>
      </c>
      <c r="P779" s="94">
        <f t="shared" si="252"/>
        <v>10</v>
      </c>
      <c r="Q779" s="72">
        <v>1</v>
      </c>
      <c r="R779" s="94">
        <f t="shared" si="253"/>
        <v>0.90909090909090906</v>
      </c>
      <c r="S779" s="93">
        <f t="shared" si="254"/>
        <v>3.1431284186980105E+40</v>
      </c>
      <c r="T779" s="93">
        <f t="shared" si="255"/>
        <v>4.5069929350559493E+45</v>
      </c>
      <c r="U779" s="93">
        <f t="shared" si="256"/>
        <v>3.4612847557572423E+47</v>
      </c>
      <c r="V779" s="93">
        <f t="shared" si="257"/>
        <v>1.730642377878621E+48</v>
      </c>
      <c r="W779" s="93">
        <f t="shared" si="266"/>
        <v>456840.53333333333</v>
      </c>
      <c r="X779" s="94">
        <f t="shared" si="258"/>
        <v>76.798095884174586</v>
      </c>
      <c r="Y779" s="120">
        <f t="shared" si="259"/>
        <v>5.2101828958056027</v>
      </c>
    </row>
    <row r="780" spans="1:25">
      <c r="A780" s="67">
        <v>8192</v>
      </c>
      <c r="B780" s="67">
        <f t="shared" si="261"/>
        <v>25.8</v>
      </c>
      <c r="C780" s="112">
        <f t="shared" si="248"/>
        <v>14.74</v>
      </c>
      <c r="D780" s="116"/>
      <c r="E780" s="68">
        <f t="shared" si="260"/>
        <v>3019.9991078284088</v>
      </c>
      <c r="F780" s="80">
        <f t="shared" si="267"/>
        <v>0.87400000000000067</v>
      </c>
      <c r="G780" s="80">
        <f t="shared" si="268"/>
        <v>9.739999999999835</v>
      </c>
      <c r="H780" s="80">
        <f t="shared" si="269"/>
        <v>4.8699999999999175</v>
      </c>
      <c r="I780" s="80">
        <f t="shared" si="269"/>
        <v>4.8699999999999175</v>
      </c>
      <c r="J780" s="81">
        <f t="shared" si="262"/>
        <v>8.638759999999861</v>
      </c>
      <c r="K780" s="82">
        <f t="shared" si="263"/>
        <v>204.88460704398975</v>
      </c>
      <c r="L780" s="70">
        <f t="shared" si="264"/>
        <v>3.9759721051146582E+46</v>
      </c>
      <c r="M780" s="67">
        <f t="shared" si="270"/>
        <v>154.80000000000007</v>
      </c>
      <c r="N780" s="71">
        <v>774</v>
      </c>
      <c r="O780" s="94">
        <f t="shared" si="265"/>
        <v>774</v>
      </c>
      <c r="P780" s="94">
        <f t="shared" si="252"/>
        <v>10</v>
      </c>
      <c r="Q780" s="72">
        <v>1</v>
      </c>
      <c r="R780" s="94">
        <f t="shared" si="253"/>
        <v>0.90909090909090906</v>
      </c>
      <c r="S780" s="93">
        <f t="shared" si="254"/>
        <v>3.1431284186980105E+40</v>
      </c>
      <c r="T780" s="93">
        <f t="shared" si="255"/>
        <v>4.5312678214381252E+45</v>
      </c>
      <c r="U780" s="93">
        <f t="shared" si="256"/>
        <v>3.9759721051146583E+47</v>
      </c>
      <c r="V780" s="93">
        <f t="shared" si="257"/>
        <v>1.9879860525573292E+48</v>
      </c>
      <c r="W780" s="93">
        <f t="shared" si="266"/>
        <v>457113.59999999998</v>
      </c>
      <c r="X780" s="94">
        <f t="shared" si="258"/>
        <v>87.74524618261853</v>
      </c>
      <c r="Y780" s="120">
        <f t="shared" si="259"/>
        <v>5.9528660910867384</v>
      </c>
    </row>
    <row r="781" spans="1:25">
      <c r="A781" s="67">
        <v>8192</v>
      </c>
      <c r="B781" s="67">
        <f t="shared" si="261"/>
        <v>25.833333333333332</v>
      </c>
      <c r="C781" s="112">
        <f t="shared" si="248"/>
        <v>14.74</v>
      </c>
      <c r="D781" s="116"/>
      <c r="E781" s="68">
        <f t="shared" si="260"/>
        <v>3032.3303613279736</v>
      </c>
      <c r="F781" s="80">
        <f t="shared" si="267"/>
        <v>0.87500000000000067</v>
      </c>
      <c r="G781" s="80">
        <f t="shared" si="268"/>
        <v>9.7499999999998348</v>
      </c>
      <c r="H781" s="80">
        <f t="shared" si="269"/>
        <v>4.8749999999999174</v>
      </c>
      <c r="I781" s="80">
        <f t="shared" si="269"/>
        <v>4.8749999999999174</v>
      </c>
      <c r="J781" s="81">
        <f t="shared" si="262"/>
        <v>8.6562499999998614</v>
      </c>
      <c r="K781" s="82">
        <f t="shared" si="263"/>
        <v>205.72119140623971</v>
      </c>
      <c r="L781" s="70">
        <f t="shared" si="264"/>
        <v>4.5671926166593079E+46</v>
      </c>
      <c r="M781" s="67">
        <f t="shared" si="270"/>
        <v>155.00000000000009</v>
      </c>
      <c r="N781" s="71">
        <v>775</v>
      </c>
      <c r="O781" s="94">
        <f t="shared" si="265"/>
        <v>775</v>
      </c>
      <c r="P781" s="94">
        <f t="shared" si="252"/>
        <v>10</v>
      </c>
      <c r="Q781" s="72">
        <v>1</v>
      </c>
      <c r="R781" s="94">
        <f t="shared" si="253"/>
        <v>0.90909090909090906</v>
      </c>
      <c r="S781" s="93">
        <f t="shared" si="254"/>
        <v>3.1431284186980105E+40</v>
      </c>
      <c r="T781" s="93">
        <f t="shared" si="255"/>
        <v>4.5556481395814348E+45</v>
      </c>
      <c r="U781" s="93">
        <f t="shared" si="256"/>
        <v>4.5671926166593077E+47</v>
      </c>
      <c r="V781" s="93">
        <f t="shared" si="257"/>
        <v>2.2835963083296539E+48</v>
      </c>
      <c r="W781" s="93">
        <f t="shared" si="266"/>
        <v>457386.66666666663</v>
      </c>
      <c r="X781" s="94">
        <f t="shared" si="258"/>
        <v>100.2534102003526</v>
      </c>
      <c r="Y781" s="120">
        <f t="shared" si="259"/>
        <v>6.801452523768833</v>
      </c>
    </row>
    <row r="782" spans="1:25">
      <c r="A782" s="67">
        <v>8192</v>
      </c>
      <c r="B782" s="67">
        <f t="shared" si="261"/>
        <v>25.866666666666667</v>
      </c>
      <c r="C782" s="112">
        <f t="shared" si="248"/>
        <v>14.74</v>
      </c>
      <c r="D782" s="116"/>
      <c r="E782" s="68">
        <f t="shared" si="260"/>
        <v>3044.7001507224081</v>
      </c>
      <c r="F782" s="80">
        <f t="shared" si="267"/>
        <v>0.87600000000000067</v>
      </c>
      <c r="G782" s="80">
        <f t="shared" si="268"/>
        <v>9.7599999999998346</v>
      </c>
      <c r="H782" s="80">
        <f t="shared" si="269"/>
        <v>4.8799999999999173</v>
      </c>
      <c r="I782" s="80">
        <f t="shared" si="269"/>
        <v>4.8799999999999173</v>
      </c>
      <c r="J782" s="81">
        <f t="shared" si="262"/>
        <v>8.6737599999998611</v>
      </c>
      <c r="K782" s="82">
        <f t="shared" si="263"/>
        <v>206.56039014398968</v>
      </c>
      <c r="L782" s="70">
        <f t="shared" si="264"/>
        <v>5.2463266457111507E+46</v>
      </c>
      <c r="M782" s="67">
        <f t="shared" si="270"/>
        <v>155.20000000000007</v>
      </c>
      <c r="N782" s="71">
        <v>776</v>
      </c>
      <c r="O782" s="94">
        <f t="shared" si="265"/>
        <v>776</v>
      </c>
      <c r="P782" s="94">
        <f t="shared" si="252"/>
        <v>10</v>
      </c>
      <c r="Q782" s="72">
        <v>1</v>
      </c>
      <c r="R782" s="94">
        <f t="shared" si="253"/>
        <v>0.90909090909090906</v>
      </c>
      <c r="S782" s="93">
        <f t="shared" si="254"/>
        <v>3.1431284186980105E+40</v>
      </c>
      <c r="T782" s="93">
        <f t="shared" si="255"/>
        <v>4.58013423611458E+45</v>
      </c>
      <c r="U782" s="93">
        <f t="shared" si="256"/>
        <v>5.2463266457111507E+47</v>
      </c>
      <c r="V782" s="93">
        <f t="shared" si="257"/>
        <v>2.6231633228555753E+48</v>
      </c>
      <c r="W782" s="93">
        <f t="shared" si="266"/>
        <v>457659.73333333334</v>
      </c>
      <c r="X782" s="94">
        <f t="shared" si="258"/>
        <v>114.54525948920036</v>
      </c>
      <c r="Y782" s="120">
        <f t="shared" si="259"/>
        <v>7.7710488120217338</v>
      </c>
    </row>
    <row r="783" spans="1:25">
      <c r="A783" s="67">
        <v>8192</v>
      </c>
      <c r="B783" s="67">
        <f t="shared" si="261"/>
        <v>25.9</v>
      </c>
      <c r="C783" s="112">
        <f t="shared" si="248"/>
        <v>14.74</v>
      </c>
      <c r="D783" s="116"/>
      <c r="E783" s="68">
        <f t="shared" si="260"/>
        <v>3057.1085578629318</v>
      </c>
      <c r="F783" s="80">
        <f t="shared" si="267"/>
        <v>0.87700000000000067</v>
      </c>
      <c r="G783" s="80">
        <f t="shared" si="268"/>
        <v>9.7699999999998344</v>
      </c>
      <c r="H783" s="80">
        <f t="shared" si="269"/>
        <v>4.8849999999999172</v>
      </c>
      <c r="I783" s="80">
        <f t="shared" si="269"/>
        <v>4.8849999999999172</v>
      </c>
      <c r="J783" s="81">
        <f t="shared" si="262"/>
        <v>8.6912899999998601</v>
      </c>
      <c r="K783" s="82">
        <f t="shared" si="263"/>
        <v>207.40220881023961</v>
      </c>
      <c r="L783" s="70">
        <f t="shared" si="264"/>
        <v>6.0264467877055128E+46</v>
      </c>
      <c r="M783" s="67">
        <f t="shared" si="270"/>
        <v>155.40000000000009</v>
      </c>
      <c r="N783" s="71">
        <v>777</v>
      </c>
      <c r="O783" s="94">
        <f t="shared" si="265"/>
        <v>777</v>
      </c>
      <c r="P783" s="94">
        <f t="shared" si="252"/>
        <v>10</v>
      </c>
      <c r="Q783" s="72">
        <v>1</v>
      </c>
      <c r="R783" s="94">
        <f t="shared" si="253"/>
        <v>0.90909090909090906</v>
      </c>
      <c r="S783" s="93">
        <f t="shared" si="254"/>
        <v>3.1431284186980105E+40</v>
      </c>
      <c r="T783" s="93">
        <f t="shared" si="255"/>
        <v>4.6047264584334701E+45</v>
      </c>
      <c r="U783" s="93">
        <f t="shared" si="256"/>
        <v>6.0264467877055126E+47</v>
      </c>
      <c r="V783" s="93">
        <f t="shared" si="257"/>
        <v>3.0132233938527566E+48</v>
      </c>
      <c r="W783" s="93">
        <f t="shared" si="266"/>
        <v>457932.79999999999</v>
      </c>
      <c r="X783" s="94">
        <f t="shared" si="258"/>
        <v>130.87523965008145</v>
      </c>
      <c r="Y783" s="120">
        <f t="shared" si="259"/>
        <v>8.8789172082823242</v>
      </c>
    </row>
    <row r="784" spans="1:25">
      <c r="A784" s="67">
        <v>8192</v>
      </c>
      <c r="B784" s="67">
        <f t="shared" si="261"/>
        <v>25.933333333333334</v>
      </c>
      <c r="C784" s="112">
        <f t="shared" si="248"/>
        <v>14.74</v>
      </c>
      <c r="D784" s="116"/>
      <c r="E784" s="68">
        <f t="shared" si="260"/>
        <v>3069.5556646892064</v>
      </c>
      <c r="F784" s="80">
        <f t="shared" si="267"/>
        <v>0.87800000000000067</v>
      </c>
      <c r="G784" s="80">
        <f t="shared" si="268"/>
        <v>9.7799999999998342</v>
      </c>
      <c r="H784" s="80">
        <f t="shared" si="269"/>
        <v>4.8899999999999171</v>
      </c>
      <c r="I784" s="80">
        <f t="shared" si="269"/>
        <v>4.8899999999999171</v>
      </c>
      <c r="J784" s="81">
        <f t="shared" si="262"/>
        <v>8.70883999999986</v>
      </c>
      <c r="K784" s="82">
        <f t="shared" si="263"/>
        <v>208.24665296398959</v>
      </c>
      <c r="L784" s="70">
        <f t="shared" si="264"/>
        <v>6.9225695115144874E+46</v>
      </c>
      <c r="M784" s="67">
        <f t="shared" si="270"/>
        <v>155.60000000000008</v>
      </c>
      <c r="N784" s="71">
        <v>778</v>
      </c>
      <c r="O784" s="94">
        <f t="shared" si="265"/>
        <v>778</v>
      </c>
      <c r="P784" s="94">
        <f t="shared" si="252"/>
        <v>10</v>
      </c>
      <c r="Q784" s="72">
        <v>1</v>
      </c>
      <c r="R784" s="94">
        <f t="shared" si="253"/>
        <v>0.90909090909090906</v>
      </c>
      <c r="S784" s="93">
        <f t="shared" si="254"/>
        <v>3.1431284186980105E+40</v>
      </c>
      <c r="T784" s="93">
        <f t="shared" si="255"/>
        <v>4.6294251547020864E+45</v>
      </c>
      <c r="U784" s="93">
        <f t="shared" si="256"/>
        <v>6.9225695115144878E+47</v>
      </c>
      <c r="V784" s="93">
        <f t="shared" si="257"/>
        <v>3.461284755757244E+48</v>
      </c>
      <c r="W784" s="93">
        <f t="shared" si="266"/>
        <v>458205.8666666667</v>
      </c>
      <c r="X784" s="94">
        <f t="shared" si="258"/>
        <v>149.53410585941248</v>
      </c>
      <c r="Y784" s="120">
        <f t="shared" si="259"/>
        <v>10.144783301181308</v>
      </c>
    </row>
    <row r="785" spans="1:25">
      <c r="A785" s="67">
        <v>8192</v>
      </c>
      <c r="B785" s="67">
        <f t="shared" si="261"/>
        <v>25.966666666666665</v>
      </c>
      <c r="C785" s="112">
        <f t="shared" si="248"/>
        <v>14.74</v>
      </c>
      <c r="D785" s="116"/>
      <c r="E785" s="68">
        <f t="shared" si="260"/>
        <v>3082.0415532293309</v>
      </c>
      <c r="F785" s="80">
        <f t="shared" si="267"/>
        <v>0.87900000000000067</v>
      </c>
      <c r="G785" s="80">
        <f t="shared" si="268"/>
        <v>9.7899999999998339</v>
      </c>
      <c r="H785" s="80">
        <f t="shared" si="269"/>
        <v>4.894999999999917</v>
      </c>
      <c r="I785" s="80">
        <f t="shared" si="269"/>
        <v>4.894999999999917</v>
      </c>
      <c r="J785" s="81">
        <f t="shared" si="262"/>
        <v>8.7264099999998592</v>
      </c>
      <c r="K785" s="82">
        <f t="shared" si="263"/>
        <v>209.09372817023953</v>
      </c>
      <c r="L785" s="70">
        <f t="shared" si="264"/>
        <v>7.9519442102293205E+46</v>
      </c>
      <c r="M785" s="67">
        <f t="shared" si="270"/>
        <v>155.8000000000001</v>
      </c>
      <c r="N785" s="71">
        <v>779</v>
      </c>
      <c r="O785" s="94">
        <f t="shared" si="265"/>
        <v>779</v>
      </c>
      <c r="P785" s="94">
        <f t="shared" si="252"/>
        <v>10</v>
      </c>
      <c r="Q785" s="72">
        <v>1</v>
      </c>
      <c r="R785" s="94">
        <f t="shared" si="253"/>
        <v>0.90909090909090906</v>
      </c>
      <c r="S785" s="93">
        <f t="shared" si="254"/>
        <v>3.1431284186980105E+40</v>
      </c>
      <c r="T785" s="93">
        <f t="shared" si="255"/>
        <v>4.6542306738533273E+45</v>
      </c>
      <c r="U785" s="93">
        <f t="shared" si="256"/>
        <v>7.9519442102293199E+47</v>
      </c>
      <c r="V785" s="93">
        <f t="shared" si="257"/>
        <v>3.9759721051146596E+48</v>
      </c>
      <c r="W785" s="93">
        <f t="shared" si="266"/>
        <v>458478.93333333335</v>
      </c>
      <c r="X785" s="94">
        <f t="shared" si="258"/>
        <v>170.85410602663043</v>
      </c>
      <c r="Y785" s="120">
        <f t="shared" si="259"/>
        <v>11.59118765445254</v>
      </c>
    </row>
    <row r="786" spans="1:25">
      <c r="A786" s="67">
        <v>8192</v>
      </c>
      <c r="B786" s="67">
        <f t="shared" si="261"/>
        <v>26</v>
      </c>
      <c r="C786" s="112">
        <f t="shared" si="248"/>
        <v>14.74</v>
      </c>
      <c r="D786" s="116"/>
      <c r="E786" s="68">
        <f t="shared" si="260"/>
        <v>3094.5663055998452</v>
      </c>
      <c r="F786" s="80">
        <f t="shared" si="267"/>
        <v>0.88000000000000067</v>
      </c>
      <c r="G786" s="80">
        <f t="shared" si="268"/>
        <v>9.7999999999998337</v>
      </c>
      <c r="H786" s="80">
        <f t="shared" si="269"/>
        <v>4.8999999999999169</v>
      </c>
      <c r="I786" s="80">
        <f t="shared" si="269"/>
        <v>4.8999999999999169</v>
      </c>
      <c r="J786" s="81">
        <f t="shared" si="262"/>
        <v>8.7439999999998594</v>
      </c>
      <c r="K786" s="82">
        <f t="shared" si="263"/>
        <v>209.94343999998949</v>
      </c>
      <c r="L786" s="70">
        <f t="shared" si="264"/>
        <v>9.1343852333186199E+46</v>
      </c>
      <c r="M786" s="67">
        <f t="shared" si="270"/>
        <v>156.00000000000009</v>
      </c>
      <c r="N786" s="71">
        <v>780</v>
      </c>
      <c r="O786" s="94">
        <f t="shared" si="265"/>
        <v>780</v>
      </c>
      <c r="P786" s="94">
        <f t="shared" si="252"/>
        <v>10</v>
      </c>
      <c r="Q786" s="72">
        <v>3</v>
      </c>
      <c r="R786" s="94">
        <f t="shared" si="253"/>
        <v>0.90909090909090906</v>
      </c>
      <c r="S786" s="93">
        <f t="shared" si="254"/>
        <v>9.4293852560940316E+40</v>
      </c>
      <c r="T786" s="93">
        <f t="shared" si="255"/>
        <v>1.4037430096769628E+46</v>
      </c>
      <c r="U786" s="93">
        <f t="shared" si="256"/>
        <v>9.1343852333186203E+47</v>
      </c>
      <c r="V786" s="93">
        <f t="shared" si="257"/>
        <v>4.5671926166593105E+48</v>
      </c>
      <c r="W786" s="93">
        <f t="shared" si="266"/>
        <v>458752</v>
      </c>
      <c r="X786" s="94">
        <f t="shared" si="258"/>
        <v>65.071634696301544</v>
      </c>
      <c r="Y786" s="120">
        <f t="shared" si="259"/>
        <v>4.4146292195591279</v>
      </c>
    </row>
    <row r="787" spans="1:25">
      <c r="A787" s="67">
        <v>8192</v>
      </c>
      <c r="B787" s="67">
        <f t="shared" si="261"/>
        <v>26.033333333333335</v>
      </c>
      <c r="C787" s="112">
        <f t="shared" si="248"/>
        <v>14.74</v>
      </c>
      <c r="D787" s="116"/>
      <c r="E787" s="68">
        <f t="shared" si="260"/>
        <v>3107.1300040057295</v>
      </c>
      <c r="F787" s="80">
        <f t="shared" si="267"/>
        <v>0.88100000000000067</v>
      </c>
      <c r="G787" s="80">
        <f t="shared" si="268"/>
        <v>9.8099999999998335</v>
      </c>
      <c r="H787" s="80">
        <f t="shared" si="269"/>
        <v>4.9049999999999168</v>
      </c>
      <c r="I787" s="80">
        <f t="shared" si="269"/>
        <v>4.9049999999999168</v>
      </c>
      <c r="J787" s="81">
        <f t="shared" si="262"/>
        <v>8.7616099999998589</v>
      </c>
      <c r="K787" s="82">
        <f t="shared" si="263"/>
        <v>210.79579403023945</v>
      </c>
      <c r="L787" s="70">
        <f t="shared" si="264"/>
        <v>1.0492653291422305E+47</v>
      </c>
      <c r="M787" s="67">
        <f t="shared" si="270"/>
        <v>156.2000000000001</v>
      </c>
      <c r="N787" s="71">
        <v>781</v>
      </c>
      <c r="O787" s="94">
        <f t="shared" si="265"/>
        <v>781</v>
      </c>
      <c r="P787" s="94">
        <f t="shared" si="252"/>
        <v>10</v>
      </c>
      <c r="Q787" s="72">
        <v>1</v>
      </c>
      <c r="R787" s="94">
        <f t="shared" si="253"/>
        <v>0.90909090909090906</v>
      </c>
      <c r="S787" s="93">
        <f t="shared" si="254"/>
        <v>9.4293852560940316E+40</v>
      </c>
      <c r="T787" s="93">
        <f t="shared" si="255"/>
        <v>1.4112490741155156E+46</v>
      </c>
      <c r="U787" s="93">
        <f t="shared" si="256"/>
        <v>1.0492653291422305E+48</v>
      </c>
      <c r="V787" s="93">
        <f t="shared" si="257"/>
        <v>5.246326645711152E+48</v>
      </c>
      <c r="W787" s="93">
        <f t="shared" si="266"/>
        <v>459025.06666666665</v>
      </c>
      <c r="X787" s="94">
        <f t="shared" si="258"/>
        <v>74.350116388905036</v>
      </c>
      <c r="Y787" s="120">
        <f t="shared" si="259"/>
        <v>5.0441055894779536</v>
      </c>
    </row>
    <row r="788" spans="1:25">
      <c r="A788" s="67">
        <v>8192</v>
      </c>
      <c r="B788" s="67">
        <f t="shared" si="261"/>
        <v>26.066666666666666</v>
      </c>
      <c r="C788" s="112">
        <f t="shared" si="248"/>
        <v>14.74</v>
      </c>
      <c r="D788" s="116"/>
      <c r="E788" s="68">
        <f t="shared" si="260"/>
        <v>3119.7327307404034</v>
      </c>
      <c r="F788" s="80">
        <f t="shared" si="267"/>
        <v>0.88200000000000067</v>
      </c>
      <c r="G788" s="80">
        <f t="shared" si="268"/>
        <v>9.8199999999998333</v>
      </c>
      <c r="H788" s="80">
        <f t="shared" si="269"/>
        <v>4.9099999999999167</v>
      </c>
      <c r="I788" s="80">
        <f t="shared" si="269"/>
        <v>4.9099999999999167</v>
      </c>
      <c r="J788" s="81">
        <f t="shared" si="262"/>
        <v>8.7792399999998576</v>
      </c>
      <c r="K788" s="82">
        <f t="shared" si="263"/>
        <v>211.65079584398939</v>
      </c>
      <c r="L788" s="70">
        <f t="shared" si="264"/>
        <v>1.2052893575411026E+47</v>
      </c>
      <c r="M788" s="67">
        <f t="shared" si="270"/>
        <v>156.40000000000009</v>
      </c>
      <c r="N788" s="71">
        <v>782</v>
      </c>
      <c r="O788" s="94">
        <f t="shared" si="265"/>
        <v>782</v>
      </c>
      <c r="P788" s="94">
        <f t="shared" si="252"/>
        <v>10</v>
      </c>
      <c r="Q788" s="72">
        <v>1</v>
      </c>
      <c r="R788" s="94">
        <f t="shared" si="253"/>
        <v>0.90909090909090906</v>
      </c>
      <c r="S788" s="93">
        <f t="shared" si="254"/>
        <v>9.4293852560940316E+40</v>
      </c>
      <c r="T788" s="93">
        <f t="shared" si="255"/>
        <v>1.4187875008451012E+46</v>
      </c>
      <c r="U788" s="93">
        <f t="shared" si="256"/>
        <v>1.2052893575411025E+48</v>
      </c>
      <c r="V788" s="93">
        <f t="shared" si="257"/>
        <v>6.0264467877055131E+48</v>
      </c>
      <c r="W788" s="93">
        <f t="shared" si="266"/>
        <v>459298.1333333333</v>
      </c>
      <c r="X788" s="94">
        <f t="shared" si="258"/>
        <v>84.952070470255165</v>
      </c>
      <c r="Y788" s="120">
        <f t="shared" si="259"/>
        <v>5.7633697741014362</v>
      </c>
    </row>
    <row r="789" spans="1:25">
      <c r="A789" s="67">
        <v>8192</v>
      </c>
      <c r="B789" s="67">
        <f t="shared" si="261"/>
        <v>26.1</v>
      </c>
      <c r="C789" s="112">
        <f t="shared" si="248"/>
        <v>14.74</v>
      </c>
      <c r="D789" s="116"/>
      <c r="E789" s="68">
        <f t="shared" si="260"/>
        <v>3132.3745681857285</v>
      </c>
      <c r="F789" s="80">
        <f t="shared" si="267"/>
        <v>0.88300000000000067</v>
      </c>
      <c r="G789" s="80">
        <f t="shared" si="268"/>
        <v>9.8299999999998331</v>
      </c>
      <c r="H789" s="80">
        <f t="shared" si="269"/>
        <v>4.9149999999999165</v>
      </c>
      <c r="I789" s="80">
        <f t="shared" si="269"/>
        <v>4.9149999999999165</v>
      </c>
      <c r="J789" s="81">
        <f t="shared" si="262"/>
        <v>8.7968899999998591</v>
      </c>
      <c r="K789" s="82">
        <f t="shared" si="263"/>
        <v>212.50845103023937</v>
      </c>
      <c r="L789" s="70">
        <f t="shared" si="264"/>
        <v>1.3845139023028981E+47</v>
      </c>
      <c r="M789" s="67">
        <f t="shared" si="270"/>
        <v>156.60000000000008</v>
      </c>
      <c r="N789" s="71">
        <v>783</v>
      </c>
      <c r="O789" s="94">
        <f t="shared" si="265"/>
        <v>783</v>
      </c>
      <c r="P789" s="94">
        <f t="shared" si="252"/>
        <v>10</v>
      </c>
      <c r="Q789" s="72">
        <v>1</v>
      </c>
      <c r="R789" s="94">
        <f t="shared" si="253"/>
        <v>0.90909090909090906</v>
      </c>
      <c r="S789" s="93">
        <f t="shared" si="254"/>
        <v>9.4293852560940316E+40</v>
      </c>
      <c r="T789" s="93">
        <f t="shared" si="255"/>
        <v>1.4263583954708702E+46</v>
      </c>
      <c r="U789" s="93">
        <f t="shared" si="256"/>
        <v>1.384513902302898E+48</v>
      </c>
      <c r="V789" s="93">
        <f t="shared" si="257"/>
        <v>6.9225695115144907E+48</v>
      </c>
      <c r="W789" s="93">
        <f t="shared" si="266"/>
        <v>459571.20000000001</v>
      </c>
      <c r="X789" s="94">
        <f t="shared" si="258"/>
        <v>97.066340878923455</v>
      </c>
      <c r="Y789" s="120">
        <f t="shared" si="259"/>
        <v>6.585233438190194</v>
      </c>
    </row>
    <row r="790" spans="1:25">
      <c r="A790" s="67">
        <v>8192</v>
      </c>
      <c r="B790" s="67">
        <f t="shared" si="261"/>
        <v>26.133333333333333</v>
      </c>
      <c r="C790" s="112">
        <f t="shared" ref="C790:C853" si="271">IF(D790&gt;0,C789+D790,C789)</f>
        <v>14.74</v>
      </c>
      <c r="D790" s="116"/>
      <c r="E790" s="68">
        <f t="shared" si="260"/>
        <v>3145.0555988120027</v>
      </c>
      <c r="F790" s="80">
        <f t="shared" si="267"/>
        <v>0.88400000000000067</v>
      </c>
      <c r="G790" s="80">
        <f t="shared" si="268"/>
        <v>9.8399999999998329</v>
      </c>
      <c r="H790" s="80">
        <f t="shared" si="269"/>
        <v>4.9199999999999164</v>
      </c>
      <c r="I790" s="80">
        <f t="shared" si="269"/>
        <v>4.9199999999999164</v>
      </c>
      <c r="J790" s="81">
        <f t="shared" si="262"/>
        <v>8.8145599999998581</v>
      </c>
      <c r="K790" s="82">
        <f t="shared" si="263"/>
        <v>213.36876518398932</v>
      </c>
      <c r="L790" s="70">
        <f t="shared" si="264"/>
        <v>1.5903888420458647E+47</v>
      </c>
      <c r="M790" s="67">
        <f t="shared" si="270"/>
        <v>156.8000000000001</v>
      </c>
      <c r="N790" s="71">
        <v>784</v>
      </c>
      <c r="O790" s="94">
        <f t="shared" si="265"/>
        <v>784</v>
      </c>
      <c r="P790" s="94">
        <f t="shared" si="252"/>
        <v>10</v>
      </c>
      <c r="Q790" s="72">
        <v>1</v>
      </c>
      <c r="R790" s="94">
        <f t="shared" si="253"/>
        <v>0.90909090909090906</v>
      </c>
      <c r="S790" s="93">
        <f t="shared" si="254"/>
        <v>9.4293852560940316E+40</v>
      </c>
      <c r="T790" s="93">
        <f t="shared" si="255"/>
        <v>1.4339618638299348E+46</v>
      </c>
      <c r="U790" s="93">
        <f t="shared" si="256"/>
        <v>1.5903888420458646E+48</v>
      </c>
      <c r="V790" s="93">
        <f t="shared" si="257"/>
        <v>7.9519442102293232E+48</v>
      </c>
      <c r="W790" s="93">
        <f t="shared" si="266"/>
        <v>459844.26666666666</v>
      </c>
      <c r="X790" s="94">
        <f t="shared" si="258"/>
        <v>110.90872652625033</v>
      </c>
      <c r="Y790" s="120">
        <f t="shared" si="259"/>
        <v>7.5243369420793984</v>
      </c>
    </row>
    <row r="791" spans="1:25">
      <c r="A791" s="67">
        <v>8192</v>
      </c>
      <c r="B791" s="67">
        <f t="shared" si="261"/>
        <v>26.166666666666668</v>
      </c>
      <c r="C791" s="112">
        <f t="shared" si="271"/>
        <v>14.74</v>
      </c>
      <c r="D791" s="116"/>
      <c r="E791" s="68">
        <f t="shared" si="260"/>
        <v>3157.7759051779667</v>
      </c>
      <c r="F791" s="80">
        <f t="shared" si="267"/>
        <v>0.88500000000000068</v>
      </c>
      <c r="G791" s="80">
        <f t="shared" si="268"/>
        <v>9.8499999999998327</v>
      </c>
      <c r="H791" s="80">
        <f t="shared" si="269"/>
        <v>4.9249999999999163</v>
      </c>
      <c r="I791" s="80">
        <f t="shared" si="269"/>
        <v>4.9249999999999163</v>
      </c>
      <c r="J791" s="81">
        <f t="shared" si="262"/>
        <v>8.8322499999998563</v>
      </c>
      <c r="K791" s="82">
        <f t="shared" si="263"/>
        <v>214.23174390623925</v>
      </c>
      <c r="L791" s="70">
        <f t="shared" si="264"/>
        <v>1.8268770466637244E+47</v>
      </c>
      <c r="M791" s="67">
        <f t="shared" si="270"/>
        <v>157.00000000000009</v>
      </c>
      <c r="N791" s="71">
        <v>785</v>
      </c>
      <c r="O791" s="94">
        <f t="shared" si="265"/>
        <v>785</v>
      </c>
      <c r="P791" s="94">
        <f t="shared" si="252"/>
        <v>10</v>
      </c>
      <c r="Q791" s="72">
        <v>1</v>
      </c>
      <c r="R791" s="94">
        <f t="shared" si="253"/>
        <v>0.90909090909090906</v>
      </c>
      <c r="S791" s="93">
        <f t="shared" si="254"/>
        <v>9.4293852560940316E+40</v>
      </c>
      <c r="T791" s="93">
        <f t="shared" si="255"/>
        <v>1.4415980119916286E+46</v>
      </c>
      <c r="U791" s="93">
        <f t="shared" si="256"/>
        <v>1.8268770466637244E+48</v>
      </c>
      <c r="V791" s="93">
        <f t="shared" si="257"/>
        <v>9.1343852333186222E+48</v>
      </c>
      <c r="W791" s="93">
        <f t="shared" si="266"/>
        <v>460117.33333333337</v>
      </c>
      <c r="X791" s="94">
        <f t="shared" si="258"/>
        <v>126.72583004882314</v>
      </c>
      <c r="Y791" s="120">
        <f t="shared" si="259"/>
        <v>8.5974104510734826</v>
      </c>
    </row>
    <row r="792" spans="1:25">
      <c r="A792" s="67">
        <v>8192</v>
      </c>
      <c r="B792" s="67">
        <f t="shared" si="261"/>
        <v>26.2</v>
      </c>
      <c r="C792" s="112">
        <f t="shared" si="271"/>
        <v>14.74</v>
      </c>
      <c r="D792" s="116"/>
      <c r="E792" s="68">
        <f t="shared" si="260"/>
        <v>3170.5355699308011</v>
      </c>
      <c r="F792" s="80">
        <f t="shared" si="267"/>
        <v>0.88600000000000068</v>
      </c>
      <c r="G792" s="80">
        <f t="shared" si="268"/>
        <v>9.8599999999998325</v>
      </c>
      <c r="H792" s="80">
        <f t="shared" ref="H792:I807" si="272">H791+0.5%</f>
        <v>4.9299999999999162</v>
      </c>
      <c r="I792" s="80">
        <f t="shared" si="272"/>
        <v>4.9299999999999162</v>
      </c>
      <c r="J792" s="81">
        <f t="shared" si="262"/>
        <v>8.8499599999998573</v>
      </c>
      <c r="K792" s="82">
        <f t="shared" si="263"/>
        <v>215.09739280398921</v>
      </c>
      <c r="L792" s="70">
        <f t="shared" si="264"/>
        <v>2.0985306582844615E+47</v>
      </c>
      <c r="M792" s="67">
        <f t="shared" si="270"/>
        <v>157.20000000000007</v>
      </c>
      <c r="N792" s="71">
        <v>786</v>
      </c>
      <c r="O792" s="94">
        <f t="shared" si="265"/>
        <v>786</v>
      </c>
      <c r="P792" s="94">
        <f t="shared" si="252"/>
        <v>10</v>
      </c>
      <c r="Q792" s="72">
        <v>1</v>
      </c>
      <c r="R792" s="94">
        <f t="shared" si="253"/>
        <v>0.90909090909090906</v>
      </c>
      <c r="S792" s="93">
        <f t="shared" si="254"/>
        <v>9.4293852560940316E+40</v>
      </c>
      <c r="T792" s="93">
        <f t="shared" si="255"/>
        <v>1.4492669462577628E+46</v>
      </c>
      <c r="U792" s="93">
        <f t="shared" si="256"/>
        <v>2.0985306582844616E+48</v>
      </c>
      <c r="V792" s="93">
        <f t="shared" si="257"/>
        <v>1.0492653291422308E+49</v>
      </c>
      <c r="W792" s="93">
        <f t="shared" si="266"/>
        <v>460390.40000000002</v>
      </c>
      <c r="X792" s="94">
        <f t="shared" si="258"/>
        <v>144.79945628396484</v>
      </c>
      <c r="Y792" s="120">
        <f t="shared" si="259"/>
        <v>9.8235723394820109</v>
      </c>
    </row>
    <row r="793" spans="1:25">
      <c r="A793" s="67">
        <v>8192</v>
      </c>
      <c r="B793" s="67">
        <f t="shared" si="261"/>
        <v>26.233333333333334</v>
      </c>
      <c r="C793" s="112">
        <f t="shared" si="271"/>
        <v>14.74</v>
      </c>
      <c r="D793" s="116"/>
      <c r="E793" s="68">
        <f t="shared" si="260"/>
        <v>3183.3346758061252</v>
      </c>
      <c r="F793" s="80">
        <f t="shared" si="267"/>
        <v>0.88700000000000068</v>
      </c>
      <c r="G793" s="80">
        <f t="shared" si="268"/>
        <v>9.8699999999998322</v>
      </c>
      <c r="H793" s="80">
        <f t="shared" si="272"/>
        <v>4.9349999999999161</v>
      </c>
      <c r="I793" s="80">
        <f t="shared" si="272"/>
        <v>4.9349999999999161</v>
      </c>
      <c r="J793" s="81">
        <f t="shared" si="262"/>
        <v>8.8676899999998575</v>
      </c>
      <c r="K793" s="82">
        <f t="shared" si="263"/>
        <v>215.96571749023917</v>
      </c>
      <c r="L793" s="70">
        <f t="shared" si="264"/>
        <v>2.4105787150822067E+47</v>
      </c>
      <c r="M793" s="67">
        <f t="shared" si="270"/>
        <v>157.40000000000009</v>
      </c>
      <c r="N793" s="71">
        <v>787</v>
      </c>
      <c r="O793" s="94">
        <f t="shared" si="265"/>
        <v>787</v>
      </c>
      <c r="P793" s="94">
        <f t="shared" si="252"/>
        <v>10</v>
      </c>
      <c r="Q793" s="72">
        <v>1</v>
      </c>
      <c r="R793" s="94">
        <f t="shared" si="253"/>
        <v>0.90909090909090906</v>
      </c>
      <c r="S793" s="93">
        <f t="shared" si="254"/>
        <v>9.4293852560940316E+40</v>
      </c>
      <c r="T793" s="93">
        <f t="shared" si="255"/>
        <v>1.4569687731628809E+46</v>
      </c>
      <c r="U793" s="93">
        <f t="shared" si="256"/>
        <v>2.4105787150822067E+48</v>
      </c>
      <c r="V793" s="93">
        <f t="shared" si="257"/>
        <v>1.2052893575411034E+49</v>
      </c>
      <c r="W793" s="93">
        <f t="shared" si="266"/>
        <v>460663.46666666667</v>
      </c>
      <c r="X793" s="94">
        <f t="shared" si="258"/>
        <v>165.45163901139546</v>
      </c>
      <c r="Y793" s="120">
        <f t="shared" si="259"/>
        <v>11.224670217869434</v>
      </c>
    </row>
    <row r="794" spans="1:25">
      <c r="A794" s="67">
        <v>8192</v>
      </c>
      <c r="B794" s="67">
        <f t="shared" si="261"/>
        <v>26.266666666666666</v>
      </c>
      <c r="C794" s="112">
        <f t="shared" si="271"/>
        <v>14.74</v>
      </c>
      <c r="D794" s="116"/>
      <c r="E794" s="68">
        <f t="shared" si="260"/>
        <v>3196.173305628</v>
      </c>
      <c r="F794" s="80">
        <f t="shared" si="267"/>
        <v>0.88800000000000068</v>
      </c>
      <c r="G794" s="80">
        <f t="shared" si="268"/>
        <v>9.879999999999832</v>
      </c>
      <c r="H794" s="80">
        <f t="shared" si="272"/>
        <v>4.939999999999916</v>
      </c>
      <c r="I794" s="80">
        <f t="shared" si="272"/>
        <v>4.939999999999916</v>
      </c>
      <c r="J794" s="81">
        <f t="shared" si="262"/>
        <v>8.885439999999857</v>
      </c>
      <c r="K794" s="82">
        <f t="shared" si="263"/>
        <v>216.83672358398914</v>
      </c>
      <c r="L794" s="70">
        <f t="shared" si="264"/>
        <v>2.769027804605797E+47</v>
      </c>
      <c r="M794" s="67">
        <f t="shared" si="270"/>
        <v>157.60000000000008</v>
      </c>
      <c r="N794" s="71">
        <v>788</v>
      </c>
      <c r="O794" s="94">
        <f t="shared" si="265"/>
        <v>788</v>
      </c>
      <c r="P794" s="94">
        <f t="shared" si="252"/>
        <v>10</v>
      </c>
      <c r="Q794" s="72">
        <v>1</v>
      </c>
      <c r="R794" s="94">
        <f t="shared" si="253"/>
        <v>0.90909090909090906</v>
      </c>
      <c r="S794" s="93">
        <f t="shared" si="254"/>
        <v>9.4293852560940316E+40</v>
      </c>
      <c r="T794" s="93">
        <f t="shared" si="255"/>
        <v>1.4647035994745201E+46</v>
      </c>
      <c r="U794" s="93">
        <f t="shared" si="256"/>
        <v>2.7690278046057971E+48</v>
      </c>
      <c r="V794" s="93">
        <f t="shared" si="257"/>
        <v>1.3845139023028984E+49</v>
      </c>
      <c r="W794" s="93">
        <f t="shared" si="266"/>
        <v>460936.53333333333</v>
      </c>
      <c r="X794" s="94">
        <f t="shared" si="258"/>
        <v>189.05038572986501</v>
      </c>
      <c r="Y794" s="120">
        <f t="shared" si="259"/>
        <v>12.825670673667911</v>
      </c>
    </row>
    <row r="795" spans="1:25">
      <c r="A795" s="67">
        <v>8192</v>
      </c>
      <c r="B795" s="67">
        <f t="shared" si="261"/>
        <v>26.3</v>
      </c>
      <c r="C795" s="112">
        <f t="shared" si="271"/>
        <v>14.74</v>
      </c>
      <c r="D795" s="116"/>
      <c r="E795" s="68">
        <f t="shared" si="260"/>
        <v>3209.0515423089237</v>
      </c>
      <c r="F795" s="80">
        <f t="shared" si="267"/>
        <v>0.88900000000000068</v>
      </c>
      <c r="G795" s="80">
        <f t="shared" si="268"/>
        <v>9.8899999999998318</v>
      </c>
      <c r="H795" s="80">
        <f t="shared" si="272"/>
        <v>4.9449999999999159</v>
      </c>
      <c r="I795" s="80">
        <f t="shared" si="272"/>
        <v>4.9449999999999159</v>
      </c>
      <c r="J795" s="81">
        <f t="shared" si="262"/>
        <v>8.9032099999998557</v>
      </c>
      <c r="K795" s="82">
        <f t="shared" si="263"/>
        <v>217.71041671023906</v>
      </c>
      <c r="L795" s="70">
        <f t="shared" si="264"/>
        <v>3.1807776840917298E+47</v>
      </c>
      <c r="M795" s="67">
        <f t="shared" si="270"/>
        <v>157.8000000000001</v>
      </c>
      <c r="N795" s="71">
        <v>789</v>
      </c>
      <c r="O795" s="94">
        <f t="shared" si="265"/>
        <v>789</v>
      </c>
      <c r="P795" s="94">
        <f t="shared" si="252"/>
        <v>10</v>
      </c>
      <c r="Q795" s="72">
        <v>1</v>
      </c>
      <c r="R795" s="94">
        <f t="shared" si="253"/>
        <v>0.90909090909090906</v>
      </c>
      <c r="S795" s="93">
        <f t="shared" si="254"/>
        <v>9.4293852560940316E+40</v>
      </c>
      <c r="T795" s="93">
        <f t="shared" si="255"/>
        <v>1.4724715321934645E+46</v>
      </c>
      <c r="U795" s="93">
        <f t="shared" si="256"/>
        <v>3.1807776840917299E+48</v>
      </c>
      <c r="V795" s="93">
        <f t="shared" si="257"/>
        <v>1.5903888420458649E+49</v>
      </c>
      <c r="W795" s="93">
        <f t="shared" si="266"/>
        <v>461209.59999999998</v>
      </c>
      <c r="X795" s="94">
        <f t="shared" si="258"/>
        <v>216.01624306810811</v>
      </c>
      <c r="Y795" s="120">
        <f t="shared" si="259"/>
        <v>14.655104685760387</v>
      </c>
    </row>
    <row r="796" spans="1:25">
      <c r="A796" s="67">
        <v>8192</v>
      </c>
      <c r="B796" s="67">
        <f t="shared" si="261"/>
        <v>26.333333333333332</v>
      </c>
      <c r="C796" s="112">
        <f t="shared" si="271"/>
        <v>14.74</v>
      </c>
      <c r="D796" s="116"/>
      <c r="E796" s="68">
        <f t="shared" si="260"/>
        <v>3221.9694688498384</v>
      </c>
      <c r="F796" s="80">
        <f t="shared" si="267"/>
        <v>0.89000000000000068</v>
      </c>
      <c r="G796" s="80">
        <f t="shared" si="268"/>
        <v>9.8999999999998316</v>
      </c>
      <c r="H796" s="80">
        <f t="shared" si="272"/>
        <v>4.9499999999999158</v>
      </c>
      <c r="I796" s="80">
        <f t="shared" si="272"/>
        <v>4.9499999999999158</v>
      </c>
      <c r="J796" s="81">
        <f t="shared" si="262"/>
        <v>8.9209999999998555</v>
      </c>
      <c r="K796" s="82">
        <f t="shared" si="263"/>
        <v>218.58680249998903</v>
      </c>
      <c r="L796" s="70">
        <f t="shared" si="264"/>
        <v>3.6537540933274488E+47</v>
      </c>
      <c r="M796" s="67">
        <f t="shared" si="270"/>
        <v>158.00000000000009</v>
      </c>
      <c r="N796" s="71">
        <v>790</v>
      </c>
      <c r="O796" s="94">
        <f t="shared" si="265"/>
        <v>790</v>
      </c>
      <c r="P796" s="94">
        <f t="shared" si="252"/>
        <v>10</v>
      </c>
      <c r="Q796" s="72">
        <v>4</v>
      </c>
      <c r="R796" s="94">
        <f t="shared" si="253"/>
        <v>0.90909090909090906</v>
      </c>
      <c r="S796" s="93">
        <f t="shared" si="254"/>
        <v>3.7717541024376126E+41</v>
      </c>
      <c r="T796" s="93">
        <f t="shared" si="255"/>
        <v>5.921090714216022E+46</v>
      </c>
      <c r="U796" s="93">
        <f t="shared" si="256"/>
        <v>3.6537540933274488E+48</v>
      </c>
      <c r="V796" s="93">
        <f t="shared" si="257"/>
        <v>1.8268770466637244E+49</v>
      </c>
      <c r="W796" s="93">
        <f t="shared" si="266"/>
        <v>461482.66666666663</v>
      </c>
      <c r="X796" s="94">
        <f t="shared" si="258"/>
        <v>61.707450023609738</v>
      </c>
      <c r="Y796" s="120">
        <f t="shared" si="259"/>
        <v>4.1863941671377027</v>
      </c>
    </row>
    <row r="797" spans="1:25">
      <c r="A797" s="67">
        <v>8192</v>
      </c>
      <c r="B797" s="67">
        <f t="shared" si="261"/>
        <v>26.366666666666667</v>
      </c>
      <c r="C797" s="112">
        <f t="shared" si="271"/>
        <v>14.74</v>
      </c>
      <c r="D797" s="116"/>
      <c r="E797" s="68">
        <f t="shared" si="260"/>
        <v>3234.927168340123</v>
      </c>
      <c r="F797" s="80">
        <f t="shared" si="267"/>
        <v>0.89100000000000068</v>
      </c>
      <c r="G797" s="80">
        <f t="shared" si="268"/>
        <v>9.9099999999998314</v>
      </c>
      <c r="H797" s="80">
        <f t="shared" si="272"/>
        <v>4.9549999999999157</v>
      </c>
      <c r="I797" s="80">
        <f t="shared" si="272"/>
        <v>4.9549999999999157</v>
      </c>
      <c r="J797" s="81">
        <f t="shared" si="262"/>
        <v>8.9388099999998563</v>
      </c>
      <c r="K797" s="82">
        <f t="shared" si="263"/>
        <v>219.46588659023899</v>
      </c>
      <c r="L797" s="70">
        <f t="shared" si="264"/>
        <v>4.1970613165689246E+47</v>
      </c>
      <c r="M797" s="67">
        <f t="shared" si="270"/>
        <v>158.20000000000007</v>
      </c>
      <c r="N797" s="71">
        <v>791</v>
      </c>
      <c r="O797" s="94">
        <f t="shared" si="265"/>
        <v>791</v>
      </c>
      <c r="P797" s="94">
        <f t="shared" si="252"/>
        <v>10</v>
      </c>
      <c r="Q797" s="72">
        <v>1</v>
      </c>
      <c r="R797" s="94">
        <f t="shared" si="253"/>
        <v>0.90909090909090906</v>
      </c>
      <c r="S797" s="93">
        <f t="shared" si="254"/>
        <v>3.7717541024376126E+41</v>
      </c>
      <c r="T797" s="93">
        <f t="shared" si="255"/>
        <v>5.9524285840967888E+46</v>
      </c>
      <c r="U797" s="93">
        <f t="shared" si="256"/>
        <v>4.1970613165689244E+48</v>
      </c>
      <c r="V797" s="93">
        <f t="shared" si="257"/>
        <v>2.0985306582844623E+49</v>
      </c>
      <c r="W797" s="93">
        <f t="shared" si="266"/>
        <v>461755.73333333334</v>
      </c>
      <c r="X797" s="94">
        <f t="shared" si="258"/>
        <v>70.510065887767041</v>
      </c>
      <c r="Y797" s="120">
        <f t="shared" si="259"/>
        <v>4.7835865595500024</v>
      </c>
    </row>
    <row r="798" spans="1:25">
      <c r="A798" s="67">
        <v>8192</v>
      </c>
      <c r="B798" s="67">
        <f t="shared" si="261"/>
        <v>26.4</v>
      </c>
      <c r="C798" s="112">
        <f t="shared" si="271"/>
        <v>14.74</v>
      </c>
      <c r="D798" s="116"/>
      <c r="E798" s="68">
        <f t="shared" si="260"/>
        <v>3247.9247239575966</v>
      </c>
      <c r="F798" s="80">
        <f t="shared" si="267"/>
        <v>0.89200000000000068</v>
      </c>
      <c r="G798" s="80">
        <f t="shared" si="268"/>
        <v>9.9199999999998312</v>
      </c>
      <c r="H798" s="80">
        <f t="shared" si="272"/>
        <v>4.9599999999999156</v>
      </c>
      <c r="I798" s="80">
        <f t="shared" si="272"/>
        <v>4.9599999999999156</v>
      </c>
      <c r="J798" s="81">
        <f t="shared" si="262"/>
        <v>8.9566399999998545</v>
      </c>
      <c r="K798" s="82">
        <f t="shared" si="263"/>
        <v>220.34767462398892</v>
      </c>
      <c r="L798" s="70">
        <f t="shared" si="264"/>
        <v>4.8211574301644143E+47</v>
      </c>
      <c r="M798" s="67">
        <f t="shared" si="270"/>
        <v>158.40000000000009</v>
      </c>
      <c r="N798" s="71">
        <v>792</v>
      </c>
      <c r="O798" s="94">
        <f t="shared" si="265"/>
        <v>792</v>
      </c>
      <c r="P798" s="94">
        <f t="shared" si="252"/>
        <v>10</v>
      </c>
      <c r="Q798" s="72">
        <v>1</v>
      </c>
      <c r="R798" s="94">
        <f t="shared" si="253"/>
        <v>0.90909090909090906</v>
      </c>
      <c r="S798" s="93">
        <f t="shared" si="254"/>
        <v>3.7717541024376126E+41</v>
      </c>
      <c r="T798" s="93">
        <f t="shared" si="255"/>
        <v>5.9839001692244523E+46</v>
      </c>
      <c r="U798" s="93">
        <f t="shared" si="256"/>
        <v>4.8211574301644146E+48</v>
      </c>
      <c r="V798" s="93">
        <f t="shared" si="257"/>
        <v>2.4105787150822073E+49</v>
      </c>
      <c r="W798" s="93">
        <f t="shared" si="266"/>
        <v>462028.79999999999</v>
      </c>
      <c r="X798" s="94">
        <f t="shared" si="258"/>
        <v>80.568814549412252</v>
      </c>
      <c r="Y798" s="120">
        <f t="shared" si="259"/>
        <v>5.4659982733658241</v>
      </c>
    </row>
    <row r="799" spans="1:25">
      <c r="A799" s="67">
        <v>8192</v>
      </c>
      <c r="B799" s="67">
        <f t="shared" si="261"/>
        <v>26.433333333333334</v>
      </c>
      <c r="C799" s="112">
        <f t="shared" si="271"/>
        <v>14.74</v>
      </c>
      <c r="D799" s="116"/>
      <c r="E799" s="68">
        <f t="shared" si="260"/>
        <v>3260.9622189685215</v>
      </c>
      <c r="F799" s="80">
        <f t="shared" si="267"/>
        <v>0.89300000000000068</v>
      </c>
      <c r="G799" s="80">
        <f t="shared" si="268"/>
        <v>9.929999999999831</v>
      </c>
      <c r="H799" s="80">
        <f t="shared" si="272"/>
        <v>4.9649999999999155</v>
      </c>
      <c r="I799" s="80">
        <f t="shared" si="272"/>
        <v>4.9649999999999155</v>
      </c>
      <c r="J799" s="81">
        <f t="shared" si="262"/>
        <v>8.9744899999998555</v>
      </c>
      <c r="K799" s="82">
        <f t="shared" si="263"/>
        <v>221.2321722502389</v>
      </c>
      <c r="L799" s="70">
        <f t="shared" si="264"/>
        <v>5.5380556092115964E+47</v>
      </c>
      <c r="M799" s="67">
        <f t="shared" si="270"/>
        <v>158.60000000000008</v>
      </c>
      <c r="N799" s="71">
        <v>793</v>
      </c>
      <c r="O799" s="94">
        <f t="shared" si="265"/>
        <v>793</v>
      </c>
      <c r="P799" s="94">
        <f t="shared" si="252"/>
        <v>10</v>
      </c>
      <c r="Q799" s="72">
        <v>1</v>
      </c>
      <c r="R799" s="94">
        <f t="shared" si="253"/>
        <v>0.90909090909090906</v>
      </c>
      <c r="S799" s="93">
        <f t="shared" si="254"/>
        <v>3.7717541024376126E+41</v>
      </c>
      <c r="T799" s="93">
        <f t="shared" si="255"/>
        <v>6.0155059013444209E+46</v>
      </c>
      <c r="U799" s="93">
        <f t="shared" si="256"/>
        <v>5.5380556092115967E+48</v>
      </c>
      <c r="V799" s="93">
        <f t="shared" si="257"/>
        <v>2.7690278046057983E+49</v>
      </c>
      <c r="W799" s="93">
        <f t="shared" si="266"/>
        <v>462301.8666666667</v>
      </c>
      <c r="X799" s="94">
        <f t="shared" si="258"/>
        <v>92.063006836613397</v>
      </c>
      <c r="Y799" s="120">
        <f t="shared" si="259"/>
        <v>6.2457942222939886</v>
      </c>
    </row>
    <row r="800" spans="1:25">
      <c r="A800" s="67">
        <v>8192</v>
      </c>
      <c r="B800" s="67">
        <f t="shared" si="261"/>
        <v>26.466666666666665</v>
      </c>
      <c r="C800" s="112">
        <f t="shared" si="271"/>
        <v>14.74</v>
      </c>
      <c r="D800" s="116"/>
      <c r="E800" s="68">
        <f t="shared" si="260"/>
        <v>3274.0397367275959</v>
      </c>
      <c r="F800" s="80">
        <f t="shared" si="267"/>
        <v>0.89400000000000068</v>
      </c>
      <c r="G800" s="80">
        <f t="shared" si="268"/>
        <v>9.9399999999998307</v>
      </c>
      <c r="H800" s="80">
        <f t="shared" si="272"/>
        <v>4.9699999999999154</v>
      </c>
      <c r="I800" s="80">
        <f t="shared" si="272"/>
        <v>4.9699999999999154</v>
      </c>
      <c r="J800" s="81">
        <f t="shared" si="262"/>
        <v>8.9923599999998558</v>
      </c>
      <c r="K800" s="82">
        <f t="shared" si="263"/>
        <v>222.11938512398888</v>
      </c>
      <c r="L800" s="70">
        <f t="shared" si="264"/>
        <v>6.3615553681834621E+47</v>
      </c>
      <c r="M800" s="67">
        <f t="shared" si="270"/>
        <v>158.80000000000007</v>
      </c>
      <c r="N800" s="71">
        <v>794</v>
      </c>
      <c r="O800" s="94">
        <f t="shared" si="265"/>
        <v>794</v>
      </c>
      <c r="P800" s="94">
        <f t="shared" si="252"/>
        <v>10</v>
      </c>
      <c r="Q800" s="72">
        <v>1</v>
      </c>
      <c r="R800" s="94">
        <f t="shared" si="253"/>
        <v>0.90909090909090906</v>
      </c>
      <c r="S800" s="93">
        <f t="shared" si="254"/>
        <v>3.7717541024376126E+41</v>
      </c>
      <c r="T800" s="93">
        <f t="shared" si="255"/>
        <v>6.0472462131402372E+46</v>
      </c>
      <c r="U800" s="93">
        <f t="shared" si="256"/>
        <v>6.3615553681834624E+48</v>
      </c>
      <c r="V800" s="93">
        <f t="shared" si="257"/>
        <v>3.1807776840917313E+49</v>
      </c>
      <c r="W800" s="93">
        <f t="shared" si="266"/>
        <v>462574.93333333335</v>
      </c>
      <c r="X800" s="94">
        <f t="shared" si="258"/>
        <v>105.19755842519284</v>
      </c>
      <c r="Y800" s="120">
        <f t="shared" si="259"/>
        <v>7.1368764196195951</v>
      </c>
    </row>
    <row r="801" spans="1:25">
      <c r="A801" s="67">
        <v>8192</v>
      </c>
      <c r="B801" s="67">
        <f t="shared" si="261"/>
        <v>26.5</v>
      </c>
      <c r="C801" s="112">
        <f t="shared" si="271"/>
        <v>14.74</v>
      </c>
      <c r="D801" s="116"/>
      <c r="E801" s="68">
        <f t="shared" si="260"/>
        <v>3287.1573606779598</v>
      </c>
      <c r="F801" s="80">
        <f t="shared" si="267"/>
        <v>0.89500000000000068</v>
      </c>
      <c r="G801" s="80">
        <f t="shared" si="268"/>
        <v>9.9499999999998305</v>
      </c>
      <c r="H801" s="80">
        <f t="shared" si="272"/>
        <v>4.9749999999999153</v>
      </c>
      <c r="I801" s="80">
        <f t="shared" si="272"/>
        <v>4.9749999999999153</v>
      </c>
      <c r="J801" s="81">
        <f t="shared" si="262"/>
        <v>9.0102499999998535</v>
      </c>
      <c r="K801" s="82">
        <f t="shared" si="263"/>
        <v>223.00931890623878</v>
      </c>
      <c r="L801" s="70">
        <f t="shared" si="264"/>
        <v>7.3075081866549008E+47</v>
      </c>
      <c r="M801" s="67">
        <f t="shared" si="270"/>
        <v>159.00000000000009</v>
      </c>
      <c r="N801" s="71">
        <v>795</v>
      </c>
      <c r="O801" s="94">
        <f t="shared" si="265"/>
        <v>795</v>
      </c>
      <c r="P801" s="94">
        <f t="shared" si="252"/>
        <v>10</v>
      </c>
      <c r="Q801" s="72">
        <v>1</v>
      </c>
      <c r="R801" s="94">
        <f t="shared" si="253"/>
        <v>0.90909090909090906</v>
      </c>
      <c r="S801" s="93">
        <f t="shared" si="254"/>
        <v>3.7717541024376126E+41</v>
      </c>
      <c r="T801" s="93">
        <f t="shared" si="255"/>
        <v>6.0791215382346098E+46</v>
      </c>
      <c r="U801" s="93">
        <f t="shared" si="256"/>
        <v>7.3075081866549014E+48</v>
      </c>
      <c r="V801" s="93">
        <f t="shared" si="257"/>
        <v>3.6537540933274504E+49</v>
      </c>
      <c r="W801" s="93">
        <f t="shared" si="266"/>
        <v>462848</v>
      </c>
      <c r="X801" s="94">
        <f t="shared" si="258"/>
        <v>120.20664730412706</v>
      </c>
      <c r="Y801" s="120">
        <f t="shared" si="259"/>
        <v>8.1551321101850114</v>
      </c>
    </row>
    <row r="802" spans="1:25">
      <c r="A802" s="67">
        <v>8192</v>
      </c>
      <c r="B802" s="67">
        <f t="shared" si="261"/>
        <v>26.533333333333335</v>
      </c>
      <c r="C802" s="112">
        <f t="shared" si="271"/>
        <v>14.74</v>
      </c>
      <c r="D802" s="116"/>
      <c r="E802" s="68">
        <f t="shared" si="260"/>
        <v>3300.3151743511944</v>
      </c>
      <c r="F802" s="80">
        <f t="shared" si="267"/>
        <v>0.89600000000000068</v>
      </c>
      <c r="G802" s="80">
        <f t="shared" si="268"/>
        <v>9.9599999999998303</v>
      </c>
      <c r="H802" s="80">
        <f t="shared" si="272"/>
        <v>4.9799999999999152</v>
      </c>
      <c r="I802" s="80">
        <f t="shared" si="272"/>
        <v>4.9799999999999152</v>
      </c>
      <c r="J802" s="81">
        <f t="shared" si="262"/>
        <v>9.0281599999998541</v>
      </c>
      <c r="K802" s="82">
        <f t="shared" si="263"/>
        <v>223.90197926398875</v>
      </c>
      <c r="L802" s="70">
        <f t="shared" si="264"/>
        <v>8.3941226331378524E+47</v>
      </c>
      <c r="M802" s="67">
        <f t="shared" si="270"/>
        <v>159.20000000000007</v>
      </c>
      <c r="N802" s="71">
        <v>796</v>
      </c>
      <c r="O802" s="94">
        <f t="shared" si="265"/>
        <v>796</v>
      </c>
      <c r="P802" s="94">
        <f t="shared" si="252"/>
        <v>10</v>
      </c>
      <c r="Q802" s="72">
        <v>1</v>
      </c>
      <c r="R802" s="94">
        <f t="shared" si="253"/>
        <v>0.90909090909090906</v>
      </c>
      <c r="S802" s="93">
        <f t="shared" si="254"/>
        <v>3.7717541024376126E+41</v>
      </c>
      <c r="T802" s="93">
        <f t="shared" si="255"/>
        <v>6.1111323111904475E+46</v>
      </c>
      <c r="U802" s="93">
        <f t="shared" si="256"/>
        <v>8.3941226331378527E+48</v>
      </c>
      <c r="V802" s="93">
        <f t="shared" si="257"/>
        <v>4.1970613165689262E+49</v>
      </c>
      <c r="W802" s="93">
        <f t="shared" si="266"/>
        <v>463121.06666666665</v>
      </c>
      <c r="X802" s="94">
        <f t="shared" si="258"/>
        <v>137.35789385163352</v>
      </c>
      <c r="Y802" s="120">
        <f t="shared" si="259"/>
        <v>9.3187173576413507</v>
      </c>
    </row>
    <row r="803" spans="1:25">
      <c r="A803" s="67">
        <v>8192</v>
      </c>
      <c r="B803" s="67">
        <f t="shared" si="261"/>
        <v>26.566666666666666</v>
      </c>
      <c r="C803" s="112">
        <f t="shared" si="271"/>
        <v>14.74</v>
      </c>
      <c r="D803" s="116"/>
      <c r="E803" s="68">
        <f t="shared" si="260"/>
        <v>3313.5132613673186</v>
      </c>
      <c r="F803" s="80">
        <f t="shared" si="267"/>
        <v>0.89700000000000069</v>
      </c>
      <c r="G803" s="80">
        <f t="shared" si="268"/>
        <v>9.9699999999998301</v>
      </c>
      <c r="H803" s="80">
        <f t="shared" si="272"/>
        <v>4.9849999999999151</v>
      </c>
      <c r="I803" s="80">
        <f t="shared" si="272"/>
        <v>4.9849999999999151</v>
      </c>
      <c r="J803" s="81">
        <f t="shared" si="262"/>
        <v>9.0460899999998539</v>
      </c>
      <c r="K803" s="82">
        <f t="shared" si="263"/>
        <v>224.79737187023872</v>
      </c>
      <c r="L803" s="70">
        <f t="shared" si="264"/>
        <v>9.6423148603288319E+47</v>
      </c>
      <c r="M803" s="67">
        <f t="shared" si="270"/>
        <v>159.40000000000009</v>
      </c>
      <c r="N803" s="71">
        <v>797</v>
      </c>
      <c r="O803" s="94">
        <f t="shared" si="265"/>
        <v>797</v>
      </c>
      <c r="P803" s="94">
        <f t="shared" si="252"/>
        <v>10</v>
      </c>
      <c r="Q803" s="72">
        <v>1</v>
      </c>
      <c r="R803" s="94">
        <f t="shared" si="253"/>
        <v>0.90909090909090906</v>
      </c>
      <c r="S803" s="93">
        <f t="shared" si="254"/>
        <v>3.7717541024376126E+41</v>
      </c>
      <c r="T803" s="93">
        <f t="shared" si="255"/>
        <v>6.1432789675118805E+46</v>
      </c>
      <c r="U803" s="93">
        <f t="shared" si="256"/>
        <v>9.6423148603288319E+48</v>
      </c>
      <c r="V803" s="93">
        <f t="shared" si="257"/>
        <v>4.8211574301644157E+49</v>
      </c>
      <c r="W803" s="93">
        <f t="shared" si="266"/>
        <v>463394.1333333333</v>
      </c>
      <c r="X803" s="94">
        <f t="shared" si="258"/>
        <v>156.9571382208305</v>
      </c>
      <c r="Y803" s="120">
        <f t="shared" si="259"/>
        <v>10.648381154737484</v>
      </c>
    </row>
    <row r="804" spans="1:25">
      <c r="A804" s="67">
        <v>8192</v>
      </c>
      <c r="B804" s="67">
        <f t="shared" si="261"/>
        <v>26.6</v>
      </c>
      <c r="C804" s="112">
        <f t="shared" si="271"/>
        <v>14.74</v>
      </c>
      <c r="D804" s="116"/>
      <c r="E804" s="68">
        <f t="shared" si="260"/>
        <v>3326.7517054347927</v>
      </c>
      <c r="F804" s="80">
        <f t="shared" si="267"/>
        <v>0.89800000000000069</v>
      </c>
      <c r="G804" s="80">
        <f t="shared" si="268"/>
        <v>9.9799999999998299</v>
      </c>
      <c r="H804" s="80">
        <f t="shared" si="272"/>
        <v>4.9899999999999149</v>
      </c>
      <c r="I804" s="80">
        <f t="shared" si="272"/>
        <v>4.9899999999999149</v>
      </c>
      <c r="J804" s="81">
        <f t="shared" si="262"/>
        <v>9.0640399999998529</v>
      </c>
      <c r="K804" s="82">
        <f t="shared" si="263"/>
        <v>225.69550240398866</v>
      </c>
      <c r="L804" s="70">
        <f t="shared" si="264"/>
        <v>1.1076111218423193E+48</v>
      </c>
      <c r="M804" s="67">
        <f t="shared" si="270"/>
        <v>159.60000000000008</v>
      </c>
      <c r="N804" s="71">
        <v>798</v>
      </c>
      <c r="O804" s="94">
        <f t="shared" si="265"/>
        <v>798</v>
      </c>
      <c r="P804" s="94">
        <f t="shared" si="252"/>
        <v>10</v>
      </c>
      <c r="Q804" s="72">
        <v>1</v>
      </c>
      <c r="R804" s="94">
        <f t="shared" si="253"/>
        <v>0.90909090909090906</v>
      </c>
      <c r="S804" s="93">
        <f t="shared" si="254"/>
        <v>3.7717541024376126E+41</v>
      </c>
      <c r="T804" s="93">
        <f t="shared" si="255"/>
        <v>6.1755619436452898E+46</v>
      </c>
      <c r="U804" s="93">
        <f t="shared" si="256"/>
        <v>1.1076111218423193E+49</v>
      </c>
      <c r="V804" s="93">
        <f t="shared" si="257"/>
        <v>5.5380556092115967E+49</v>
      </c>
      <c r="W804" s="93">
        <f t="shared" si="266"/>
        <v>463667.20000000001</v>
      </c>
      <c r="X804" s="94">
        <f t="shared" si="258"/>
        <v>179.35390041420627</v>
      </c>
      <c r="Y804" s="120">
        <f t="shared" si="259"/>
        <v>12.167835848996354</v>
      </c>
    </row>
    <row r="805" spans="1:25">
      <c r="A805" s="67">
        <v>8192</v>
      </c>
      <c r="B805" s="67">
        <f t="shared" si="261"/>
        <v>26.633333333333333</v>
      </c>
      <c r="C805" s="112">
        <f t="shared" si="271"/>
        <v>14.74</v>
      </c>
      <c r="D805" s="116"/>
      <c r="E805" s="68">
        <f t="shared" si="260"/>
        <v>3340.0305903505168</v>
      </c>
      <c r="F805" s="80">
        <f t="shared" si="267"/>
        <v>0.89900000000000069</v>
      </c>
      <c r="G805" s="80">
        <f t="shared" si="268"/>
        <v>9.9899999999998297</v>
      </c>
      <c r="H805" s="80">
        <f t="shared" si="272"/>
        <v>4.9949999999999148</v>
      </c>
      <c r="I805" s="80">
        <f t="shared" si="272"/>
        <v>4.9949999999999148</v>
      </c>
      <c r="J805" s="81">
        <f t="shared" si="262"/>
        <v>9.0820099999998529</v>
      </c>
      <c r="K805" s="82">
        <f t="shared" si="263"/>
        <v>226.5963765502386</v>
      </c>
      <c r="L805" s="70">
        <f t="shared" si="264"/>
        <v>1.2723110736366931E+48</v>
      </c>
      <c r="M805" s="67">
        <f t="shared" si="270"/>
        <v>159.80000000000007</v>
      </c>
      <c r="N805" s="71">
        <v>799</v>
      </c>
      <c r="O805" s="94">
        <f t="shared" si="265"/>
        <v>799</v>
      </c>
      <c r="P805" s="94">
        <f t="shared" si="252"/>
        <v>10</v>
      </c>
      <c r="Q805" s="72">
        <v>1</v>
      </c>
      <c r="R805" s="94">
        <f t="shared" si="253"/>
        <v>0.90909090909090906</v>
      </c>
      <c r="S805" s="93">
        <f t="shared" si="254"/>
        <v>3.7717541024376126E+41</v>
      </c>
      <c r="T805" s="93">
        <f t="shared" si="255"/>
        <v>6.2079816769803406E+46</v>
      </c>
      <c r="U805" s="93">
        <f t="shared" si="256"/>
        <v>1.272311073636693E+49</v>
      </c>
      <c r="V805" s="93">
        <f t="shared" si="257"/>
        <v>6.3615553681834648E+49</v>
      </c>
      <c r="W805" s="93">
        <f t="shared" si="266"/>
        <v>463940.26666666666</v>
      </c>
      <c r="X805" s="94">
        <f t="shared" si="258"/>
        <v>204.9476206340166</v>
      </c>
      <c r="Y805" s="120">
        <f t="shared" si="259"/>
        <v>13.904180504343053</v>
      </c>
    </row>
    <row r="806" spans="1:25">
      <c r="A806" s="67">
        <v>8192</v>
      </c>
      <c r="B806" s="67">
        <f t="shared" si="261"/>
        <v>26.666666666666668</v>
      </c>
      <c r="C806" s="112">
        <f t="shared" si="271"/>
        <v>14.74</v>
      </c>
      <c r="D806" s="116"/>
      <c r="E806" s="68">
        <f t="shared" si="260"/>
        <v>3353.3499999998312</v>
      </c>
      <c r="F806" s="80">
        <f t="shared" si="267"/>
        <v>0.90000000000000069</v>
      </c>
      <c r="G806" s="80">
        <f t="shared" si="268"/>
        <v>9.9999999999998295</v>
      </c>
      <c r="H806" s="80">
        <f t="shared" si="272"/>
        <v>4.9999999999999147</v>
      </c>
      <c r="I806" s="80">
        <f t="shared" si="272"/>
        <v>4.9999999999999147</v>
      </c>
      <c r="J806" s="81">
        <f t="shared" si="262"/>
        <v>9.0999999999998522</v>
      </c>
      <c r="K806" s="82">
        <f t="shared" si="263"/>
        <v>227.49999999998855</v>
      </c>
      <c r="L806" s="70">
        <f t="shared" si="264"/>
        <v>1.4615016373309808E+48</v>
      </c>
      <c r="M806" s="67">
        <f t="shared" si="270"/>
        <v>160.00000000000009</v>
      </c>
      <c r="N806" s="71">
        <v>800</v>
      </c>
      <c r="O806" s="94">
        <f t="shared" si="265"/>
        <v>800</v>
      </c>
      <c r="P806" s="94">
        <f t="shared" si="252"/>
        <v>10</v>
      </c>
      <c r="Q806" s="72">
        <v>4</v>
      </c>
      <c r="R806" s="94">
        <f t="shared" si="253"/>
        <v>0.90909090909090906</v>
      </c>
      <c r="S806" s="93">
        <f t="shared" si="254"/>
        <v>1.5087016409750451E+42</v>
      </c>
      <c r="T806" s="93">
        <f t="shared" si="255"/>
        <v>2.4962154423404034E+47</v>
      </c>
      <c r="U806" s="93">
        <f t="shared" si="256"/>
        <v>1.4615016373309808E+49</v>
      </c>
      <c r="V806" s="93">
        <f t="shared" si="257"/>
        <v>7.307508186654904E+49</v>
      </c>
      <c r="W806" s="93">
        <f t="shared" si="266"/>
        <v>464213.33333333337</v>
      </c>
      <c r="X806" s="94">
        <f t="shared" si="258"/>
        <v>58.548697862421086</v>
      </c>
      <c r="Y806" s="120">
        <f t="shared" si="259"/>
        <v>3.9720961914803992</v>
      </c>
    </row>
    <row r="807" spans="1:25">
      <c r="A807" s="67">
        <v>8192</v>
      </c>
      <c r="B807" s="67">
        <f t="shared" si="261"/>
        <v>26.7</v>
      </c>
      <c r="C807" s="112">
        <f t="shared" si="271"/>
        <v>14.74</v>
      </c>
      <c r="D807" s="116"/>
      <c r="E807" s="68">
        <f t="shared" si="260"/>
        <v>3366.7100183565158</v>
      </c>
      <c r="F807" s="80">
        <f t="shared" si="267"/>
        <v>0.90100000000000069</v>
      </c>
      <c r="G807" s="80">
        <f t="shared" si="268"/>
        <v>10.009999999999829</v>
      </c>
      <c r="H807" s="80">
        <f t="shared" si="272"/>
        <v>5.0049999999999146</v>
      </c>
      <c r="I807" s="80">
        <f t="shared" si="272"/>
        <v>5.0049999999999146</v>
      </c>
      <c r="J807" s="81">
        <f t="shared" si="262"/>
        <v>9.1180099999998525</v>
      </c>
      <c r="K807" s="82">
        <f t="shared" si="263"/>
        <v>228.40637845023852</v>
      </c>
      <c r="L807" s="70">
        <f t="shared" si="264"/>
        <v>1.6788245266275711E+48</v>
      </c>
      <c r="M807" s="67">
        <f t="shared" si="270"/>
        <v>160.20000000000007</v>
      </c>
      <c r="N807" s="71">
        <v>801</v>
      </c>
      <c r="O807" s="94">
        <f t="shared" si="265"/>
        <v>801</v>
      </c>
      <c r="P807" s="94">
        <f t="shared" si="252"/>
        <v>10</v>
      </c>
      <c r="Q807" s="72">
        <v>1</v>
      </c>
      <c r="R807" s="94">
        <f t="shared" si="253"/>
        <v>0.90909090909090906</v>
      </c>
      <c r="S807" s="93">
        <f t="shared" si="254"/>
        <v>1.5087016409750451E+42</v>
      </c>
      <c r="T807" s="93">
        <f t="shared" si="255"/>
        <v>2.509293267814642E+47</v>
      </c>
      <c r="U807" s="93">
        <f t="shared" si="256"/>
        <v>1.6788245266275711E+49</v>
      </c>
      <c r="V807" s="93">
        <f t="shared" si="257"/>
        <v>8.3941226331378556E+49</v>
      </c>
      <c r="W807" s="93">
        <f t="shared" si="266"/>
        <v>464486.40000000002</v>
      </c>
      <c r="X807" s="94">
        <f t="shared" si="258"/>
        <v>66.904277318277309</v>
      </c>
      <c r="Y807" s="120">
        <f t="shared" si="259"/>
        <v>4.538960469353956</v>
      </c>
    </row>
    <row r="808" spans="1:25">
      <c r="A808" s="67">
        <v>8192</v>
      </c>
      <c r="B808" s="67">
        <f t="shared" si="261"/>
        <v>26.733333333333334</v>
      </c>
      <c r="C808" s="112">
        <f t="shared" si="271"/>
        <v>14.74</v>
      </c>
      <c r="D808" s="116"/>
      <c r="E808" s="68">
        <f t="shared" si="260"/>
        <v>3380.1107294827902</v>
      </c>
      <c r="F808" s="80">
        <f t="shared" si="267"/>
        <v>0.90200000000000069</v>
      </c>
      <c r="G808" s="80">
        <f t="shared" si="268"/>
        <v>10.019999999999829</v>
      </c>
      <c r="H808" s="80">
        <f t="shared" ref="H808:I823" si="273">H807+0.5%</f>
        <v>5.0099999999999145</v>
      </c>
      <c r="I808" s="80">
        <f t="shared" si="273"/>
        <v>5.0099999999999145</v>
      </c>
      <c r="J808" s="81">
        <f t="shared" si="262"/>
        <v>9.1360399999998521</v>
      </c>
      <c r="K808" s="82">
        <f t="shared" si="263"/>
        <v>229.31551760398847</v>
      </c>
      <c r="L808" s="70">
        <f t="shared" si="264"/>
        <v>1.928462972065767E+48</v>
      </c>
      <c r="M808" s="67">
        <f t="shared" si="270"/>
        <v>160.40000000000009</v>
      </c>
      <c r="N808" s="71">
        <v>802</v>
      </c>
      <c r="O808" s="94">
        <f t="shared" si="265"/>
        <v>802</v>
      </c>
      <c r="P808" s="94">
        <f t="shared" si="252"/>
        <v>10</v>
      </c>
      <c r="Q808" s="72">
        <v>1</v>
      </c>
      <c r="R808" s="94">
        <f t="shared" si="253"/>
        <v>0.90909090909090906</v>
      </c>
      <c r="S808" s="93">
        <f t="shared" si="254"/>
        <v>1.5087016409750451E+42</v>
      </c>
      <c r="T808" s="93">
        <f t="shared" si="255"/>
        <v>2.5224263233051249E+47</v>
      </c>
      <c r="U808" s="93">
        <f t="shared" si="256"/>
        <v>1.9284629720657669E+49</v>
      </c>
      <c r="V808" s="93">
        <f t="shared" si="257"/>
        <v>9.6423148603288334E+49</v>
      </c>
      <c r="W808" s="93">
        <f t="shared" si="266"/>
        <v>464759.46666666667</v>
      </c>
      <c r="X808" s="94">
        <f t="shared" si="258"/>
        <v>76.452697716019301</v>
      </c>
      <c r="Y808" s="120">
        <f t="shared" si="259"/>
        <v>5.1867501842618253</v>
      </c>
    </row>
    <row r="809" spans="1:25">
      <c r="A809" s="67">
        <v>8192</v>
      </c>
      <c r="B809" s="67">
        <f t="shared" si="261"/>
        <v>26.766666666666666</v>
      </c>
      <c r="C809" s="112">
        <f t="shared" si="271"/>
        <v>14.74</v>
      </c>
      <c r="D809" s="116"/>
      <c r="E809" s="68">
        <f t="shared" si="260"/>
        <v>3393.5522175293145</v>
      </c>
      <c r="F809" s="80">
        <f t="shared" si="267"/>
        <v>0.90300000000000069</v>
      </c>
      <c r="G809" s="80">
        <f t="shared" si="268"/>
        <v>10.029999999999829</v>
      </c>
      <c r="H809" s="80">
        <f t="shared" si="273"/>
        <v>5.0149999999999144</v>
      </c>
      <c r="I809" s="80">
        <f t="shared" si="273"/>
        <v>5.0149999999999144</v>
      </c>
      <c r="J809" s="81">
        <f t="shared" si="262"/>
        <v>9.1540899999998526</v>
      </c>
      <c r="K809" s="82">
        <f t="shared" si="263"/>
        <v>230.22742317023844</v>
      </c>
      <c r="L809" s="70">
        <f t="shared" si="264"/>
        <v>2.2152222436846402E+48</v>
      </c>
      <c r="M809" s="67">
        <f t="shared" si="270"/>
        <v>160.60000000000008</v>
      </c>
      <c r="N809" s="71">
        <v>803</v>
      </c>
      <c r="O809" s="94">
        <f t="shared" si="265"/>
        <v>803</v>
      </c>
      <c r="P809" s="94">
        <f t="shared" si="252"/>
        <v>10</v>
      </c>
      <c r="Q809" s="72">
        <v>1</v>
      </c>
      <c r="R809" s="94">
        <f t="shared" si="253"/>
        <v>0.90909090909090906</v>
      </c>
      <c r="S809" s="93">
        <f t="shared" si="254"/>
        <v>1.5087016409750451E+42</v>
      </c>
      <c r="T809" s="93">
        <f t="shared" si="255"/>
        <v>2.5356147852810822E+47</v>
      </c>
      <c r="U809" s="93">
        <f t="shared" si="256"/>
        <v>2.2152222436846402E+49</v>
      </c>
      <c r="V809" s="93">
        <f t="shared" si="257"/>
        <v>1.1076111218423202E+50</v>
      </c>
      <c r="W809" s="93">
        <f t="shared" si="266"/>
        <v>465032.53333333333</v>
      </c>
      <c r="X809" s="94">
        <f t="shared" si="258"/>
        <v>87.364305356780548</v>
      </c>
      <c r="Y809" s="120">
        <f t="shared" si="259"/>
        <v>5.9270220730515977</v>
      </c>
    </row>
    <row r="810" spans="1:25">
      <c r="A810" s="67">
        <v>8192</v>
      </c>
      <c r="B810" s="67">
        <f t="shared" si="261"/>
        <v>26.8</v>
      </c>
      <c r="C810" s="112">
        <f t="shared" si="271"/>
        <v>14.74</v>
      </c>
      <c r="D810" s="116"/>
      <c r="E810" s="68">
        <f t="shared" si="260"/>
        <v>3407.0345667351894</v>
      </c>
      <c r="F810" s="80">
        <f t="shared" si="267"/>
        <v>0.90400000000000069</v>
      </c>
      <c r="G810" s="80">
        <f t="shared" si="268"/>
        <v>10.039999999999829</v>
      </c>
      <c r="H810" s="80">
        <f t="shared" si="273"/>
        <v>5.0199999999999143</v>
      </c>
      <c r="I810" s="80">
        <f t="shared" si="273"/>
        <v>5.0199999999999143</v>
      </c>
      <c r="J810" s="81">
        <f t="shared" si="262"/>
        <v>9.1721599999998524</v>
      </c>
      <c r="K810" s="82">
        <f t="shared" si="263"/>
        <v>231.14210086398842</v>
      </c>
      <c r="L810" s="70">
        <f t="shared" si="264"/>
        <v>2.5446221472733868E+48</v>
      </c>
      <c r="M810" s="67">
        <f t="shared" si="270"/>
        <v>160.80000000000007</v>
      </c>
      <c r="N810" s="71">
        <v>804</v>
      </c>
      <c r="O810" s="94">
        <f t="shared" si="265"/>
        <v>804</v>
      </c>
      <c r="P810" s="94">
        <f t="shared" si="252"/>
        <v>10</v>
      </c>
      <c r="Q810" s="72">
        <v>1</v>
      </c>
      <c r="R810" s="94">
        <f t="shared" si="253"/>
        <v>0.90909090909090906</v>
      </c>
      <c r="S810" s="93">
        <f t="shared" si="254"/>
        <v>1.5087016409750451E+42</v>
      </c>
      <c r="T810" s="93">
        <f t="shared" si="255"/>
        <v>2.5488588305911145E+47</v>
      </c>
      <c r="U810" s="93">
        <f t="shared" si="256"/>
        <v>2.5446221472733865E+49</v>
      </c>
      <c r="V810" s="93">
        <f t="shared" si="257"/>
        <v>1.2723110736366932E+50</v>
      </c>
      <c r="W810" s="93">
        <f t="shared" si="266"/>
        <v>465305.59999999998</v>
      </c>
      <c r="X810" s="94">
        <f t="shared" si="258"/>
        <v>99.833781170346512</v>
      </c>
      <c r="Y810" s="120">
        <f t="shared" si="259"/>
        <v>6.7729837971741187</v>
      </c>
    </row>
    <row r="811" spans="1:25">
      <c r="A811" s="67">
        <v>8192</v>
      </c>
      <c r="B811" s="67">
        <f t="shared" si="261"/>
        <v>26.833333333333332</v>
      </c>
      <c r="C811" s="112">
        <f t="shared" si="271"/>
        <v>14.74</v>
      </c>
      <c r="D811" s="116"/>
      <c r="E811" s="68">
        <f t="shared" si="260"/>
        <v>3420.557861427952</v>
      </c>
      <c r="F811" s="80">
        <f t="shared" si="267"/>
        <v>0.90500000000000069</v>
      </c>
      <c r="G811" s="80">
        <f t="shared" si="268"/>
        <v>10.049999999999828</v>
      </c>
      <c r="H811" s="80">
        <f t="shared" si="273"/>
        <v>5.0249999999999142</v>
      </c>
      <c r="I811" s="80">
        <f t="shared" si="273"/>
        <v>5.0249999999999142</v>
      </c>
      <c r="J811" s="81">
        <f t="shared" si="262"/>
        <v>9.1902499999998497</v>
      </c>
      <c r="K811" s="82">
        <f t="shared" si="263"/>
        <v>232.05955640623827</v>
      </c>
      <c r="L811" s="70">
        <f t="shared" si="264"/>
        <v>2.9230032746619623E+48</v>
      </c>
      <c r="M811" s="67">
        <f t="shared" si="270"/>
        <v>161.00000000000009</v>
      </c>
      <c r="N811" s="71">
        <v>805</v>
      </c>
      <c r="O811" s="94">
        <f t="shared" si="265"/>
        <v>805</v>
      </c>
      <c r="P811" s="94">
        <f t="shared" si="252"/>
        <v>10</v>
      </c>
      <c r="Q811" s="72">
        <v>1</v>
      </c>
      <c r="R811" s="94">
        <f t="shared" si="253"/>
        <v>0.90909090909090906</v>
      </c>
      <c r="S811" s="93">
        <f t="shared" si="254"/>
        <v>1.5087016409750451E+42</v>
      </c>
      <c r="T811" s="93">
        <f t="shared" si="255"/>
        <v>2.5621586364636028E+47</v>
      </c>
      <c r="U811" s="93">
        <f t="shared" si="256"/>
        <v>2.9230032746619621E+49</v>
      </c>
      <c r="V811" s="93">
        <f t="shared" si="257"/>
        <v>1.461501637330981E+50</v>
      </c>
      <c r="W811" s="93">
        <f t="shared" si="266"/>
        <v>465578.66666666663</v>
      </c>
      <c r="X811" s="94">
        <f t="shared" si="258"/>
        <v>114.08361812820505</v>
      </c>
      <c r="Y811" s="120">
        <f t="shared" si="259"/>
        <v>7.7397298594440329</v>
      </c>
    </row>
    <row r="812" spans="1:25">
      <c r="A812" s="67">
        <v>8192</v>
      </c>
      <c r="B812" s="67">
        <f t="shared" si="261"/>
        <v>26.866666666666667</v>
      </c>
      <c r="C812" s="112">
        <f t="shared" si="271"/>
        <v>14.74</v>
      </c>
      <c r="D812" s="116"/>
      <c r="E812" s="68">
        <f t="shared" si="260"/>
        <v>3434.1221860235873</v>
      </c>
      <c r="F812" s="80">
        <f t="shared" si="267"/>
        <v>0.90600000000000069</v>
      </c>
      <c r="G812" s="80">
        <f t="shared" si="268"/>
        <v>10.059999999999828</v>
      </c>
      <c r="H812" s="80">
        <f t="shared" si="273"/>
        <v>5.0299999999999141</v>
      </c>
      <c r="I812" s="80">
        <f t="shared" si="273"/>
        <v>5.0299999999999141</v>
      </c>
      <c r="J812" s="81">
        <f t="shared" si="262"/>
        <v>9.2083599999998516</v>
      </c>
      <c r="K812" s="82">
        <f t="shared" si="263"/>
        <v>232.97979552398829</v>
      </c>
      <c r="L812" s="70">
        <f t="shared" si="264"/>
        <v>3.3576490532551429E+48</v>
      </c>
      <c r="M812" s="67">
        <f t="shared" si="270"/>
        <v>161.20000000000007</v>
      </c>
      <c r="N812" s="71">
        <v>806</v>
      </c>
      <c r="O812" s="94">
        <f t="shared" si="265"/>
        <v>806</v>
      </c>
      <c r="P812" s="94">
        <f t="shared" si="252"/>
        <v>10</v>
      </c>
      <c r="Q812" s="72">
        <v>1</v>
      </c>
      <c r="R812" s="94">
        <f t="shared" si="253"/>
        <v>0.90909090909090906</v>
      </c>
      <c r="S812" s="93">
        <f t="shared" si="254"/>
        <v>1.5087016409750451E+42</v>
      </c>
      <c r="T812" s="93">
        <f t="shared" si="255"/>
        <v>2.5755143805071241E+47</v>
      </c>
      <c r="U812" s="93">
        <f t="shared" si="256"/>
        <v>3.3576490532551427E+49</v>
      </c>
      <c r="V812" s="93">
        <f t="shared" si="257"/>
        <v>1.6788245266275713E+50</v>
      </c>
      <c r="W812" s="93">
        <f t="shared" si="266"/>
        <v>465851.73333333334</v>
      </c>
      <c r="X812" s="94">
        <f t="shared" si="258"/>
        <v>130.36809573526881</v>
      </c>
      <c r="Y812" s="120">
        <f t="shared" si="259"/>
        <v>8.8445112439124021</v>
      </c>
    </row>
    <row r="813" spans="1:25">
      <c r="A813" s="67">
        <v>8192</v>
      </c>
      <c r="B813" s="67">
        <f t="shared" si="261"/>
        <v>26.9</v>
      </c>
      <c r="C813" s="112">
        <f t="shared" si="271"/>
        <v>14.74</v>
      </c>
      <c r="D813" s="116"/>
      <c r="E813" s="68">
        <f t="shared" si="260"/>
        <v>3447.7276250265118</v>
      </c>
      <c r="F813" s="80">
        <f t="shared" si="267"/>
        <v>0.90700000000000069</v>
      </c>
      <c r="G813" s="80">
        <f t="shared" si="268"/>
        <v>10.069999999999828</v>
      </c>
      <c r="H813" s="80">
        <f t="shared" si="273"/>
        <v>5.034999999999914</v>
      </c>
      <c r="I813" s="80">
        <f t="shared" si="273"/>
        <v>5.034999999999914</v>
      </c>
      <c r="J813" s="81">
        <f t="shared" si="262"/>
        <v>9.2264899999998509</v>
      </c>
      <c r="K813" s="82">
        <f t="shared" si="263"/>
        <v>233.90282395023823</v>
      </c>
      <c r="L813" s="70">
        <f t="shared" si="264"/>
        <v>3.8569259441315353E+48</v>
      </c>
      <c r="M813" s="67">
        <f t="shared" si="270"/>
        <v>161.40000000000006</v>
      </c>
      <c r="N813" s="71">
        <v>807</v>
      </c>
      <c r="O813" s="94">
        <f t="shared" si="265"/>
        <v>807</v>
      </c>
      <c r="P813" s="94">
        <f t="shared" si="252"/>
        <v>10</v>
      </c>
      <c r="Q813" s="72">
        <v>1</v>
      </c>
      <c r="R813" s="94">
        <f t="shared" si="253"/>
        <v>0.90909090909090906</v>
      </c>
      <c r="S813" s="93">
        <f t="shared" si="254"/>
        <v>1.5087016409750451E+42</v>
      </c>
      <c r="T813" s="93">
        <f t="shared" si="255"/>
        <v>2.5889262407108558E+47</v>
      </c>
      <c r="U813" s="93">
        <f t="shared" si="256"/>
        <v>3.8569259441315353E+49</v>
      </c>
      <c r="V813" s="93">
        <f t="shared" si="257"/>
        <v>1.9284629720657675E+50</v>
      </c>
      <c r="W813" s="93">
        <f t="shared" si="266"/>
        <v>466124.79999999999</v>
      </c>
      <c r="X813" s="94">
        <f t="shared" si="258"/>
        <v>148.97782267727015</v>
      </c>
      <c r="Y813" s="120">
        <f t="shared" si="259"/>
        <v>10.107043600900282</v>
      </c>
    </row>
    <row r="814" spans="1:25">
      <c r="A814" s="67">
        <v>8192</v>
      </c>
      <c r="B814" s="67">
        <f t="shared" si="261"/>
        <v>26.933333333333334</v>
      </c>
      <c r="C814" s="112">
        <f t="shared" si="271"/>
        <v>14.74</v>
      </c>
      <c r="D814" s="116"/>
      <c r="E814" s="68">
        <f t="shared" si="260"/>
        <v>3461.3742630295851</v>
      </c>
      <c r="F814" s="80">
        <f t="shared" si="267"/>
        <v>0.9080000000000007</v>
      </c>
      <c r="G814" s="80">
        <f t="shared" si="268"/>
        <v>10.079999999999828</v>
      </c>
      <c r="H814" s="80">
        <f t="shared" si="273"/>
        <v>5.0399999999999139</v>
      </c>
      <c r="I814" s="80">
        <f t="shared" si="273"/>
        <v>5.0399999999999139</v>
      </c>
      <c r="J814" s="81">
        <f t="shared" si="262"/>
        <v>9.2446399999998494</v>
      </c>
      <c r="K814" s="82">
        <f t="shared" si="263"/>
        <v>234.82864742398814</v>
      </c>
      <c r="L814" s="70">
        <f t="shared" si="264"/>
        <v>4.430444487369281E+48</v>
      </c>
      <c r="M814" s="67">
        <f t="shared" si="270"/>
        <v>161.60000000000008</v>
      </c>
      <c r="N814" s="71">
        <v>808</v>
      </c>
      <c r="O814" s="94">
        <f t="shared" si="265"/>
        <v>808</v>
      </c>
      <c r="P814" s="94">
        <f t="shared" si="252"/>
        <v>10</v>
      </c>
      <c r="Q814" s="72">
        <v>1</v>
      </c>
      <c r="R814" s="94">
        <f t="shared" si="253"/>
        <v>0.90909090909090906</v>
      </c>
      <c r="S814" s="93">
        <f t="shared" si="254"/>
        <v>1.5087016409750451E+42</v>
      </c>
      <c r="T814" s="93">
        <f t="shared" si="255"/>
        <v>2.6023943954449918E+47</v>
      </c>
      <c r="U814" s="93">
        <f t="shared" si="256"/>
        <v>4.430444487369281E+49</v>
      </c>
      <c r="V814" s="93">
        <f t="shared" si="257"/>
        <v>2.2152222436846403E+50</v>
      </c>
      <c r="W814" s="93">
        <f t="shared" si="266"/>
        <v>466397.8666666667</v>
      </c>
      <c r="X814" s="94">
        <f t="shared" si="258"/>
        <v>170.24492886719827</v>
      </c>
      <c r="Y814" s="120">
        <f t="shared" si="259"/>
        <v>11.549859488955105</v>
      </c>
    </row>
    <row r="815" spans="1:25">
      <c r="A815" s="67">
        <v>8192</v>
      </c>
      <c r="B815" s="67">
        <f t="shared" si="261"/>
        <v>26.966666666666665</v>
      </c>
      <c r="C815" s="112">
        <f t="shared" si="271"/>
        <v>14.74</v>
      </c>
      <c r="D815" s="116"/>
      <c r="E815" s="68">
        <f t="shared" si="260"/>
        <v>3475.0621847141097</v>
      </c>
      <c r="F815" s="80">
        <f t="shared" si="267"/>
        <v>0.9090000000000007</v>
      </c>
      <c r="G815" s="80">
        <f t="shared" si="268"/>
        <v>10.089999999999828</v>
      </c>
      <c r="H815" s="80">
        <f t="shared" si="273"/>
        <v>5.0449999999999138</v>
      </c>
      <c r="I815" s="80">
        <f t="shared" si="273"/>
        <v>5.0449999999999138</v>
      </c>
      <c r="J815" s="81">
        <f t="shared" si="262"/>
        <v>9.262809999999849</v>
      </c>
      <c r="K815" s="82">
        <f t="shared" si="263"/>
        <v>235.7572716902381</v>
      </c>
      <c r="L815" s="70">
        <f t="shared" si="264"/>
        <v>5.0892442945467755E+48</v>
      </c>
      <c r="M815" s="67">
        <f t="shared" si="270"/>
        <v>161.80000000000007</v>
      </c>
      <c r="N815" s="71">
        <v>809</v>
      </c>
      <c r="O815" s="94">
        <f t="shared" si="265"/>
        <v>809</v>
      </c>
      <c r="P815" s="94">
        <f t="shared" si="252"/>
        <v>10</v>
      </c>
      <c r="Q815" s="72">
        <v>1</v>
      </c>
      <c r="R815" s="94">
        <f t="shared" si="253"/>
        <v>0.90909090909090906</v>
      </c>
      <c r="S815" s="93">
        <f t="shared" si="254"/>
        <v>1.5087016409750451E+42</v>
      </c>
      <c r="T815" s="93">
        <f t="shared" si="255"/>
        <v>2.6159190234611563E+47</v>
      </c>
      <c r="U815" s="93">
        <f t="shared" si="256"/>
        <v>5.0892442945467751E+49</v>
      </c>
      <c r="V815" s="93">
        <f t="shared" si="257"/>
        <v>2.5446221472733876E+50</v>
      </c>
      <c r="W815" s="93">
        <f t="shared" si="266"/>
        <v>466670.93333333335</v>
      </c>
      <c r="X815" s="94">
        <f t="shared" si="258"/>
        <v>194.54899975508914</v>
      </c>
      <c r="Y815" s="120">
        <f t="shared" si="259"/>
        <v>13.198710973886644</v>
      </c>
    </row>
    <row r="816" spans="1:25">
      <c r="A816" s="67">
        <v>8192</v>
      </c>
      <c r="B816" s="67">
        <f t="shared" si="261"/>
        <v>27</v>
      </c>
      <c r="C816" s="112">
        <f t="shared" si="271"/>
        <v>14.74</v>
      </c>
      <c r="D816" s="116"/>
      <c r="E816" s="68">
        <f t="shared" si="260"/>
        <v>3488.7914748498242</v>
      </c>
      <c r="F816" s="80">
        <f t="shared" si="267"/>
        <v>0.9100000000000007</v>
      </c>
      <c r="G816" s="80">
        <f t="shared" si="268"/>
        <v>10.099999999999827</v>
      </c>
      <c r="H816" s="80">
        <f t="shared" si="273"/>
        <v>5.0499999999999137</v>
      </c>
      <c r="I816" s="80">
        <f t="shared" si="273"/>
        <v>5.0499999999999137</v>
      </c>
      <c r="J816" s="81">
        <f t="shared" si="262"/>
        <v>9.2809999999998496</v>
      </c>
      <c r="K816" s="82">
        <f t="shared" si="263"/>
        <v>236.68870249998807</v>
      </c>
      <c r="L816" s="70">
        <f t="shared" si="264"/>
        <v>5.8460065493239271E+48</v>
      </c>
      <c r="M816" s="67">
        <f t="shared" si="270"/>
        <v>162.00000000000009</v>
      </c>
      <c r="N816" s="71">
        <v>810</v>
      </c>
      <c r="O816" s="94">
        <f t="shared" si="265"/>
        <v>810</v>
      </c>
      <c r="P816" s="94">
        <f t="shared" si="252"/>
        <v>10</v>
      </c>
      <c r="Q816" s="72">
        <v>4</v>
      </c>
      <c r="R816" s="94">
        <f t="shared" si="253"/>
        <v>0.90909090909090906</v>
      </c>
      <c r="S816" s="93">
        <f t="shared" si="254"/>
        <v>6.0348065639001802E+42</v>
      </c>
      <c r="T816" s="93">
        <f t="shared" si="255"/>
        <v>1.051800121557123E+48</v>
      </c>
      <c r="U816" s="93">
        <f t="shared" si="256"/>
        <v>5.8460065493239274E+49</v>
      </c>
      <c r="V816" s="93">
        <f t="shared" si="257"/>
        <v>2.9230032746619637E+50</v>
      </c>
      <c r="W816" s="93">
        <f t="shared" si="266"/>
        <v>466944</v>
      </c>
      <c r="X816" s="94">
        <f t="shared" si="258"/>
        <v>55.580964762290456</v>
      </c>
      <c r="Y816" s="120">
        <f t="shared" si="259"/>
        <v>3.7707574465597324</v>
      </c>
    </row>
    <row r="817" spans="1:25">
      <c r="A817" s="67">
        <v>8192</v>
      </c>
      <c r="B817" s="67">
        <f t="shared" si="261"/>
        <v>27.033333333333335</v>
      </c>
      <c r="C817" s="112">
        <f t="shared" si="271"/>
        <v>14.74</v>
      </c>
      <c r="D817" s="116"/>
      <c r="E817" s="68">
        <f t="shared" si="260"/>
        <v>3502.5622182949078</v>
      </c>
      <c r="F817" s="80">
        <f t="shared" si="267"/>
        <v>0.9110000000000007</v>
      </c>
      <c r="G817" s="80">
        <f t="shared" si="268"/>
        <v>10.109999999999827</v>
      </c>
      <c r="H817" s="80">
        <f t="shared" si="273"/>
        <v>5.0549999999999136</v>
      </c>
      <c r="I817" s="80">
        <f t="shared" si="273"/>
        <v>5.0549999999999136</v>
      </c>
      <c r="J817" s="81">
        <f t="shared" si="262"/>
        <v>9.2992099999998477</v>
      </c>
      <c r="K817" s="82">
        <f t="shared" si="263"/>
        <v>237.62294561023796</v>
      </c>
      <c r="L817" s="70">
        <f t="shared" si="264"/>
        <v>6.7152981065102897E+48</v>
      </c>
      <c r="M817" s="67">
        <f t="shared" si="270"/>
        <v>162.20000000000007</v>
      </c>
      <c r="N817" s="71">
        <v>811</v>
      </c>
      <c r="O817" s="94">
        <f t="shared" si="265"/>
        <v>811</v>
      </c>
      <c r="P817" s="94">
        <f t="shared" si="252"/>
        <v>10</v>
      </c>
      <c r="Q817" s="72">
        <v>1</v>
      </c>
      <c r="R817" s="94">
        <f t="shared" si="253"/>
        <v>0.90909090909090906</v>
      </c>
      <c r="S817" s="93">
        <f t="shared" si="254"/>
        <v>6.0348065639001802E+42</v>
      </c>
      <c r="T817" s="93">
        <f t="shared" si="255"/>
        <v>1.057255366502263E+48</v>
      </c>
      <c r="U817" s="93">
        <f t="shared" si="256"/>
        <v>6.7152981065102895E+49</v>
      </c>
      <c r="V817" s="93">
        <f t="shared" si="257"/>
        <v>3.3576490532551447E+50</v>
      </c>
      <c r="W817" s="93">
        <f t="shared" si="266"/>
        <v>467217.06666666665</v>
      </c>
      <c r="X817" s="94">
        <f t="shared" si="258"/>
        <v>63.516330295173923</v>
      </c>
      <c r="Y817" s="120">
        <f t="shared" si="259"/>
        <v>4.3091133171759788</v>
      </c>
    </row>
    <row r="818" spans="1:25">
      <c r="A818" s="67">
        <v>8192</v>
      </c>
      <c r="B818" s="67">
        <f t="shared" si="261"/>
        <v>27.066666666666666</v>
      </c>
      <c r="C818" s="112">
        <f t="shared" si="271"/>
        <v>14.74</v>
      </c>
      <c r="D818" s="116"/>
      <c r="E818" s="68">
        <f t="shared" si="260"/>
        <v>3516.3744999959822</v>
      </c>
      <c r="F818" s="80">
        <f t="shared" si="267"/>
        <v>0.9120000000000007</v>
      </c>
      <c r="G818" s="80">
        <f t="shared" si="268"/>
        <v>10.119999999999827</v>
      </c>
      <c r="H818" s="80">
        <f t="shared" si="273"/>
        <v>5.0599999999999135</v>
      </c>
      <c r="I818" s="80">
        <f t="shared" si="273"/>
        <v>5.0599999999999135</v>
      </c>
      <c r="J818" s="81">
        <f t="shared" si="262"/>
        <v>9.3174399999998485</v>
      </c>
      <c r="K818" s="82">
        <f t="shared" si="263"/>
        <v>238.56000678398794</v>
      </c>
      <c r="L818" s="70">
        <f t="shared" si="264"/>
        <v>7.7138518882630733E+48</v>
      </c>
      <c r="M818" s="67">
        <f t="shared" si="270"/>
        <v>162.40000000000009</v>
      </c>
      <c r="N818" s="71">
        <v>812</v>
      </c>
      <c r="O818" s="94">
        <f t="shared" si="265"/>
        <v>812</v>
      </c>
      <c r="P818" s="94">
        <f t="shared" si="252"/>
        <v>10</v>
      </c>
      <c r="Q818" s="72">
        <v>1</v>
      </c>
      <c r="R818" s="94">
        <f t="shared" si="253"/>
        <v>0.90909090909090906</v>
      </c>
      <c r="S818" s="93">
        <f t="shared" si="254"/>
        <v>6.0348065639001802E+42</v>
      </c>
      <c r="T818" s="93">
        <f t="shared" si="255"/>
        <v>1.0627334161792314E+48</v>
      </c>
      <c r="U818" s="93">
        <f t="shared" si="256"/>
        <v>7.7138518882630738E+49</v>
      </c>
      <c r="V818" s="93">
        <f t="shared" si="257"/>
        <v>3.8569259441315367E+50</v>
      </c>
      <c r="W818" s="93">
        <f t="shared" si="266"/>
        <v>467490.1333333333</v>
      </c>
      <c r="X818" s="94">
        <f t="shared" si="258"/>
        <v>72.585013050555304</v>
      </c>
      <c r="Y818" s="120">
        <f t="shared" si="259"/>
        <v>4.9243563806346877</v>
      </c>
    </row>
    <row r="819" spans="1:25">
      <c r="A819" s="67">
        <v>8192</v>
      </c>
      <c r="B819" s="67">
        <f t="shared" si="261"/>
        <v>27.1</v>
      </c>
      <c r="C819" s="112">
        <f t="shared" si="271"/>
        <v>14.74</v>
      </c>
      <c r="D819" s="116"/>
      <c r="E819" s="68">
        <f t="shared" si="260"/>
        <v>3530.2284049881068</v>
      </c>
      <c r="F819" s="80">
        <f t="shared" si="267"/>
        <v>0.9130000000000007</v>
      </c>
      <c r="G819" s="80">
        <f t="shared" si="268"/>
        <v>10.129999999999827</v>
      </c>
      <c r="H819" s="80">
        <f t="shared" si="273"/>
        <v>5.0649999999999133</v>
      </c>
      <c r="I819" s="80">
        <f t="shared" si="273"/>
        <v>5.0649999999999133</v>
      </c>
      <c r="J819" s="81">
        <f t="shared" si="262"/>
        <v>9.3356899999998486</v>
      </c>
      <c r="K819" s="82">
        <f t="shared" si="263"/>
        <v>239.49989179023791</v>
      </c>
      <c r="L819" s="70">
        <f t="shared" si="264"/>
        <v>8.8608889747385646E+48</v>
      </c>
      <c r="M819" s="67">
        <f t="shared" si="270"/>
        <v>162.60000000000008</v>
      </c>
      <c r="N819" s="71">
        <v>813</v>
      </c>
      <c r="O819" s="94">
        <f t="shared" si="265"/>
        <v>813</v>
      </c>
      <c r="P819" s="94">
        <f t="shared" si="252"/>
        <v>10</v>
      </c>
      <c r="Q819" s="72">
        <v>1</v>
      </c>
      <c r="R819" s="94">
        <f t="shared" si="253"/>
        <v>0.90909090909090906</v>
      </c>
      <c r="S819" s="93">
        <f t="shared" si="254"/>
        <v>6.0348065639001802E+42</v>
      </c>
      <c r="T819" s="93">
        <f t="shared" si="255"/>
        <v>1.0682343427006063E+48</v>
      </c>
      <c r="U819" s="93">
        <f t="shared" si="256"/>
        <v>8.8608889747385651E+49</v>
      </c>
      <c r="V819" s="93">
        <f t="shared" si="257"/>
        <v>4.4304444873692823E+50</v>
      </c>
      <c r="W819" s="93">
        <f t="shared" si="266"/>
        <v>467763.20000000001</v>
      </c>
      <c r="X819" s="94">
        <f t="shared" si="258"/>
        <v>82.948924412384329</v>
      </c>
      <c r="Y819" s="120">
        <f t="shared" si="259"/>
        <v>5.6274711270274302</v>
      </c>
    </row>
    <row r="820" spans="1:25">
      <c r="A820" s="67">
        <v>8192</v>
      </c>
      <c r="B820" s="67">
        <f t="shared" si="261"/>
        <v>27.133333333333333</v>
      </c>
      <c r="C820" s="112">
        <f t="shared" si="271"/>
        <v>14.74</v>
      </c>
      <c r="D820" s="116"/>
      <c r="E820" s="68">
        <f t="shared" si="260"/>
        <v>3544.1240183947807</v>
      </c>
      <c r="F820" s="80">
        <f t="shared" si="267"/>
        <v>0.9140000000000007</v>
      </c>
      <c r="G820" s="80">
        <f t="shared" si="268"/>
        <v>10.139999999999826</v>
      </c>
      <c r="H820" s="80">
        <f t="shared" si="273"/>
        <v>5.0699999999999132</v>
      </c>
      <c r="I820" s="80">
        <f t="shared" si="273"/>
        <v>5.0699999999999132</v>
      </c>
      <c r="J820" s="81">
        <f t="shared" si="262"/>
        <v>9.3539599999998462</v>
      </c>
      <c r="K820" s="82">
        <f t="shared" si="263"/>
        <v>240.44260640398784</v>
      </c>
      <c r="L820" s="70">
        <f t="shared" si="264"/>
        <v>1.0178488589093555E+49</v>
      </c>
      <c r="M820" s="67">
        <f t="shared" si="270"/>
        <v>162.8000000000001</v>
      </c>
      <c r="N820" s="71">
        <v>814</v>
      </c>
      <c r="O820" s="94">
        <f t="shared" si="265"/>
        <v>814</v>
      </c>
      <c r="P820" s="94">
        <f t="shared" si="252"/>
        <v>10</v>
      </c>
      <c r="Q820" s="72">
        <v>1</v>
      </c>
      <c r="R820" s="94">
        <f t="shared" si="253"/>
        <v>0.90909090909090906</v>
      </c>
      <c r="S820" s="93">
        <f t="shared" si="254"/>
        <v>6.0348065639001802E+42</v>
      </c>
      <c r="T820" s="93">
        <f t="shared" si="255"/>
        <v>1.0737582183323594E+48</v>
      </c>
      <c r="U820" s="93">
        <f t="shared" si="256"/>
        <v>1.0178488589093554E+50</v>
      </c>
      <c r="V820" s="93">
        <f t="shared" si="257"/>
        <v>5.0892442945467776E+50</v>
      </c>
      <c r="W820" s="93">
        <f t="shared" si="266"/>
        <v>468036.26666666666</v>
      </c>
      <c r="X820" s="94">
        <f t="shared" si="258"/>
        <v>94.793114644576491</v>
      </c>
      <c r="Y820" s="120">
        <f t="shared" si="259"/>
        <v>6.4310118483430454</v>
      </c>
    </row>
    <row r="821" spans="1:25">
      <c r="A821" s="67">
        <v>8192</v>
      </c>
      <c r="B821" s="67">
        <f t="shared" si="261"/>
        <v>27.166666666666668</v>
      </c>
      <c r="C821" s="112">
        <f t="shared" si="271"/>
        <v>14.74</v>
      </c>
      <c r="D821" s="116"/>
      <c r="E821" s="68">
        <f t="shared" si="260"/>
        <v>3558.0614254279449</v>
      </c>
      <c r="F821" s="80">
        <f t="shared" si="267"/>
        <v>0.9150000000000007</v>
      </c>
      <c r="G821" s="80">
        <f t="shared" si="268"/>
        <v>10.149999999999826</v>
      </c>
      <c r="H821" s="80">
        <f t="shared" si="273"/>
        <v>5.0749999999999131</v>
      </c>
      <c r="I821" s="80">
        <f t="shared" si="273"/>
        <v>5.0749999999999131</v>
      </c>
      <c r="J821" s="81">
        <f t="shared" si="262"/>
        <v>9.3722499999998465</v>
      </c>
      <c r="K821" s="82">
        <f t="shared" si="263"/>
        <v>241.38815640623778</v>
      </c>
      <c r="L821" s="70">
        <f t="shared" si="264"/>
        <v>1.1692013098647857E+49</v>
      </c>
      <c r="M821" s="67">
        <f t="shared" si="270"/>
        <v>163.00000000000009</v>
      </c>
      <c r="N821" s="71">
        <v>815</v>
      </c>
      <c r="O821" s="94">
        <f t="shared" si="265"/>
        <v>815</v>
      </c>
      <c r="P821" s="94">
        <f t="shared" si="252"/>
        <v>10</v>
      </c>
      <c r="Q821" s="72">
        <v>1</v>
      </c>
      <c r="R821" s="94">
        <f t="shared" si="253"/>
        <v>0.90909090909090906</v>
      </c>
      <c r="S821" s="93">
        <f t="shared" si="254"/>
        <v>6.0348065639001802E+42</v>
      </c>
      <c r="T821" s="93">
        <f t="shared" si="255"/>
        <v>1.0793051154940215E+48</v>
      </c>
      <c r="U821" s="93">
        <f t="shared" si="256"/>
        <v>1.1692013098647857E+50</v>
      </c>
      <c r="V821" s="93">
        <f t="shared" si="257"/>
        <v>5.8460065493239282E+50</v>
      </c>
      <c r="W821" s="93">
        <f t="shared" si="266"/>
        <v>468309.33333333337</v>
      </c>
      <c r="X821" s="94">
        <f t="shared" si="258"/>
        <v>108.32908072798458</v>
      </c>
      <c r="Y821" s="120">
        <f t="shared" si="259"/>
        <v>7.349327050745222</v>
      </c>
    </row>
    <row r="822" spans="1:25">
      <c r="A822" s="67">
        <v>8192</v>
      </c>
      <c r="B822" s="67">
        <f t="shared" si="261"/>
        <v>27.2</v>
      </c>
      <c r="C822" s="112">
        <f t="shared" si="271"/>
        <v>14.74</v>
      </c>
      <c r="D822" s="116"/>
      <c r="E822" s="68">
        <f t="shared" si="260"/>
        <v>3572.0407113879801</v>
      </c>
      <c r="F822" s="80">
        <f t="shared" si="267"/>
        <v>0.9160000000000007</v>
      </c>
      <c r="G822" s="80">
        <f t="shared" si="268"/>
        <v>10.159999999999826</v>
      </c>
      <c r="H822" s="80">
        <f t="shared" si="273"/>
        <v>5.079999999999913</v>
      </c>
      <c r="I822" s="80">
        <f t="shared" si="273"/>
        <v>5.079999999999913</v>
      </c>
      <c r="J822" s="81">
        <f t="shared" si="262"/>
        <v>9.3905599999998479</v>
      </c>
      <c r="K822" s="82">
        <f t="shared" si="263"/>
        <v>242.33654758398779</v>
      </c>
      <c r="L822" s="70">
        <f t="shared" si="264"/>
        <v>1.3430596213020582E+49</v>
      </c>
      <c r="M822" s="67">
        <f t="shared" si="270"/>
        <v>163.20000000000007</v>
      </c>
      <c r="N822" s="71">
        <v>816</v>
      </c>
      <c r="O822" s="94">
        <f t="shared" si="265"/>
        <v>816</v>
      </c>
      <c r="P822" s="94">
        <f t="shared" si="252"/>
        <v>10</v>
      </c>
      <c r="Q822" s="72">
        <v>1</v>
      </c>
      <c r="R822" s="94">
        <f t="shared" si="253"/>
        <v>0.90909090909090906</v>
      </c>
      <c r="S822" s="93">
        <f t="shared" si="254"/>
        <v>6.0348065639001802E+42</v>
      </c>
      <c r="T822" s="93">
        <f t="shared" si="255"/>
        <v>1.0848751067588457E+48</v>
      </c>
      <c r="U822" s="93">
        <f t="shared" si="256"/>
        <v>1.3430596213020583E+50</v>
      </c>
      <c r="V822" s="93">
        <f t="shared" si="257"/>
        <v>6.7152981065102911E+50</v>
      </c>
      <c r="W822" s="93">
        <f t="shared" si="266"/>
        <v>468582.40000000002</v>
      </c>
      <c r="X822" s="94">
        <f t="shared" si="258"/>
        <v>123.7985472184499</v>
      </c>
      <c r="Y822" s="120">
        <f t="shared" si="259"/>
        <v>8.3988159578324222</v>
      </c>
    </row>
    <row r="823" spans="1:25">
      <c r="A823" s="67">
        <v>8192</v>
      </c>
      <c r="B823" s="67">
        <f t="shared" si="261"/>
        <v>27.233333333333334</v>
      </c>
      <c r="C823" s="112">
        <f t="shared" si="271"/>
        <v>14.74</v>
      </c>
      <c r="D823" s="116"/>
      <c r="E823" s="68">
        <f t="shared" si="260"/>
        <v>3586.0619616637036</v>
      </c>
      <c r="F823" s="80">
        <f t="shared" si="267"/>
        <v>0.9170000000000007</v>
      </c>
      <c r="G823" s="80">
        <f t="shared" si="268"/>
        <v>10.169999999999826</v>
      </c>
      <c r="H823" s="80">
        <f t="shared" si="273"/>
        <v>5.0849999999999129</v>
      </c>
      <c r="I823" s="80">
        <f t="shared" si="273"/>
        <v>5.0849999999999129</v>
      </c>
      <c r="J823" s="81">
        <f t="shared" si="262"/>
        <v>9.4088899999998468</v>
      </c>
      <c r="K823" s="82">
        <f t="shared" si="263"/>
        <v>243.28778573023769</v>
      </c>
      <c r="L823" s="70">
        <f t="shared" si="264"/>
        <v>1.5427703776526152E+49</v>
      </c>
      <c r="M823" s="67">
        <f t="shared" si="270"/>
        <v>163.40000000000009</v>
      </c>
      <c r="N823" s="71">
        <v>817</v>
      </c>
      <c r="O823" s="94">
        <f t="shared" si="265"/>
        <v>817</v>
      </c>
      <c r="P823" s="94">
        <f t="shared" si="252"/>
        <v>10</v>
      </c>
      <c r="Q823" s="72">
        <v>1</v>
      </c>
      <c r="R823" s="94">
        <f t="shared" si="253"/>
        <v>0.90909090909090906</v>
      </c>
      <c r="S823" s="93">
        <f t="shared" si="254"/>
        <v>6.0348065639001802E+42</v>
      </c>
      <c r="T823" s="93">
        <f t="shared" si="255"/>
        <v>1.0904682648539727E+48</v>
      </c>
      <c r="U823" s="93">
        <f t="shared" si="256"/>
        <v>1.5427703776526152E+50</v>
      </c>
      <c r="V823" s="93">
        <f t="shared" si="257"/>
        <v>7.7138518882630767E+50</v>
      </c>
      <c r="W823" s="93">
        <f t="shared" si="266"/>
        <v>468855.46666666667</v>
      </c>
      <c r="X823" s="94">
        <f t="shared" si="258"/>
        <v>141.47778778864429</v>
      </c>
      <c r="Y823" s="120">
        <f t="shared" si="259"/>
        <v>9.5982216952947272</v>
      </c>
    </row>
    <row r="824" spans="1:25">
      <c r="A824" s="67">
        <v>8192</v>
      </c>
      <c r="B824" s="67">
        <f t="shared" si="261"/>
        <v>27.266666666666666</v>
      </c>
      <c r="C824" s="112">
        <f t="shared" si="271"/>
        <v>14.74</v>
      </c>
      <c r="D824" s="116"/>
      <c r="E824" s="68">
        <f t="shared" si="260"/>
        <v>3600.1252617323785</v>
      </c>
      <c r="F824" s="80">
        <f t="shared" si="267"/>
        <v>0.9180000000000007</v>
      </c>
      <c r="G824" s="80">
        <f t="shared" si="268"/>
        <v>10.179999999999826</v>
      </c>
      <c r="H824" s="80">
        <f t="shared" ref="H824:I839" si="274">H823+0.5%</f>
        <v>5.0899999999999128</v>
      </c>
      <c r="I824" s="80">
        <f t="shared" si="274"/>
        <v>5.0899999999999128</v>
      </c>
      <c r="J824" s="81">
        <f t="shared" si="262"/>
        <v>9.4272399999998466</v>
      </c>
      <c r="K824" s="82">
        <f t="shared" si="263"/>
        <v>244.24187664398767</v>
      </c>
      <c r="L824" s="70">
        <f t="shared" si="264"/>
        <v>1.7721777949477134E+49</v>
      </c>
      <c r="M824" s="67">
        <f t="shared" si="270"/>
        <v>163.60000000000008</v>
      </c>
      <c r="N824" s="71">
        <v>818</v>
      </c>
      <c r="O824" s="94">
        <f t="shared" si="265"/>
        <v>818</v>
      </c>
      <c r="P824" s="94">
        <f t="shared" si="252"/>
        <v>10</v>
      </c>
      <c r="Q824" s="72">
        <v>1</v>
      </c>
      <c r="R824" s="94">
        <f t="shared" si="253"/>
        <v>0.90909090909090906</v>
      </c>
      <c r="S824" s="93">
        <f t="shared" si="254"/>
        <v>6.0348065639001802E+42</v>
      </c>
      <c r="T824" s="93">
        <f t="shared" si="255"/>
        <v>1.0960846626605961E+48</v>
      </c>
      <c r="U824" s="93">
        <f t="shared" si="256"/>
        <v>1.7721777949477134E+50</v>
      </c>
      <c r="V824" s="93">
        <f t="shared" si="257"/>
        <v>8.8608889747385663E+50</v>
      </c>
      <c r="W824" s="93">
        <f t="shared" si="266"/>
        <v>469128.53333333333</v>
      </c>
      <c r="X824" s="94">
        <f t="shared" si="258"/>
        <v>161.68256479805066</v>
      </c>
      <c r="Y824" s="120">
        <f t="shared" si="259"/>
        <v>10.968966404209679</v>
      </c>
    </row>
    <row r="825" spans="1:25">
      <c r="A825" s="67">
        <v>8192</v>
      </c>
      <c r="B825" s="67">
        <f t="shared" si="261"/>
        <v>27.3</v>
      </c>
      <c r="C825" s="112">
        <f t="shared" si="271"/>
        <v>14.74</v>
      </c>
      <c r="D825" s="116"/>
      <c r="E825" s="68">
        <f t="shared" si="260"/>
        <v>3614.2306971597022</v>
      </c>
      <c r="F825" s="80">
        <f t="shared" si="267"/>
        <v>0.91900000000000071</v>
      </c>
      <c r="G825" s="80">
        <f t="shared" si="268"/>
        <v>10.189999999999825</v>
      </c>
      <c r="H825" s="80">
        <f t="shared" si="274"/>
        <v>5.0949999999999127</v>
      </c>
      <c r="I825" s="80">
        <f t="shared" si="274"/>
        <v>5.0949999999999127</v>
      </c>
      <c r="J825" s="81">
        <f t="shared" si="262"/>
        <v>9.4456099999998457</v>
      </c>
      <c r="K825" s="82">
        <f t="shared" si="263"/>
        <v>245.19882613023759</v>
      </c>
      <c r="L825" s="70">
        <f t="shared" si="264"/>
        <v>2.0356977178187115E+49</v>
      </c>
      <c r="M825" s="67">
        <f t="shared" si="270"/>
        <v>163.8000000000001</v>
      </c>
      <c r="N825" s="71">
        <v>819</v>
      </c>
      <c r="O825" s="94">
        <f t="shared" si="265"/>
        <v>819</v>
      </c>
      <c r="P825" s="94">
        <f t="shared" si="252"/>
        <v>10</v>
      </c>
      <c r="Q825" s="72">
        <v>1</v>
      </c>
      <c r="R825" s="94">
        <f t="shared" si="253"/>
        <v>0.90909090909090906</v>
      </c>
      <c r="S825" s="93">
        <f t="shared" si="254"/>
        <v>6.0348065639001802E+42</v>
      </c>
      <c r="T825" s="93">
        <f t="shared" si="255"/>
        <v>1.1017243732141251E+48</v>
      </c>
      <c r="U825" s="93">
        <f t="shared" si="256"/>
        <v>2.0356977178187117E+50</v>
      </c>
      <c r="V825" s="93">
        <f t="shared" si="257"/>
        <v>1.0178488589093559E+51</v>
      </c>
      <c r="W825" s="93">
        <f t="shared" si="266"/>
        <v>469401.59999999998</v>
      </c>
      <c r="X825" s="94">
        <f t="shared" si="258"/>
        <v>184.77377530278753</v>
      </c>
      <c r="Y825" s="120">
        <f t="shared" si="259"/>
        <v>12.535534281057497</v>
      </c>
    </row>
    <row r="826" spans="1:25">
      <c r="A826" s="67">
        <v>8192</v>
      </c>
      <c r="B826" s="67">
        <f t="shared" si="261"/>
        <v>27.333333333333332</v>
      </c>
      <c r="C826" s="112">
        <f t="shared" si="271"/>
        <v>14.74</v>
      </c>
      <c r="D826" s="116"/>
      <c r="E826" s="68">
        <f t="shared" si="260"/>
        <v>3628.3783535998164</v>
      </c>
      <c r="F826" s="80">
        <f t="shared" si="267"/>
        <v>0.92000000000000071</v>
      </c>
      <c r="G826" s="80">
        <f t="shared" si="268"/>
        <v>10.199999999999825</v>
      </c>
      <c r="H826" s="80">
        <f t="shared" si="274"/>
        <v>5.0999999999999126</v>
      </c>
      <c r="I826" s="80">
        <f t="shared" si="274"/>
        <v>5.0999999999999126</v>
      </c>
      <c r="J826" s="81">
        <f t="shared" si="262"/>
        <v>9.4639999999998459</v>
      </c>
      <c r="K826" s="82">
        <f t="shared" si="263"/>
        <v>246.15863999998754</v>
      </c>
      <c r="L826" s="70">
        <f t="shared" si="264"/>
        <v>2.3384026197295724E+49</v>
      </c>
      <c r="M826" s="67">
        <f t="shared" si="270"/>
        <v>164.00000000000009</v>
      </c>
      <c r="N826" s="71">
        <v>820</v>
      </c>
      <c r="O826" s="94">
        <f t="shared" si="265"/>
        <v>820</v>
      </c>
      <c r="P826" s="94">
        <f t="shared" si="252"/>
        <v>10</v>
      </c>
      <c r="Q826" s="72">
        <v>4</v>
      </c>
      <c r="R826" s="94">
        <f t="shared" si="253"/>
        <v>0.90909090909090906</v>
      </c>
      <c r="S826" s="93">
        <f t="shared" si="254"/>
        <v>2.4139226255600721E+43</v>
      </c>
      <c r="T826" s="93">
        <f t="shared" si="255"/>
        <v>4.4295498788174045E+48</v>
      </c>
      <c r="U826" s="93">
        <f t="shared" si="256"/>
        <v>2.3384026197295726E+50</v>
      </c>
      <c r="V826" s="93">
        <f t="shared" si="257"/>
        <v>1.1692013098647863E+51</v>
      </c>
      <c r="W826" s="93">
        <f t="shared" si="266"/>
        <v>469674.66666666663</v>
      </c>
      <c r="X826" s="94">
        <f t="shared" si="258"/>
        <v>52.790976142114836</v>
      </c>
      <c r="Y826" s="120">
        <f t="shared" si="259"/>
        <v>3.5814773502113186</v>
      </c>
    </row>
    <row r="827" spans="1:25">
      <c r="A827" s="67">
        <v>8192</v>
      </c>
      <c r="B827" s="67">
        <f t="shared" si="261"/>
        <v>27.366666666666667</v>
      </c>
      <c r="C827" s="112">
        <f t="shared" si="271"/>
        <v>14.74</v>
      </c>
      <c r="D827" s="116"/>
      <c r="E827" s="68">
        <f t="shared" si="260"/>
        <v>3642.5683167953007</v>
      </c>
      <c r="F827" s="80">
        <f t="shared" si="267"/>
        <v>0.92100000000000071</v>
      </c>
      <c r="G827" s="80">
        <f t="shared" si="268"/>
        <v>10.209999999999825</v>
      </c>
      <c r="H827" s="80">
        <f t="shared" si="274"/>
        <v>5.1049999999999125</v>
      </c>
      <c r="I827" s="80">
        <f t="shared" si="274"/>
        <v>5.1049999999999125</v>
      </c>
      <c r="J827" s="81">
        <f t="shared" si="262"/>
        <v>9.4824099999998452</v>
      </c>
      <c r="K827" s="82">
        <f t="shared" si="263"/>
        <v>247.12132407023751</v>
      </c>
      <c r="L827" s="70">
        <f t="shared" si="264"/>
        <v>2.6861192426041169E+49</v>
      </c>
      <c r="M827" s="67">
        <f t="shared" si="270"/>
        <v>164.2000000000001</v>
      </c>
      <c r="N827" s="71">
        <v>821</v>
      </c>
      <c r="O827" s="94">
        <f t="shared" si="265"/>
        <v>821</v>
      </c>
      <c r="P827" s="94">
        <f t="shared" si="252"/>
        <v>10</v>
      </c>
      <c r="Q827" s="72">
        <v>1</v>
      </c>
      <c r="R827" s="94">
        <f t="shared" si="253"/>
        <v>0.90909090909090906</v>
      </c>
      <c r="S827" s="93">
        <f t="shared" si="254"/>
        <v>2.4139226255600721E+43</v>
      </c>
      <c r="T827" s="93">
        <f t="shared" si="255"/>
        <v>4.4522961019024455E+48</v>
      </c>
      <c r="U827" s="93">
        <f t="shared" si="256"/>
        <v>2.686119242604117E+50</v>
      </c>
      <c r="V827" s="93">
        <f t="shared" si="257"/>
        <v>1.3430596213020586E+51</v>
      </c>
      <c r="W827" s="93">
        <f t="shared" si="266"/>
        <v>469947.73333333334</v>
      </c>
      <c r="X827" s="94">
        <f t="shared" si="258"/>
        <v>60.331100652904709</v>
      </c>
      <c r="Y827" s="120">
        <f t="shared" si="259"/>
        <v>4.0930190402241999</v>
      </c>
    </row>
    <row r="828" spans="1:25">
      <c r="A828" s="67">
        <v>8192</v>
      </c>
      <c r="B828" s="67">
        <f t="shared" si="261"/>
        <v>27.4</v>
      </c>
      <c r="C828" s="112">
        <f t="shared" si="271"/>
        <v>14.74</v>
      </c>
      <c r="D828" s="116"/>
      <c r="E828" s="68">
        <f t="shared" si="260"/>
        <v>3656.8006725771752</v>
      </c>
      <c r="F828" s="80">
        <f t="shared" si="267"/>
        <v>0.92200000000000071</v>
      </c>
      <c r="G828" s="80">
        <f t="shared" si="268"/>
        <v>10.219999999999825</v>
      </c>
      <c r="H828" s="80">
        <f t="shared" si="274"/>
        <v>5.1099999999999124</v>
      </c>
      <c r="I828" s="80">
        <f t="shared" si="274"/>
        <v>5.1099999999999124</v>
      </c>
      <c r="J828" s="81">
        <f t="shared" si="262"/>
        <v>9.5008399999998456</v>
      </c>
      <c r="K828" s="82">
        <f t="shared" si="263"/>
        <v>248.08688416398746</v>
      </c>
      <c r="L828" s="70">
        <f t="shared" si="264"/>
        <v>3.0855407553052304E+49</v>
      </c>
      <c r="M828" s="67">
        <f t="shared" si="270"/>
        <v>164.40000000000009</v>
      </c>
      <c r="N828" s="71">
        <v>822</v>
      </c>
      <c r="O828" s="94">
        <f t="shared" si="265"/>
        <v>822</v>
      </c>
      <c r="P828" s="94">
        <f t="shared" si="252"/>
        <v>10</v>
      </c>
      <c r="Q828" s="72">
        <v>1</v>
      </c>
      <c r="R828" s="94">
        <f t="shared" si="253"/>
        <v>0.90909090909090906</v>
      </c>
      <c r="S828" s="93">
        <f t="shared" si="254"/>
        <v>2.4139226255600721E+43</v>
      </c>
      <c r="T828" s="93">
        <f t="shared" si="255"/>
        <v>4.4751364561078126E+48</v>
      </c>
      <c r="U828" s="93">
        <f t="shared" si="256"/>
        <v>3.0855407553052304E+50</v>
      </c>
      <c r="V828" s="93">
        <f t="shared" si="257"/>
        <v>1.5427703776526153E+51</v>
      </c>
      <c r="W828" s="93">
        <f t="shared" si="266"/>
        <v>470220.79999999999</v>
      </c>
      <c r="X828" s="94">
        <f t="shared" si="258"/>
        <v>68.948528957010538</v>
      </c>
      <c r="Y828" s="120">
        <f t="shared" si="259"/>
        <v>4.6776478261201175</v>
      </c>
    </row>
    <row r="829" spans="1:25">
      <c r="A829" s="67">
        <v>8192</v>
      </c>
      <c r="B829" s="67">
        <f t="shared" si="261"/>
        <v>27.433333333333334</v>
      </c>
      <c r="C829" s="112">
        <f t="shared" si="271"/>
        <v>14.74</v>
      </c>
      <c r="D829" s="116"/>
      <c r="E829" s="68">
        <f t="shared" si="260"/>
        <v>3671.0755068648991</v>
      </c>
      <c r="F829" s="80">
        <f t="shared" si="267"/>
        <v>0.92300000000000071</v>
      </c>
      <c r="G829" s="80">
        <f t="shared" si="268"/>
        <v>10.229999999999825</v>
      </c>
      <c r="H829" s="80">
        <f t="shared" si="274"/>
        <v>5.1149999999999123</v>
      </c>
      <c r="I829" s="80">
        <f t="shared" si="274"/>
        <v>5.1149999999999123</v>
      </c>
      <c r="J829" s="81">
        <f t="shared" si="262"/>
        <v>9.5192899999998453</v>
      </c>
      <c r="K829" s="82">
        <f t="shared" si="263"/>
        <v>249.05532611023739</v>
      </c>
      <c r="L829" s="70">
        <f t="shared" si="264"/>
        <v>3.5443555898954289E+49</v>
      </c>
      <c r="M829" s="67">
        <f t="shared" si="270"/>
        <v>164.60000000000008</v>
      </c>
      <c r="N829" s="71">
        <v>823</v>
      </c>
      <c r="O829" s="94">
        <f t="shared" si="265"/>
        <v>823</v>
      </c>
      <c r="P829" s="94">
        <f t="shared" si="252"/>
        <v>10</v>
      </c>
      <c r="Q829" s="72">
        <v>1</v>
      </c>
      <c r="R829" s="94">
        <f t="shared" si="253"/>
        <v>0.90909090909090906</v>
      </c>
      <c r="S829" s="93">
        <f t="shared" si="254"/>
        <v>2.4139226255600721E+43</v>
      </c>
      <c r="T829" s="93">
        <f t="shared" si="255"/>
        <v>4.4980712360491956E+48</v>
      </c>
      <c r="U829" s="93">
        <f t="shared" si="256"/>
        <v>3.5443555898954289E+50</v>
      </c>
      <c r="V829" s="93">
        <f t="shared" si="257"/>
        <v>1.7721777949477146E+51</v>
      </c>
      <c r="W829" s="93">
        <f t="shared" si="266"/>
        <v>470493.8666666667</v>
      </c>
      <c r="X829" s="94">
        <f t="shared" si="258"/>
        <v>78.797231166319932</v>
      </c>
      <c r="Y829" s="120">
        <f t="shared" si="259"/>
        <v>5.3458094414056943</v>
      </c>
    </row>
    <row r="830" spans="1:25">
      <c r="A830" s="67">
        <v>8192</v>
      </c>
      <c r="B830" s="67">
        <f t="shared" si="261"/>
        <v>27.466666666666665</v>
      </c>
      <c r="C830" s="112">
        <f t="shared" si="271"/>
        <v>14.74</v>
      </c>
      <c r="D830" s="116"/>
      <c r="E830" s="68">
        <f t="shared" si="260"/>
        <v>3685.3929056663733</v>
      </c>
      <c r="F830" s="80">
        <f t="shared" si="267"/>
        <v>0.92400000000000071</v>
      </c>
      <c r="G830" s="80">
        <f t="shared" si="268"/>
        <v>10.239999999999824</v>
      </c>
      <c r="H830" s="80">
        <f t="shared" si="274"/>
        <v>5.1199999999999122</v>
      </c>
      <c r="I830" s="80">
        <f t="shared" si="274"/>
        <v>5.1199999999999122</v>
      </c>
      <c r="J830" s="81">
        <f t="shared" si="262"/>
        <v>9.5377599999998441</v>
      </c>
      <c r="K830" s="82">
        <f t="shared" si="263"/>
        <v>250.02665574398733</v>
      </c>
      <c r="L830" s="70">
        <f t="shared" si="264"/>
        <v>4.0713954356374246E+49</v>
      </c>
      <c r="M830" s="67">
        <f t="shared" si="270"/>
        <v>164.8000000000001</v>
      </c>
      <c r="N830" s="71">
        <v>824</v>
      </c>
      <c r="O830" s="94">
        <f t="shared" si="265"/>
        <v>824</v>
      </c>
      <c r="P830" s="94">
        <f t="shared" si="252"/>
        <v>10</v>
      </c>
      <c r="Q830" s="72">
        <v>1</v>
      </c>
      <c r="R830" s="94">
        <f t="shared" si="253"/>
        <v>0.90909090909090906</v>
      </c>
      <c r="S830" s="93">
        <f t="shared" si="254"/>
        <v>2.4139226255600721E+43</v>
      </c>
      <c r="T830" s="93">
        <f t="shared" si="255"/>
        <v>4.5211007369624442E+48</v>
      </c>
      <c r="U830" s="93">
        <f t="shared" si="256"/>
        <v>4.0713954356374243E+50</v>
      </c>
      <c r="V830" s="93">
        <f t="shared" si="257"/>
        <v>2.035697717818712E+51</v>
      </c>
      <c r="W830" s="93">
        <f t="shared" si="266"/>
        <v>470766.93333333335</v>
      </c>
      <c r="X830" s="94">
        <f t="shared" si="258"/>
        <v>90.053189975431522</v>
      </c>
      <c r="Y830" s="120">
        <f t="shared" si="259"/>
        <v>6.1094430105448794</v>
      </c>
    </row>
    <row r="831" spans="1:25">
      <c r="A831" s="67">
        <v>8192</v>
      </c>
      <c r="B831" s="67">
        <f t="shared" si="261"/>
        <v>27.5</v>
      </c>
      <c r="C831" s="112">
        <f t="shared" si="271"/>
        <v>14.74</v>
      </c>
      <c r="D831" s="116"/>
      <c r="E831" s="68">
        <f t="shared" si="260"/>
        <v>3699.7529550779377</v>
      </c>
      <c r="F831" s="80">
        <f t="shared" si="267"/>
        <v>0.92500000000000071</v>
      </c>
      <c r="G831" s="80">
        <f t="shared" si="268"/>
        <v>10.249999999999824</v>
      </c>
      <c r="H831" s="80">
        <f t="shared" si="274"/>
        <v>5.1249999999999121</v>
      </c>
      <c r="I831" s="80">
        <f t="shared" si="274"/>
        <v>5.1249999999999121</v>
      </c>
      <c r="J831" s="81">
        <f t="shared" si="262"/>
        <v>9.556249999999844</v>
      </c>
      <c r="K831" s="82">
        <f t="shared" si="263"/>
        <v>251.00087890623729</v>
      </c>
      <c r="L831" s="70">
        <f t="shared" si="264"/>
        <v>4.6768052394591469E+49</v>
      </c>
      <c r="M831" s="67">
        <f t="shared" si="270"/>
        <v>165.00000000000009</v>
      </c>
      <c r="N831" s="71">
        <v>825</v>
      </c>
      <c r="O831" s="94">
        <f t="shared" si="265"/>
        <v>825</v>
      </c>
      <c r="P831" s="94">
        <f t="shared" si="252"/>
        <v>10</v>
      </c>
      <c r="Q831" s="72">
        <v>1</v>
      </c>
      <c r="R831" s="94">
        <f t="shared" si="253"/>
        <v>0.90909090909090906</v>
      </c>
      <c r="S831" s="93">
        <f t="shared" si="254"/>
        <v>2.4139226255600721E+43</v>
      </c>
      <c r="T831" s="93">
        <f t="shared" si="255"/>
        <v>4.5442252547042246E+48</v>
      </c>
      <c r="U831" s="93">
        <f t="shared" si="256"/>
        <v>4.6768052394591469E+50</v>
      </c>
      <c r="V831" s="93">
        <f t="shared" si="257"/>
        <v>2.3384026197295736E+51</v>
      </c>
      <c r="W831" s="93">
        <f t="shared" si="266"/>
        <v>471040</v>
      </c>
      <c r="X831" s="94">
        <f t="shared" si="258"/>
        <v>102.91754869804647</v>
      </c>
      <c r="Y831" s="120">
        <f t="shared" si="259"/>
        <v>6.9821946199488787</v>
      </c>
    </row>
    <row r="832" spans="1:25">
      <c r="A832" s="67">
        <v>8192</v>
      </c>
      <c r="B832" s="67">
        <f t="shared" si="261"/>
        <v>27.533333333333335</v>
      </c>
      <c r="C832" s="112">
        <f t="shared" si="271"/>
        <v>14.74</v>
      </c>
      <c r="D832" s="116"/>
      <c r="E832" s="68">
        <f t="shared" si="260"/>
        <v>3714.1557412843722</v>
      </c>
      <c r="F832" s="80">
        <f t="shared" si="267"/>
        <v>0.92600000000000071</v>
      </c>
      <c r="G832" s="80">
        <f t="shared" si="268"/>
        <v>10.259999999999824</v>
      </c>
      <c r="H832" s="80">
        <f t="shared" si="274"/>
        <v>5.129999999999912</v>
      </c>
      <c r="I832" s="80">
        <f t="shared" si="274"/>
        <v>5.129999999999912</v>
      </c>
      <c r="J832" s="81">
        <f t="shared" si="262"/>
        <v>9.574759999999845</v>
      </c>
      <c r="K832" s="82">
        <f t="shared" si="263"/>
        <v>251.97800144398727</v>
      </c>
      <c r="L832" s="70">
        <f t="shared" si="264"/>
        <v>5.3722384852082359E+49</v>
      </c>
      <c r="M832" s="67">
        <f t="shared" si="270"/>
        <v>165.2000000000001</v>
      </c>
      <c r="N832" s="71">
        <v>826</v>
      </c>
      <c r="O832" s="94">
        <f t="shared" si="265"/>
        <v>826</v>
      </c>
      <c r="P832" s="94">
        <f t="shared" si="252"/>
        <v>10</v>
      </c>
      <c r="Q832" s="72">
        <v>1</v>
      </c>
      <c r="R832" s="94">
        <f t="shared" si="253"/>
        <v>0.90909090909090906</v>
      </c>
      <c r="S832" s="93">
        <f t="shared" si="254"/>
        <v>2.4139226255600721E+43</v>
      </c>
      <c r="T832" s="93">
        <f t="shared" si="255"/>
        <v>4.5674450857526799E+48</v>
      </c>
      <c r="U832" s="93">
        <f t="shared" si="256"/>
        <v>5.3722384852082357E+50</v>
      </c>
      <c r="V832" s="93">
        <f t="shared" si="257"/>
        <v>2.6861192426041178E+51</v>
      </c>
      <c r="W832" s="93">
        <f t="shared" si="266"/>
        <v>471313.06666666665</v>
      </c>
      <c r="X832" s="94">
        <f t="shared" si="258"/>
        <v>117.62020964337292</v>
      </c>
      <c r="Y832" s="120">
        <f t="shared" si="259"/>
        <v>7.9796614412057609</v>
      </c>
    </row>
    <row r="833" spans="1:25">
      <c r="A833" s="67">
        <v>8192</v>
      </c>
      <c r="B833" s="67">
        <f t="shared" si="261"/>
        <v>27.566666666666666</v>
      </c>
      <c r="C833" s="112">
        <f t="shared" si="271"/>
        <v>14.74</v>
      </c>
      <c r="D833" s="116"/>
      <c r="E833" s="68">
        <f t="shared" si="260"/>
        <v>3728.6013505588962</v>
      </c>
      <c r="F833" s="80">
        <f t="shared" si="267"/>
        <v>0.92700000000000071</v>
      </c>
      <c r="G833" s="80">
        <f t="shared" si="268"/>
        <v>10.269999999999824</v>
      </c>
      <c r="H833" s="80">
        <f t="shared" si="274"/>
        <v>5.1349999999999119</v>
      </c>
      <c r="I833" s="80">
        <f t="shared" si="274"/>
        <v>5.1349999999999119</v>
      </c>
      <c r="J833" s="81">
        <f t="shared" si="262"/>
        <v>9.5932899999998433</v>
      </c>
      <c r="K833" s="82">
        <f t="shared" si="263"/>
        <v>252.95802921023719</v>
      </c>
      <c r="L833" s="70">
        <f t="shared" si="264"/>
        <v>6.1710815106104638E+49</v>
      </c>
      <c r="M833" s="67">
        <f t="shared" si="270"/>
        <v>165.40000000000009</v>
      </c>
      <c r="N833" s="71">
        <v>827</v>
      </c>
      <c r="O833" s="94">
        <f t="shared" si="265"/>
        <v>827</v>
      </c>
      <c r="P833" s="94">
        <f t="shared" si="252"/>
        <v>10</v>
      </c>
      <c r="Q833" s="72">
        <v>1</v>
      </c>
      <c r="R833" s="94">
        <f t="shared" si="253"/>
        <v>0.90909090909090906</v>
      </c>
      <c r="S833" s="93">
        <f t="shared" si="254"/>
        <v>2.4139226255600721E+43</v>
      </c>
      <c r="T833" s="93">
        <f t="shared" si="255"/>
        <v>4.5907605272080813E+48</v>
      </c>
      <c r="U833" s="93">
        <f t="shared" si="256"/>
        <v>6.171081510610464E+50</v>
      </c>
      <c r="V833" s="93">
        <f t="shared" si="257"/>
        <v>3.085540755305232E+51</v>
      </c>
      <c r="W833" s="93">
        <f t="shared" si="266"/>
        <v>471586.1333333333</v>
      </c>
      <c r="X833" s="94">
        <f t="shared" si="258"/>
        <v>134.42394727488588</v>
      </c>
      <c r="Y833" s="120">
        <f t="shared" si="259"/>
        <v>9.1196707784861513</v>
      </c>
    </row>
    <row r="834" spans="1:25">
      <c r="A834" s="67">
        <v>8192</v>
      </c>
      <c r="B834" s="67">
        <f t="shared" si="261"/>
        <v>27.6</v>
      </c>
      <c r="C834" s="112">
        <f t="shared" si="271"/>
        <v>14.74</v>
      </c>
      <c r="D834" s="116"/>
      <c r="E834" s="68">
        <f t="shared" si="260"/>
        <v>3743.0898692631704</v>
      </c>
      <c r="F834" s="80">
        <f t="shared" si="267"/>
        <v>0.92800000000000071</v>
      </c>
      <c r="G834" s="80">
        <f t="shared" si="268"/>
        <v>10.279999999999824</v>
      </c>
      <c r="H834" s="80">
        <f t="shared" si="274"/>
        <v>5.1399999999999118</v>
      </c>
      <c r="I834" s="80">
        <f t="shared" si="274"/>
        <v>5.1399999999999118</v>
      </c>
      <c r="J834" s="81">
        <f t="shared" si="262"/>
        <v>9.6118399999998427</v>
      </c>
      <c r="K834" s="82">
        <f t="shared" si="263"/>
        <v>253.94096806398713</v>
      </c>
      <c r="L834" s="70">
        <f t="shared" si="264"/>
        <v>7.08871117979086E+49</v>
      </c>
      <c r="M834" s="67">
        <f t="shared" si="270"/>
        <v>165.60000000000008</v>
      </c>
      <c r="N834" s="71">
        <v>828</v>
      </c>
      <c r="O834" s="94">
        <f t="shared" si="265"/>
        <v>828</v>
      </c>
      <c r="P834" s="94">
        <f t="shared" si="252"/>
        <v>10</v>
      </c>
      <c r="Q834" s="72">
        <v>1</v>
      </c>
      <c r="R834" s="94">
        <f t="shared" si="253"/>
        <v>0.90909090909090906</v>
      </c>
      <c r="S834" s="93">
        <f t="shared" si="254"/>
        <v>2.4139226255600721E+43</v>
      </c>
      <c r="T834" s="93">
        <f t="shared" si="255"/>
        <v>4.6141718767934997E+48</v>
      </c>
      <c r="U834" s="93">
        <f t="shared" si="256"/>
        <v>7.0887111797908604E+50</v>
      </c>
      <c r="V834" s="93">
        <f t="shared" si="257"/>
        <v>3.5443555898954305E+51</v>
      </c>
      <c r="W834" s="93">
        <f t="shared" si="266"/>
        <v>471859.20000000001</v>
      </c>
      <c r="X834" s="94">
        <f t="shared" si="258"/>
        <v>153.6291098180109</v>
      </c>
      <c r="Y834" s="120">
        <f t="shared" si="259"/>
        <v>10.422599037856914</v>
      </c>
    </row>
    <row r="835" spans="1:25">
      <c r="A835" s="67">
        <v>8192</v>
      </c>
      <c r="B835" s="67">
        <f t="shared" si="261"/>
        <v>27.633333333333333</v>
      </c>
      <c r="C835" s="112">
        <f t="shared" si="271"/>
        <v>14.74</v>
      </c>
      <c r="D835" s="116"/>
      <c r="E835" s="68">
        <f t="shared" si="260"/>
        <v>3757.6213838472945</v>
      </c>
      <c r="F835" s="80">
        <f t="shared" si="267"/>
        <v>0.92900000000000071</v>
      </c>
      <c r="G835" s="80">
        <f t="shared" si="268"/>
        <v>10.289999999999823</v>
      </c>
      <c r="H835" s="80">
        <f t="shared" si="274"/>
        <v>5.1449999999999116</v>
      </c>
      <c r="I835" s="80">
        <f t="shared" si="274"/>
        <v>5.1449999999999116</v>
      </c>
      <c r="J835" s="81">
        <f t="shared" si="262"/>
        <v>9.6304099999998432</v>
      </c>
      <c r="K835" s="82">
        <f t="shared" si="263"/>
        <v>254.92682387023709</v>
      </c>
      <c r="L835" s="70">
        <f t="shared" si="264"/>
        <v>8.1427908712748502E+49</v>
      </c>
      <c r="M835" s="67">
        <f t="shared" si="270"/>
        <v>165.8000000000001</v>
      </c>
      <c r="N835" s="71">
        <v>829</v>
      </c>
      <c r="O835" s="94">
        <f t="shared" si="265"/>
        <v>829</v>
      </c>
      <c r="P835" s="94">
        <f t="shared" ref="P835:P898" si="275">Q$3</f>
        <v>10</v>
      </c>
      <c r="Q835" s="72">
        <v>1</v>
      </c>
      <c r="R835" s="94">
        <f t="shared" ref="R835:R898" si="276">R$3/U$3</f>
        <v>0.90909090909090906</v>
      </c>
      <c r="S835" s="93">
        <f t="shared" ref="S835:S898" si="277">S834*Q835</f>
        <v>2.4139226255600721E+43</v>
      </c>
      <c r="T835" s="93">
        <f t="shared" ref="T835:T898" si="278">O835*S835*$K835*R835</f>
        <v>4.6376794328554516E+48</v>
      </c>
      <c r="U835" s="93">
        <f t="shared" ref="U835:U898" si="279">P835*POWER($M$1,O835)</f>
        <v>8.1427908712748502E+50</v>
      </c>
      <c r="V835" s="93">
        <f t="shared" ref="V835:V898" si="280">$L835*P835*5</f>
        <v>4.0713954356374248E+51</v>
      </c>
      <c r="W835" s="93">
        <f t="shared" si="266"/>
        <v>472132.26666666666</v>
      </c>
      <c r="X835" s="94">
        <f t="shared" ref="X835:X898" si="281">U835/T835</f>
        <v>175.57899352826283</v>
      </c>
      <c r="Y835" s="120">
        <f t="shared" ref="Y835:Y898" si="282">X835/(($C835/R$3))</f>
        <v>11.911736331632484</v>
      </c>
    </row>
    <row r="836" spans="1:25">
      <c r="A836" s="67">
        <v>8192</v>
      </c>
      <c r="B836" s="67">
        <f t="shared" si="261"/>
        <v>27.666666666666668</v>
      </c>
      <c r="C836" s="112">
        <f t="shared" si="271"/>
        <v>14.74</v>
      </c>
      <c r="D836" s="116"/>
      <c r="E836" s="68">
        <f t="shared" si="260"/>
        <v>3772.1959808498082</v>
      </c>
      <c r="F836" s="80">
        <f t="shared" si="267"/>
        <v>0.93000000000000071</v>
      </c>
      <c r="G836" s="80">
        <f t="shared" si="268"/>
        <v>10.299999999999823</v>
      </c>
      <c r="H836" s="80">
        <f t="shared" si="274"/>
        <v>5.1499999999999115</v>
      </c>
      <c r="I836" s="80">
        <f t="shared" si="274"/>
        <v>5.1499999999999115</v>
      </c>
      <c r="J836" s="81">
        <f t="shared" si="262"/>
        <v>9.648999999999841</v>
      </c>
      <c r="K836" s="82">
        <f t="shared" si="263"/>
        <v>255.91560249998699</v>
      </c>
      <c r="L836" s="70">
        <f t="shared" si="264"/>
        <v>9.3536104789182938E+49</v>
      </c>
      <c r="M836" s="67">
        <f t="shared" si="270"/>
        <v>166.00000000000009</v>
      </c>
      <c r="N836" s="71">
        <v>830</v>
      </c>
      <c r="O836" s="94">
        <f t="shared" si="265"/>
        <v>830</v>
      </c>
      <c r="P836" s="94">
        <f t="shared" si="275"/>
        <v>10</v>
      </c>
      <c r="Q836" s="72">
        <v>4</v>
      </c>
      <c r="R836" s="94">
        <f t="shared" si="276"/>
        <v>0.90909090909090906</v>
      </c>
      <c r="S836" s="93">
        <f t="shared" si="277"/>
        <v>9.6556905022402884E+43</v>
      </c>
      <c r="T836" s="93">
        <f t="shared" si="278"/>
        <v>1.8645133977458245E+49</v>
      </c>
      <c r="U836" s="93">
        <f t="shared" si="279"/>
        <v>9.3536104789182938E+50</v>
      </c>
      <c r="V836" s="93">
        <f t="shared" si="280"/>
        <v>4.6768052394591472E+51</v>
      </c>
      <c r="W836" s="93">
        <f t="shared" si="266"/>
        <v>472405.33333333337</v>
      </c>
      <c r="X836" s="94">
        <f t="shared" si="281"/>
        <v>50.166496471555007</v>
      </c>
      <c r="Y836" s="120">
        <f t="shared" si="282"/>
        <v>3.4034258121814793</v>
      </c>
    </row>
    <row r="837" spans="1:25">
      <c r="A837" s="67">
        <v>8192</v>
      </c>
      <c r="B837" s="67">
        <f t="shared" si="261"/>
        <v>27.7</v>
      </c>
      <c r="C837" s="112">
        <f t="shared" si="271"/>
        <v>14.74</v>
      </c>
      <c r="D837" s="116"/>
      <c r="E837" s="68">
        <f t="shared" si="260"/>
        <v>3786.8137468976929</v>
      </c>
      <c r="F837" s="80">
        <f t="shared" si="267"/>
        <v>0.93100000000000072</v>
      </c>
      <c r="G837" s="80">
        <f t="shared" si="268"/>
        <v>10.309999999999823</v>
      </c>
      <c r="H837" s="80">
        <f t="shared" si="274"/>
        <v>5.1549999999999114</v>
      </c>
      <c r="I837" s="80">
        <f t="shared" si="274"/>
        <v>5.1549999999999114</v>
      </c>
      <c r="J837" s="81">
        <f t="shared" si="262"/>
        <v>9.6676099999998417</v>
      </c>
      <c r="K837" s="82">
        <f t="shared" si="263"/>
        <v>256.90730983023695</v>
      </c>
      <c r="L837" s="70">
        <f t="shared" si="264"/>
        <v>1.0744476970416476E+50</v>
      </c>
      <c r="M837" s="67">
        <f t="shared" si="270"/>
        <v>166.20000000000007</v>
      </c>
      <c r="N837" s="71">
        <v>831</v>
      </c>
      <c r="O837" s="94">
        <f t="shared" si="265"/>
        <v>831</v>
      </c>
      <c r="P837" s="94">
        <f t="shared" si="275"/>
        <v>10</v>
      </c>
      <c r="Q837" s="72">
        <v>1</v>
      </c>
      <c r="R837" s="94">
        <f t="shared" si="276"/>
        <v>0.90909090909090906</v>
      </c>
      <c r="S837" s="93">
        <f t="shared" si="277"/>
        <v>9.6556905022402884E+43</v>
      </c>
      <c r="T837" s="93">
        <f t="shared" si="278"/>
        <v>1.87399374436649E+49</v>
      </c>
      <c r="U837" s="93">
        <f t="shared" si="279"/>
        <v>1.0744476970416476E+51</v>
      </c>
      <c r="V837" s="93">
        <f t="shared" si="280"/>
        <v>5.3722384852082382E+51</v>
      </c>
      <c r="W837" s="93">
        <f t="shared" si="266"/>
        <v>472678.40000000002</v>
      </c>
      <c r="X837" s="94">
        <f t="shared" si="281"/>
        <v>57.334646941677406</v>
      </c>
      <c r="Y837" s="120">
        <f t="shared" si="282"/>
        <v>3.8897318142250614</v>
      </c>
    </row>
    <row r="838" spans="1:25">
      <c r="A838" s="67">
        <v>8192</v>
      </c>
      <c r="B838" s="67">
        <f t="shared" si="261"/>
        <v>27.733333333333334</v>
      </c>
      <c r="C838" s="112">
        <f t="shared" si="271"/>
        <v>14.74</v>
      </c>
      <c r="D838" s="116"/>
      <c r="E838" s="68">
        <f t="shared" ref="E838:E901" si="283">C838*K838*1</f>
        <v>3801.4747687063677</v>
      </c>
      <c r="F838" s="80">
        <f t="shared" si="267"/>
        <v>0.93200000000000072</v>
      </c>
      <c r="G838" s="80">
        <f t="shared" si="268"/>
        <v>10.319999999999823</v>
      </c>
      <c r="H838" s="80">
        <f t="shared" si="274"/>
        <v>5.1599999999999113</v>
      </c>
      <c r="I838" s="80">
        <f t="shared" si="274"/>
        <v>5.1599999999999113</v>
      </c>
      <c r="J838" s="81">
        <f t="shared" si="262"/>
        <v>9.6862399999998416</v>
      </c>
      <c r="K838" s="82">
        <f t="shared" si="263"/>
        <v>257.90195174398696</v>
      </c>
      <c r="L838" s="70">
        <f t="shared" si="264"/>
        <v>1.2342163021220934E+50</v>
      </c>
      <c r="M838" s="67">
        <f t="shared" si="270"/>
        <v>166.40000000000009</v>
      </c>
      <c r="N838" s="71">
        <v>832</v>
      </c>
      <c r="O838" s="94">
        <f t="shared" si="265"/>
        <v>832</v>
      </c>
      <c r="P838" s="94">
        <f t="shared" si="275"/>
        <v>10</v>
      </c>
      <c r="Q838" s="72">
        <v>1</v>
      </c>
      <c r="R838" s="94">
        <f t="shared" si="276"/>
        <v>0.90909090909090906</v>
      </c>
      <c r="S838" s="93">
        <f t="shared" si="277"/>
        <v>9.6556905022402884E+43</v>
      </c>
      <c r="T838" s="93">
        <f t="shared" si="278"/>
        <v>1.8835129330925044E+49</v>
      </c>
      <c r="U838" s="93">
        <f t="shared" si="279"/>
        <v>1.2342163021220935E+51</v>
      </c>
      <c r="V838" s="93">
        <f t="shared" si="280"/>
        <v>6.1710815106104667E+51</v>
      </c>
      <c r="W838" s="93">
        <f t="shared" si="266"/>
        <v>472951.46666666667</v>
      </c>
      <c r="X838" s="94">
        <f t="shared" si="281"/>
        <v>65.527360095991327</v>
      </c>
      <c r="Y838" s="120">
        <f t="shared" si="282"/>
        <v>4.4455468179098592</v>
      </c>
    </row>
    <row r="839" spans="1:25">
      <c r="A839" s="67">
        <v>8192</v>
      </c>
      <c r="B839" s="67">
        <f t="shared" ref="B839:B902" si="284">N839/30</f>
        <v>27.766666666666666</v>
      </c>
      <c r="C839" s="112">
        <f t="shared" si="271"/>
        <v>14.74</v>
      </c>
      <c r="D839" s="116"/>
      <c r="E839" s="68">
        <f t="shared" si="283"/>
        <v>3816.1791330796914</v>
      </c>
      <c r="F839" s="80">
        <f t="shared" si="267"/>
        <v>0.93300000000000072</v>
      </c>
      <c r="G839" s="80">
        <f t="shared" si="268"/>
        <v>10.329999999999822</v>
      </c>
      <c r="H839" s="80">
        <f t="shared" si="274"/>
        <v>5.1649999999999112</v>
      </c>
      <c r="I839" s="80">
        <f t="shared" si="274"/>
        <v>5.1649999999999112</v>
      </c>
      <c r="J839" s="81">
        <f t="shared" ref="J839:J902" si="285">(1-F839)+F839*G839</f>
        <v>9.7048899999998426</v>
      </c>
      <c r="K839" s="82">
        <f t="shared" ref="K839:K902" si="286">J839*H839*I839</f>
        <v>258.89953413023687</v>
      </c>
      <c r="L839" s="70">
        <f t="shared" ref="L839:L902" si="287">POWER($M$1,N839)</f>
        <v>1.4177422359581724E+50</v>
      </c>
      <c r="M839" s="67">
        <f t="shared" si="270"/>
        <v>166.60000000000008</v>
      </c>
      <c r="N839" s="71">
        <v>833</v>
      </c>
      <c r="O839" s="94">
        <f t="shared" ref="O839:O902" si="288">$N839-P$3</f>
        <v>833</v>
      </c>
      <c r="P839" s="94">
        <f t="shared" si="275"/>
        <v>10</v>
      </c>
      <c r="Q839" s="72">
        <v>1</v>
      </c>
      <c r="R839" s="94">
        <f t="shared" si="276"/>
        <v>0.90909090909090906</v>
      </c>
      <c r="S839" s="93">
        <f t="shared" si="277"/>
        <v>9.6556905022402884E+43</v>
      </c>
      <c r="T839" s="93">
        <f t="shared" si="278"/>
        <v>1.893071084262628E+49</v>
      </c>
      <c r="U839" s="93">
        <f t="shared" si="279"/>
        <v>1.4177422359581724E+51</v>
      </c>
      <c r="V839" s="93">
        <f t="shared" si="280"/>
        <v>7.0887111797908624E+51</v>
      </c>
      <c r="W839" s="93">
        <f t="shared" ref="W839:W902" si="289">$A839*(30+$B839)</f>
        <v>473224.53333333333</v>
      </c>
      <c r="X839" s="94">
        <f t="shared" si="281"/>
        <v>74.891125206235913</v>
      </c>
      <c r="Y839" s="120">
        <f t="shared" si="282"/>
        <v>5.0808090370580672</v>
      </c>
    </row>
    <row r="840" spans="1:25">
      <c r="A840" s="67">
        <v>8192</v>
      </c>
      <c r="B840" s="67">
        <f t="shared" si="284"/>
        <v>27.8</v>
      </c>
      <c r="C840" s="112">
        <f t="shared" si="271"/>
        <v>14.74</v>
      </c>
      <c r="D840" s="116"/>
      <c r="E840" s="68">
        <f t="shared" si="283"/>
        <v>3830.9269269099659</v>
      </c>
      <c r="F840" s="80">
        <f t="shared" ref="F840:F903" si="290">F839+0.1%</f>
        <v>0.93400000000000072</v>
      </c>
      <c r="G840" s="80">
        <f t="shared" ref="G840:G903" si="291">G839+1%</f>
        <v>10.339999999999822</v>
      </c>
      <c r="H840" s="80">
        <f t="shared" ref="H840:I855" si="292">H839+0.5%</f>
        <v>5.1699999999999111</v>
      </c>
      <c r="I840" s="80">
        <f t="shared" si="292"/>
        <v>5.1699999999999111</v>
      </c>
      <c r="J840" s="81">
        <f t="shared" si="285"/>
        <v>9.723559999999841</v>
      </c>
      <c r="K840" s="82">
        <f t="shared" si="286"/>
        <v>259.90006288398683</v>
      </c>
      <c r="L840" s="70">
        <f t="shared" si="287"/>
        <v>1.6285581742549711E+50</v>
      </c>
      <c r="M840" s="67">
        <f t="shared" ref="M840:M903" si="293">LOG(L840,2)</f>
        <v>166.8000000000001</v>
      </c>
      <c r="N840" s="71">
        <v>834</v>
      </c>
      <c r="O840" s="94">
        <f t="shared" si="288"/>
        <v>834</v>
      </c>
      <c r="P840" s="94">
        <f t="shared" si="275"/>
        <v>10</v>
      </c>
      <c r="Q840" s="72">
        <v>1</v>
      </c>
      <c r="R840" s="94">
        <f t="shared" si="276"/>
        <v>0.90909090909090906</v>
      </c>
      <c r="S840" s="93">
        <f t="shared" si="277"/>
        <v>9.6556905022402884E+43</v>
      </c>
      <c r="T840" s="93">
        <f t="shared" si="278"/>
        <v>1.9026683184663196E+49</v>
      </c>
      <c r="U840" s="93">
        <f t="shared" si="279"/>
        <v>1.628558174254971E+51</v>
      </c>
      <c r="V840" s="93">
        <f t="shared" si="280"/>
        <v>8.1427908712748548E+51</v>
      </c>
      <c r="W840" s="93">
        <f t="shared" si="289"/>
        <v>473497.59999999998</v>
      </c>
      <c r="X840" s="94">
        <f t="shared" si="281"/>
        <v>85.593382643155579</v>
      </c>
      <c r="Y840" s="120">
        <f t="shared" si="282"/>
        <v>5.8068780626292797</v>
      </c>
    </row>
    <row r="841" spans="1:25">
      <c r="A841" s="67">
        <v>8192</v>
      </c>
      <c r="B841" s="67">
        <f t="shared" si="284"/>
        <v>27.833333333333332</v>
      </c>
      <c r="C841" s="112">
        <f t="shared" si="271"/>
        <v>14.74</v>
      </c>
      <c r="D841" s="116"/>
      <c r="E841" s="68">
        <f t="shared" si="283"/>
        <v>3845.7182371779295</v>
      </c>
      <c r="F841" s="80">
        <f t="shared" si="290"/>
        <v>0.93500000000000072</v>
      </c>
      <c r="G841" s="80">
        <f t="shared" si="291"/>
        <v>10.349999999999822</v>
      </c>
      <c r="H841" s="80">
        <f t="shared" si="292"/>
        <v>5.174999999999911</v>
      </c>
      <c r="I841" s="80">
        <f t="shared" si="292"/>
        <v>5.174999999999911</v>
      </c>
      <c r="J841" s="81">
        <f t="shared" si="285"/>
        <v>9.7422499999998404</v>
      </c>
      <c r="K841" s="82">
        <f t="shared" si="286"/>
        <v>260.90354390623673</v>
      </c>
      <c r="L841" s="70">
        <f t="shared" si="287"/>
        <v>1.87072209578366E+50</v>
      </c>
      <c r="M841" s="67">
        <f t="shared" si="293"/>
        <v>167.00000000000009</v>
      </c>
      <c r="N841" s="71">
        <v>835</v>
      </c>
      <c r="O841" s="94">
        <f t="shared" si="288"/>
        <v>835</v>
      </c>
      <c r="P841" s="94">
        <f t="shared" si="275"/>
        <v>10</v>
      </c>
      <c r="Q841" s="72">
        <v>1</v>
      </c>
      <c r="R841" s="94">
        <f t="shared" si="276"/>
        <v>0.90909090909090906</v>
      </c>
      <c r="S841" s="93">
        <f t="shared" si="277"/>
        <v>9.6556905022402884E+43</v>
      </c>
      <c r="T841" s="93">
        <f t="shared" si="278"/>
        <v>1.9123047565439958E+49</v>
      </c>
      <c r="U841" s="93">
        <f t="shared" si="279"/>
        <v>1.8707220957836601E+51</v>
      </c>
      <c r="V841" s="93">
        <f t="shared" si="280"/>
        <v>9.3536104789182997E+51</v>
      </c>
      <c r="W841" s="93">
        <f t="shared" si="289"/>
        <v>473770.66666666663</v>
      </c>
      <c r="X841" s="94">
        <f t="shared" si="281"/>
        <v>97.825521239852705</v>
      </c>
      <c r="Y841" s="120">
        <f t="shared" si="282"/>
        <v>6.6367382116589351</v>
      </c>
    </row>
    <row r="842" spans="1:25">
      <c r="A842" s="67">
        <v>8192</v>
      </c>
      <c r="B842" s="67">
        <f t="shared" si="284"/>
        <v>27.866666666666667</v>
      </c>
      <c r="C842" s="112">
        <f t="shared" si="271"/>
        <v>14.74</v>
      </c>
      <c r="D842" s="116"/>
      <c r="E842" s="68">
        <f t="shared" si="283"/>
        <v>3860.5531509527646</v>
      </c>
      <c r="F842" s="80">
        <f t="shared" si="290"/>
        <v>0.93600000000000072</v>
      </c>
      <c r="G842" s="80">
        <f t="shared" si="291"/>
        <v>10.359999999999822</v>
      </c>
      <c r="H842" s="80">
        <f t="shared" si="292"/>
        <v>5.1799999999999109</v>
      </c>
      <c r="I842" s="80">
        <f t="shared" si="292"/>
        <v>5.1799999999999109</v>
      </c>
      <c r="J842" s="81">
        <f t="shared" si="285"/>
        <v>9.7609599999998409</v>
      </c>
      <c r="K842" s="82">
        <f t="shared" si="286"/>
        <v>261.90998310398675</v>
      </c>
      <c r="L842" s="70">
        <f t="shared" si="287"/>
        <v>2.148895394083296E+50</v>
      </c>
      <c r="M842" s="67">
        <f t="shared" si="293"/>
        <v>167.20000000000007</v>
      </c>
      <c r="N842" s="71">
        <v>836</v>
      </c>
      <c r="O842" s="94">
        <f t="shared" si="288"/>
        <v>836</v>
      </c>
      <c r="P842" s="94">
        <f t="shared" si="275"/>
        <v>10</v>
      </c>
      <c r="Q842" s="72">
        <v>1</v>
      </c>
      <c r="R842" s="94">
        <f t="shared" si="276"/>
        <v>0.90909090909090906</v>
      </c>
      <c r="S842" s="93">
        <f t="shared" si="277"/>
        <v>9.6556905022402884E+43</v>
      </c>
      <c r="T842" s="93">
        <f t="shared" si="278"/>
        <v>1.9219805195873003E+49</v>
      </c>
      <c r="U842" s="93">
        <f t="shared" si="279"/>
        <v>2.1488953940832959E+51</v>
      </c>
      <c r="V842" s="93">
        <f t="shared" si="280"/>
        <v>1.0744476970416479E+52</v>
      </c>
      <c r="W842" s="93">
        <f t="shared" si="289"/>
        <v>474043.73333333334</v>
      </c>
      <c r="X842" s="94">
        <f t="shared" si="281"/>
        <v>111.80630460004456</v>
      </c>
      <c r="Y842" s="120">
        <f t="shared" si="282"/>
        <v>7.5852309769365371</v>
      </c>
    </row>
    <row r="843" spans="1:25">
      <c r="A843" s="67">
        <v>8192</v>
      </c>
      <c r="B843" s="67">
        <f t="shared" si="284"/>
        <v>27.9</v>
      </c>
      <c r="C843" s="112">
        <f t="shared" si="271"/>
        <v>14.74</v>
      </c>
      <c r="D843" s="116"/>
      <c r="E843" s="68">
        <f t="shared" si="283"/>
        <v>3875.4317553920882</v>
      </c>
      <c r="F843" s="80">
        <f t="shared" si="290"/>
        <v>0.93700000000000072</v>
      </c>
      <c r="G843" s="80">
        <f t="shared" si="291"/>
        <v>10.369999999999822</v>
      </c>
      <c r="H843" s="80">
        <f t="shared" si="292"/>
        <v>5.1849999999999108</v>
      </c>
      <c r="I843" s="80">
        <f t="shared" si="292"/>
        <v>5.1849999999999108</v>
      </c>
      <c r="J843" s="81">
        <f t="shared" si="285"/>
        <v>9.7796899999998388</v>
      </c>
      <c r="K843" s="82">
        <f t="shared" si="286"/>
        <v>262.91938639023664</v>
      </c>
      <c r="L843" s="70">
        <f t="shared" si="287"/>
        <v>2.4684326042441876E+50</v>
      </c>
      <c r="M843" s="67">
        <f t="shared" si="293"/>
        <v>167.40000000000009</v>
      </c>
      <c r="N843" s="71">
        <v>837</v>
      </c>
      <c r="O843" s="94">
        <f t="shared" si="288"/>
        <v>837</v>
      </c>
      <c r="P843" s="94">
        <f t="shared" si="275"/>
        <v>10</v>
      </c>
      <c r="Q843" s="72">
        <v>1</v>
      </c>
      <c r="R843" s="94">
        <f t="shared" si="276"/>
        <v>0.90909090909090906</v>
      </c>
      <c r="S843" s="93">
        <f t="shared" si="277"/>
        <v>9.6556905022402884E+43</v>
      </c>
      <c r="T843" s="93">
        <f t="shared" si="278"/>
        <v>1.9316957289393592E+49</v>
      </c>
      <c r="U843" s="93">
        <f t="shared" si="279"/>
        <v>2.4684326042441876E+51</v>
      </c>
      <c r="V843" s="93">
        <f t="shared" si="280"/>
        <v>1.2342163021220939E+52</v>
      </c>
      <c r="W843" s="93">
        <f t="shared" si="289"/>
        <v>474316.79999999999</v>
      </c>
      <c r="X843" s="94">
        <f t="shared" si="281"/>
        <v>127.78578775444805</v>
      </c>
      <c r="Y843" s="120">
        <f t="shared" si="282"/>
        <v>8.669320743178293</v>
      </c>
    </row>
    <row r="844" spans="1:25">
      <c r="A844" s="67">
        <v>8192</v>
      </c>
      <c r="B844" s="67">
        <f t="shared" si="284"/>
        <v>27.933333333333334</v>
      </c>
      <c r="C844" s="112">
        <f t="shared" si="271"/>
        <v>14.74</v>
      </c>
      <c r="D844" s="116"/>
      <c r="E844" s="68">
        <f t="shared" si="283"/>
        <v>3890.3541377419619</v>
      </c>
      <c r="F844" s="80">
        <f t="shared" si="290"/>
        <v>0.93800000000000072</v>
      </c>
      <c r="G844" s="80">
        <f t="shared" si="291"/>
        <v>10.379999999999821</v>
      </c>
      <c r="H844" s="80">
        <f t="shared" si="292"/>
        <v>5.1899999999999107</v>
      </c>
      <c r="I844" s="80">
        <f t="shared" si="292"/>
        <v>5.1899999999999107</v>
      </c>
      <c r="J844" s="81">
        <f t="shared" si="285"/>
        <v>9.7984399999998395</v>
      </c>
      <c r="K844" s="82">
        <f t="shared" si="286"/>
        <v>263.93175968398657</v>
      </c>
      <c r="L844" s="70">
        <f t="shared" si="287"/>
        <v>2.8354844719163457E+50</v>
      </c>
      <c r="M844" s="67">
        <f t="shared" si="293"/>
        <v>167.60000000000008</v>
      </c>
      <c r="N844" s="71">
        <v>838</v>
      </c>
      <c r="O844" s="94">
        <f t="shared" si="288"/>
        <v>838</v>
      </c>
      <c r="P844" s="94">
        <f t="shared" si="275"/>
        <v>10</v>
      </c>
      <c r="Q844" s="72">
        <v>1</v>
      </c>
      <c r="R844" s="94">
        <f t="shared" si="276"/>
        <v>0.90909090909090906</v>
      </c>
      <c r="S844" s="93">
        <f t="shared" si="277"/>
        <v>9.6556905022402884E+43</v>
      </c>
      <c r="T844" s="93">
        <f t="shared" si="278"/>
        <v>1.9414505061950518E+49</v>
      </c>
      <c r="U844" s="93">
        <f t="shared" si="279"/>
        <v>2.8354844719163455E+51</v>
      </c>
      <c r="V844" s="93">
        <f t="shared" si="280"/>
        <v>1.4177422359581727E+52</v>
      </c>
      <c r="W844" s="93">
        <f t="shared" si="289"/>
        <v>474589.8666666667</v>
      </c>
      <c r="X844" s="94">
        <f t="shared" si="281"/>
        <v>146.04979436089073</v>
      </c>
      <c r="Y844" s="120">
        <f t="shared" si="282"/>
        <v>9.9083985319464531</v>
      </c>
    </row>
    <row r="845" spans="1:25">
      <c r="A845" s="67">
        <v>8192</v>
      </c>
      <c r="B845" s="67">
        <f t="shared" si="284"/>
        <v>27.966666666666665</v>
      </c>
      <c r="C845" s="112">
        <f t="shared" si="271"/>
        <v>14.74</v>
      </c>
      <c r="D845" s="116"/>
      <c r="E845" s="68">
        <f t="shared" si="283"/>
        <v>3905.3203853368864</v>
      </c>
      <c r="F845" s="80">
        <f t="shared" si="290"/>
        <v>0.93900000000000072</v>
      </c>
      <c r="G845" s="80">
        <f t="shared" si="291"/>
        <v>10.389999999999821</v>
      </c>
      <c r="H845" s="80">
        <f t="shared" si="292"/>
        <v>5.1949999999999106</v>
      </c>
      <c r="I845" s="80">
        <f t="shared" si="292"/>
        <v>5.1949999999999106</v>
      </c>
      <c r="J845" s="81">
        <f t="shared" si="285"/>
        <v>9.8172099999998395</v>
      </c>
      <c r="K845" s="82">
        <f t="shared" si="286"/>
        <v>264.94710891023652</v>
      </c>
      <c r="L845" s="70">
        <f t="shared" si="287"/>
        <v>3.257116348509943E+50</v>
      </c>
      <c r="M845" s="67">
        <f t="shared" si="293"/>
        <v>167.8000000000001</v>
      </c>
      <c r="N845" s="71">
        <v>839</v>
      </c>
      <c r="O845" s="94">
        <f t="shared" si="288"/>
        <v>839</v>
      </c>
      <c r="P845" s="94">
        <f t="shared" si="275"/>
        <v>10</v>
      </c>
      <c r="Q845" s="72">
        <v>1</v>
      </c>
      <c r="R845" s="94">
        <f t="shared" si="276"/>
        <v>0.90909090909090906</v>
      </c>
      <c r="S845" s="93">
        <f t="shared" si="277"/>
        <v>9.6556905022402884E+43</v>
      </c>
      <c r="T845" s="93">
        <f t="shared" si="278"/>
        <v>1.9512449732012711E+49</v>
      </c>
      <c r="U845" s="93">
        <f t="shared" si="279"/>
        <v>3.2571163485099427E+51</v>
      </c>
      <c r="V845" s="93">
        <f t="shared" si="280"/>
        <v>1.6285581742549715E+52</v>
      </c>
      <c r="W845" s="93">
        <f t="shared" si="289"/>
        <v>474862.93333333335</v>
      </c>
      <c r="X845" s="94">
        <f t="shared" si="281"/>
        <v>166.92503469547546</v>
      </c>
      <c r="Y845" s="120">
        <f t="shared" si="282"/>
        <v>11.324629219503084</v>
      </c>
    </row>
    <row r="846" spans="1:25">
      <c r="A846" s="67">
        <v>8192</v>
      </c>
      <c r="B846" s="67">
        <f t="shared" si="284"/>
        <v>28</v>
      </c>
      <c r="C846" s="112">
        <f t="shared" si="271"/>
        <v>14.74</v>
      </c>
      <c r="D846" s="116"/>
      <c r="E846" s="68">
        <f t="shared" si="283"/>
        <v>3920.3305855998005</v>
      </c>
      <c r="F846" s="80">
        <f t="shared" si="290"/>
        <v>0.94000000000000072</v>
      </c>
      <c r="G846" s="80">
        <f t="shared" si="291"/>
        <v>10.399999999999821</v>
      </c>
      <c r="H846" s="80">
        <f t="shared" si="292"/>
        <v>5.1999999999999105</v>
      </c>
      <c r="I846" s="80">
        <f t="shared" si="292"/>
        <v>5.1999999999999105</v>
      </c>
      <c r="J846" s="81">
        <f t="shared" si="285"/>
        <v>9.8359999999998386</v>
      </c>
      <c r="K846" s="82">
        <f t="shared" si="286"/>
        <v>265.96543999998647</v>
      </c>
      <c r="L846" s="70">
        <f t="shared" si="287"/>
        <v>3.7414441915673208E+50</v>
      </c>
      <c r="M846" s="67">
        <f t="shared" si="293"/>
        <v>168.00000000000009</v>
      </c>
      <c r="N846" s="71">
        <v>840</v>
      </c>
      <c r="O846" s="94">
        <f t="shared" si="288"/>
        <v>840</v>
      </c>
      <c r="P846" s="94">
        <f t="shared" si="275"/>
        <v>10</v>
      </c>
      <c r="Q846" s="72">
        <v>4</v>
      </c>
      <c r="R846" s="94">
        <f t="shared" si="276"/>
        <v>0.90909090909090906</v>
      </c>
      <c r="S846" s="93">
        <f t="shared" si="277"/>
        <v>3.8622762008961153E+44</v>
      </c>
      <c r="T846" s="93">
        <f t="shared" si="278"/>
        <v>7.8443170082287413E+49</v>
      </c>
      <c r="U846" s="93">
        <f t="shared" si="279"/>
        <v>3.7414441915673208E+51</v>
      </c>
      <c r="V846" s="93">
        <f t="shared" si="280"/>
        <v>1.8707220957836605E+52</v>
      </c>
      <c r="W846" s="93">
        <f t="shared" si="289"/>
        <v>475136</v>
      </c>
      <c r="X846" s="94">
        <f t="shared" si="281"/>
        <v>47.696239043405825</v>
      </c>
      <c r="Y846" s="120">
        <f t="shared" si="282"/>
        <v>3.2358371128497847</v>
      </c>
    </row>
    <row r="847" spans="1:25">
      <c r="A847" s="67">
        <v>8192</v>
      </c>
      <c r="B847" s="67">
        <f t="shared" si="284"/>
        <v>28.033333333333335</v>
      </c>
      <c r="C847" s="112">
        <f t="shared" si="271"/>
        <v>14.74</v>
      </c>
      <c r="D847" s="116"/>
      <c r="E847" s="68">
        <f t="shared" si="283"/>
        <v>3935.384826042085</v>
      </c>
      <c r="F847" s="80">
        <f t="shared" si="290"/>
        <v>0.94100000000000072</v>
      </c>
      <c r="G847" s="80">
        <f t="shared" si="291"/>
        <v>10.409999999999821</v>
      </c>
      <c r="H847" s="80">
        <f t="shared" si="292"/>
        <v>5.2049999999999104</v>
      </c>
      <c r="I847" s="80">
        <f t="shared" si="292"/>
        <v>5.2049999999999104</v>
      </c>
      <c r="J847" s="81">
        <f t="shared" si="285"/>
        <v>9.8548099999998389</v>
      </c>
      <c r="K847" s="82">
        <f t="shared" si="286"/>
        <v>266.98675889023644</v>
      </c>
      <c r="L847" s="70">
        <f t="shared" si="287"/>
        <v>4.2977907881665937E+50</v>
      </c>
      <c r="M847" s="67">
        <f t="shared" si="293"/>
        <v>168.20000000000007</v>
      </c>
      <c r="N847" s="71">
        <v>841</v>
      </c>
      <c r="O847" s="94">
        <f t="shared" si="288"/>
        <v>841</v>
      </c>
      <c r="P847" s="94">
        <f t="shared" si="275"/>
        <v>10</v>
      </c>
      <c r="Q847" s="72">
        <v>1</v>
      </c>
      <c r="R847" s="94">
        <f t="shared" si="276"/>
        <v>0.90909090909090906</v>
      </c>
      <c r="S847" s="93">
        <f t="shared" si="277"/>
        <v>3.8622762008961153E+44</v>
      </c>
      <c r="T847" s="93">
        <f t="shared" si="278"/>
        <v>7.883813860458016E+49</v>
      </c>
      <c r="U847" s="93">
        <f t="shared" si="279"/>
        <v>4.2977907881665939E+51</v>
      </c>
      <c r="V847" s="93">
        <f t="shared" si="280"/>
        <v>2.1488953940832969E+52</v>
      </c>
      <c r="W847" s="93">
        <f t="shared" si="289"/>
        <v>475409.06666666665</v>
      </c>
      <c r="X847" s="94">
        <f t="shared" si="281"/>
        <v>54.514107819345583</v>
      </c>
      <c r="Y847" s="120">
        <f t="shared" si="282"/>
        <v>3.6983790922215456</v>
      </c>
    </row>
    <row r="848" spans="1:25">
      <c r="A848" s="67">
        <v>8192</v>
      </c>
      <c r="B848" s="67">
        <f t="shared" si="284"/>
        <v>28.066666666666666</v>
      </c>
      <c r="C848" s="112">
        <f t="shared" si="271"/>
        <v>14.74</v>
      </c>
      <c r="D848" s="116"/>
      <c r="E848" s="68">
        <f t="shared" si="283"/>
        <v>3950.4831942635597</v>
      </c>
      <c r="F848" s="80">
        <f t="shared" si="290"/>
        <v>0.94200000000000073</v>
      </c>
      <c r="G848" s="80">
        <f t="shared" si="291"/>
        <v>10.419999999999821</v>
      </c>
      <c r="H848" s="80">
        <f t="shared" si="292"/>
        <v>5.2099999999999103</v>
      </c>
      <c r="I848" s="80">
        <f t="shared" si="292"/>
        <v>5.2099999999999103</v>
      </c>
      <c r="J848" s="81">
        <f t="shared" si="285"/>
        <v>9.8736399999998383</v>
      </c>
      <c r="K848" s="82">
        <f t="shared" si="286"/>
        <v>268.0110715239864</v>
      </c>
      <c r="L848" s="70">
        <f t="shared" si="287"/>
        <v>4.9368652084883769E+50</v>
      </c>
      <c r="M848" s="67">
        <f t="shared" si="293"/>
        <v>168.40000000000009</v>
      </c>
      <c r="N848" s="71">
        <v>842</v>
      </c>
      <c r="O848" s="94">
        <f t="shared" si="288"/>
        <v>842</v>
      </c>
      <c r="P848" s="94">
        <f t="shared" si="275"/>
        <v>10</v>
      </c>
      <c r="Q848" s="72">
        <v>1</v>
      </c>
      <c r="R848" s="94">
        <f t="shared" si="276"/>
        <v>0.90909090909090906</v>
      </c>
      <c r="S848" s="93">
        <f t="shared" si="277"/>
        <v>3.8622762008961153E+44</v>
      </c>
      <c r="T848" s="93">
        <f t="shared" si="278"/>
        <v>7.9234709399109566E+49</v>
      </c>
      <c r="U848" s="93">
        <f t="shared" si="279"/>
        <v>4.9368652084883765E+51</v>
      </c>
      <c r="V848" s="93">
        <f t="shared" si="280"/>
        <v>2.4684326042441883E+52</v>
      </c>
      <c r="W848" s="93">
        <f t="shared" si="289"/>
        <v>475682.1333333333</v>
      </c>
      <c r="X848" s="94">
        <f t="shared" si="281"/>
        <v>62.306850696215925</v>
      </c>
      <c r="Y848" s="120">
        <f t="shared" si="282"/>
        <v>4.2270590702995881</v>
      </c>
    </row>
    <row r="849" spans="1:25">
      <c r="A849" s="67">
        <v>8192</v>
      </c>
      <c r="B849" s="67">
        <f t="shared" si="284"/>
        <v>28.1</v>
      </c>
      <c r="C849" s="112">
        <f t="shared" si="271"/>
        <v>14.74</v>
      </c>
      <c r="D849" s="116"/>
      <c r="E849" s="68">
        <f t="shared" si="283"/>
        <v>3965.6257779524831</v>
      </c>
      <c r="F849" s="80">
        <f t="shared" si="290"/>
        <v>0.94300000000000073</v>
      </c>
      <c r="G849" s="80">
        <f t="shared" si="291"/>
        <v>10.42999999999982</v>
      </c>
      <c r="H849" s="80">
        <f t="shared" si="292"/>
        <v>5.2149999999999102</v>
      </c>
      <c r="I849" s="80">
        <f t="shared" si="292"/>
        <v>5.2149999999999102</v>
      </c>
      <c r="J849" s="81">
        <f t="shared" si="285"/>
        <v>9.892489999999837</v>
      </c>
      <c r="K849" s="82">
        <f t="shared" si="286"/>
        <v>269.0383838502363</v>
      </c>
      <c r="L849" s="70">
        <f t="shared" si="287"/>
        <v>5.6709689438326921E+50</v>
      </c>
      <c r="M849" s="67">
        <f t="shared" si="293"/>
        <v>168.60000000000008</v>
      </c>
      <c r="N849" s="71">
        <v>843</v>
      </c>
      <c r="O849" s="94">
        <f t="shared" si="288"/>
        <v>843</v>
      </c>
      <c r="P849" s="94">
        <f t="shared" si="275"/>
        <v>10</v>
      </c>
      <c r="Q849" s="72">
        <v>1</v>
      </c>
      <c r="R849" s="94">
        <f t="shared" si="276"/>
        <v>0.90909090909090906</v>
      </c>
      <c r="S849" s="93">
        <f t="shared" si="277"/>
        <v>3.8622762008961153E+44</v>
      </c>
      <c r="T849" s="93">
        <f t="shared" si="278"/>
        <v>7.9632887380178815E+49</v>
      </c>
      <c r="U849" s="93">
        <f t="shared" si="279"/>
        <v>5.6709689438326923E+51</v>
      </c>
      <c r="V849" s="93">
        <f t="shared" si="280"/>
        <v>2.835484471916346E+52</v>
      </c>
      <c r="W849" s="93">
        <f t="shared" si="289"/>
        <v>475955.20000000001</v>
      </c>
      <c r="X849" s="94">
        <f t="shared" si="281"/>
        <v>71.213905842176416</v>
      </c>
      <c r="Y849" s="120">
        <f t="shared" si="282"/>
        <v>4.8313368956700415</v>
      </c>
    </row>
    <row r="850" spans="1:25">
      <c r="A850" s="67">
        <v>8192</v>
      </c>
      <c r="B850" s="67">
        <f t="shared" si="284"/>
        <v>28.133333333333333</v>
      </c>
      <c r="C850" s="112">
        <f t="shared" si="271"/>
        <v>14.74</v>
      </c>
      <c r="D850" s="116"/>
      <c r="E850" s="68">
        <f t="shared" si="283"/>
        <v>3980.8126648855573</v>
      </c>
      <c r="F850" s="80">
        <f t="shared" si="290"/>
        <v>0.94400000000000073</v>
      </c>
      <c r="G850" s="80">
        <f t="shared" si="291"/>
        <v>10.43999999999982</v>
      </c>
      <c r="H850" s="80">
        <f t="shared" si="292"/>
        <v>5.21999999999991</v>
      </c>
      <c r="I850" s="80">
        <f t="shared" si="292"/>
        <v>5.21999999999991</v>
      </c>
      <c r="J850" s="81">
        <f t="shared" si="285"/>
        <v>9.9113599999998367</v>
      </c>
      <c r="K850" s="82">
        <f t="shared" si="286"/>
        <v>270.06870182398626</v>
      </c>
      <c r="L850" s="70">
        <f t="shared" si="287"/>
        <v>6.5142326970198876E+50</v>
      </c>
      <c r="M850" s="67">
        <f t="shared" si="293"/>
        <v>168.80000000000007</v>
      </c>
      <c r="N850" s="71">
        <v>844</v>
      </c>
      <c r="O850" s="94">
        <f t="shared" si="288"/>
        <v>844</v>
      </c>
      <c r="P850" s="94">
        <f t="shared" si="275"/>
        <v>10</v>
      </c>
      <c r="Q850" s="72">
        <v>1</v>
      </c>
      <c r="R850" s="94">
        <f t="shared" si="276"/>
        <v>0.90909090909090906</v>
      </c>
      <c r="S850" s="93">
        <f t="shared" si="277"/>
        <v>3.8622762008961153E+44</v>
      </c>
      <c r="T850" s="93">
        <f t="shared" si="278"/>
        <v>8.0032677472224326E+49</v>
      </c>
      <c r="U850" s="93">
        <f t="shared" si="279"/>
        <v>6.5142326970198881E+51</v>
      </c>
      <c r="V850" s="93">
        <f t="shared" si="280"/>
        <v>3.2571163485099441E+52</v>
      </c>
      <c r="W850" s="93">
        <f t="shared" si="289"/>
        <v>476228.26666666666</v>
      </c>
      <c r="X850" s="94">
        <f t="shared" si="281"/>
        <v>81.394661565342233</v>
      </c>
      <c r="Y850" s="120">
        <f t="shared" si="282"/>
        <v>5.5220258863868539</v>
      </c>
    </row>
    <row r="851" spans="1:25">
      <c r="A851" s="67">
        <v>8192</v>
      </c>
      <c r="B851" s="67">
        <f t="shared" si="284"/>
        <v>28.166666666666668</v>
      </c>
      <c r="C851" s="112">
        <f t="shared" si="271"/>
        <v>14.74</v>
      </c>
      <c r="D851" s="116"/>
      <c r="E851" s="68">
        <f t="shared" si="283"/>
        <v>3996.0439429279218</v>
      </c>
      <c r="F851" s="80">
        <f t="shared" si="290"/>
        <v>0.94500000000000073</v>
      </c>
      <c r="G851" s="80">
        <f t="shared" si="291"/>
        <v>10.44999999999982</v>
      </c>
      <c r="H851" s="80">
        <f t="shared" si="292"/>
        <v>5.2249999999999099</v>
      </c>
      <c r="I851" s="80">
        <f t="shared" si="292"/>
        <v>5.2249999999999099</v>
      </c>
      <c r="J851" s="81">
        <f t="shared" si="285"/>
        <v>9.9302499999998375</v>
      </c>
      <c r="K851" s="82">
        <f t="shared" si="286"/>
        <v>271.10203140623622</v>
      </c>
      <c r="L851" s="70">
        <f t="shared" si="287"/>
        <v>7.482888383134645E+50</v>
      </c>
      <c r="M851" s="67">
        <f t="shared" si="293"/>
        <v>169.00000000000009</v>
      </c>
      <c r="N851" s="71">
        <v>845</v>
      </c>
      <c r="O851" s="94">
        <f t="shared" si="288"/>
        <v>845</v>
      </c>
      <c r="P851" s="94">
        <f t="shared" si="275"/>
        <v>10</v>
      </c>
      <c r="Q851" s="72">
        <v>1</v>
      </c>
      <c r="R851" s="94">
        <f t="shared" si="276"/>
        <v>0.90909090909090906</v>
      </c>
      <c r="S851" s="93">
        <f t="shared" si="277"/>
        <v>3.8622762008961153E+44</v>
      </c>
      <c r="T851" s="93">
        <f t="shared" si="278"/>
        <v>8.0434084609826212E+49</v>
      </c>
      <c r="U851" s="93">
        <f t="shared" si="279"/>
        <v>7.4828883831346456E+51</v>
      </c>
      <c r="V851" s="93">
        <f t="shared" si="280"/>
        <v>3.7414441915673231E+52</v>
      </c>
      <c r="W851" s="93">
        <f t="shared" si="289"/>
        <v>476501.33333333337</v>
      </c>
      <c r="X851" s="94">
        <f t="shared" si="281"/>
        <v>93.031311532082754</v>
      </c>
      <c r="Y851" s="120">
        <f t="shared" si="282"/>
        <v>6.311486535419454</v>
      </c>
    </row>
    <row r="852" spans="1:25">
      <c r="A852" s="67">
        <v>8192</v>
      </c>
      <c r="B852" s="67">
        <f t="shared" si="284"/>
        <v>28.2</v>
      </c>
      <c r="C852" s="112">
        <f t="shared" si="271"/>
        <v>14.74</v>
      </c>
      <c r="D852" s="116"/>
      <c r="E852" s="68">
        <f t="shared" si="283"/>
        <v>4011.3197000331556</v>
      </c>
      <c r="F852" s="80">
        <f t="shared" si="290"/>
        <v>0.94600000000000073</v>
      </c>
      <c r="G852" s="80">
        <f t="shared" si="291"/>
        <v>10.45999999999982</v>
      </c>
      <c r="H852" s="80">
        <f t="shared" si="292"/>
        <v>5.2299999999999098</v>
      </c>
      <c r="I852" s="80">
        <f t="shared" si="292"/>
        <v>5.2299999999999098</v>
      </c>
      <c r="J852" s="81">
        <f t="shared" si="285"/>
        <v>9.9491599999998357</v>
      </c>
      <c r="K852" s="82">
        <f t="shared" si="286"/>
        <v>272.13837856398612</v>
      </c>
      <c r="L852" s="70">
        <f t="shared" si="287"/>
        <v>8.5955815763331891E+50</v>
      </c>
      <c r="M852" s="67">
        <f t="shared" si="293"/>
        <v>169.20000000000007</v>
      </c>
      <c r="N852" s="71">
        <v>846</v>
      </c>
      <c r="O852" s="94">
        <f t="shared" si="288"/>
        <v>846</v>
      </c>
      <c r="P852" s="94">
        <f t="shared" si="275"/>
        <v>10</v>
      </c>
      <c r="Q852" s="72">
        <v>1</v>
      </c>
      <c r="R852" s="94">
        <f t="shared" si="276"/>
        <v>0.90909090909090906</v>
      </c>
      <c r="S852" s="93">
        <f t="shared" si="277"/>
        <v>3.8622762008961153E+44</v>
      </c>
      <c r="T852" s="93">
        <f t="shared" si="278"/>
        <v>8.0837113737718848E+49</v>
      </c>
      <c r="U852" s="93">
        <f t="shared" si="279"/>
        <v>8.5955815763331891E+51</v>
      </c>
      <c r="V852" s="93">
        <f t="shared" si="280"/>
        <v>4.2977907881665948E+52</v>
      </c>
      <c r="W852" s="93">
        <f t="shared" si="289"/>
        <v>476774.40000000002</v>
      </c>
      <c r="X852" s="94">
        <f t="shared" si="281"/>
        <v>106.33211873721889</v>
      </c>
      <c r="Y852" s="120">
        <f t="shared" si="282"/>
        <v>7.2138479468940906</v>
      </c>
    </row>
    <row r="853" spans="1:25">
      <c r="A853" s="67">
        <v>8192</v>
      </c>
      <c r="B853" s="67">
        <f t="shared" si="284"/>
        <v>28.233333333333334</v>
      </c>
      <c r="C853" s="112">
        <f t="shared" si="271"/>
        <v>14.74</v>
      </c>
      <c r="D853" s="116"/>
      <c r="E853" s="68">
        <f t="shared" si="283"/>
        <v>4026.6400242432796</v>
      </c>
      <c r="F853" s="80">
        <f t="shared" si="290"/>
        <v>0.94700000000000073</v>
      </c>
      <c r="G853" s="80">
        <f t="shared" si="291"/>
        <v>10.469999999999819</v>
      </c>
      <c r="H853" s="80">
        <f t="shared" si="292"/>
        <v>5.2349999999999097</v>
      </c>
      <c r="I853" s="80">
        <f t="shared" si="292"/>
        <v>5.2349999999999097</v>
      </c>
      <c r="J853" s="81">
        <f t="shared" si="285"/>
        <v>9.9680899999998349</v>
      </c>
      <c r="K853" s="82">
        <f t="shared" si="286"/>
        <v>273.17774927023606</v>
      </c>
      <c r="L853" s="70">
        <f t="shared" si="287"/>
        <v>9.8737304169767554E+50</v>
      </c>
      <c r="M853" s="67">
        <f t="shared" si="293"/>
        <v>169.40000000000009</v>
      </c>
      <c r="N853" s="71">
        <v>847</v>
      </c>
      <c r="O853" s="94">
        <f t="shared" si="288"/>
        <v>847</v>
      </c>
      <c r="P853" s="94">
        <f t="shared" si="275"/>
        <v>10</v>
      </c>
      <c r="Q853" s="72">
        <v>1</v>
      </c>
      <c r="R853" s="94">
        <f t="shared" si="276"/>
        <v>0.90909090909090906</v>
      </c>
      <c r="S853" s="93">
        <f t="shared" si="277"/>
        <v>3.8622762008961153E+44</v>
      </c>
      <c r="T853" s="93">
        <f t="shared" si="278"/>
        <v>8.1241769810801516E+49</v>
      </c>
      <c r="U853" s="93">
        <f t="shared" si="279"/>
        <v>9.8737304169767557E+51</v>
      </c>
      <c r="V853" s="93">
        <f t="shared" si="280"/>
        <v>4.9368652084883776E+52</v>
      </c>
      <c r="W853" s="93">
        <f t="shared" si="289"/>
        <v>477047.46666666667</v>
      </c>
      <c r="X853" s="94">
        <f t="shared" si="281"/>
        <v>121.53514675973975</v>
      </c>
      <c r="Y853" s="120">
        <f t="shared" si="282"/>
        <v>8.2452609742021536</v>
      </c>
    </row>
    <row r="854" spans="1:25">
      <c r="A854" s="67">
        <v>8192</v>
      </c>
      <c r="B854" s="67">
        <f t="shared" si="284"/>
        <v>28.266666666666666</v>
      </c>
      <c r="C854" s="112">
        <f t="shared" ref="C854:C906" si="294">IF(D854&gt;0,C853+D854,C853)</f>
        <v>14.74</v>
      </c>
      <c r="D854" s="116"/>
      <c r="E854" s="68">
        <f t="shared" si="283"/>
        <v>4042.0050036887542</v>
      </c>
      <c r="F854" s="80">
        <f t="shared" si="290"/>
        <v>0.94800000000000073</v>
      </c>
      <c r="G854" s="80">
        <f t="shared" si="291"/>
        <v>10.479999999999819</v>
      </c>
      <c r="H854" s="80">
        <f t="shared" si="292"/>
        <v>5.2399999999999096</v>
      </c>
      <c r="I854" s="80">
        <f t="shared" si="292"/>
        <v>5.2399999999999096</v>
      </c>
      <c r="J854" s="81">
        <f t="shared" si="285"/>
        <v>9.9870399999998352</v>
      </c>
      <c r="K854" s="82">
        <f t="shared" si="286"/>
        <v>274.22014950398602</v>
      </c>
      <c r="L854" s="70">
        <f t="shared" si="287"/>
        <v>1.1341937887665391E+51</v>
      </c>
      <c r="M854" s="67">
        <f t="shared" si="293"/>
        <v>169.60000000000008</v>
      </c>
      <c r="N854" s="71">
        <v>848</v>
      </c>
      <c r="O854" s="94">
        <f t="shared" si="288"/>
        <v>848</v>
      </c>
      <c r="P854" s="94">
        <f t="shared" si="275"/>
        <v>10</v>
      </c>
      <c r="Q854" s="72">
        <v>1</v>
      </c>
      <c r="R854" s="94">
        <f t="shared" si="276"/>
        <v>0.90909090909090906</v>
      </c>
      <c r="S854" s="93">
        <f t="shared" si="277"/>
        <v>3.8622762008961153E+44</v>
      </c>
      <c r="T854" s="93">
        <f t="shared" si="278"/>
        <v>8.1648057794148729E+49</v>
      </c>
      <c r="U854" s="93">
        <f t="shared" si="279"/>
        <v>1.1341937887665391E+52</v>
      </c>
      <c r="V854" s="93">
        <f t="shared" si="280"/>
        <v>5.6709689438326952E+52</v>
      </c>
      <c r="W854" s="93">
        <f t="shared" si="289"/>
        <v>477320.53333333333</v>
      </c>
      <c r="X854" s="94">
        <f t="shared" si="281"/>
        <v>138.91252522210277</v>
      </c>
      <c r="Y854" s="120">
        <f t="shared" si="282"/>
        <v>9.4241875998712867</v>
      </c>
    </row>
    <row r="855" spans="1:25">
      <c r="A855" s="67">
        <v>8192</v>
      </c>
      <c r="B855" s="67">
        <f t="shared" si="284"/>
        <v>28.3</v>
      </c>
      <c r="C855" s="112">
        <f t="shared" si="294"/>
        <v>14.74</v>
      </c>
      <c r="D855" s="116"/>
      <c r="E855" s="68">
        <f t="shared" si="283"/>
        <v>4057.414726588479</v>
      </c>
      <c r="F855" s="80">
        <f t="shared" si="290"/>
        <v>0.94900000000000073</v>
      </c>
      <c r="G855" s="80">
        <f t="shared" si="291"/>
        <v>10.489999999999819</v>
      </c>
      <c r="H855" s="80">
        <f t="shared" si="292"/>
        <v>5.2449999999999095</v>
      </c>
      <c r="I855" s="80">
        <f t="shared" si="292"/>
        <v>5.2449999999999095</v>
      </c>
      <c r="J855" s="81">
        <f t="shared" si="285"/>
        <v>10.006009999999836</v>
      </c>
      <c r="K855" s="82">
        <f t="shared" si="286"/>
        <v>275.26558525023603</v>
      </c>
      <c r="L855" s="70">
        <f t="shared" si="287"/>
        <v>1.302846539403978E+51</v>
      </c>
      <c r="M855" s="67">
        <f t="shared" si="293"/>
        <v>169.80000000000007</v>
      </c>
      <c r="N855" s="71">
        <v>849</v>
      </c>
      <c r="O855" s="94">
        <f t="shared" si="288"/>
        <v>849</v>
      </c>
      <c r="P855" s="94">
        <f t="shared" si="275"/>
        <v>10</v>
      </c>
      <c r="Q855" s="72">
        <v>1</v>
      </c>
      <c r="R855" s="94">
        <f t="shared" si="276"/>
        <v>0.90909090909090906</v>
      </c>
      <c r="S855" s="93">
        <f t="shared" si="277"/>
        <v>3.8622762008961153E+44</v>
      </c>
      <c r="T855" s="93">
        <f t="shared" si="278"/>
        <v>8.2055982663020956E+49</v>
      </c>
      <c r="U855" s="93">
        <f t="shared" si="279"/>
        <v>1.3028465394039782E+52</v>
      </c>
      <c r="V855" s="93">
        <f t="shared" si="280"/>
        <v>6.5142326970198903E+52</v>
      </c>
      <c r="W855" s="93">
        <f t="shared" si="289"/>
        <v>477593.59999999998</v>
      </c>
      <c r="X855" s="94">
        <f t="shared" si="281"/>
        <v>158.77532595695965</v>
      </c>
      <c r="Y855" s="120">
        <f t="shared" si="282"/>
        <v>10.771731747419244</v>
      </c>
    </row>
    <row r="856" spans="1:25">
      <c r="A856" s="67">
        <v>8192</v>
      </c>
      <c r="B856" s="67">
        <f t="shared" si="284"/>
        <v>28.333333333333332</v>
      </c>
      <c r="C856" s="112">
        <f t="shared" si="294"/>
        <v>14.74</v>
      </c>
      <c r="D856" s="116"/>
      <c r="E856" s="68">
        <f t="shared" si="283"/>
        <v>4072.8692812497929</v>
      </c>
      <c r="F856" s="80">
        <f t="shared" si="290"/>
        <v>0.95000000000000073</v>
      </c>
      <c r="G856" s="80">
        <f t="shared" si="291"/>
        <v>10.499999999999819</v>
      </c>
      <c r="H856" s="80">
        <f t="shared" ref="H856:I871" si="295">H855+0.5%</f>
        <v>5.2499999999999094</v>
      </c>
      <c r="I856" s="80">
        <f t="shared" si="295"/>
        <v>5.2499999999999094</v>
      </c>
      <c r="J856" s="81">
        <f t="shared" si="285"/>
        <v>10.024999999999835</v>
      </c>
      <c r="K856" s="82">
        <f t="shared" si="286"/>
        <v>276.31406249998594</v>
      </c>
      <c r="L856" s="70">
        <f t="shared" si="287"/>
        <v>1.4965776766269297E+51</v>
      </c>
      <c r="M856" s="67">
        <f t="shared" si="293"/>
        <v>170.00000000000009</v>
      </c>
      <c r="N856" s="71">
        <v>850</v>
      </c>
      <c r="O856" s="94">
        <f t="shared" si="288"/>
        <v>850</v>
      </c>
      <c r="P856" s="94">
        <f t="shared" si="275"/>
        <v>10</v>
      </c>
      <c r="Q856" s="72">
        <v>4</v>
      </c>
      <c r="R856" s="94">
        <f t="shared" si="276"/>
        <v>0.90909090909090906</v>
      </c>
      <c r="S856" s="93">
        <f t="shared" si="277"/>
        <v>1.5449104803584461E+45</v>
      </c>
      <c r="T856" s="93">
        <f t="shared" si="278"/>
        <v>3.2986219761149992E+50</v>
      </c>
      <c r="U856" s="93">
        <f t="shared" si="279"/>
        <v>1.4965776766269297E+52</v>
      </c>
      <c r="V856" s="93">
        <f t="shared" si="280"/>
        <v>7.4828883831346483E+52</v>
      </c>
      <c r="W856" s="93">
        <f t="shared" si="289"/>
        <v>477866.66666666663</v>
      </c>
      <c r="X856" s="94">
        <f t="shared" si="281"/>
        <v>45.369784336110747</v>
      </c>
      <c r="Y856" s="120">
        <f t="shared" si="282"/>
        <v>3.0780043647293587</v>
      </c>
    </row>
    <row r="857" spans="1:25">
      <c r="A857" s="67">
        <v>8192</v>
      </c>
      <c r="B857" s="67">
        <f t="shared" si="284"/>
        <v>28.366666666666667</v>
      </c>
      <c r="C857" s="112">
        <f t="shared" si="294"/>
        <v>14.74</v>
      </c>
      <c r="D857" s="116"/>
      <c r="E857" s="68">
        <f t="shared" si="283"/>
        <v>4088.3687560684771</v>
      </c>
      <c r="F857" s="80">
        <f t="shared" si="290"/>
        <v>0.95100000000000073</v>
      </c>
      <c r="G857" s="80">
        <f t="shared" si="291"/>
        <v>10.509999999999819</v>
      </c>
      <c r="H857" s="80">
        <f t="shared" si="295"/>
        <v>5.2549999999999093</v>
      </c>
      <c r="I857" s="80">
        <f t="shared" si="295"/>
        <v>5.2549999999999093</v>
      </c>
      <c r="J857" s="81">
        <f t="shared" si="285"/>
        <v>10.044009999999835</v>
      </c>
      <c r="K857" s="82">
        <f t="shared" si="286"/>
        <v>277.36558725023588</v>
      </c>
      <c r="L857" s="70">
        <f t="shared" si="287"/>
        <v>1.7191163152666385E+51</v>
      </c>
      <c r="M857" s="67">
        <f t="shared" si="293"/>
        <v>170.20000000000007</v>
      </c>
      <c r="N857" s="71">
        <v>851</v>
      </c>
      <c r="O857" s="94">
        <f t="shared" si="288"/>
        <v>851</v>
      </c>
      <c r="P857" s="94">
        <f t="shared" si="275"/>
        <v>10</v>
      </c>
      <c r="Q857" s="72">
        <v>1</v>
      </c>
      <c r="R857" s="94">
        <f t="shared" si="276"/>
        <v>0.90909090909090906</v>
      </c>
      <c r="S857" s="93">
        <f t="shared" si="277"/>
        <v>1.5449104803584461E+45</v>
      </c>
      <c r="T857" s="93">
        <f t="shared" si="278"/>
        <v>3.3150705203749855E+50</v>
      </c>
      <c r="U857" s="93">
        <f t="shared" si="279"/>
        <v>1.7191163152666384E+52</v>
      </c>
      <c r="V857" s="93">
        <f t="shared" si="280"/>
        <v>8.5955815763331918E+52</v>
      </c>
      <c r="W857" s="93">
        <f t="shared" si="289"/>
        <v>478139.73333333334</v>
      </c>
      <c r="X857" s="94">
        <f t="shared" si="281"/>
        <v>51.857609203202706</v>
      </c>
      <c r="Y857" s="120">
        <f t="shared" si="282"/>
        <v>3.5181553055090031</v>
      </c>
    </row>
    <row r="858" spans="1:25">
      <c r="A858" s="67">
        <v>8192</v>
      </c>
      <c r="B858" s="67">
        <f t="shared" si="284"/>
        <v>28.4</v>
      </c>
      <c r="C858" s="112">
        <f t="shared" si="294"/>
        <v>14.74</v>
      </c>
      <c r="D858" s="116"/>
      <c r="E858" s="68">
        <f t="shared" si="283"/>
        <v>4103.9132395287515</v>
      </c>
      <c r="F858" s="80">
        <f t="shared" si="290"/>
        <v>0.95200000000000073</v>
      </c>
      <c r="G858" s="80">
        <f t="shared" si="291"/>
        <v>10.519999999999818</v>
      </c>
      <c r="H858" s="80">
        <f t="shared" si="295"/>
        <v>5.2599999999999092</v>
      </c>
      <c r="I858" s="80">
        <f t="shared" si="295"/>
        <v>5.2599999999999092</v>
      </c>
      <c r="J858" s="81">
        <f t="shared" si="285"/>
        <v>10.063039999999836</v>
      </c>
      <c r="K858" s="82">
        <f t="shared" si="286"/>
        <v>278.42016550398586</v>
      </c>
      <c r="L858" s="70">
        <f t="shared" si="287"/>
        <v>1.9747460833953521E+51</v>
      </c>
      <c r="M858" s="67">
        <f t="shared" si="293"/>
        <v>170.40000000000009</v>
      </c>
      <c r="N858" s="71">
        <v>852</v>
      </c>
      <c r="O858" s="94">
        <f t="shared" si="288"/>
        <v>852</v>
      </c>
      <c r="P858" s="94">
        <f t="shared" si="275"/>
        <v>10</v>
      </c>
      <c r="Q858" s="72">
        <v>1</v>
      </c>
      <c r="R858" s="94">
        <f t="shared" si="276"/>
        <v>0.90909090909090906</v>
      </c>
      <c r="S858" s="93">
        <f t="shared" si="277"/>
        <v>1.5449104803584461E+45</v>
      </c>
      <c r="T858" s="93">
        <f t="shared" si="278"/>
        <v>3.3315851395360476E+50</v>
      </c>
      <c r="U858" s="93">
        <f t="shared" si="279"/>
        <v>1.9747460833953522E+52</v>
      </c>
      <c r="V858" s="93">
        <f t="shared" si="280"/>
        <v>9.8737304169767616E+52</v>
      </c>
      <c r="W858" s="93">
        <f t="shared" si="289"/>
        <v>478412.79999999999</v>
      </c>
      <c r="X858" s="94">
        <f t="shared" si="281"/>
        <v>59.273468955091836</v>
      </c>
      <c r="Y858" s="120">
        <f t="shared" si="282"/>
        <v>4.0212665505489715</v>
      </c>
    </row>
    <row r="859" spans="1:25">
      <c r="A859" s="67">
        <v>8192</v>
      </c>
      <c r="B859" s="67">
        <f t="shared" si="284"/>
        <v>28.433333333333334</v>
      </c>
      <c r="C859" s="112">
        <f t="shared" si="294"/>
        <v>14.74</v>
      </c>
      <c r="D859" s="116"/>
      <c r="E859" s="68">
        <f t="shared" si="283"/>
        <v>4119.5028202032754</v>
      </c>
      <c r="F859" s="80">
        <f t="shared" si="290"/>
        <v>0.95300000000000074</v>
      </c>
      <c r="G859" s="80">
        <f t="shared" si="291"/>
        <v>10.529999999999818</v>
      </c>
      <c r="H859" s="80">
        <f t="shared" si="295"/>
        <v>5.2649999999999091</v>
      </c>
      <c r="I859" s="80">
        <f t="shared" si="295"/>
        <v>5.2649999999999091</v>
      </c>
      <c r="J859" s="81">
        <f t="shared" si="285"/>
        <v>10.082089999999834</v>
      </c>
      <c r="K859" s="82">
        <f t="shared" si="286"/>
        <v>279.47780327023577</v>
      </c>
      <c r="L859" s="70">
        <f t="shared" si="287"/>
        <v>2.2683875775330785E+51</v>
      </c>
      <c r="M859" s="67">
        <f t="shared" si="293"/>
        <v>170.60000000000008</v>
      </c>
      <c r="N859" s="71">
        <v>853</v>
      </c>
      <c r="O859" s="94">
        <f t="shared" si="288"/>
        <v>853</v>
      </c>
      <c r="P859" s="94">
        <f t="shared" si="275"/>
        <v>10</v>
      </c>
      <c r="Q859" s="72">
        <v>1</v>
      </c>
      <c r="R859" s="94">
        <f t="shared" si="276"/>
        <v>0.90909090909090906</v>
      </c>
      <c r="S859" s="93">
        <f t="shared" si="277"/>
        <v>1.5449104803584461E+45</v>
      </c>
      <c r="T859" s="93">
        <f t="shared" si="278"/>
        <v>3.3481660342425542E+50</v>
      </c>
      <c r="U859" s="93">
        <f t="shared" si="279"/>
        <v>2.2683875775330785E+52</v>
      </c>
      <c r="V859" s="93">
        <f t="shared" si="280"/>
        <v>1.1341937887665393E+53</v>
      </c>
      <c r="W859" s="93">
        <f t="shared" si="289"/>
        <v>478685.8666666667</v>
      </c>
      <c r="X859" s="94">
        <f t="shared" si="281"/>
        <v>67.750152003625146</v>
      </c>
      <c r="Y859" s="120">
        <f t="shared" si="282"/>
        <v>4.5963468116434969</v>
      </c>
    </row>
    <row r="860" spans="1:25">
      <c r="A860" s="67">
        <v>8192</v>
      </c>
      <c r="B860" s="67">
        <f t="shared" si="284"/>
        <v>28.466666666666665</v>
      </c>
      <c r="C860" s="112">
        <f t="shared" si="294"/>
        <v>14.74</v>
      </c>
      <c r="D860" s="116"/>
      <c r="E860" s="68">
        <f t="shared" si="283"/>
        <v>4135.1375867531488</v>
      </c>
      <c r="F860" s="80">
        <f t="shared" si="290"/>
        <v>0.95400000000000074</v>
      </c>
      <c r="G860" s="80">
        <f t="shared" si="291"/>
        <v>10.539999999999818</v>
      </c>
      <c r="H860" s="80">
        <f t="shared" si="295"/>
        <v>5.269999999999909</v>
      </c>
      <c r="I860" s="80">
        <f t="shared" si="295"/>
        <v>5.269999999999909</v>
      </c>
      <c r="J860" s="81">
        <f t="shared" si="285"/>
        <v>10.101159999999833</v>
      </c>
      <c r="K860" s="82">
        <f t="shared" si="286"/>
        <v>280.53850656398566</v>
      </c>
      <c r="L860" s="70">
        <f t="shared" si="287"/>
        <v>2.605693078807957E+51</v>
      </c>
      <c r="M860" s="67">
        <f t="shared" si="293"/>
        <v>170.8000000000001</v>
      </c>
      <c r="N860" s="71">
        <v>854</v>
      </c>
      <c r="O860" s="94">
        <f t="shared" si="288"/>
        <v>854</v>
      </c>
      <c r="P860" s="94">
        <f t="shared" si="275"/>
        <v>10</v>
      </c>
      <c r="Q860" s="72">
        <v>1</v>
      </c>
      <c r="R860" s="94">
        <f t="shared" si="276"/>
        <v>0.90909090909090906</v>
      </c>
      <c r="S860" s="93">
        <f t="shared" si="277"/>
        <v>1.5449104803584461E+45</v>
      </c>
      <c r="T860" s="93">
        <f t="shared" si="278"/>
        <v>3.3648134055484197E+50</v>
      </c>
      <c r="U860" s="93">
        <f t="shared" si="279"/>
        <v>2.6056930788079568E+52</v>
      </c>
      <c r="V860" s="93">
        <f t="shared" si="280"/>
        <v>1.3028465394039785E+53</v>
      </c>
      <c r="W860" s="93">
        <f t="shared" si="289"/>
        <v>478958.93333333335</v>
      </c>
      <c r="X860" s="94">
        <f t="shared" si="281"/>
        <v>77.439452497166442</v>
      </c>
      <c r="Y860" s="120">
        <f t="shared" si="282"/>
        <v>5.2536941992650235</v>
      </c>
    </row>
    <row r="861" spans="1:25">
      <c r="A861" s="67">
        <v>8192</v>
      </c>
      <c r="B861" s="67">
        <f t="shared" si="284"/>
        <v>28.5</v>
      </c>
      <c r="C861" s="112">
        <f t="shared" si="294"/>
        <v>14.74</v>
      </c>
      <c r="D861" s="116"/>
      <c r="E861" s="68">
        <f t="shared" si="283"/>
        <v>4150.8176279279132</v>
      </c>
      <c r="F861" s="80">
        <f t="shared" si="290"/>
        <v>0.95500000000000074</v>
      </c>
      <c r="G861" s="80">
        <f t="shared" si="291"/>
        <v>10.549999999999818</v>
      </c>
      <c r="H861" s="80">
        <f t="shared" si="295"/>
        <v>5.2749999999999089</v>
      </c>
      <c r="I861" s="80">
        <f t="shared" si="295"/>
        <v>5.2749999999999089</v>
      </c>
      <c r="J861" s="81">
        <f t="shared" si="285"/>
        <v>10.120249999999833</v>
      </c>
      <c r="K861" s="82">
        <f t="shared" si="286"/>
        <v>281.60228140623565</v>
      </c>
      <c r="L861" s="70">
        <f t="shared" si="287"/>
        <v>2.99315535325386E+51</v>
      </c>
      <c r="M861" s="67">
        <f t="shared" si="293"/>
        <v>171.00000000000009</v>
      </c>
      <c r="N861" s="71">
        <v>855</v>
      </c>
      <c r="O861" s="94">
        <f t="shared" si="288"/>
        <v>855</v>
      </c>
      <c r="P861" s="94">
        <f t="shared" si="275"/>
        <v>10</v>
      </c>
      <c r="Q861" s="72">
        <v>1</v>
      </c>
      <c r="R861" s="94">
        <f t="shared" si="276"/>
        <v>0.90909090909090906</v>
      </c>
      <c r="S861" s="93">
        <f t="shared" si="277"/>
        <v>1.5449104803584461E+45</v>
      </c>
      <c r="T861" s="93">
        <f t="shared" si="278"/>
        <v>3.3815274549175204E+50</v>
      </c>
      <c r="U861" s="93">
        <f t="shared" si="279"/>
        <v>2.9931553532538598E+52</v>
      </c>
      <c r="V861" s="93">
        <f t="shared" si="280"/>
        <v>1.4965776766269299E+53</v>
      </c>
      <c r="W861" s="93">
        <f t="shared" si="289"/>
        <v>479232</v>
      </c>
      <c r="X861" s="94">
        <f t="shared" si="281"/>
        <v>88.514891366655092</v>
      </c>
      <c r="Y861" s="120">
        <f t="shared" si="282"/>
        <v>6.0050808254175774</v>
      </c>
    </row>
    <row r="862" spans="1:25">
      <c r="A862" s="67">
        <v>8192</v>
      </c>
      <c r="B862" s="67">
        <f t="shared" si="284"/>
        <v>28.533333333333335</v>
      </c>
      <c r="C862" s="112">
        <f t="shared" si="294"/>
        <v>14.74</v>
      </c>
      <c r="D862" s="116"/>
      <c r="E862" s="68">
        <f t="shared" si="283"/>
        <v>4166.543032565547</v>
      </c>
      <c r="F862" s="80">
        <f t="shared" si="290"/>
        <v>0.95600000000000074</v>
      </c>
      <c r="G862" s="80">
        <f t="shared" si="291"/>
        <v>10.559999999999818</v>
      </c>
      <c r="H862" s="80">
        <f t="shared" si="295"/>
        <v>5.2799999999999088</v>
      </c>
      <c r="I862" s="80">
        <f t="shared" si="295"/>
        <v>5.2799999999999088</v>
      </c>
      <c r="J862" s="81">
        <f t="shared" si="285"/>
        <v>10.139359999999831</v>
      </c>
      <c r="K862" s="82">
        <f t="shared" si="286"/>
        <v>282.66913382398553</v>
      </c>
      <c r="L862" s="70">
        <f t="shared" si="287"/>
        <v>3.4382326305332783E+51</v>
      </c>
      <c r="M862" s="67">
        <f t="shared" si="293"/>
        <v>171.2000000000001</v>
      </c>
      <c r="N862" s="71">
        <v>856</v>
      </c>
      <c r="O862" s="94">
        <f t="shared" si="288"/>
        <v>856</v>
      </c>
      <c r="P862" s="94">
        <f t="shared" si="275"/>
        <v>10</v>
      </c>
      <c r="Q862" s="72">
        <v>1</v>
      </c>
      <c r="R862" s="94">
        <f t="shared" si="276"/>
        <v>0.90909090909090906</v>
      </c>
      <c r="S862" s="93">
        <f t="shared" si="277"/>
        <v>1.5449104803584461E+45</v>
      </c>
      <c r="T862" s="93">
        <f t="shared" si="278"/>
        <v>3.3983083842241142E+50</v>
      </c>
      <c r="U862" s="93">
        <f t="shared" si="279"/>
        <v>3.4382326305332783E+52</v>
      </c>
      <c r="V862" s="93">
        <f t="shared" si="280"/>
        <v>1.7191163152666392E+53</v>
      </c>
      <c r="W862" s="93">
        <f t="shared" si="289"/>
        <v>479505.06666666665</v>
      </c>
      <c r="X862" s="94">
        <f t="shared" si="281"/>
        <v>101.17482705496957</v>
      </c>
      <c r="Y862" s="120">
        <f t="shared" si="282"/>
        <v>6.8639638436207306</v>
      </c>
    </row>
    <row r="863" spans="1:25">
      <c r="A863" s="67">
        <v>8192</v>
      </c>
      <c r="B863" s="67">
        <f t="shared" si="284"/>
        <v>28.566666666666666</v>
      </c>
      <c r="C863" s="112">
        <f t="shared" si="294"/>
        <v>14.74</v>
      </c>
      <c r="D863" s="116"/>
      <c r="E863" s="68">
        <f t="shared" si="283"/>
        <v>4182.3138895924712</v>
      </c>
      <c r="F863" s="80">
        <f t="shared" si="290"/>
        <v>0.95700000000000074</v>
      </c>
      <c r="G863" s="80">
        <f t="shared" si="291"/>
        <v>10.569999999999817</v>
      </c>
      <c r="H863" s="80">
        <f t="shared" si="295"/>
        <v>5.2849999999999087</v>
      </c>
      <c r="I863" s="80">
        <f t="shared" si="295"/>
        <v>5.2849999999999087</v>
      </c>
      <c r="J863" s="81">
        <f t="shared" si="285"/>
        <v>10.158489999999832</v>
      </c>
      <c r="K863" s="82">
        <f t="shared" si="286"/>
        <v>283.73906985023547</v>
      </c>
      <c r="L863" s="70">
        <f t="shared" si="287"/>
        <v>3.9494921667907055E+51</v>
      </c>
      <c r="M863" s="67">
        <f t="shared" si="293"/>
        <v>171.40000000000009</v>
      </c>
      <c r="N863" s="71">
        <v>857</v>
      </c>
      <c r="O863" s="94">
        <f t="shared" si="288"/>
        <v>857</v>
      </c>
      <c r="P863" s="94">
        <f t="shared" si="275"/>
        <v>10</v>
      </c>
      <c r="Q863" s="72">
        <v>1</v>
      </c>
      <c r="R863" s="94">
        <f t="shared" si="276"/>
        <v>0.90909090909090906</v>
      </c>
      <c r="S863" s="93">
        <f t="shared" si="277"/>
        <v>1.5449104803584461E+45</v>
      </c>
      <c r="T863" s="93">
        <f t="shared" si="278"/>
        <v>3.4151563957532687E+50</v>
      </c>
      <c r="U863" s="93">
        <f t="shared" si="279"/>
        <v>3.9494921667907055E+52</v>
      </c>
      <c r="V863" s="93">
        <f t="shared" si="280"/>
        <v>1.9747460833953527E+53</v>
      </c>
      <c r="W863" s="93">
        <f t="shared" si="289"/>
        <v>479778.1333333333</v>
      </c>
      <c r="X863" s="94">
        <f t="shared" si="281"/>
        <v>115.64601175225476</v>
      </c>
      <c r="Y863" s="120">
        <f t="shared" si="282"/>
        <v>7.8457267131787489</v>
      </c>
    </row>
    <row r="864" spans="1:25">
      <c r="A864" s="67">
        <v>8192</v>
      </c>
      <c r="B864" s="67">
        <f t="shared" si="284"/>
        <v>28.6</v>
      </c>
      <c r="C864" s="112">
        <f t="shared" si="294"/>
        <v>14.74</v>
      </c>
      <c r="D864" s="116"/>
      <c r="E864" s="68">
        <f t="shared" si="283"/>
        <v>4198.1302880235462</v>
      </c>
      <c r="F864" s="80">
        <f t="shared" si="290"/>
        <v>0.95800000000000074</v>
      </c>
      <c r="G864" s="80">
        <f t="shared" si="291"/>
        <v>10.579999999999817</v>
      </c>
      <c r="H864" s="80">
        <f t="shared" si="295"/>
        <v>5.2899999999999086</v>
      </c>
      <c r="I864" s="80">
        <f t="shared" si="295"/>
        <v>5.2899999999999086</v>
      </c>
      <c r="J864" s="81">
        <f t="shared" si="285"/>
        <v>10.177639999999833</v>
      </c>
      <c r="K864" s="82">
        <f t="shared" si="286"/>
        <v>284.81209552398548</v>
      </c>
      <c r="L864" s="70">
        <f t="shared" si="287"/>
        <v>4.536775155066159E+51</v>
      </c>
      <c r="M864" s="67">
        <f t="shared" si="293"/>
        <v>171.60000000000011</v>
      </c>
      <c r="N864" s="71">
        <v>858</v>
      </c>
      <c r="O864" s="94">
        <f t="shared" si="288"/>
        <v>858</v>
      </c>
      <c r="P864" s="94">
        <f t="shared" si="275"/>
        <v>10</v>
      </c>
      <c r="Q864" s="72">
        <v>1</v>
      </c>
      <c r="R864" s="94">
        <f t="shared" si="276"/>
        <v>0.90909090909090906</v>
      </c>
      <c r="S864" s="93">
        <f t="shared" si="277"/>
        <v>1.5449104803584461E+45</v>
      </c>
      <c r="T864" s="93">
        <f t="shared" si="278"/>
        <v>3.4320716922012771E+50</v>
      </c>
      <c r="U864" s="93">
        <f t="shared" si="279"/>
        <v>4.5367751550661592E+52</v>
      </c>
      <c r="V864" s="93">
        <f t="shared" si="280"/>
        <v>2.2683875775330798E+53</v>
      </c>
      <c r="W864" s="93">
        <f t="shared" si="289"/>
        <v>480051.20000000001</v>
      </c>
      <c r="X864" s="94">
        <f t="shared" si="281"/>
        <v>132.18765695877241</v>
      </c>
      <c r="Y864" s="120">
        <f t="shared" si="282"/>
        <v>8.9679550175557949</v>
      </c>
    </row>
    <row r="865" spans="1:25">
      <c r="A865" s="67">
        <v>8192</v>
      </c>
      <c r="B865" s="67">
        <f t="shared" si="284"/>
        <v>28.633333333333333</v>
      </c>
      <c r="C865" s="112">
        <f t="shared" si="294"/>
        <v>14.74</v>
      </c>
      <c r="D865" s="116"/>
      <c r="E865" s="68">
        <f t="shared" si="283"/>
        <v>4213.9923169620688</v>
      </c>
      <c r="F865" s="80">
        <f t="shared" si="290"/>
        <v>0.95900000000000074</v>
      </c>
      <c r="G865" s="80">
        <f t="shared" si="291"/>
        <v>10.589999999999817</v>
      </c>
      <c r="H865" s="80">
        <f t="shared" si="295"/>
        <v>5.2949999999999084</v>
      </c>
      <c r="I865" s="80">
        <f t="shared" si="295"/>
        <v>5.2949999999999084</v>
      </c>
      <c r="J865" s="81">
        <f t="shared" si="285"/>
        <v>10.196809999999831</v>
      </c>
      <c r="K865" s="82">
        <f t="shared" si="286"/>
        <v>285.88821689023536</v>
      </c>
      <c r="L865" s="70">
        <f t="shared" si="287"/>
        <v>5.2113861576159148E+51</v>
      </c>
      <c r="M865" s="67">
        <f t="shared" si="293"/>
        <v>171.8000000000001</v>
      </c>
      <c r="N865" s="71">
        <v>859</v>
      </c>
      <c r="O865" s="94">
        <f t="shared" si="288"/>
        <v>859</v>
      </c>
      <c r="P865" s="94">
        <f t="shared" si="275"/>
        <v>10</v>
      </c>
      <c r="Q865" s="72">
        <v>1</v>
      </c>
      <c r="R865" s="94">
        <f t="shared" si="276"/>
        <v>0.90909090909090906</v>
      </c>
      <c r="S865" s="93">
        <f t="shared" si="277"/>
        <v>1.5449104803584461E+45</v>
      </c>
      <c r="T865" s="93">
        <f t="shared" si="278"/>
        <v>3.4490544766760779E+50</v>
      </c>
      <c r="U865" s="93">
        <f t="shared" si="279"/>
        <v>5.2113861576159148E+52</v>
      </c>
      <c r="V865" s="93">
        <f t="shared" si="280"/>
        <v>2.6056930788079574E+53</v>
      </c>
      <c r="W865" s="93">
        <f t="shared" si="289"/>
        <v>480324.26666666666</v>
      </c>
      <c r="X865" s="94">
        <f t="shared" si="281"/>
        <v>151.0960813422185</v>
      </c>
      <c r="Y865" s="120">
        <f t="shared" si="282"/>
        <v>10.250751787124729</v>
      </c>
    </row>
    <row r="866" spans="1:25">
      <c r="A866" s="67">
        <v>8192</v>
      </c>
      <c r="B866" s="67">
        <f t="shared" si="284"/>
        <v>28.666666666666668</v>
      </c>
      <c r="C866" s="112">
        <f t="shared" si="294"/>
        <v>14.74</v>
      </c>
      <c r="D866" s="116"/>
      <c r="E866" s="68">
        <f t="shared" si="283"/>
        <v>4229.9000655997834</v>
      </c>
      <c r="F866" s="80">
        <f t="shared" si="290"/>
        <v>0.96000000000000074</v>
      </c>
      <c r="G866" s="80">
        <f t="shared" si="291"/>
        <v>10.599999999999817</v>
      </c>
      <c r="H866" s="80">
        <f t="shared" si="295"/>
        <v>5.2999999999999083</v>
      </c>
      <c r="I866" s="80">
        <f t="shared" si="295"/>
        <v>5.2999999999999083</v>
      </c>
      <c r="J866" s="81">
        <f t="shared" si="285"/>
        <v>10.215999999999831</v>
      </c>
      <c r="K866" s="82">
        <f t="shared" si="286"/>
        <v>286.96743999998529</v>
      </c>
      <c r="L866" s="70">
        <f t="shared" si="287"/>
        <v>5.9863107065077213E+51</v>
      </c>
      <c r="M866" s="67">
        <f t="shared" si="293"/>
        <v>172.00000000000009</v>
      </c>
      <c r="N866" s="71">
        <v>860</v>
      </c>
      <c r="O866" s="94">
        <f t="shared" si="288"/>
        <v>860</v>
      </c>
      <c r="P866" s="94">
        <f t="shared" si="275"/>
        <v>10</v>
      </c>
      <c r="Q866" s="72">
        <v>4</v>
      </c>
      <c r="R866" s="94">
        <f t="shared" si="276"/>
        <v>0.90909090909090906</v>
      </c>
      <c r="S866" s="93">
        <f t="shared" si="277"/>
        <v>6.1796419214337846E+45</v>
      </c>
      <c r="T866" s="93">
        <f t="shared" si="278"/>
        <v>1.3864419810790738E+51</v>
      </c>
      <c r="U866" s="93">
        <f t="shared" si="279"/>
        <v>5.9863107065077208E+52</v>
      </c>
      <c r="V866" s="93">
        <f t="shared" si="280"/>
        <v>2.9931553532538602E+53</v>
      </c>
      <c r="W866" s="93">
        <f t="shared" si="289"/>
        <v>480597.33333333337</v>
      </c>
      <c r="X866" s="94">
        <f t="shared" si="281"/>
        <v>43.177506078173927</v>
      </c>
      <c r="Y866" s="120">
        <f t="shared" si="282"/>
        <v>2.9292744964839841</v>
      </c>
    </row>
    <row r="867" spans="1:25">
      <c r="A867" s="67">
        <v>8192</v>
      </c>
      <c r="B867" s="67">
        <f t="shared" si="284"/>
        <v>28.7</v>
      </c>
      <c r="C867" s="112">
        <f t="shared" si="294"/>
        <v>14.74</v>
      </c>
      <c r="D867" s="116"/>
      <c r="E867" s="68">
        <f t="shared" si="283"/>
        <v>4245.8536232168681</v>
      </c>
      <c r="F867" s="80">
        <f t="shared" si="290"/>
        <v>0.96100000000000074</v>
      </c>
      <c r="G867" s="80">
        <f t="shared" si="291"/>
        <v>10.609999999999816</v>
      </c>
      <c r="H867" s="80">
        <f t="shared" si="295"/>
        <v>5.3049999999999082</v>
      </c>
      <c r="I867" s="80">
        <f t="shared" si="295"/>
        <v>5.3049999999999082</v>
      </c>
      <c r="J867" s="81">
        <f t="shared" si="285"/>
        <v>10.235209999999832</v>
      </c>
      <c r="K867" s="82">
        <f t="shared" si="286"/>
        <v>288.04977091023528</v>
      </c>
      <c r="L867" s="70">
        <f t="shared" si="287"/>
        <v>6.8764652610665593E+51</v>
      </c>
      <c r="M867" s="67">
        <f t="shared" si="293"/>
        <v>172.2000000000001</v>
      </c>
      <c r="N867" s="71">
        <v>861</v>
      </c>
      <c r="O867" s="94">
        <f t="shared" si="288"/>
        <v>861</v>
      </c>
      <c r="P867" s="94">
        <f t="shared" si="275"/>
        <v>10</v>
      </c>
      <c r="Q867" s="72">
        <v>1</v>
      </c>
      <c r="R867" s="94">
        <f t="shared" si="276"/>
        <v>0.90909090909090906</v>
      </c>
      <c r="S867" s="93">
        <f t="shared" si="277"/>
        <v>6.1796419214337846E+45</v>
      </c>
      <c r="T867" s="93">
        <f t="shared" si="278"/>
        <v>1.3932893296794399E+51</v>
      </c>
      <c r="U867" s="93">
        <f t="shared" si="279"/>
        <v>6.8764652610665598E+52</v>
      </c>
      <c r="V867" s="93">
        <f t="shared" si="280"/>
        <v>3.4382326305332801E+53</v>
      </c>
      <c r="W867" s="93">
        <f t="shared" si="289"/>
        <v>480870.40000000002</v>
      </c>
      <c r="X867" s="94">
        <f t="shared" si="281"/>
        <v>49.354180173393402</v>
      </c>
      <c r="Y867" s="120">
        <f t="shared" si="282"/>
        <v>3.3483161583034873</v>
      </c>
    </row>
    <row r="868" spans="1:25">
      <c r="A868" s="67">
        <v>8192</v>
      </c>
      <c r="B868" s="67">
        <f t="shared" si="284"/>
        <v>28.733333333333334</v>
      </c>
      <c r="C868" s="112">
        <f t="shared" si="294"/>
        <v>14.74</v>
      </c>
      <c r="D868" s="116"/>
      <c r="E868" s="68">
        <f t="shared" si="283"/>
        <v>4261.8530791819421</v>
      </c>
      <c r="F868" s="80">
        <f t="shared" si="290"/>
        <v>0.96200000000000074</v>
      </c>
      <c r="G868" s="80">
        <f t="shared" si="291"/>
        <v>10.619999999999816</v>
      </c>
      <c r="H868" s="80">
        <f t="shared" si="295"/>
        <v>5.3099999999999081</v>
      </c>
      <c r="I868" s="80">
        <f t="shared" si="295"/>
        <v>5.3099999999999081</v>
      </c>
      <c r="J868" s="81">
        <f t="shared" si="285"/>
        <v>10.25443999999983</v>
      </c>
      <c r="K868" s="82">
        <f t="shared" si="286"/>
        <v>289.13521568398522</v>
      </c>
      <c r="L868" s="70">
        <f t="shared" si="287"/>
        <v>7.898984333581411E+51</v>
      </c>
      <c r="M868" s="67">
        <f t="shared" si="293"/>
        <v>172.40000000000009</v>
      </c>
      <c r="N868" s="71">
        <v>862</v>
      </c>
      <c r="O868" s="94">
        <f t="shared" si="288"/>
        <v>862</v>
      </c>
      <c r="P868" s="94">
        <f t="shared" si="275"/>
        <v>10</v>
      </c>
      <c r="Q868" s="72">
        <v>1</v>
      </c>
      <c r="R868" s="94">
        <f t="shared" si="276"/>
        <v>0.90909090909090906</v>
      </c>
      <c r="S868" s="93">
        <f t="shared" si="277"/>
        <v>6.1796419214337846E+45</v>
      </c>
      <c r="T868" s="93">
        <f t="shared" si="278"/>
        <v>1.4001639182096942E+51</v>
      </c>
      <c r="U868" s="93">
        <f t="shared" si="279"/>
        <v>7.898984333581411E+52</v>
      </c>
      <c r="V868" s="93">
        <f t="shared" si="280"/>
        <v>3.9494921667907055E+53</v>
      </c>
      <c r="W868" s="93">
        <f t="shared" si="289"/>
        <v>481143.46666666667</v>
      </c>
      <c r="X868" s="94">
        <f t="shared" si="281"/>
        <v>56.414711383802619</v>
      </c>
      <c r="Y868" s="120">
        <f t="shared" si="282"/>
        <v>3.8273209894031628</v>
      </c>
    </row>
    <row r="869" spans="1:25">
      <c r="A869" s="67">
        <v>8192</v>
      </c>
      <c r="B869" s="67">
        <f t="shared" si="284"/>
        <v>28.766666666666666</v>
      </c>
      <c r="C869" s="112">
        <f t="shared" si="294"/>
        <v>14.74</v>
      </c>
      <c r="D869" s="116"/>
      <c r="E869" s="68">
        <f t="shared" si="283"/>
        <v>4277.8985229520667</v>
      </c>
      <c r="F869" s="80">
        <f t="shared" si="290"/>
        <v>0.96300000000000074</v>
      </c>
      <c r="G869" s="80">
        <f t="shared" si="291"/>
        <v>10.629999999999816</v>
      </c>
      <c r="H869" s="80">
        <f t="shared" si="295"/>
        <v>5.314999999999908</v>
      </c>
      <c r="I869" s="80">
        <f t="shared" si="295"/>
        <v>5.314999999999908</v>
      </c>
      <c r="J869" s="81">
        <f t="shared" si="285"/>
        <v>10.27368999999983</v>
      </c>
      <c r="K869" s="82">
        <f t="shared" si="286"/>
        <v>290.22378039023516</v>
      </c>
      <c r="L869" s="70">
        <f t="shared" si="287"/>
        <v>9.0735503101323207E+51</v>
      </c>
      <c r="M869" s="67">
        <f t="shared" si="293"/>
        <v>172.60000000000011</v>
      </c>
      <c r="N869" s="71">
        <v>863</v>
      </c>
      <c r="O869" s="94">
        <f t="shared" si="288"/>
        <v>863</v>
      </c>
      <c r="P869" s="94">
        <f t="shared" si="275"/>
        <v>10</v>
      </c>
      <c r="Q869" s="72">
        <v>1</v>
      </c>
      <c r="R869" s="94">
        <f t="shared" si="276"/>
        <v>0.90909090909090906</v>
      </c>
      <c r="S869" s="93">
        <f t="shared" si="277"/>
        <v>6.1796419214337846E+45</v>
      </c>
      <c r="T869" s="93">
        <f t="shared" si="278"/>
        <v>1.4070658285733368E+51</v>
      </c>
      <c r="U869" s="93">
        <f t="shared" si="279"/>
        <v>9.0735503101323204E+52</v>
      </c>
      <c r="V869" s="93">
        <f t="shared" si="280"/>
        <v>4.5367751550661604E+53</v>
      </c>
      <c r="W869" s="93">
        <f t="shared" si="289"/>
        <v>481416.53333333333</v>
      </c>
      <c r="X869" s="94">
        <f t="shared" si="281"/>
        <v>64.485613436666611</v>
      </c>
      <c r="Y869" s="120">
        <f t="shared" si="282"/>
        <v>4.3748720106286711</v>
      </c>
    </row>
    <row r="870" spans="1:25">
      <c r="A870" s="67">
        <v>8192</v>
      </c>
      <c r="B870" s="67">
        <f t="shared" si="284"/>
        <v>28.8</v>
      </c>
      <c r="C870" s="112">
        <f t="shared" si="294"/>
        <v>14.74</v>
      </c>
      <c r="D870" s="116"/>
      <c r="E870" s="68">
        <f t="shared" si="283"/>
        <v>4293.9900440727406</v>
      </c>
      <c r="F870" s="80">
        <f t="shared" si="290"/>
        <v>0.96400000000000075</v>
      </c>
      <c r="G870" s="80">
        <f t="shared" si="291"/>
        <v>10.639999999999816</v>
      </c>
      <c r="H870" s="80">
        <f t="shared" si="295"/>
        <v>5.3199999999999079</v>
      </c>
      <c r="I870" s="80">
        <f t="shared" si="295"/>
        <v>5.3199999999999079</v>
      </c>
      <c r="J870" s="81">
        <f t="shared" si="285"/>
        <v>10.29295999999983</v>
      </c>
      <c r="K870" s="82">
        <f t="shared" si="286"/>
        <v>291.31547110398509</v>
      </c>
      <c r="L870" s="70">
        <f t="shared" si="287"/>
        <v>1.0422772315231835E+52</v>
      </c>
      <c r="M870" s="67">
        <f t="shared" si="293"/>
        <v>172.8000000000001</v>
      </c>
      <c r="N870" s="71">
        <v>864</v>
      </c>
      <c r="O870" s="94">
        <f t="shared" si="288"/>
        <v>864</v>
      </c>
      <c r="P870" s="94">
        <f t="shared" si="275"/>
        <v>10</v>
      </c>
      <c r="Q870" s="72">
        <v>1</v>
      </c>
      <c r="R870" s="94">
        <f t="shared" si="276"/>
        <v>0.90909090909090906</v>
      </c>
      <c r="S870" s="93">
        <f t="shared" si="277"/>
        <v>6.1796419214337846E+45</v>
      </c>
      <c r="T870" s="93">
        <f t="shared" si="278"/>
        <v>1.4139951428393686E+51</v>
      </c>
      <c r="U870" s="93">
        <f t="shared" si="279"/>
        <v>1.0422772315231834E+53</v>
      </c>
      <c r="V870" s="93">
        <f t="shared" si="280"/>
        <v>5.2113861576159173E+53</v>
      </c>
      <c r="W870" s="93">
        <f t="shared" si="289"/>
        <v>481689.59999999998</v>
      </c>
      <c r="X870" s="94">
        <f t="shared" si="281"/>
        <v>73.711514272265589</v>
      </c>
      <c r="Y870" s="120">
        <f t="shared" si="282"/>
        <v>5.0007811582269737</v>
      </c>
    </row>
    <row r="871" spans="1:25">
      <c r="A871" s="67">
        <v>8192</v>
      </c>
      <c r="B871" s="67">
        <f t="shared" si="284"/>
        <v>28.833333333333332</v>
      </c>
      <c r="C871" s="112">
        <f t="shared" si="294"/>
        <v>14.74</v>
      </c>
      <c r="D871" s="116"/>
      <c r="E871" s="68">
        <f t="shared" si="283"/>
        <v>4310.1277321779035</v>
      </c>
      <c r="F871" s="80">
        <f t="shared" si="290"/>
        <v>0.96500000000000075</v>
      </c>
      <c r="G871" s="80">
        <f t="shared" si="291"/>
        <v>10.649999999999816</v>
      </c>
      <c r="H871" s="80">
        <f t="shared" si="295"/>
        <v>5.3249999999999078</v>
      </c>
      <c r="I871" s="80">
        <f t="shared" si="295"/>
        <v>5.3249999999999078</v>
      </c>
      <c r="J871" s="81">
        <f t="shared" si="285"/>
        <v>10.312249999999828</v>
      </c>
      <c r="K871" s="82">
        <f t="shared" si="286"/>
        <v>292.41029390623498</v>
      </c>
      <c r="L871" s="70">
        <f t="shared" si="287"/>
        <v>1.1972621413015451E+52</v>
      </c>
      <c r="M871" s="67">
        <f t="shared" si="293"/>
        <v>173.00000000000009</v>
      </c>
      <c r="N871" s="71">
        <v>865</v>
      </c>
      <c r="O871" s="94">
        <f t="shared" si="288"/>
        <v>865</v>
      </c>
      <c r="P871" s="94">
        <f t="shared" si="275"/>
        <v>10</v>
      </c>
      <c r="Q871" s="72">
        <v>1</v>
      </c>
      <c r="R871" s="94">
        <f t="shared" si="276"/>
        <v>0.90909090909090906</v>
      </c>
      <c r="S871" s="93">
        <f t="shared" si="277"/>
        <v>6.1796419214337846E+45</v>
      </c>
      <c r="T871" s="93">
        <f t="shared" si="278"/>
        <v>1.420951943242462E+51</v>
      </c>
      <c r="U871" s="93">
        <f t="shared" si="279"/>
        <v>1.197262141301545E+53</v>
      </c>
      <c r="V871" s="93">
        <f t="shared" si="280"/>
        <v>5.9863107065077254E+53</v>
      </c>
      <c r="W871" s="93">
        <f t="shared" si="289"/>
        <v>481962.66666666663</v>
      </c>
      <c r="X871" s="94">
        <f t="shared" si="281"/>
        <v>84.257750376097832</v>
      </c>
      <c r="Y871" s="120">
        <f t="shared" si="282"/>
        <v>5.7162652901016164</v>
      </c>
    </row>
    <row r="872" spans="1:25">
      <c r="A872" s="67">
        <v>8192</v>
      </c>
      <c r="B872" s="67">
        <f t="shared" si="284"/>
        <v>28.866666666666667</v>
      </c>
      <c r="C872" s="112">
        <f t="shared" si="294"/>
        <v>14.74</v>
      </c>
      <c r="D872" s="116"/>
      <c r="E872" s="68">
        <f t="shared" si="283"/>
        <v>4326.3116769899389</v>
      </c>
      <c r="F872" s="80">
        <f t="shared" si="290"/>
        <v>0.96600000000000075</v>
      </c>
      <c r="G872" s="80">
        <f t="shared" si="291"/>
        <v>10.659999999999815</v>
      </c>
      <c r="H872" s="80">
        <f t="shared" ref="H872:I887" si="296">H871+0.5%</f>
        <v>5.3299999999999077</v>
      </c>
      <c r="I872" s="80">
        <f t="shared" si="296"/>
        <v>5.3299999999999077</v>
      </c>
      <c r="J872" s="81">
        <f t="shared" si="285"/>
        <v>10.331559999999829</v>
      </c>
      <c r="K872" s="82">
        <f t="shared" si="286"/>
        <v>293.50825488398499</v>
      </c>
      <c r="L872" s="70">
        <f t="shared" si="287"/>
        <v>1.3752930522133121E+52</v>
      </c>
      <c r="M872" s="67">
        <f t="shared" si="293"/>
        <v>173.2000000000001</v>
      </c>
      <c r="N872" s="71">
        <v>866</v>
      </c>
      <c r="O872" s="94">
        <f t="shared" si="288"/>
        <v>866</v>
      </c>
      <c r="P872" s="94">
        <f t="shared" si="275"/>
        <v>10</v>
      </c>
      <c r="Q872" s="72">
        <v>1</v>
      </c>
      <c r="R872" s="94">
        <f t="shared" si="276"/>
        <v>0.90909090909090906</v>
      </c>
      <c r="S872" s="93">
        <f t="shared" si="277"/>
        <v>6.1796419214337846E+45</v>
      </c>
      <c r="T872" s="93">
        <f t="shared" si="278"/>
        <v>1.4279363121831284E+51</v>
      </c>
      <c r="U872" s="93">
        <f t="shared" si="279"/>
        <v>1.3752930522133122E+53</v>
      </c>
      <c r="V872" s="93">
        <f t="shared" si="280"/>
        <v>6.8764652610665611E+53</v>
      </c>
      <c r="W872" s="93">
        <f t="shared" si="289"/>
        <v>482235.73333333334</v>
      </c>
      <c r="X872" s="94">
        <f t="shared" si="281"/>
        <v>96.313332778173319</v>
      </c>
      <c r="Y872" s="120">
        <f t="shared" si="282"/>
        <v>6.5341474069317043</v>
      </c>
    </row>
    <row r="873" spans="1:25">
      <c r="A873" s="67">
        <v>8192</v>
      </c>
      <c r="B873" s="67">
        <f t="shared" si="284"/>
        <v>28.9</v>
      </c>
      <c r="C873" s="112">
        <f t="shared" si="294"/>
        <v>14.74</v>
      </c>
      <c r="D873" s="116"/>
      <c r="E873" s="68">
        <f t="shared" si="283"/>
        <v>4342.5419683196624</v>
      </c>
      <c r="F873" s="80">
        <f t="shared" si="290"/>
        <v>0.96700000000000075</v>
      </c>
      <c r="G873" s="80">
        <f t="shared" si="291"/>
        <v>10.669999999999815</v>
      </c>
      <c r="H873" s="80">
        <f t="shared" si="296"/>
        <v>5.3349999999999076</v>
      </c>
      <c r="I873" s="80">
        <f t="shared" si="296"/>
        <v>5.3349999999999076</v>
      </c>
      <c r="J873" s="81">
        <f t="shared" si="285"/>
        <v>10.350889999999829</v>
      </c>
      <c r="K873" s="82">
        <f t="shared" si="286"/>
        <v>294.6093601302349</v>
      </c>
      <c r="L873" s="70">
        <f t="shared" si="287"/>
        <v>1.5797968667162833E+52</v>
      </c>
      <c r="M873" s="67">
        <f t="shared" si="293"/>
        <v>173.40000000000009</v>
      </c>
      <c r="N873" s="71">
        <v>867</v>
      </c>
      <c r="O873" s="94">
        <f t="shared" si="288"/>
        <v>867</v>
      </c>
      <c r="P873" s="94">
        <f t="shared" si="275"/>
        <v>10</v>
      </c>
      <c r="Q873" s="72">
        <v>1</v>
      </c>
      <c r="R873" s="94">
        <f t="shared" si="276"/>
        <v>0.90909090909090906</v>
      </c>
      <c r="S873" s="93">
        <f t="shared" si="277"/>
        <v>6.1796419214337846E+45</v>
      </c>
      <c r="T873" s="93">
        <f t="shared" si="278"/>
        <v>1.4349483322278856E+51</v>
      </c>
      <c r="U873" s="93">
        <f t="shared" si="279"/>
        <v>1.5797968667162833E+53</v>
      </c>
      <c r="V873" s="93">
        <f t="shared" si="280"/>
        <v>7.8989843335814161E+53</v>
      </c>
      <c r="W873" s="93">
        <f t="shared" si="289"/>
        <v>482508.79999999999</v>
      </c>
      <c r="X873" s="94">
        <f t="shared" si="281"/>
        <v>110.09433797964748</v>
      </c>
      <c r="Y873" s="120">
        <f t="shared" si="282"/>
        <v>7.4690867014686209</v>
      </c>
    </row>
    <row r="874" spans="1:25">
      <c r="A874" s="67">
        <v>8192</v>
      </c>
      <c r="B874" s="67">
        <f t="shared" si="284"/>
        <v>28.933333333333334</v>
      </c>
      <c r="C874" s="112">
        <f t="shared" si="294"/>
        <v>14.74</v>
      </c>
      <c r="D874" s="116"/>
      <c r="E874" s="68">
        <f t="shared" si="283"/>
        <v>4358.818696066337</v>
      </c>
      <c r="F874" s="80">
        <f t="shared" si="290"/>
        <v>0.96800000000000075</v>
      </c>
      <c r="G874" s="80">
        <f t="shared" si="291"/>
        <v>10.679999999999815</v>
      </c>
      <c r="H874" s="80">
        <f t="shared" si="296"/>
        <v>5.3399999999999075</v>
      </c>
      <c r="I874" s="80">
        <f t="shared" si="296"/>
        <v>5.3399999999999075</v>
      </c>
      <c r="J874" s="81">
        <f t="shared" si="285"/>
        <v>10.370239999999828</v>
      </c>
      <c r="K874" s="82">
        <f t="shared" si="286"/>
        <v>295.71361574398486</v>
      </c>
      <c r="L874" s="70">
        <f t="shared" si="287"/>
        <v>1.8147100620264647E+52</v>
      </c>
      <c r="M874" s="67">
        <f t="shared" si="293"/>
        <v>173.60000000000008</v>
      </c>
      <c r="N874" s="71">
        <v>868</v>
      </c>
      <c r="O874" s="94">
        <f t="shared" si="288"/>
        <v>868</v>
      </c>
      <c r="P874" s="94">
        <f t="shared" si="275"/>
        <v>10</v>
      </c>
      <c r="Q874" s="72">
        <v>1</v>
      </c>
      <c r="R874" s="94">
        <f t="shared" si="276"/>
        <v>0.90909090909090906</v>
      </c>
      <c r="S874" s="93">
        <f t="shared" si="277"/>
        <v>6.1796419214337846E+45</v>
      </c>
      <c r="T874" s="93">
        <f t="shared" si="278"/>
        <v>1.4419880861094291E+51</v>
      </c>
      <c r="U874" s="93">
        <f t="shared" si="279"/>
        <v>1.8147100620264647E+53</v>
      </c>
      <c r="V874" s="93">
        <f t="shared" si="280"/>
        <v>9.0735503101323243E+53</v>
      </c>
      <c r="W874" s="93">
        <f t="shared" si="289"/>
        <v>482781.8666666667</v>
      </c>
      <c r="X874" s="94">
        <f t="shared" si="281"/>
        <v>125.84778470137448</v>
      </c>
      <c r="Y874" s="120">
        <f t="shared" si="282"/>
        <v>8.537841567257427</v>
      </c>
    </row>
    <row r="875" spans="1:25">
      <c r="A875" s="67">
        <v>8192</v>
      </c>
      <c r="B875" s="67">
        <f t="shared" si="284"/>
        <v>28.966666666666665</v>
      </c>
      <c r="C875" s="112">
        <f t="shared" si="294"/>
        <v>14.74</v>
      </c>
      <c r="D875" s="116"/>
      <c r="E875" s="68">
        <f t="shared" si="283"/>
        <v>4375.1419502176605</v>
      </c>
      <c r="F875" s="80">
        <f t="shared" si="290"/>
        <v>0.96900000000000075</v>
      </c>
      <c r="G875" s="80">
        <f t="shared" si="291"/>
        <v>10.689999999999815</v>
      </c>
      <c r="H875" s="80">
        <f t="shared" si="296"/>
        <v>5.3449999999999074</v>
      </c>
      <c r="I875" s="80">
        <f t="shared" si="296"/>
        <v>5.3449999999999074</v>
      </c>
      <c r="J875" s="81">
        <f t="shared" si="285"/>
        <v>10.389609999999827</v>
      </c>
      <c r="K875" s="82">
        <f t="shared" si="286"/>
        <v>296.82102783023475</v>
      </c>
      <c r="L875" s="70">
        <f t="shared" si="287"/>
        <v>2.0845544630463672E+52</v>
      </c>
      <c r="M875" s="67">
        <f t="shared" si="293"/>
        <v>173.8000000000001</v>
      </c>
      <c r="N875" s="71">
        <v>869</v>
      </c>
      <c r="O875" s="94">
        <f t="shared" si="288"/>
        <v>869</v>
      </c>
      <c r="P875" s="94">
        <f t="shared" si="275"/>
        <v>10</v>
      </c>
      <c r="Q875" s="72">
        <v>1</v>
      </c>
      <c r="R875" s="94">
        <f t="shared" si="276"/>
        <v>0.90909090909090906</v>
      </c>
      <c r="S875" s="93">
        <f t="shared" si="277"/>
        <v>6.1796419214337846E+45</v>
      </c>
      <c r="T875" s="93">
        <f t="shared" si="278"/>
        <v>1.4490556567267985E+51</v>
      </c>
      <c r="U875" s="93">
        <f t="shared" si="279"/>
        <v>2.0845544630463672E+53</v>
      </c>
      <c r="V875" s="93">
        <f t="shared" si="280"/>
        <v>1.0422772315231836E+54</v>
      </c>
      <c r="W875" s="93">
        <f t="shared" si="289"/>
        <v>483054.93333333335</v>
      </c>
      <c r="X875" s="94">
        <f t="shared" si="281"/>
        <v>143.85606607789421</v>
      </c>
      <c r="Y875" s="120">
        <f t="shared" si="282"/>
        <v>9.759570290223488</v>
      </c>
    </row>
    <row r="876" spans="1:25">
      <c r="A876" s="67">
        <v>8192</v>
      </c>
      <c r="B876" s="67">
        <f t="shared" si="284"/>
        <v>29</v>
      </c>
      <c r="C876" s="112">
        <f t="shared" si="294"/>
        <v>14.74</v>
      </c>
      <c r="D876" s="116"/>
      <c r="E876" s="68">
        <f t="shared" si="283"/>
        <v>4391.5118208497752</v>
      </c>
      <c r="F876" s="80">
        <f t="shared" si="290"/>
        <v>0.97000000000000075</v>
      </c>
      <c r="G876" s="80">
        <f t="shared" si="291"/>
        <v>10.699999999999815</v>
      </c>
      <c r="H876" s="80">
        <f t="shared" si="296"/>
        <v>5.3499999999999073</v>
      </c>
      <c r="I876" s="80">
        <f t="shared" si="296"/>
        <v>5.3499999999999073</v>
      </c>
      <c r="J876" s="81">
        <f t="shared" si="285"/>
        <v>10.408999999999828</v>
      </c>
      <c r="K876" s="82">
        <f t="shared" si="286"/>
        <v>297.93160249998476</v>
      </c>
      <c r="L876" s="70">
        <f t="shared" si="287"/>
        <v>2.3945242826030901E+52</v>
      </c>
      <c r="M876" s="67">
        <f t="shared" si="293"/>
        <v>174.00000000000009</v>
      </c>
      <c r="N876" s="71">
        <v>870</v>
      </c>
      <c r="O876" s="94">
        <f t="shared" si="288"/>
        <v>870</v>
      </c>
      <c r="P876" s="94">
        <f t="shared" si="275"/>
        <v>10</v>
      </c>
      <c r="Q876" s="72">
        <v>4</v>
      </c>
      <c r="R876" s="94">
        <f t="shared" si="276"/>
        <v>0.90909090909090906</v>
      </c>
      <c r="S876" s="93">
        <f t="shared" si="277"/>
        <v>2.4718567685735138E+46</v>
      </c>
      <c r="T876" s="93">
        <f t="shared" si="278"/>
        <v>5.8246045085821875E+51</v>
      </c>
      <c r="U876" s="93">
        <f t="shared" si="279"/>
        <v>2.39452428260309E+53</v>
      </c>
      <c r="V876" s="93">
        <f t="shared" si="280"/>
        <v>1.1972621413015451E+54</v>
      </c>
      <c r="W876" s="93">
        <f t="shared" si="289"/>
        <v>483328</v>
      </c>
      <c r="X876" s="94">
        <f t="shared" si="281"/>
        <v>41.11050422522095</v>
      </c>
      <c r="Y876" s="120">
        <f t="shared" si="282"/>
        <v>2.7890437059172966</v>
      </c>
    </row>
    <row r="877" spans="1:25">
      <c r="A877" s="67">
        <v>8192</v>
      </c>
      <c r="B877" s="67">
        <f t="shared" si="284"/>
        <v>29.033333333333335</v>
      </c>
      <c r="C877" s="112">
        <f t="shared" si="294"/>
        <v>14.74</v>
      </c>
      <c r="D877" s="116"/>
      <c r="E877" s="68">
        <f t="shared" si="283"/>
        <v>4407.9283981272592</v>
      </c>
      <c r="F877" s="80">
        <f t="shared" si="290"/>
        <v>0.97100000000000075</v>
      </c>
      <c r="G877" s="80">
        <f t="shared" si="291"/>
        <v>10.709999999999814</v>
      </c>
      <c r="H877" s="80">
        <f t="shared" si="296"/>
        <v>5.3549999999999072</v>
      </c>
      <c r="I877" s="80">
        <f t="shared" si="296"/>
        <v>5.3549999999999072</v>
      </c>
      <c r="J877" s="81">
        <f t="shared" si="285"/>
        <v>10.428409999999827</v>
      </c>
      <c r="K877" s="82">
        <f t="shared" si="286"/>
        <v>299.04534587023466</v>
      </c>
      <c r="L877" s="70">
        <f t="shared" si="287"/>
        <v>2.7505861044266258E+52</v>
      </c>
      <c r="M877" s="67">
        <f t="shared" si="293"/>
        <v>174.2000000000001</v>
      </c>
      <c r="N877" s="71">
        <v>871</v>
      </c>
      <c r="O877" s="94">
        <f t="shared" si="288"/>
        <v>871</v>
      </c>
      <c r="P877" s="94">
        <f t="shared" si="275"/>
        <v>10</v>
      </c>
      <c r="Q877" s="72">
        <v>1</v>
      </c>
      <c r="R877" s="94">
        <f t="shared" si="276"/>
        <v>0.90909090909090906</v>
      </c>
      <c r="S877" s="93">
        <f t="shared" si="277"/>
        <v>2.4718567685735138E+46</v>
      </c>
      <c r="T877" s="93">
        <f t="shared" si="278"/>
        <v>5.853098322391633E+51</v>
      </c>
      <c r="U877" s="93">
        <f t="shared" si="279"/>
        <v>2.7505861044266256E+53</v>
      </c>
      <c r="V877" s="93">
        <f t="shared" si="280"/>
        <v>1.3752930522133127E+54</v>
      </c>
      <c r="W877" s="93">
        <f t="shared" si="289"/>
        <v>483601.06666666665</v>
      </c>
      <c r="X877" s="94">
        <f t="shared" si="281"/>
        <v>46.993676731928012</v>
      </c>
      <c r="Y877" s="120">
        <f t="shared" si="282"/>
        <v>3.1881734553546819</v>
      </c>
    </row>
    <row r="878" spans="1:25">
      <c r="A878" s="67">
        <v>8192</v>
      </c>
      <c r="B878" s="67">
        <f t="shared" si="284"/>
        <v>29.066666666666666</v>
      </c>
      <c r="C878" s="112">
        <f t="shared" si="294"/>
        <v>14.74</v>
      </c>
      <c r="D878" s="116"/>
      <c r="E878" s="68">
        <f t="shared" si="283"/>
        <v>4424.3917723031327</v>
      </c>
      <c r="F878" s="80">
        <f t="shared" si="290"/>
        <v>0.97200000000000075</v>
      </c>
      <c r="G878" s="80">
        <f t="shared" si="291"/>
        <v>10.719999999999814</v>
      </c>
      <c r="H878" s="80">
        <f t="shared" si="296"/>
        <v>5.3599999999999071</v>
      </c>
      <c r="I878" s="80">
        <f t="shared" si="296"/>
        <v>5.3599999999999071</v>
      </c>
      <c r="J878" s="81">
        <f t="shared" si="285"/>
        <v>10.447839999999825</v>
      </c>
      <c r="K878" s="82">
        <f t="shared" si="286"/>
        <v>300.16226406398459</v>
      </c>
      <c r="L878" s="70">
        <f t="shared" si="287"/>
        <v>3.1595937334325676E+52</v>
      </c>
      <c r="M878" s="67">
        <f t="shared" si="293"/>
        <v>174.40000000000009</v>
      </c>
      <c r="N878" s="71">
        <v>872</v>
      </c>
      <c r="O878" s="94">
        <f t="shared" si="288"/>
        <v>872</v>
      </c>
      <c r="P878" s="94">
        <f t="shared" si="275"/>
        <v>10</v>
      </c>
      <c r="Q878" s="72">
        <v>1</v>
      </c>
      <c r="R878" s="94">
        <f t="shared" si="276"/>
        <v>0.90909090909090906</v>
      </c>
      <c r="S878" s="93">
        <f t="shared" si="277"/>
        <v>2.4718567685735138E+46</v>
      </c>
      <c r="T878" s="93">
        <f t="shared" si="278"/>
        <v>5.8817044019318735E+51</v>
      </c>
      <c r="U878" s="93">
        <f t="shared" si="279"/>
        <v>3.1595937334325678E+53</v>
      </c>
      <c r="V878" s="93">
        <f t="shared" si="280"/>
        <v>1.5797968667162839E+54</v>
      </c>
      <c r="W878" s="93">
        <f t="shared" si="289"/>
        <v>483874.1333333333</v>
      </c>
      <c r="X878" s="94">
        <f t="shared" si="281"/>
        <v>53.719016079672151</v>
      </c>
      <c r="Y878" s="120">
        <f t="shared" si="282"/>
        <v>3.6444379972640535</v>
      </c>
    </row>
    <row r="879" spans="1:25">
      <c r="A879" s="67">
        <v>8192</v>
      </c>
      <c r="B879" s="67">
        <f t="shared" si="284"/>
        <v>29.1</v>
      </c>
      <c r="C879" s="112">
        <f t="shared" si="294"/>
        <v>14.74</v>
      </c>
      <c r="D879" s="116"/>
      <c r="E879" s="68">
        <f t="shared" si="283"/>
        <v>4440.9020337188576</v>
      </c>
      <c r="F879" s="80">
        <f t="shared" si="290"/>
        <v>0.97300000000000075</v>
      </c>
      <c r="G879" s="80">
        <f t="shared" si="291"/>
        <v>10.729999999999814</v>
      </c>
      <c r="H879" s="80">
        <f t="shared" si="296"/>
        <v>5.364999999999907</v>
      </c>
      <c r="I879" s="80">
        <f t="shared" si="296"/>
        <v>5.364999999999907</v>
      </c>
      <c r="J879" s="81">
        <f t="shared" si="285"/>
        <v>10.467289999999826</v>
      </c>
      <c r="K879" s="82">
        <f t="shared" si="286"/>
        <v>301.28236321023456</v>
      </c>
      <c r="L879" s="70">
        <f t="shared" si="287"/>
        <v>3.6294201240529315E+52</v>
      </c>
      <c r="M879" s="67">
        <f t="shared" si="293"/>
        <v>174.60000000000008</v>
      </c>
      <c r="N879" s="71">
        <v>873</v>
      </c>
      <c r="O879" s="94">
        <f t="shared" si="288"/>
        <v>873</v>
      </c>
      <c r="P879" s="94">
        <f t="shared" si="275"/>
        <v>10</v>
      </c>
      <c r="Q879" s="72">
        <v>1</v>
      </c>
      <c r="R879" s="94">
        <f t="shared" si="276"/>
        <v>0.90909090909090906</v>
      </c>
      <c r="S879" s="93">
        <f t="shared" si="277"/>
        <v>2.4718567685735138E+46</v>
      </c>
      <c r="T879" s="93">
        <f t="shared" si="278"/>
        <v>5.9104230814673246E+51</v>
      </c>
      <c r="U879" s="93">
        <f t="shared" si="279"/>
        <v>3.6294201240529316E+53</v>
      </c>
      <c r="V879" s="93">
        <f t="shared" si="280"/>
        <v>1.8147100620264659E+54</v>
      </c>
      <c r="W879" s="93">
        <f t="shared" si="289"/>
        <v>484147.20000000001</v>
      </c>
      <c r="X879" s="94">
        <f t="shared" si="281"/>
        <v>61.407112046400066</v>
      </c>
      <c r="Y879" s="120">
        <f t="shared" si="282"/>
        <v>4.1660184563365039</v>
      </c>
    </row>
    <row r="880" spans="1:25">
      <c r="A880" s="67">
        <v>8192</v>
      </c>
      <c r="B880" s="67">
        <f t="shared" si="284"/>
        <v>29.133333333333333</v>
      </c>
      <c r="C880" s="112">
        <f t="shared" si="294"/>
        <v>14.74</v>
      </c>
      <c r="D880" s="116"/>
      <c r="E880" s="68">
        <f t="shared" si="283"/>
        <v>4457.4592728043317</v>
      </c>
      <c r="F880" s="80">
        <f t="shared" si="290"/>
        <v>0.97400000000000075</v>
      </c>
      <c r="G880" s="80">
        <f t="shared" si="291"/>
        <v>10.739999999999814</v>
      </c>
      <c r="H880" s="80">
        <f t="shared" si="296"/>
        <v>5.3699999999999068</v>
      </c>
      <c r="I880" s="80">
        <f t="shared" si="296"/>
        <v>5.3699999999999068</v>
      </c>
      <c r="J880" s="81">
        <f t="shared" si="285"/>
        <v>10.486759999999826</v>
      </c>
      <c r="K880" s="82">
        <f t="shared" si="286"/>
        <v>302.40564944398449</v>
      </c>
      <c r="L880" s="70">
        <f t="shared" si="287"/>
        <v>4.1691089260927366E+52</v>
      </c>
      <c r="M880" s="67">
        <f t="shared" si="293"/>
        <v>174.8000000000001</v>
      </c>
      <c r="N880" s="71">
        <v>874</v>
      </c>
      <c r="O880" s="94">
        <f t="shared" si="288"/>
        <v>874</v>
      </c>
      <c r="P880" s="94">
        <f t="shared" si="275"/>
        <v>10</v>
      </c>
      <c r="Q880" s="72">
        <v>1</v>
      </c>
      <c r="R880" s="94">
        <f t="shared" si="276"/>
        <v>0.90909090909090906</v>
      </c>
      <c r="S880" s="93">
        <f t="shared" si="277"/>
        <v>2.4718567685735138E+46</v>
      </c>
      <c r="T880" s="93">
        <f t="shared" si="278"/>
        <v>5.9392546959311497E+51</v>
      </c>
      <c r="U880" s="93">
        <f t="shared" si="279"/>
        <v>4.1691089260927369E+53</v>
      </c>
      <c r="V880" s="93">
        <f t="shared" si="280"/>
        <v>2.0845544630463683E+54</v>
      </c>
      <c r="W880" s="93">
        <f t="shared" si="289"/>
        <v>484420.26666666666</v>
      </c>
      <c r="X880" s="94">
        <f t="shared" si="281"/>
        <v>70.195826573137197</v>
      </c>
      <c r="Y880" s="120">
        <f t="shared" si="282"/>
        <v>4.762267745803066</v>
      </c>
    </row>
    <row r="881" spans="1:25">
      <c r="A881" s="67">
        <v>8192</v>
      </c>
      <c r="B881" s="67">
        <f t="shared" si="284"/>
        <v>29.166666666666668</v>
      </c>
      <c r="C881" s="112">
        <f t="shared" si="294"/>
        <v>14.74</v>
      </c>
      <c r="D881" s="116"/>
      <c r="E881" s="68">
        <f t="shared" si="283"/>
        <v>4474.0635800778955</v>
      </c>
      <c r="F881" s="80">
        <f t="shared" si="290"/>
        <v>0.97500000000000075</v>
      </c>
      <c r="G881" s="80">
        <f t="shared" si="291"/>
        <v>10.749999999999813</v>
      </c>
      <c r="H881" s="80">
        <f t="shared" si="296"/>
        <v>5.3749999999999067</v>
      </c>
      <c r="I881" s="80">
        <f t="shared" si="296"/>
        <v>5.3749999999999067</v>
      </c>
      <c r="J881" s="81">
        <f t="shared" si="285"/>
        <v>10.506249999999826</v>
      </c>
      <c r="K881" s="82">
        <f t="shared" si="286"/>
        <v>303.53212890623445</v>
      </c>
      <c r="L881" s="70">
        <f t="shared" si="287"/>
        <v>4.7890485652061824E+52</v>
      </c>
      <c r="M881" s="67">
        <f t="shared" si="293"/>
        <v>175.00000000000009</v>
      </c>
      <c r="N881" s="71">
        <v>875</v>
      </c>
      <c r="O881" s="94">
        <f t="shared" si="288"/>
        <v>875</v>
      </c>
      <c r="P881" s="94">
        <f t="shared" si="275"/>
        <v>10</v>
      </c>
      <c r="Q881" s="72">
        <v>1</v>
      </c>
      <c r="R881" s="94">
        <f t="shared" si="276"/>
        <v>0.90909090909090906</v>
      </c>
      <c r="S881" s="93">
        <f t="shared" si="277"/>
        <v>2.4718567685735138E+46</v>
      </c>
      <c r="T881" s="93">
        <f t="shared" si="278"/>
        <v>5.9681995809259398E+51</v>
      </c>
      <c r="U881" s="93">
        <f t="shared" si="279"/>
        <v>4.7890485652061826E+53</v>
      </c>
      <c r="V881" s="93">
        <f t="shared" si="280"/>
        <v>2.3945242826030912E+54</v>
      </c>
      <c r="W881" s="93">
        <f t="shared" si="289"/>
        <v>484693.33333333337</v>
      </c>
      <c r="X881" s="94">
        <f t="shared" si="281"/>
        <v>80.242768363707825</v>
      </c>
      <c r="Y881" s="120">
        <f t="shared" si="282"/>
        <v>5.443878450726447</v>
      </c>
    </row>
    <row r="882" spans="1:25">
      <c r="A882" s="67">
        <v>8192</v>
      </c>
      <c r="B882" s="67">
        <f t="shared" si="284"/>
        <v>29.2</v>
      </c>
      <c r="C882" s="112">
        <f t="shared" si="294"/>
        <v>14.74</v>
      </c>
      <c r="D882" s="116"/>
      <c r="E882" s="68">
        <f t="shared" si="283"/>
        <v>4490.7150461463298</v>
      </c>
      <c r="F882" s="80">
        <f t="shared" si="290"/>
        <v>0.97600000000000076</v>
      </c>
      <c r="G882" s="80">
        <f t="shared" si="291"/>
        <v>10.759999999999813</v>
      </c>
      <c r="H882" s="80">
        <f t="shared" si="296"/>
        <v>5.3799999999999066</v>
      </c>
      <c r="I882" s="80">
        <f t="shared" si="296"/>
        <v>5.3799999999999066</v>
      </c>
      <c r="J882" s="81">
        <f t="shared" si="285"/>
        <v>10.525759999999824</v>
      </c>
      <c r="K882" s="82">
        <f t="shared" si="286"/>
        <v>304.66180774398435</v>
      </c>
      <c r="L882" s="70">
        <f t="shared" si="287"/>
        <v>5.5011722088532527E+52</v>
      </c>
      <c r="M882" s="67">
        <f t="shared" si="293"/>
        <v>175.2000000000001</v>
      </c>
      <c r="N882" s="71">
        <v>876</v>
      </c>
      <c r="O882" s="94">
        <f t="shared" si="288"/>
        <v>876</v>
      </c>
      <c r="P882" s="94">
        <f t="shared" si="275"/>
        <v>10</v>
      </c>
      <c r="Q882" s="72">
        <v>1</v>
      </c>
      <c r="R882" s="94">
        <f t="shared" si="276"/>
        <v>0.90909090909090906</v>
      </c>
      <c r="S882" s="93">
        <f t="shared" si="277"/>
        <v>2.4718567685735138E+46</v>
      </c>
      <c r="T882" s="93">
        <f t="shared" si="278"/>
        <v>5.9972580727243791E+51</v>
      </c>
      <c r="U882" s="93">
        <f t="shared" si="279"/>
        <v>5.5011722088532529E+53</v>
      </c>
      <c r="V882" s="93">
        <f t="shared" si="280"/>
        <v>2.7505861044266265E+54</v>
      </c>
      <c r="W882" s="93">
        <f t="shared" si="289"/>
        <v>484966.40000000002</v>
      </c>
      <c r="X882" s="94">
        <f t="shared" si="281"/>
        <v>91.728122120885004</v>
      </c>
      <c r="Y882" s="120">
        <f t="shared" si="282"/>
        <v>6.2230747707520351</v>
      </c>
    </row>
    <row r="883" spans="1:25">
      <c r="A883" s="67">
        <v>8192</v>
      </c>
      <c r="B883" s="67">
        <f t="shared" si="284"/>
        <v>29.233333333333334</v>
      </c>
      <c r="C883" s="112">
        <f t="shared" si="294"/>
        <v>14.74</v>
      </c>
      <c r="D883" s="116"/>
      <c r="E883" s="68">
        <f t="shared" si="283"/>
        <v>4507.4137617048536</v>
      </c>
      <c r="F883" s="80">
        <f t="shared" si="290"/>
        <v>0.97700000000000076</v>
      </c>
      <c r="G883" s="80">
        <f t="shared" si="291"/>
        <v>10.769999999999813</v>
      </c>
      <c r="H883" s="80">
        <f t="shared" si="296"/>
        <v>5.3849999999999065</v>
      </c>
      <c r="I883" s="80">
        <f t="shared" si="296"/>
        <v>5.3849999999999065</v>
      </c>
      <c r="J883" s="81">
        <f t="shared" si="285"/>
        <v>10.545289999999826</v>
      </c>
      <c r="K883" s="82">
        <f t="shared" si="286"/>
        <v>305.79469211023428</v>
      </c>
      <c r="L883" s="70">
        <f t="shared" si="287"/>
        <v>6.3191874668651373E+52</v>
      </c>
      <c r="M883" s="67">
        <f t="shared" si="293"/>
        <v>175.40000000000009</v>
      </c>
      <c r="N883" s="71">
        <v>877</v>
      </c>
      <c r="O883" s="94">
        <f t="shared" si="288"/>
        <v>877</v>
      </c>
      <c r="P883" s="94">
        <f t="shared" si="275"/>
        <v>10</v>
      </c>
      <c r="Q883" s="72">
        <v>1</v>
      </c>
      <c r="R883" s="94">
        <f t="shared" si="276"/>
        <v>0.90909090909090906</v>
      </c>
      <c r="S883" s="93">
        <f t="shared" si="277"/>
        <v>2.4718567685735138E+46</v>
      </c>
      <c r="T883" s="93">
        <f t="shared" si="278"/>
        <v>6.0264305082699296E+51</v>
      </c>
      <c r="U883" s="93">
        <f t="shared" si="279"/>
        <v>6.3191874668651373E+53</v>
      </c>
      <c r="V883" s="93">
        <f t="shared" si="280"/>
        <v>3.1595937334325685E+54</v>
      </c>
      <c r="W883" s="93">
        <f t="shared" si="289"/>
        <v>485239.46666666667</v>
      </c>
      <c r="X883" s="94">
        <f t="shared" si="281"/>
        <v>104.85788325599148</v>
      </c>
      <c r="Y883" s="120">
        <f t="shared" si="282"/>
        <v>7.1138319712341573</v>
      </c>
    </row>
    <row r="884" spans="1:25">
      <c r="A884" s="67">
        <v>8192</v>
      </c>
      <c r="B884" s="67">
        <f t="shared" si="284"/>
        <v>29.266666666666666</v>
      </c>
      <c r="C884" s="112">
        <f t="shared" si="294"/>
        <v>14.74</v>
      </c>
      <c r="D884" s="116"/>
      <c r="E884" s="68">
        <f t="shared" si="283"/>
        <v>4524.1598175371273</v>
      </c>
      <c r="F884" s="80">
        <f t="shared" si="290"/>
        <v>0.97800000000000076</v>
      </c>
      <c r="G884" s="80">
        <f t="shared" si="291"/>
        <v>10.779999999999813</v>
      </c>
      <c r="H884" s="80">
        <f t="shared" si="296"/>
        <v>5.3899999999999064</v>
      </c>
      <c r="I884" s="80">
        <f t="shared" si="296"/>
        <v>5.3899999999999064</v>
      </c>
      <c r="J884" s="81">
        <f t="shared" si="285"/>
        <v>10.564839999999824</v>
      </c>
      <c r="K884" s="82">
        <f t="shared" si="286"/>
        <v>306.93078816398423</v>
      </c>
      <c r="L884" s="70">
        <f t="shared" si="287"/>
        <v>7.258840248105864E+52</v>
      </c>
      <c r="M884" s="67">
        <f t="shared" si="293"/>
        <v>175.60000000000008</v>
      </c>
      <c r="N884" s="71">
        <v>878</v>
      </c>
      <c r="O884" s="94">
        <f t="shared" si="288"/>
        <v>878</v>
      </c>
      <c r="P884" s="94">
        <f t="shared" si="275"/>
        <v>10</v>
      </c>
      <c r="Q884" s="72">
        <v>1</v>
      </c>
      <c r="R884" s="94">
        <f t="shared" si="276"/>
        <v>0.90909090909090906</v>
      </c>
      <c r="S884" s="93">
        <f t="shared" si="277"/>
        <v>2.4718567685735138E+46</v>
      </c>
      <c r="T884" s="93">
        <f t="shared" si="278"/>
        <v>6.0557172251774953E+51</v>
      </c>
      <c r="U884" s="93">
        <f t="shared" si="279"/>
        <v>7.258840248105864E+53</v>
      </c>
      <c r="V884" s="93">
        <f t="shared" si="280"/>
        <v>3.6294201240529317E+54</v>
      </c>
      <c r="W884" s="93">
        <f t="shared" si="289"/>
        <v>485512.53333333333</v>
      </c>
      <c r="X884" s="94">
        <f t="shared" si="281"/>
        <v>119.86755619840068</v>
      </c>
      <c r="Y884" s="120">
        <f t="shared" si="282"/>
        <v>8.1321272861872913</v>
      </c>
    </row>
    <row r="885" spans="1:25">
      <c r="A885" s="67">
        <v>8192</v>
      </c>
      <c r="B885" s="67">
        <f t="shared" si="284"/>
        <v>29.3</v>
      </c>
      <c r="C885" s="112">
        <f t="shared" si="294"/>
        <v>14.74</v>
      </c>
      <c r="D885" s="116"/>
      <c r="E885" s="68">
        <f t="shared" si="283"/>
        <v>4540.9533045152521</v>
      </c>
      <c r="F885" s="80">
        <f t="shared" si="290"/>
        <v>0.97900000000000076</v>
      </c>
      <c r="G885" s="80">
        <f t="shared" si="291"/>
        <v>10.789999999999813</v>
      </c>
      <c r="H885" s="80">
        <f t="shared" si="296"/>
        <v>5.3949999999999063</v>
      </c>
      <c r="I885" s="80">
        <f t="shared" si="296"/>
        <v>5.3949999999999063</v>
      </c>
      <c r="J885" s="81">
        <f t="shared" si="285"/>
        <v>10.584409999999824</v>
      </c>
      <c r="K885" s="82">
        <f t="shared" si="286"/>
        <v>308.07010207023421</v>
      </c>
      <c r="L885" s="70">
        <f t="shared" si="287"/>
        <v>8.3382178521854753E+52</v>
      </c>
      <c r="M885" s="67">
        <f t="shared" si="293"/>
        <v>175.8000000000001</v>
      </c>
      <c r="N885" s="71">
        <v>879</v>
      </c>
      <c r="O885" s="94">
        <f t="shared" si="288"/>
        <v>879</v>
      </c>
      <c r="P885" s="94">
        <f t="shared" si="275"/>
        <v>10</v>
      </c>
      <c r="Q885" s="72">
        <v>1</v>
      </c>
      <c r="R885" s="94">
        <f t="shared" si="276"/>
        <v>0.90909090909090906</v>
      </c>
      <c r="S885" s="93">
        <f t="shared" si="277"/>
        <v>2.4718567685735138E+46</v>
      </c>
      <c r="T885" s="93">
        <f t="shared" si="278"/>
        <v>6.085118561734103E+51</v>
      </c>
      <c r="U885" s="93">
        <f t="shared" si="279"/>
        <v>8.3382178521854755E+53</v>
      </c>
      <c r="V885" s="93">
        <f t="shared" si="280"/>
        <v>4.1691089260927379E+54</v>
      </c>
      <c r="W885" s="93">
        <f t="shared" si="289"/>
        <v>485785.59999999998</v>
      </c>
      <c r="X885" s="94">
        <f t="shared" si="281"/>
        <v>137.02638276630879</v>
      </c>
      <c r="Y885" s="120">
        <f t="shared" si="282"/>
        <v>9.2962267819748163</v>
      </c>
    </row>
    <row r="886" spans="1:25">
      <c r="A886" s="67">
        <v>8192</v>
      </c>
      <c r="B886" s="67">
        <f t="shared" si="284"/>
        <v>29.333333333333332</v>
      </c>
      <c r="C886" s="112">
        <f t="shared" si="294"/>
        <v>14.74</v>
      </c>
      <c r="D886" s="116"/>
      <c r="E886" s="68">
        <f t="shared" si="283"/>
        <v>4557.7943135997657</v>
      </c>
      <c r="F886" s="80">
        <f t="shared" si="290"/>
        <v>0.98000000000000076</v>
      </c>
      <c r="G886" s="80">
        <f t="shared" si="291"/>
        <v>10.799999999999812</v>
      </c>
      <c r="H886" s="80">
        <f t="shared" si="296"/>
        <v>5.3999999999999062</v>
      </c>
      <c r="I886" s="80">
        <f t="shared" si="296"/>
        <v>5.3999999999999062</v>
      </c>
      <c r="J886" s="81">
        <f t="shared" si="285"/>
        <v>10.603999999999823</v>
      </c>
      <c r="K886" s="82">
        <f t="shared" si="286"/>
        <v>309.21263999998411</v>
      </c>
      <c r="L886" s="70">
        <f t="shared" si="287"/>
        <v>9.5780971304123668E+52</v>
      </c>
      <c r="M886" s="67">
        <f t="shared" si="293"/>
        <v>176.00000000000009</v>
      </c>
      <c r="N886" s="71">
        <v>880</v>
      </c>
      <c r="O886" s="94">
        <f t="shared" si="288"/>
        <v>880</v>
      </c>
      <c r="P886" s="94">
        <f t="shared" si="275"/>
        <v>10</v>
      </c>
      <c r="Q886" s="72">
        <v>3</v>
      </c>
      <c r="R886" s="94">
        <f t="shared" si="276"/>
        <v>0.90909090909090906</v>
      </c>
      <c r="S886" s="93">
        <f t="shared" si="277"/>
        <v>7.4155703057205415E+46</v>
      </c>
      <c r="T886" s="93">
        <f t="shared" si="278"/>
        <v>1.8343904570698701E+52</v>
      </c>
      <c r="U886" s="93">
        <f t="shared" si="279"/>
        <v>9.5780971304123668E+53</v>
      </c>
      <c r="V886" s="93">
        <f t="shared" si="280"/>
        <v>4.7890485652061831E+54</v>
      </c>
      <c r="W886" s="93">
        <f t="shared" si="289"/>
        <v>486058.66666666663</v>
      </c>
      <c r="X886" s="94">
        <f t="shared" si="281"/>
        <v>52.214058863518972</v>
      </c>
      <c r="Y886" s="120">
        <f t="shared" si="282"/>
        <v>3.5423377790718433</v>
      </c>
    </row>
    <row r="887" spans="1:25">
      <c r="A887" s="67">
        <v>8192</v>
      </c>
      <c r="B887" s="67">
        <f t="shared" si="284"/>
        <v>29.366666666666667</v>
      </c>
      <c r="C887" s="112">
        <f t="shared" si="294"/>
        <v>14.74</v>
      </c>
      <c r="D887" s="116"/>
      <c r="E887" s="68">
        <f t="shared" si="283"/>
        <v>4574.682935839649</v>
      </c>
      <c r="F887" s="80">
        <f t="shared" si="290"/>
        <v>0.98100000000000076</v>
      </c>
      <c r="G887" s="80">
        <f t="shared" si="291"/>
        <v>10.809999999999812</v>
      </c>
      <c r="H887" s="80">
        <f t="shared" si="296"/>
        <v>5.4049999999999061</v>
      </c>
      <c r="I887" s="80">
        <f t="shared" si="296"/>
        <v>5.4049999999999061</v>
      </c>
      <c r="J887" s="81">
        <f t="shared" si="285"/>
        <v>10.623609999999822</v>
      </c>
      <c r="K887" s="82">
        <f t="shared" si="286"/>
        <v>310.35840813023401</v>
      </c>
      <c r="L887" s="70">
        <f t="shared" si="287"/>
        <v>1.1002344417706508E+53</v>
      </c>
      <c r="M887" s="67">
        <f t="shared" si="293"/>
        <v>176.20000000000007</v>
      </c>
      <c r="N887" s="71">
        <v>881</v>
      </c>
      <c r="O887" s="94">
        <f t="shared" si="288"/>
        <v>881</v>
      </c>
      <c r="P887" s="94">
        <f t="shared" si="275"/>
        <v>10</v>
      </c>
      <c r="Q887" s="72">
        <v>1</v>
      </c>
      <c r="R887" s="94">
        <f t="shared" si="276"/>
        <v>0.90909090909090906</v>
      </c>
      <c r="S887" s="93">
        <f t="shared" si="277"/>
        <v>7.4155703057205415E+46</v>
      </c>
      <c r="T887" s="93">
        <f t="shared" si="278"/>
        <v>1.8432799350921547E+52</v>
      </c>
      <c r="U887" s="93">
        <f t="shared" si="279"/>
        <v>1.1002344417706508E+54</v>
      </c>
      <c r="V887" s="93">
        <f t="shared" si="280"/>
        <v>5.5011722088532536E+54</v>
      </c>
      <c r="W887" s="93">
        <f t="shared" si="289"/>
        <v>486331.73333333334</v>
      </c>
      <c r="X887" s="94">
        <f t="shared" si="281"/>
        <v>59.688950160228622</v>
      </c>
      <c r="Y887" s="120">
        <f t="shared" si="282"/>
        <v>4.0494538778988209</v>
      </c>
    </row>
    <row r="888" spans="1:25">
      <c r="A888" s="67">
        <v>8192</v>
      </c>
      <c r="B888" s="67">
        <f t="shared" si="284"/>
        <v>29.4</v>
      </c>
      <c r="C888" s="112">
        <f t="shared" si="294"/>
        <v>14.74</v>
      </c>
      <c r="D888" s="116"/>
      <c r="E888" s="68">
        <f t="shared" si="283"/>
        <v>4591.6192623723236</v>
      </c>
      <c r="F888" s="80">
        <f t="shared" si="290"/>
        <v>0.98200000000000076</v>
      </c>
      <c r="G888" s="80">
        <f t="shared" si="291"/>
        <v>10.819999999999812</v>
      </c>
      <c r="H888" s="80">
        <f t="shared" ref="H888:I903" si="297">H887+0.5%</f>
        <v>5.409999999999906</v>
      </c>
      <c r="I888" s="80">
        <f t="shared" si="297"/>
        <v>5.409999999999906</v>
      </c>
      <c r="J888" s="81">
        <f t="shared" si="285"/>
        <v>10.643239999999823</v>
      </c>
      <c r="K888" s="82">
        <f t="shared" si="286"/>
        <v>311.50741264398397</v>
      </c>
      <c r="L888" s="70">
        <f t="shared" si="287"/>
        <v>1.2638374933730277E+53</v>
      </c>
      <c r="M888" s="67">
        <f t="shared" si="293"/>
        <v>176.40000000000009</v>
      </c>
      <c r="N888" s="71">
        <v>882</v>
      </c>
      <c r="O888" s="94">
        <f t="shared" si="288"/>
        <v>882</v>
      </c>
      <c r="P888" s="94">
        <f t="shared" si="275"/>
        <v>10</v>
      </c>
      <c r="Q888" s="72">
        <v>1</v>
      </c>
      <c r="R888" s="94">
        <f t="shared" si="276"/>
        <v>0.90909090909090906</v>
      </c>
      <c r="S888" s="93">
        <f t="shared" si="277"/>
        <v>7.4155703057205415E+46</v>
      </c>
      <c r="T888" s="93">
        <f t="shared" si="278"/>
        <v>1.852204104679313E+52</v>
      </c>
      <c r="U888" s="93">
        <f t="shared" si="279"/>
        <v>1.2638374933730276E+54</v>
      </c>
      <c r="V888" s="93">
        <f t="shared" si="280"/>
        <v>6.3191874668651383E+54</v>
      </c>
      <c r="W888" s="93">
        <f t="shared" si="289"/>
        <v>486604.79999999999</v>
      </c>
      <c r="X888" s="94">
        <f t="shared" si="281"/>
        <v>68.234245360980125</v>
      </c>
      <c r="Y888" s="120">
        <f t="shared" si="282"/>
        <v>4.6291889661451915</v>
      </c>
    </row>
    <row r="889" spans="1:25">
      <c r="A889" s="67">
        <v>8192</v>
      </c>
      <c r="B889" s="67">
        <f t="shared" si="284"/>
        <v>29.433333333333334</v>
      </c>
      <c r="C889" s="112">
        <f t="shared" si="294"/>
        <v>14.74</v>
      </c>
      <c r="D889" s="116"/>
      <c r="E889" s="68">
        <f t="shared" si="283"/>
        <v>4608.603384423649</v>
      </c>
      <c r="F889" s="80">
        <f t="shared" si="290"/>
        <v>0.98300000000000076</v>
      </c>
      <c r="G889" s="80">
        <f t="shared" si="291"/>
        <v>10.829999999999812</v>
      </c>
      <c r="H889" s="80">
        <f t="shared" si="297"/>
        <v>5.4149999999999059</v>
      </c>
      <c r="I889" s="80">
        <f t="shared" si="297"/>
        <v>5.4149999999999059</v>
      </c>
      <c r="J889" s="81">
        <f t="shared" si="285"/>
        <v>10.662889999999823</v>
      </c>
      <c r="K889" s="82">
        <f t="shared" si="286"/>
        <v>312.65965973023395</v>
      </c>
      <c r="L889" s="70">
        <f t="shared" si="287"/>
        <v>1.4517680496211734E+53</v>
      </c>
      <c r="M889" s="67">
        <f t="shared" si="293"/>
        <v>176.60000000000008</v>
      </c>
      <c r="N889" s="71">
        <v>883</v>
      </c>
      <c r="O889" s="94">
        <f t="shared" si="288"/>
        <v>883</v>
      </c>
      <c r="P889" s="94">
        <f t="shared" si="275"/>
        <v>10</v>
      </c>
      <c r="Q889" s="72">
        <v>1</v>
      </c>
      <c r="R889" s="94">
        <f t="shared" si="276"/>
        <v>0.90909090909090906</v>
      </c>
      <c r="S889" s="93">
        <f t="shared" si="277"/>
        <v>7.4155703057205415E+46</v>
      </c>
      <c r="T889" s="93">
        <f t="shared" si="278"/>
        <v>1.8611630681260206E+52</v>
      </c>
      <c r="U889" s="93">
        <f t="shared" si="279"/>
        <v>1.4517680496211735E+54</v>
      </c>
      <c r="V889" s="93">
        <f t="shared" si="280"/>
        <v>7.2588402481058676E+54</v>
      </c>
      <c r="W889" s="93">
        <f t="shared" si="289"/>
        <v>486877.8666666667</v>
      </c>
      <c r="X889" s="94">
        <f t="shared" si="281"/>
        <v>78.003269809288597</v>
      </c>
      <c r="Y889" s="120">
        <f t="shared" si="282"/>
        <v>5.2919450345514649</v>
      </c>
    </row>
    <row r="890" spans="1:25">
      <c r="A890" s="67">
        <v>8192</v>
      </c>
      <c r="B890" s="67">
        <f t="shared" si="284"/>
        <v>29.466666666666665</v>
      </c>
      <c r="C890" s="112">
        <f t="shared" si="294"/>
        <v>14.74</v>
      </c>
      <c r="D890" s="116"/>
      <c r="E890" s="68">
        <f t="shared" si="283"/>
        <v>4625.6353933079226</v>
      </c>
      <c r="F890" s="80">
        <f t="shared" si="290"/>
        <v>0.98400000000000076</v>
      </c>
      <c r="G890" s="80">
        <f t="shared" si="291"/>
        <v>10.839999999999812</v>
      </c>
      <c r="H890" s="80">
        <f t="shared" si="297"/>
        <v>5.4199999999999058</v>
      </c>
      <c r="I890" s="80">
        <f t="shared" si="297"/>
        <v>5.4199999999999058</v>
      </c>
      <c r="J890" s="81">
        <f t="shared" si="285"/>
        <v>10.682559999999823</v>
      </c>
      <c r="K890" s="82">
        <f t="shared" si="286"/>
        <v>313.81515558398388</v>
      </c>
      <c r="L890" s="70">
        <f t="shared" si="287"/>
        <v>1.6676435704370959E+53</v>
      </c>
      <c r="M890" s="67">
        <f t="shared" si="293"/>
        <v>176.8000000000001</v>
      </c>
      <c r="N890" s="71">
        <v>884</v>
      </c>
      <c r="O890" s="94">
        <f t="shared" si="288"/>
        <v>884</v>
      </c>
      <c r="P890" s="94">
        <f t="shared" si="275"/>
        <v>10</v>
      </c>
      <c r="Q890" s="72">
        <v>1</v>
      </c>
      <c r="R890" s="94">
        <f t="shared" si="276"/>
        <v>0.90909090909090906</v>
      </c>
      <c r="S890" s="93">
        <f t="shared" si="277"/>
        <v>7.4155703057205415E+46</v>
      </c>
      <c r="T890" s="93">
        <f t="shared" si="278"/>
        <v>1.8701569279295979E+52</v>
      </c>
      <c r="U890" s="93">
        <f t="shared" si="279"/>
        <v>1.6676435704370958E+54</v>
      </c>
      <c r="V890" s="93">
        <f t="shared" si="280"/>
        <v>8.3382178521854786E+54</v>
      </c>
      <c r="W890" s="93">
        <f t="shared" si="289"/>
        <v>487150.93333333335</v>
      </c>
      <c r="X890" s="94">
        <f t="shared" si="281"/>
        <v>89.171317418977267</v>
      </c>
      <c r="Y890" s="120">
        <f t="shared" si="282"/>
        <v>6.0496144788994073</v>
      </c>
    </row>
    <row r="891" spans="1:25">
      <c r="A891" s="67">
        <v>8192</v>
      </c>
      <c r="B891" s="67">
        <f t="shared" si="284"/>
        <v>29.5</v>
      </c>
      <c r="C891" s="112">
        <f t="shared" si="294"/>
        <v>14.74</v>
      </c>
      <c r="D891" s="116"/>
      <c r="E891" s="68">
        <f t="shared" si="283"/>
        <v>4642.7153804278869</v>
      </c>
      <c r="F891" s="80">
        <f t="shared" si="290"/>
        <v>0.98500000000000076</v>
      </c>
      <c r="G891" s="80">
        <f t="shared" si="291"/>
        <v>10.849999999999811</v>
      </c>
      <c r="H891" s="80">
        <f t="shared" si="297"/>
        <v>5.4249999999999057</v>
      </c>
      <c r="I891" s="80">
        <f t="shared" si="297"/>
        <v>5.4249999999999057</v>
      </c>
      <c r="J891" s="81">
        <f t="shared" si="285"/>
        <v>10.702249999999822</v>
      </c>
      <c r="K891" s="82">
        <f t="shared" si="286"/>
        <v>314.97390640623382</v>
      </c>
      <c r="L891" s="70">
        <f t="shared" si="287"/>
        <v>1.9156194260824742E+53</v>
      </c>
      <c r="M891" s="67">
        <f t="shared" si="293"/>
        <v>177.00000000000009</v>
      </c>
      <c r="N891" s="71">
        <v>885</v>
      </c>
      <c r="O891" s="94">
        <f t="shared" si="288"/>
        <v>885</v>
      </c>
      <c r="P891" s="94">
        <f t="shared" si="275"/>
        <v>10</v>
      </c>
      <c r="Q891" s="72">
        <v>1</v>
      </c>
      <c r="R891" s="94">
        <f t="shared" si="276"/>
        <v>0.90909090909090906</v>
      </c>
      <c r="S891" s="93">
        <f t="shared" si="277"/>
        <v>7.4155703057205415E+46</v>
      </c>
      <c r="T891" s="93">
        <f t="shared" si="278"/>
        <v>1.8791857867902169E+52</v>
      </c>
      <c r="U891" s="93">
        <f t="shared" si="279"/>
        <v>1.915619426082474E+54</v>
      </c>
      <c r="V891" s="93">
        <f t="shared" si="280"/>
        <v>9.5780971304123702E+54</v>
      </c>
      <c r="W891" s="93">
        <f t="shared" si="289"/>
        <v>487424</v>
      </c>
      <c r="X891" s="94">
        <f t="shared" si="281"/>
        <v>101.93879921550963</v>
      </c>
      <c r="Y891" s="120">
        <f t="shared" si="282"/>
        <v>6.915793705258455</v>
      </c>
    </row>
    <row r="892" spans="1:25">
      <c r="A892" s="67">
        <v>8192</v>
      </c>
      <c r="B892" s="67">
        <f t="shared" si="284"/>
        <v>29.533333333333335</v>
      </c>
      <c r="C892" s="112">
        <f t="shared" si="294"/>
        <v>14.74</v>
      </c>
      <c r="D892" s="116"/>
      <c r="E892" s="68">
        <f t="shared" si="283"/>
        <v>4659.8434372747206</v>
      </c>
      <c r="F892" s="80">
        <f t="shared" si="290"/>
        <v>0.98600000000000076</v>
      </c>
      <c r="G892" s="80">
        <f t="shared" si="291"/>
        <v>10.859999999999811</v>
      </c>
      <c r="H892" s="80">
        <f t="shared" si="297"/>
        <v>5.4299999999999056</v>
      </c>
      <c r="I892" s="80">
        <f t="shared" si="297"/>
        <v>5.4299999999999056</v>
      </c>
      <c r="J892" s="81">
        <f t="shared" si="285"/>
        <v>10.721959999999822</v>
      </c>
      <c r="K892" s="82">
        <f t="shared" si="286"/>
        <v>316.13591840398374</v>
      </c>
      <c r="L892" s="70">
        <f t="shared" si="287"/>
        <v>2.2004688835413024E+53</v>
      </c>
      <c r="M892" s="67">
        <f t="shared" si="293"/>
        <v>177.20000000000007</v>
      </c>
      <c r="N892" s="71">
        <v>886</v>
      </c>
      <c r="O892" s="94">
        <f t="shared" si="288"/>
        <v>886</v>
      </c>
      <c r="P892" s="94">
        <f t="shared" si="275"/>
        <v>10</v>
      </c>
      <c r="Q892" s="72">
        <v>1</v>
      </c>
      <c r="R892" s="94">
        <f t="shared" si="276"/>
        <v>0.90909090909090906</v>
      </c>
      <c r="S892" s="93">
        <f t="shared" si="277"/>
        <v>7.4155703057205415E+46</v>
      </c>
      <c r="T892" s="93">
        <f t="shared" si="278"/>
        <v>1.8882497476111004E+52</v>
      </c>
      <c r="U892" s="93">
        <f t="shared" si="279"/>
        <v>2.2004688835413025E+54</v>
      </c>
      <c r="V892" s="93">
        <f t="shared" si="280"/>
        <v>1.1002344417706513E+55</v>
      </c>
      <c r="W892" s="93">
        <f t="shared" si="289"/>
        <v>487697.06666666665</v>
      </c>
      <c r="X892" s="94">
        <f t="shared" si="281"/>
        <v>116.5348432496921</v>
      </c>
      <c r="Y892" s="120">
        <f t="shared" si="282"/>
        <v>7.9060273575096405</v>
      </c>
    </row>
    <row r="893" spans="1:25">
      <c r="A893" s="67">
        <v>8192</v>
      </c>
      <c r="B893" s="67">
        <f t="shared" si="284"/>
        <v>29.566666666666666</v>
      </c>
      <c r="C893" s="112">
        <f t="shared" si="294"/>
        <v>14.74</v>
      </c>
      <c r="D893" s="116"/>
      <c r="E893" s="68">
        <f t="shared" si="283"/>
        <v>4677.0196554280437</v>
      </c>
      <c r="F893" s="80">
        <f t="shared" si="290"/>
        <v>0.98700000000000077</v>
      </c>
      <c r="G893" s="80">
        <f t="shared" si="291"/>
        <v>10.869999999999811</v>
      </c>
      <c r="H893" s="80">
        <f t="shared" si="297"/>
        <v>5.4349999999999055</v>
      </c>
      <c r="I893" s="80">
        <f t="shared" si="297"/>
        <v>5.4349999999999055</v>
      </c>
      <c r="J893" s="81">
        <f t="shared" si="285"/>
        <v>10.741689999999821</v>
      </c>
      <c r="K893" s="82">
        <f t="shared" si="286"/>
        <v>317.30119779023363</v>
      </c>
      <c r="L893" s="70">
        <f t="shared" si="287"/>
        <v>2.527674986746057E+53</v>
      </c>
      <c r="M893" s="67">
        <f t="shared" si="293"/>
        <v>177.40000000000009</v>
      </c>
      <c r="N893" s="71">
        <v>887</v>
      </c>
      <c r="O893" s="94">
        <f t="shared" si="288"/>
        <v>887</v>
      </c>
      <c r="P893" s="94">
        <f t="shared" si="275"/>
        <v>10</v>
      </c>
      <c r="Q893" s="72">
        <v>1</v>
      </c>
      <c r="R893" s="94">
        <f t="shared" si="276"/>
        <v>0.90909090909090906</v>
      </c>
      <c r="S893" s="93">
        <f t="shared" si="277"/>
        <v>7.4155703057205415E+46</v>
      </c>
      <c r="T893" s="93">
        <f t="shared" si="278"/>
        <v>1.8973489134987258E+52</v>
      </c>
      <c r="U893" s="93">
        <f t="shared" si="279"/>
        <v>2.527674986746057E+54</v>
      </c>
      <c r="V893" s="93">
        <f t="shared" si="280"/>
        <v>1.2638374933730285E+55</v>
      </c>
      <c r="W893" s="93">
        <f t="shared" si="289"/>
        <v>487970.1333333333</v>
      </c>
      <c r="X893" s="94">
        <f t="shared" si="281"/>
        <v>133.22141060944901</v>
      </c>
      <c r="Y893" s="120">
        <f t="shared" si="282"/>
        <v>9.0380875583072591</v>
      </c>
    </row>
    <row r="894" spans="1:25">
      <c r="A894" s="67">
        <v>8192</v>
      </c>
      <c r="B894" s="67">
        <f t="shared" si="284"/>
        <v>29.6</v>
      </c>
      <c r="C894" s="112">
        <f t="shared" si="294"/>
        <v>14.74</v>
      </c>
      <c r="D894" s="116"/>
      <c r="E894" s="68">
        <f t="shared" si="283"/>
        <v>4694.2441265559173</v>
      </c>
      <c r="F894" s="80">
        <f t="shared" si="290"/>
        <v>0.98800000000000077</v>
      </c>
      <c r="G894" s="80">
        <f t="shared" si="291"/>
        <v>10.879999999999811</v>
      </c>
      <c r="H894" s="80">
        <f t="shared" si="297"/>
        <v>5.4399999999999054</v>
      </c>
      <c r="I894" s="80">
        <f t="shared" si="297"/>
        <v>5.4399999999999054</v>
      </c>
      <c r="J894" s="81">
        <f t="shared" si="285"/>
        <v>10.761439999999819</v>
      </c>
      <c r="K894" s="82">
        <f t="shared" si="286"/>
        <v>318.46975078398356</v>
      </c>
      <c r="L894" s="70">
        <f t="shared" si="287"/>
        <v>2.9035360992423473E+53</v>
      </c>
      <c r="M894" s="67">
        <f t="shared" si="293"/>
        <v>177.60000000000008</v>
      </c>
      <c r="N894" s="71">
        <v>888</v>
      </c>
      <c r="O894" s="94">
        <f t="shared" si="288"/>
        <v>888</v>
      </c>
      <c r="P894" s="94">
        <f t="shared" si="275"/>
        <v>10</v>
      </c>
      <c r="Q894" s="72">
        <v>1</v>
      </c>
      <c r="R894" s="94">
        <f t="shared" si="276"/>
        <v>0.90909090909090906</v>
      </c>
      <c r="S894" s="93">
        <f t="shared" si="277"/>
        <v>7.4155703057205415E+46</v>
      </c>
      <c r="T894" s="93">
        <f t="shared" si="278"/>
        <v>1.9064833877630269E+52</v>
      </c>
      <c r="U894" s="93">
        <f t="shared" si="279"/>
        <v>2.9035360992423473E+54</v>
      </c>
      <c r="V894" s="93">
        <f t="shared" si="280"/>
        <v>1.4517680496211738E+55</v>
      </c>
      <c r="W894" s="93">
        <f t="shared" si="289"/>
        <v>488243.20000000001</v>
      </c>
      <c r="X894" s="94">
        <f t="shared" si="281"/>
        <v>152.29800153932695</v>
      </c>
      <c r="Y894" s="120">
        <f t="shared" si="282"/>
        <v>10.332293184486224</v>
      </c>
    </row>
    <row r="895" spans="1:25">
      <c r="A895" s="67">
        <v>8192</v>
      </c>
      <c r="B895" s="67">
        <f t="shared" si="284"/>
        <v>29.633333333333333</v>
      </c>
      <c r="C895" s="112">
        <f t="shared" si="294"/>
        <v>14.74</v>
      </c>
      <c r="D895" s="116"/>
      <c r="E895" s="68">
        <f t="shared" si="283"/>
        <v>4711.5169424148417</v>
      </c>
      <c r="F895" s="80">
        <f t="shared" si="290"/>
        <v>0.98900000000000077</v>
      </c>
      <c r="G895" s="80">
        <f t="shared" si="291"/>
        <v>10.88999999999981</v>
      </c>
      <c r="H895" s="80">
        <f t="shared" si="297"/>
        <v>5.4449999999999052</v>
      </c>
      <c r="I895" s="80">
        <f t="shared" si="297"/>
        <v>5.4449999999999052</v>
      </c>
      <c r="J895" s="81">
        <f t="shared" si="285"/>
        <v>10.78120999999982</v>
      </c>
      <c r="K895" s="82">
        <f t="shared" si="286"/>
        <v>319.64158361023351</v>
      </c>
      <c r="L895" s="70">
        <f t="shared" si="287"/>
        <v>3.3352871408741939E+53</v>
      </c>
      <c r="M895" s="67">
        <f t="shared" si="293"/>
        <v>177.80000000000007</v>
      </c>
      <c r="N895" s="71">
        <v>889</v>
      </c>
      <c r="O895" s="94">
        <f t="shared" si="288"/>
        <v>889</v>
      </c>
      <c r="P895" s="94">
        <f t="shared" si="275"/>
        <v>10</v>
      </c>
      <c r="Q895" s="72">
        <v>1</v>
      </c>
      <c r="R895" s="94">
        <f t="shared" si="276"/>
        <v>0.90909090909090906</v>
      </c>
      <c r="S895" s="93">
        <f t="shared" si="277"/>
        <v>7.4155703057205415E+46</v>
      </c>
      <c r="T895" s="93">
        <f t="shared" si="278"/>
        <v>1.9156532739175951E+52</v>
      </c>
      <c r="U895" s="93">
        <f t="shared" si="279"/>
        <v>3.3352871408741936E+54</v>
      </c>
      <c r="V895" s="93">
        <f t="shared" si="280"/>
        <v>1.6676435704370968E+55</v>
      </c>
      <c r="W895" s="93">
        <f t="shared" si="289"/>
        <v>488516.26666666666</v>
      </c>
      <c r="X895" s="94">
        <f t="shared" si="281"/>
        <v>174.10703629333636</v>
      </c>
      <c r="Y895" s="120">
        <f t="shared" si="282"/>
        <v>11.811874918136795</v>
      </c>
    </row>
    <row r="896" spans="1:25">
      <c r="A896" s="67">
        <v>8192</v>
      </c>
      <c r="B896" s="67">
        <f t="shared" si="284"/>
        <v>29.666666666666668</v>
      </c>
      <c r="C896" s="112">
        <f t="shared" si="294"/>
        <v>14.74</v>
      </c>
      <c r="D896" s="116"/>
      <c r="E896" s="68">
        <f t="shared" si="283"/>
        <v>4728.8381948497572</v>
      </c>
      <c r="F896" s="80">
        <f t="shared" si="290"/>
        <v>0.99000000000000077</v>
      </c>
      <c r="G896" s="80">
        <f t="shared" si="291"/>
        <v>10.89999999999981</v>
      </c>
      <c r="H896" s="80">
        <f t="shared" si="297"/>
        <v>5.4499999999999051</v>
      </c>
      <c r="I896" s="80">
        <f t="shared" si="297"/>
        <v>5.4499999999999051</v>
      </c>
      <c r="J896" s="81">
        <f t="shared" si="285"/>
        <v>10.800999999999821</v>
      </c>
      <c r="K896" s="82">
        <f t="shared" si="286"/>
        <v>320.81670249998353</v>
      </c>
      <c r="L896" s="70">
        <f t="shared" si="287"/>
        <v>3.8312388521649493E+53</v>
      </c>
      <c r="M896" s="67">
        <f t="shared" si="293"/>
        <v>178.00000000000009</v>
      </c>
      <c r="N896" s="71">
        <v>890</v>
      </c>
      <c r="O896" s="94">
        <f t="shared" si="288"/>
        <v>890</v>
      </c>
      <c r="P896" s="94">
        <f t="shared" si="275"/>
        <v>10</v>
      </c>
      <c r="Q896" s="72">
        <v>3</v>
      </c>
      <c r="R896" s="94">
        <f t="shared" si="276"/>
        <v>0.90909090909090906</v>
      </c>
      <c r="S896" s="93">
        <f t="shared" si="277"/>
        <v>2.2246710917161624E+47</v>
      </c>
      <c r="T896" s="93">
        <f t="shared" si="278"/>
        <v>5.7745760270396521E+52</v>
      </c>
      <c r="U896" s="93">
        <f t="shared" si="279"/>
        <v>3.8312388521649495E+54</v>
      </c>
      <c r="V896" s="93">
        <f t="shared" si="280"/>
        <v>1.9156194260824749E+55</v>
      </c>
      <c r="W896" s="93">
        <f t="shared" si="289"/>
        <v>488789.33333333337</v>
      </c>
      <c r="X896" s="94">
        <f t="shared" si="281"/>
        <v>66.346669161944376</v>
      </c>
      <c r="Y896" s="120">
        <f t="shared" si="282"/>
        <v>4.5011308793720746</v>
      </c>
    </row>
    <row r="897" spans="1:25">
      <c r="A897" s="67">
        <v>8192</v>
      </c>
      <c r="B897" s="67">
        <f t="shared" si="284"/>
        <v>29.7</v>
      </c>
      <c r="C897" s="112">
        <f t="shared" si="294"/>
        <v>14.74</v>
      </c>
      <c r="D897" s="116"/>
      <c r="E897" s="68">
        <f t="shared" si="283"/>
        <v>4746.2079757940401</v>
      </c>
      <c r="F897" s="80">
        <f t="shared" si="290"/>
        <v>0.99100000000000077</v>
      </c>
      <c r="G897" s="80">
        <f t="shared" si="291"/>
        <v>10.90999999999981</v>
      </c>
      <c r="H897" s="80">
        <f t="shared" si="297"/>
        <v>5.454999999999905</v>
      </c>
      <c r="I897" s="80">
        <f t="shared" si="297"/>
        <v>5.454999999999905</v>
      </c>
      <c r="J897" s="81">
        <f t="shared" si="285"/>
        <v>10.820809999999819</v>
      </c>
      <c r="K897" s="82">
        <f t="shared" si="286"/>
        <v>321.99511369023338</v>
      </c>
      <c r="L897" s="70">
        <f t="shared" si="287"/>
        <v>4.4009377670826064E+53</v>
      </c>
      <c r="M897" s="67">
        <f t="shared" si="293"/>
        <v>178.20000000000007</v>
      </c>
      <c r="N897" s="71">
        <v>891</v>
      </c>
      <c r="O897" s="94">
        <f t="shared" si="288"/>
        <v>891</v>
      </c>
      <c r="P897" s="94">
        <f t="shared" si="275"/>
        <v>10</v>
      </c>
      <c r="Q897" s="72">
        <v>1</v>
      </c>
      <c r="R897" s="94">
        <f t="shared" si="276"/>
        <v>0.90909090909090906</v>
      </c>
      <c r="S897" s="93">
        <f t="shared" si="277"/>
        <v>2.2246710917161624E+47</v>
      </c>
      <c r="T897" s="93">
        <f t="shared" si="278"/>
        <v>5.8022990909142232E+52</v>
      </c>
      <c r="U897" s="93">
        <f t="shared" si="279"/>
        <v>4.4009377670826064E+54</v>
      </c>
      <c r="V897" s="93">
        <f t="shared" si="280"/>
        <v>2.2004688835413031E+55</v>
      </c>
      <c r="W897" s="93">
        <f t="shared" si="289"/>
        <v>489062.40000000002</v>
      </c>
      <c r="X897" s="94">
        <f t="shared" si="281"/>
        <v>75.848171528661837</v>
      </c>
      <c r="Y897" s="120">
        <f t="shared" si="282"/>
        <v>5.1457375528264473</v>
      </c>
    </row>
    <row r="898" spans="1:25">
      <c r="A898" s="67">
        <v>8192</v>
      </c>
      <c r="B898" s="67">
        <f t="shared" si="284"/>
        <v>29.733333333333334</v>
      </c>
      <c r="C898" s="112">
        <f t="shared" si="294"/>
        <v>14.74</v>
      </c>
      <c r="D898" s="116"/>
      <c r="E898" s="68">
        <f t="shared" si="283"/>
        <v>4763.6263772695147</v>
      </c>
      <c r="F898" s="80">
        <f t="shared" si="290"/>
        <v>0.99200000000000077</v>
      </c>
      <c r="G898" s="80">
        <f t="shared" si="291"/>
        <v>10.91999999999981</v>
      </c>
      <c r="H898" s="80">
        <f t="shared" si="297"/>
        <v>5.4599999999999049</v>
      </c>
      <c r="I898" s="80">
        <f t="shared" si="297"/>
        <v>5.4599999999999049</v>
      </c>
      <c r="J898" s="81">
        <f t="shared" si="285"/>
        <v>10.840639999999819</v>
      </c>
      <c r="K898" s="82">
        <f t="shared" si="286"/>
        <v>323.17682342398336</v>
      </c>
      <c r="L898" s="70">
        <f t="shared" si="287"/>
        <v>5.0553499734921141E+53</v>
      </c>
      <c r="M898" s="67">
        <f t="shared" si="293"/>
        <v>178.40000000000009</v>
      </c>
      <c r="N898" s="71">
        <v>892</v>
      </c>
      <c r="O898" s="94">
        <f t="shared" si="288"/>
        <v>892</v>
      </c>
      <c r="P898" s="94">
        <f t="shared" si="275"/>
        <v>10</v>
      </c>
      <c r="Q898" s="72">
        <v>1</v>
      </c>
      <c r="R898" s="94">
        <f t="shared" si="276"/>
        <v>0.90909090909090906</v>
      </c>
      <c r="S898" s="93">
        <f t="shared" si="277"/>
        <v>2.2246710917161624E+47</v>
      </c>
      <c r="T898" s="93">
        <f t="shared" si="278"/>
        <v>5.8301293257538467E+52</v>
      </c>
      <c r="U898" s="93">
        <f t="shared" si="279"/>
        <v>5.0553499734921139E+54</v>
      </c>
      <c r="V898" s="93">
        <f t="shared" si="280"/>
        <v>2.527674986746057E+55</v>
      </c>
      <c r="W898" s="93">
        <f t="shared" si="289"/>
        <v>489335.46666666667</v>
      </c>
      <c r="X898" s="94">
        <f t="shared" si="281"/>
        <v>86.710769024638196</v>
      </c>
      <c r="Y898" s="120">
        <f t="shared" si="282"/>
        <v>5.8826844657149389</v>
      </c>
    </row>
    <row r="899" spans="1:25">
      <c r="A899" s="67">
        <v>8192</v>
      </c>
      <c r="B899" s="67">
        <f t="shared" si="284"/>
        <v>29.766666666666666</v>
      </c>
      <c r="C899" s="112">
        <f t="shared" si="294"/>
        <v>14.74</v>
      </c>
      <c r="D899" s="116"/>
      <c r="E899" s="68">
        <f t="shared" si="283"/>
        <v>4781.0934913864385</v>
      </c>
      <c r="F899" s="80">
        <f t="shared" si="290"/>
        <v>0.99300000000000077</v>
      </c>
      <c r="G899" s="80">
        <f t="shared" si="291"/>
        <v>10.92999999999981</v>
      </c>
      <c r="H899" s="80">
        <f t="shared" si="297"/>
        <v>5.4649999999999048</v>
      </c>
      <c r="I899" s="80">
        <f t="shared" si="297"/>
        <v>5.4649999999999048</v>
      </c>
      <c r="J899" s="81">
        <f t="shared" si="285"/>
        <v>10.860489999999819</v>
      </c>
      <c r="K899" s="82">
        <f t="shared" si="286"/>
        <v>324.36183795023328</v>
      </c>
      <c r="L899" s="70">
        <f t="shared" si="287"/>
        <v>5.8070721984846972E+53</v>
      </c>
      <c r="M899" s="67">
        <f t="shared" si="293"/>
        <v>178.60000000000008</v>
      </c>
      <c r="N899" s="71">
        <v>893</v>
      </c>
      <c r="O899" s="94">
        <f t="shared" si="288"/>
        <v>893</v>
      </c>
      <c r="P899" s="94">
        <f t="shared" ref="P899:P906" si="298">Q$3</f>
        <v>10</v>
      </c>
      <c r="Q899" s="72">
        <v>1</v>
      </c>
      <c r="R899" s="94">
        <f t="shared" ref="R899:R906" si="299">R$3/U$3</f>
        <v>0.90909090909090906</v>
      </c>
      <c r="S899" s="93">
        <f t="shared" ref="S899:S906" si="300">S898*Q899</f>
        <v>2.2246710917161624E+47</v>
      </c>
      <c r="T899" s="93">
        <f t="shared" ref="T899:T906" si="301">O899*S899*$K899*R899</f>
        <v>5.8580670445492653E+52</v>
      </c>
      <c r="U899" s="93">
        <f t="shared" ref="U899:U906" si="302">P899*POWER($M$1,O899)</f>
        <v>5.8070721984846973E+54</v>
      </c>
      <c r="V899" s="93">
        <f t="shared" ref="V899:V906" si="303">$L899*P899*5</f>
        <v>2.9035360992423487E+55</v>
      </c>
      <c r="W899" s="93">
        <f t="shared" si="289"/>
        <v>489608.53333333333</v>
      </c>
      <c r="X899" s="94">
        <f t="shared" ref="X899:X906" si="304">U899/T899</f>
        <v>99.129493642241314</v>
      </c>
      <c r="Y899" s="120">
        <f t="shared" ref="Y899:Y906" si="305">X899/(($C899/R$3))</f>
        <v>6.7252030964885554</v>
      </c>
    </row>
    <row r="900" spans="1:25">
      <c r="A900" s="67">
        <v>8192</v>
      </c>
      <c r="B900" s="67">
        <f t="shared" si="284"/>
        <v>29.8</v>
      </c>
      <c r="C900" s="112">
        <f t="shared" si="294"/>
        <v>14.74</v>
      </c>
      <c r="D900" s="116"/>
      <c r="E900" s="68">
        <f t="shared" si="283"/>
        <v>4798.6094103435125</v>
      </c>
      <c r="F900" s="80">
        <f t="shared" si="290"/>
        <v>0.99400000000000077</v>
      </c>
      <c r="G900" s="80">
        <f t="shared" si="291"/>
        <v>10.939999999999809</v>
      </c>
      <c r="H900" s="80">
        <f t="shared" si="297"/>
        <v>5.4699999999999047</v>
      </c>
      <c r="I900" s="80">
        <f t="shared" si="297"/>
        <v>5.4699999999999047</v>
      </c>
      <c r="J900" s="81">
        <f t="shared" si="285"/>
        <v>10.880359999999817</v>
      </c>
      <c r="K900" s="82">
        <f t="shared" si="286"/>
        <v>325.5501635239832</v>
      </c>
      <c r="L900" s="70">
        <f t="shared" si="287"/>
        <v>6.6705742817483879E+53</v>
      </c>
      <c r="M900" s="67">
        <f t="shared" si="293"/>
        <v>178.8000000000001</v>
      </c>
      <c r="N900" s="71">
        <v>894</v>
      </c>
      <c r="O900" s="94">
        <f t="shared" si="288"/>
        <v>894</v>
      </c>
      <c r="P900" s="94">
        <f t="shared" si="298"/>
        <v>10</v>
      </c>
      <c r="Q900" s="72">
        <v>1</v>
      </c>
      <c r="R900" s="94">
        <f t="shared" si="299"/>
        <v>0.90909090909090906</v>
      </c>
      <c r="S900" s="93">
        <f t="shared" si="300"/>
        <v>2.2246710917161624E+47</v>
      </c>
      <c r="T900" s="93">
        <f t="shared" si="301"/>
        <v>5.8861125609052338E+52</v>
      </c>
      <c r="U900" s="93">
        <f t="shared" si="302"/>
        <v>6.6705742817483872E+54</v>
      </c>
      <c r="V900" s="93">
        <f t="shared" si="303"/>
        <v>3.3352871408741936E+55</v>
      </c>
      <c r="W900" s="93">
        <f t="shared" si="289"/>
        <v>489881.59999999998</v>
      </c>
      <c r="X900" s="94">
        <f t="shared" si="304"/>
        <v>113.32733128573589</v>
      </c>
      <c r="Y900" s="120">
        <f t="shared" si="305"/>
        <v>7.6884213898056917</v>
      </c>
    </row>
    <row r="901" spans="1:25">
      <c r="A901" s="67">
        <v>8192</v>
      </c>
      <c r="B901" s="67">
        <f t="shared" si="284"/>
        <v>29.833333333333332</v>
      </c>
      <c r="C901" s="112">
        <f t="shared" si="294"/>
        <v>14.74</v>
      </c>
      <c r="D901" s="116"/>
      <c r="E901" s="68">
        <f t="shared" si="283"/>
        <v>4816.1742264278764</v>
      </c>
      <c r="F901" s="80">
        <f t="shared" si="290"/>
        <v>0.99500000000000077</v>
      </c>
      <c r="G901" s="80">
        <f t="shared" si="291"/>
        <v>10.949999999999809</v>
      </c>
      <c r="H901" s="80">
        <f t="shared" si="297"/>
        <v>5.4749999999999046</v>
      </c>
      <c r="I901" s="80">
        <f t="shared" si="297"/>
        <v>5.4749999999999046</v>
      </c>
      <c r="J901" s="81">
        <f t="shared" si="285"/>
        <v>10.900249999999817</v>
      </c>
      <c r="K901" s="82">
        <f t="shared" si="286"/>
        <v>326.74180640623314</v>
      </c>
      <c r="L901" s="70">
        <f t="shared" si="287"/>
        <v>7.662477704329902E+53</v>
      </c>
      <c r="M901" s="67">
        <f t="shared" si="293"/>
        <v>179.00000000000009</v>
      </c>
      <c r="N901" s="71">
        <v>895</v>
      </c>
      <c r="O901" s="94">
        <f t="shared" si="288"/>
        <v>895</v>
      </c>
      <c r="P901" s="94">
        <f t="shared" si="298"/>
        <v>10</v>
      </c>
      <c r="Q901" s="72">
        <v>1</v>
      </c>
      <c r="R901" s="94">
        <f t="shared" si="299"/>
        <v>0.90909090909090906</v>
      </c>
      <c r="S901" s="93">
        <f t="shared" si="300"/>
        <v>2.2246710917161624E+47</v>
      </c>
      <c r="T901" s="93">
        <f t="shared" si="301"/>
        <v>5.9142661890411258E+52</v>
      </c>
      <c r="U901" s="93">
        <f t="shared" si="302"/>
        <v>7.6624777043299016E+54</v>
      </c>
      <c r="V901" s="93">
        <f t="shared" si="303"/>
        <v>3.8312388521649508E+55</v>
      </c>
      <c r="W901" s="93">
        <f t="shared" si="289"/>
        <v>490154.66666666663</v>
      </c>
      <c r="X901" s="94">
        <f t="shared" si="304"/>
        <v>129.55922948696721</v>
      </c>
      <c r="Y901" s="120">
        <f t="shared" si="305"/>
        <v>8.789635650404831</v>
      </c>
    </row>
    <row r="902" spans="1:25">
      <c r="A902" s="67">
        <v>8192</v>
      </c>
      <c r="B902" s="67">
        <f t="shared" si="284"/>
        <v>29.866666666666667</v>
      </c>
      <c r="C902" s="112">
        <f t="shared" si="294"/>
        <v>14.74</v>
      </c>
      <c r="D902" s="116"/>
      <c r="E902" s="68">
        <f t="shared" ref="E902:E906" si="306">C902*K902*1</f>
        <v>4833.7880320151107</v>
      </c>
      <c r="F902" s="80">
        <f t="shared" si="290"/>
        <v>0.99600000000000077</v>
      </c>
      <c r="G902" s="80">
        <f t="shared" si="291"/>
        <v>10.959999999999809</v>
      </c>
      <c r="H902" s="80">
        <f t="shared" si="297"/>
        <v>5.4799999999999045</v>
      </c>
      <c r="I902" s="80">
        <f t="shared" si="297"/>
        <v>5.4799999999999045</v>
      </c>
      <c r="J902" s="81">
        <f t="shared" si="285"/>
        <v>10.920159999999818</v>
      </c>
      <c r="K902" s="82">
        <f t="shared" si="286"/>
        <v>327.93677286398309</v>
      </c>
      <c r="L902" s="70">
        <f t="shared" si="287"/>
        <v>8.8018755341652163E+53</v>
      </c>
      <c r="M902" s="67">
        <f t="shared" si="293"/>
        <v>179.2000000000001</v>
      </c>
      <c r="N902" s="71">
        <v>896</v>
      </c>
      <c r="O902" s="94">
        <f t="shared" si="288"/>
        <v>896</v>
      </c>
      <c r="P902" s="94">
        <f t="shared" si="298"/>
        <v>10</v>
      </c>
      <c r="Q902" s="72">
        <v>1</v>
      </c>
      <c r="R902" s="94">
        <f t="shared" si="299"/>
        <v>0.90909090909090906</v>
      </c>
      <c r="S902" s="93">
        <f t="shared" si="300"/>
        <v>2.2246710917161624E+47</v>
      </c>
      <c r="T902" s="93">
        <f t="shared" si="301"/>
        <v>5.9425282437915308E+52</v>
      </c>
      <c r="U902" s="93">
        <f t="shared" si="302"/>
        <v>8.8018755341652156E+54</v>
      </c>
      <c r="V902" s="93">
        <f t="shared" si="303"/>
        <v>4.4009377670826078E+55</v>
      </c>
      <c r="W902" s="93">
        <f t="shared" si="289"/>
        <v>490427.73333333334</v>
      </c>
      <c r="X902" s="94">
        <f t="shared" si="304"/>
        <v>148.11667985526185</v>
      </c>
      <c r="Y902" s="120">
        <f t="shared" si="305"/>
        <v>10.048621428443816</v>
      </c>
    </row>
    <row r="903" spans="1:25">
      <c r="A903" s="67">
        <v>8192</v>
      </c>
      <c r="B903" s="67">
        <f t="shared" ref="B903:B906" si="307">N903/30</f>
        <v>29.9</v>
      </c>
      <c r="C903" s="112">
        <f t="shared" si="294"/>
        <v>14.74</v>
      </c>
      <c r="D903" s="116"/>
      <c r="E903" s="68">
        <f t="shared" si="306"/>
        <v>4851.4509195692344</v>
      </c>
      <c r="F903" s="80">
        <f t="shared" si="290"/>
        <v>0.99700000000000077</v>
      </c>
      <c r="G903" s="80">
        <f t="shared" si="291"/>
        <v>10.969999999999809</v>
      </c>
      <c r="H903" s="80">
        <f t="shared" si="297"/>
        <v>5.4849999999999044</v>
      </c>
      <c r="I903" s="80">
        <f t="shared" si="297"/>
        <v>5.4849999999999044</v>
      </c>
      <c r="J903" s="81">
        <f t="shared" ref="J903:J906" si="308">(1-F903)+F903*G903</f>
        <v>10.940089999999817</v>
      </c>
      <c r="K903" s="82">
        <f t="shared" ref="K903:K906" si="309">J903*H903*I903</f>
        <v>329.13506917023301</v>
      </c>
      <c r="L903" s="70">
        <f t="shared" ref="L903:L906" si="310">POWER($M$1,N903)</f>
        <v>1.0110699946984233E+54</v>
      </c>
      <c r="M903" s="67">
        <f t="shared" si="293"/>
        <v>179.40000000000009</v>
      </c>
      <c r="N903" s="71">
        <v>897</v>
      </c>
      <c r="O903" s="94">
        <f t="shared" ref="O903:O906" si="311">$N903-P$3</f>
        <v>897</v>
      </c>
      <c r="P903" s="94">
        <f t="shared" si="298"/>
        <v>10</v>
      </c>
      <c r="Q903" s="72">
        <v>1</v>
      </c>
      <c r="R903" s="94">
        <f t="shared" si="299"/>
        <v>0.90909090909090906</v>
      </c>
      <c r="S903" s="93">
        <f t="shared" si="300"/>
        <v>2.2246710917161624E+47</v>
      </c>
      <c r="T903" s="93">
        <f t="shared" si="301"/>
        <v>5.9708990406068737E+52</v>
      </c>
      <c r="U903" s="93">
        <f t="shared" si="302"/>
        <v>1.0110699946984233E+55</v>
      </c>
      <c r="V903" s="93">
        <f t="shared" si="303"/>
        <v>5.0553499734921161E+55</v>
      </c>
      <c r="W903" s="93">
        <f t="shared" ref="W903:W906" si="312">$A903*(30+$B903)</f>
        <v>490700.79999999999</v>
      </c>
      <c r="X903" s="94">
        <f t="shared" si="304"/>
        <v>169.33295770408131</v>
      </c>
      <c r="Y903" s="120">
        <f t="shared" si="305"/>
        <v>11.487988989422069</v>
      </c>
    </row>
    <row r="904" spans="1:25">
      <c r="A904" s="67">
        <v>8192</v>
      </c>
      <c r="B904" s="67">
        <f t="shared" si="307"/>
        <v>29.933333333333334</v>
      </c>
      <c r="C904" s="112">
        <f t="shared" si="294"/>
        <v>14.74</v>
      </c>
      <c r="D904" s="116"/>
      <c r="E904" s="68">
        <f t="shared" si="306"/>
        <v>4869.1629816427085</v>
      </c>
      <c r="F904" s="80">
        <f t="shared" ref="F904:F906" si="313">F903+0.1%</f>
        <v>0.99800000000000078</v>
      </c>
      <c r="G904" s="80">
        <f t="shared" ref="G904:G906" si="314">G903+1%</f>
        <v>10.979999999999809</v>
      </c>
      <c r="H904" s="80">
        <f t="shared" ref="H904:I906" si="315">H903+0.5%</f>
        <v>5.4899999999999043</v>
      </c>
      <c r="I904" s="80">
        <f t="shared" si="315"/>
        <v>5.4899999999999043</v>
      </c>
      <c r="J904" s="81">
        <f t="shared" si="308"/>
        <v>10.960039999999816</v>
      </c>
      <c r="K904" s="82">
        <f t="shared" si="309"/>
        <v>330.33670160398293</v>
      </c>
      <c r="L904" s="70">
        <f t="shared" si="310"/>
        <v>1.1614144396969398E+54</v>
      </c>
      <c r="M904" s="67">
        <f t="shared" ref="M904:M906" si="316">LOG(L904,2)</f>
        <v>179.60000000000011</v>
      </c>
      <c r="N904" s="71">
        <v>898</v>
      </c>
      <c r="O904" s="94">
        <f t="shared" si="311"/>
        <v>898</v>
      </c>
      <c r="P904" s="94">
        <f t="shared" si="298"/>
        <v>10</v>
      </c>
      <c r="Q904" s="72">
        <v>1</v>
      </c>
      <c r="R904" s="94">
        <f t="shared" si="299"/>
        <v>0.90909090909090906</v>
      </c>
      <c r="S904" s="93">
        <f t="shared" si="300"/>
        <v>2.2246710917161624E+47</v>
      </c>
      <c r="T904" s="93">
        <f t="shared" si="301"/>
        <v>5.9993788955540137E+52</v>
      </c>
      <c r="U904" s="93">
        <f t="shared" si="302"/>
        <v>1.1614144396969397E+55</v>
      </c>
      <c r="V904" s="93">
        <f t="shared" si="303"/>
        <v>5.8070721984846984E+55</v>
      </c>
      <c r="W904" s="93">
        <f t="shared" si="312"/>
        <v>490973.8666666667</v>
      </c>
      <c r="X904" s="94">
        <f t="shared" si="304"/>
        <v>193.58911312596615</v>
      </c>
      <c r="Y904" s="120">
        <f t="shared" si="305"/>
        <v>13.133589764312493</v>
      </c>
    </row>
    <row r="905" spans="1:25">
      <c r="A905" s="67">
        <v>8192</v>
      </c>
      <c r="B905" s="67">
        <f t="shared" si="307"/>
        <v>29.966666666666665</v>
      </c>
      <c r="C905" s="112">
        <f t="shared" si="294"/>
        <v>14.74</v>
      </c>
      <c r="D905" s="116"/>
      <c r="E905" s="68">
        <f t="shared" si="306"/>
        <v>4886.9243108764331</v>
      </c>
      <c r="F905" s="80">
        <f t="shared" si="313"/>
        <v>0.99900000000000078</v>
      </c>
      <c r="G905" s="80">
        <f t="shared" si="314"/>
        <v>10.989999999999808</v>
      </c>
      <c r="H905" s="80">
        <f t="shared" si="315"/>
        <v>5.4949999999999042</v>
      </c>
      <c r="I905" s="80">
        <f t="shared" si="315"/>
        <v>5.4949999999999042</v>
      </c>
      <c r="J905" s="81">
        <f t="shared" si="308"/>
        <v>10.980009999999817</v>
      </c>
      <c r="K905" s="82">
        <f t="shared" si="309"/>
        <v>331.5416764502329</v>
      </c>
      <c r="L905" s="70">
        <f t="shared" si="310"/>
        <v>1.3341148563496779E+54</v>
      </c>
      <c r="M905" s="67">
        <f t="shared" si="316"/>
        <v>179.8000000000001</v>
      </c>
      <c r="N905" s="71">
        <v>899</v>
      </c>
      <c r="O905" s="94">
        <f t="shared" si="311"/>
        <v>899</v>
      </c>
      <c r="P905" s="94">
        <f t="shared" si="298"/>
        <v>10</v>
      </c>
      <c r="Q905" s="72">
        <v>1</v>
      </c>
      <c r="R905" s="94">
        <f t="shared" si="299"/>
        <v>0.90909090909090906</v>
      </c>
      <c r="S905" s="93">
        <f t="shared" si="300"/>
        <v>2.2246710917161624E+47</v>
      </c>
      <c r="T905" s="93">
        <f t="shared" si="301"/>
        <v>6.0279681253168525E+52</v>
      </c>
      <c r="U905" s="93">
        <f t="shared" si="302"/>
        <v>1.334114856349678E+55</v>
      </c>
      <c r="V905" s="93">
        <f t="shared" si="303"/>
        <v>6.6705742817483894E+55</v>
      </c>
      <c r="W905" s="93">
        <f t="shared" si="312"/>
        <v>491246.93333333335</v>
      </c>
      <c r="X905" s="94">
        <f t="shared" si="304"/>
        <v>221.32082131398994</v>
      </c>
      <c r="Y905" s="120">
        <f t="shared" si="305"/>
        <v>15.014981093215056</v>
      </c>
    </row>
    <row r="906" spans="1:25">
      <c r="A906" s="67">
        <v>8192</v>
      </c>
      <c r="B906" s="67">
        <f t="shared" si="307"/>
        <v>30</v>
      </c>
      <c r="C906" s="112">
        <f t="shared" si="294"/>
        <v>14.74</v>
      </c>
      <c r="D906" s="116"/>
      <c r="E906" s="68">
        <f t="shared" si="306"/>
        <v>4904.7349999997459</v>
      </c>
      <c r="F906" s="80">
        <f t="shared" si="313"/>
        <v>1.0000000000000007</v>
      </c>
      <c r="G906" s="80">
        <f t="shared" si="314"/>
        <v>10.999999999999808</v>
      </c>
      <c r="H906" s="80">
        <f t="shared" si="315"/>
        <v>5.4999999999999041</v>
      </c>
      <c r="I906" s="80">
        <f t="shared" si="315"/>
        <v>5.4999999999999041</v>
      </c>
      <c r="J906" s="81">
        <f t="shared" si="308"/>
        <v>10.999999999999815</v>
      </c>
      <c r="K906" s="82">
        <f t="shared" si="309"/>
        <v>332.74999999998278</v>
      </c>
      <c r="L906" s="70">
        <f t="shared" si="310"/>
        <v>1.5324955408659811E+54</v>
      </c>
      <c r="M906" s="67">
        <f t="shared" si="316"/>
        <v>180.00000000000011</v>
      </c>
      <c r="N906" s="71">
        <v>900</v>
      </c>
      <c r="O906" s="94">
        <f t="shared" si="311"/>
        <v>900</v>
      </c>
      <c r="P906" s="94">
        <f t="shared" si="298"/>
        <v>10</v>
      </c>
      <c r="Q906" s="72">
        <v>3</v>
      </c>
      <c r="R906" s="94">
        <f t="shared" si="299"/>
        <v>0.90909090909090906</v>
      </c>
      <c r="S906" s="93">
        <f t="shared" si="300"/>
        <v>6.6740132751484873E+47</v>
      </c>
      <c r="T906" s="93">
        <f t="shared" si="301"/>
        <v>1.8170001141590815E+53</v>
      </c>
      <c r="U906" s="93">
        <f t="shared" si="302"/>
        <v>1.5324955408659811E+55</v>
      </c>
      <c r="V906" s="93">
        <f t="shared" si="303"/>
        <v>7.662477704329906E+55</v>
      </c>
      <c r="W906" s="93">
        <f t="shared" si="312"/>
        <v>491520</v>
      </c>
      <c r="X906" s="94">
        <f t="shared" si="304"/>
        <v>84.342071798670702</v>
      </c>
      <c r="Y906" s="120">
        <f t="shared" si="305"/>
        <v>5.7219858750794232</v>
      </c>
    </row>
    <row r="907" spans="1:25">
      <c r="C907" s="117"/>
      <c r="D907" s="116"/>
      <c r="F907" s="83"/>
      <c r="G907" s="83"/>
      <c r="H907" s="83"/>
      <c r="I907" s="83"/>
      <c r="J907" s="83"/>
      <c r="K907" s="83"/>
    </row>
    <row r="908" spans="1:25">
      <c r="C908" s="117"/>
      <c r="D908" s="116"/>
    </row>
    <row r="909" spans="1:25">
      <c r="C909" s="117"/>
      <c r="D909" s="116"/>
    </row>
    <row r="910" spans="1:25">
      <c r="C910" s="117"/>
      <c r="D910" s="116"/>
    </row>
    <row r="911" spans="1:25">
      <c r="C911" s="117"/>
      <c r="D911" s="116"/>
    </row>
    <row r="912" spans="1:25">
      <c r="C912" s="117"/>
      <c r="D912" s="116"/>
    </row>
    <row r="913" spans="3:4">
      <c r="C913" s="117"/>
      <c r="D913" s="116"/>
    </row>
    <row r="914" spans="3:4">
      <c r="C914" s="117"/>
      <c r="D914" s="116"/>
    </row>
    <row r="915" spans="3:4">
      <c r="C915" s="117"/>
      <c r="D915" s="116"/>
    </row>
    <row r="916" spans="3:4">
      <c r="C916" s="117"/>
      <c r="D916" s="116"/>
    </row>
    <row r="917" spans="3:4">
      <c r="C917" s="117"/>
      <c r="D917" s="116"/>
    </row>
    <row r="918" spans="3:4">
      <c r="C918" s="117"/>
      <c r="D918" s="116"/>
    </row>
    <row r="919" spans="3:4">
      <c r="C919" s="117"/>
      <c r="D919" s="116"/>
    </row>
    <row r="920" spans="3:4">
      <c r="C920" s="117"/>
      <c r="D920" s="116"/>
    </row>
    <row r="921" spans="3:4">
      <c r="C921" s="117"/>
      <c r="D921" s="116"/>
    </row>
    <row r="922" spans="3:4">
      <c r="C922" s="117"/>
      <c r="D922" s="116"/>
    </row>
    <row r="923" spans="3:4">
      <c r="C923" s="117"/>
      <c r="D923" s="116"/>
    </row>
    <row r="924" spans="3:4">
      <c r="C924" s="117"/>
      <c r="D924" s="116"/>
    </row>
    <row r="925" spans="3:4">
      <c r="C925" s="117"/>
      <c r="D925" s="116"/>
    </row>
    <row r="926" spans="3:4">
      <c r="C926" s="117"/>
      <c r="D926" s="116"/>
    </row>
    <row r="927" spans="3:4">
      <c r="C927" s="117"/>
      <c r="D927" s="116"/>
    </row>
    <row r="928" spans="3:4">
      <c r="C928" s="117"/>
      <c r="D928" s="116"/>
    </row>
    <row r="929" spans="3:4">
      <c r="C929" s="117"/>
      <c r="D929" s="116"/>
    </row>
    <row r="930" spans="3:4">
      <c r="C930" s="117"/>
      <c r="D930" s="116"/>
    </row>
    <row r="931" spans="3:4">
      <c r="C931" s="117"/>
      <c r="D931" s="116"/>
    </row>
    <row r="932" spans="3:4">
      <c r="C932" s="117"/>
      <c r="D932" s="116"/>
    </row>
    <row r="933" spans="3:4">
      <c r="C933" s="117"/>
      <c r="D933" s="116"/>
    </row>
    <row r="934" spans="3:4">
      <c r="C934" s="117"/>
      <c r="D934" s="116"/>
    </row>
    <row r="935" spans="3:4">
      <c r="C935" s="117"/>
      <c r="D935" s="116"/>
    </row>
    <row r="936" spans="3:4">
      <c r="C936" s="117"/>
      <c r="D936" s="116"/>
    </row>
    <row r="937" spans="3:4">
      <c r="C937" s="117"/>
      <c r="D937" s="116"/>
    </row>
    <row r="938" spans="3:4">
      <c r="C938" s="117"/>
      <c r="D938" s="116"/>
    </row>
    <row r="939" spans="3:4">
      <c r="C939" s="117"/>
      <c r="D939" s="116"/>
    </row>
    <row r="940" spans="3:4">
      <c r="C940" s="117"/>
      <c r="D940" s="116"/>
    </row>
    <row r="941" spans="3:4">
      <c r="C941" s="117"/>
      <c r="D941" s="116"/>
    </row>
    <row r="942" spans="3:4">
      <c r="C942" s="117"/>
      <c r="D942" s="116"/>
    </row>
    <row r="943" spans="3:4">
      <c r="C943" s="117"/>
      <c r="D943" s="116"/>
    </row>
    <row r="944" spans="3:4">
      <c r="C944" s="117"/>
      <c r="D944" s="116"/>
    </row>
    <row r="945" spans="3:4">
      <c r="C945" s="117"/>
      <c r="D945" s="116"/>
    </row>
    <row r="946" spans="3:4">
      <c r="C946" s="117"/>
      <c r="D946" s="116"/>
    </row>
    <row r="947" spans="3:4">
      <c r="C947" s="117"/>
      <c r="D947" s="116"/>
    </row>
    <row r="948" spans="3:4">
      <c r="C948" s="117"/>
      <c r="D948" s="116"/>
    </row>
    <row r="949" spans="3:4">
      <c r="C949" s="117"/>
      <c r="D949" s="116"/>
    </row>
    <row r="950" spans="3:4">
      <c r="C950" s="117"/>
      <c r="D950" s="116"/>
    </row>
    <row r="951" spans="3:4">
      <c r="C951" s="117"/>
      <c r="D951" s="116"/>
    </row>
    <row r="952" spans="3:4">
      <c r="C952" s="117"/>
      <c r="D952" s="116"/>
    </row>
    <row r="953" spans="3:4">
      <c r="C953" s="117"/>
      <c r="D953" s="116"/>
    </row>
    <row r="954" spans="3:4">
      <c r="C954" s="117"/>
      <c r="D954" s="116"/>
    </row>
    <row r="955" spans="3:4">
      <c r="C955" s="117"/>
      <c r="D955" s="116"/>
    </row>
    <row r="956" spans="3:4">
      <c r="C956" s="117"/>
      <c r="D956" s="116"/>
    </row>
    <row r="957" spans="3:4">
      <c r="C957" s="117"/>
      <c r="D957" s="116"/>
    </row>
    <row r="958" spans="3:4">
      <c r="C958" s="117"/>
      <c r="D958" s="116"/>
    </row>
    <row r="959" spans="3:4">
      <c r="C959" s="117"/>
      <c r="D959" s="116"/>
    </row>
    <row r="960" spans="3:4">
      <c r="C960" s="117"/>
      <c r="D960" s="116"/>
    </row>
    <row r="961" spans="3:4">
      <c r="C961" s="117"/>
      <c r="D961" s="116"/>
    </row>
    <row r="962" spans="3:4">
      <c r="C962" s="117"/>
      <c r="D962" s="116"/>
    </row>
    <row r="963" spans="3:4">
      <c r="C963" s="117"/>
      <c r="D963" s="116"/>
    </row>
    <row r="964" spans="3:4">
      <c r="C964" s="117"/>
      <c r="D964" s="116"/>
    </row>
    <row r="965" spans="3:4">
      <c r="C965" s="117"/>
      <c r="D965" s="116"/>
    </row>
    <row r="966" spans="3:4">
      <c r="C966" s="117"/>
      <c r="D966" s="116"/>
    </row>
    <row r="967" spans="3:4">
      <c r="C967" s="117"/>
      <c r="D967" s="116"/>
    </row>
  </sheetData>
  <phoneticPr fontId="2" type="noConversion"/>
  <conditionalFormatting sqref="O5:O1048576">
    <cfRule type="expression" dxfId="1" priority="6">
      <formula>MOD(O5,10)=0</formula>
    </cfRule>
  </conditionalFormatting>
  <conditionalFormatting sqref="Q5:Q1048576">
    <cfRule type="cellIs" dxfId="0" priority="5" operator="greaterThan">
      <formula>1</formula>
    </cfRule>
  </conditionalFormatting>
  <conditionalFormatting sqref="Y5:Y1048576">
    <cfRule type="colorScale" priority="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45"/>
  <sheetViews>
    <sheetView zoomScale="85" zoomScaleNormal="85" workbookViewId="0">
      <selection activeCell="R25" sqref="R25"/>
    </sheetView>
  </sheetViews>
  <sheetFormatPr defaultRowHeight="16.5"/>
  <cols>
    <col min="1" max="1" width="9" style="6"/>
    <col min="2" max="2" width="9" style="6" customWidth="1"/>
    <col min="3" max="3" width="4.625" style="6" customWidth="1"/>
  </cols>
  <sheetData>
    <row r="1" spans="1:19">
      <c r="A1" s="6" t="s">
        <v>10</v>
      </c>
      <c r="B1" s="6">
        <f>POWER(2,0.2)</f>
        <v>1.1486983549970351</v>
      </c>
      <c r="G1">
        <v>0</v>
      </c>
      <c r="H1">
        <v>10</v>
      </c>
      <c r="I1">
        <v>17</v>
      </c>
      <c r="J1">
        <v>5</v>
      </c>
      <c r="K1">
        <v>15</v>
      </c>
      <c r="L1">
        <v>2</v>
      </c>
      <c r="M1">
        <v>7</v>
      </c>
      <c r="N1">
        <v>1</v>
      </c>
      <c r="O1">
        <v>3</v>
      </c>
      <c r="P1">
        <v>18</v>
      </c>
      <c r="Q1">
        <v>8</v>
      </c>
      <c r="R1">
        <v>13</v>
      </c>
    </row>
    <row r="2" spans="1:19">
      <c r="E2" s="19" t="s">
        <v>55</v>
      </c>
      <c r="G2" s="19" t="s">
        <v>56</v>
      </c>
      <c r="H2" s="19" t="s">
        <v>57</v>
      </c>
      <c r="I2" s="19" t="s">
        <v>58</v>
      </c>
      <c r="J2" s="19" t="s">
        <v>59</v>
      </c>
      <c r="K2" s="19" t="s">
        <v>60</v>
      </c>
      <c r="L2" s="19" t="s">
        <v>61</v>
      </c>
      <c r="M2" s="19" t="s">
        <v>62</v>
      </c>
      <c r="N2" s="19" t="s">
        <v>63</v>
      </c>
      <c r="O2" s="19" t="s">
        <v>64</v>
      </c>
      <c r="P2" s="20" t="s">
        <v>69</v>
      </c>
      <c r="Q2" s="22" t="s">
        <v>71</v>
      </c>
      <c r="R2" s="22" t="s">
        <v>73</v>
      </c>
      <c r="S2" s="24"/>
    </row>
    <row r="3" spans="1:19">
      <c r="E3" s="21" t="s">
        <v>65</v>
      </c>
      <c r="F3" s="20">
        <v>0</v>
      </c>
      <c r="G3" s="26">
        <v>15</v>
      </c>
      <c r="H3" s="26">
        <v>37</v>
      </c>
      <c r="I3" s="26">
        <v>65</v>
      </c>
      <c r="J3" s="26">
        <v>95</v>
      </c>
      <c r="K3" s="26">
        <v>142</v>
      </c>
      <c r="L3" s="26">
        <v>187</v>
      </c>
      <c r="M3" s="26">
        <v>232</v>
      </c>
      <c r="N3" s="26">
        <v>283</v>
      </c>
      <c r="O3" s="63">
        <v>338</v>
      </c>
      <c r="P3" s="23">
        <v>408</v>
      </c>
      <c r="Q3" s="23">
        <v>493</v>
      </c>
      <c r="S3" s="25"/>
    </row>
    <row r="4" spans="1:19" ht="27.75">
      <c r="E4" s="21" t="s">
        <v>66</v>
      </c>
      <c r="F4" s="25">
        <f t="shared" ref="F4" si="0">F3/5</f>
        <v>0</v>
      </c>
      <c r="G4" s="25">
        <f t="shared" ref="G4:Q4" si="1">G3/5</f>
        <v>3</v>
      </c>
      <c r="H4" s="25">
        <f t="shared" si="1"/>
        <v>7.4</v>
      </c>
      <c r="I4" s="25">
        <f t="shared" si="1"/>
        <v>13</v>
      </c>
      <c r="J4" s="25">
        <f t="shared" si="1"/>
        <v>19</v>
      </c>
      <c r="K4" s="25">
        <f t="shared" si="1"/>
        <v>28.4</v>
      </c>
      <c r="L4" s="25">
        <f t="shared" si="1"/>
        <v>37.4</v>
      </c>
      <c r="M4" s="25">
        <f t="shared" si="1"/>
        <v>46.4</v>
      </c>
      <c r="N4" s="25">
        <f t="shared" si="1"/>
        <v>56.6</v>
      </c>
      <c r="O4" s="25">
        <f t="shared" si="1"/>
        <v>67.599999999999994</v>
      </c>
      <c r="P4" s="25">
        <f t="shared" si="1"/>
        <v>81.599999999999994</v>
      </c>
      <c r="Q4" s="25">
        <f t="shared" si="1"/>
        <v>98.6</v>
      </c>
    </row>
    <row r="5" spans="1:19" ht="25.5">
      <c r="C5" s="6" t="s">
        <v>2</v>
      </c>
      <c r="E5" s="5" t="s">
        <v>67</v>
      </c>
      <c r="F5" s="4"/>
      <c r="G5" s="4"/>
      <c r="H5" s="4"/>
      <c r="I5" s="4"/>
      <c r="J5" s="4"/>
      <c r="K5" s="4"/>
      <c r="L5" s="4"/>
      <c r="M5" s="4"/>
      <c r="N5" s="4"/>
      <c r="O5" s="4"/>
    </row>
    <row r="6" spans="1:19">
      <c r="A6" s="6">
        <v>1</v>
      </c>
      <c r="B6" s="6">
        <f>LOG(A6,2)</f>
        <v>0</v>
      </c>
      <c r="E6" t="s">
        <v>75</v>
      </c>
      <c r="F6">
        <f t="shared" ref="F6" si="2">1+F3/200</f>
        <v>1</v>
      </c>
      <c r="G6">
        <f t="shared" ref="G6:Q6" si="3">1+G3/200</f>
        <v>1.075</v>
      </c>
      <c r="H6">
        <f t="shared" si="3"/>
        <v>1.1850000000000001</v>
      </c>
      <c r="I6">
        <f t="shared" si="3"/>
        <v>1.325</v>
      </c>
      <c r="J6">
        <f t="shared" si="3"/>
        <v>1.4750000000000001</v>
      </c>
      <c r="K6">
        <f t="shared" si="3"/>
        <v>1.71</v>
      </c>
      <c r="L6">
        <f t="shared" si="3"/>
        <v>1.9350000000000001</v>
      </c>
      <c r="M6">
        <f t="shared" si="3"/>
        <v>2.16</v>
      </c>
      <c r="N6">
        <f t="shared" si="3"/>
        <v>2.415</v>
      </c>
      <c r="O6">
        <f t="shared" si="3"/>
        <v>2.69</v>
      </c>
      <c r="P6">
        <f t="shared" si="3"/>
        <v>3.04</v>
      </c>
      <c r="Q6">
        <f t="shared" si="3"/>
        <v>3.4649999999999999</v>
      </c>
    </row>
    <row r="7" spans="1:19">
      <c r="A7" s="6">
        <f t="shared" ref="A7:A70" si="4">POWER($B$1,C7)</f>
        <v>1.1486983549970351</v>
      </c>
      <c r="B7" s="6">
        <f>LOG(A7,2)</f>
        <v>0.20000000000000012</v>
      </c>
      <c r="C7" s="6">
        <v>1</v>
      </c>
      <c r="E7" t="s">
        <v>76</v>
      </c>
      <c r="F7">
        <f>F6</f>
        <v>1</v>
      </c>
      <c r="G7">
        <f>F7+G6</f>
        <v>2.0750000000000002</v>
      </c>
      <c r="H7">
        <f t="shared" ref="H7" si="5">G7+H6</f>
        <v>3.2600000000000002</v>
      </c>
      <c r="I7">
        <f t="shared" ref="I7" si="6">H7+I6</f>
        <v>4.585</v>
      </c>
      <c r="J7">
        <f t="shared" ref="J7" si="7">I7+J6</f>
        <v>6.0600000000000005</v>
      </c>
      <c r="K7">
        <f t="shared" ref="K7" si="8">J7+K6</f>
        <v>7.7700000000000005</v>
      </c>
      <c r="L7">
        <f t="shared" ref="L7" si="9">K7+L6</f>
        <v>9.7050000000000001</v>
      </c>
      <c r="M7">
        <f t="shared" ref="M7" si="10">L7+M6</f>
        <v>11.865</v>
      </c>
      <c r="N7">
        <f t="shared" ref="N7" si="11">M7+N6</f>
        <v>14.280000000000001</v>
      </c>
      <c r="O7">
        <f t="shared" ref="O7" si="12">N7+O6</f>
        <v>16.970000000000002</v>
      </c>
      <c r="P7">
        <f t="shared" ref="P7" si="13">O7+P6</f>
        <v>20.010000000000002</v>
      </c>
      <c r="Q7">
        <f t="shared" ref="Q7" si="14">P7+Q6</f>
        <v>23.475000000000001</v>
      </c>
    </row>
    <row r="8" spans="1:19">
      <c r="A8" s="6">
        <f t="shared" si="4"/>
        <v>1.3195079107728944</v>
      </c>
      <c r="B8" s="6">
        <f t="shared" ref="B8:B71" si="15">LOG(A8,2)</f>
        <v>0.40000000000000024</v>
      </c>
      <c r="C8" s="6">
        <v>2</v>
      </c>
    </row>
    <row r="9" spans="1:19">
      <c r="A9" s="6">
        <f t="shared" si="4"/>
        <v>1.5157165665103984</v>
      </c>
      <c r="B9" s="6">
        <f t="shared" si="15"/>
        <v>0.60000000000000031</v>
      </c>
      <c r="C9" s="6">
        <v>3</v>
      </c>
      <c r="G9">
        <f t="shared" ref="G9:Q9" si="16">G3-F3</f>
        <v>15</v>
      </c>
      <c r="H9">
        <f t="shared" si="16"/>
        <v>22</v>
      </c>
      <c r="I9">
        <f t="shared" si="16"/>
        <v>28</v>
      </c>
      <c r="J9">
        <f t="shared" si="16"/>
        <v>30</v>
      </c>
      <c r="K9">
        <f t="shared" si="16"/>
        <v>47</v>
      </c>
      <c r="L9">
        <f t="shared" si="16"/>
        <v>45</v>
      </c>
      <c r="M9">
        <f t="shared" si="16"/>
        <v>45</v>
      </c>
      <c r="N9">
        <f t="shared" si="16"/>
        <v>51</v>
      </c>
      <c r="O9">
        <f t="shared" si="16"/>
        <v>55</v>
      </c>
      <c r="P9">
        <f t="shared" si="16"/>
        <v>70</v>
      </c>
      <c r="Q9">
        <f t="shared" si="16"/>
        <v>85</v>
      </c>
    </row>
    <row r="10" spans="1:19">
      <c r="A10" s="6">
        <f t="shared" si="4"/>
        <v>1.7411011265922487</v>
      </c>
      <c r="B10" s="6">
        <f t="shared" si="15"/>
        <v>0.80000000000000049</v>
      </c>
      <c r="C10" s="6">
        <v>4</v>
      </c>
    </row>
    <row r="11" spans="1:19">
      <c r="A11" s="6">
        <f t="shared" si="4"/>
        <v>2.0000000000000004</v>
      </c>
      <c r="B11" s="6">
        <f t="shared" si="15"/>
        <v>1.0000000000000002</v>
      </c>
      <c r="C11" s="6">
        <v>5</v>
      </c>
      <c r="G11">
        <f>G6*8</f>
        <v>8.6</v>
      </c>
      <c r="H11">
        <f t="shared" ref="H11:Q11" si="17">H6*8</f>
        <v>9.48</v>
      </c>
      <c r="I11">
        <f t="shared" si="17"/>
        <v>10.6</v>
      </c>
      <c r="J11">
        <f t="shared" si="17"/>
        <v>11.8</v>
      </c>
      <c r="K11">
        <f t="shared" si="17"/>
        <v>13.68</v>
      </c>
      <c r="L11">
        <f t="shared" si="17"/>
        <v>15.48</v>
      </c>
      <c r="M11">
        <f t="shared" si="17"/>
        <v>17.28</v>
      </c>
      <c r="N11">
        <f t="shared" si="17"/>
        <v>19.32</v>
      </c>
      <c r="O11">
        <f t="shared" si="17"/>
        <v>21.52</v>
      </c>
      <c r="P11">
        <f t="shared" si="17"/>
        <v>24.32</v>
      </c>
      <c r="Q11">
        <f t="shared" si="17"/>
        <v>27.72</v>
      </c>
    </row>
    <row r="12" spans="1:19">
      <c r="A12" s="6">
        <f t="shared" si="4"/>
        <v>2.2973967099940706</v>
      </c>
      <c r="B12" s="6">
        <f t="shared" si="15"/>
        <v>1.2000000000000006</v>
      </c>
      <c r="C12" s="6">
        <v>6</v>
      </c>
      <c r="G12">
        <f>G11-G6</f>
        <v>7.5249999999999995</v>
      </c>
      <c r="H12">
        <f t="shared" ref="H12:Q12" si="18">H11-H6</f>
        <v>8.2949999999999999</v>
      </c>
      <c r="I12">
        <f t="shared" si="18"/>
        <v>9.2750000000000004</v>
      </c>
      <c r="J12">
        <f t="shared" si="18"/>
        <v>10.325000000000001</v>
      </c>
      <c r="K12">
        <f t="shared" si="18"/>
        <v>11.969999999999999</v>
      </c>
      <c r="L12">
        <f t="shared" si="18"/>
        <v>13.545</v>
      </c>
      <c r="M12">
        <f t="shared" si="18"/>
        <v>15.120000000000001</v>
      </c>
      <c r="N12">
        <f t="shared" si="18"/>
        <v>16.905000000000001</v>
      </c>
      <c r="O12">
        <f t="shared" si="18"/>
        <v>18.829999999999998</v>
      </c>
      <c r="P12">
        <f t="shared" si="18"/>
        <v>21.28</v>
      </c>
      <c r="Q12">
        <f t="shared" si="18"/>
        <v>24.254999999999999</v>
      </c>
    </row>
    <row r="13" spans="1:19">
      <c r="A13" s="6">
        <f t="shared" si="4"/>
        <v>2.6390158215457897</v>
      </c>
      <c r="B13" s="6">
        <f t="shared" si="15"/>
        <v>1.4000000000000008</v>
      </c>
      <c r="C13" s="6">
        <v>7</v>
      </c>
      <c r="O13">
        <f>Q7*POWER(1.3,1)</f>
        <v>30.517500000000002</v>
      </c>
      <c r="P13">
        <f>Q7*POWER(1.3,2)</f>
        <v>39.672750000000008</v>
      </c>
      <c r="Q13">
        <f>Q7*POWER(1.3,3)</f>
        <v>51.574575000000017</v>
      </c>
    </row>
    <row r="14" spans="1:19">
      <c r="A14" s="6">
        <f t="shared" si="4"/>
        <v>3.0314331330207978</v>
      </c>
      <c r="B14" s="6">
        <f t="shared" si="15"/>
        <v>1.600000000000001</v>
      </c>
      <c r="C14" s="6">
        <v>8</v>
      </c>
      <c r="O14">
        <f>O13-$Q$7</f>
        <v>7.0425000000000004</v>
      </c>
      <c r="P14">
        <f>P13-$Q$7</f>
        <v>16.197750000000006</v>
      </c>
      <c r="Q14">
        <f>Q13-$Q$7</f>
        <v>28.099575000000016</v>
      </c>
    </row>
    <row r="15" spans="1:19">
      <c r="A15" s="6">
        <f t="shared" si="4"/>
        <v>3.4822022531844987</v>
      </c>
      <c r="B15" s="6">
        <f t="shared" si="15"/>
        <v>1.8000000000000009</v>
      </c>
      <c r="C15" s="6">
        <v>9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</row>
    <row r="16" spans="1:19">
      <c r="A16" s="6">
        <f t="shared" si="4"/>
        <v>4.0000000000000027</v>
      </c>
      <c r="B16" s="6">
        <f t="shared" si="15"/>
        <v>2.0000000000000009</v>
      </c>
      <c r="C16" s="7">
        <v>10</v>
      </c>
      <c r="G16">
        <v>0</v>
      </c>
      <c r="H16">
        <v>2</v>
      </c>
      <c r="I16">
        <v>5</v>
      </c>
      <c r="J16">
        <v>7</v>
      </c>
      <c r="K16">
        <v>10</v>
      </c>
      <c r="L16">
        <v>12</v>
      </c>
      <c r="M16">
        <v>15</v>
      </c>
      <c r="N16">
        <v>17</v>
      </c>
      <c r="O16">
        <v>3</v>
      </c>
      <c r="P16">
        <v>8</v>
      </c>
      <c r="Q16">
        <v>13</v>
      </c>
      <c r="R16">
        <v>18</v>
      </c>
    </row>
    <row r="17" spans="1:19">
      <c r="A17" s="6">
        <f t="shared" si="4"/>
        <v>4.5947934199881431</v>
      </c>
      <c r="B17" s="6">
        <f t="shared" si="15"/>
        <v>2.2000000000000011</v>
      </c>
      <c r="C17" s="6">
        <v>11</v>
      </c>
    </row>
    <row r="18" spans="1:19">
      <c r="A18" s="6">
        <f t="shared" si="4"/>
        <v>5.2780316430915812</v>
      </c>
      <c r="B18" s="6">
        <f t="shared" si="15"/>
        <v>2.4000000000000012</v>
      </c>
      <c r="C18" s="6">
        <v>12</v>
      </c>
    </row>
    <row r="19" spans="1:19">
      <c r="A19" s="6">
        <f t="shared" si="4"/>
        <v>6.0628662660415973</v>
      </c>
      <c r="B19" s="6">
        <f t="shared" si="15"/>
        <v>2.6000000000000014</v>
      </c>
      <c r="C19" s="6">
        <v>13</v>
      </c>
    </row>
    <row r="20" spans="1:19">
      <c r="A20" s="6">
        <f t="shared" si="4"/>
        <v>6.9644045063689983</v>
      </c>
      <c r="B20" s="6">
        <f t="shared" si="15"/>
        <v>2.8000000000000012</v>
      </c>
      <c r="C20" s="6">
        <v>14</v>
      </c>
    </row>
    <row r="21" spans="1:19">
      <c r="A21" s="6">
        <f t="shared" si="4"/>
        <v>8.0000000000000071</v>
      </c>
      <c r="B21" s="6">
        <f t="shared" si="15"/>
        <v>3.0000000000000013</v>
      </c>
      <c r="C21" s="6">
        <v>15</v>
      </c>
      <c r="I21">
        <f>POWER(2,13)</f>
        <v>8192</v>
      </c>
    </row>
    <row r="22" spans="1:19">
      <c r="A22" s="6">
        <f t="shared" si="4"/>
        <v>9.1895868399762897</v>
      </c>
      <c r="B22" s="6">
        <f t="shared" si="15"/>
        <v>3.200000000000002</v>
      </c>
      <c r="C22" s="6">
        <v>16</v>
      </c>
    </row>
    <row r="23" spans="1:19">
      <c r="A23" s="6">
        <f t="shared" si="4"/>
        <v>10.556063286183166</v>
      </c>
      <c r="B23" s="6">
        <f t="shared" si="15"/>
        <v>3.4000000000000017</v>
      </c>
      <c r="C23" s="6">
        <v>17</v>
      </c>
      <c r="G23">
        <v>0</v>
      </c>
      <c r="H23">
        <v>10</v>
      </c>
      <c r="I23">
        <v>15</v>
      </c>
      <c r="J23">
        <v>5</v>
      </c>
      <c r="K23">
        <v>2</v>
      </c>
      <c r="L23">
        <v>12</v>
      </c>
      <c r="M23">
        <v>7</v>
      </c>
      <c r="N23">
        <v>17</v>
      </c>
      <c r="O23">
        <v>0</v>
      </c>
      <c r="P23">
        <v>10</v>
      </c>
      <c r="Q23">
        <v>15</v>
      </c>
      <c r="R23">
        <v>5</v>
      </c>
    </row>
    <row r="24" spans="1:19">
      <c r="A24" s="6">
        <f t="shared" si="4"/>
        <v>12.125732532083198</v>
      </c>
      <c r="B24" s="6">
        <f t="shared" si="15"/>
        <v>3.6000000000000019</v>
      </c>
      <c r="C24" s="6">
        <v>18</v>
      </c>
      <c r="E24" s="19" t="s">
        <v>55</v>
      </c>
      <c r="G24" s="19" t="s">
        <v>56</v>
      </c>
      <c r="H24" s="19" t="s">
        <v>57</v>
      </c>
      <c r="I24" s="19" t="s">
        <v>58</v>
      </c>
      <c r="J24" s="19" t="s">
        <v>59</v>
      </c>
      <c r="K24" s="19" t="s">
        <v>60</v>
      </c>
      <c r="L24" s="19" t="s">
        <v>61</v>
      </c>
      <c r="M24" s="19" t="s">
        <v>62</v>
      </c>
      <c r="N24" s="19" t="s">
        <v>63</v>
      </c>
      <c r="O24" s="19" t="s">
        <v>64</v>
      </c>
      <c r="P24" s="20" t="s">
        <v>69</v>
      </c>
      <c r="Q24" s="22" t="s">
        <v>71</v>
      </c>
      <c r="R24" s="22" t="s">
        <v>71</v>
      </c>
      <c r="S24" s="24"/>
    </row>
    <row r="25" spans="1:19">
      <c r="A25" s="6">
        <f t="shared" si="4"/>
        <v>13.928809012738004</v>
      </c>
      <c r="B25" s="6">
        <f t="shared" si="15"/>
        <v>3.800000000000002</v>
      </c>
      <c r="C25" s="6">
        <v>19</v>
      </c>
      <c r="E25" s="21" t="s">
        <v>65</v>
      </c>
      <c r="F25" s="20">
        <v>0</v>
      </c>
      <c r="G25" s="26">
        <v>0</v>
      </c>
      <c r="H25" s="26">
        <v>10</v>
      </c>
      <c r="I25" s="26">
        <v>35</v>
      </c>
      <c r="J25" s="26">
        <v>65</v>
      </c>
      <c r="K25" s="26">
        <v>102</v>
      </c>
      <c r="L25" s="26">
        <v>152</v>
      </c>
      <c r="M25" s="26">
        <v>207</v>
      </c>
      <c r="N25" s="26">
        <v>257</v>
      </c>
      <c r="O25" s="63">
        <v>320</v>
      </c>
      <c r="P25" s="23">
        <v>390</v>
      </c>
      <c r="Q25" s="23">
        <v>455</v>
      </c>
      <c r="R25" s="23">
        <v>525</v>
      </c>
      <c r="S25" s="25"/>
    </row>
    <row r="26" spans="1:19" ht="27.75">
      <c r="A26" s="6">
        <f t="shared" si="4"/>
        <v>16.000000000000021</v>
      </c>
      <c r="B26" s="6">
        <f t="shared" si="15"/>
        <v>4.0000000000000018</v>
      </c>
      <c r="C26" s="7">
        <v>20</v>
      </c>
      <c r="E26" s="21" t="s">
        <v>66</v>
      </c>
      <c r="F26" s="25">
        <f t="shared" ref="F26:Q26" si="19">F25/5</f>
        <v>0</v>
      </c>
      <c r="G26" s="25">
        <f t="shared" si="19"/>
        <v>0</v>
      </c>
      <c r="H26" s="25">
        <f t="shared" si="19"/>
        <v>2</v>
      </c>
      <c r="I26" s="25">
        <f t="shared" si="19"/>
        <v>7</v>
      </c>
      <c r="J26" s="25">
        <f t="shared" si="19"/>
        <v>13</v>
      </c>
      <c r="K26" s="25">
        <f t="shared" si="19"/>
        <v>20.399999999999999</v>
      </c>
      <c r="L26" s="25">
        <f t="shared" si="19"/>
        <v>30.4</v>
      </c>
      <c r="M26" s="25">
        <f t="shared" si="19"/>
        <v>41.4</v>
      </c>
      <c r="N26" s="25">
        <f t="shared" si="19"/>
        <v>51.4</v>
      </c>
      <c r="O26" s="25">
        <f t="shared" si="19"/>
        <v>64</v>
      </c>
      <c r="P26" s="25">
        <f t="shared" si="19"/>
        <v>78</v>
      </c>
      <c r="Q26" s="25">
        <f t="shared" si="19"/>
        <v>91</v>
      </c>
      <c r="R26" s="25">
        <f t="shared" ref="R26" si="20">R25/5</f>
        <v>105</v>
      </c>
    </row>
    <row r="27" spans="1:19" ht="25.5">
      <c r="A27" s="6">
        <f t="shared" si="4"/>
        <v>18.379173679952583</v>
      </c>
      <c r="B27" s="6">
        <f t="shared" si="15"/>
        <v>4.200000000000002</v>
      </c>
      <c r="C27" s="6">
        <v>21</v>
      </c>
      <c r="E27" s="5" t="s">
        <v>67</v>
      </c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9">
      <c r="A28" s="6">
        <f t="shared" si="4"/>
        <v>21.112126572366336</v>
      </c>
      <c r="B28" s="6">
        <f t="shared" si="15"/>
        <v>4.4000000000000021</v>
      </c>
      <c r="C28" s="6">
        <v>22</v>
      </c>
      <c r="E28" t="s">
        <v>75</v>
      </c>
      <c r="F28">
        <f t="shared" ref="F28:Q28" si="21">1+F25/200</f>
        <v>1</v>
      </c>
      <c r="G28">
        <f t="shared" si="21"/>
        <v>1</v>
      </c>
      <c r="H28">
        <f t="shared" si="21"/>
        <v>1.05</v>
      </c>
      <c r="I28">
        <f t="shared" si="21"/>
        <v>1.175</v>
      </c>
      <c r="J28">
        <f t="shared" si="21"/>
        <v>1.325</v>
      </c>
      <c r="K28">
        <f t="shared" si="21"/>
        <v>1.51</v>
      </c>
      <c r="L28">
        <f t="shared" si="21"/>
        <v>1.76</v>
      </c>
      <c r="M28">
        <f t="shared" si="21"/>
        <v>2.0350000000000001</v>
      </c>
      <c r="N28">
        <f t="shared" si="21"/>
        <v>2.2850000000000001</v>
      </c>
      <c r="O28">
        <f t="shared" si="21"/>
        <v>2.6</v>
      </c>
      <c r="P28">
        <f t="shared" si="21"/>
        <v>2.95</v>
      </c>
      <c r="Q28">
        <f t="shared" si="21"/>
        <v>3.2749999999999999</v>
      </c>
      <c r="R28">
        <f t="shared" ref="R28" si="22">1+R25/200</f>
        <v>3.625</v>
      </c>
    </row>
    <row r="29" spans="1:19">
      <c r="A29" s="6">
        <f t="shared" si="4"/>
        <v>24.251465064166407</v>
      </c>
      <c r="B29" s="6">
        <f t="shared" si="15"/>
        <v>4.6000000000000023</v>
      </c>
      <c r="C29" s="6">
        <v>23</v>
      </c>
      <c r="E29" t="s">
        <v>76</v>
      </c>
      <c r="F29">
        <f>F28</f>
        <v>1</v>
      </c>
      <c r="G29">
        <f>F29+G28</f>
        <v>2</v>
      </c>
      <c r="H29">
        <f t="shared" ref="H29" si="23">G29+H28</f>
        <v>3.05</v>
      </c>
      <c r="I29">
        <f t="shared" ref="I29" si="24">H29+I28</f>
        <v>4.2249999999999996</v>
      </c>
      <c r="J29">
        <f t="shared" ref="J29" si="25">I29+J28</f>
        <v>5.55</v>
      </c>
      <c r="K29">
        <f t="shared" ref="K29" si="26">J29+K28</f>
        <v>7.06</v>
      </c>
      <c r="L29">
        <f t="shared" ref="L29" si="27">K29+L28</f>
        <v>8.82</v>
      </c>
      <c r="M29">
        <f t="shared" ref="M29" si="28">L29+M28</f>
        <v>10.855</v>
      </c>
      <c r="N29">
        <f t="shared" ref="N29" si="29">M29+N28</f>
        <v>13.14</v>
      </c>
      <c r="O29">
        <f t="shared" ref="O29" si="30">N29+O28</f>
        <v>15.74</v>
      </c>
      <c r="P29">
        <f t="shared" ref="P29" si="31">O29+P28</f>
        <v>18.690000000000001</v>
      </c>
      <c r="Q29">
        <f t="shared" ref="Q29:R29" si="32">P29+Q28</f>
        <v>21.965</v>
      </c>
      <c r="R29">
        <f t="shared" si="32"/>
        <v>25.59</v>
      </c>
    </row>
    <row r="30" spans="1:19">
      <c r="A30" s="6">
        <f t="shared" si="4"/>
        <v>27.857618025476015</v>
      </c>
      <c r="B30" s="6">
        <f t="shared" si="15"/>
        <v>4.8000000000000025</v>
      </c>
      <c r="C30" s="6">
        <v>24</v>
      </c>
    </row>
    <row r="31" spans="1:19">
      <c r="A31" s="6">
        <f t="shared" si="4"/>
        <v>32.000000000000057</v>
      </c>
      <c r="B31" s="6">
        <f t="shared" si="15"/>
        <v>5.0000000000000027</v>
      </c>
      <c r="C31" s="6">
        <v>25</v>
      </c>
      <c r="G31">
        <f t="shared" ref="G31" si="33">G25-F25</f>
        <v>0</v>
      </c>
      <c r="H31">
        <f t="shared" ref="H31" si="34">H25-G25</f>
        <v>10</v>
      </c>
      <c r="I31">
        <f t="shared" ref="I31" si="35">I25-H25</f>
        <v>25</v>
      </c>
      <c r="J31">
        <f t="shared" ref="J31" si="36">J25-I25</f>
        <v>30</v>
      </c>
      <c r="K31">
        <f t="shared" ref="K31" si="37">K25-J25</f>
        <v>37</v>
      </c>
      <c r="L31">
        <f t="shared" ref="L31" si="38">L25-K25</f>
        <v>50</v>
      </c>
      <c r="M31">
        <f t="shared" ref="M31" si="39">M25-L25</f>
        <v>55</v>
      </c>
      <c r="N31">
        <f t="shared" ref="N31" si="40">N25-M25</f>
        <v>50</v>
      </c>
      <c r="O31">
        <f t="shared" ref="O31" si="41">O25-N25</f>
        <v>63</v>
      </c>
      <c r="P31">
        <f t="shared" ref="P31" si="42">P25-O25</f>
        <v>70</v>
      </c>
      <c r="Q31">
        <f t="shared" ref="Q31:R31" si="43">Q25-P25</f>
        <v>65</v>
      </c>
      <c r="R31">
        <f t="shared" si="43"/>
        <v>70</v>
      </c>
    </row>
    <row r="32" spans="1:19">
      <c r="A32" s="6">
        <f t="shared" si="4"/>
        <v>36.75834735990518</v>
      </c>
      <c r="B32" s="6">
        <f t="shared" si="15"/>
        <v>5.2000000000000028</v>
      </c>
      <c r="C32" s="6">
        <v>26</v>
      </c>
    </row>
    <row r="33" spans="1:18">
      <c r="A33" s="6">
        <f t="shared" si="4"/>
        <v>42.224253144732685</v>
      </c>
      <c r="B33" s="6">
        <f t="shared" si="15"/>
        <v>5.400000000000003</v>
      </c>
      <c r="C33" s="6">
        <v>27</v>
      </c>
      <c r="G33">
        <f>G28*8</f>
        <v>8</v>
      </c>
      <c r="H33">
        <f t="shared" ref="H33:Q33" si="44">H28*8</f>
        <v>8.4</v>
      </c>
      <c r="I33">
        <f t="shared" si="44"/>
        <v>9.4</v>
      </c>
      <c r="J33">
        <f t="shared" si="44"/>
        <v>10.6</v>
      </c>
      <c r="K33">
        <f t="shared" si="44"/>
        <v>12.08</v>
      </c>
      <c r="L33">
        <f t="shared" si="44"/>
        <v>14.08</v>
      </c>
      <c r="M33">
        <f t="shared" si="44"/>
        <v>16.28</v>
      </c>
      <c r="N33">
        <f t="shared" si="44"/>
        <v>18.28</v>
      </c>
      <c r="O33">
        <f t="shared" si="44"/>
        <v>20.8</v>
      </c>
      <c r="P33">
        <f t="shared" si="44"/>
        <v>23.6</v>
      </c>
      <c r="Q33">
        <f t="shared" si="44"/>
        <v>26.2</v>
      </c>
      <c r="R33">
        <f t="shared" ref="R33" si="45">R28*8</f>
        <v>29</v>
      </c>
    </row>
    <row r="34" spans="1:18">
      <c r="A34" s="6">
        <f t="shared" si="4"/>
        <v>48.502930128332828</v>
      </c>
      <c r="B34" s="6">
        <f t="shared" si="15"/>
        <v>5.6000000000000032</v>
      </c>
      <c r="C34" s="6">
        <v>28</v>
      </c>
      <c r="G34">
        <f>G33-G28</f>
        <v>7</v>
      </c>
      <c r="H34">
        <f t="shared" ref="H34:Q34" si="46">H33-H28</f>
        <v>7.3500000000000005</v>
      </c>
      <c r="I34">
        <f t="shared" si="46"/>
        <v>8.2249999999999996</v>
      </c>
      <c r="J34">
        <f t="shared" si="46"/>
        <v>9.2750000000000004</v>
      </c>
      <c r="K34">
        <f t="shared" si="46"/>
        <v>10.57</v>
      </c>
      <c r="L34">
        <f t="shared" si="46"/>
        <v>12.32</v>
      </c>
      <c r="M34">
        <f t="shared" si="46"/>
        <v>14.245000000000001</v>
      </c>
      <c r="N34">
        <f t="shared" si="46"/>
        <v>15.995000000000001</v>
      </c>
      <c r="O34">
        <f t="shared" si="46"/>
        <v>18.2</v>
      </c>
      <c r="P34">
        <f t="shared" si="46"/>
        <v>20.650000000000002</v>
      </c>
      <c r="Q34">
        <f t="shared" si="46"/>
        <v>22.925000000000001</v>
      </c>
      <c r="R34">
        <f t="shared" ref="R34" si="47">R33-R28</f>
        <v>25.375</v>
      </c>
    </row>
    <row r="35" spans="1:18">
      <c r="A35" s="6">
        <f t="shared" si="4"/>
        <v>55.715236050952051</v>
      </c>
      <c r="B35" s="6">
        <f t="shared" si="15"/>
        <v>5.8000000000000034</v>
      </c>
      <c r="C35" s="6">
        <v>29</v>
      </c>
      <c r="O35">
        <f>Q29*POWER(1.3,1)</f>
        <v>28.554500000000001</v>
      </c>
      <c r="P35">
        <f>Q29*POWER(1.3,2)</f>
        <v>37.120850000000004</v>
      </c>
      <c r="Q35">
        <f>Q29*POWER(1.3,3)</f>
        <v>48.25710500000001</v>
      </c>
      <c r="R35">
        <f>R29*POWER(1.3,3)</f>
        <v>56.221230000000013</v>
      </c>
    </row>
    <row r="36" spans="1:18">
      <c r="A36" s="6">
        <f t="shared" si="4"/>
        <v>64.000000000000114</v>
      </c>
      <c r="B36" s="6">
        <f t="shared" si="15"/>
        <v>6.0000000000000027</v>
      </c>
      <c r="C36" s="7">
        <v>30</v>
      </c>
      <c r="O36">
        <f>O35-$Q$7</f>
        <v>5.0794999999999995</v>
      </c>
      <c r="P36">
        <f>P35-$Q$7</f>
        <v>13.645850000000003</v>
      </c>
      <c r="Q36">
        <f>Q35-$Q$7</f>
        <v>24.782105000000008</v>
      </c>
      <c r="R36">
        <f>R35-$Q$7</f>
        <v>32.746230000000011</v>
      </c>
    </row>
    <row r="37" spans="1:18">
      <c r="A37" s="6">
        <f t="shared" si="4"/>
        <v>73.516694719810388</v>
      </c>
      <c r="B37" s="6">
        <f t="shared" si="15"/>
        <v>6.2000000000000037</v>
      </c>
      <c r="C37" s="6">
        <v>31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</row>
    <row r="38" spans="1:18">
      <c r="A38" s="6">
        <f t="shared" si="4"/>
        <v>84.448506289465413</v>
      </c>
      <c r="B38" s="6">
        <f t="shared" si="15"/>
        <v>6.4000000000000039</v>
      </c>
      <c r="C38" s="6">
        <v>32</v>
      </c>
      <c r="G38">
        <v>0</v>
      </c>
      <c r="H38">
        <v>2</v>
      </c>
      <c r="I38">
        <v>5</v>
      </c>
      <c r="J38">
        <v>7</v>
      </c>
      <c r="K38">
        <v>10</v>
      </c>
      <c r="L38">
        <v>12</v>
      </c>
      <c r="M38">
        <v>15</v>
      </c>
      <c r="N38">
        <v>17</v>
      </c>
      <c r="O38">
        <v>3</v>
      </c>
      <c r="P38">
        <v>8</v>
      </c>
      <c r="Q38">
        <v>13</v>
      </c>
      <c r="R38">
        <v>13</v>
      </c>
    </row>
    <row r="39" spans="1:18">
      <c r="A39" s="6">
        <f t="shared" si="4"/>
        <v>97.005860256665699</v>
      </c>
      <c r="B39" s="6">
        <f t="shared" si="15"/>
        <v>6.6000000000000032</v>
      </c>
      <c r="C39" s="6">
        <v>33</v>
      </c>
    </row>
    <row r="40" spans="1:18">
      <c r="A40" s="6">
        <f t="shared" si="4"/>
        <v>111.43047210190414</v>
      </c>
      <c r="B40" s="6">
        <f t="shared" si="15"/>
        <v>6.8000000000000034</v>
      </c>
      <c r="C40" s="6">
        <v>34</v>
      </c>
    </row>
    <row r="41" spans="1:18">
      <c r="A41" s="6">
        <f t="shared" si="4"/>
        <v>128.00000000000031</v>
      </c>
      <c r="B41" s="6">
        <f t="shared" si="15"/>
        <v>7.0000000000000036</v>
      </c>
      <c r="C41" s="6">
        <v>35</v>
      </c>
    </row>
    <row r="42" spans="1:18">
      <c r="A42" s="6">
        <f t="shared" si="4"/>
        <v>147.03338943962083</v>
      </c>
      <c r="B42" s="6">
        <f t="shared" si="15"/>
        <v>7.2000000000000037</v>
      </c>
      <c r="C42" s="6">
        <v>36</v>
      </c>
    </row>
    <row r="43" spans="1:18">
      <c r="A43" s="6">
        <f t="shared" si="4"/>
        <v>168.89701257893086</v>
      </c>
      <c r="B43" s="6">
        <f t="shared" si="15"/>
        <v>7.4000000000000039</v>
      </c>
      <c r="C43" s="6">
        <v>37</v>
      </c>
      <c r="I43">
        <f>POWER(2,13)</f>
        <v>8192</v>
      </c>
    </row>
    <row r="44" spans="1:18">
      <c r="A44" s="6">
        <f t="shared" si="4"/>
        <v>194.01172051333143</v>
      </c>
      <c r="B44" s="6">
        <f t="shared" si="15"/>
        <v>7.6000000000000041</v>
      </c>
      <c r="C44" s="6">
        <v>38</v>
      </c>
    </row>
    <row r="45" spans="1:18">
      <c r="A45" s="6">
        <f t="shared" si="4"/>
        <v>222.86094420380837</v>
      </c>
      <c r="B45" s="6">
        <f t="shared" si="15"/>
        <v>7.8000000000000034</v>
      </c>
      <c r="C45" s="6">
        <v>39</v>
      </c>
    </row>
    <row r="46" spans="1:18">
      <c r="A46" s="6">
        <f t="shared" si="4"/>
        <v>256.00000000000068</v>
      </c>
      <c r="B46" s="6">
        <f t="shared" si="15"/>
        <v>8.0000000000000036</v>
      </c>
      <c r="C46" s="7">
        <v>40</v>
      </c>
    </row>
    <row r="47" spans="1:18">
      <c r="A47" s="6">
        <f t="shared" si="4"/>
        <v>294.06677887924178</v>
      </c>
      <c r="B47" s="6">
        <f t="shared" si="15"/>
        <v>8.2000000000000046</v>
      </c>
      <c r="C47" s="6">
        <v>41</v>
      </c>
    </row>
    <row r="48" spans="1:18">
      <c r="A48" s="6">
        <f t="shared" si="4"/>
        <v>337.79402515786188</v>
      </c>
      <c r="B48" s="6">
        <f t="shared" si="15"/>
        <v>8.4000000000000039</v>
      </c>
      <c r="C48" s="6">
        <v>42</v>
      </c>
    </row>
    <row r="49" spans="1:3">
      <c r="A49" s="6">
        <f t="shared" si="4"/>
        <v>388.02344102666302</v>
      </c>
      <c r="B49" s="6">
        <f t="shared" si="15"/>
        <v>8.6000000000000032</v>
      </c>
      <c r="C49" s="6">
        <v>43</v>
      </c>
    </row>
    <row r="50" spans="1:3">
      <c r="A50" s="6">
        <f t="shared" si="4"/>
        <v>445.72188840761686</v>
      </c>
      <c r="B50" s="6">
        <f t="shared" si="15"/>
        <v>8.8000000000000043</v>
      </c>
      <c r="C50" s="6">
        <v>44</v>
      </c>
    </row>
    <row r="51" spans="1:3">
      <c r="A51" s="6">
        <f t="shared" si="4"/>
        <v>512.00000000000148</v>
      </c>
      <c r="B51" s="6">
        <f t="shared" si="15"/>
        <v>9.0000000000000036</v>
      </c>
      <c r="C51" s="6">
        <v>45</v>
      </c>
    </row>
    <row r="52" spans="1:3">
      <c r="A52" s="6">
        <f t="shared" si="4"/>
        <v>588.13355775848368</v>
      </c>
      <c r="B52" s="6">
        <f t="shared" si="15"/>
        <v>9.2000000000000046</v>
      </c>
      <c r="C52" s="6">
        <v>46</v>
      </c>
    </row>
    <row r="53" spans="1:3">
      <c r="A53" s="6">
        <f t="shared" si="4"/>
        <v>675.58805031572388</v>
      </c>
      <c r="B53" s="6">
        <f t="shared" si="15"/>
        <v>9.4000000000000039</v>
      </c>
      <c r="C53" s="6">
        <v>47</v>
      </c>
    </row>
    <row r="54" spans="1:3">
      <c r="A54" s="6">
        <f t="shared" si="4"/>
        <v>776.04688205332627</v>
      </c>
      <c r="B54" s="6">
        <f t="shared" si="15"/>
        <v>9.600000000000005</v>
      </c>
      <c r="C54" s="6">
        <v>48</v>
      </c>
    </row>
    <row r="55" spans="1:3">
      <c r="A55" s="6">
        <f t="shared" si="4"/>
        <v>891.44377681523406</v>
      </c>
      <c r="B55" s="6">
        <f t="shared" si="15"/>
        <v>9.800000000000006</v>
      </c>
      <c r="C55" s="6">
        <v>49</v>
      </c>
    </row>
    <row r="56" spans="1:3">
      <c r="A56" s="6">
        <f t="shared" si="4"/>
        <v>1024.0000000000034</v>
      </c>
      <c r="B56" s="6">
        <f t="shared" si="15"/>
        <v>10.000000000000005</v>
      </c>
      <c r="C56" s="7">
        <v>50</v>
      </c>
    </row>
    <row r="57" spans="1:3">
      <c r="A57" s="6">
        <f t="shared" si="4"/>
        <v>1176.2671155169678</v>
      </c>
      <c r="B57" s="6">
        <f t="shared" si="15"/>
        <v>10.200000000000005</v>
      </c>
      <c r="C57" s="6">
        <v>51</v>
      </c>
    </row>
    <row r="58" spans="1:3">
      <c r="A58" s="6">
        <f t="shared" si="4"/>
        <v>1351.1761006314484</v>
      </c>
      <c r="B58" s="6">
        <f t="shared" si="15"/>
        <v>10.400000000000006</v>
      </c>
      <c r="C58" s="6">
        <v>52</v>
      </c>
    </row>
    <row r="59" spans="1:3">
      <c r="A59" s="6">
        <f t="shared" si="4"/>
        <v>1552.093764106653</v>
      </c>
      <c r="B59" s="6">
        <f t="shared" si="15"/>
        <v>10.600000000000005</v>
      </c>
      <c r="C59" s="6">
        <v>53</v>
      </c>
    </row>
    <row r="60" spans="1:3">
      <c r="A60" s="6">
        <f t="shared" si="4"/>
        <v>1782.8875536304683</v>
      </c>
      <c r="B60" s="6">
        <f t="shared" si="15"/>
        <v>10.800000000000006</v>
      </c>
      <c r="C60" s="6">
        <v>54</v>
      </c>
    </row>
    <row r="61" spans="1:3">
      <c r="A61" s="6">
        <f t="shared" si="4"/>
        <v>2048.0000000000077</v>
      </c>
      <c r="B61" s="6">
        <f t="shared" si="15"/>
        <v>11.000000000000005</v>
      </c>
      <c r="C61" s="6">
        <v>55</v>
      </c>
    </row>
    <row r="62" spans="1:3">
      <c r="A62" s="6">
        <f t="shared" si="4"/>
        <v>2352.5342310339365</v>
      </c>
      <c r="B62" s="6">
        <f t="shared" si="15"/>
        <v>11.200000000000006</v>
      </c>
      <c r="C62" s="6">
        <v>56</v>
      </c>
    </row>
    <row r="63" spans="1:3">
      <c r="A63" s="6">
        <f t="shared" si="4"/>
        <v>2702.3522012628982</v>
      </c>
      <c r="B63" s="6">
        <f t="shared" si="15"/>
        <v>11.400000000000006</v>
      </c>
      <c r="C63" s="6">
        <v>57</v>
      </c>
    </row>
    <row r="64" spans="1:3">
      <c r="A64" s="6">
        <f t="shared" si="4"/>
        <v>3104.1875282133069</v>
      </c>
      <c r="B64" s="6">
        <f t="shared" si="15"/>
        <v>11.600000000000007</v>
      </c>
      <c r="C64" s="6">
        <v>58</v>
      </c>
    </row>
    <row r="65" spans="1:3">
      <c r="A65" s="6">
        <f t="shared" si="4"/>
        <v>3565.7751072609381</v>
      </c>
      <c r="B65" s="6">
        <f t="shared" si="15"/>
        <v>11.800000000000008</v>
      </c>
      <c r="C65" s="6">
        <v>59</v>
      </c>
    </row>
    <row r="66" spans="1:3">
      <c r="A66" s="6">
        <f t="shared" si="4"/>
        <v>4096.0000000000164</v>
      </c>
      <c r="B66" s="6">
        <f t="shared" si="15"/>
        <v>12.000000000000007</v>
      </c>
      <c r="C66" s="7">
        <v>60</v>
      </c>
    </row>
    <row r="67" spans="1:3">
      <c r="A67" s="6">
        <f t="shared" si="4"/>
        <v>4705.068462067874</v>
      </c>
      <c r="B67" s="6">
        <f t="shared" si="15"/>
        <v>12.200000000000006</v>
      </c>
      <c r="C67" s="6">
        <v>61</v>
      </c>
    </row>
    <row r="68" spans="1:3">
      <c r="A68" s="6">
        <f t="shared" si="4"/>
        <v>5404.7044025257965</v>
      </c>
      <c r="B68" s="6">
        <f t="shared" si="15"/>
        <v>12.400000000000007</v>
      </c>
      <c r="C68" s="6">
        <v>62</v>
      </c>
    </row>
    <row r="69" spans="1:3">
      <c r="A69" s="6">
        <f t="shared" si="4"/>
        <v>6208.3750564266165</v>
      </c>
      <c r="B69" s="6">
        <f t="shared" si="15"/>
        <v>12.600000000000007</v>
      </c>
      <c r="C69" s="6">
        <v>63</v>
      </c>
    </row>
    <row r="70" spans="1:3">
      <c r="A70" s="6">
        <f t="shared" si="4"/>
        <v>7131.5502145218798</v>
      </c>
      <c r="B70" s="6">
        <f t="shared" si="15"/>
        <v>12.800000000000008</v>
      </c>
      <c r="C70" s="6">
        <v>64</v>
      </c>
    </row>
    <row r="71" spans="1:3">
      <c r="A71" s="6">
        <f t="shared" ref="A71:A134" si="48">POWER($B$1,C71)</f>
        <v>8192.0000000000364</v>
      </c>
      <c r="B71" s="6">
        <f t="shared" si="15"/>
        <v>13.000000000000007</v>
      </c>
      <c r="C71" s="6">
        <v>65</v>
      </c>
    </row>
    <row r="72" spans="1:3">
      <c r="A72" s="6">
        <f t="shared" si="48"/>
        <v>9410.1369241357534</v>
      </c>
      <c r="B72" s="6">
        <f t="shared" ref="B72:B135" si="49">LOG(A72,2)</f>
        <v>13.200000000000006</v>
      </c>
      <c r="C72" s="6">
        <v>66</v>
      </c>
    </row>
    <row r="73" spans="1:3">
      <c r="A73" s="6">
        <f t="shared" si="48"/>
        <v>10809.408805051598</v>
      </c>
      <c r="B73" s="6">
        <f t="shared" si="49"/>
        <v>13.400000000000007</v>
      </c>
      <c r="C73" s="6">
        <v>67</v>
      </c>
    </row>
    <row r="74" spans="1:3">
      <c r="A74" s="6">
        <f t="shared" si="48"/>
        <v>12416.750112853239</v>
      </c>
      <c r="B74" s="6">
        <f t="shared" si="49"/>
        <v>13.600000000000007</v>
      </c>
      <c r="C74" s="6">
        <v>68</v>
      </c>
    </row>
    <row r="75" spans="1:3">
      <c r="A75" s="6">
        <f t="shared" si="48"/>
        <v>14263.100429043763</v>
      </c>
      <c r="B75" s="6">
        <f t="shared" si="49"/>
        <v>13.800000000000008</v>
      </c>
      <c r="C75" s="6">
        <v>69</v>
      </c>
    </row>
    <row r="76" spans="1:3">
      <c r="A76" s="6">
        <f t="shared" si="48"/>
        <v>16384.000000000076</v>
      </c>
      <c r="B76" s="6">
        <f t="shared" si="49"/>
        <v>14.000000000000007</v>
      </c>
      <c r="C76" s="7">
        <v>70</v>
      </c>
    </row>
    <row r="77" spans="1:3">
      <c r="A77" s="6">
        <f t="shared" si="48"/>
        <v>18820.27384827151</v>
      </c>
      <c r="B77" s="6">
        <f t="shared" si="49"/>
        <v>14.200000000000008</v>
      </c>
      <c r="C77" s="6">
        <v>71</v>
      </c>
    </row>
    <row r="78" spans="1:3">
      <c r="A78" s="6">
        <f t="shared" si="48"/>
        <v>21618.817610103204</v>
      </c>
      <c r="B78" s="6">
        <f t="shared" si="49"/>
        <v>14.400000000000007</v>
      </c>
      <c r="C78" s="6">
        <v>72</v>
      </c>
    </row>
    <row r="79" spans="1:3">
      <c r="A79" s="6">
        <f t="shared" si="48"/>
        <v>24833.500225706484</v>
      </c>
      <c r="B79" s="6">
        <f t="shared" si="49"/>
        <v>14.600000000000007</v>
      </c>
      <c r="C79" s="6">
        <v>73</v>
      </c>
    </row>
    <row r="80" spans="1:3">
      <c r="A80" s="6">
        <f t="shared" si="48"/>
        <v>28526.200858087537</v>
      </c>
      <c r="B80" s="6">
        <f t="shared" si="49"/>
        <v>14.800000000000008</v>
      </c>
      <c r="C80" s="6">
        <v>74</v>
      </c>
    </row>
    <row r="81" spans="1:3">
      <c r="A81" s="6">
        <f t="shared" si="48"/>
        <v>32768.00000000016</v>
      </c>
      <c r="B81" s="6">
        <f t="shared" si="49"/>
        <v>15.000000000000007</v>
      </c>
      <c r="C81" s="6">
        <v>75</v>
      </c>
    </row>
    <row r="82" spans="1:3">
      <c r="A82" s="6">
        <f t="shared" si="48"/>
        <v>37640.547696543035</v>
      </c>
      <c r="B82" s="6">
        <f t="shared" si="49"/>
        <v>15.200000000000008</v>
      </c>
      <c r="C82" s="6">
        <v>76</v>
      </c>
    </row>
    <row r="83" spans="1:3">
      <c r="A83" s="6">
        <f t="shared" si="48"/>
        <v>43237.635220206423</v>
      </c>
      <c r="B83" s="6">
        <f t="shared" si="49"/>
        <v>15.400000000000007</v>
      </c>
      <c r="C83" s="6">
        <v>77</v>
      </c>
    </row>
    <row r="84" spans="1:3">
      <c r="A84" s="6">
        <f t="shared" si="48"/>
        <v>49667.000451412976</v>
      </c>
      <c r="B84" s="6">
        <f t="shared" si="49"/>
        <v>15.600000000000007</v>
      </c>
      <c r="C84" s="6">
        <v>78</v>
      </c>
    </row>
    <row r="85" spans="1:3">
      <c r="A85" s="6">
        <f t="shared" si="48"/>
        <v>57052.401716175089</v>
      </c>
      <c r="B85" s="6">
        <f t="shared" si="49"/>
        <v>15.800000000000008</v>
      </c>
      <c r="C85" s="6">
        <v>79</v>
      </c>
    </row>
    <row r="86" spans="1:3">
      <c r="A86" s="6">
        <f t="shared" si="48"/>
        <v>65536.000000000349</v>
      </c>
      <c r="B86" s="6">
        <f t="shared" si="49"/>
        <v>16.000000000000007</v>
      </c>
      <c r="C86" s="7">
        <v>80</v>
      </c>
    </row>
    <row r="87" spans="1:3">
      <c r="A87" s="6">
        <f t="shared" si="48"/>
        <v>75281.0953930861</v>
      </c>
      <c r="B87" s="6">
        <f t="shared" si="49"/>
        <v>16.200000000000006</v>
      </c>
      <c r="C87" s="6">
        <v>81</v>
      </c>
    </row>
    <row r="88" spans="1:3">
      <c r="A88" s="6">
        <f t="shared" si="48"/>
        <v>86475.270440412874</v>
      </c>
      <c r="B88" s="6">
        <f t="shared" si="49"/>
        <v>16.400000000000009</v>
      </c>
      <c r="C88" s="6">
        <v>82</v>
      </c>
    </row>
    <row r="89" spans="1:3">
      <c r="A89" s="6">
        <f t="shared" si="48"/>
        <v>99334.000902825996</v>
      </c>
      <c r="B89" s="6">
        <f t="shared" si="49"/>
        <v>16.600000000000009</v>
      </c>
      <c r="C89" s="6">
        <v>83</v>
      </c>
    </row>
    <row r="90" spans="1:3">
      <c r="A90" s="6">
        <f t="shared" si="48"/>
        <v>114104.80343235022</v>
      </c>
      <c r="B90" s="6">
        <f t="shared" si="49"/>
        <v>16.800000000000008</v>
      </c>
      <c r="C90" s="6">
        <v>84</v>
      </c>
    </row>
    <row r="91" spans="1:3">
      <c r="A91" s="6">
        <f t="shared" si="48"/>
        <v>131072.00000000073</v>
      </c>
      <c r="B91" s="6">
        <f t="shared" si="49"/>
        <v>17.000000000000007</v>
      </c>
      <c r="C91" s="6">
        <v>85</v>
      </c>
    </row>
    <row r="92" spans="1:3">
      <c r="A92" s="6">
        <f t="shared" si="48"/>
        <v>150562.19078617223</v>
      </c>
      <c r="B92" s="6">
        <f t="shared" si="49"/>
        <v>17.200000000000006</v>
      </c>
      <c r="C92" s="6">
        <v>86</v>
      </c>
    </row>
    <row r="93" spans="1:3">
      <c r="A93" s="6">
        <f t="shared" si="48"/>
        <v>172950.54088082581</v>
      </c>
      <c r="B93" s="6">
        <f t="shared" si="49"/>
        <v>17.400000000000009</v>
      </c>
      <c r="C93" s="6">
        <v>87</v>
      </c>
    </row>
    <row r="94" spans="1:3">
      <c r="A94" s="6">
        <f t="shared" si="48"/>
        <v>198668.00180565205</v>
      </c>
      <c r="B94" s="6">
        <f t="shared" si="49"/>
        <v>17.600000000000009</v>
      </c>
      <c r="C94" s="6">
        <v>88</v>
      </c>
    </row>
    <row r="95" spans="1:3">
      <c r="A95" s="6">
        <f t="shared" si="48"/>
        <v>228209.60686470056</v>
      </c>
      <c r="B95" s="6">
        <f t="shared" si="49"/>
        <v>17.800000000000011</v>
      </c>
      <c r="C95" s="6">
        <v>89</v>
      </c>
    </row>
    <row r="96" spans="1:3">
      <c r="A96" s="6">
        <f t="shared" si="48"/>
        <v>262144.00000000157</v>
      </c>
      <c r="B96" s="6">
        <f t="shared" si="49"/>
        <v>18.000000000000007</v>
      </c>
      <c r="C96" s="7">
        <v>90</v>
      </c>
    </row>
    <row r="97" spans="1:3">
      <c r="A97" s="6">
        <f t="shared" si="48"/>
        <v>301124.38157234452</v>
      </c>
      <c r="B97" s="6">
        <f t="shared" si="49"/>
        <v>18.200000000000006</v>
      </c>
      <c r="C97" s="6">
        <v>91</v>
      </c>
    </row>
    <row r="98" spans="1:3">
      <c r="A98" s="6">
        <f t="shared" si="48"/>
        <v>345901.08176165173</v>
      </c>
      <c r="B98" s="6">
        <f t="shared" si="49"/>
        <v>18.400000000000009</v>
      </c>
      <c r="C98" s="6">
        <v>92</v>
      </c>
    </row>
    <row r="99" spans="1:3">
      <c r="A99" s="6">
        <f t="shared" si="48"/>
        <v>397336.00361130427</v>
      </c>
      <c r="B99" s="6">
        <f t="shared" si="49"/>
        <v>18.600000000000012</v>
      </c>
      <c r="C99" s="6">
        <v>93</v>
      </c>
    </row>
    <row r="100" spans="1:3">
      <c r="A100" s="6">
        <f t="shared" si="48"/>
        <v>456419.21372940112</v>
      </c>
      <c r="B100" s="6">
        <f t="shared" si="49"/>
        <v>18.800000000000011</v>
      </c>
      <c r="C100" s="6">
        <v>94</v>
      </c>
    </row>
    <row r="101" spans="1:3">
      <c r="A101" s="6">
        <f t="shared" si="48"/>
        <v>524288.00000000338</v>
      </c>
      <c r="B101" s="6">
        <f t="shared" si="49"/>
        <v>19.000000000000011</v>
      </c>
      <c r="C101" s="6">
        <v>95</v>
      </c>
    </row>
    <row r="102" spans="1:3">
      <c r="A102" s="6">
        <f t="shared" si="48"/>
        <v>602248.76314468938</v>
      </c>
      <c r="B102" s="6">
        <f t="shared" si="49"/>
        <v>19.20000000000001</v>
      </c>
      <c r="C102" s="6">
        <v>96</v>
      </c>
    </row>
    <row r="103" spans="1:3">
      <c r="A103" s="6">
        <f t="shared" si="48"/>
        <v>691802.16352330381</v>
      </c>
      <c r="B103" s="6">
        <f t="shared" si="49"/>
        <v>19.400000000000009</v>
      </c>
      <c r="C103" s="6">
        <v>97</v>
      </c>
    </row>
    <row r="104" spans="1:3">
      <c r="A104" s="6">
        <f t="shared" si="48"/>
        <v>794672.00722260878</v>
      </c>
      <c r="B104" s="6">
        <f t="shared" si="49"/>
        <v>19.600000000000012</v>
      </c>
      <c r="C104" s="6">
        <v>98</v>
      </c>
    </row>
    <row r="105" spans="1:3">
      <c r="A105" s="6">
        <f t="shared" si="48"/>
        <v>912838.42745880282</v>
      </c>
      <c r="B105" s="6">
        <f t="shared" si="49"/>
        <v>19.800000000000011</v>
      </c>
      <c r="C105" s="6">
        <v>99</v>
      </c>
    </row>
    <row r="106" spans="1:3">
      <c r="A106" s="6">
        <f t="shared" si="48"/>
        <v>1048576.000000007</v>
      </c>
      <c r="B106" s="6">
        <f t="shared" si="49"/>
        <v>20.000000000000011</v>
      </c>
      <c r="C106" s="7">
        <v>100</v>
      </c>
    </row>
    <row r="107" spans="1:3">
      <c r="A107" s="6">
        <f t="shared" si="48"/>
        <v>1204497.526289379</v>
      </c>
      <c r="B107" s="6">
        <f t="shared" si="49"/>
        <v>20.20000000000001</v>
      </c>
      <c r="C107" s="6">
        <v>101</v>
      </c>
    </row>
    <row r="108" spans="1:3">
      <c r="A108" s="6">
        <f t="shared" si="48"/>
        <v>1383604.3270466076</v>
      </c>
      <c r="B108" s="6">
        <f t="shared" si="49"/>
        <v>20.400000000000009</v>
      </c>
      <c r="C108" s="6">
        <v>102</v>
      </c>
    </row>
    <row r="109" spans="1:3">
      <c r="A109" s="6">
        <f t="shared" si="48"/>
        <v>1589344.0144452183</v>
      </c>
      <c r="B109" s="6">
        <f t="shared" si="49"/>
        <v>20.600000000000012</v>
      </c>
      <c r="C109" s="6">
        <v>103</v>
      </c>
    </row>
    <row r="110" spans="1:3">
      <c r="A110" s="6">
        <f t="shared" si="48"/>
        <v>1825676.8549176061</v>
      </c>
      <c r="B110" s="6">
        <f t="shared" si="49"/>
        <v>20.800000000000011</v>
      </c>
      <c r="C110" s="6">
        <v>104</v>
      </c>
    </row>
    <row r="111" spans="1:3">
      <c r="A111" s="6">
        <f t="shared" si="48"/>
        <v>2097152.0000000149</v>
      </c>
      <c r="B111" s="6">
        <f t="shared" si="49"/>
        <v>21.000000000000011</v>
      </c>
      <c r="C111" s="6">
        <v>105</v>
      </c>
    </row>
    <row r="112" spans="1:3">
      <c r="A112" s="6">
        <f t="shared" si="48"/>
        <v>2408995.0525787589</v>
      </c>
      <c r="B112" s="6">
        <f t="shared" si="49"/>
        <v>21.20000000000001</v>
      </c>
      <c r="C112" s="6">
        <v>106</v>
      </c>
    </row>
    <row r="113" spans="1:3">
      <c r="A113" s="6">
        <f t="shared" si="48"/>
        <v>2767208.6540932166</v>
      </c>
      <c r="B113" s="6">
        <f t="shared" si="49"/>
        <v>21.400000000000013</v>
      </c>
      <c r="C113" s="6">
        <v>107</v>
      </c>
    </row>
    <row r="114" spans="1:3">
      <c r="A114" s="6">
        <f t="shared" si="48"/>
        <v>3178688.0288904374</v>
      </c>
      <c r="B114" s="6">
        <f t="shared" si="49"/>
        <v>21.600000000000012</v>
      </c>
      <c r="C114" s="6">
        <v>108</v>
      </c>
    </row>
    <row r="115" spans="1:3">
      <c r="A115" s="6">
        <f t="shared" si="48"/>
        <v>3651353.7098352131</v>
      </c>
      <c r="B115" s="6">
        <f t="shared" si="49"/>
        <v>21.800000000000011</v>
      </c>
      <c r="C115" s="6">
        <v>109</v>
      </c>
    </row>
    <row r="116" spans="1:3">
      <c r="A116" s="6">
        <f t="shared" si="48"/>
        <v>4194304.0000000307</v>
      </c>
      <c r="B116" s="6">
        <f t="shared" si="49"/>
        <v>22.000000000000011</v>
      </c>
      <c r="C116" s="7">
        <v>110</v>
      </c>
    </row>
    <row r="117" spans="1:3">
      <c r="A117" s="6">
        <f t="shared" si="48"/>
        <v>4817990.1051575188</v>
      </c>
      <c r="B117" s="6">
        <f t="shared" si="49"/>
        <v>22.20000000000001</v>
      </c>
      <c r="C117" s="6">
        <v>111</v>
      </c>
    </row>
    <row r="118" spans="1:3">
      <c r="A118" s="6">
        <f t="shared" si="48"/>
        <v>5534417.3081864351</v>
      </c>
      <c r="B118" s="6">
        <f t="shared" si="49"/>
        <v>22.400000000000013</v>
      </c>
      <c r="C118" s="6">
        <v>112</v>
      </c>
    </row>
    <row r="119" spans="1:3">
      <c r="A119" s="6">
        <f t="shared" si="48"/>
        <v>6357376.0577808768</v>
      </c>
      <c r="B119" s="6">
        <f t="shared" si="49"/>
        <v>22.600000000000012</v>
      </c>
      <c r="C119" s="6">
        <v>113</v>
      </c>
    </row>
    <row r="120" spans="1:3">
      <c r="A120" s="6">
        <f t="shared" si="48"/>
        <v>7302707.4196704291</v>
      </c>
      <c r="B120" s="6">
        <f t="shared" si="49"/>
        <v>22.800000000000011</v>
      </c>
      <c r="C120" s="6">
        <v>114</v>
      </c>
    </row>
    <row r="121" spans="1:3">
      <c r="A121" s="6">
        <f t="shared" si="48"/>
        <v>8388608.0000000652</v>
      </c>
      <c r="B121" s="6">
        <f t="shared" si="49"/>
        <v>23.000000000000011</v>
      </c>
      <c r="C121" s="6">
        <v>115</v>
      </c>
    </row>
    <row r="122" spans="1:3">
      <c r="A122" s="6">
        <f t="shared" si="48"/>
        <v>9635980.2103150431</v>
      </c>
      <c r="B122" s="6">
        <f t="shared" si="49"/>
        <v>23.200000000000014</v>
      </c>
      <c r="C122" s="6">
        <v>116</v>
      </c>
    </row>
    <row r="123" spans="1:3">
      <c r="A123" s="6">
        <f t="shared" si="48"/>
        <v>11068834.616372872</v>
      </c>
      <c r="B123" s="6">
        <f t="shared" si="49"/>
        <v>23.400000000000013</v>
      </c>
      <c r="C123" s="6">
        <v>117</v>
      </c>
    </row>
    <row r="124" spans="1:3">
      <c r="A124" s="6">
        <f t="shared" si="48"/>
        <v>12714752.115561755</v>
      </c>
      <c r="B124" s="6">
        <f t="shared" si="49"/>
        <v>23.600000000000016</v>
      </c>
      <c r="C124" s="6">
        <v>118</v>
      </c>
    </row>
    <row r="125" spans="1:3">
      <c r="A125" s="6">
        <f t="shared" si="48"/>
        <v>14605414.839340866</v>
      </c>
      <c r="B125" s="6">
        <f t="shared" si="49"/>
        <v>23.800000000000011</v>
      </c>
      <c r="C125" s="6">
        <v>119</v>
      </c>
    </row>
    <row r="126" spans="1:3">
      <c r="A126" s="6">
        <f t="shared" si="48"/>
        <v>16777216.000000134</v>
      </c>
      <c r="B126" s="6">
        <f t="shared" si="49"/>
        <v>24.000000000000014</v>
      </c>
      <c r="C126" s="7">
        <v>120</v>
      </c>
    </row>
    <row r="127" spans="1:3">
      <c r="A127" s="6">
        <f t="shared" si="48"/>
        <v>19271960.420630097</v>
      </c>
      <c r="B127" s="6">
        <f t="shared" si="49"/>
        <v>24.20000000000001</v>
      </c>
      <c r="C127" s="6">
        <v>121</v>
      </c>
    </row>
    <row r="128" spans="1:3">
      <c r="A128" s="6">
        <f t="shared" si="48"/>
        <v>22137669.232745752</v>
      </c>
      <c r="B128" s="6">
        <f t="shared" si="49"/>
        <v>24.400000000000013</v>
      </c>
      <c r="C128" s="6">
        <v>122</v>
      </c>
    </row>
    <row r="129" spans="1:3">
      <c r="A129" s="6">
        <f t="shared" si="48"/>
        <v>25429504.231123522</v>
      </c>
      <c r="B129" s="6">
        <f t="shared" si="49"/>
        <v>24.600000000000012</v>
      </c>
      <c r="C129" s="6">
        <v>123</v>
      </c>
    </row>
    <row r="130" spans="1:3">
      <c r="A130" s="6">
        <f t="shared" si="48"/>
        <v>29210829.678681735</v>
      </c>
      <c r="B130" s="6">
        <f t="shared" si="49"/>
        <v>24.800000000000015</v>
      </c>
      <c r="C130" s="6">
        <v>124</v>
      </c>
    </row>
    <row r="131" spans="1:3">
      <c r="A131" s="6">
        <f t="shared" si="48"/>
        <v>33554432.000000276</v>
      </c>
      <c r="B131" s="6">
        <f t="shared" si="49"/>
        <v>25.000000000000011</v>
      </c>
      <c r="C131" s="6">
        <v>125</v>
      </c>
    </row>
    <row r="132" spans="1:3">
      <c r="A132" s="6">
        <f t="shared" si="48"/>
        <v>38543920.841260195</v>
      </c>
      <c r="B132" s="6">
        <f t="shared" si="49"/>
        <v>25.200000000000014</v>
      </c>
      <c r="C132" s="6">
        <v>126</v>
      </c>
    </row>
    <row r="133" spans="1:3">
      <c r="A133" s="6">
        <f t="shared" si="48"/>
        <v>44275338.465491526</v>
      </c>
      <c r="B133" s="6">
        <f t="shared" si="49"/>
        <v>25.400000000000013</v>
      </c>
      <c r="C133" s="6">
        <v>127</v>
      </c>
    </row>
    <row r="134" spans="1:3">
      <c r="A134" s="6">
        <f t="shared" si="48"/>
        <v>50859008.462247066</v>
      </c>
      <c r="B134" s="6">
        <f t="shared" si="49"/>
        <v>25.600000000000016</v>
      </c>
      <c r="C134" s="6">
        <v>128</v>
      </c>
    </row>
    <row r="135" spans="1:3">
      <c r="A135" s="6">
        <f t="shared" ref="A135:A198" si="50">POWER($B$1,C135)</f>
        <v>58421659.357363492</v>
      </c>
      <c r="B135" s="6">
        <f t="shared" si="49"/>
        <v>25.800000000000011</v>
      </c>
      <c r="C135" s="6">
        <v>129</v>
      </c>
    </row>
    <row r="136" spans="1:3">
      <c r="A136" s="6">
        <f t="shared" si="50"/>
        <v>67108864.000000581</v>
      </c>
      <c r="B136" s="6">
        <f t="shared" ref="B136:B199" si="51">LOG(A136,2)</f>
        <v>26.000000000000014</v>
      </c>
      <c r="C136" s="7">
        <v>130</v>
      </c>
    </row>
    <row r="137" spans="1:3">
      <c r="A137" s="6">
        <f t="shared" si="50"/>
        <v>77087841.682520419</v>
      </c>
      <c r="B137" s="6">
        <f t="shared" si="51"/>
        <v>26.200000000000014</v>
      </c>
      <c r="C137" s="6">
        <v>131</v>
      </c>
    </row>
    <row r="138" spans="1:3">
      <c r="A138" s="6">
        <f t="shared" si="50"/>
        <v>88550676.930983081</v>
      </c>
      <c r="B138" s="6">
        <f t="shared" si="51"/>
        <v>26.400000000000013</v>
      </c>
      <c r="C138" s="6">
        <v>132</v>
      </c>
    </row>
    <row r="139" spans="1:3">
      <c r="A139" s="6">
        <f t="shared" si="50"/>
        <v>101718016.92449416</v>
      </c>
      <c r="B139" s="6">
        <f t="shared" si="51"/>
        <v>26.600000000000012</v>
      </c>
      <c r="C139" s="6">
        <v>133</v>
      </c>
    </row>
    <row r="140" spans="1:3">
      <c r="A140" s="6">
        <f t="shared" si="50"/>
        <v>116843318.71472701</v>
      </c>
      <c r="B140" s="6">
        <f t="shared" si="51"/>
        <v>26.800000000000015</v>
      </c>
      <c r="C140" s="6">
        <v>134</v>
      </c>
    </row>
    <row r="141" spans="1:3">
      <c r="A141" s="6">
        <f t="shared" si="50"/>
        <v>134217728.00000122</v>
      </c>
      <c r="B141" s="6">
        <f t="shared" si="51"/>
        <v>27.000000000000011</v>
      </c>
      <c r="C141" s="6">
        <v>135</v>
      </c>
    </row>
    <row r="142" spans="1:3">
      <c r="A142" s="6">
        <f t="shared" si="50"/>
        <v>154175683.3650409</v>
      </c>
      <c r="B142" s="6">
        <f t="shared" si="51"/>
        <v>27.200000000000014</v>
      </c>
      <c r="C142" s="6">
        <v>136</v>
      </c>
    </row>
    <row r="143" spans="1:3">
      <c r="A143" s="6">
        <f t="shared" si="50"/>
        <v>177101353.86196622</v>
      </c>
      <c r="B143" s="6">
        <f t="shared" si="51"/>
        <v>27.400000000000013</v>
      </c>
      <c r="C143" s="6">
        <v>137</v>
      </c>
    </row>
    <row r="144" spans="1:3">
      <c r="A144" s="6">
        <f t="shared" si="50"/>
        <v>203436033.84898841</v>
      </c>
      <c r="B144" s="6">
        <f t="shared" si="51"/>
        <v>27.600000000000016</v>
      </c>
      <c r="C144" s="6">
        <v>138</v>
      </c>
    </row>
    <row r="145" spans="1:3">
      <c r="A145" s="6">
        <f t="shared" si="50"/>
        <v>233686637.42945412</v>
      </c>
      <c r="B145" s="6">
        <f t="shared" si="51"/>
        <v>27.800000000000011</v>
      </c>
      <c r="C145" s="6">
        <v>139</v>
      </c>
    </row>
    <row r="146" spans="1:3">
      <c r="A146" s="6">
        <f t="shared" si="50"/>
        <v>268435456.0000025</v>
      </c>
      <c r="B146" s="6">
        <f t="shared" si="51"/>
        <v>28.000000000000014</v>
      </c>
      <c r="C146" s="7">
        <v>140</v>
      </c>
    </row>
    <row r="147" spans="1:3">
      <c r="A147" s="6">
        <f t="shared" si="50"/>
        <v>308351366.73008186</v>
      </c>
      <c r="B147" s="6">
        <f t="shared" si="51"/>
        <v>28.200000000000014</v>
      </c>
      <c r="C147" s="6">
        <v>141</v>
      </c>
    </row>
    <row r="148" spans="1:3">
      <c r="A148" s="6">
        <f t="shared" si="50"/>
        <v>354202707.7239325</v>
      </c>
      <c r="B148" s="6">
        <f t="shared" si="51"/>
        <v>28.400000000000016</v>
      </c>
      <c r="C148" s="6">
        <v>142</v>
      </c>
    </row>
    <row r="149" spans="1:3">
      <c r="A149" s="6">
        <f t="shared" si="50"/>
        <v>406872067.69797689</v>
      </c>
      <c r="B149" s="6">
        <f t="shared" si="51"/>
        <v>28.600000000000012</v>
      </c>
      <c r="C149" s="6">
        <v>143</v>
      </c>
    </row>
    <row r="150" spans="1:3">
      <c r="A150" s="6">
        <f t="shared" si="50"/>
        <v>467373274.85890841</v>
      </c>
      <c r="B150" s="6">
        <f t="shared" si="51"/>
        <v>28.800000000000015</v>
      </c>
      <c r="C150" s="6">
        <v>144</v>
      </c>
    </row>
    <row r="151" spans="1:3">
      <c r="A151" s="6">
        <f t="shared" si="50"/>
        <v>536870912.00000525</v>
      </c>
      <c r="B151" s="6">
        <f t="shared" si="51"/>
        <v>29.000000000000018</v>
      </c>
      <c r="C151" s="6">
        <v>145</v>
      </c>
    </row>
    <row r="152" spans="1:3">
      <c r="A152" s="6">
        <f t="shared" si="50"/>
        <v>616702733.46016395</v>
      </c>
      <c r="B152" s="6">
        <f t="shared" si="51"/>
        <v>29.200000000000014</v>
      </c>
      <c r="C152" s="6">
        <v>146</v>
      </c>
    </row>
    <row r="153" spans="1:3">
      <c r="A153" s="6">
        <f t="shared" si="50"/>
        <v>708405415.44786537</v>
      </c>
      <c r="B153" s="6">
        <f t="shared" si="51"/>
        <v>29.400000000000016</v>
      </c>
      <c r="C153" s="6">
        <v>147</v>
      </c>
    </row>
    <row r="154" spans="1:3">
      <c r="A154" s="6">
        <f t="shared" si="50"/>
        <v>813744135.39595413</v>
      </c>
      <c r="B154" s="6">
        <f t="shared" si="51"/>
        <v>29.600000000000016</v>
      </c>
      <c r="C154" s="6">
        <v>148</v>
      </c>
    </row>
    <row r="155" spans="1:3">
      <c r="A155" s="6">
        <f t="shared" si="50"/>
        <v>934746549.71781695</v>
      </c>
      <c r="B155" s="6">
        <f t="shared" si="51"/>
        <v>29.800000000000018</v>
      </c>
      <c r="C155" s="6">
        <v>149</v>
      </c>
    </row>
    <row r="156" spans="1:3">
      <c r="A156" s="6">
        <f t="shared" si="50"/>
        <v>1073741824.0000107</v>
      </c>
      <c r="B156" s="6">
        <f t="shared" si="51"/>
        <v>30.000000000000014</v>
      </c>
      <c r="C156" s="7">
        <v>150</v>
      </c>
    </row>
    <row r="157" spans="1:3">
      <c r="A157" s="6">
        <f t="shared" si="50"/>
        <v>1233405466.9203284</v>
      </c>
      <c r="B157" s="6">
        <f t="shared" si="51"/>
        <v>30.200000000000017</v>
      </c>
      <c r="C157" s="6">
        <v>151</v>
      </c>
    </row>
    <row r="158" spans="1:3">
      <c r="A158" s="6">
        <f t="shared" si="50"/>
        <v>1416810830.895731</v>
      </c>
      <c r="B158" s="6">
        <f t="shared" si="51"/>
        <v>30.400000000000016</v>
      </c>
      <c r="C158" s="6">
        <v>152</v>
      </c>
    </row>
    <row r="159" spans="1:3">
      <c r="A159" s="6">
        <f t="shared" si="50"/>
        <v>1627488270.791909</v>
      </c>
      <c r="B159" s="6">
        <f t="shared" si="51"/>
        <v>30.600000000000019</v>
      </c>
      <c r="C159" s="6">
        <v>153</v>
      </c>
    </row>
    <row r="160" spans="1:3">
      <c r="A160" s="6">
        <f t="shared" si="50"/>
        <v>1869493099.4356346</v>
      </c>
      <c r="B160" s="6">
        <f t="shared" si="51"/>
        <v>30.800000000000015</v>
      </c>
      <c r="C160" s="6">
        <v>154</v>
      </c>
    </row>
    <row r="161" spans="1:3">
      <c r="A161" s="6">
        <f t="shared" si="50"/>
        <v>2147483648.0000219</v>
      </c>
      <c r="B161" s="6">
        <f t="shared" si="51"/>
        <v>31.000000000000018</v>
      </c>
      <c r="C161" s="6">
        <v>155</v>
      </c>
    </row>
    <row r="162" spans="1:3">
      <c r="A162" s="6">
        <f t="shared" si="50"/>
        <v>2466810933.8406577</v>
      </c>
      <c r="B162" s="6">
        <f t="shared" si="51"/>
        <v>31.200000000000014</v>
      </c>
      <c r="C162" s="6">
        <v>156</v>
      </c>
    </row>
    <row r="163" spans="1:3">
      <c r="A163" s="6">
        <f t="shared" si="50"/>
        <v>2833621661.7914634</v>
      </c>
      <c r="B163" s="6">
        <f t="shared" si="51"/>
        <v>31.400000000000016</v>
      </c>
      <c r="C163" s="6">
        <v>157</v>
      </c>
    </row>
    <row r="164" spans="1:3">
      <c r="A164" s="6">
        <f t="shared" si="50"/>
        <v>3254976541.583818</v>
      </c>
      <c r="B164" s="6">
        <f t="shared" si="51"/>
        <v>31.600000000000016</v>
      </c>
      <c r="C164" s="6">
        <v>158</v>
      </c>
    </row>
    <row r="165" spans="1:3">
      <c r="A165" s="6">
        <f t="shared" si="50"/>
        <v>3738986198.8712707</v>
      </c>
      <c r="B165" s="6">
        <f t="shared" si="51"/>
        <v>31.800000000000018</v>
      </c>
      <c r="C165" s="6">
        <v>159</v>
      </c>
    </row>
    <row r="166" spans="1:3">
      <c r="A166" s="6">
        <f t="shared" si="50"/>
        <v>4294967296.0000458</v>
      </c>
      <c r="B166" s="6">
        <f t="shared" si="51"/>
        <v>32.000000000000014</v>
      </c>
      <c r="C166" s="7">
        <v>160</v>
      </c>
    </row>
    <row r="167" spans="1:3">
      <c r="A167" s="6">
        <f t="shared" si="50"/>
        <v>4933621867.6813173</v>
      </c>
      <c r="B167" s="6">
        <f t="shared" si="51"/>
        <v>32.200000000000017</v>
      </c>
      <c r="C167" s="6">
        <v>161</v>
      </c>
    </row>
    <row r="168" spans="1:3">
      <c r="A168" s="6">
        <f t="shared" si="50"/>
        <v>5667243323.5829287</v>
      </c>
      <c r="B168" s="6">
        <f t="shared" si="51"/>
        <v>32.400000000000013</v>
      </c>
      <c r="C168" s="6">
        <v>162</v>
      </c>
    </row>
    <row r="169" spans="1:3">
      <c r="A169" s="6">
        <f t="shared" si="50"/>
        <v>6509953083.1676407</v>
      </c>
      <c r="B169" s="6">
        <f t="shared" si="51"/>
        <v>32.600000000000016</v>
      </c>
      <c r="C169" s="6">
        <v>163</v>
      </c>
    </row>
    <row r="170" spans="1:3">
      <c r="A170" s="6">
        <f t="shared" si="50"/>
        <v>7477972397.7425442</v>
      </c>
      <c r="B170" s="6">
        <f t="shared" si="51"/>
        <v>32.800000000000018</v>
      </c>
      <c r="C170" s="6">
        <v>164</v>
      </c>
    </row>
    <row r="171" spans="1:3">
      <c r="A171" s="6">
        <f t="shared" si="50"/>
        <v>8589934592.0000935</v>
      </c>
      <c r="B171" s="6">
        <f t="shared" si="51"/>
        <v>33.000000000000021</v>
      </c>
      <c r="C171" s="6">
        <v>165</v>
      </c>
    </row>
    <row r="172" spans="1:3">
      <c r="A172" s="6">
        <f t="shared" si="50"/>
        <v>9867243735.3626366</v>
      </c>
      <c r="B172" s="6">
        <f t="shared" si="51"/>
        <v>33.200000000000017</v>
      </c>
      <c r="C172" s="6">
        <v>166</v>
      </c>
    </row>
    <row r="173" spans="1:3">
      <c r="A173" s="6">
        <f t="shared" si="50"/>
        <v>11334486647.165861</v>
      </c>
      <c r="B173" s="6">
        <f t="shared" si="51"/>
        <v>33.40000000000002</v>
      </c>
      <c r="C173" s="6">
        <v>167</v>
      </c>
    </row>
    <row r="174" spans="1:3">
      <c r="A174" s="6">
        <f t="shared" si="50"/>
        <v>13019906166.335283</v>
      </c>
      <c r="B174" s="6">
        <f t="shared" si="51"/>
        <v>33.600000000000016</v>
      </c>
      <c r="C174" s="6">
        <v>168</v>
      </c>
    </row>
    <row r="175" spans="1:3">
      <c r="A175" s="6">
        <f t="shared" si="50"/>
        <v>14955944795.485094</v>
      </c>
      <c r="B175" s="6">
        <f t="shared" si="51"/>
        <v>33.800000000000018</v>
      </c>
      <c r="C175" s="6">
        <v>169</v>
      </c>
    </row>
    <row r="176" spans="1:3">
      <c r="A176" s="6">
        <f t="shared" si="50"/>
        <v>17179869184.000195</v>
      </c>
      <c r="B176" s="6">
        <f t="shared" si="51"/>
        <v>34.000000000000014</v>
      </c>
      <c r="C176" s="7">
        <v>170</v>
      </c>
    </row>
    <row r="177" spans="1:3">
      <c r="A177" s="6">
        <f t="shared" si="50"/>
        <v>19734487470.725281</v>
      </c>
      <c r="B177" s="6">
        <f t="shared" si="51"/>
        <v>34.200000000000017</v>
      </c>
      <c r="C177" s="6">
        <v>171</v>
      </c>
    </row>
    <row r="178" spans="1:3">
      <c r="A178" s="6">
        <f t="shared" si="50"/>
        <v>22668973294.33173</v>
      </c>
      <c r="B178" s="6">
        <f t="shared" si="51"/>
        <v>34.400000000000013</v>
      </c>
      <c r="C178" s="6">
        <v>172</v>
      </c>
    </row>
    <row r="179" spans="1:3">
      <c r="A179" s="6">
        <f t="shared" si="50"/>
        <v>26039812332.670574</v>
      </c>
      <c r="B179" s="6">
        <f t="shared" si="51"/>
        <v>34.600000000000016</v>
      </c>
      <c r="C179" s="6">
        <v>173</v>
      </c>
    </row>
    <row r="180" spans="1:3">
      <c r="A180" s="6">
        <f t="shared" si="50"/>
        <v>29911889590.970196</v>
      </c>
      <c r="B180" s="6">
        <f t="shared" si="51"/>
        <v>34.800000000000018</v>
      </c>
      <c r="C180" s="6">
        <v>174</v>
      </c>
    </row>
    <row r="181" spans="1:3">
      <c r="A181" s="6">
        <f t="shared" si="50"/>
        <v>34359738368.000397</v>
      </c>
      <c r="B181" s="6">
        <f t="shared" si="51"/>
        <v>35.000000000000021</v>
      </c>
      <c r="C181" s="6">
        <v>175</v>
      </c>
    </row>
    <row r="182" spans="1:3">
      <c r="A182" s="6">
        <f t="shared" si="50"/>
        <v>39468974941.450569</v>
      </c>
      <c r="B182" s="6">
        <f t="shared" si="51"/>
        <v>35.200000000000017</v>
      </c>
      <c r="C182" s="6">
        <v>176</v>
      </c>
    </row>
    <row r="183" spans="1:3">
      <c r="A183" s="6">
        <f t="shared" si="50"/>
        <v>45337946588.663475</v>
      </c>
      <c r="B183" s="6">
        <f t="shared" si="51"/>
        <v>35.40000000000002</v>
      </c>
      <c r="C183" s="6">
        <v>177</v>
      </c>
    </row>
    <row r="184" spans="1:3">
      <c r="A184" s="6">
        <f t="shared" si="50"/>
        <v>52079624665.341171</v>
      </c>
      <c r="B184" s="6">
        <f t="shared" si="51"/>
        <v>35.600000000000016</v>
      </c>
      <c r="C184" s="6">
        <v>178</v>
      </c>
    </row>
    <row r="185" spans="1:3">
      <c r="A185" s="6">
        <f t="shared" si="50"/>
        <v>59823779181.940414</v>
      </c>
      <c r="B185" s="6">
        <f t="shared" si="51"/>
        <v>35.800000000000018</v>
      </c>
      <c r="C185" s="6">
        <v>179</v>
      </c>
    </row>
    <row r="186" spans="1:3">
      <c r="A186" s="6">
        <f t="shared" si="50"/>
        <v>68719476736.000824</v>
      </c>
      <c r="B186" s="6">
        <f t="shared" si="51"/>
        <v>36.000000000000014</v>
      </c>
      <c r="C186" s="7">
        <v>180</v>
      </c>
    </row>
    <row r="187" spans="1:3">
      <c r="A187" s="6">
        <f t="shared" si="50"/>
        <v>78937949882.901169</v>
      </c>
      <c r="B187" s="6">
        <f t="shared" si="51"/>
        <v>36.200000000000017</v>
      </c>
      <c r="C187" s="6">
        <v>181</v>
      </c>
    </row>
    <row r="188" spans="1:3">
      <c r="A188" s="6">
        <f t="shared" si="50"/>
        <v>90675893177.326965</v>
      </c>
      <c r="B188" s="6">
        <f t="shared" si="51"/>
        <v>36.400000000000013</v>
      </c>
      <c r="C188" s="6">
        <v>182</v>
      </c>
    </row>
    <row r="189" spans="1:3">
      <c r="A189" s="6">
        <f t="shared" si="50"/>
        <v>104159249330.68239</v>
      </c>
      <c r="B189" s="6">
        <f t="shared" si="51"/>
        <v>36.600000000000016</v>
      </c>
      <c r="C189" s="6">
        <v>183</v>
      </c>
    </row>
    <row r="190" spans="1:3">
      <c r="A190" s="6">
        <f t="shared" si="50"/>
        <v>119647558363.88087</v>
      </c>
      <c r="B190" s="6">
        <f t="shared" si="51"/>
        <v>36.800000000000018</v>
      </c>
      <c r="C190" s="6">
        <v>184</v>
      </c>
    </row>
    <row r="191" spans="1:3">
      <c r="A191" s="6">
        <f t="shared" si="50"/>
        <v>137438953472.00174</v>
      </c>
      <c r="B191" s="6">
        <f t="shared" si="51"/>
        <v>37.000000000000021</v>
      </c>
      <c r="C191" s="6">
        <v>185</v>
      </c>
    </row>
    <row r="192" spans="1:3">
      <c r="A192" s="6">
        <f t="shared" si="50"/>
        <v>157875899765.80237</v>
      </c>
      <c r="B192" s="6">
        <f t="shared" si="51"/>
        <v>37.200000000000024</v>
      </c>
      <c r="C192" s="6">
        <v>186</v>
      </c>
    </row>
    <row r="193" spans="1:3">
      <c r="A193" s="6">
        <f t="shared" si="50"/>
        <v>181351786354.65399</v>
      </c>
      <c r="B193" s="6">
        <f t="shared" si="51"/>
        <v>37.40000000000002</v>
      </c>
      <c r="C193" s="6">
        <v>187</v>
      </c>
    </row>
    <row r="194" spans="1:3">
      <c r="A194" s="6">
        <f t="shared" si="50"/>
        <v>208318498661.36481</v>
      </c>
      <c r="B194" s="6">
        <f t="shared" si="51"/>
        <v>37.600000000000023</v>
      </c>
      <c r="C194" s="6">
        <v>188</v>
      </c>
    </row>
    <row r="195" spans="1:3">
      <c r="A195" s="6">
        <f t="shared" si="50"/>
        <v>239295116727.76178</v>
      </c>
      <c r="B195" s="6">
        <f t="shared" si="51"/>
        <v>37.800000000000018</v>
      </c>
      <c r="C195" s="6">
        <v>189</v>
      </c>
    </row>
    <row r="196" spans="1:3">
      <c r="A196" s="6">
        <f t="shared" si="50"/>
        <v>274877906944.00348</v>
      </c>
      <c r="B196" s="6">
        <f t="shared" si="51"/>
        <v>38.000000000000021</v>
      </c>
      <c r="C196" s="7">
        <v>190</v>
      </c>
    </row>
    <row r="197" spans="1:3">
      <c r="A197" s="6">
        <f t="shared" si="50"/>
        <v>315751799531.60492</v>
      </c>
      <c r="B197" s="6">
        <f t="shared" si="51"/>
        <v>38.200000000000017</v>
      </c>
      <c r="C197" s="6">
        <v>191</v>
      </c>
    </row>
    <row r="198" spans="1:3">
      <c r="A198" s="6">
        <f t="shared" si="50"/>
        <v>362703572709.30817</v>
      </c>
      <c r="B198" s="6">
        <f t="shared" si="51"/>
        <v>38.40000000000002</v>
      </c>
      <c r="C198" s="6">
        <v>192</v>
      </c>
    </row>
    <row r="199" spans="1:3">
      <c r="A199" s="6">
        <f t="shared" ref="A199:A262" si="52">POWER($B$1,C199)</f>
        <v>416636997322.7298</v>
      </c>
      <c r="B199" s="6">
        <f t="shared" si="51"/>
        <v>38.600000000000016</v>
      </c>
      <c r="C199" s="6">
        <v>193</v>
      </c>
    </row>
    <row r="200" spans="1:3">
      <c r="A200" s="6">
        <f t="shared" si="52"/>
        <v>478590233455.52386</v>
      </c>
      <c r="B200" s="6">
        <f t="shared" ref="B200:B263" si="53">LOG(A200,2)</f>
        <v>38.800000000000018</v>
      </c>
      <c r="C200" s="6">
        <v>194</v>
      </c>
    </row>
    <row r="201" spans="1:3">
      <c r="A201" s="6">
        <f t="shared" si="52"/>
        <v>549755813888.0072</v>
      </c>
      <c r="B201" s="6">
        <f t="shared" si="53"/>
        <v>39.000000000000021</v>
      </c>
      <c r="C201" s="6">
        <v>195</v>
      </c>
    </row>
    <row r="202" spans="1:3">
      <c r="A202" s="6">
        <f t="shared" si="52"/>
        <v>631503599063.21008</v>
      </c>
      <c r="B202" s="6">
        <f t="shared" si="53"/>
        <v>39.200000000000024</v>
      </c>
      <c r="C202" s="6">
        <v>196</v>
      </c>
    </row>
    <row r="203" spans="1:3">
      <c r="A203" s="6">
        <f t="shared" si="52"/>
        <v>725407145418.61646</v>
      </c>
      <c r="B203" s="6">
        <f t="shared" si="53"/>
        <v>39.40000000000002</v>
      </c>
      <c r="C203" s="6">
        <v>197</v>
      </c>
    </row>
    <row r="204" spans="1:3">
      <c r="A204" s="6">
        <f t="shared" si="52"/>
        <v>833273994645.45984</v>
      </c>
      <c r="B204" s="6">
        <f t="shared" si="53"/>
        <v>39.600000000000023</v>
      </c>
      <c r="C204" s="6">
        <v>198</v>
      </c>
    </row>
    <row r="205" spans="1:3">
      <c r="A205" s="6">
        <f t="shared" si="52"/>
        <v>957180466911.04785</v>
      </c>
      <c r="B205" s="6">
        <f t="shared" si="53"/>
        <v>39.800000000000018</v>
      </c>
      <c r="C205" s="6">
        <v>199</v>
      </c>
    </row>
    <row r="206" spans="1:3">
      <c r="A206" s="6">
        <f t="shared" si="52"/>
        <v>1099511627776.0146</v>
      </c>
      <c r="B206" s="6">
        <f t="shared" si="53"/>
        <v>40.000000000000021</v>
      </c>
      <c r="C206" s="7">
        <v>200</v>
      </c>
    </row>
    <row r="207" spans="1:3">
      <c r="A207" s="6">
        <f t="shared" si="52"/>
        <v>1263007198126.4204</v>
      </c>
      <c r="B207" s="6">
        <f t="shared" si="53"/>
        <v>40.200000000000017</v>
      </c>
      <c r="C207" s="6">
        <v>201</v>
      </c>
    </row>
    <row r="208" spans="1:3">
      <c r="A208" s="6">
        <f t="shared" si="52"/>
        <v>1450814290837.2336</v>
      </c>
      <c r="B208" s="6">
        <f t="shared" si="53"/>
        <v>40.40000000000002</v>
      </c>
      <c r="C208" s="6">
        <v>202</v>
      </c>
    </row>
    <row r="209" spans="1:3">
      <c r="A209" s="6">
        <f t="shared" si="52"/>
        <v>1666547989290.9199</v>
      </c>
      <c r="B209" s="6">
        <f t="shared" si="53"/>
        <v>40.600000000000023</v>
      </c>
      <c r="C209" s="6">
        <v>203</v>
      </c>
    </row>
    <row r="210" spans="1:3">
      <c r="A210" s="6">
        <f t="shared" si="52"/>
        <v>1914360933822.0964</v>
      </c>
      <c r="B210" s="6">
        <f t="shared" si="53"/>
        <v>40.800000000000018</v>
      </c>
      <c r="C210" s="6">
        <v>204</v>
      </c>
    </row>
    <row r="211" spans="1:3">
      <c r="A211" s="6">
        <f t="shared" si="52"/>
        <v>2199023255552.0303</v>
      </c>
      <c r="B211" s="6">
        <f t="shared" si="53"/>
        <v>41.000000000000021</v>
      </c>
      <c r="C211" s="6">
        <v>205</v>
      </c>
    </row>
    <row r="212" spans="1:3">
      <c r="A212" s="6">
        <f t="shared" si="52"/>
        <v>2526014396252.8413</v>
      </c>
      <c r="B212" s="6">
        <f t="shared" si="53"/>
        <v>41.200000000000024</v>
      </c>
      <c r="C212" s="6">
        <v>206</v>
      </c>
    </row>
    <row r="213" spans="1:3">
      <c r="A213" s="6">
        <f t="shared" si="52"/>
        <v>2901628581674.4678</v>
      </c>
      <c r="B213" s="6">
        <f t="shared" si="53"/>
        <v>41.40000000000002</v>
      </c>
      <c r="C213" s="6">
        <v>207</v>
      </c>
    </row>
    <row r="214" spans="1:3">
      <c r="A214" s="6">
        <f t="shared" si="52"/>
        <v>3333095978581.8413</v>
      </c>
      <c r="B214" s="6">
        <f t="shared" si="53"/>
        <v>41.600000000000023</v>
      </c>
      <c r="C214" s="6">
        <v>208</v>
      </c>
    </row>
    <row r="215" spans="1:3">
      <c r="A215" s="6">
        <f t="shared" si="52"/>
        <v>3828721867644.1943</v>
      </c>
      <c r="B215" s="6">
        <f t="shared" si="53"/>
        <v>41.800000000000018</v>
      </c>
      <c r="C215" s="6">
        <v>209</v>
      </c>
    </row>
    <row r="216" spans="1:3">
      <c r="A216" s="6">
        <f t="shared" si="52"/>
        <v>4398046511104.0615</v>
      </c>
      <c r="B216" s="6">
        <f t="shared" si="53"/>
        <v>42.000000000000021</v>
      </c>
      <c r="C216" s="7">
        <v>210</v>
      </c>
    </row>
    <row r="217" spans="1:3">
      <c r="A217" s="6">
        <f t="shared" si="52"/>
        <v>5052028792505.6846</v>
      </c>
      <c r="B217" s="6">
        <f t="shared" si="53"/>
        <v>42.200000000000017</v>
      </c>
      <c r="C217" s="6">
        <v>211</v>
      </c>
    </row>
    <row r="218" spans="1:3">
      <c r="A218" s="6">
        <f t="shared" si="52"/>
        <v>5803257163348.9385</v>
      </c>
      <c r="B218" s="6">
        <f t="shared" si="53"/>
        <v>42.40000000000002</v>
      </c>
      <c r="C218" s="6">
        <v>212</v>
      </c>
    </row>
    <row r="219" spans="1:3">
      <c r="A219" s="6">
        <f t="shared" si="52"/>
        <v>6666191957163.6846</v>
      </c>
      <c r="B219" s="6">
        <f t="shared" si="53"/>
        <v>42.600000000000023</v>
      </c>
      <c r="C219" s="6">
        <v>213</v>
      </c>
    </row>
    <row r="220" spans="1:3">
      <c r="A220" s="6">
        <f t="shared" si="52"/>
        <v>7657443735288.3906</v>
      </c>
      <c r="B220" s="6">
        <f t="shared" si="53"/>
        <v>42.800000000000026</v>
      </c>
      <c r="C220" s="6">
        <v>214</v>
      </c>
    </row>
    <row r="221" spans="1:3">
      <c r="A221" s="6">
        <f t="shared" si="52"/>
        <v>8796093022208.127</v>
      </c>
      <c r="B221" s="6">
        <f t="shared" si="53"/>
        <v>43.000000000000021</v>
      </c>
      <c r="C221" s="6">
        <v>215</v>
      </c>
    </row>
    <row r="222" spans="1:3">
      <c r="A222" s="6">
        <f t="shared" si="52"/>
        <v>10104057585011.373</v>
      </c>
      <c r="B222" s="6">
        <f t="shared" si="53"/>
        <v>43.200000000000024</v>
      </c>
      <c r="C222" s="6">
        <v>216</v>
      </c>
    </row>
    <row r="223" spans="1:3">
      <c r="A223" s="6">
        <f t="shared" si="52"/>
        <v>11606514326697.883</v>
      </c>
      <c r="B223" s="6">
        <f t="shared" si="53"/>
        <v>43.400000000000027</v>
      </c>
      <c r="C223" s="6">
        <v>217</v>
      </c>
    </row>
    <row r="224" spans="1:3">
      <c r="A224" s="6">
        <f t="shared" si="52"/>
        <v>13332383914327.375</v>
      </c>
      <c r="B224" s="6">
        <f t="shared" si="53"/>
        <v>43.600000000000023</v>
      </c>
      <c r="C224" s="6">
        <v>218</v>
      </c>
    </row>
    <row r="225" spans="1:3">
      <c r="A225" s="6">
        <f t="shared" si="52"/>
        <v>15314887470576.785</v>
      </c>
      <c r="B225" s="6">
        <f t="shared" si="53"/>
        <v>43.800000000000026</v>
      </c>
      <c r="C225" s="6">
        <v>219</v>
      </c>
    </row>
    <row r="226" spans="1:3">
      <c r="A226" s="6">
        <f t="shared" si="52"/>
        <v>17592186044416.258</v>
      </c>
      <c r="B226" s="6">
        <f t="shared" si="53"/>
        <v>44.000000000000021</v>
      </c>
      <c r="C226" s="7">
        <v>220</v>
      </c>
    </row>
    <row r="227" spans="1:3">
      <c r="A227" s="6">
        <f t="shared" si="52"/>
        <v>20208115170022.754</v>
      </c>
      <c r="B227" s="6">
        <f t="shared" si="53"/>
        <v>44.200000000000024</v>
      </c>
      <c r="C227" s="6">
        <v>221</v>
      </c>
    </row>
    <row r="228" spans="1:3">
      <c r="A228" s="6">
        <f t="shared" si="52"/>
        <v>23213028653395.766</v>
      </c>
      <c r="B228" s="6">
        <f t="shared" si="53"/>
        <v>44.40000000000002</v>
      </c>
      <c r="C228" s="6">
        <v>222</v>
      </c>
    </row>
    <row r="229" spans="1:3">
      <c r="A229" s="6">
        <f t="shared" si="52"/>
        <v>26664767828654.762</v>
      </c>
      <c r="B229" s="6">
        <f t="shared" si="53"/>
        <v>44.600000000000023</v>
      </c>
      <c r="C229" s="6">
        <v>223</v>
      </c>
    </row>
    <row r="230" spans="1:3">
      <c r="A230" s="6">
        <f t="shared" si="52"/>
        <v>30629774941153.586</v>
      </c>
      <c r="B230" s="6">
        <f t="shared" si="53"/>
        <v>44.800000000000026</v>
      </c>
      <c r="C230" s="6">
        <v>224</v>
      </c>
    </row>
    <row r="231" spans="1:3">
      <c r="A231" s="6">
        <f t="shared" si="52"/>
        <v>35184372088832.539</v>
      </c>
      <c r="B231" s="6">
        <f t="shared" si="53"/>
        <v>45.000000000000028</v>
      </c>
      <c r="C231" s="6">
        <v>225</v>
      </c>
    </row>
    <row r="232" spans="1:3">
      <c r="A232" s="6">
        <f t="shared" si="52"/>
        <v>40416230340045.523</v>
      </c>
      <c r="B232" s="6">
        <f t="shared" si="53"/>
        <v>45.200000000000024</v>
      </c>
      <c r="C232" s="6">
        <v>226</v>
      </c>
    </row>
    <row r="233" spans="1:3">
      <c r="A233" s="6">
        <f t="shared" si="52"/>
        <v>46426057306791.555</v>
      </c>
      <c r="B233" s="6">
        <f t="shared" si="53"/>
        <v>45.400000000000027</v>
      </c>
      <c r="C233" s="6">
        <v>227</v>
      </c>
    </row>
    <row r="234" spans="1:3">
      <c r="A234" s="6">
        <f t="shared" si="52"/>
        <v>53329535657309.531</v>
      </c>
      <c r="B234" s="6">
        <f t="shared" si="53"/>
        <v>45.600000000000023</v>
      </c>
      <c r="C234" s="6">
        <v>228</v>
      </c>
    </row>
    <row r="235" spans="1:3">
      <c r="A235" s="6">
        <f t="shared" si="52"/>
        <v>61259549882307.187</v>
      </c>
      <c r="B235" s="6">
        <f t="shared" si="53"/>
        <v>45.800000000000026</v>
      </c>
      <c r="C235" s="6">
        <v>229</v>
      </c>
    </row>
    <row r="236" spans="1:3">
      <c r="A236" s="6">
        <f t="shared" si="52"/>
        <v>70368744177665.078</v>
      </c>
      <c r="B236" s="6">
        <f t="shared" si="53"/>
        <v>46.000000000000021</v>
      </c>
      <c r="C236" s="7">
        <v>230</v>
      </c>
    </row>
    <row r="237" spans="1:3">
      <c r="A237" s="6">
        <f t="shared" si="52"/>
        <v>80832460680091.078</v>
      </c>
      <c r="B237" s="6">
        <f t="shared" si="53"/>
        <v>46.200000000000024</v>
      </c>
      <c r="C237" s="6">
        <v>231</v>
      </c>
    </row>
    <row r="238" spans="1:3">
      <c r="A238" s="6">
        <f t="shared" si="52"/>
        <v>92852114613583.141</v>
      </c>
      <c r="B238" s="6">
        <f t="shared" si="53"/>
        <v>46.400000000000027</v>
      </c>
      <c r="C238" s="6">
        <v>232</v>
      </c>
    </row>
    <row r="239" spans="1:3">
      <c r="A239" s="6">
        <f t="shared" si="52"/>
        <v>106659071314619.12</v>
      </c>
      <c r="B239" s="6">
        <f t="shared" si="53"/>
        <v>46.600000000000023</v>
      </c>
      <c r="C239" s="6">
        <v>233</v>
      </c>
    </row>
    <row r="240" spans="1:3">
      <c r="A240" s="6">
        <f t="shared" si="52"/>
        <v>122519099764614.42</v>
      </c>
      <c r="B240" s="6">
        <f t="shared" si="53"/>
        <v>46.800000000000026</v>
      </c>
      <c r="C240" s="6">
        <v>234</v>
      </c>
    </row>
    <row r="241" spans="1:3">
      <c r="A241" s="6">
        <f t="shared" si="52"/>
        <v>140737488355330.22</v>
      </c>
      <c r="B241" s="6">
        <f t="shared" si="53"/>
        <v>47.000000000000028</v>
      </c>
      <c r="C241" s="6">
        <v>235</v>
      </c>
    </row>
    <row r="242" spans="1:3">
      <c r="A242" s="6">
        <f t="shared" si="52"/>
        <v>161664921360182.22</v>
      </c>
      <c r="B242" s="6">
        <f t="shared" si="53"/>
        <v>47.200000000000031</v>
      </c>
      <c r="C242" s="6">
        <v>236</v>
      </c>
    </row>
    <row r="243" spans="1:3">
      <c r="A243" s="6">
        <f t="shared" si="52"/>
        <v>185704229227166.31</v>
      </c>
      <c r="B243" s="6">
        <f t="shared" si="53"/>
        <v>47.40000000000002</v>
      </c>
      <c r="C243" s="6">
        <v>237</v>
      </c>
    </row>
    <row r="244" spans="1:3">
      <c r="A244" s="6">
        <f t="shared" si="52"/>
        <v>213318142629238.28</v>
      </c>
      <c r="B244" s="6">
        <f t="shared" si="53"/>
        <v>47.600000000000023</v>
      </c>
      <c r="C244" s="6">
        <v>238</v>
      </c>
    </row>
    <row r="245" spans="1:3">
      <c r="A245" s="6">
        <f t="shared" si="52"/>
        <v>245038199529228.87</v>
      </c>
      <c r="B245" s="6">
        <f t="shared" si="53"/>
        <v>47.800000000000026</v>
      </c>
      <c r="C245" s="6">
        <v>239</v>
      </c>
    </row>
    <row r="246" spans="1:3">
      <c r="A246" s="6">
        <f t="shared" si="52"/>
        <v>281474976710660.56</v>
      </c>
      <c r="B246" s="6">
        <f t="shared" si="53"/>
        <v>48.000000000000028</v>
      </c>
      <c r="C246" s="7">
        <v>240</v>
      </c>
    </row>
    <row r="247" spans="1:3">
      <c r="A247" s="6">
        <f t="shared" si="52"/>
        <v>323329842720364.5</v>
      </c>
      <c r="B247" s="6">
        <f t="shared" si="53"/>
        <v>48.200000000000017</v>
      </c>
      <c r="C247" s="6">
        <v>241</v>
      </c>
    </row>
    <row r="248" spans="1:3">
      <c r="A248" s="6">
        <f t="shared" si="52"/>
        <v>371408458454332.81</v>
      </c>
      <c r="B248" s="6">
        <f t="shared" si="53"/>
        <v>48.40000000000002</v>
      </c>
      <c r="C248" s="6">
        <v>242</v>
      </c>
    </row>
    <row r="249" spans="1:3">
      <c r="A249" s="6">
        <f t="shared" si="52"/>
        <v>426636285258476.75</v>
      </c>
      <c r="B249" s="6">
        <f t="shared" si="53"/>
        <v>48.600000000000023</v>
      </c>
      <c r="C249" s="6">
        <v>243</v>
      </c>
    </row>
    <row r="250" spans="1:3">
      <c r="A250" s="6">
        <f t="shared" si="52"/>
        <v>490076399058458.06</v>
      </c>
      <c r="B250" s="6">
        <f t="shared" si="53"/>
        <v>48.800000000000026</v>
      </c>
      <c r="C250" s="6">
        <v>244</v>
      </c>
    </row>
    <row r="251" spans="1:3">
      <c r="A251" s="6">
        <f t="shared" si="52"/>
        <v>562949953421321.12</v>
      </c>
      <c r="B251" s="6">
        <f t="shared" si="53"/>
        <v>49.000000000000021</v>
      </c>
      <c r="C251" s="6">
        <v>245</v>
      </c>
    </row>
    <row r="252" spans="1:3">
      <c r="A252" s="6">
        <f t="shared" si="52"/>
        <v>646659685440729.12</v>
      </c>
      <c r="B252" s="6">
        <f t="shared" si="53"/>
        <v>49.200000000000024</v>
      </c>
      <c r="C252" s="6">
        <v>246</v>
      </c>
    </row>
    <row r="253" spans="1:3">
      <c r="A253" s="6">
        <f t="shared" si="52"/>
        <v>742816916908666</v>
      </c>
      <c r="B253" s="6">
        <f t="shared" si="53"/>
        <v>49.400000000000027</v>
      </c>
      <c r="C253" s="6">
        <v>247</v>
      </c>
    </row>
    <row r="254" spans="1:3">
      <c r="A254" s="6">
        <f t="shared" si="52"/>
        <v>853272570516953.75</v>
      </c>
      <c r="B254" s="6">
        <f t="shared" si="53"/>
        <v>49.60000000000003</v>
      </c>
      <c r="C254" s="6">
        <v>248</v>
      </c>
    </row>
    <row r="255" spans="1:3">
      <c r="A255" s="6">
        <f t="shared" si="52"/>
        <v>980152798116916.62</v>
      </c>
      <c r="B255" s="6">
        <f t="shared" si="53"/>
        <v>49.800000000000033</v>
      </c>
      <c r="C255" s="6">
        <v>249</v>
      </c>
    </row>
    <row r="256" spans="1:3">
      <c r="A256" s="6">
        <f t="shared" si="52"/>
        <v>1125899906842642.8</v>
      </c>
      <c r="B256" s="6">
        <f t="shared" si="53"/>
        <v>50.000000000000021</v>
      </c>
      <c r="C256" s="7">
        <v>250</v>
      </c>
    </row>
    <row r="257" spans="1:3">
      <c r="A257" s="6">
        <f t="shared" si="52"/>
        <v>1293319370881458.7</v>
      </c>
      <c r="B257" s="6">
        <f t="shared" si="53"/>
        <v>50.200000000000024</v>
      </c>
      <c r="C257" s="6">
        <v>251</v>
      </c>
    </row>
    <row r="258" spans="1:3">
      <c r="A258" s="6">
        <f t="shared" si="52"/>
        <v>1485633833817332</v>
      </c>
      <c r="B258" s="6">
        <f t="shared" si="53"/>
        <v>50.400000000000027</v>
      </c>
      <c r="C258" s="6">
        <v>252</v>
      </c>
    </row>
    <row r="259" spans="1:3">
      <c r="A259" s="6">
        <f t="shared" si="52"/>
        <v>1706545141033907.7</v>
      </c>
      <c r="B259" s="6">
        <f t="shared" si="53"/>
        <v>50.600000000000023</v>
      </c>
      <c r="C259" s="6">
        <v>253</v>
      </c>
    </row>
    <row r="260" spans="1:3">
      <c r="A260" s="6">
        <f t="shared" si="52"/>
        <v>1960305596233833.2</v>
      </c>
      <c r="B260" s="6">
        <f t="shared" si="53"/>
        <v>50.800000000000026</v>
      </c>
      <c r="C260" s="6">
        <v>254</v>
      </c>
    </row>
    <row r="261" spans="1:3">
      <c r="A261" s="6">
        <f t="shared" si="52"/>
        <v>2251799813685286.5</v>
      </c>
      <c r="B261" s="6">
        <f t="shared" si="53"/>
        <v>51.000000000000028</v>
      </c>
      <c r="C261" s="6">
        <v>255</v>
      </c>
    </row>
    <row r="262" spans="1:3">
      <c r="A262" s="6">
        <f t="shared" si="52"/>
        <v>2586638741762918.5</v>
      </c>
      <c r="B262" s="6">
        <f t="shared" si="53"/>
        <v>51.200000000000031</v>
      </c>
      <c r="C262" s="6">
        <v>256</v>
      </c>
    </row>
    <row r="263" spans="1:3">
      <c r="A263" s="6">
        <f t="shared" ref="A263:A326" si="54">POWER($B$1,C263)</f>
        <v>2971267667634665</v>
      </c>
      <c r="B263" s="6">
        <f t="shared" si="53"/>
        <v>51.400000000000034</v>
      </c>
      <c r="C263" s="6">
        <v>257</v>
      </c>
    </row>
    <row r="264" spans="1:3">
      <c r="A264" s="6">
        <f t="shared" si="54"/>
        <v>3413090282067817</v>
      </c>
      <c r="B264" s="6">
        <f t="shared" ref="B264:B327" si="55">LOG(A264,2)</f>
        <v>51.600000000000023</v>
      </c>
      <c r="C264" s="6">
        <v>258</v>
      </c>
    </row>
    <row r="265" spans="1:3">
      <c r="A265" s="6">
        <f t="shared" si="54"/>
        <v>3920611192467668</v>
      </c>
      <c r="B265" s="6">
        <f t="shared" si="55"/>
        <v>51.800000000000026</v>
      </c>
      <c r="C265" s="6">
        <v>259</v>
      </c>
    </row>
    <row r="266" spans="1:3">
      <c r="A266" s="6">
        <f t="shared" si="54"/>
        <v>4503599627370574</v>
      </c>
      <c r="B266" s="6">
        <f t="shared" si="55"/>
        <v>52.000000000000028</v>
      </c>
      <c r="C266" s="7">
        <v>260</v>
      </c>
    </row>
    <row r="267" spans="1:3">
      <c r="A267" s="6">
        <f t="shared" si="54"/>
        <v>5173277483525838</v>
      </c>
      <c r="B267" s="6">
        <f t="shared" si="55"/>
        <v>52.200000000000031</v>
      </c>
      <c r="C267" s="6">
        <v>261</v>
      </c>
    </row>
    <row r="268" spans="1:3">
      <c r="A268" s="6">
        <f t="shared" si="54"/>
        <v>5942535335269331</v>
      </c>
      <c r="B268" s="6">
        <f t="shared" si="55"/>
        <v>52.400000000000027</v>
      </c>
      <c r="C268" s="6">
        <v>262</v>
      </c>
    </row>
    <row r="269" spans="1:3">
      <c r="A269" s="6">
        <f t="shared" si="54"/>
        <v>6826180564135636</v>
      </c>
      <c r="B269" s="6">
        <f t="shared" si="55"/>
        <v>52.60000000000003</v>
      </c>
      <c r="C269" s="6">
        <v>263</v>
      </c>
    </row>
    <row r="270" spans="1:3">
      <c r="A270" s="6">
        <f t="shared" si="54"/>
        <v>7841222384935338</v>
      </c>
      <c r="B270" s="6">
        <f t="shared" si="55"/>
        <v>52.800000000000026</v>
      </c>
      <c r="C270" s="6">
        <v>264</v>
      </c>
    </row>
    <row r="271" spans="1:3">
      <c r="A271" s="6">
        <f t="shared" si="54"/>
        <v>9007199254741152</v>
      </c>
      <c r="B271" s="6">
        <f t="shared" si="55"/>
        <v>53.000000000000028</v>
      </c>
      <c r="C271" s="6">
        <v>265</v>
      </c>
    </row>
    <row r="272" spans="1:3">
      <c r="A272" s="6">
        <f t="shared" si="54"/>
        <v>1.034655496705168E+16</v>
      </c>
      <c r="B272" s="6">
        <f t="shared" si="55"/>
        <v>53.200000000000024</v>
      </c>
      <c r="C272" s="6">
        <v>266</v>
      </c>
    </row>
    <row r="273" spans="1:3">
      <c r="A273" s="6">
        <f t="shared" si="54"/>
        <v>1.1885070670538668E+16</v>
      </c>
      <c r="B273" s="6">
        <f t="shared" si="55"/>
        <v>53.400000000000027</v>
      </c>
      <c r="C273" s="6">
        <v>267</v>
      </c>
    </row>
    <row r="274" spans="1:3">
      <c r="A274" s="6">
        <f t="shared" si="54"/>
        <v>1.3652361128271278E+16</v>
      </c>
      <c r="B274" s="6">
        <f t="shared" si="55"/>
        <v>53.60000000000003</v>
      </c>
      <c r="C274" s="6">
        <v>268</v>
      </c>
    </row>
    <row r="275" spans="1:3">
      <c r="A275" s="6">
        <f t="shared" si="54"/>
        <v>1.5682444769870682E+16</v>
      </c>
      <c r="B275" s="6">
        <f t="shared" si="55"/>
        <v>53.800000000000033</v>
      </c>
      <c r="C275" s="6">
        <v>269</v>
      </c>
    </row>
    <row r="276" spans="1:3">
      <c r="A276" s="6">
        <f t="shared" si="54"/>
        <v>1.8014398509482304E+16</v>
      </c>
      <c r="B276" s="6">
        <f t="shared" si="55"/>
        <v>54.000000000000021</v>
      </c>
      <c r="C276" s="7">
        <v>270</v>
      </c>
    </row>
    <row r="277" spans="1:3">
      <c r="A277" s="6">
        <f t="shared" si="54"/>
        <v>2.0693109934103368E+16</v>
      </c>
      <c r="B277" s="6">
        <f t="shared" si="55"/>
        <v>54.200000000000024</v>
      </c>
      <c r="C277" s="6">
        <v>271</v>
      </c>
    </row>
    <row r="278" spans="1:3">
      <c r="A278" s="6">
        <f t="shared" si="54"/>
        <v>2.3770141341077344E+16</v>
      </c>
      <c r="B278" s="6">
        <f t="shared" si="55"/>
        <v>54.400000000000027</v>
      </c>
      <c r="C278" s="6">
        <v>272</v>
      </c>
    </row>
    <row r="279" spans="1:3">
      <c r="A279" s="6">
        <f t="shared" si="54"/>
        <v>2.7304722256542564E+16</v>
      </c>
      <c r="B279" s="6">
        <f t="shared" si="55"/>
        <v>54.60000000000003</v>
      </c>
      <c r="C279" s="6">
        <v>273</v>
      </c>
    </row>
    <row r="280" spans="1:3">
      <c r="A280" s="6">
        <f t="shared" si="54"/>
        <v>3.1364889539741372E+16</v>
      </c>
      <c r="B280" s="6">
        <f t="shared" si="55"/>
        <v>54.800000000000026</v>
      </c>
      <c r="C280" s="6">
        <v>274</v>
      </c>
    </row>
    <row r="281" spans="1:3">
      <c r="A281" s="6">
        <f t="shared" si="54"/>
        <v>3.6028797018964632E+16</v>
      </c>
      <c r="B281" s="6">
        <f t="shared" si="55"/>
        <v>55.000000000000028</v>
      </c>
      <c r="C281" s="6">
        <v>275</v>
      </c>
    </row>
    <row r="282" spans="1:3">
      <c r="A282" s="6">
        <f t="shared" si="54"/>
        <v>4.1386219868206752E+16</v>
      </c>
      <c r="B282" s="6">
        <f t="shared" si="55"/>
        <v>55.200000000000031</v>
      </c>
      <c r="C282" s="6">
        <v>276</v>
      </c>
    </row>
    <row r="283" spans="1:3">
      <c r="A283" s="6">
        <f t="shared" si="54"/>
        <v>4.7540282682154696E+16</v>
      </c>
      <c r="B283" s="6">
        <f t="shared" si="55"/>
        <v>55.400000000000034</v>
      </c>
      <c r="C283" s="6">
        <v>277</v>
      </c>
    </row>
    <row r="284" spans="1:3">
      <c r="A284" s="6">
        <f t="shared" si="54"/>
        <v>5.4609444513085136E+16</v>
      </c>
      <c r="B284" s="6">
        <f t="shared" si="55"/>
        <v>55.600000000000023</v>
      </c>
      <c r="C284" s="6">
        <v>278</v>
      </c>
    </row>
    <row r="285" spans="1:3">
      <c r="A285" s="6">
        <f t="shared" si="54"/>
        <v>6.2729779079482768E+16</v>
      </c>
      <c r="B285" s="6">
        <f t="shared" si="55"/>
        <v>55.800000000000026</v>
      </c>
      <c r="C285" s="6">
        <v>279</v>
      </c>
    </row>
    <row r="286" spans="1:3">
      <c r="A286" s="6">
        <f t="shared" si="54"/>
        <v>7.205759403792928E+16</v>
      </c>
      <c r="B286" s="6">
        <f t="shared" si="55"/>
        <v>56.000000000000028</v>
      </c>
      <c r="C286" s="7">
        <v>280</v>
      </c>
    </row>
    <row r="287" spans="1:3">
      <c r="A287" s="6">
        <f t="shared" si="54"/>
        <v>8.2772439736413536E+16</v>
      </c>
      <c r="B287" s="6">
        <f t="shared" si="55"/>
        <v>56.200000000000031</v>
      </c>
      <c r="C287" s="6">
        <v>281</v>
      </c>
    </row>
    <row r="288" spans="1:3">
      <c r="A288" s="6">
        <f t="shared" si="54"/>
        <v>9.5080565364309424E+16</v>
      </c>
      <c r="B288" s="6">
        <f t="shared" si="55"/>
        <v>56.400000000000027</v>
      </c>
      <c r="C288" s="6">
        <v>282</v>
      </c>
    </row>
    <row r="289" spans="1:3">
      <c r="A289" s="6">
        <f t="shared" si="54"/>
        <v>1.092188890261703E+17</v>
      </c>
      <c r="B289" s="6">
        <f t="shared" si="55"/>
        <v>56.60000000000003</v>
      </c>
      <c r="C289" s="6">
        <v>283</v>
      </c>
    </row>
    <row r="290" spans="1:3">
      <c r="A290" s="6">
        <f t="shared" si="54"/>
        <v>1.2545955815896558E+17</v>
      </c>
      <c r="B290" s="6">
        <f t="shared" si="55"/>
        <v>56.800000000000033</v>
      </c>
      <c r="C290" s="6">
        <v>284</v>
      </c>
    </row>
    <row r="291" spans="1:3">
      <c r="A291" s="6">
        <f t="shared" si="54"/>
        <v>1.4411518807585862E+17</v>
      </c>
      <c r="B291" s="6">
        <f t="shared" si="55"/>
        <v>57.000000000000036</v>
      </c>
      <c r="C291" s="6">
        <v>285</v>
      </c>
    </row>
    <row r="292" spans="1:3">
      <c r="A292" s="6">
        <f t="shared" si="54"/>
        <v>1.6554487947282707E+17</v>
      </c>
      <c r="B292" s="6">
        <f t="shared" si="55"/>
        <v>57.200000000000024</v>
      </c>
      <c r="C292" s="6">
        <v>286</v>
      </c>
    </row>
    <row r="293" spans="1:3">
      <c r="A293" s="6">
        <f t="shared" si="54"/>
        <v>1.9016113072861894E+17</v>
      </c>
      <c r="B293" s="6">
        <f t="shared" si="55"/>
        <v>57.400000000000027</v>
      </c>
      <c r="C293" s="6">
        <v>287</v>
      </c>
    </row>
    <row r="294" spans="1:3">
      <c r="A294" s="6">
        <f t="shared" si="54"/>
        <v>2.1843777805234074E+17</v>
      </c>
      <c r="B294" s="6">
        <f t="shared" si="55"/>
        <v>57.60000000000003</v>
      </c>
      <c r="C294" s="6">
        <v>288</v>
      </c>
    </row>
    <row r="295" spans="1:3">
      <c r="A295" s="6">
        <f t="shared" si="54"/>
        <v>2.5091911631793126E+17</v>
      </c>
      <c r="B295" s="6">
        <f t="shared" si="55"/>
        <v>57.800000000000033</v>
      </c>
      <c r="C295" s="6">
        <v>289</v>
      </c>
    </row>
    <row r="296" spans="1:3">
      <c r="A296" s="6">
        <f t="shared" si="54"/>
        <v>2.8823037615171731E+17</v>
      </c>
      <c r="B296" s="6">
        <f t="shared" si="55"/>
        <v>58.000000000000036</v>
      </c>
      <c r="C296" s="7">
        <v>290</v>
      </c>
    </row>
    <row r="297" spans="1:3">
      <c r="A297" s="6">
        <f t="shared" si="54"/>
        <v>3.310897589456544E+17</v>
      </c>
      <c r="B297" s="6">
        <f t="shared" si="55"/>
        <v>58.200000000000024</v>
      </c>
      <c r="C297" s="6">
        <v>291</v>
      </c>
    </row>
    <row r="298" spans="1:3">
      <c r="A298" s="6">
        <f t="shared" si="54"/>
        <v>3.8032226145723802E+17</v>
      </c>
      <c r="B298" s="6">
        <f t="shared" si="55"/>
        <v>58.400000000000027</v>
      </c>
      <c r="C298" s="6">
        <v>292</v>
      </c>
    </row>
    <row r="299" spans="1:3">
      <c r="A299" s="6">
        <f t="shared" si="54"/>
        <v>4.3687555610468154E+17</v>
      </c>
      <c r="B299" s="6">
        <f t="shared" si="55"/>
        <v>58.60000000000003</v>
      </c>
      <c r="C299" s="6">
        <v>293</v>
      </c>
    </row>
    <row r="300" spans="1:3">
      <c r="A300" s="6">
        <f t="shared" si="54"/>
        <v>5.0183823263586259E+17</v>
      </c>
      <c r="B300" s="6">
        <f t="shared" si="55"/>
        <v>58.800000000000033</v>
      </c>
      <c r="C300" s="6">
        <v>294</v>
      </c>
    </row>
    <row r="301" spans="1:3">
      <c r="A301" s="6">
        <f t="shared" si="54"/>
        <v>5.7646075230343488E+17</v>
      </c>
      <c r="B301" s="6">
        <f t="shared" si="55"/>
        <v>59.000000000000028</v>
      </c>
      <c r="C301" s="6">
        <v>295</v>
      </c>
    </row>
    <row r="302" spans="1:3">
      <c r="A302" s="6">
        <f t="shared" si="54"/>
        <v>6.6217951789130893E+17</v>
      </c>
      <c r="B302" s="6">
        <f t="shared" si="55"/>
        <v>59.200000000000031</v>
      </c>
      <c r="C302" s="6">
        <v>296</v>
      </c>
    </row>
    <row r="303" spans="1:3">
      <c r="A303" s="6">
        <f t="shared" si="54"/>
        <v>7.6064452291447629E+17</v>
      </c>
      <c r="B303" s="6">
        <f t="shared" si="55"/>
        <v>59.400000000000034</v>
      </c>
      <c r="C303" s="6">
        <v>297</v>
      </c>
    </row>
    <row r="304" spans="1:3">
      <c r="A304" s="6">
        <f t="shared" si="54"/>
        <v>8.7375111220936346E+17</v>
      </c>
      <c r="B304" s="6">
        <f t="shared" si="55"/>
        <v>59.600000000000037</v>
      </c>
      <c r="C304" s="6">
        <v>298</v>
      </c>
    </row>
    <row r="305" spans="1:3">
      <c r="A305" s="6">
        <f t="shared" si="54"/>
        <v>1.0036764652717257E+18</v>
      </c>
      <c r="B305" s="6">
        <f t="shared" si="55"/>
        <v>59.800000000000026</v>
      </c>
      <c r="C305" s="6">
        <v>299</v>
      </c>
    </row>
    <row r="306" spans="1:3">
      <c r="A306" s="6">
        <f t="shared" si="54"/>
        <v>1.15292150460687E+18</v>
      </c>
      <c r="B306" s="6">
        <f t="shared" si="55"/>
        <v>60.000000000000028</v>
      </c>
      <c r="C306" s="7">
        <v>300</v>
      </c>
    </row>
    <row r="307" spans="1:3">
      <c r="A307" s="6">
        <f t="shared" si="54"/>
        <v>1.3243590357826181E+18</v>
      </c>
      <c r="B307" s="6">
        <f t="shared" si="55"/>
        <v>60.200000000000031</v>
      </c>
      <c r="C307" s="6">
        <v>301</v>
      </c>
    </row>
    <row r="308" spans="1:3">
      <c r="A308" s="6">
        <f t="shared" si="54"/>
        <v>1.5212890458289531E+18</v>
      </c>
      <c r="B308" s="6">
        <f t="shared" si="55"/>
        <v>60.400000000000034</v>
      </c>
      <c r="C308" s="6">
        <v>302</v>
      </c>
    </row>
    <row r="309" spans="1:3">
      <c r="A309" s="6">
        <f t="shared" si="54"/>
        <v>1.7475022244187272E+18</v>
      </c>
      <c r="B309" s="6">
        <f t="shared" si="55"/>
        <v>60.60000000000003</v>
      </c>
      <c r="C309" s="6">
        <v>303</v>
      </c>
    </row>
    <row r="310" spans="1:3">
      <c r="A310" s="6">
        <f t="shared" si="54"/>
        <v>2.0073529305434519E+18</v>
      </c>
      <c r="B310" s="6">
        <f t="shared" si="55"/>
        <v>60.800000000000033</v>
      </c>
      <c r="C310" s="6">
        <v>304</v>
      </c>
    </row>
    <row r="311" spans="1:3">
      <c r="A311" s="6">
        <f t="shared" si="54"/>
        <v>2.3058430092137411E+18</v>
      </c>
      <c r="B311" s="6">
        <f t="shared" si="55"/>
        <v>61.000000000000036</v>
      </c>
      <c r="C311" s="6">
        <v>305</v>
      </c>
    </row>
    <row r="312" spans="1:3">
      <c r="A312" s="6">
        <f t="shared" si="54"/>
        <v>2.6487180715652372E+18</v>
      </c>
      <c r="B312" s="6">
        <f t="shared" si="55"/>
        <v>61.200000000000038</v>
      </c>
      <c r="C312" s="6">
        <v>306</v>
      </c>
    </row>
    <row r="313" spans="1:3">
      <c r="A313" s="6">
        <f t="shared" si="54"/>
        <v>3.0425780916579072E+18</v>
      </c>
      <c r="B313" s="6">
        <f t="shared" si="55"/>
        <v>61.400000000000027</v>
      </c>
      <c r="C313" s="6">
        <v>307</v>
      </c>
    </row>
    <row r="314" spans="1:3">
      <c r="A314" s="6">
        <f t="shared" si="54"/>
        <v>3.4950044488374564E+18</v>
      </c>
      <c r="B314" s="6">
        <f t="shared" si="55"/>
        <v>61.60000000000003</v>
      </c>
      <c r="C314" s="6">
        <v>308</v>
      </c>
    </row>
    <row r="315" spans="1:3">
      <c r="A315" s="6">
        <f t="shared" si="54"/>
        <v>4.0147058610869048E+18</v>
      </c>
      <c r="B315" s="6">
        <f t="shared" si="55"/>
        <v>61.800000000000033</v>
      </c>
      <c r="C315" s="6">
        <v>309</v>
      </c>
    </row>
    <row r="316" spans="1:3">
      <c r="A316" s="6">
        <f t="shared" si="54"/>
        <v>4.6116860184274821E+18</v>
      </c>
      <c r="B316" s="6">
        <f t="shared" si="55"/>
        <v>62.000000000000036</v>
      </c>
      <c r="C316" s="6">
        <v>310</v>
      </c>
    </row>
    <row r="317" spans="1:3">
      <c r="A317" s="6">
        <f t="shared" si="54"/>
        <v>5.2974361431304776E+18</v>
      </c>
      <c r="B317" s="6">
        <f t="shared" si="55"/>
        <v>62.200000000000031</v>
      </c>
      <c r="C317" s="6">
        <v>311</v>
      </c>
    </row>
    <row r="318" spans="1:3">
      <c r="A318" s="6">
        <f t="shared" si="54"/>
        <v>6.0851561833158164E+18</v>
      </c>
      <c r="B318" s="6">
        <f t="shared" si="55"/>
        <v>62.400000000000027</v>
      </c>
      <c r="C318" s="6">
        <v>312</v>
      </c>
    </row>
    <row r="319" spans="1:3">
      <c r="A319" s="6">
        <f t="shared" si="54"/>
        <v>6.9900088976749158E+18</v>
      </c>
      <c r="B319" s="6">
        <f t="shared" si="55"/>
        <v>62.60000000000003</v>
      </c>
      <c r="C319" s="6">
        <v>313</v>
      </c>
    </row>
    <row r="320" spans="1:3">
      <c r="A320" s="6">
        <f t="shared" si="54"/>
        <v>8.0294117221738127E+18</v>
      </c>
      <c r="B320" s="6">
        <f t="shared" si="55"/>
        <v>62.800000000000033</v>
      </c>
      <c r="C320" s="6">
        <v>314</v>
      </c>
    </row>
    <row r="321" spans="1:3">
      <c r="A321" s="6">
        <f t="shared" si="54"/>
        <v>9.2233720368549683E+18</v>
      </c>
      <c r="B321" s="6">
        <f t="shared" si="55"/>
        <v>63.000000000000028</v>
      </c>
      <c r="C321" s="6">
        <v>315</v>
      </c>
    </row>
    <row r="322" spans="1:3">
      <c r="A322" s="6">
        <f t="shared" si="54"/>
        <v>1.0594872286260957E+19</v>
      </c>
      <c r="B322" s="6">
        <f t="shared" si="55"/>
        <v>63.200000000000031</v>
      </c>
      <c r="C322" s="6">
        <v>316</v>
      </c>
    </row>
    <row r="323" spans="1:3">
      <c r="A323" s="6">
        <f t="shared" si="54"/>
        <v>1.2170312366631635E+19</v>
      </c>
      <c r="B323" s="6">
        <f t="shared" si="55"/>
        <v>63.400000000000034</v>
      </c>
      <c r="C323" s="6">
        <v>317</v>
      </c>
    </row>
    <row r="324" spans="1:3">
      <c r="A324" s="6">
        <f t="shared" si="54"/>
        <v>1.3980017795349832E+19</v>
      </c>
      <c r="B324" s="6">
        <f t="shared" si="55"/>
        <v>63.600000000000037</v>
      </c>
      <c r="C324" s="6">
        <v>318</v>
      </c>
    </row>
    <row r="325" spans="1:3">
      <c r="A325" s="6">
        <f t="shared" si="54"/>
        <v>1.6058823444347632E+19</v>
      </c>
      <c r="B325" s="6">
        <f t="shared" si="55"/>
        <v>63.800000000000026</v>
      </c>
      <c r="C325" s="6">
        <v>319</v>
      </c>
    </row>
    <row r="326" spans="1:3">
      <c r="A326" s="6">
        <f t="shared" si="54"/>
        <v>1.8446744073709945E+19</v>
      </c>
      <c r="B326" s="6">
        <f t="shared" si="55"/>
        <v>64.000000000000028</v>
      </c>
      <c r="C326" s="6">
        <v>320</v>
      </c>
    </row>
    <row r="327" spans="1:3">
      <c r="A327" s="6">
        <f t="shared" ref="A327:A390" si="56">POWER($B$1,C327)</f>
        <v>2.1189744572521923E+19</v>
      </c>
      <c r="B327" s="6">
        <f t="shared" si="55"/>
        <v>64.200000000000031</v>
      </c>
      <c r="C327" s="6">
        <v>321</v>
      </c>
    </row>
    <row r="328" spans="1:3">
      <c r="A328" s="6">
        <f t="shared" si="56"/>
        <v>2.4340624733263286E+19</v>
      </c>
      <c r="B328" s="6">
        <f t="shared" ref="B328:B391" si="57">LOG(A328,2)</f>
        <v>64.400000000000034</v>
      </c>
      <c r="C328" s="6">
        <v>322</v>
      </c>
    </row>
    <row r="329" spans="1:3">
      <c r="A329" s="6">
        <f t="shared" si="56"/>
        <v>2.796003559069968E+19</v>
      </c>
      <c r="B329" s="6">
        <f t="shared" si="57"/>
        <v>64.600000000000023</v>
      </c>
      <c r="C329" s="6">
        <v>323</v>
      </c>
    </row>
    <row r="330" spans="1:3">
      <c r="A330" s="6">
        <f t="shared" si="56"/>
        <v>3.2117646888695276E+19</v>
      </c>
      <c r="B330" s="6">
        <f t="shared" si="57"/>
        <v>64.800000000000026</v>
      </c>
      <c r="C330" s="6">
        <v>324</v>
      </c>
    </row>
    <row r="331" spans="1:3">
      <c r="A331" s="6">
        <f t="shared" si="56"/>
        <v>3.6893488147419906E+19</v>
      </c>
      <c r="B331" s="6">
        <f t="shared" si="57"/>
        <v>65.000000000000028</v>
      </c>
      <c r="C331" s="6">
        <v>325</v>
      </c>
    </row>
    <row r="332" spans="1:3">
      <c r="A332" s="6">
        <f t="shared" si="56"/>
        <v>4.2379489145043853E+19</v>
      </c>
      <c r="B332" s="6">
        <f t="shared" si="57"/>
        <v>65.200000000000031</v>
      </c>
      <c r="C332" s="6">
        <v>326</v>
      </c>
    </row>
    <row r="333" spans="1:3">
      <c r="A333" s="6">
        <f t="shared" si="56"/>
        <v>4.8681249466526581E+19</v>
      </c>
      <c r="B333" s="6">
        <f t="shared" si="57"/>
        <v>65.400000000000034</v>
      </c>
      <c r="C333" s="6">
        <v>327</v>
      </c>
    </row>
    <row r="334" spans="1:3">
      <c r="A334" s="6">
        <f t="shared" si="56"/>
        <v>5.5920071181399376E+19</v>
      </c>
      <c r="B334" s="6">
        <f t="shared" si="57"/>
        <v>65.600000000000037</v>
      </c>
      <c r="C334" s="6">
        <v>328</v>
      </c>
    </row>
    <row r="335" spans="1:3">
      <c r="A335" s="6">
        <f t="shared" si="56"/>
        <v>6.4235293777390576E+19</v>
      </c>
      <c r="B335" s="6">
        <f t="shared" si="57"/>
        <v>65.80000000000004</v>
      </c>
      <c r="C335" s="6">
        <v>329</v>
      </c>
    </row>
    <row r="336" spans="1:3">
      <c r="A336" s="6">
        <f t="shared" si="56"/>
        <v>7.3786976294839828E+19</v>
      </c>
      <c r="B336" s="6">
        <f t="shared" si="57"/>
        <v>66.000000000000043</v>
      </c>
      <c r="C336" s="6">
        <v>330</v>
      </c>
    </row>
    <row r="337" spans="1:3">
      <c r="A337" s="6">
        <f t="shared" si="56"/>
        <v>8.4758978290087723E+19</v>
      </c>
      <c r="B337" s="6">
        <f t="shared" si="57"/>
        <v>66.200000000000045</v>
      </c>
      <c r="C337" s="6">
        <v>331</v>
      </c>
    </row>
    <row r="338" spans="1:3">
      <c r="A338" s="6">
        <f t="shared" si="56"/>
        <v>9.7362498933053194E+19</v>
      </c>
      <c r="B338" s="6">
        <f t="shared" si="57"/>
        <v>66.400000000000034</v>
      </c>
      <c r="C338" s="6">
        <v>332</v>
      </c>
    </row>
    <row r="339" spans="1:3">
      <c r="A339" s="6">
        <f t="shared" si="56"/>
        <v>1.1184014236279878E+20</v>
      </c>
      <c r="B339" s="6">
        <f t="shared" si="57"/>
        <v>66.600000000000037</v>
      </c>
      <c r="C339" s="6">
        <v>333</v>
      </c>
    </row>
    <row r="340" spans="1:3">
      <c r="A340" s="6">
        <f t="shared" si="56"/>
        <v>1.2847058755478117E+20</v>
      </c>
      <c r="B340" s="6">
        <f t="shared" si="57"/>
        <v>66.80000000000004</v>
      </c>
      <c r="C340" s="6">
        <v>334</v>
      </c>
    </row>
    <row r="341" spans="1:3">
      <c r="A341" s="6">
        <f t="shared" si="56"/>
        <v>1.4757395258967969E+20</v>
      </c>
      <c r="B341" s="6">
        <f t="shared" si="57"/>
        <v>67.000000000000043</v>
      </c>
      <c r="C341" s="6">
        <v>335</v>
      </c>
    </row>
    <row r="342" spans="1:3">
      <c r="A342" s="6">
        <f t="shared" si="56"/>
        <v>1.6951795658017554E+20</v>
      </c>
      <c r="B342" s="6">
        <f t="shared" si="57"/>
        <v>67.200000000000031</v>
      </c>
      <c r="C342" s="6">
        <v>336</v>
      </c>
    </row>
    <row r="343" spans="1:3">
      <c r="A343" s="6">
        <f t="shared" si="56"/>
        <v>1.9472499786610645E+20</v>
      </c>
      <c r="B343" s="6">
        <f t="shared" si="57"/>
        <v>67.400000000000034</v>
      </c>
      <c r="C343" s="6">
        <v>337</v>
      </c>
    </row>
    <row r="344" spans="1:3">
      <c r="A344" s="6">
        <f t="shared" si="56"/>
        <v>2.2368028472559767E+20</v>
      </c>
      <c r="B344" s="6">
        <f t="shared" si="57"/>
        <v>67.600000000000037</v>
      </c>
      <c r="C344" s="6">
        <v>338</v>
      </c>
    </row>
    <row r="345" spans="1:3">
      <c r="A345" s="6">
        <f t="shared" si="56"/>
        <v>2.5694117510956243E+20</v>
      </c>
      <c r="B345" s="6">
        <f t="shared" si="57"/>
        <v>67.80000000000004</v>
      </c>
      <c r="C345" s="6">
        <v>339</v>
      </c>
    </row>
    <row r="346" spans="1:3">
      <c r="A346" s="6">
        <f t="shared" si="56"/>
        <v>2.9514790517935951E+20</v>
      </c>
      <c r="B346" s="6">
        <f t="shared" si="57"/>
        <v>68.000000000000028</v>
      </c>
      <c r="C346" s="6">
        <v>340</v>
      </c>
    </row>
    <row r="347" spans="1:3">
      <c r="A347" s="6">
        <f t="shared" si="56"/>
        <v>3.3903591316035115E+20</v>
      </c>
      <c r="B347" s="6">
        <f t="shared" si="57"/>
        <v>68.200000000000031</v>
      </c>
      <c r="C347" s="6">
        <v>341</v>
      </c>
    </row>
    <row r="348" spans="1:3">
      <c r="A348" s="6">
        <f t="shared" si="56"/>
        <v>3.8944999573221304E+20</v>
      </c>
      <c r="B348" s="6">
        <f t="shared" si="57"/>
        <v>68.400000000000034</v>
      </c>
      <c r="C348" s="6">
        <v>342</v>
      </c>
    </row>
    <row r="349" spans="1:3">
      <c r="A349" s="6">
        <f t="shared" si="56"/>
        <v>4.4736056945119547E+20</v>
      </c>
      <c r="B349" s="6">
        <f t="shared" si="57"/>
        <v>68.600000000000037</v>
      </c>
      <c r="C349" s="6">
        <v>343</v>
      </c>
    </row>
    <row r="350" spans="1:3">
      <c r="A350" s="6">
        <f t="shared" si="56"/>
        <v>5.1388235021912506E+20</v>
      </c>
      <c r="B350" s="6">
        <f t="shared" si="57"/>
        <v>68.800000000000026</v>
      </c>
      <c r="C350" s="6">
        <v>344</v>
      </c>
    </row>
    <row r="351" spans="1:3">
      <c r="A351" s="6">
        <f t="shared" si="56"/>
        <v>5.9029581035871928E+20</v>
      </c>
      <c r="B351" s="6">
        <f t="shared" si="57"/>
        <v>69.000000000000028</v>
      </c>
      <c r="C351" s="6">
        <v>345</v>
      </c>
    </row>
    <row r="352" spans="1:3">
      <c r="A352" s="6">
        <f t="shared" si="56"/>
        <v>6.7807182632070257E+20</v>
      </c>
      <c r="B352" s="6">
        <f t="shared" si="57"/>
        <v>69.200000000000031</v>
      </c>
      <c r="C352" s="6">
        <v>346</v>
      </c>
    </row>
    <row r="353" spans="1:3">
      <c r="A353" s="6">
        <f t="shared" si="56"/>
        <v>7.7889999146442621E+20</v>
      </c>
      <c r="B353" s="6">
        <f t="shared" si="57"/>
        <v>69.400000000000034</v>
      </c>
      <c r="C353" s="6">
        <v>347</v>
      </c>
    </row>
    <row r="354" spans="1:3">
      <c r="A354" s="6">
        <f t="shared" si="56"/>
        <v>8.9472113890239119E+20</v>
      </c>
      <c r="B354" s="6">
        <f t="shared" si="57"/>
        <v>69.600000000000037</v>
      </c>
      <c r="C354" s="6">
        <v>348</v>
      </c>
    </row>
    <row r="355" spans="1:3">
      <c r="A355" s="6">
        <f t="shared" si="56"/>
        <v>1.0277647004382505E+21</v>
      </c>
      <c r="B355" s="6">
        <f t="shared" si="57"/>
        <v>69.80000000000004</v>
      </c>
      <c r="C355" s="6">
        <v>349</v>
      </c>
    </row>
    <row r="356" spans="1:3">
      <c r="A356" s="6">
        <f t="shared" si="56"/>
        <v>1.1805916207174386E+21</v>
      </c>
      <c r="B356" s="6">
        <f t="shared" si="57"/>
        <v>70.000000000000043</v>
      </c>
      <c r="C356" s="6">
        <v>350</v>
      </c>
    </row>
    <row r="357" spans="1:3">
      <c r="A357" s="6">
        <f t="shared" si="56"/>
        <v>1.3561436526414057E+21</v>
      </c>
      <c r="B357" s="6">
        <f t="shared" si="57"/>
        <v>70.200000000000045</v>
      </c>
      <c r="C357" s="6">
        <v>351</v>
      </c>
    </row>
    <row r="358" spans="1:3">
      <c r="A358" s="6">
        <f t="shared" si="56"/>
        <v>1.5577999829288532E+21</v>
      </c>
      <c r="B358" s="6">
        <f t="shared" si="57"/>
        <v>70.400000000000034</v>
      </c>
      <c r="C358" s="6">
        <v>352</v>
      </c>
    </row>
    <row r="359" spans="1:3">
      <c r="A359" s="6">
        <f t="shared" si="56"/>
        <v>1.7894422778047834E+21</v>
      </c>
      <c r="B359" s="6">
        <f t="shared" si="57"/>
        <v>70.600000000000037</v>
      </c>
      <c r="C359" s="6">
        <v>353</v>
      </c>
    </row>
    <row r="360" spans="1:3">
      <c r="A360" s="6">
        <f t="shared" si="56"/>
        <v>2.0555294008765016E+21</v>
      </c>
      <c r="B360" s="6">
        <f t="shared" si="57"/>
        <v>70.80000000000004</v>
      </c>
      <c r="C360" s="6">
        <v>354</v>
      </c>
    </row>
    <row r="361" spans="1:3">
      <c r="A361" s="6">
        <f t="shared" si="56"/>
        <v>2.3611832414348787E+21</v>
      </c>
      <c r="B361" s="6">
        <f t="shared" si="57"/>
        <v>71.000000000000043</v>
      </c>
      <c r="C361" s="6">
        <v>355</v>
      </c>
    </row>
    <row r="362" spans="1:3">
      <c r="A362" s="6">
        <f t="shared" si="56"/>
        <v>2.7122873052828119E+21</v>
      </c>
      <c r="B362" s="6">
        <f t="shared" si="57"/>
        <v>71.200000000000031</v>
      </c>
      <c r="C362" s="6">
        <v>356</v>
      </c>
    </row>
    <row r="363" spans="1:3">
      <c r="A363" s="6">
        <f t="shared" si="56"/>
        <v>3.1155999658577069E+21</v>
      </c>
      <c r="B363" s="6">
        <f t="shared" si="57"/>
        <v>71.400000000000034</v>
      </c>
      <c r="C363" s="6">
        <v>357</v>
      </c>
    </row>
    <row r="364" spans="1:3">
      <c r="A364" s="6">
        <f t="shared" si="56"/>
        <v>3.5788845556095669E+21</v>
      </c>
      <c r="B364" s="6">
        <f t="shared" si="57"/>
        <v>71.600000000000037</v>
      </c>
      <c r="C364" s="6">
        <v>358</v>
      </c>
    </row>
    <row r="365" spans="1:3">
      <c r="A365" s="6">
        <f t="shared" si="56"/>
        <v>4.1110588017530052E+21</v>
      </c>
      <c r="B365" s="6">
        <f t="shared" si="57"/>
        <v>71.80000000000004</v>
      </c>
      <c r="C365" s="6">
        <v>359</v>
      </c>
    </row>
    <row r="366" spans="1:3">
      <c r="A366" s="6">
        <f t="shared" si="56"/>
        <v>4.7223664828697585E+21</v>
      </c>
      <c r="B366" s="6">
        <f t="shared" si="57"/>
        <v>72.000000000000028</v>
      </c>
      <c r="C366" s="6">
        <v>360</v>
      </c>
    </row>
    <row r="367" spans="1:3">
      <c r="A367" s="6">
        <f t="shared" si="56"/>
        <v>5.4245746105656269E+21</v>
      </c>
      <c r="B367" s="6">
        <f t="shared" si="57"/>
        <v>72.200000000000031</v>
      </c>
      <c r="C367" s="6">
        <v>361</v>
      </c>
    </row>
    <row r="368" spans="1:3">
      <c r="A368" s="6">
        <f t="shared" si="56"/>
        <v>6.231199931715417E+21</v>
      </c>
      <c r="B368" s="6">
        <f t="shared" si="57"/>
        <v>72.400000000000034</v>
      </c>
      <c r="C368" s="6">
        <v>362</v>
      </c>
    </row>
    <row r="369" spans="1:3">
      <c r="A369" s="6">
        <f t="shared" si="56"/>
        <v>7.1577691112191369E+21</v>
      </c>
      <c r="B369" s="6">
        <f t="shared" si="57"/>
        <v>72.600000000000037</v>
      </c>
      <c r="C369" s="6">
        <v>363</v>
      </c>
    </row>
    <row r="370" spans="1:3">
      <c r="A370" s="6">
        <f t="shared" si="56"/>
        <v>8.2221176035060126E+21</v>
      </c>
      <c r="B370" s="6">
        <f t="shared" si="57"/>
        <v>72.80000000000004</v>
      </c>
      <c r="C370" s="6">
        <v>364</v>
      </c>
    </row>
    <row r="371" spans="1:3">
      <c r="A371" s="6">
        <f t="shared" si="56"/>
        <v>9.4447329657395211E+21</v>
      </c>
      <c r="B371" s="6">
        <f t="shared" si="57"/>
        <v>73.000000000000028</v>
      </c>
      <c r="C371" s="6">
        <v>365</v>
      </c>
    </row>
    <row r="372" spans="1:3">
      <c r="A372" s="6">
        <f t="shared" si="56"/>
        <v>1.0849149221131256E+22</v>
      </c>
      <c r="B372" s="6">
        <f t="shared" si="57"/>
        <v>73.200000000000031</v>
      </c>
      <c r="C372" s="6">
        <v>366</v>
      </c>
    </row>
    <row r="373" spans="1:3">
      <c r="A373" s="6">
        <f t="shared" si="56"/>
        <v>1.2462399863430836E+22</v>
      </c>
      <c r="B373" s="6">
        <f t="shared" si="57"/>
        <v>73.400000000000034</v>
      </c>
      <c r="C373" s="6">
        <v>367</v>
      </c>
    </row>
    <row r="374" spans="1:3">
      <c r="A374" s="6">
        <f t="shared" si="56"/>
        <v>1.4315538222438278E+22</v>
      </c>
      <c r="B374" s="6">
        <f t="shared" si="57"/>
        <v>73.600000000000037</v>
      </c>
      <c r="C374" s="6">
        <v>368</v>
      </c>
    </row>
    <row r="375" spans="1:3">
      <c r="A375" s="6">
        <f t="shared" si="56"/>
        <v>1.6444235207012029E+22</v>
      </c>
      <c r="B375" s="6">
        <f t="shared" si="57"/>
        <v>73.80000000000004</v>
      </c>
      <c r="C375" s="6">
        <v>369</v>
      </c>
    </row>
    <row r="376" spans="1:3">
      <c r="A376" s="6">
        <f t="shared" si="56"/>
        <v>1.8889465931479046E+22</v>
      </c>
      <c r="B376" s="6">
        <f t="shared" si="57"/>
        <v>74.000000000000043</v>
      </c>
      <c r="C376" s="6">
        <v>370</v>
      </c>
    </row>
    <row r="377" spans="1:3">
      <c r="A377" s="6">
        <f t="shared" si="56"/>
        <v>2.169829844226252E+22</v>
      </c>
      <c r="B377" s="6">
        <f t="shared" si="57"/>
        <v>74.200000000000045</v>
      </c>
      <c r="C377" s="6">
        <v>371</v>
      </c>
    </row>
    <row r="378" spans="1:3">
      <c r="A378" s="6">
        <f t="shared" si="56"/>
        <v>2.4924799726861685E+22</v>
      </c>
      <c r="B378" s="6">
        <f t="shared" si="57"/>
        <v>74.400000000000048</v>
      </c>
      <c r="C378" s="6">
        <v>372</v>
      </c>
    </row>
    <row r="379" spans="1:3">
      <c r="A379" s="6">
        <f t="shared" si="56"/>
        <v>2.8631076444876564E+22</v>
      </c>
      <c r="B379" s="6">
        <f t="shared" si="57"/>
        <v>74.600000000000037</v>
      </c>
      <c r="C379" s="6">
        <v>373</v>
      </c>
    </row>
    <row r="380" spans="1:3">
      <c r="A380" s="6">
        <f t="shared" si="56"/>
        <v>3.2888470414024067E+22</v>
      </c>
      <c r="B380" s="6">
        <f t="shared" si="57"/>
        <v>74.80000000000004</v>
      </c>
      <c r="C380" s="6">
        <v>374</v>
      </c>
    </row>
    <row r="381" spans="1:3">
      <c r="A381" s="6">
        <f t="shared" si="56"/>
        <v>3.7778931862958118E+22</v>
      </c>
      <c r="B381" s="6">
        <f t="shared" si="57"/>
        <v>75.000000000000043</v>
      </c>
      <c r="C381" s="6">
        <v>375</v>
      </c>
    </row>
    <row r="382" spans="1:3">
      <c r="A382" s="6">
        <f t="shared" si="56"/>
        <v>4.3396596884525048E+22</v>
      </c>
      <c r="B382" s="6">
        <f t="shared" si="57"/>
        <v>75.200000000000045</v>
      </c>
      <c r="C382" s="6">
        <v>376</v>
      </c>
    </row>
    <row r="383" spans="1:3">
      <c r="A383" s="6">
        <f t="shared" si="56"/>
        <v>4.9849599453723403E+22</v>
      </c>
      <c r="B383" s="6">
        <f t="shared" si="57"/>
        <v>75.400000000000034</v>
      </c>
      <c r="C383" s="6">
        <v>377</v>
      </c>
    </row>
    <row r="384" spans="1:3">
      <c r="A384" s="6">
        <f t="shared" si="56"/>
        <v>5.7262152889753145E+22</v>
      </c>
      <c r="B384" s="6">
        <f t="shared" si="57"/>
        <v>75.600000000000037</v>
      </c>
      <c r="C384" s="6">
        <v>378</v>
      </c>
    </row>
    <row r="385" spans="1:3">
      <c r="A385" s="6">
        <f t="shared" si="56"/>
        <v>6.5776940828048159E+22</v>
      </c>
      <c r="B385" s="6">
        <f t="shared" si="57"/>
        <v>75.80000000000004</v>
      </c>
      <c r="C385" s="6">
        <v>379</v>
      </c>
    </row>
    <row r="386" spans="1:3">
      <c r="A386" s="6">
        <f t="shared" si="56"/>
        <v>7.5557863725916236E+22</v>
      </c>
      <c r="B386" s="6">
        <f t="shared" si="57"/>
        <v>76.000000000000043</v>
      </c>
      <c r="C386" s="6">
        <v>380</v>
      </c>
    </row>
    <row r="387" spans="1:3">
      <c r="A387" s="6">
        <f t="shared" si="56"/>
        <v>8.679319376905013E+22</v>
      </c>
      <c r="B387" s="6">
        <f t="shared" si="57"/>
        <v>76.200000000000031</v>
      </c>
      <c r="C387" s="6">
        <v>381</v>
      </c>
    </row>
    <row r="388" spans="1:3">
      <c r="A388" s="6">
        <f t="shared" si="56"/>
        <v>9.9699198907446806E+22</v>
      </c>
      <c r="B388" s="6">
        <f t="shared" si="57"/>
        <v>76.400000000000034</v>
      </c>
      <c r="C388" s="6">
        <v>382</v>
      </c>
    </row>
    <row r="389" spans="1:3">
      <c r="A389" s="6">
        <f t="shared" si="56"/>
        <v>1.1452430577950634E+23</v>
      </c>
      <c r="B389" s="6">
        <f t="shared" si="57"/>
        <v>76.600000000000037</v>
      </c>
      <c r="C389" s="6">
        <v>383</v>
      </c>
    </row>
    <row r="390" spans="1:3">
      <c r="A390" s="6">
        <f t="shared" si="56"/>
        <v>1.3155388165609637E+23</v>
      </c>
      <c r="B390" s="6">
        <f t="shared" si="57"/>
        <v>76.80000000000004</v>
      </c>
      <c r="C390" s="6">
        <v>384</v>
      </c>
    </row>
    <row r="391" spans="1:3">
      <c r="A391" s="6">
        <f t="shared" ref="A391:A454" si="58">POWER($B$1,C391)</f>
        <v>1.5111572745183254E+23</v>
      </c>
      <c r="B391" s="6">
        <f t="shared" si="57"/>
        <v>77.000000000000028</v>
      </c>
      <c r="C391" s="6">
        <v>385</v>
      </c>
    </row>
    <row r="392" spans="1:3">
      <c r="A392" s="6">
        <f t="shared" si="58"/>
        <v>1.7358638753810033E+23</v>
      </c>
      <c r="B392" s="6">
        <f t="shared" ref="B392:B455" si="59">LOG(A392,2)</f>
        <v>77.200000000000031</v>
      </c>
      <c r="C392" s="6">
        <v>386</v>
      </c>
    </row>
    <row r="393" spans="1:3">
      <c r="A393" s="6">
        <f t="shared" si="58"/>
        <v>1.9939839781489368E+23</v>
      </c>
      <c r="B393" s="6">
        <f t="shared" si="59"/>
        <v>77.400000000000034</v>
      </c>
      <c r="C393" s="6">
        <v>387</v>
      </c>
    </row>
    <row r="394" spans="1:3">
      <c r="A394" s="6">
        <f t="shared" si="58"/>
        <v>2.2904861155901278E+23</v>
      </c>
      <c r="B394" s="6">
        <f t="shared" si="59"/>
        <v>77.600000000000037</v>
      </c>
      <c r="C394" s="6">
        <v>388</v>
      </c>
    </row>
    <row r="395" spans="1:3">
      <c r="A395" s="6">
        <f t="shared" si="58"/>
        <v>2.6310776331219284E+23</v>
      </c>
      <c r="B395" s="6">
        <f t="shared" si="59"/>
        <v>77.80000000000004</v>
      </c>
      <c r="C395" s="6">
        <v>389</v>
      </c>
    </row>
    <row r="396" spans="1:3">
      <c r="A396" s="6">
        <f t="shared" si="58"/>
        <v>3.0223145490366515E+23</v>
      </c>
      <c r="B396" s="6">
        <f t="shared" si="59"/>
        <v>78.000000000000043</v>
      </c>
      <c r="C396" s="6">
        <v>390</v>
      </c>
    </row>
    <row r="397" spans="1:3">
      <c r="A397" s="6">
        <f t="shared" si="58"/>
        <v>3.4717277507620079E+23</v>
      </c>
      <c r="B397" s="6">
        <f t="shared" si="59"/>
        <v>78.200000000000045</v>
      </c>
      <c r="C397" s="6">
        <v>391</v>
      </c>
    </row>
    <row r="398" spans="1:3">
      <c r="A398" s="6">
        <f t="shared" si="58"/>
        <v>3.9879679562978749E+23</v>
      </c>
      <c r="B398" s="6">
        <f t="shared" si="59"/>
        <v>78.400000000000048</v>
      </c>
      <c r="C398" s="6">
        <v>392</v>
      </c>
    </row>
    <row r="399" spans="1:3">
      <c r="A399" s="6">
        <f t="shared" si="58"/>
        <v>4.580972231180257E+23</v>
      </c>
      <c r="B399" s="6">
        <f t="shared" si="59"/>
        <v>78.600000000000037</v>
      </c>
      <c r="C399" s="6">
        <v>393</v>
      </c>
    </row>
    <row r="400" spans="1:3">
      <c r="A400" s="6">
        <f t="shared" si="58"/>
        <v>5.2621552662438588E+23</v>
      </c>
      <c r="B400" s="6">
        <f t="shared" si="59"/>
        <v>78.80000000000004</v>
      </c>
      <c r="C400" s="6">
        <v>394</v>
      </c>
    </row>
    <row r="401" spans="1:3">
      <c r="A401" s="6">
        <f t="shared" si="58"/>
        <v>6.0446290980733056E+23</v>
      </c>
      <c r="B401" s="6">
        <f t="shared" si="59"/>
        <v>79.000000000000043</v>
      </c>
      <c r="C401" s="6">
        <v>395</v>
      </c>
    </row>
    <row r="402" spans="1:3">
      <c r="A402" s="6">
        <f t="shared" si="58"/>
        <v>6.9434555015240171E+23</v>
      </c>
      <c r="B402" s="6">
        <f t="shared" si="59"/>
        <v>79.200000000000045</v>
      </c>
      <c r="C402" s="6">
        <v>396</v>
      </c>
    </row>
    <row r="403" spans="1:3">
      <c r="A403" s="6">
        <f t="shared" si="58"/>
        <v>7.9759359125957512E+23</v>
      </c>
      <c r="B403" s="6">
        <f t="shared" si="59"/>
        <v>79.400000000000034</v>
      </c>
      <c r="C403" s="6">
        <v>397</v>
      </c>
    </row>
    <row r="404" spans="1:3">
      <c r="A404" s="6">
        <f t="shared" si="58"/>
        <v>9.1619444623605154E+23</v>
      </c>
      <c r="B404" s="6">
        <f t="shared" si="59"/>
        <v>79.600000000000037</v>
      </c>
      <c r="C404" s="6">
        <v>398</v>
      </c>
    </row>
    <row r="405" spans="1:3">
      <c r="A405" s="6">
        <f t="shared" si="58"/>
        <v>1.0524310532487719E+24</v>
      </c>
      <c r="B405" s="6">
        <f t="shared" si="59"/>
        <v>79.80000000000004</v>
      </c>
      <c r="C405" s="6">
        <v>399</v>
      </c>
    </row>
    <row r="406" spans="1:3">
      <c r="A406" s="6">
        <f t="shared" si="58"/>
        <v>1.2089258196146617E+24</v>
      </c>
      <c r="B406" s="6">
        <f t="shared" si="59"/>
        <v>80.000000000000043</v>
      </c>
      <c r="C406" s="6">
        <v>400</v>
      </c>
    </row>
    <row r="407" spans="1:3">
      <c r="A407" s="6">
        <f t="shared" si="58"/>
        <v>1.3886911003048042E+24</v>
      </c>
      <c r="B407" s="6">
        <f t="shared" si="59"/>
        <v>80.200000000000045</v>
      </c>
      <c r="C407" s="6">
        <v>401</v>
      </c>
    </row>
    <row r="408" spans="1:3">
      <c r="A408" s="6">
        <f t="shared" si="58"/>
        <v>1.5951871825191511E+24</v>
      </c>
      <c r="B408" s="6">
        <f t="shared" si="59"/>
        <v>80.400000000000034</v>
      </c>
      <c r="C408" s="6">
        <v>402</v>
      </c>
    </row>
    <row r="409" spans="1:3">
      <c r="A409" s="6">
        <f t="shared" si="58"/>
        <v>1.8323888924721041E+24</v>
      </c>
      <c r="B409" s="6">
        <f t="shared" si="59"/>
        <v>80.600000000000037</v>
      </c>
      <c r="C409" s="6">
        <v>403</v>
      </c>
    </row>
    <row r="410" spans="1:3">
      <c r="A410" s="6">
        <f t="shared" si="58"/>
        <v>2.1048621064975449E+24</v>
      </c>
      <c r="B410" s="6">
        <f t="shared" si="59"/>
        <v>80.80000000000004</v>
      </c>
      <c r="C410" s="6">
        <v>404</v>
      </c>
    </row>
    <row r="411" spans="1:3">
      <c r="A411" s="6">
        <f t="shared" si="58"/>
        <v>2.4178516392293233E+24</v>
      </c>
      <c r="B411" s="6">
        <f t="shared" si="59"/>
        <v>81.000000000000043</v>
      </c>
      <c r="C411" s="6">
        <v>405</v>
      </c>
    </row>
    <row r="412" spans="1:3">
      <c r="A412" s="6">
        <f t="shared" si="58"/>
        <v>2.777382200609609E+24</v>
      </c>
      <c r="B412" s="6">
        <f t="shared" si="59"/>
        <v>81.200000000000045</v>
      </c>
      <c r="C412" s="6">
        <v>406</v>
      </c>
    </row>
    <row r="413" spans="1:3">
      <c r="A413" s="6">
        <f t="shared" si="58"/>
        <v>3.1903743650383032E+24</v>
      </c>
      <c r="B413" s="6">
        <f t="shared" si="59"/>
        <v>81.400000000000048</v>
      </c>
      <c r="C413" s="6">
        <v>407</v>
      </c>
    </row>
    <row r="414" spans="1:3">
      <c r="A414" s="6">
        <f t="shared" si="58"/>
        <v>3.6647777849442088E+24</v>
      </c>
      <c r="B414" s="6">
        <f t="shared" si="59"/>
        <v>81.600000000000037</v>
      </c>
      <c r="C414" s="6">
        <v>408</v>
      </c>
    </row>
    <row r="415" spans="1:3">
      <c r="A415" s="6">
        <f t="shared" si="58"/>
        <v>4.2097242129950913E+24</v>
      </c>
      <c r="B415" s="6">
        <f t="shared" si="59"/>
        <v>81.80000000000004</v>
      </c>
      <c r="C415" s="6">
        <v>409</v>
      </c>
    </row>
    <row r="416" spans="1:3">
      <c r="A416" s="6">
        <f t="shared" si="58"/>
        <v>4.8357032784586488E+24</v>
      </c>
      <c r="B416" s="6">
        <f t="shared" si="59"/>
        <v>82.000000000000043</v>
      </c>
      <c r="C416" s="6">
        <v>410</v>
      </c>
    </row>
    <row r="417" spans="1:3">
      <c r="A417" s="6">
        <f t="shared" si="58"/>
        <v>5.5547644012192191E+24</v>
      </c>
      <c r="B417" s="6">
        <f t="shared" si="59"/>
        <v>82.200000000000045</v>
      </c>
      <c r="C417" s="6">
        <v>411</v>
      </c>
    </row>
    <row r="418" spans="1:3">
      <c r="A418" s="6">
        <f t="shared" si="58"/>
        <v>6.3807487300766085E+24</v>
      </c>
      <c r="B418" s="6">
        <f t="shared" si="59"/>
        <v>82.400000000000048</v>
      </c>
      <c r="C418" s="6">
        <v>412</v>
      </c>
    </row>
    <row r="419" spans="1:3">
      <c r="A419" s="6">
        <f t="shared" si="58"/>
        <v>7.3295555698884209E+24</v>
      </c>
      <c r="B419" s="6">
        <f t="shared" si="59"/>
        <v>82.600000000000051</v>
      </c>
      <c r="C419" s="6">
        <v>413</v>
      </c>
    </row>
    <row r="420" spans="1:3">
      <c r="A420" s="6">
        <f t="shared" si="58"/>
        <v>8.4194484259901826E+24</v>
      </c>
      <c r="B420" s="6">
        <f t="shared" si="59"/>
        <v>82.80000000000004</v>
      </c>
      <c r="C420" s="6">
        <v>414</v>
      </c>
    </row>
    <row r="421" spans="1:3">
      <c r="A421" s="6">
        <f t="shared" si="58"/>
        <v>9.6714065569173018E+24</v>
      </c>
      <c r="B421" s="6">
        <f t="shared" si="59"/>
        <v>83.000000000000043</v>
      </c>
      <c r="C421" s="6">
        <v>415</v>
      </c>
    </row>
    <row r="422" spans="1:3">
      <c r="A422" s="6">
        <f t="shared" si="58"/>
        <v>1.1109528802438442E+25</v>
      </c>
      <c r="B422" s="6">
        <f t="shared" si="59"/>
        <v>83.200000000000045</v>
      </c>
      <c r="C422" s="6">
        <v>416</v>
      </c>
    </row>
    <row r="423" spans="1:3">
      <c r="A423" s="6">
        <f t="shared" si="58"/>
        <v>1.2761497460153223E+25</v>
      </c>
      <c r="B423" s="6">
        <f t="shared" si="59"/>
        <v>83.400000000000048</v>
      </c>
      <c r="C423" s="6">
        <v>417</v>
      </c>
    </row>
    <row r="424" spans="1:3">
      <c r="A424" s="6">
        <f t="shared" si="58"/>
        <v>1.4659111139776846E+25</v>
      </c>
      <c r="B424" s="6">
        <f t="shared" si="59"/>
        <v>83.600000000000037</v>
      </c>
      <c r="C424" s="6">
        <v>418</v>
      </c>
    </row>
    <row r="425" spans="1:3">
      <c r="A425" s="6">
        <f t="shared" si="58"/>
        <v>1.6838896851980378E+25</v>
      </c>
      <c r="B425" s="6">
        <f t="shared" si="59"/>
        <v>83.80000000000004</v>
      </c>
      <c r="C425" s="6">
        <v>419</v>
      </c>
    </row>
    <row r="426" spans="1:3">
      <c r="A426" s="6">
        <f t="shared" si="58"/>
        <v>1.9342813113834608E+25</v>
      </c>
      <c r="B426" s="6">
        <f t="shared" si="59"/>
        <v>84.000000000000043</v>
      </c>
      <c r="C426" s="6">
        <v>420</v>
      </c>
    </row>
    <row r="427" spans="1:3">
      <c r="A427" s="6">
        <f t="shared" si="58"/>
        <v>2.2219057604876889E+25</v>
      </c>
      <c r="B427" s="6">
        <f t="shared" si="59"/>
        <v>84.200000000000045</v>
      </c>
      <c r="C427" s="6">
        <v>421</v>
      </c>
    </row>
    <row r="428" spans="1:3">
      <c r="A428" s="6">
        <f t="shared" si="58"/>
        <v>2.5522994920306451E+25</v>
      </c>
      <c r="B428" s="6">
        <f t="shared" si="59"/>
        <v>84.400000000000034</v>
      </c>
      <c r="C428" s="6">
        <v>422</v>
      </c>
    </row>
    <row r="429" spans="1:3">
      <c r="A429" s="6">
        <f t="shared" si="58"/>
        <v>2.9318222279553705E+25</v>
      </c>
      <c r="B429" s="6">
        <f t="shared" si="59"/>
        <v>84.600000000000037</v>
      </c>
      <c r="C429" s="6">
        <v>423</v>
      </c>
    </row>
    <row r="430" spans="1:3">
      <c r="A430" s="6">
        <f t="shared" si="58"/>
        <v>3.3677793703960761E+25</v>
      </c>
      <c r="B430" s="6">
        <f t="shared" si="59"/>
        <v>84.80000000000004</v>
      </c>
      <c r="C430" s="6">
        <v>424</v>
      </c>
    </row>
    <row r="431" spans="1:3">
      <c r="A431" s="6">
        <f t="shared" si="58"/>
        <v>3.8685626227669233E+25</v>
      </c>
      <c r="B431" s="6">
        <f t="shared" si="59"/>
        <v>85.000000000000043</v>
      </c>
      <c r="C431" s="6">
        <v>425</v>
      </c>
    </row>
    <row r="432" spans="1:3">
      <c r="A432" s="6">
        <f t="shared" si="58"/>
        <v>4.4438115209753804E+25</v>
      </c>
      <c r="B432" s="6">
        <f t="shared" si="59"/>
        <v>85.200000000000045</v>
      </c>
      <c r="C432" s="6">
        <v>426</v>
      </c>
    </row>
    <row r="433" spans="1:3">
      <c r="A433" s="6">
        <f t="shared" si="58"/>
        <v>5.104598984061292E+25</v>
      </c>
      <c r="B433" s="6">
        <f t="shared" si="59"/>
        <v>85.400000000000048</v>
      </c>
      <c r="C433" s="6">
        <v>427</v>
      </c>
    </row>
    <row r="434" spans="1:3">
      <c r="A434" s="6">
        <f t="shared" si="58"/>
        <v>5.8636444559107427E+25</v>
      </c>
      <c r="B434" s="6">
        <f t="shared" si="59"/>
        <v>85.600000000000051</v>
      </c>
      <c r="C434" s="6">
        <v>428</v>
      </c>
    </row>
    <row r="435" spans="1:3">
      <c r="A435" s="6">
        <f t="shared" si="58"/>
        <v>6.7355587407921538E+25</v>
      </c>
      <c r="B435" s="6">
        <f t="shared" si="59"/>
        <v>85.800000000000054</v>
      </c>
      <c r="C435" s="6">
        <v>429</v>
      </c>
    </row>
    <row r="436" spans="1:3">
      <c r="A436" s="6">
        <f t="shared" si="58"/>
        <v>7.7371252455338483E+25</v>
      </c>
      <c r="B436" s="6">
        <f t="shared" si="59"/>
        <v>86.000000000000043</v>
      </c>
      <c r="C436" s="6">
        <v>430</v>
      </c>
    </row>
    <row r="437" spans="1:3">
      <c r="A437" s="6">
        <f t="shared" si="58"/>
        <v>8.8876230419507626E+25</v>
      </c>
      <c r="B437" s="6">
        <f t="shared" si="59"/>
        <v>86.200000000000045</v>
      </c>
      <c r="C437" s="6">
        <v>431</v>
      </c>
    </row>
    <row r="438" spans="1:3">
      <c r="A438" s="6">
        <f t="shared" si="58"/>
        <v>1.0209197968122586E+26</v>
      </c>
      <c r="B438" s="6">
        <f t="shared" si="59"/>
        <v>86.400000000000048</v>
      </c>
      <c r="C438" s="6">
        <v>432</v>
      </c>
    </row>
    <row r="439" spans="1:3">
      <c r="A439" s="6">
        <f t="shared" si="58"/>
        <v>1.1727288911821489E+26</v>
      </c>
      <c r="B439" s="6">
        <f t="shared" si="59"/>
        <v>86.600000000000051</v>
      </c>
      <c r="C439" s="6">
        <v>433</v>
      </c>
    </row>
    <row r="440" spans="1:3">
      <c r="A440" s="6">
        <f t="shared" si="58"/>
        <v>1.3471117481584315E+26</v>
      </c>
      <c r="B440" s="6">
        <f t="shared" si="59"/>
        <v>86.800000000000054</v>
      </c>
      <c r="C440" s="6">
        <v>434</v>
      </c>
    </row>
    <row r="441" spans="1:3">
      <c r="A441" s="6">
        <f t="shared" si="58"/>
        <v>1.5474250491067704E+26</v>
      </c>
      <c r="B441" s="6">
        <f t="shared" si="59"/>
        <v>87.000000000000043</v>
      </c>
      <c r="C441" s="6">
        <v>435</v>
      </c>
    </row>
    <row r="442" spans="1:3">
      <c r="A442" s="6">
        <f t="shared" si="58"/>
        <v>1.7775246083901532E+26</v>
      </c>
      <c r="B442" s="6">
        <f t="shared" si="59"/>
        <v>87.200000000000045</v>
      </c>
      <c r="C442" s="6">
        <v>436</v>
      </c>
    </row>
    <row r="443" spans="1:3">
      <c r="A443" s="6">
        <f t="shared" si="58"/>
        <v>2.0418395936245182E+26</v>
      </c>
      <c r="B443" s="6">
        <f t="shared" si="59"/>
        <v>87.400000000000048</v>
      </c>
      <c r="C443" s="6">
        <v>437</v>
      </c>
    </row>
    <row r="444" spans="1:3">
      <c r="A444" s="6">
        <f t="shared" si="58"/>
        <v>2.3454577823642981E+26</v>
      </c>
      <c r="B444" s="6">
        <f t="shared" si="59"/>
        <v>87.600000000000051</v>
      </c>
      <c r="C444" s="6">
        <v>438</v>
      </c>
    </row>
    <row r="445" spans="1:3">
      <c r="A445" s="6">
        <f t="shared" si="58"/>
        <v>2.6942234963168639E+26</v>
      </c>
      <c r="B445" s="6">
        <f t="shared" si="59"/>
        <v>87.80000000000004</v>
      </c>
      <c r="C445" s="6">
        <v>439</v>
      </c>
    </row>
    <row r="446" spans="1:3">
      <c r="A446" s="6">
        <f t="shared" si="58"/>
        <v>3.0948500982135421E+26</v>
      </c>
      <c r="B446" s="6">
        <f t="shared" si="59"/>
        <v>88.000000000000043</v>
      </c>
      <c r="C446" s="6">
        <v>440</v>
      </c>
    </row>
    <row r="447" spans="1:3">
      <c r="A447" s="6">
        <f t="shared" si="58"/>
        <v>3.5550492167803085E+26</v>
      </c>
      <c r="B447" s="6">
        <f t="shared" si="59"/>
        <v>88.200000000000045</v>
      </c>
      <c r="C447" s="6">
        <v>441</v>
      </c>
    </row>
    <row r="448" spans="1:3">
      <c r="A448" s="6">
        <f t="shared" si="58"/>
        <v>4.083679187249037E+26</v>
      </c>
      <c r="B448" s="6">
        <f t="shared" si="59"/>
        <v>88.400000000000048</v>
      </c>
      <c r="C448" s="6">
        <v>442</v>
      </c>
    </row>
    <row r="449" spans="1:3">
      <c r="A449" s="6">
        <f t="shared" si="58"/>
        <v>4.6909155647285983E+26</v>
      </c>
      <c r="B449" s="6">
        <f t="shared" si="59"/>
        <v>88.600000000000037</v>
      </c>
      <c r="C449" s="6">
        <v>443</v>
      </c>
    </row>
    <row r="450" spans="1:3">
      <c r="A450" s="6">
        <f t="shared" si="58"/>
        <v>5.3884469926337286E+26</v>
      </c>
      <c r="B450" s="6">
        <f t="shared" si="59"/>
        <v>88.80000000000004</v>
      </c>
      <c r="C450" s="6">
        <v>444</v>
      </c>
    </row>
    <row r="451" spans="1:3">
      <c r="A451" s="6">
        <f t="shared" si="58"/>
        <v>6.1897001964270842E+26</v>
      </c>
      <c r="B451" s="6">
        <f t="shared" si="59"/>
        <v>89.000000000000043</v>
      </c>
      <c r="C451" s="6">
        <v>445</v>
      </c>
    </row>
    <row r="452" spans="1:3">
      <c r="A452" s="6">
        <f t="shared" si="58"/>
        <v>7.1100984335606169E+26</v>
      </c>
      <c r="B452" s="6">
        <f t="shared" si="59"/>
        <v>89.200000000000045</v>
      </c>
      <c r="C452" s="6">
        <v>446</v>
      </c>
    </row>
    <row r="453" spans="1:3">
      <c r="A453" s="6">
        <f t="shared" si="58"/>
        <v>8.1673583744980781E+26</v>
      </c>
      <c r="B453" s="6">
        <f t="shared" si="59"/>
        <v>89.400000000000048</v>
      </c>
      <c r="C453" s="6">
        <v>447</v>
      </c>
    </row>
    <row r="454" spans="1:3">
      <c r="A454" s="6">
        <f t="shared" si="58"/>
        <v>9.3818311294572007E+26</v>
      </c>
      <c r="B454" s="6">
        <f t="shared" si="59"/>
        <v>89.600000000000051</v>
      </c>
      <c r="C454" s="6">
        <v>448</v>
      </c>
    </row>
    <row r="455" spans="1:3">
      <c r="A455" s="6">
        <f t="shared" ref="A455:A518" si="60">POWER($B$1,C455)</f>
        <v>1.0776893985267463E+27</v>
      </c>
      <c r="B455" s="6">
        <f t="shared" si="59"/>
        <v>89.800000000000054</v>
      </c>
      <c r="C455" s="6">
        <v>449</v>
      </c>
    </row>
    <row r="456" spans="1:3">
      <c r="A456" s="6">
        <f t="shared" si="60"/>
        <v>1.2379400392854177E+27</v>
      </c>
      <c r="B456" s="6">
        <f t="shared" ref="B456:B519" si="61">LOG(A456,2)</f>
        <v>90.000000000000057</v>
      </c>
      <c r="C456" s="6">
        <v>450</v>
      </c>
    </row>
    <row r="457" spans="1:3">
      <c r="A457" s="6">
        <f t="shared" si="60"/>
        <v>1.4220196867121242E+27</v>
      </c>
      <c r="B457" s="6">
        <f t="shared" si="61"/>
        <v>90.200000000000045</v>
      </c>
      <c r="C457" s="6">
        <v>451</v>
      </c>
    </row>
    <row r="458" spans="1:3">
      <c r="A458" s="6">
        <f t="shared" si="60"/>
        <v>1.6334716748996162E+27</v>
      </c>
      <c r="B458" s="6">
        <f t="shared" si="61"/>
        <v>90.400000000000048</v>
      </c>
      <c r="C458" s="6">
        <v>452</v>
      </c>
    </row>
    <row r="459" spans="1:3">
      <c r="A459" s="6">
        <f t="shared" si="60"/>
        <v>1.8763662258914404E+27</v>
      </c>
      <c r="B459" s="6">
        <f t="shared" si="61"/>
        <v>90.600000000000051</v>
      </c>
      <c r="C459" s="6">
        <v>453</v>
      </c>
    </row>
    <row r="460" spans="1:3">
      <c r="A460" s="6">
        <f t="shared" si="60"/>
        <v>2.1553787970534931E+27</v>
      </c>
      <c r="B460" s="6">
        <f t="shared" si="61"/>
        <v>90.800000000000054</v>
      </c>
      <c r="C460" s="6">
        <v>454</v>
      </c>
    </row>
    <row r="461" spans="1:3">
      <c r="A461" s="6">
        <f t="shared" si="60"/>
        <v>2.4758800785708359E+27</v>
      </c>
      <c r="B461" s="6">
        <f t="shared" si="61"/>
        <v>91.000000000000043</v>
      </c>
      <c r="C461" s="6">
        <v>455</v>
      </c>
    </row>
    <row r="462" spans="1:3">
      <c r="A462" s="6">
        <f t="shared" si="60"/>
        <v>2.844039373424249E+27</v>
      </c>
      <c r="B462" s="6">
        <f t="shared" si="61"/>
        <v>91.200000000000045</v>
      </c>
      <c r="C462" s="6">
        <v>456</v>
      </c>
    </row>
    <row r="463" spans="1:3">
      <c r="A463" s="6">
        <f t="shared" si="60"/>
        <v>3.2669433497992334E+27</v>
      </c>
      <c r="B463" s="6">
        <f t="shared" si="61"/>
        <v>91.400000000000048</v>
      </c>
      <c r="C463" s="6">
        <v>457</v>
      </c>
    </row>
    <row r="464" spans="1:3">
      <c r="A464" s="6">
        <f t="shared" si="60"/>
        <v>3.752732451782883E+27</v>
      </c>
      <c r="B464" s="6">
        <f t="shared" si="61"/>
        <v>91.600000000000051</v>
      </c>
      <c r="C464" s="6">
        <v>458</v>
      </c>
    </row>
    <row r="465" spans="1:3">
      <c r="A465" s="6">
        <f t="shared" si="60"/>
        <v>4.3107575941069867E+27</v>
      </c>
      <c r="B465" s="6">
        <f t="shared" si="61"/>
        <v>91.80000000000004</v>
      </c>
      <c r="C465" s="6">
        <v>459</v>
      </c>
    </row>
    <row r="466" spans="1:3">
      <c r="A466" s="6">
        <f t="shared" si="60"/>
        <v>4.9517601571416728E+27</v>
      </c>
      <c r="B466" s="6">
        <f t="shared" si="61"/>
        <v>92.000000000000043</v>
      </c>
      <c r="C466" s="6">
        <v>460</v>
      </c>
    </row>
    <row r="467" spans="1:3">
      <c r="A467" s="6">
        <f t="shared" si="60"/>
        <v>5.6880787468485001E+27</v>
      </c>
      <c r="B467" s="6">
        <f t="shared" si="61"/>
        <v>92.200000000000045</v>
      </c>
      <c r="C467" s="6">
        <v>461</v>
      </c>
    </row>
    <row r="468" spans="1:3">
      <c r="A468" s="6">
        <f t="shared" si="60"/>
        <v>6.533886699598468E+27</v>
      </c>
      <c r="B468" s="6">
        <f t="shared" si="61"/>
        <v>92.400000000000048</v>
      </c>
      <c r="C468" s="6">
        <v>462</v>
      </c>
    </row>
    <row r="469" spans="1:3">
      <c r="A469" s="6">
        <f t="shared" si="60"/>
        <v>7.5054649035657672E+27</v>
      </c>
      <c r="B469" s="6">
        <f t="shared" si="61"/>
        <v>92.600000000000037</v>
      </c>
      <c r="C469" s="6">
        <v>463</v>
      </c>
    </row>
    <row r="470" spans="1:3">
      <c r="A470" s="6">
        <f t="shared" si="60"/>
        <v>8.6215151882139778E+27</v>
      </c>
      <c r="B470" s="6">
        <f t="shared" si="61"/>
        <v>92.800000000000054</v>
      </c>
      <c r="C470" s="6">
        <v>464</v>
      </c>
    </row>
    <row r="471" spans="1:3">
      <c r="A471" s="6">
        <f t="shared" si="60"/>
        <v>9.9035203142833501E+27</v>
      </c>
      <c r="B471" s="6">
        <f t="shared" si="61"/>
        <v>93.000000000000043</v>
      </c>
      <c r="C471" s="6">
        <v>465</v>
      </c>
    </row>
    <row r="472" spans="1:3">
      <c r="A472" s="6">
        <f t="shared" si="60"/>
        <v>1.1376157493697002E+28</v>
      </c>
      <c r="B472" s="6">
        <f t="shared" si="61"/>
        <v>93.200000000000045</v>
      </c>
      <c r="C472" s="6">
        <v>466</v>
      </c>
    </row>
    <row r="473" spans="1:3">
      <c r="A473" s="6">
        <f t="shared" si="60"/>
        <v>1.306777339919694E+28</v>
      </c>
      <c r="B473" s="6">
        <f t="shared" si="61"/>
        <v>93.400000000000048</v>
      </c>
      <c r="C473" s="6">
        <v>467</v>
      </c>
    </row>
    <row r="474" spans="1:3">
      <c r="A474" s="6">
        <f t="shared" si="60"/>
        <v>1.5010929807131541E+28</v>
      </c>
      <c r="B474" s="6">
        <f t="shared" si="61"/>
        <v>93.600000000000051</v>
      </c>
      <c r="C474" s="6">
        <v>468</v>
      </c>
    </row>
    <row r="475" spans="1:3">
      <c r="A475" s="6">
        <f t="shared" si="60"/>
        <v>1.724303037642796E+28</v>
      </c>
      <c r="B475" s="6">
        <f t="shared" si="61"/>
        <v>93.80000000000004</v>
      </c>
      <c r="C475" s="6">
        <v>469</v>
      </c>
    </row>
    <row r="476" spans="1:3">
      <c r="A476" s="6">
        <f t="shared" si="60"/>
        <v>1.9807040628566705E+28</v>
      </c>
      <c r="B476" s="6">
        <f t="shared" si="61"/>
        <v>94.000000000000057</v>
      </c>
      <c r="C476" s="6">
        <v>470</v>
      </c>
    </row>
    <row r="477" spans="1:3">
      <c r="A477" s="6">
        <f t="shared" si="60"/>
        <v>2.2752314987394018E+28</v>
      </c>
      <c r="B477" s="6">
        <f t="shared" si="61"/>
        <v>94.200000000000045</v>
      </c>
      <c r="C477" s="6">
        <v>471</v>
      </c>
    </row>
    <row r="478" spans="1:3">
      <c r="A478" s="6">
        <f t="shared" si="60"/>
        <v>2.613554679839389E+28</v>
      </c>
      <c r="B478" s="6">
        <f t="shared" si="61"/>
        <v>94.400000000000063</v>
      </c>
      <c r="C478" s="6">
        <v>472</v>
      </c>
    </row>
    <row r="479" spans="1:3">
      <c r="A479" s="6">
        <f t="shared" si="60"/>
        <v>3.0021859614263099E+28</v>
      </c>
      <c r="B479" s="6">
        <f t="shared" si="61"/>
        <v>94.600000000000051</v>
      </c>
      <c r="C479" s="6">
        <v>473</v>
      </c>
    </row>
    <row r="480" spans="1:3">
      <c r="A480" s="6">
        <f t="shared" si="60"/>
        <v>3.4486060752855938E+28</v>
      </c>
      <c r="B480" s="6">
        <f t="shared" si="61"/>
        <v>94.80000000000004</v>
      </c>
      <c r="C480" s="6">
        <v>474</v>
      </c>
    </row>
    <row r="481" spans="1:3">
      <c r="A481" s="6">
        <f t="shared" si="60"/>
        <v>3.9614081257133418E+28</v>
      </c>
      <c r="B481" s="6">
        <f t="shared" si="61"/>
        <v>95.000000000000057</v>
      </c>
      <c r="C481" s="6">
        <v>475</v>
      </c>
    </row>
    <row r="482" spans="1:3">
      <c r="A482" s="6">
        <f t="shared" si="60"/>
        <v>4.5504629974788045E+28</v>
      </c>
      <c r="B482" s="6">
        <f t="shared" si="61"/>
        <v>95.200000000000045</v>
      </c>
      <c r="C482" s="6">
        <v>476</v>
      </c>
    </row>
    <row r="483" spans="1:3">
      <c r="A483" s="6">
        <f t="shared" si="60"/>
        <v>5.2271093596787806E+28</v>
      </c>
      <c r="B483" s="6">
        <f t="shared" si="61"/>
        <v>95.400000000000063</v>
      </c>
      <c r="C483" s="6">
        <v>477</v>
      </c>
    </row>
    <row r="484" spans="1:3">
      <c r="A484" s="6">
        <f t="shared" si="60"/>
        <v>6.0043719228526199E+28</v>
      </c>
      <c r="B484" s="6">
        <f t="shared" si="61"/>
        <v>95.600000000000051</v>
      </c>
      <c r="C484" s="6">
        <v>478</v>
      </c>
    </row>
    <row r="485" spans="1:3">
      <c r="A485" s="6">
        <f t="shared" si="60"/>
        <v>6.8972121505711902E+28</v>
      </c>
      <c r="B485" s="6">
        <f t="shared" si="61"/>
        <v>95.80000000000004</v>
      </c>
      <c r="C485" s="6">
        <v>479</v>
      </c>
    </row>
    <row r="486" spans="1:3">
      <c r="A486" s="6">
        <f t="shared" si="60"/>
        <v>7.9228162514266888E+28</v>
      </c>
      <c r="B486" s="6">
        <f t="shared" si="61"/>
        <v>96.000000000000057</v>
      </c>
      <c r="C486" s="6">
        <v>480</v>
      </c>
    </row>
    <row r="487" spans="1:3">
      <c r="A487" s="6">
        <f t="shared" si="60"/>
        <v>9.1009259949576143E+28</v>
      </c>
      <c r="B487" s="6">
        <f t="shared" si="61"/>
        <v>96.200000000000045</v>
      </c>
      <c r="C487" s="6">
        <v>481</v>
      </c>
    </row>
    <row r="488" spans="1:3">
      <c r="A488" s="6">
        <f t="shared" si="60"/>
        <v>1.0454218719357565E+29</v>
      </c>
      <c r="B488" s="6">
        <f t="shared" si="61"/>
        <v>96.400000000000034</v>
      </c>
      <c r="C488" s="6">
        <v>482</v>
      </c>
    </row>
    <row r="489" spans="1:3">
      <c r="A489" s="6">
        <f t="shared" si="60"/>
        <v>1.2008743845705245E+29</v>
      </c>
      <c r="B489" s="6">
        <f t="shared" si="61"/>
        <v>96.600000000000051</v>
      </c>
      <c r="C489" s="6">
        <v>483</v>
      </c>
    </row>
    <row r="490" spans="1:3">
      <c r="A490" s="6">
        <f t="shared" si="60"/>
        <v>1.3794424301142382E+29</v>
      </c>
      <c r="B490" s="6">
        <f t="shared" si="61"/>
        <v>96.80000000000004</v>
      </c>
      <c r="C490" s="6">
        <v>484</v>
      </c>
    </row>
    <row r="491" spans="1:3">
      <c r="A491" s="6">
        <f t="shared" si="60"/>
        <v>1.5845632502853381E+29</v>
      </c>
      <c r="B491" s="6">
        <f t="shared" si="61"/>
        <v>97.000000000000057</v>
      </c>
      <c r="C491" s="6">
        <v>485</v>
      </c>
    </row>
    <row r="492" spans="1:3">
      <c r="A492" s="6">
        <f t="shared" si="60"/>
        <v>1.8201851989915229E+29</v>
      </c>
      <c r="B492" s="6">
        <f t="shared" si="61"/>
        <v>97.200000000000045</v>
      </c>
      <c r="C492" s="6">
        <v>486</v>
      </c>
    </row>
    <row r="493" spans="1:3">
      <c r="A493" s="6">
        <f t="shared" si="60"/>
        <v>2.0908437438715136E+29</v>
      </c>
      <c r="B493" s="6">
        <f t="shared" si="61"/>
        <v>97.400000000000048</v>
      </c>
      <c r="C493" s="6">
        <v>487</v>
      </c>
    </row>
    <row r="494" spans="1:3">
      <c r="A494" s="6">
        <f t="shared" si="60"/>
        <v>2.4017487691410501E+29</v>
      </c>
      <c r="B494" s="6">
        <f t="shared" si="61"/>
        <v>97.600000000000051</v>
      </c>
      <c r="C494" s="6">
        <v>488</v>
      </c>
    </row>
    <row r="495" spans="1:3">
      <c r="A495" s="6">
        <f t="shared" si="60"/>
        <v>2.7588848602284782E+29</v>
      </c>
      <c r="B495" s="6">
        <f t="shared" si="61"/>
        <v>97.800000000000054</v>
      </c>
      <c r="C495" s="6">
        <v>489</v>
      </c>
    </row>
    <row r="496" spans="1:3">
      <c r="A496" s="6">
        <f t="shared" si="60"/>
        <v>3.1691265005706776E+29</v>
      </c>
      <c r="B496" s="6">
        <f t="shared" si="61"/>
        <v>98.000000000000043</v>
      </c>
      <c r="C496" s="6">
        <v>490</v>
      </c>
    </row>
    <row r="497" spans="1:3">
      <c r="A497" s="6">
        <f t="shared" si="60"/>
        <v>3.6403703979830478E+29</v>
      </c>
      <c r="B497" s="6">
        <f t="shared" si="61"/>
        <v>98.20000000000006</v>
      </c>
      <c r="C497" s="6">
        <v>491</v>
      </c>
    </row>
    <row r="498" spans="1:3">
      <c r="A498" s="6">
        <f t="shared" si="60"/>
        <v>4.1816874877430287E+29</v>
      </c>
      <c r="B498" s="6">
        <f t="shared" si="61"/>
        <v>98.400000000000048</v>
      </c>
      <c r="C498" s="6">
        <v>492</v>
      </c>
    </row>
    <row r="499" spans="1:3">
      <c r="A499" s="6">
        <f t="shared" si="60"/>
        <v>4.8034975382821008E+29</v>
      </c>
      <c r="B499" s="6">
        <f t="shared" si="61"/>
        <v>98.600000000000065</v>
      </c>
      <c r="C499" s="6">
        <v>493</v>
      </c>
    </row>
    <row r="500" spans="1:3">
      <c r="A500" s="6">
        <f t="shared" si="60"/>
        <v>5.517769720456957E+29</v>
      </c>
      <c r="B500" s="6">
        <f t="shared" si="61"/>
        <v>98.800000000000054</v>
      </c>
      <c r="C500" s="6">
        <v>494</v>
      </c>
    </row>
    <row r="501" spans="1:3">
      <c r="A501" s="6">
        <f t="shared" si="60"/>
        <v>6.3382530011413553E+29</v>
      </c>
      <c r="B501" s="6">
        <f t="shared" si="61"/>
        <v>99.000000000000043</v>
      </c>
      <c r="C501" s="6">
        <v>495</v>
      </c>
    </row>
    <row r="502" spans="1:3">
      <c r="A502" s="6">
        <f t="shared" si="60"/>
        <v>7.2807407959660985E+29</v>
      </c>
      <c r="B502" s="6">
        <f t="shared" si="61"/>
        <v>99.20000000000006</v>
      </c>
      <c r="C502" s="6">
        <v>496</v>
      </c>
    </row>
    <row r="503" spans="1:3">
      <c r="A503" s="6">
        <f t="shared" si="60"/>
        <v>8.3633749754860601E+29</v>
      </c>
      <c r="B503" s="6">
        <f t="shared" si="61"/>
        <v>99.400000000000048</v>
      </c>
      <c r="C503" s="6">
        <v>497</v>
      </c>
    </row>
    <row r="504" spans="1:3">
      <c r="A504" s="6">
        <f t="shared" si="60"/>
        <v>9.6069950765642059E+29</v>
      </c>
      <c r="B504" s="6">
        <f t="shared" si="61"/>
        <v>99.600000000000037</v>
      </c>
      <c r="C504" s="6">
        <v>498</v>
      </c>
    </row>
    <row r="505" spans="1:3">
      <c r="A505" s="6">
        <f t="shared" si="60"/>
        <v>1.1035539440913918E+30</v>
      </c>
      <c r="B505" s="6">
        <f t="shared" si="61"/>
        <v>99.800000000000054</v>
      </c>
      <c r="C505" s="6">
        <v>499</v>
      </c>
    </row>
    <row r="506" spans="1:3">
      <c r="A506" s="6">
        <f t="shared" si="60"/>
        <v>1.2676506002282719E+30</v>
      </c>
      <c r="B506" s="6">
        <f t="shared" si="61"/>
        <v>100.00000000000004</v>
      </c>
      <c r="C506" s="6">
        <v>500</v>
      </c>
    </row>
    <row r="507" spans="1:3">
      <c r="A507" s="6">
        <f t="shared" si="60"/>
        <v>1.4561481591932197E+30</v>
      </c>
      <c r="B507" s="6">
        <f t="shared" si="61"/>
        <v>100.20000000000006</v>
      </c>
      <c r="C507" s="6">
        <v>501</v>
      </c>
    </row>
    <row r="508" spans="1:3">
      <c r="A508" s="6">
        <f t="shared" si="60"/>
        <v>1.6726749950972123E+30</v>
      </c>
      <c r="B508" s="6">
        <f t="shared" si="61"/>
        <v>100.40000000000005</v>
      </c>
      <c r="C508" s="6">
        <v>502</v>
      </c>
    </row>
    <row r="509" spans="1:3">
      <c r="A509" s="6">
        <f t="shared" si="60"/>
        <v>1.9213990153128423E+30</v>
      </c>
      <c r="B509" s="6">
        <f t="shared" si="61"/>
        <v>100.60000000000005</v>
      </c>
      <c r="C509" s="6">
        <v>503</v>
      </c>
    </row>
    <row r="510" spans="1:3">
      <c r="A510" s="6">
        <f t="shared" si="60"/>
        <v>2.2071078881827845E+30</v>
      </c>
      <c r="B510" s="6">
        <f t="shared" si="61"/>
        <v>100.80000000000005</v>
      </c>
      <c r="C510" s="6">
        <v>504</v>
      </c>
    </row>
    <row r="511" spans="1:3">
      <c r="A511" s="6">
        <f t="shared" si="60"/>
        <v>2.5353012004565449E+30</v>
      </c>
      <c r="B511" s="6">
        <f t="shared" si="61"/>
        <v>101.00000000000004</v>
      </c>
      <c r="C511" s="6">
        <v>505</v>
      </c>
    </row>
    <row r="512" spans="1:3">
      <c r="A512" s="6">
        <f t="shared" si="60"/>
        <v>2.9122963183864405E+30</v>
      </c>
      <c r="B512" s="6">
        <f t="shared" si="61"/>
        <v>101.20000000000005</v>
      </c>
      <c r="C512" s="6">
        <v>506</v>
      </c>
    </row>
    <row r="513" spans="1:3">
      <c r="A513" s="6">
        <f t="shared" si="60"/>
        <v>3.3453499901944257E+30</v>
      </c>
      <c r="B513" s="6">
        <f t="shared" si="61"/>
        <v>101.40000000000005</v>
      </c>
      <c r="C513" s="6">
        <v>507</v>
      </c>
    </row>
    <row r="514" spans="1:3">
      <c r="A514" s="6">
        <f t="shared" si="60"/>
        <v>3.8427980306256846E+30</v>
      </c>
      <c r="B514" s="6">
        <f t="shared" si="61"/>
        <v>101.60000000000005</v>
      </c>
      <c r="C514" s="6">
        <v>508</v>
      </c>
    </row>
    <row r="515" spans="1:3">
      <c r="A515" s="6">
        <f t="shared" si="60"/>
        <v>4.4142157763655696E+30</v>
      </c>
      <c r="B515" s="6">
        <f t="shared" si="61"/>
        <v>101.80000000000005</v>
      </c>
      <c r="C515" s="6">
        <v>509</v>
      </c>
    </row>
    <row r="516" spans="1:3">
      <c r="A516" s="6">
        <f t="shared" si="60"/>
        <v>5.0706024009130899E+30</v>
      </c>
      <c r="B516" s="6">
        <f t="shared" si="61"/>
        <v>102.00000000000006</v>
      </c>
      <c r="C516" s="6">
        <v>510</v>
      </c>
    </row>
    <row r="517" spans="1:3">
      <c r="A517" s="6">
        <f t="shared" si="60"/>
        <v>5.8245926367728833E+30</v>
      </c>
      <c r="B517" s="6">
        <f t="shared" si="61"/>
        <v>102.20000000000005</v>
      </c>
      <c r="C517" s="6">
        <v>511</v>
      </c>
    </row>
    <row r="518" spans="1:3">
      <c r="A518" s="6">
        <f t="shared" si="60"/>
        <v>6.6906999803888537E+30</v>
      </c>
      <c r="B518" s="6">
        <f t="shared" si="61"/>
        <v>102.40000000000006</v>
      </c>
      <c r="C518" s="6">
        <v>512</v>
      </c>
    </row>
    <row r="519" spans="1:3">
      <c r="A519" s="6">
        <f t="shared" ref="A519:A545" si="62">POWER($B$1,C519)</f>
        <v>7.6855960612513715E+30</v>
      </c>
      <c r="B519" s="6">
        <f t="shared" si="61"/>
        <v>102.60000000000005</v>
      </c>
      <c r="C519" s="6">
        <v>513</v>
      </c>
    </row>
    <row r="520" spans="1:3">
      <c r="A520" s="6">
        <f t="shared" si="62"/>
        <v>8.8284315527311425E+30</v>
      </c>
      <c r="B520" s="6">
        <f t="shared" ref="B520:B545" si="63">LOG(A520,2)</f>
        <v>102.80000000000007</v>
      </c>
      <c r="C520" s="6">
        <v>514</v>
      </c>
    </row>
    <row r="521" spans="1:3">
      <c r="A521" s="6">
        <f t="shared" si="62"/>
        <v>1.0141204801826184E+31</v>
      </c>
      <c r="B521" s="6">
        <f t="shared" si="63"/>
        <v>103.00000000000006</v>
      </c>
      <c r="C521" s="6">
        <v>515</v>
      </c>
    </row>
    <row r="522" spans="1:3">
      <c r="A522" s="6">
        <f t="shared" si="62"/>
        <v>1.1649185273545769E+31</v>
      </c>
      <c r="B522" s="6">
        <f t="shared" si="63"/>
        <v>103.20000000000005</v>
      </c>
      <c r="C522" s="6">
        <v>516</v>
      </c>
    </row>
    <row r="523" spans="1:3">
      <c r="A523" s="6">
        <f t="shared" si="62"/>
        <v>1.338139996077771E+31</v>
      </c>
      <c r="B523" s="6">
        <f t="shared" si="63"/>
        <v>103.40000000000006</v>
      </c>
      <c r="C523" s="6">
        <v>517</v>
      </c>
    </row>
    <row r="524" spans="1:3">
      <c r="A524" s="6">
        <f t="shared" si="62"/>
        <v>1.5371192122502745E+31</v>
      </c>
      <c r="B524" s="6">
        <f t="shared" si="63"/>
        <v>103.60000000000005</v>
      </c>
      <c r="C524" s="6">
        <v>518</v>
      </c>
    </row>
    <row r="525" spans="1:3">
      <c r="A525" s="6">
        <f t="shared" si="62"/>
        <v>1.765686310546229E+31</v>
      </c>
      <c r="B525" s="6">
        <f t="shared" si="63"/>
        <v>103.80000000000004</v>
      </c>
      <c r="C525" s="6">
        <v>519</v>
      </c>
    </row>
    <row r="526" spans="1:3">
      <c r="A526" s="6">
        <f t="shared" si="62"/>
        <v>2.0282409603652373E+31</v>
      </c>
      <c r="B526" s="6">
        <f t="shared" si="63"/>
        <v>104.00000000000006</v>
      </c>
      <c r="C526" s="6">
        <v>520</v>
      </c>
    </row>
    <row r="527" spans="1:3">
      <c r="A527" s="6">
        <f t="shared" si="62"/>
        <v>2.3298370547091547E+31</v>
      </c>
      <c r="B527" s="6">
        <f t="shared" si="63"/>
        <v>104.20000000000005</v>
      </c>
      <c r="C527" s="6">
        <v>521</v>
      </c>
    </row>
    <row r="528" spans="1:3">
      <c r="A528" s="6">
        <f t="shared" si="62"/>
        <v>2.6762799921555433E+31</v>
      </c>
      <c r="B528" s="6">
        <f t="shared" si="63"/>
        <v>104.40000000000006</v>
      </c>
      <c r="C528" s="6">
        <v>522</v>
      </c>
    </row>
    <row r="529" spans="1:3">
      <c r="A529" s="6">
        <f t="shared" si="62"/>
        <v>3.0742384245005504E+31</v>
      </c>
      <c r="B529" s="6">
        <f t="shared" si="63"/>
        <v>104.60000000000005</v>
      </c>
      <c r="C529" s="6">
        <v>523</v>
      </c>
    </row>
    <row r="530" spans="1:3">
      <c r="A530" s="6">
        <f t="shared" si="62"/>
        <v>3.5313726210924593E+31</v>
      </c>
      <c r="B530" s="6">
        <f t="shared" si="63"/>
        <v>104.80000000000005</v>
      </c>
      <c r="C530" s="6">
        <v>524</v>
      </c>
    </row>
    <row r="531" spans="1:3">
      <c r="A531" s="6">
        <f t="shared" si="62"/>
        <v>4.0564819207304755E+31</v>
      </c>
      <c r="B531" s="6">
        <f t="shared" si="63"/>
        <v>105.00000000000006</v>
      </c>
      <c r="C531" s="6">
        <v>525</v>
      </c>
    </row>
    <row r="532" spans="1:3">
      <c r="A532" s="6">
        <f t="shared" si="62"/>
        <v>4.6596741094183102E+31</v>
      </c>
      <c r="B532" s="6">
        <f t="shared" si="63"/>
        <v>105.20000000000006</v>
      </c>
      <c r="C532" s="6">
        <v>526</v>
      </c>
    </row>
    <row r="533" spans="1:3">
      <c r="A533" s="6">
        <f t="shared" si="62"/>
        <v>5.3525599843110875E+31</v>
      </c>
      <c r="B533" s="6">
        <f t="shared" si="63"/>
        <v>105.40000000000005</v>
      </c>
      <c r="C533" s="6">
        <v>527</v>
      </c>
    </row>
    <row r="534" spans="1:3">
      <c r="A534" s="6">
        <f t="shared" si="62"/>
        <v>6.1484768490011026E+31</v>
      </c>
      <c r="B534" s="6">
        <f t="shared" si="63"/>
        <v>105.60000000000005</v>
      </c>
      <c r="C534" s="6">
        <v>528</v>
      </c>
    </row>
    <row r="535" spans="1:3">
      <c r="A535" s="6">
        <f t="shared" si="62"/>
        <v>7.0627452421849212E+31</v>
      </c>
      <c r="B535" s="6">
        <f t="shared" si="63"/>
        <v>105.80000000000005</v>
      </c>
      <c r="C535" s="6">
        <v>529</v>
      </c>
    </row>
    <row r="536" spans="1:3">
      <c r="A536" s="6">
        <f t="shared" si="62"/>
        <v>8.1129638414609546E+31</v>
      </c>
      <c r="B536" s="6">
        <f t="shared" si="63"/>
        <v>106.00000000000006</v>
      </c>
      <c r="C536" s="6">
        <v>530</v>
      </c>
    </row>
    <row r="537" spans="1:3">
      <c r="A537" s="6">
        <f t="shared" si="62"/>
        <v>9.3193482188366258E+31</v>
      </c>
      <c r="B537" s="6">
        <f t="shared" si="63"/>
        <v>106.20000000000006</v>
      </c>
      <c r="C537" s="6">
        <v>531</v>
      </c>
    </row>
    <row r="538" spans="1:3">
      <c r="A538" s="6">
        <f t="shared" si="62"/>
        <v>1.070511996862218E+32</v>
      </c>
      <c r="B538" s="6">
        <f t="shared" si="63"/>
        <v>106.40000000000005</v>
      </c>
      <c r="C538" s="6">
        <v>532</v>
      </c>
    </row>
    <row r="539" spans="1:3">
      <c r="A539" s="6">
        <f t="shared" si="62"/>
        <v>1.2296953698002209E+32</v>
      </c>
      <c r="B539" s="6">
        <f t="shared" si="63"/>
        <v>106.60000000000007</v>
      </c>
      <c r="C539" s="6">
        <v>533</v>
      </c>
    </row>
    <row r="540" spans="1:3">
      <c r="A540" s="6">
        <f t="shared" si="62"/>
        <v>1.4125490484369844E+32</v>
      </c>
      <c r="B540" s="6">
        <f t="shared" si="63"/>
        <v>106.80000000000005</v>
      </c>
      <c r="C540" s="6">
        <v>534</v>
      </c>
    </row>
    <row r="541" spans="1:3">
      <c r="A541" s="6">
        <f t="shared" si="62"/>
        <v>1.6225927682921916E+32</v>
      </c>
      <c r="B541" s="6">
        <f t="shared" si="63"/>
        <v>107.00000000000004</v>
      </c>
      <c r="C541" s="6">
        <v>535</v>
      </c>
    </row>
    <row r="542" spans="1:3">
      <c r="A542" s="6">
        <f t="shared" si="62"/>
        <v>1.8638696437673255E+32</v>
      </c>
      <c r="B542" s="6">
        <f t="shared" si="63"/>
        <v>107.20000000000006</v>
      </c>
      <c r="C542" s="6">
        <v>536</v>
      </c>
    </row>
    <row r="543" spans="1:3">
      <c r="A543" s="6">
        <f t="shared" si="62"/>
        <v>2.1410239937244372E+32</v>
      </c>
      <c r="B543" s="6">
        <f t="shared" si="63"/>
        <v>107.40000000000005</v>
      </c>
      <c r="C543" s="6">
        <v>537</v>
      </c>
    </row>
    <row r="544" spans="1:3">
      <c r="A544" s="6">
        <f t="shared" si="62"/>
        <v>2.4593907396004425E+32</v>
      </c>
      <c r="B544" s="6">
        <f t="shared" si="63"/>
        <v>107.60000000000007</v>
      </c>
      <c r="C544" s="6">
        <v>538</v>
      </c>
    </row>
    <row r="545" spans="1:3">
      <c r="A545" s="6">
        <f t="shared" si="62"/>
        <v>2.8250980968739696E+32</v>
      </c>
      <c r="B545" s="6">
        <f t="shared" si="63"/>
        <v>107.80000000000005</v>
      </c>
      <c r="C545" s="6">
        <v>539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94"/>
  <sheetViews>
    <sheetView zoomScale="70" zoomScaleNormal="70" workbookViewId="0">
      <pane xSplit="1" topLeftCell="B1" activePane="topRight" state="frozen"/>
      <selection pane="topRight" activeCell="E13" sqref="E13"/>
    </sheetView>
  </sheetViews>
  <sheetFormatPr defaultRowHeight="16.5"/>
  <cols>
    <col min="16" max="16" width="9" style="16"/>
    <col min="22" max="22" width="9" style="16"/>
    <col min="24" max="24" width="11.5" style="1" customWidth="1"/>
  </cols>
  <sheetData>
    <row r="1" spans="1:29">
      <c r="B1" t="s">
        <v>54</v>
      </c>
    </row>
    <row r="2" spans="1:29">
      <c r="F2" s="65" t="s">
        <v>39</v>
      </c>
      <c r="G2" s="65"/>
      <c r="J2" t="s">
        <v>40</v>
      </c>
      <c r="M2" t="s">
        <v>40</v>
      </c>
      <c r="P2" s="66" t="s">
        <v>42</v>
      </c>
      <c r="Q2" s="66"/>
      <c r="T2" t="s">
        <v>40</v>
      </c>
      <c r="U2" t="s">
        <v>40</v>
      </c>
      <c r="V2" s="16" t="s">
        <v>47</v>
      </c>
    </row>
    <row r="3" spans="1:29">
      <c r="A3" t="s">
        <v>51</v>
      </c>
      <c r="C3" t="s">
        <v>33</v>
      </c>
      <c r="D3" t="s">
        <v>36</v>
      </c>
      <c r="E3" t="s">
        <v>44</v>
      </c>
      <c r="F3" s="15" t="s">
        <v>34</v>
      </c>
      <c r="G3" s="15" t="s">
        <v>35</v>
      </c>
      <c r="H3" t="s">
        <v>1</v>
      </c>
      <c r="I3" t="s">
        <v>38</v>
      </c>
      <c r="J3" s="15" t="s">
        <v>17</v>
      </c>
      <c r="K3" t="s">
        <v>1</v>
      </c>
      <c r="L3" t="s">
        <v>38</v>
      </c>
      <c r="M3" s="15" t="s">
        <v>43</v>
      </c>
      <c r="N3" t="s">
        <v>1</v>
      </c>
      <c r="O3" t="s">
        <v>38</v>
      </c>
      <c r="P3" s="16" t="s">
        <v>45</v>
      </c>
      <c r="Q3" t="s">
        <v>41</v>
      </c>
      <c r="R3" t="s">
        <v>50</v>
      </c>
      <c r="S3" t="s">
        <v>53</v>
      </c>
      <c r="T3" s="15" t="s">
        <v>37</v>
      </c>
      <c r="U3" s="15" t="s">
        <v>46</v>
      </c>
      <c r="V3" s="16" t="s">
        <v>48</v>
      </c>
      <c r="W3" t="s">
        <v>49</v>
      </c>
    </row>
    <row r="4" spans="1:29">
      <c r="A4">
        <v>0</v>
      </c>
      <c r="B4">
        <v>1</v>
      </c>
      <c r="C4">
        <v>100</v>
      </c>
      <c r="D4">
        <v>1</v>
      </c>
      <c r="E4">
        <v>5</v>
      </c>
      <c r="F4" s="8">
        <v>0.1</v>
      </c>
      <c r="G4" s="8">
        <v>2</v>
      </c>
      <c r="H4" s="13">
        <f t="shared" ref="H4:H35" si="0">C4*(1-F4)+C4*F4*G4</f>
        <v>110</v>
      </c>
      <c r="I4" t="e">
        <f t="shared" ref="I4:I35" si="1">H4-H3</f>
        <v>#VALUE!</v>
      </c>
      <c r="J4" s="8">
        <v>1</v>
      </c>
      <c r="K4">
        <f>C4*J4</f>
        <v>100</v>
      </c>
      <c r="L4" t="e">
        <f t="shared" ref="L4:L35" si="2">K4-K3</f>
        <v>#VALUE!</v>
      </c>
      <c r="M4" s="8">
        <v>1</v>
      </c>
      <c r="N4">
        <f>C4*M4</f>
        <v>100</v>
      </c>
      <c r="O4" t="e">
        <f t="shared" ref="O4:O35" si="3">N4-N3</f>
        <v>#VALUE!</v>
      </c>
      <c r="P4" s="17">
        <f>H4*J4*M4</f>
        <v>110</v>
      </c>
      <c r="Q4" s="13" t="e">
        <f t="shared" ref="Q4:Q35" si="4">P4-P3</f>
        <v>#VALUE!</v>
      </c>
      <c r="R4">
        <v>20</v>
      </c>
      <c r="S4">
        <v>1</v>
      </c>
      <c r="T4" s="8">
        <v>1</v>
      </c>
      <c r="U4" s="8">
        <v>1</v>
      </c>
      <c r="V4" s="17">
        <f t="shared" ref="V4:V35" si="5">R4*T4*U4</f>
        <v>20</v>
      </c>
      <c r="W4" s="13" t="e">
        <f>V4-V3</f>
        <v>#VALUE!</v>
      </c>
      <c r="X4" s="1">
        <f>P4-V4</f>
        <v>90</v>
      </c>
    </row>
    <row r="5" spans="1:29">
      <c r="A5">
        <v>10</v>
      </c>
      <c r="B5">
        <v>2</v>
      </c>
      <c r="C5">
        <f>C4</f>
        <v>100</v>
      </c>
      <c r="D5">
        <v>1.1000000000000001</v>
      </c>
      <c r="E5">
        <v>5</v>
      </c>
      <c r="F5" s="8">
        <v>0.11</v>
      </c>
      <c r="G5" s="8">
        <v>2.1</v>
      </c>
      <c r="H5" s="13">
        <f t="shared" si="0"/>
        <v>112.1</v>
      </c>
      <c r="I5">
        <f t="shared" si="1"/>
        <v>2.0999999999999943</v>
      </c>
      <c r="J5" s="8">
        <v>1.05</v>
      </c>
      <c r="K5">
        <f t="shared" ref="K5:K68" si="6">C5*J5</f>
        <v>105</v>
      </c>
      <c r="L5">
        <f t="shared" si="2"/>
        <v>5</v>
      </c>
      <c r="M5" s="8">
        <v>1.05</v>
      </c>
      <c r="N5">
        <f t="shared" ref="N5:N68" si="7">C5*M5</f>
        <v>105</v>
      </c>
      <c r="O5">
        <f t="shared" si="3"/>
        <v>5</v>
      </c>
      <c r="P5" s="17">
        <f t="shared" ref="P5:P68" si="8">H5*J5*M5</f>
        <v>123.59025</v>
      </c>
      <c r="Q5" s="11">
        <f t="shared" si="4"/>
        <v>13.590249999999997</v>
      </c>
      <c r="R5">
        <f>R$4*S5</f>
        <v>20</v>
      </c>
      <c r="S5">
        <f>S4</f>
        <v>1</v>
      </c>
      <c r="T5" s="8">
        <v>1.05</v>
      </c>
      <c r="U5" s="8">
        <v>1.05</v>
      </c>
      <c r="V5" s="17">
        <f t="shared" si="5"/>
        <v>22.05</v>
      </c>
      <c r="W5" s="13">
        <f t="shared" ref="W5:W68" si="9">V5-V4</f>
        <v>2.0500000000000007</v>
      </c>
      <c r="X5" s="1">
        <f t="shared" ref="X5:X68" si="10">P5-V5</f>
        <v>101.54025</v>
      </c>
      <c r="Z5" s="37" t="s">
        <v>55</v>
      </c>
      <c r="AA5" s="37" t="s">
        <v>65</v>
      </c>
      <c r="AB5" s="37" t="s">
        <v>74</v>
      </c>
      <c r="AC5" s="37" t="s">
        <v>52</v>
      </c>
    </row>
    <row r="6" spans="1:29">
      <c r="A6">
        <v>20</v>
      </c>
      <c r="B6">
        <v>3</v>
      </c>
      <c r="C6">
        <f t="shared" ref="C6:C69" si="11">C5</f>
        <v>100</v>
      </c>
      <c r="D6">
        <v>1.2</v>
      </c>
      <c r="E6">
        <v>5</v>
      </c>
      <c r="F6" s="8">
        <v>0.12</v>
      </c>
      <c r="G6" s="8">
        <v>2.2000000000000002</v>
      </c>
      <c r="H6" s="13">
        <f t="shared" si="0"/>
        <v>114.4</v>
      </c>
      <c r="I6">
        <f t="shared" si="1"/>
        <v>2.3000000000000114</v>
      </c>
      <c r="J6" s="8">
        <v>1.1000000000000001</v>
      </c>
      <c r="K6">
        <f t="shared" si="6"/>
        <v>110.00000000000001</v>
      </c>
      <c r="L6">
        <f t="shared" si="2"/>
        <v>5.0000000000000142</v>
      </c>
      <c r="M6" s="8">
        <v>1.1000000000000001</v>
      </c>
      <c r="N6">
        <f t="shared" si="7"/>
        <v>110.00000000000001</v>
      </c>
      <c r="O6">
        <f t="shared" si="3"/>
        <v>5.0000000000000142</v>
      </c>
      <c r="P6" s="17">
        <f t="shared" si="8"/>
        <v>138.42400000000004</v>
      </c>
      <c r="Q6" s="11">
        <f t="shared" si="4"/>
        <v>14.833750000000038</v>
      </c>
      <c r="R6">
        <f t="shared" ref="R6:R69" si="12">R$4*S6</f>
        <v>41.5</v>
      </c>
      <c r="S6">
        <f>AC7</f>
        <v>2.0750000000000002</v>
      </c>
      <c r="T6" s="8">
        <v>1.1000000000000001</v>
      </c>
      <c r="U6" s="8">
        <v>1.1000000000000001</v>
      </c>
      <c r="V6" s="17">
        <f t="shared" si="5"/>
        <v>50.215000000000011</v>
      </c>
      <c r="W6" s="13">
        <f t="shared" si="9"/>
        <v>28.16500000000001</v>
      </c>
      <c r="X6" s="1">
        <f t="shared" si="10"/>
        <v>88.209000000000032</v>
      </c>
      <c r="Z6" s="37" t="s">
        <v>56</v>
      </c>
      <c r="AA6" s="37">
        <v>0</v>
      </c>
      <c r="AB6" s="37">
        <v>1</v>
      </c>
      <c r="AC6" s="37">
        <v>1</v>
      </c>
    </row>
    <row r="7" spans="1:29">
      <c r="A7">
        <v>30</v>
      </c>
      <c r="B7">
        <v>4</v>
      </c>
      <c r="C7">
        <f t="shared" si="11"/>
        <v>100</v>
      </c>
      <c r="D7">
        <v>1.3</v>
      </c>
      <c r="E7">
        <v>5</v>
      </c>
      <c r="F7" s="8">
        <v>0.13</v>
      </c>
      <c r="G7" s="8">
        <v>2.2999999999999998</v>
      </c>
      <c r="H7" s="13">
        <f t="shared" si="0"/>
        <v>116.9</v>
      </c>
      <c r="I7">
        <f t="shared" si="1"/>
        <v>2.5</v>
      </c>
      <c r="J7" s="8">
        <v>1.1499999999999999</v>
      </c>
      <c r="K7">
        <f t="shared" si="6"/>
        <v>114.99999999999999</v>
      </c>
      <c r="L7">
        <f t="shared" si="2"/>
        <v>4.9999999999999716</v>
      </c>
      <c r="M7" s="8">
        <v>1.1499999999999999</v>
      </c>
      <c r="N7">
        <f t="shared" si="7"/>
        <v>114.99999999999999</v>
      </c>
      <c r="O7">
        <f t="shared" si="3"/>
        <v>4.9999999999999716</v>
      </c>
      <c r="P7" s="17">
        <f t="shared" si="8"/>
        <v>154.60024999999999</v>
      </c>
      <c r="Q7" s="11">
        <f t="shared" si="4"/>
        <v>16.176249999999953</v>
      </c>
      <c r="R7">
        <f t="shared" si="12"/>
        <v>41.5</v>
      </c>
      <c r="S7">
        <f t="shared" ref="S7:S69" si="13">S6</f>
        <v>2.0750000000000002</v>
      </c>
      <c r="T7" s="8">
        <v>1.1499999999999999</v>
      </c>
      <c r="U7" s="8">
        <v>1.1499999999999999</v>
      </c>
      <c r="V7" s="17">
        <f t="shared" si="5"/>
        <v>54.883749999999992</v>
      </c>
      <c r="W7" s="13">
        <f t="shared" si="9"/>
        <v>4.6687499999999815</v>
      </c>
      <c r="X7" s="1">
        <f t="shared" si="10"/>
        <v>99.716499999999996</v>
      </c>
      <c r="Z7" s="37" t="s">
        <v>57</v>
      </c>
      <c r="AA7" s="37">
        <v>15</v>
      </c>
      <c r="AB7" s="37">
        <v>1.075</v>
      </c>
      <c r="AC7" s="37">
        <v>2.0750000000000002</v>
      </c>
    </row>
    <row r="8" spans="1:29">
      <c r="A8">
        <v>40</v>
      </c>
      <c r="B8">
        <v>5</v>
      </c>
      <c r="C8">
        <f t="shared" si="11"/>
        <v>100</v>
      </c>
      <c r="D8">
        <v>1.4</v>
      </c>
      <c r="E8">
        <v>5</v>
      </c>
      <c r="F8" s="8">
        <v>0.14000000000000001</v>
      </c>
      <c r="G8" s="8">
        <v>2.4</v>
      </c>
      <c r="H8" s="13">
        <f t="shared" si="0"/>
        <v>119.6</v>
      </c>
      <c r="I8">
        <f t="shared" si="1"/>
        <v>2.6999999999999886</v>
      </c>
      <c r="J8" s="8">
        <v>1.2</v>
      </c>
      <c r="K8">
        <f t="shared" si="6"/>
        <v>120</v>
      </c>
      <c r="L8">
        <f t="shared" si="2"/>
        <v>5.0000000000000142</v>
      </c>
      <c r="M8" s="8">
        <v>1.2</v>
      </c>
      <c r="N8">
        <f t="shared" si="7"/>
        <v>120</v>
      </c>
      <c r="O8">
        <f t="shared" si="3"/>
        <v>5.0000000000000142</v>
      </c>
      <c r="P8" s="17">
        <f t="shared" si="8"/>
        <v>172.22399999999996</v>
      </c>
      <c r="Q8" s="11">
        <f t="shared" si="4"/>
        <v>17.623749999999973</v>
      </c>
      <c r="R8">
        <f t="shared" si="12"/>
        <v>65.199999999999989</v>
      </c>
      <c r="S8">
        <f>AC8</f>
        <v>3.26</v>
      </c>
      <c r="T8" s="8">
        <v>1.2</v>
      </c>
      <c r="U8" s="8">
        <v>1.2</v>
      </c>
      <c r="V8" s="17">
        <f t="shared" si="5"/>
        <v>93.887999999999977</v>
      </c>
      <c r="W8" s="13">
        <f t="shared" si="9"/>
        <v>39.004249999999985</v>
      </c>
      <c r="X8" s="1">
        <f t="shared" si="10"/>
        <v>78.335999999999984</v>
      </c>
      <c r="Z8" s="37" t="s">
        <v>58</v>
      </c>
      <c r="AA8" s="37">
        <v>37</v>
      </c>
      <c r="AB8" s="37">
        <v>1.1850000000000001</v>
      </c>
      <c r="AC8" s="37">
        <v>3.26</v>
      </c>
    </row>
    <row r="9" spans="1:29">
      <c r="A9">
        <v>50</v>
      </c>
      <c r="B9">
        <v>6</v>
      </c>
      <c r="C9">
        <f t="shared" si="11"/>
        <v>100</v>
      </c>
      <c r="D9">
        <v>1.5</v>
      </c>
      <c r="E9">
        <v>5</v>
      </c>
      <c r="F9" s="8">
        <v>0.15</v>
      </c>
      <c r="G9" s="8">
        <v>2.5</v>
      </c>
      <c r="H9" s="13">
        <f t="shared" si="0"/>
        <v>122.5</v>
      </c>
      <c r="I9">
        <f t="shared" si="1"/>
        <v>2.9000000000000057</v>
      </c>
      <c r="J9" s="8">
        <v>1.25</v>
      </c>
      <c r="K9">
        <f t="shared" si="6"/>
        <v>125</v>
      </c>
      <c r="L9">
        <f t="shared" si="2"/>
        <v>5</v>
      </c>
      <c r="M9" s="8">
        <v>1.25</v>
      </c>
      <c r="N9">
        <f t="shared" si="7"/>
        <v>125</v>
      </c>
      <c r="O9">
        <f t="shared" si="3"/>
        <v>5</v>
      </c>
      <c r="P9" s="17">
        <f t="shared" si="8"/>
        <v>191.40625</v>
      </c>
      <c r="Q9" s="11">
        <f t="shared" si="4"/>
        <v>19.182250000000039</v>
      </c>
      <c r="R9">
        <f t="shared" si="12"/>
        <v>65.199999999999989</v>
      </c>
      <c r="S9">
        <f t="shared" si="13"/>
        <v>3.26</v>
      </c>
      <c r="T9" s="8">
        <v>1.25</v>
      </c>
      <c r="U9" s="8">
        <v>1.25</v>
      </c>
      <c r="V9" s="17">
        <f t="shared" si="5"/>
        <v>101.87499999999999</v>
      </c>
      <c r="W9" s="13">
        <f t="shared" si="9"/>
        <v>7.987000000000009</v>
      </c>
      <c r="X9" s="1">
        <f t="shared" si="10"/>
        <v>89.531250000000014</v>
      </c>
      <c r="Z9" s="37" t="s">
        <v>59</v>
      </c>
      <c r="AA9" s="37">
        <v>65</v>
      </c>
      <c r="AB9" s="37">
        <v>1.325</v>
      </c>
      <c r="AC9" s="37">
        <v>4.585</v>
      </c>
    </row>
    <row r="10" spans="1:29">
      <c r="A10">
        <v>60</v>
      </c>
      <c r="B10">
        <v>7</v>
      </c>
      <c r="C10">
        <f t="shared" si="11"/>
        <v>100</v>
      </c>
      <c r="D10">
        <v>1.6</v>
      </c>
      <c r="E10">
        <v>5</v>
      </c>
      <c r="F10" s="8">
        <v>0.16</v>
      </c>
      <c r="G10" s="8">
        <v>2.6</v>
      </c>
      <c r="H10" s="13">
        <f t="shared" si="0"/>
        <v>125.6</v>
      </c>
      <c r="I10">
        <f t="shared" si="1"/>
        <v>3.0999999999999943</v>
      </c>
      <c r="J10" s="8">
        <v>1.3</v>
      </c>
      <c r="K10">
        <f t="shared" si="6"/>
        <v>130</v>
      </c>
      <c r="L10">
        <f t="shared" si="2"/>
        <v>5</v>
      </c>
      <c r="M10" s="8">
        <v>1.3</v>
      </c>
      <c r="N10">
        <f t="shared" si="7"/>
        <v>130</v>
      </c>
      <c r="O10">
        <f t="shared" si="3"/>
        <v>5</v>
      </c>
      <c r="P10" s="17">
        <f t="shared" si="8"/>
        <v>212.26400000000001</v>
      </c>
      <c r="Q10" s="11">
        <f t="shared" si="4"/>
        <v>20.85775000000001</v>
      </c>
      <c r="R10">
        <f t="shared" si="12"/>
        <v>65.199999999999989</v>
      </c>
      <c r="S10">
        <f t="shared" si="13"/>
        <v>3.26</v>
      </c>
      <c r="T10" s="8">
        <v>1.3</v>
      </c>
      <c r="U10" s="8">
        <v>1.3</v>
      </c>
      <c r="V10" s="17">
        <f t="shared" si="5"/>
        <v>110.18799999999999</v>
      </c>
      <c r="W10" s="13">
        <f t="shared" si="9"/>
        <v>8.3130000000000024</v>
      </c>
      <c r="X10" s="1">
        <f t="shared" si="10"/>
        <v>102.07600000000002</v>
      </c>
      <c r="Z10" s="37" t="s">
        <v>60</v>
      </c>
      <c r="AA10" s="37">
        <v>95</v>
      </c>
      <c r="AB10" s="37">
        <v>1.4750000000000001</v>
      </c>
      <c r="AC10" s="37">
        <v>6.06</v>
      </c>
    </row>
    <row r="11" spans="1:29">
      <c r="A11">
        <v>70</v>
      </c>
      <c r="B11">
        <v>8</v>
      </c>
      <c r="C11">
        <f t="shared" si="11"/>
        <v>100</v>
      </c>
      <c r="D11">
        <v>1.7</v>
      </c>
      <c r="E11">
        <v>5</v>
      </c>
      <c r="F11" s="8">
        <v>0.17</v>
      </c>
      <c r="G11" s="8">
        <v>2.7</v>
      </c>
      <c r="H11" s="13">
        <f t="shared" si="0"/>
        <v>128.9</v>
      </c>
      <c r="I11">
        <f t="shared" si="1"/>
        <v>3.3000000000000114</v>
      </c>
      <c r="J11" s="8">
        <v>1.35</v>
      </c>
      <c r="K11">
        <f t="shared" si="6"/>
        <v>135</v>
      </c>
      <c r="L11">
        <f t="shared" si="2"/>
        <v>5</v>
      </c>
      <c r="M11" s="8">
        <v>1.35</v>
      </c>
      <c r="N11">
        <f t="shared" si="7"/>
        <v>135</v>
      </c>
      <c r="O11">
        <f t="shared" si="3"/>
        <v>5</v>
      </c>
      <c r="P11" s="17">
        <f t="shared" si="8"/>
        <v>234.92025000000004</v>
      </c>
      <c r="Q11" s="11">
        <f t="shared" si="4"/>
        <v>22.656250000000028</v>
      </c>
      <c r="R11">
        <f t="shared" si="12"/>
        <v>91.7</v>
      </c>
      <c r="S11">
        <f>AC9</f>
        <v>4.585</v>
      </c>
      <c r="T11" s="8">
        <v>1.35</v>
      </c>
      <c r="U11" s="8">
        <v>1.35</v>
      </c>
      <c r="V11" s="17">
        <f t="shared" si="5"/>
        <v>167.12325000000004</v>
      </c>
      <c r="W11" s="13">
        <f t="shared" si="9"/>
        <v>56.935250000000053</v>
      </c>
      <c r="X11" s="1">
        <f t="shared" si="10"/>
        <v>67.796999999999997</v>
      </c>
      <c r="Z11" s="37" t="s">
        <v>61</v>
      </c>
      <c r="AA11" s="37">
        <v>142</v>
      </c>
      <c r="AB11" s="37">
        <v>1.71</v>
      </c>
      <c r="AC11" s="37">
        <v>7.77</v>
      </c>
    </row>
    <row r="12" spans="1:29">
      <c r="A12">
        <v>80</v>
      </c>
      <c r="B12">
        <v>9</v>
      </c>
      <c r="C12">
        <f t="shared" si="11"/>
        <v>100</v>
      </c>
      <c r="D12">
        <v>1.8</v>
      </c>
      <c r="E12">
        <v>5</v>
      </c>
      <c r="F12" s="8">
        <v>0.18</v>
      </c>
      <c r="G12" s="8">
        <v>2.8</v>
      </c>
      <c r="H12" s="13">
        <f t="shared" si="0"/>
        <v>132.4</v>
      </c>
      <c r="I12">
        <f t="shared" si="1"/>
        <v>3.5</v>
      </c>
      <c r="J12" s="8">
        <v>1.4</v>
      </c>
      <c r="K12">
        <f t="shared" si="6"/>
        <v>140</v>
      </c>
      <c r="L12">
        <f t="shared" si="2"/>
        <v>5</v>
      </c>
      <c r="M12" s="8">
        <v>1.4</v>
      </c>
      <c r="N12">
        <f t="shared" si="7"/>
        <v>140</v>
      </c>
      <c r="O12">
        <f t="shared" si="3"/>
        <v>5</v>
      </c>
      <c r="P12" s="17">
        <f t="shared" si="8"/>
        <v>259.50399999999996</v>
      </c>
      <c r="Q12" s="11">
        <f t="shared" si="4"/>
        <v>24.583749999999924</v>
      </c>
      <c r="R12">
        <f t="shared" si="12"/>
        <v>91.7</v>
      </c>
      <c r="S12">
        <f t="shared" si="13"/>
        <v>4.585</v>
      </c>
      <c r="T12" s="8">
        <v>1.4</v>
      </c>
      <c r="U12" s="8">
        <v>1.4</v>
      </c>
      <c r="V12" s="17">
        <f t="shared" si="5"/>
        <v>179.73199999999997</v>
      </c>
      <c r="W12" s="13">
        <f t="shared" si="9"/>
        <v>12.60874999999993</v>
      </c>
      <c r="X12" s="1">
        <f t="shared" si="10"/>
        <v>79.771999999999991</v>
      </c>
      <c r="Z12" s="37" t="s">
        <v>62</v>
      </c>
      <c r="AA12" s="37">
        <v>187</v>
      </c>
      <c r="AB12" s="37">
        <v>1.9350000000000001</v>
      </c>
      <c r="AC12" s="37">
        <v>9.7050000000000001</v>
      </c>
    </row>
    <row r="13" spans="1:29">
      <c r="A13">
        <v>90</v>
      </c>
      <c r="B13">
        <v>10</v>
      </c>
      <c r="C13">
        <f t="shared" si="11"/>
        <v>100</v>
      </c>
      <c r="D13">
        <v>1.9</v>
      </c>
      <c r="E13">
        <v>5</v>
      </c>
      <c r="F13" s="8">
        <v>0.19</v>
      </c>
      <c r="G13" s="8">
        <v>2.9</v>
      </c>
      <c r="H13" s="13">
        <f t="shared" si="0"/>
        <v>136.1</v>
      </c>
      <c r="I13">
        <f t="shared" si="1"/>
        <v>3.6999999999999886</v>
      </c>
      <c r="J13" s="8">
        <v>1.45</v>
      </c>
      <c r="K13">
        <f t="shared" si="6"/>
        <v>145</v>
      </c>
      <c r="L13">
        <f t="shared" si="2"/>
        <v>5</v>
      </c>
      <c r="M13" s="8">
        <v>1.45</v>
      </c>
      <c r="N13">
        <f t="shared" si="7"/>
        <v>145</v>
      </c>
      <c r="O13">
        <f t="shared" si="3"/>
        <v>5</v>
      </c>
      <c r="P13" s="17">
        <f t="shared" si="8"/>
        <v>286.15024999999997</v>
      </c>
      <c r="Q13" s="11">
        <f t="shared" si="4"/>
        <v>26.646250000000009</v>
      </c>
      <c r="R13">
        <f t="shared" si="12"/>
        <v>91.7</v>
      </c>
      <c r="S13">
        <f t="shared" si="13"/>
        <v>4.585</v>
      </c>
      <c r="T13" s="8">
        <v>1.45</v>
      </c>
      <c r="U13" s="8">
        <v>1.45</v>
      </c>
      <c r="V13" s="17">
        <f t="shared" si="5"/>
        <v>192.79925</v>
      </c>
      <c r="W13" s="13">
        <f t="shared" si="9"/>
        <v>13.06725000000003</v>
      </c>
      <c r="X13" s="1">
        <f t="shared" si="10"/>
        <v>93.350999999999971</v>
      </c>
      <c r="Z13" s="37" t="s">
        <v>63</v>
      </c>
      <c r="AA13" s="37">
        <v>232</v>
      </c>
      <c r="AB13" s="37">
        <v>2.16</v>
      </c>
      <c r="AC13" s="37">
        <v>11.865</v>
      </c>
    </row>
    <row r="14" spans="1:29">
      <c r="A14">
        <v>100</v>
      </c>
      <c r="B14">
        <v>11</v>
      </c>
      <c r="C14">
        <f t="shared" si="11"/>
        <v>100</v>
      </c>
      <c r="D14">
        <v>2</v>
      </c>
      <c r="E14">
        <v>5</v>
      </c>
      <c r="F14" s="8">
        <v>0.2</v>
      </c>
      <c r="G14" s="8">
        <v>3</v>
      </c>
      <c r="H14" s="13">
        <f t="shared" si="0"/>
        <v>140</v>
      </c>
      <c r="I14">
        <f t="shared" si="1"/>
        <v>3.9000000000000057</v>
      </c>
      <c r="J14" s="8">
        <v>1.5</v>
      </c>
      <c r="K14">
        <f t="shared" si="6"/>
        <v>150</v>
      </c>
      <c r="L14">
        <f t="shared" si="2"/>
        <v>5</v>
      </c>
      <c r="M14" s="8">
        <v>1.5</v>
      </c>
      <c r="N14">
        <f t="shared" si="7"/>
        <v>150</v>
      </c>
      <c r="O14">
        <f t="shared" si="3"/>
        <v>5</v>
      </c>
      <c r="P14" s="17">
        <f t="shared" si="8"/>
        <v>315</v>
      </c>
      <c r="Q14" s="11">
        <f t="shared" si="4"/>
        <v>28.849750000000029</v>
      </c>
      <c r="R14">
        <f t="shared" si="12"/>
        <v>121.19999999999999</v>
      </c>
      <c r="S14">
        <f>AC10</f>
        <v>6.06</v>
      </c>
      <c r="T14" s="8">
        <v>1.5</v>
      </c>
      <c r="U14" s="8">
        <v>1.5</v>
      </c>
      <c r="V14" s="17">
        <f t="shared" si="5"/>
        <v>272.7</v>
      </c>
      <c r="W14" s="13">
        <f t="shared" si="9"/>
        <v>79.900749999999988</v>
      </c>
      <c r="X14" s="1">
        <f t="shared" si="10"/>
        <v>42.300000000000011</v>
      </c>
      <c r="Z14" s="37" t="s">
        <v>64</v>
      </c>
      <c r="AA14" s="37">
        <v>283</v>
      </c>
      <c r="AB14" s="37">
        <v>2.415</v>
      </c>
      <c r="AC14" s="37">
        <v>14.28</v>
      </c>
    </row>
    <row r="15" spans="1:29">
      <c r="A15">
        <v>110</v>
      </c>
      <c r="B15">
        <v>12</v>
      </c>
      <c r="C15">
        <f t="shared" si="11"/>
        <v>100</v>
      </c>
      <c r="D15">
        <v>2.1</v>
      </c>
      <c r="E15">
        <v>5</v>
      </c>
      <c r="F15" s="8">
        <v>0.21</v>
      </c>
      <c r="G15" s="8">
        <v>3.1</v>
      </c>
      <c r="H15" s="13">
        <f t="shared" si="0"/>
        <v>144.10000000000002</v>
      </c>
      <c r="I15">
        <f t="shared" si="1"/>
        <v>4.1000000000000227</v>
      </c>
      <c r="J15" s="8">
        <v>1.55</v>
      </c>
      <c r="K15">
        <f t="shared" si="6"/>
        <v>155</v>
      </c>
      <c r="L15">
        <f t="shared" si="2"/>
        <v>5</v>
      </c>
      <c r="M15" s="8">
        <v>1.55</v>
      </c>
      <c r="N15">
        <f t="shared" si="7"/>
        <v>155</v>
      </c>
      <c r="O15">
        <f t="shared" si="3"/>
        <v>5</v>
      </c>
      <c r="P15" s="17">
        <f t="shared" si="8"/>
        <v>346.2002500000001</v>
      </c>
      <c r="Q15" s="11">
        <f t="shared" si="4"/>
        <v>31.200250000000096</v>
      </c>
      <c r="R15">
        <f t="shared" si="12"/>
        <v>121.19999999999999</v>
      </c>
      <c r="S15">
        <f t="shared" si="13"/>
        <v>6.06</v>
      </c>
      <c r="T15" s="8">
        <v>1.55</v>
      </c>
      <c r="U15" s="8">
        <v>1.55</v>
      </c>
      <c r="V15" s="17">
        <f t="shared" si="5"/>
        <v>291.18299999999999</v>
      </c>
      <c r="W15" s="13">
        <f t="shared" si="9"/>
        <v>18.483000000000004</v>
      </c>
      <c r="X15" s="1">
        <f t="shared" si="10"/>
        <v>55.017250000000104</v>
      </c>
      <c r="Z15" s="37" t="s">
        <v>68</v>
      </c>
      <c r="AA15" s="37">
        <v>338</v>
      </c>
      <c r="AB15" s="37">
        <v>2.69</v>
      </c>
      <c r="AC15" s="37">
        <v>16.97</v>
      </c>
    </row>
    <row r="16" spans="1:29">
      <c r="A16">
        <v>120</v>
      </c>
      <c r="B16">
        <v>13</v>
      </c>
      <c r="C16">
        <f t="shared" si="11"/>
        <v>100</v>
      </c>
      <c r="D16">
        <v>2.2000000000000002</v>
      </c>
      <c r="E16">
        <v>5</v>
      </c>
      <c r="F16" s="8">
        <v>0.22</v>
      </c>
      <c r="G16" s="8">
        <v>3.2</v>
      </c>
      <c r="H16" s="13">
        <f t="shared" si="0"/>
        <v>148.4</v>
      </c>
      <c r="I16">
        <f t="shared" si="1"/>
        <v>4.2999999999999829</v>
      </c>
      <c r="J16" s="8">
        <v>1.6</v>
      </c>
      <c r="K16">
        <f t="shared" si="6"/>
        <v>160</v>
      </c>
      <c r="L16">
        <f t="shared" si="2"/>
        <v>5</v>
      </c>
      <c r="M16" s="8">
        <v>1.6</v>
      </c>
      <c r="N16">
        <f t="shared" si="7"/>
        <v>160</v>
      </c>
      <c r="O16">
        <f t="shared" si="3"/>
        <v>5</v>
      </c>
      <c r="P16" s="17">
        <f t="shared" si="8"/>
        <v>379.90400000000005</v>
      </c>
      <c r="Q16" s="11">
        <f t="shared" si="4"/>
        <v>33.703749999999957</v>
      </c>
      <c r="R16">
        <f t="shared" si="12"/>
        <v>121.19999999999999</v>
      </c>
      <c r="S16">
        <f t="shared" si="13"/>
        <v>6.06</v>
      </c>
      <c r="T16" s="8">
        <v>1.6</v>
      </c>
      <c r="U16" s="8">
        <v>1.6</v>
      </c>
      <c r="V16" s="17">
        <f t="shared" si="5"/>
        <v>310.27199999999999</v>
      </c>
      <c r="W16" s="13">
        <f t="shared" si="9"/>
        <v>19.088999999999999</v>
      </c>
      <c r="X16" s="1">
        <f t="shared" si="10"/>
        <v>69.632000000000062</v>
      </c>
      <c r="Z16" s="37" t="s">
        <v>70</v>
      </c>
      <c r="AA16" s="37">
        <v>408</v>
      </c>
      <c r="AB16" s="37">
        <v>3.04</v>
      </c>
      <c r="AC16" s="37">
        <v>20.010000000000002</v>
      </c>
    </row>
    <row r="17" spans="1:29">
      <c r="A17">
        <v>130</v>
      </c>
      <c r="B17">
        <v>14</v>
      </c>
      <c r="C17">
        <f t="shared" si="11"/>
        <v>100</v>
      </c>
      <c r="D17">
        <v>2.2999999999999998</v>
      </c>
      <c r="E17">
        <v>5</v>
      </c>
      <c r="F17" s="8">
        <v>0.23</v>
      </c>
      <c r="G17" s="8">
        <v>3.3</v>
      </c>
      <c r="H17" s="13">
        <f t="shared" si="0"/>
        <v>152.89999999999998</v>
      </c>
      <c r="I17">
        <f t="shared" si="1"/>
        <v>4.4999999999999716</v>
      </c>
      <c r="J17" s="8">
        <v>1.65</v>
      </c>
      <c r="K17">
        <f t="shared" si="6"/>
        <v>165</v>
      </c>
      <c r="L17">
        <f t="shared" si="2"/>
        <v>5</v>
      </c>
      <c r="M17" s="8">
        <v>1.65</v>
      </c>
      <c r="N17">
        <f t="shared" si="7"/>
        <v>165</v>
      </c>
      <c r="O17">
        <f t="shared" si="3"/>
        <v>5</v>
      </c>
      <c r="P17" s="17">
        <f t="shared" si="8"/>
        <v>416.27024999999986</v>
      </c>
      <c r="Q17" s="11">
        <f t="shared" si="4"/>
        <v>36.366249999999809</v>
      </c>
      <c r="R17">
        <f t="shared" si="12"/>
        <v>121.19999999999999</v>
      </c>
      <c r="S17">
        <f t="shared" si="13"/>
        <v>6.06</v>
      </c>
      <c r="T17" s="8">
        <v>1.65</v>
      </c>
      <c r="U17" s="8">
        <v>1.65</v>
      </c>
      <c r="V17" s="17">
        <f t="shared" si="5"/>
        <v>329.96699999999993</v>
      </c>
      <c r="W17" s="13">
        <f t="shared" si="9"/>
        <v>19.694999999999936</v>
      </c>
      <c r="X17" s="1">
        <f t="shared" si="10"/>
        <v>86.303249999999935</v>
      </c>
      <c r="Z17" s="37" t="s">
        <v>72</v>
      </c>
      <c r="AA17" s="37">
        <v>493</v>
      </c>
      <c r="AB17" s="37">
        <v>3.4649999999999999</v>
      </c>
      <c r="AC17" s="37">
        <v>23.475000000000001</v>
      </c>
    </row>
    <row r="18" spans="1:29">
      <c r="A18">
        <v>140</v>
      </c>
      <c r="B18">
        <v>15</v>
      </c>
      <c r="C18">
        <f t="shared" si="11"/>
        <v>100</v>
      </c>
      <c r="D18">
        <v>2.4</v>
      </c>
      <c r="E18">
        <v>5</v>
      </c>
      <c r="F18" s="8">
        <v>0.24</v>
      </c>
      <c r="G18" s="8">
        <v>3.4</v>
      </c>
      <c r="H18" s="13">
        <f t="shared" si="0"/>
        <v>157.6</v>
      </c>
      <c r="I18">
        <f t="shared" si="1"/>
        <v>4.7000000000000171</v>
      </c>
      <c r="J18" s="8">
        <v>1.7</v>
      </c>
      <c r="K18">
        <f t="shared" si="6"/>
        <v>170</v>
      </c>
      <c r="L18">
        <f t="shared" si="2"/>
        <v>5</v>
      </c>
      <c r="M18" s="8">
        <v>1.7</v>
      </c>
      <c r="N18">
        <f t="shared" si="7"/>
        <v>170</v>
      </c>
      <c r="O18">
        <f t="shared" si="3"/>
        <v>5</v>
      </c>
      <c r="P18" s="17">
        <f t="shared" si="8"/>
        <v>455.46399999999994</v>
      </c>
      <c r="Q18" s="11">
        <f t="shared" si="4"/>
        <v>39.19375000000008</v>
      </c>
      <c r="R18">
        <f t="shared" si="12"/>
        <v>121.19999999999999</v>
      </c>
      <c r="S18">
        <f t="shared" si="13"/>
        <v>6.06</v>
      </c>
      <c r="T18" s="8">
        <v>1.7</v>
      </c>
      <c r="U18" s="8">
        <v>1.7</v>
      </c>
      <c r="V18" s="17">
        <f t="shared" si="5"/>
        <v>350.26799999999992</v>
      </c>
      <c r="W18" s="13">
        <f t="shared" si="9"/>
        <v>20.300999999999988</v>
      </c>
      <c r="X18" s="1">
        <f t="shared" si="10"/>
        <v>105.19600000000003</v>
      </c>
    </row>
    <row r="19" spans="1:29">
      <c r="A19">
        <v>150</v>
      </c>
      <c r="B19">
        <v>16</v>
      </c>
      <c r="C19">
        <f t="shared" si="11"/>
        <v>100</v>
      </c>
      <c r="D19">
        <v>2.5</v>
      </c>
      <c r="E19">
        <v>5</v>
      </c>
      <c r="F19" s="8">
        <v>0.25</v>
      </c>
      <c r="G19" s="8">
        <v>3.5</v>
      </c>
      <c r="H19" s="13">
        <f t="shared" si="0"/>
        <v>162.5</v>
      </c>
      <c r="I19">
        <f t="shared" si="1"/>
        <v>4.9000000000000057</v>
      </c>
      <c r="J19" s="8">
        <v>1.75</v>
      </c>
      <c r="K19">
        <f t="shared" si="6"/>
        <v>175</v>
      </c>
      <c r="L19">
        <f t="shared" si="2"/>
        <v>5</v>
      </c>
      <c r="M19" s="8">
        <v>1.75</v>
      </c>
      <c r="N19">
        <f t="shared" si="7"/>
        <v>175</v>
      </c>
      <c r="O19">
        <f t="shared" si="3"/>
        <v>5</v>
      </c>
      <c r="P19" s="17">
        <f t="shared" si="8"/>
        <v>497.65625</v>
      </c>
      <c r="Q19" s="11">
        <f t="shared" si="4"/>
        <v>42.192250000000058</v>
      </c>
      <c r="R19">
        <f t="shared" si="12"/>
        <v>155.39999999999998</v>
      </c>
      <c r="S19">
        <f>AC11</f>
        <v>7.77</v>
      </c>
      <c r="T19" s="8">
        <v>1.75</v>
      </c>
      <c r="U19" s="8">
        <v>1.75</v>
      </c>
      <c r="V19" s="17">
        <f t="shared" si="5"/>
        <v>475.91249999999991</v>
      </c>
      <c r="W19" s="13">
        <f t="shared" si="9"/>
        <v>125.64449999999999</v>
      </c>
      <c r="X19" s="1">
        <f t="shared" si="10"/>
        <v>21.743750000000091</v>
      </c>
    </row>
    <row r="20" spans="1:29">
      <c r="A20">
        <v>160</v>
      </c>
      <c r="B20">
        <v>17</v>
      </c>
      <c r="C20">
        <f t="shared" si="11"/>
        <v>100</v>
      </c>
      <c r="D20">
        <v>2.6</v>
      </c>
      <c r="E20">
        <v>5</v>
      </c>
      <c r="F20" s="8">
        <v>0.26</v>
      </c>
      <c r="G20" s="8">
        <v>3.6</v>
      </c>
      <c r="H20" s="13">
        <f t="shared" si="0"/>
        <v>167.60000000000002</v>
      </c>
      <c r="I20">
        <f t="shared" si="1"/>
        <v>5.1000000000000227</v>
      </c>
      <c r="J20" s="8">
        <v>1.8</v>
      </c>
      <c r="K20">
        <f t="shared" si="6"/>
        <v>180</v>
      </c>
      <c r="L20">
        <f t="shared" si="2"/>
        <v>5</v>
      </c>
      <c r="M20" s="8">
        <v>1.8</v>
      </c>
      <c r="N20">
        <f t="shared" si="7"/>
        <v>180</v>
      </c>
      <c r="O20">
        <f t="shared" si="3"/>
        <v>5</v>
      </c>
      <c r="P20" s="17">
        <f t="shared" si="8"/>
        <v>543.02400000000011</v>
      </c>
      <c r="Q20" s="11">
        <f t="shared" si="4"/>
        <v>45.367750000000115</v>
      </c>
      <c r="R20">
        <f t="shared" si="12"/>
        <v>155.39999999999998</v>
      </c>
      <c r="S20">
        <f t="shared" si="13"/>
        <v>7.77</v>
      </c>
      <c r="T20" s="8">
        <v>1.8</v>
      </c>
      <c r="U20" s="8">
        <v>1.8</v>
      </c>
      <c r="V20" s="17">
        <f t="shared" si="5"/>
        <v>503.49599999999998</v>
      </c>
      <c r="W20" s="13">
        <f t="shared" si="9"/>
        <v>27.583500000000072</v>
      </c>
      <c r="X20" s="1">
        <f t="shared" si="10"/>
        <v>39.528000000000134</v>
      </c>
    </row>
    <row r="21" spans="1:29">
      <c r="A21">
        <v>170</v>
      </c>
      <c r="B21">
        <v>18</v>
      </c>
      <c r="C21">
        <f t="shared" si="11"/>
        <v>100</v>
      </c>
      <c r="D21">
        <v>2.7</v>
      </c>
      <c r="E21">
        <v>5</v>
      </c>
      <c r="F21" s="8">
        <v>0.27</v>
      </c>
      <c r="G21" s="8">
        <v>3.7</v>
      </c>
      <c r="H21" s="13">
        <f t="shared" si="0"/>
        <v>172.9</v>
      </c>
      <c r="I21">
        <f t="shared" si="1"/>
        <v>5.2999999999999829</v>
      </c>
      <c r="J21" s="8">
        <v>1.85</v>
      </c>
      <c r="K21">
        <f t="shared" si="6"/>
        <v>185</v>
      </c>
      <c r="L21">
        <f t="shared" si="2"/>
        <v>5</v>
      </c>
      <c r="M21" s="8">
        <v>1.85</v>
      </c>
      <c r="N21">
        <f t="shared" si="7"/>
        <v>185</v>
      </c>
      <c r="O21">
        <f t="shared" si="3"/>
        <v>5</v>
      </c>
      <c r="P21" s="17">
        <f t="shared" si="8"/>
        <v>591.75025000000005</v>
      </c>
      <c r="Q21" s="11">
        <f t="shared" si="4"/>
        <v>48.726249999999936</v>
      </c>
      <c r="R21">
        <f t="shared" si="12"/>
        <v>155.39999999999998</v>
      </c>
      <c r="S21">
        <f t="shared" si="13"/>
        <v>7.77</v>
      </c>
      <c r="T21" s="8">
        <v>1.85</v>
      </c>
      <c r="U21" s="8">
        <v>1.85</v>
      </c>
      <c r="V21" s="17">
        <f t="shared" si="5"/>
        <v>531.85649999999998</v>
      </c>
      <c r="W21" s="13">
        <f t="shared" si="9"/>
        <v>28.360500000000002</v>
      </c>
      <c r="X21" s="1">
        <f t="shared" si="10"/>
        <v>59.893750000000068</v>
      </c>
    </row>
    <row r="22" spans="1:29">
      <c r="A22">
        <v>180</v>
      </c>
      <c r="B22">
        <v>19</v>
      </c>
      <c r="C22">
        <f t="shared" si="11"/>
        <v>100</v>
      </c>
      <c r="D22">
        <v>2.8</v>
      </c>
      <c r="E22">
        <v>5</v>
      </c>
      <c r="F22" s="8">
        <v>0.28000000000000003</v>
      </c>
      <c r="G22" s="8">
        <v>3.8</v>
      </c>
      <c r="H22" s="13">
        <f t="shared" si="0"/>
        <v>178.4</v>
      </c>
      <c r="I22">
        <f t="shared" si="1"/>
        <v>5.5</v>
      </c>
      <c r="J22" s="8">
        <v>1.9</v>
      </c>
      <c r="K22">
        <f t="shared" si="6"/>
        <v>190</v>
      </c>
      <c r="L22">
        <f t="shared" si="2"/>
        <v>5</v>
      </c>
      <c r="M22" s="8">
        <v>1.9</v>
      </c>
      <c r="N22">
        <f t="shared" si="7"/>
        <v>190</v>
      </c>
      <c r="O22">
        <f t="shared" si="3"/>
        <v>5</v>
      </c>
      <c r="P22" s="17">
        <f t="shared" si="8"/>
        <v>644.02399999999989</v>
      </c>
      <c r="Q22" s="11">
        <f t="shared" si="4"/>
        <v>52.273749999999836</v>
      </c>
      <c r="R22">
        <f t="shared" si="12"/>
        <v>155.39999999999998</v>
      </c>
      <c r="S22">
        <f t="shared" si="13"/>
        <v>7.77</v>
      </c>
      <c r="T22" s="8">
        <v>1.9</v>
      </c>
      <c r="U22" s="8">
        <v>1.9</v>
      </c>
      <c r="V22" s="17">
        <f t="shared" si="5"/>
        <v>560.9939999999998</v>
      </c>
      <c r="W22" s="13">
        <f t="shared" si="9"/>
        <v>29.137499999999818</v>
      </c>
      <c r="X22" s="1">
        <f t="shared" si="10"/>
        <v>83.030000000000086</v>
      </c>
    </row>
    <row r="23" spans="1:29">
      <c r="A23">
        <v>190</v>
      </c>
      <c r="B23">
        <v>20</v>
      </c>
      <c r="C23">
        <f t="shared" si="11"/>
        <v>100</v>
      </c>
      <c r="D23">
        <v>2.9</v>
      </c>
      <c r="E23">
        <v>5</v>
      </c>
      <c r="F23" s="8">
        <v>0.28999999999999998</v>
      </c>
      <c r="G23" s="8">
        <v>3.9</v>
      </c>
      <c r="H23" s="13">
        <f t="shared" si="0"/>
        <v>184.09999999999997</v>
      </c>
      <c r="I23">
        <f t="shared" si="1"/>
        <v>5.6999999999999602</v>
      </c>
      <c r="J23" s="8">
        <v>1.95</v>
      </c>
      <c r="K23">
        <f t="shared" si="6"/>
        <v>195</v>
      </c>
      <c r="L23">
        <f t="shared" si="2"/>
        <v>5</v>
      </c>
      <c r="M23" s="8">
        <v>1.95</v>
      </c>
      <c r="N23">
        <f t="shared" si="7"/>
        <v>195</v>
      </c>
      <c r="O23">
        <f t="shared" si="3"/>
        <v>5</v>
      </c>
      <c r="P23" s="17">
        <f t="shared" si="8"/>
        <v>700.0402499999999</v>
      </c>
      <c r="Q23" s="11">
        <f t="shared" si="4"/>
        <v>56.016250000000014</v>
      </c>
      <c r="R23">
        <f t="shared" si="12"/>
        <v>194.1</v>
      </c>
      <c r="S23">
        <f>AC12</f>
        <v>9.7050000000000001</v>
      </c>
      <c r="T23" s="8">
        <v>1.95</v>
      </c>
      <c r="U23" s="8">
        <v>1.95</v>
      </c>
      <c r="V23" s="17">
        <f t="shared" si="5"/>
        <v>738.06524999999999</v>
      </c>
      <c r="W23" s="13">
        <f t="shared" si="9"/>
        <v>177.07125000000019</v>
      </c>
      <c r="X23" s="1">
        <f t="shared" si="10"/>
        <v>-38.025000000000091</v>
      </c>
    </row>
    <row r="24" spans="1:29">
      <c r="A24">
        <v>200</v>
      </c>
      <c r="B24">
        <v>21</v>
      </c>
      <c r="C24">
        <f t="shared" si="11"/>
        <v>100</v>
      </c>
      <c r="D24">
        <v>3</v>
      </c>
      <c r="E24">
        <v>5</v>
      </c>
      <c r="F24" s="8">
        <v>0.3</v>
      </c>
      <c r="G24" s="8">
        <v>4</v>
      </c>
      <c r="H24" s="13">
        <f t="shared" si="0"/>
        <v>190</v>
      </c>
      <c r="I24">
        <f t="shared" si="1"/>
        <v>5.9000000000000341</v>
      </c>
      <c r="J24" s="8">
        <v>2</v>
      </c>
      <c r="K24">
        <f t="shared" si="6"/>
        <v>200</v>
      </c>
      <c r="L24">
        <f t="shared" si="2"/>
        <v>5</v>
      </c>
      <c r="M24" s="8">
        <v>2</v>
      </c>
      <c r="N24">
        <f t="shared" si="7"/>
        <v>200</v>
      </c>
      <c r="O24">
        <f t="shared" si="3"/>
        <v>5</v>
      </c>
      <c r="P24" s="17">
        <f t="shared" si="8"/>
        <v>760</v>
      </c>
      <c r="Q24" s="11">
        <f t="shared" si="4"/>
        <v>59.959750000000099</v>
      </c>
      <c r="R24">
        <f t="shared" si="12"/>
        <v>194.1</v>
      </c>
      <c r="S24">
        <f t="shared" si="13"/>
        <v>9.7050000000000001</v>
      </c>
      <c r="T24" s="8">
        <v>2</v>
      </c>
      <c r="U24" s="8">
        <v>2</v>
      </c>
      <c r="V24" s="17">
        <f t="shared" si="5"/>
        <v>776.4</v>
      </c>
      <c r="W24" s="13">
        <f t="shared" si="9"/>
        <v>38.334749999999985</v>
      </c>
      <c r="X24" s="1">
        <f t="shared" si="10"/>
        <v>-16.399999999999977</v>
      </c>
    </row>
    <row r="25" spans="1:29">
      <c r="A25">
        <v>210</v>
      </c>
      <c r="B25">
        <v>22</v>
      </c>
      <c r="C25">
        <f t="shared" si="11"/>
        <v>100</v>
      </c>
      <c r="D25">
        <v>3.1</v>
      </c>
      <c r="E25">
        <v>5</v>
      </c>
      <c r="F25" s="8">
        <v>0.31</v>
      </c>
      <c r="G25" s="8">
        <v>4.0999999999999996</v>
      </c>
      <c r="H25" s="13">
        <f t="shared" si="0"/>
        <v>196.1</v>
      </c>
      <c r="I25">
        <f t="shared" si="1"/>
        <v>6.0999999999999943</v>
      </c>
      <c r="J25" s="8">
        <v>2.0499999999999998</v>
      </c>
      <c r="K25">
        <f t="shared" si="6"/>
        <v>204.99999999999997</v>
      </c>
      <c r="L25">
        <f t="shared" si="2"/>
        <v>4.9999999999999716</v>
      </c>
      <c r="M25" s="8">
        <v>2.0499999999999998</v>
      </c>
      <c r="N25">
        <f t="shared" si="7"/>
        <v>204.99999999999997</v>
      </c>
      <c r="O25">
        <f t="shared" si="3"/>
        <v>4.9999999999999716</v>
      </c>
      <c r="P25" s="17">
        <f t="shared" si="8"/>
        <v>824.11024999999984</v>
      </c>
      <c r="Q25" s="11">
        <f t="shared" si="4"/>
        <v>64.110249999999837</v>
      </c>
      <c r="R25">
        <f t="shared" si="12"/>
        <v>194.1</v>
      </c>
      <c r="S25">
        <f t="shared" si="13"/>
        <v>9.7050000000000001</v>
      </c>
      <c r="T25" s="8">
        <v>2.0499999999999998</v>
      </c>
      <c r="U25" s="8">
        <v>2.0499999999999998</v>
      </c>
      <c r="V25" s="17">
        <f t="shared" si="5"/>
        <v>815.70524999999986</v>
      </c>
      <c r="W25" s="13">
        <f t="shared" si="9"/>
        <v>39.305249999999887</v>
      </c>
      <c r="X25" s="1">
        <f t="shared" si="10"/>
        <v>8.4049999999999727</v>
      </c>
    </row>
    <row r="26" spans="1:29">
      <c r="A26">
        <v>220</v>
      </c>
      <c r="B26">
        <v>23</v>
      </c>
      <c r="C26">
        <f t="shared" si="11"/>
        <v>100</v>
      </c>
      <c r="D26">
        <v>3.2</v>
      </c>
      <c r="E26">
        <v>5</v>
      </c>
      <c r="F26" s="8">
        <v>0.32</v>
      </c>
      <c r="G26" s="8">
        <v>4.2</v>
      </c>
      <c r="H26" s="13">
        <f t="shared" si="0"/>
        <v>202.4</v>
      </c>
      <c r="I26">
        <f t="shared" si="1"/>
        <v>6.3000000000000114</v>
      </c>
      <c r="J26" s="8">
        <v>2.1</v>
      </c>
      <c r="K26">
        <f t="shared" si="6"/>
        <v>210</v>
      </c>
      <c r="L26">
        <f t="shared" si="2"/>
        <v>5.0000000000000284</v>
      </c>
      <c r="M26" s="8">
        <v>2.1</v>
      </c>
      <c r="N26">
        <f t="shared" si="7"/>
        <v>210</v>
      </c>
      <c r="O26">
        <f t="shared" si="3"/>
        <v>5.0000000000000284</v>
      </c>
      <c r="P26" s="17">
        <f t="shared" si="8"/>
        <v>892.58400000000006</v>
      </c>
      <c r="Q26" s="11">
        <f t="shared" si="4"/>
        <v>68.473750000000223</v>
      </c>
      <c r="R26">
        <f t="shared" si="12"/>
        <v>194.1</v>
      </c>
      <c r="S26">
        <f t="shared" si="13"/>
        <v>9.7050000000000001</v>
      </c>
      <c r="T26" s="8">
        <v>2.1</v>
      </c>
      <c r="U26" s="8">
        <v>2.1</v>
      </c>
      <c r="V26" s="17">
        <f t="shared" si="5"/>
        <v>855.98100000000011</v>
      </c>
      <c r="W26" s="13">
        <f t="shared" si="9"/>
        <v>40.275750000000244</v>
      </c>
      <c r="X26" s="1">
        <f t="shared" si="10"/>
        <v>36.602999999999952</v>
      </c>
    </row>
    <row r="27" spans="1:29">
      <c r="A27">
        <v>230</v>
      </c>
      <c r="B27">
        <v>24</v>
      </c>
      <c r="C27">
        <f t="shared" si="11"/>
        <v>100</v>
      </c>
      <c r="D27">
        <v>3.3</v>
      </c>
      <c r="E27">
        <v>5</v>
      </c>
      <c r="F27" s="8">
        <v>0.33</v>
      </c>
      <c r="G27" s="8">
        <v>4.3</v>
      </c>
      <c r="H27" s="13">
        <f t="shared" si="0"/>
        <v>208.9</v>
      </c>
      <c r="I27">
        <f t="shared" si="1"/>
        <v>6.5</v>
      </c>
      <c r="J27" s="8">
        <v>2.15</v>
      </c>
      <c r="K27">
        <f t="shared" si="6"/>
        <v>215</v>
      </c>
      <c r="L27">
        <f t="shared" si="2"/>
        <v>5</v>
      </c>
      <c r="M27" s="8">
        <v>2.15</v>
      </c>
      <c r="N27">
        <f t="shared" si="7"/>
        <v>215</v>
      </c>
      <c r="O27">
        <f t="shared" si="3"/>
        <v>5</v>
      </c>
      <c r="P27" s="17">
        <f t="shared" si="8"/>
        <v>965.64024999999992</v>
      </c>
      <c r="Q27" s="11">
        <f t="shared" si="4"/>
        <v>73.056249999999864</v>
      </c>
      <c r="R27">
        <f t="shared" si="12"/>
        <v>237.3</v>
      </c>
      <c r="S27">
        <f>AC13</f>
        <v>11.865</v>
      </c>
      <c r="T27" s="8">
        <v>2.15</v>
      </c>
      <c r="U27" s="8">
        <v>2.15</v>
      </c>
      <c r="V27" s="17">
        <f t="shared" si="5"/>
        <v>1096.9192499999999</v>
      </c>
      <c r="W27" s="13">
        <f t="shared" si="9"/>
        <v>240.93824999999981</v>
      </c>
      <c r="X27" s="1">
        <f t="shared" si="10"/>
        <v>-131.279</v>
      </c>
    </row>
    <row r="28" spans="1:29">
      <c r="A28">
        <v>240</v>
      </c>
      <c r="B28">
        <v>25</v>
      </c>
      <c r="C28">
        <f t="shared" si="11"/>
        <v>100</v>
      </c>
      <c r="D28">
        <v>3.4</v>
      </c>
      <c r="E28">
        <v>5</v>
      </c>
      <c r="F28" s="8">
        <v>0.34</v>
      </c>
      <c r="G28" s="8">
        <v>4.4000000000000004</v>
      </c>
      <c r="H28" s="13">
        <f t="shared" si="0"/>
        <v>215.60000000000002</v>
      </c>
      <c r="I28">
        <f t="shared" si="1"/>
        <v>6.7000000000000171</v>
      </c>
      <c r="J28" s="8">
        <v>2.2000000000000002</v>
      </c>
      <c r="K28">
        <f t="shared" si="6"/>
        <v>220.00000000000003</v>
      </c>
      <c r="L28">
        <f t="shared" si="2"/>
        <v>5.0000000000000284</v>
      </c>
      <c r="M28" s="8">
        <v>2.2000000000000002</v>
      </c>
      <c r="N28">
        <f t="shared" si="7"/>
        <v>220.00000000000003</v>
      </c>
      <c r="O28">
        <f t="shared" si="3"/>
        <v>5.0000000000000284</v>
      </c>
      <c r="P28" s="17">
        <f t="shared" si="8"/>
        <v>1043.5040000000004</v>
      </c>
      <c r="Q28" s="11">
        <f t="shared" si="4"/>
        <v>77.863750000000437</v>
      </c>
      <c r="R28">
        <f t="shared" si="12"/>
        <v>237.3</v>
      </c>
      <c r="S28">
        <f t="shared" si="13"/>
        <v>11.865</v>
      </c>
      <c r="T28" s="8">
        <v>2.2000000000000002</v>
      </c>
      <c r="U28" s="8">
        <v>2.2000000000000002</v>
      </c>
      <c r="V28" s="17">
        <f t="shared" si="5"/>
        <v>1148.5320000000002</v>
      </c>
      <c r="W28" s="13">
        <f t="shared" si="9"/>
        <v>51.612750000000233</v>
      </c>
      <c r="X28" s="1">
        <f t="shared" si="10"/>
        <v>-105.02799999999979</v>
      </c>
    </row>
    <row r="29" spans="1:29">
      <c r="A29">
        <v>250</v>
      </c>
      <c r="B29">
        <v>26</v>
      </c>
      <c r="C29">
        <f t="shared" si="11"/>
        <v>100</v>
      </c>
      <c r="D29">
        <v>3.5</v>
      </c>
      <c r="E29">
        <v>5</v>
      </c>
      <c r="F29" s="8">
        <v>0.35</v>
      </c>
      <c r="G29" s="8">
        <v>4.5</v>
      </c>
      <c r="H29" s="13">
        <f t="shared" si="0"/>
        <v>222.5</v>
      </c>
      <c r="I29">
        <f t="shared" si="1"/>
        <v>6.8999999999999773</v>
      </c>
      <c r="J29" s="8">
        <v>2.25</v>
      </c>
      <c r="K29">
        <f t="shared" si="6"/>
        <v>225</v>
      </c>
      <c r="L29">
        <f t="shared" si="2"/>
        <v>4.9999999999999716</v>
      </c>
      <c r="M29" s="8">
        <v>2.25</v>
      </c>
      <c r="N29">
        <f t="shared" si="7"/>
        <v>225</v>
      </c>
      <c r="O29">
        <f t="shared" si="3"/>
        <v>4.9999999999999716</v>
      </c>
      <c r="P29" s="17">
        <f t="shared" si="8"/>
        <v>1126.40625</v>
      </c>
      <c r="Q29" s="11">
        <f t="shared" si="4"/>
        <v>82.90224999999964</v>
      </c>
      <c r="R29">
        <f t="shared" si="12"/>
        <v>237.3</v>
      </c>
      <c r="S29">
        <f t="shared" si="13"/>
        <v>11.865</v>
      </c>
      <c r="T29" s="8">
        <v>2.25</v>
      </c>
      <c r="U29" s="8">
        <v>2.25</v>
      </c>
      <c r="V29" s="17">
        <f t="shared" si="5"/>
        <v>1201.3312500000002</v>
      </c>
      <c r="W29" s="13">
        <f t="shared" si="9"/>
        <v>52.799250000000029</v>
      </c>
      <c r="X29" s="1">
        <f t="shared" si="10"/>
        <v>-74.925000000000182</v>
      </c>
    </row>
    <row r="30" spans="1:29">
      <c r="A30">
        <v>260</v>
      </c>
      <c r="B30">
        <v>27</v>
      </c>
      <c r="C30">
        <f t="shared" si="11"/>
        <v>100</v>
      </c>
      <c r="D30">
        <v>3.6</v>
      </c>
      <c r="E30">
        <v>5</v>
      </c>
      <c r="F30" s="8">
        <v>0.36</v>
      </c>
      <c r="G30" s="8">
        <v>4.5999999999999996</v>
      </c>
      <c r="H30" s="13">
        <f t="shared" si="0"/>
        <v>229.6</v>
      </c>
      <c r="I30">
        <f t="shared" si="1"/>
        <v>7.0999999999999943</v>
      </c>
      <c r="J30" s="8">
        <v>2.2999999999999998</v>
      </c>
      <c r="K30">
        <f t="shared" si="6"/>
        <v>229.99999999999997</v>
      </c>
      <c r="L30">
        <f t="shared" si="2"/>
        <v>4.9999999999999716</v>
      </c>
      <c r="M30" s="8">
        <v>2.2999999999999998</v>
      </c>
      <c r="N30">
        <f t="shared" si="7"/>
        <v>229.99999999999997</v>
      </c>
      <c r="O30">
        <f t="shared" si="3"/>
        <v>4.9999999999999716</v>
      </c>
      <c r="P30" s="17">
        <f t="shared" si="8"/>
        <v>1214.5839999999998</v>
      </c>
      <c r="Q30" s="11">
        <f t="shared" si="4"/>
        <v>88.177749999999833</v>
      </c>
      <c r="R30">
        <f t="shared" si="12"/>
        <v>237.3</v>
      </c>
      <c r="S30">
        <f t="shared" si="13"/>
        <v>11.865</v>
      </c>
      <c r="T30" s="8">
        <v>2.2999999999999998</v>
      </c>
      <c r="U30" s="8">
        <v>2.2999999999999998</v>
      </c>
      <c r="V30" s="17">
        <f t="shared" si="5"/>
        <v>1255.3169999999998</v>
      </c>
      <c r="W30" s="13">
        <f t="shared" si="9"/>
        <v>53.985749999999598</v>
      </c>
      <c r="X30" s="1">
        <f t="shared" si="10"/>
        <v>-40.732999999999947</v>
      </c>
    </row>
    <row r="31" spans="1:29">
      <c r="A31">
        <v>270</v>
      </c>
      <c r="B31">
        <v>28</v>
      </c>
      <c r="C31">
        <f t="shared" si="11"/>
        <v>100</v>
      </c>
      <c r="D31">
        <v>3.7</v>
      </c>
      <c r="E31">
        <v>5</v>
      </c>
      <c r="F31" s="8">
        <v>0.37</v>
      </c>
      <c r="G31" s="8">
        <v>4.7</v>
      </c>
      <c r="H31" s="13">
        <f t="shared" si="0"/>
        <v>236.9</v>
      </c>
      <c r="I31">
        <f t="shared" si="1"/>
        <v>7.3000000000000114</v>
      </c>
      <c r="J31" s="8">
        <v>2.35</v>
      </c>
      <c r="K31">
        <f t="shared" si="6"/>
        <v>235</v>
      </c>
      <c r="L31">
        <f t="shared" si="2"/>
        <v>5.0000000000000284</v>
      </c>
      <c r="M31" s="8">
        <v>2.35</v>
      </c>
      <c r="N31">
        <f t="shared" si="7"/>
        <v>235</v>
      </c>
      <c r="O31">
        <f t="shared" si="3"/>
        <v>5.0000000000000284</v>
      </c>
      <c r="P31" s="17">
        <f t="shared" si="8"/>
        <v>1308.28025</v>
      </c>
      <c r="Q31" s="11">
        <f t="shared" si="4"/>
        <v>93.696250000000191</v>
      </c>
      <c r="R31">
        <f t="shared" si="12"/>
        <v>237.3</v>
      </c>
      <c r="S31">
        <f t="shared" si="13"/>
        <v>11.865</v>
      </c>
      <c r="T31" s="8">
        <v>2.35</v>
      </c>
      <c r="U31" s="8">
        <v>2.35</v>
      </c>
      <c r="V31" s="17">
        <f t="shared" si="5"/>
        <v>1310.4892500000003</v>
      </c>
      <c r="W31" s="13">
        <f t="shared" si="9"/>
        <v>55.172250000000531</v>
      </c>
      <c r="X31" s="1">
        <f t="shared" si="10"/>
        <v>-2.2090000000002874</v>
      </c>
    </row>
    <row r="32" spans="1:29">
      <c r="A32">
        <v>280</v>
      </c>
      <c r="B32">
        <v>29</v>
      </c>
      <c r="C32">
        <f t="shared" si="11"/>
        <v>100</v>
      </c>
      <c r="D32">
        <v>3.8</v>
      </c>
      <c r="E32">
        <v>5</v>
      </c>
      <c r="F32" s="8">
        <v>0.38</v>
      </c>
      <c r="G32" s="8">
        <v>4.8</v>
      </c>
      <c r="H32" s="13">
        <f t="shared" si="0"/>
        <v>244.4</v>
      </c>
      <c r="I32">
        <f t="shared" si="1"/>
        <v>7.5</v>
      </c>
      <c r="J32" s="8">
        <v>2.4</v>
      </c>
      <c r="K32">
        <f t="shared" si="6"/>
        <v>240</v>
      </c>
      <c r="L32">
        <f t="shared" si="2"/>
        <v>5</v>
      </c>
      <c r="M32" s="8">
        <v>2.4</v>
      </c>
      <c r="N32">
        <f t="shared" si="7"/>
        <v>240</v>
      </c>
      <c r="O32">
        <f t="shared" si="3"/>
        <v>5</v>
      </c>
      <c r="P32" s="17">
        <f t="shared" si="8"/>
        <v>1407.7439999999999</v>
      </c>
      <c r="Q32" s="11">
        <f t="shared" si="4"/>
        <v>99.463749999999891</v>
      </c>
      <c r="R32">
        <f t="shared" si="12"/>
        <v>237.3</v>
      </c>
      <c r="S32">
        <f t="shared" si="13"/>
        <v>11.865</v>
      </c>
      <c r="T32" s="8">
        <v>2.4</v>
      </c>
      <c r="U32" s="8">
        <v>2.4</v>
      </c>
      <c r="V32" s="17">
        <f t="shared" si="5"/>
        <v>1366.848</v>
      </c>
      <c r="W32" s="13">
        <f t="shared" si="9"/>
        <v>56.358749999999645</v>
      </c>
      <c r="X32" s="1">
        <f t="shared" si="10"/>
        <v>40.895999999999958</v>
      </c>
    </row>
    <row r="33" spans="1:24">
      <c r="A33">
        <v>290</v>
      </c>
      <c r="B33">
        <v>30</v>
      </c>
      <c r="C33">
        <f t="shared" si="11"/>
        <v>100</v>
      </c>
      <c r="D33">
        <v>3.9</v>
      </c>
      <c r="E33">
        <v>5</v>
      </c>
      <c r="F33" s="8">
        <v>0.39</v>
      </c>
      <c r="G33" s="8">
        <v>4.9000000000000004</v>
      </c>
      <c r="H33" s="13">
        <f t="shared" si="0"/>
        <v>252.10000000000002</v>
      </c>
      <c r="I33">
        <f t="shared" si="1"/>
        <v>7.7000000000000171</v>
      </c>
      <c r="J33" s="8">
        <v>2.4500000000000002</v>
      </c>
      <c r="K33">
        <f t="shared" si="6"/>
        <v>245.00000000000003</v>
      </c>
      <c r="L33">
        <f t="shared" si="2"/>
        <v>5.0000000000000284</v>
      </c>
      <c r="M33" s="8">
        <v>2.4500000000000002</v>
      </c>
      <c r="N33">
        <f t="shared" si="7"/>
        <v>245.00000000000003</v>
      </c>
      <c r="O33">
        <f t="shared" si="3"/>
        <v>5.0000000000000284</v>
      </c>
      <c r="P33" s="17">
        <f t="shared" si="8"/>
        <v>1513.2302500000003</v>
      </c>
      <c r="Q33" s="11">
        <f t="shared" si="4"/>
        <v>105.48625000000038</v>
      </c>
      <c r="R33">
        <f t="shared" si="12"/>
        <v>285.59999999999997</v>
      </c>
      <c r="S33">
        <f>AC14</f>
        <v>14.28</v>
      </c>
      <c r="T33" s="8">
        <v>2.4500000000000002</v>
      </c>
      <c r="U33" s="8">
        <v>2.4500000000000002</v>
      </c>
      <c r="V33" s="17">
        <f t="shared" si="5"/>
        <v>1714.3139999999999</v>
      </c>
      <c r="W33" s="13">
        <f t="shared" si="9"/>
        <v>347.46599999999989</v>
      </c>
      <c r="X33" s="1">
        <f t="shared" si="10"/>
        <v>-201.08374999999955</v>
      </c>
    </row>
    <row r="34" spans="1:24">
      <c r="A34">
        <v>300</v>
      </c>
      <c r="B34">
        <v>31</v>
      </c>
      <c r="C34">
        <f t="shared" si="11"/>
        <v>100</v>
      </c>
      <c r="D34">
        <v>4</v>
      </c>
      <c r="E34">
        <v>5</v>
      </c>
      <c r="F34" s="8">
        <v>0.4</v>
      </c>
      <c r="G34" s="8">
        <v>5</v>
      </c>
      <c r="H34" s="13">
        <f t="shared" si="0"/>
        <v>260</v>
      </c>
      <c r="I34">
        <f t="shared" si="1"/>
        <v>7.8999999999999773</v>
      </c>
      <c r="J34" s="8">
        <v>2.5</v>
      </c>
      <c r="K34">
        <f t="shared" si="6"/>
        <v>250</v>
      </c>
      <c r="L34">
        <f t="shared" si="2"/>
        <v>4.9999999999999716</v>
      </c>
      <c r="M34" s="8">
        <v>2.5</v>
      </c>
      <c r="N34">
        <f t="shared" si="7"/>
        <v>250</v>
      </c>
      <c r="O34">
        <f t="shared" si="3"/>
        <v>4.9999999999999716</v>
      </c>
      <c r="P34" s="17">
        <f t="shared" si="8"/>
        <v>1625</v>
      </c>
      <c r="Q34" s="11">
        <f t="shared" si="4"/>
        <v>111.7697499999997</v>
      </c>
      <c r="R34">
        <f t="shared" si="12"/>
        <v>285.59999999999997</v>
      </c>
      <c r="S34">
        <f t="shared" si="13"/>
        <v>14.28</v>
      </c>
      <c r="T34" s="8">
        <v>2.5</v>
      </c>
      <c r="U34" s="8">
        <v>2.5</v>
      </c>
      <c r="V34" s="17">
        <f t="shared" si="5"/>
        <v>1784.9999999999998</v>
      </c>
      <c r="W34" s="13">
        <f t="shared" si="9"/>
        <v>70.685999999999922</v>
      </c>
      <c r="X34" s="1">
        <f t="shared" si="10"/>
        <v>-159.99999999999977</v>
      </c>
    </row>
    <row r="35" spans="1:24">
      <c r="A35">
        <v>310</v>
      </c>
      <c r="B35">
        <v>32</v>
      </c>
      <c r="C35">
        <f t="shared" si="11"/>
        <v>100</v>
      </c>
      <c r="D35">
        <v>4.0999999999999996</v>
      </c>
      <c r="E35">
        <v>5</v>
      </c>
      <c r="F35" s="8">
        <v>0.41</v>
      </c>
      <c r="G35" s="8">
        <v>5.0999999999999996</v>
      </c>
      <c r="H35" s="13">
        <f t="shared" si="0"/>
        <v>268.10000000000002</v>
      </c>
      <c r="I35">
        <f t="shared" si="1"/>
        <v>8.1000000000000227</v>
      </c>
      <c r="J35" s="8">
        <v>2.5499999999999998</v>
      </c>
      <c r="K35">
        <f t="shared" si="6"/>
        <v>254.99999999999997</v>
      </c>
      <c r="L35">
        <f t="shared" si="2"/>
        <v>4.9999999999999716</v>
      </c>
      <c r="M35" s="8">
        <v>2.5499999999999998</v>
      </c>
      <c r="N35">
        <f t="shared" si="7"/>
        <v>254.99999999999997</v>
      </c>
      <c r="O35">
        <f t="shared" si="3"/>
        <v>4.9999999999999716</v>
      </c>
      <c r="P35" s="17">
        <f t="shared" si="8"/>
        <v>1743.3202499999998</v>
      </c>
      <c r="Q35" s="11">
        <f t="shared" si="4"/>
        <v>118.32024999999976</v>
      </c>
      <c r="R35">
        <f t="shared" si="12"/>
        <v>285.59999999999997</v>
      </c>
      <c r="S35">
        <f t="shared" si="13"/>
        <v>14.28</v>
      </c>
      <c r="T35" s="8">
        <v>2.5499999999999998</v>
      </c>
      <c r="U35" s="8">
        <v>2.5499999999999998</v>
      </c>
      <c r="V35" s="17">
        <f t="shared" si="5"/>
        <v>1857.1139999999996</v>
      </c>
      <c r="W35" s="13">
        <f t="shared" si="9"/>
        <v>72.113999999999805</v>
      </c>
      <c r="X35" s="1">
        <f t="shared" si="10"/>
        <v>-113.79374999999982</v>
      </c>
    </row>
    <row r="36" spans="1:24">
      <c r="A36">
        <v>320</v>
      </c>
      <c r="B36">
        <v>33</v>
      </c>
      <c r="C36">
        <f t="shared" si="11"/>
        <v>100</v>
      </c>
      <c r="D36">
        <v>4.2</v>
      </c>
      <c r="E36">
        <v>5</v>
      </c>
      <c r="F36" s="8">
        <v>0.42</v>
      </c>
      <c r="G36" s="8">
        <v>5.2</v>
      </c>
      <c r="H36" s="13">
        <f t="shared" ref="H36:H67" si="14">C36*(1-F36)+C36*F36*G36</f>
        <v>276.40000000000003</v>
      </c>
      <c r="I36">
        <f t="shared" ref="I36:I67" si="15">H36-H35</f>
        <v>8.3000000000000114</v>
      </c>
      <c r="J36" s="8">
        <v>2.6</v>
      </c>
      <c r="K36">
        <f t="shared" si="6"/>
        <v>260</v>
      </c>
      <c r="L36">
        <f t="shared" ref="L36:L67" si="16">K36-K35</f>
        <v>5.0000000000000284</v>
      </c>
      <c r="M36" s="8">
        <v>2.6</v>
      </c>
      <c r="N36">
        <f t="shared" si="7"/>
        <v>260</v>
      </c>
      <c r="O36">
        <f t="shared" ref="O36:O67" si="17">N36-N35</f>
        <v>5.0000000000000284</v>
      </c>
      <c r="P36" s="17">
        <f t="shared" si="8"/>
        <v>1868.4640000000004</v>
      </c>
      <c r="Q36" s="11">
        <f t="shared" ref="Q36:Q67" si="18">P36-P35</f>
        <v>125.14375000000064</v>
      </c>
      <c r="R36">
        <f t="shared" si="12"/>
        <v>285.59999999999997</v>
      </c>
      <c r="S36">
        <f t="shared" si="13"/>
        <v>14.28</v>
      </c>
      <c r="T36" s="8">
        <v>2.6</v>
      </c>
      <c r="U36" s="8">
        <v>2.6</v>
      </c>
      <c r="V36" s="17">
        <f t="shared" ref="V36:V67" si="19">R36*T36*U36</f>
        <v>1930.6559999999999</v>
      </c>
      <c r="W36" s="13">
        <f t="shared" si="9"/>
        <v>73.542000000000371</v>
      </c>
      <c r="X36" s="1">
        <f t="shared" si="10"/>
        <v>-62.191999999999553</v>
      </c>
    </row>
    <row r="37" spans="1:24">
      <c r="A37">
        <v>330</v>
      </c>
      <c r="B37">
        <v>34</v>
      </c>
      <c r="C37">
        <f t="shared" si="11"/>
        <v>100</v>
      </c>
      <c r="D37">
        <v>4.3</v>
      </c>
      <c r="E37">
        <v>5</v>
      </c>
      <c r="F37" s="8">
        <v>0.43</v>
      </c>
      <c r="G37" s="8">
        <v>5.3</v>
      </c>
      <c r="H37" s="13">
        <f t="shared" si="14"/>
        <v>284.90000000000003</v>
      </c>
      <c r="I37">
        <f t="shared" si="15"/>
        <v>8.5</v>
      </c>
      <c r="J37" s="8">
        <v>2.65</v>
      </c>
      <c r="K37">
        <f t="shared" si="6"/>
        <v>265</v>
      </c>
      <c r="L37">
        <f t="shared" si="16"/>
        <v>5</v>
      </c>
      <c r="M37" s="8">
        <v>2.65</v>
      </c>
      <c r="N37">
        <f t="shared" si="7"/>
        <v>265</v>
      </c>
      <c r="O37">
        <f t="shared" si="17"/>
        <v>5</v>
      </c>
      <c r="P37" s="17">
        <f t="shared" si="8"/>
        <v>2000.7102499999999</v>
      </c>
      <c r="Q37" s="11">
        <f t="shared" si="18"/>
        <v>132.24624999999946</v>
      </c>
      <c r="R37">
        <f t="shared" si="12"/>
        <v>285.59999999999997</v>
      </c>
      <c r="S37">
        <f t="shared" si="13"/>
        <v>14.28</v>
      </c>
      <c r="T37" s="8">
        <v>2.65</v>
      </c>
      <c r="U37" s="8">
        <v>2.65</v>
      </c>
      <c r="V37" s="17">
        <f t="shared" si="19"/>
        <v>2005.6259999999997</v>
      </c>
      <c r="W37" s="13">
        <f t="shared" si="9"/>
        <v>74.9699999999998</v>
      </c>
      <c r="X37" s="1">
        <f t="shared" si="10"/>
        <v>-4.915749999999889</v>
      </c>
    </row>
    <row r="38" spans="1:24">
      <c r="A38">
        <v>340</v>
      </c>
      <c r="B38">
        <v>35</v>
      </c>
      <c r="C38">
        <f t="shared" si="11"/>
        <v>100</v>
      </c>
      <c r="D38">
        <v>4.4000000000000004</v>
      </c>
      <c r="E38">
        <v>5</v>
      </c>
      <c r="F38" s="8">
        <v>0.44</v>
      </c>
      <c r="G38" s="8">
        <v>5.4</v>
      </c>
      <c r="H38" s="13">
        <f t="shared" si="14"/>
        <v>293.60000000000002</v>
      </c>
      <c r="I38">
        <f t="shared" si="15"/>
        <v>8.6999999999999886</v>
      </c>
      <c r="J38" s="8">
        <v>2.7</v>
      </c>
      <c r="K38">
        <f t="shared" si="6"/>
        <v>270</v>
      </c>
      <c r="L38">
        <f t="shared" si="16"/>
        <v>5</v>
      </c>
      <c r="M38" s="8">
        <v>2.7</v>
      </c>
      <c r="N38">
        <f t="shared" si="7"/>
        <v>270</v>
      </c>
      <c r="O38">
        <f t="shared" si="17"/>
        <v>5</v>
      </c>
      <c r="P38" s="17">
        <f t="shared" si="8"/>
        <v>2140.3440000000005</v>
      </c>
      <c r="Q38" s="11">
        <f t="shared" si="18"/>
        <v>139.63375000000065</v>
      </c>
      <c r="R38">
        <f t="shared" si="12"/>
        <v>339.4</v>
      </c>
      <c r="S38">
        <f>AC15</f>
        <v>16.97</v>
      </c>
      <c r="T38" s="8">
        <v>2.7</v>
      </c>
      <c r="U38" s="8">
        <v>2.7</v>
      </c>
      <c r="V38" s="17">
        <f t="shared" si="19"/>
        <v>2474.2260000000001</v>
      </c>
      <c r="W38" s="13">
        <f t="shared" si="9"/>
        <v>468.60000000000036</v>
      </c>
      <c r="X38" s="1">
        <f t="shared" si="10"/>
        <v>-333.88199999999961</v>
      </c>
    </row>
    <row r="39" spans="1:24">
      <c r="A39">
        <v>350</v>
      </c>
      <c r="B39">
        <v>36</v>
      </c>
      <c r="C39">
        <f t="shared" si="11"/>
        <v>100</v>
      </c>
      <c r="D39">
        <v>4.5</v>
      </c>
      <c r="E39">
        <v>5</v>
      </c>
      <c r="F39" s="8">
        <v>0.45</v>
      </c>
      <c r="G39" s="8">
        <v>5.5</v>
      </c>
      <c r="H39" s="13">
        <f t="shared" si="14"/>
        <v>302.5</v>
      </c>
      <c r="I39">
        <f t="shared" si="15"/>
        <v>8.8999999999999773</v>
      </c>
      <c r="J39" s="8">
        <v>2.75</v>
      </c>
      <c r="K39">
        <f t="shared" si="6"/>
        <v>275</v>
      </c>
      <c r="L39">
        <f t="shared" si="16"/>
        <v>5</v>
      </c>
      <c r="M39" s="8">
        <v>2.75</v>
      </c>
      <c r="N39">
        <f t="shared" si="7"/>
        <v>275</v>
      </c>
      <c r="O39">
        <f t="shared" si="17"/>
        <v>5</v>
      </c>
      <c r="P39" s="17">
        <f t="shared" si="8"/>
        <v>2287.65625</v>
      </c>
      <c r="Q39" s="11">
        <f t="shared" si="18"/>
        <v>147.31224999999949</v>
      </c>
      <c r="R39">
        <f t="shared" si="12"/>
        <v>339.4</v>
      </c>
      <c r="S39">
        <f t="shared" si="13"/>
        <v>16.97</v>
      </c>
      <c r="T39" s="8">
        <v>2.75</v>
      </c>
      <c r="U39" s="8">
        <v>2.75</v>
      </c>
      <c r="V39" s="17">
        <f t="shared" si="19"/>
        <v>2566.7124999999996</v>
      </c>
      <c r="W39" s="13">
        <f t="shared" si="9"/>
        <v>92.486499999999523</v>
      </c>
      <c r="X39" s="1">
        <f t="shared" si="10"/>
        <v>-279.05624999999964</v>
      </c>
    </row>
    <row r="40" spans="1:24">
      <c r="A40">
        <v>360</v>
      </c>
      <c r="B40">
        <v>37</v>
      </c>
      <c r="C40">
        <f t="shared" si="11"/>
        <v>100</v>
      </c>
      <c r="D40">
        <v>4.5999999999999996</v>
      </c>
      <c r="E40">
        <v>5</v>
      </c>
      <c r="F40" s="8">
        <v>0.46</v>
      </c>
      <c r="G40" s="8">
        <v>5.6</v>
      </c>
      <c r="H40" s="13">
        <f t="shared" si="14"/>
        <v>311.59999999999997</v>
      </c>
      <c r="I40">
        <f t="shared" si="15"/>
        <v>9.0999999999999659</v>
      </c>
      <c r="J40" s="8">
        <v>2.8</v>
      </c>
      <c r="K40">
        <f t="shared" si="6"/>
        <v>280</v>
      </c>
      <c r="L40">
        <f t="shared" si="16"/>
        <v>5</v>
      </c>
      <c r="M40" s="8">
        <v>2.8</v>
      </c>
      <c r="N40">
        <f t="shared" si="7"/>
        <v>280</v>
      </c>
      <c r="O40">
        <f t="shared" si="17"/>
        <v>5</v>
      </c>
      <c r="P40" s="17">
        <f t="shared" si="8"/>
        <v>2442.9439999999995</v>
      </c>
      <c r="Q40" s="11">
        <f t="shared" si="18"/>
        <v>155.28774999999951</v>
      </c>
      <c r="R40">
        <f t="shared" si="12"/>
        <v>339.4</v>
      </c>
      <c r="S40">
        <f t="shared" si="13"/>
        <v>16.97</v>
      </c>
      <c r="T40" s="8">
        <v>2.8</v>
      </c>
      <c r="U40" s="8">
        <v>2.8</v>
      </c>
      <c r="V40" s="17">
        <f t="shared" si="19"/>
        <v>2660.8959999999993</v>
      </c>
      <c r="W40" s="13">
        <f t="shared" si="9"/>
        <v>94.18349999999964</v>
      </c>
      <c r="X40" s="1">
        <f t="shared" si="10"/>
        <v>-217.95199999999977</v>
      </c>
    </row>
    <row r="41" spans="1:24">
      <c r="A41">
        <v>370</v>
      </c>
      <c r="B41">
        <v>38</v>
      </c>
      <c r="C41">
        <f t="shared" si="11"/>
        <v>100</v>
      </c>
      <c r="D41">
        <v>4.7</v>
      </c>
      <c r="E41">
        <v>5</v>
      </c>
      <c r="F41" s="8">
        <v>0.47</v>
      </c>
      <c r="G41" s="8">
        <v>5.7</v>
      </c>
      <c r="H41" s="13">
        <f t="shared" si="14"/>
        <v>320.90000000000003</v>
      </c>
      <c r="I41">
        <f t="shared" si="15"/>
        <v>9.3000000000000682</v>
      </c>
      <c r="J41" s="8">
        <v>2.85</v>
      </c>
      <c r="K41">
        <f t="shared" si="6"/>
        <v>285</v>
      </c>
      <c r="L41">
        <f t="shared" si="16"/>
        <v>5</v>
      </c>
      <c r="M41" s="8">
        <v>2.85</v>
      </c>
      <c r="N41">
        <f t="shared" si="7"/>
        <v>285</v>
      </c>
      <c r="O41">
        <f t="shared" si="17"/>
        <v>5</v>
      </c>
      <c r="P41" s="17">
        <f t="shared" si="8"/>
        <v>2606.5102500000007</v>
      </c>
      <c r="Q41" s="11">
        <f t="shared" si="18"/>
        <v>163.56625000000122</v>
      </c>
      <c r="R41">
        <f t="shared" si="12"/>
        <v>339.4</v>
      </c>
      <c r="S41">
        <f t="shared" si="13"/>
        <v>16.97</v>
      </c>
      <c r="T41" s="8">
        <v>2.85</v>
      </c>
      <c r="U41" s="8">
        <v>2.85</v>
      </c>
      <c r="V41" s="17">
        <f t="shared" si="19"/>
        <v>2756.7764999999999</v>
      </c>
      <c r="W41" s="13">
        <f t="shared" si="9"/>
        <v>95.880500000000666</v>
      </c>
      <c r="X41" s="1">
        <f t="shared" si="10"/>
        <v>-150.26624999999922</v>
      </c>
    </row>
    <row r="42" spans="1:24">
      <c r="A42">
        <v>380</v>
      </c>
      <c r="B42">
        <v>39</v>
      </c>
      <c r="C42">
        <f t="shared" si="11"/>
        <v>100</v>
      </c>
      <c r="D42">
        <v>4.8</v>
      </c>
      <c r="E42">
        <v>5</v>
      </c>
      <c r="F42" s="8">
        <v>0.48</v>
      </c>
      <c r="G42" s="8">
        <v>5.8</v>
      </c>
      <c r="H42" s="13">
        <f t="shared" si="14"/>
        <v>330.4</v>
      </c>
      <c r="I42">
        <f t="shared" si="15"/>
        <v>9.4999999999999432</v>
      </c>
      <c r="J42" s="8">
        <v>2.9</v>
      </c>
      <c r="K42">
        <f t="shared" si="6"/>
        <v>290</v>
      </c>
      <c r="L42">
        <f t="shared" si="16"/>
        <v>5</v>
      </c>
      <c r="M42" s="8">
        <v>2.9</v>
      </c>
      <c r="N42">
        <f t="shared" si="7"/>
        <v>290</v>
      </c>
      <c r="O42">
        <f t="shared" si="17"/>
        <v>5</v>
      </c>
      <c r="P42" s="17">
        <f t="shared" si="8"/>
        <v>2778.6639999999993</v>
      </c>
      <c r="Q42" s="11">
        <f t="shared" si="18"/>
        <v>172.15374999999858</v>
      </c>
      <c r="R42">
        <f t="shared" si="12"/>
        <v>339.4</v>
      </c>
      <c r="S42">
        <f t="shared" si="13"/>
        <v>16.97</v>
      </c>
      <c r="T42" s="8">
        <v>2.9</v>
      </c>
      <c r="U42" s="8">
        <v>2.9</v>
      </c>
      <c r="V42" s="17">
        <f t="shared" si="19"/>
        <v>2854.3539999999994</v>
      </c>
      <c r="W42" s="13">
        <f t="shared" si="9"/>
        <v>97.577499999999418</v>
      </c>
      <c r="X42" s="1">
        <f t="shared" si="10"/>
        <v>-75.690000000000055</v>
      </c>
    </row>
    <row r="43" spans="1:24">
      <c r="A43">
        <v>390</v>
      </c>
      <c r="B43">
        <v>40</v>
      </c>
      <c r="C43">
        <f t="shared" si="11"/>
        <v>100</v>
      </c>
      <c r="D43">
        <v>4.9000000000000004</v>
      </c>
      <c r="E43">
        <v>5</v>
      </c>
      <c r="F43" s="8">
        <v>0.49</v>
      </c>
      <c r="G43" s="8">
        <v>5.9</v>
      </c>
      <c r="H43" s="13">
        <f t="shared" si="14"/>
        <v>340.1</v>
      </c>
      <c r="I43">
        <f t="shared" si="15"/>
        <v>9.7000000000000455</v>
      </c>
      <c r="J43" s="8">
        <v>2.95</v>
      </c>
      <c r="K43">
        <f t="shared" si="6"/>
        <v>295</v>
      </c>
      <c r="L43">
        <f t="shared" si="16"/>
        <v>5</v>
      </c>
      <c r="M43" s="8">
        <v>2.95</v>
      </c>
      <c r="N43">
        <f t="shared" si="7"/>
        <v>295</v>
      </c>
      <c r="O43">
        <f t="shared" si="17"/>
        <v>5</v>
      </c>
      <c r="P43" s="17">
        <f t="shared" si="8"/>
        <v>2959.7202500000003</v>
      </c>
      <c r="Q43" s="11">
        <f t="shared" si="18"/>
        <v>181.056250000001</v>
      </c>
      <c r="R43">
        <f t="shared" si="12"/>
        <v>339.4</v>
      </c>
      <c r="S43">
        <f t="shared" si="13"/>
        <v>16.97</v>
      </c>
      <c r="T43" s="8">
        <v>2.95</v>
      </c>
      <c r="U43" s="8">
        <v>2.95</v>
      </c>
      <c r="V43" s="17">
        <f t="shared" si="19"/>
        <v>2953.6285000000003</v>
      </c>
      <c r="W43" s="13">
        <f t="shared" si="9"/>
        <v>99.274500000000899</v>
      </c>
      <c r="X43" s="1">
        <f t="shared" si="10"/>
        <v>6.0917500000000473</v>
      </c>
    </row>
    <row r="44" spans="1:24">
      <c r="A44">
        <v>400</v>
      </c>
      <c r="B44">
        <v>41</v>
      </c>
      <c r="C44">
        <f t="shared" si="11"/>
        <v>100</v>
      </c>
      <c r="D44" s="9">
        <v>5</v>
      </c>
      <c r="E44" s="9">
        <v>5</v>
      </c>
      <c r="F44" s="10">
        <v>0.5</v>
      </c>
      <c r="G44" s="10">
        <v>6</v>
      </c>
      <c r="H44" s="14">
        <f t="shared" si="14"/>
        <v>350</v>
      </c>
      <c r="I44" s="9">
        <f t="shared" si="15"/>
        <v>9.8999999999999773</v>
      </c>
      <c r="J44" s="10">
        <v>3</v>
      </c>
      <c r="K44" s="9">
        <f t="shared" si="6"/>
        <v>300</v>
      </c>
      <c r="L44" s="9">
        <f t="shared" si="16"/>
        <v>5</v>
      </c>
      <c r="M44" s="10">
        <v>3</v>
      </c>
      <c r="N44" s="9">
        <f t="shared" si="7"/>
        <v>300</v>
      </c>
      <c r="O44" s="9">
        <f t="shared" si="17"/>
        <v>5</v>
      </c>
      <c r="P44" s="18">
        <f t="shared" si="8"/>
        <v>3150</v>
      </c>
      <c r="Q44" s="12">
        <f t="shared" si="18"/>
        <v>190.27974999999969</v>
      </c>
      <c r="R44">
        <f t="shared" si="12"/>
        <v>339.4</v>
      </c>
      <c r="S44">
        <f t="shared" si="13"/>
        <v>16.97</v>
      </c>
      <c r="T44" s="8">
        <v>3</v>
      </c>
      <c r="U44" s="8">
        <v>3</v>
      </c>
      <c r="V44" s="17">
        <f t="shared" si="19"/>
        <v>3054.6</v>
      </c>
      <c r="W44" s="13">
        <f t="shared" si="9"/>
        <v>100.97149999999965</v>
      </c>
      <c r="X44" s="1">
        <f t="shared" si="10"/>
        <v>95.400000000000091</v>
      </c>
    </row>
    <row r="45" spans="1:24">
      <c r="A45">
        <v>410</v>
      </c>
      <c r="B45">
        <v>42</v>
      </c>
      <c r="C45">
        <f t="shared" si="11"/>
        <v>100</v>
      </c>
      <c r="D45">
        <v>5.0999999999999996</v>
      </c>
      <c r="E45">
        <v>5</v>
      </c>
      <c r="F45" s="8">
        <v>0.51</v>
      </c>
      <c r="G45" s="8">
        <v>6.1</v>
      </c>
      <c r="H45" s="13">
        <f t="shared" si="14"/>
        <v>360.09999999999997</v>
      </c>
      <c r="I45">
        <f t="shared" si="15"/>
        <v>10.099999999999966</v>
      </c>
      <c r="J45" s="8">
        <v>3.05</v>
      </c>
      <c r="K45">
        <f t="shared" si="6"/>
        <v>305</v>
      </c>
      <c r="L45">
        <f t="shared" si="16"/>
        <v>5</v>
      </c>
      <c r="M45" s="8">
        <v>3.05</v>
      </c>
      <c r="N45">
        <f t="shared" si="7"/>
        <v>305</v>
      </c>
      <c r="O45">
        <f t="shared" si="17"/>
        <v>5</v>
      </c>
      <c r="P45" s="17">
        <f t="shared" si="8"/>
        <v>3349.8302499999995</v>
      </c>
      <c r="Q45" s="11">
        <f t="shared" si="18"/>
        <v>199.83024999999952</v>
      </c>
      <c r="R45">
        <f t="shared" si="12"/>
        <v>400.20000000000005</v>
      </c>
      <c r="S45">
        <f>AC16</f>
        <v>20.010000000000002</v>
      </c>
      <c r="T45" s="8">
        <v>3.05</v>
      </c>
      <c r="U45" s="8">
        <v>3.05</v>
      </c>
      <c r="V45" s="17">
        <f t="shared" si="19"/>
        <v>3722.8605000000002</v>
      </c>
      <c r="W45" s="13">
        <f t="shared" si="9"/>
        <v>668.26050000000032</v>
      </c>
      <c r="X45" s="1">
        <f t="shared" si="10"/>
        <v>-373.03025000000071</v>
      </c>
    </row>
    <row r="46" spans="1:24">
      <c r="A46">
        <v>420</v>
      </c>
      <c r="B46">
        <v>43</v>
      </c>
      <c r="C46">
        <f t="shared" si="11"/>
        <v>100</v>
      </c>
      <c r="D46">
        <v>5.2</v>
      </c>
      <c r="E46">
        <v>5</v>
      </c>
      <c r="F46" s="8">
        <v>0.52</v>
      </c>
      <c r="G46" s="8">
        <v>6.2</v>
      </c>
      <c r="H46" s="13">
        <f t="shared" si="14"/>
        <v>370.40000000000003</v>
      </c>
      <c r="I46">
        <f t="shared" si="15"/>
        <v>10.300000000000068</v>
      </c>
      <c r="J46" s="8">
        <v>3.1</v>
      </c>
      <c r="K46">
        <f t="shared" si="6"/>
        <v>310</v>
      </c>
      <c r="L46">
        <f t="shared" si="16"/>
        <v>5</v>
      </c>
      <c r="M46" s="8">
        <v>3.1</v>
      </c>
      <c r="N46">
        <f t="shared" si="7"/>
        <v>310</v>
      </c>
      <c r="O46">
        <f t="shared" si="17"/>
        <v>5</v>
      </c>
      <c r="P46" s="17">
        <f t="shared" si="8"/>
        <v>3559.5440000000008</v>
      </c>
      <c r="Q46" s="11">
        <f t="shared" si="18"/>
        <v>209.71375000000126</v>
      </c>
      <c r="R46">
        <f t="shared" si="12"/>
        <v>400.20000000000005</v>
      </c>
      <c r="S46">
        <f t="shared" si="13"/>
        <v>20.010000000000002</v>
      </c>
      <c r="T46" s="8">
        <v>3.1</v>
      </c>
      <c r="U46" s="8">
        <v>3.1</v>
      </c>
      <c r="V46" s="17">
        <f t="shared" si="19"/>
        <v>3845.9220000000005</v>
      </c>
      <c r="W46" s="13">
        <f t="shared" si="9"/>
        <v>123.06150000000025</v>
      </c>
      <c r="X46" s="1">
        <f t="shared" si="10"/>
        <v>-286.3779999999997</v>
      </c>
    </row>
    <row r="47" spans="1:24">
      <c r="A47">
        <v>430</v>
      </c>
      <c r="B47">
        <v>44</v>
      </c>
      <c r="C47">
        <f t="shared" si="11"/>
        <v>100</v>
      </c>
      <c r="D47">
        <v>5.3</v>
      </c>
      <c r="E47">
        <v>5</v>
      </c>
      <c r="F47" s="8">
        <v>0.53</v>
      </c>
      <c r="G47" s="8">
        <v>6.3</v>
      </c>
      <c r="H47" s="13">
        <f t="shared" si="14"/>
        <v>380.9</v>
      </c>
      <c r="I47">
        <f t="shared" si="15"/>
        <v>10.499999999999943</v>
      </c>
      <c r="J47" s="8">
        <v>3.15</v>
      </c>
      <c r="K47">
        <f t="shared" si="6"/>
        <v>315</v>
      </c>
      <c r="L47">
        <f t="shared" si="16"/>
        <v>5</v>
      </c>
      <c r="M47" s="8">
        <v>3.15</v>
      </c>
      <c r="N47">
        <f t="shared" si="7"/>
        <v>315</v>
      </c>
      <c r="O47">
        <f t="shared" si="17"/>
        <v>5</v>
      </c>
      <c r="P47" s="17">
        <f t="shared" si="8"/>
        <v>3779.4802499999992</v>
      </c>
      <c r="Q47" s="11">
        <f t="shared" si="18"/>
        <v>219.93624999999838</v>
      </c>
      <c r="R47">
        <f t="shared" si="12"/>
        <v>400.20000000000005</v>
      </c>
      <c r="S47">
        <f t="shared" si="13"/>
        <v>20.010000000000002</v>
      </c>
      <c r="T47" s="8">
        <v>3.15</v>
      </c>
      <c r="U47" s="8">
        <v>3.15</v>
      </c>
      <c r="V47" s="17">
        <f t="shared" si="19"/>
        <v>3970.9845</v>
      </c>
      <c r="W47" s="13">
        <f t="shared" si="9"/>
        <v>125.06249999999955</v>
      </c>
      <c r="X47" s="1">
        <f t="shared" si="10"/>
        <v>-191.50425000000087</v>
      </c>
    </row>
    <row r="48" spans="1:24">
      <c r="A48">
        <v>440</v>
      </c>
      <c r="B48">
        <v>45</v>
      </c>
      <c r="C48">
        <f t="shared" si="11"/>
        <v>100</v>
      </c>
      <c r="D48">
        <v>5.4</v>
      </c>
      <c r="E48">
        <v>5</v>
      </c>
      <c r="F48" s="8">
        <v>0.54</v>
      </c>
      <c r="G48" s="8">
        <v>6.4</v>
      </c>
      <c r="H48" s="13">
        <f t="shared" si="14"/>
        <v>391.6</v>
      </c>
      <c r="I48">
        <f t="shared" si="15"/>
        <v>10.700000000000045</v>
      </c>
      <c r="J48" s="8">
        <v>3.2</v>
      </c>
      <c r="K48">
        <f t="shared" si="6"/>
        <v>320</v>
      </c>
      <c r="L48">
        <f t="shared" si="16"/>
        <v>5</v>
      </c>
      <c r="M48" s="8">
        <v>3.2</v>
      </c>
      <c r="N48">
        <f t="shared" si="7"/>
        <v>320</v>
      </c>
      <c r="O48">
        <f t="shared" si="17"/>
        <v>5</v>
      </c>
      <c r="P48" s="17">
        <f t="shared" si="8"/>
        <v>4009.9840000000004</v>
      </c>
      <c r="Q48" s="11">
        <f t="shared" si="18"/>
        <v>230.50375000000122</v>
      </c>
      <c r="R48">
        <f t="shared" si="12"/>
        <v>400.20000000000005</v>
      </c>
      <c r="S48">
        <f t="shared" si="13"/>
        <v>20.010000000000002</v>
      </c>
      <c r="T48" s="8">
        <v>3.2</v>
      </c>
      <c r="U48" s="8">
        <v>3.2</v>
      </c>
      <c r="V48" s="17">
        <f t="shared" si="19"/>
        <v>4098.0480000000016</v>
      </c>
      <c r="W48" s="13">
        <f t="shared" si="9"/>
        <v>127.06350000000157</v>
      </c>
      <c r="X48" s="1">
        <f t="shared" si="10"/>
        <v>-88.064000000001215</v>
      </c>
    </row>
    <row r="49" spans="1:24">
      <c r="A49">
        <v>450</v>
      </c>
      <c r="B49">
        <v>46</v>
      </c>
      <c r="C49">
        <f t="shared" si="11"/>
        <v>100</v>
      </c>
      <c r="D49" s="9">
        <v>5.5</v>
      </c>
      <c r="E49" s="9">
        <v>5</v>
      </c>
      <c r="F49" s="10">
        <v>0.55000000000000004</v>
      </c>
      <c r="G49" s="10">
        <v>6.5</v>
      </c>
      <c r="H49" s="14">
        <f t="shared" si="14"/>
        <v>402.50000000000006</v>
      </c>
      <c r="I49" s="9">
        <f t="shared" si="15"/>
        <v>10.900000000000034</v>
      </c>
      <c r="J49" s="10">
        <v>3.25</v>
      </c>
      <c r="K49" s="9">
        <f t="shared" si="6"/>
        <v>325</v>
      </c>
      <c r="L49" s="9">
        <f t="shared" si="16"/>
        <v>5</v>
      </c>
      <c r="M49" s="10">
        <v>3.25</v>
      </c>
      <c r="N49" s="9">
        <f t="shared" si="7"/>
        <v>325</v>
      </c>
      <c r="O49" s="9">
        <f t="shared" si="17"/>
        <v>5</v>
      </c>
      <c r="P49" s="18">
        <f t="shared" si="8"/>
        <v>4251.4062500000009</v>
      </c>
      <c r="Q49" s="12">
        <f t="shared" si="18"/>
        <v>241.42225000000053</v>
      </c>
      <c r="R49">
        <f t="shared" si="12"/>
        <v>400.20000000000005</v>
      </c>
      <c r="S49">
        <f t="shared" si="13"/>
        <v>20.010000000000002</v>
      </c>
      <c r="T49" s="8">
        <v>3.25</v>
      </c>
      <c r="U49" s="8">
        <v>3.25</v>
      </c>
      <c r="V49" s="17">
        <f t="shared" si="19"/>
        <v>4227.1125000000002</v>
      </c>
      <c r="W49" s="13">
        <f t="shared" si="9"/>
        <v>129.06449999999859</v>
      </c>
      <c r="X49" s="1">
        <f t="shared" si="10"/>
        <v>24.293750000000728</v>
      </c>
    </row>
    <row r="50" spans="1:24">
      <c r="A50">
        <v>460</v>
      </c>
      <c r="B50">
        <v>47</v>
      </c>
      <c r="C50">
        <f t="shared" si="11"/>
        <v>100</v>
      </c>
      <c r="D50">
        <v>5.6</v>
      </c>
      <c r="E50">
        <v>5</v>
      </c>
      <c r="F50" s="8">
        <v>0.56000000000000005</v>
      </c>
      <c r="G50" s="8">
        <v>6.6</v>
      </c>
      <c r="H50" s="13">
        <f t="shared" si="14"/>
        <v>413.6</v>
      </c>
      <c r="I50">
        <f t="shared" si="15"/>
        <v>11.099999999999966</v>
      </c>
      <c r="J50" s="8">
        <v>3.3</v>
      </c>
      <c r="K50">
        <f t="shared" si="6"/>
        <v>330</v>
      </c>
      <c r="L50">
        <f t="shared" si="16"/>
        <v>5</v>
      </c>
      <c r="M50" s="8">
        <v>3.3</v>
      </c>
      <c r="N50">
        <f t="shared" si="7"/>
        <v>330</v>
      </c>
      <c r="O50">
        <f t="shared" si="17"/>
        <v>5</v>
      </c>
      <c r="P50" s="17">
        <f t="shared" si="8"/>
        <v>4504.1040000000003</v>
      </c>
      <c r="Q50" s="11">
        <f t="shared" si="18"/>
        <v>252.69774999999936</v>
      </c>
      <c r="R50">
        <f t="shared" si="12"/>
        <v>400.20000000000005</v>
      </c>
      <c r="S50">
        <f t="shared" si="13"/>
        <v>20.010000000000002</v>
      </c>
      <c r="T50" s="8">
        <v>3.3</v>
      </c>
      <c r="U50" s="8">
        <v>3.3</v>
      </c>
      <c r="V50" s="17">
        <f t="shared" si="19"/>
        <v>4358.1779999999999</v>
      </c>
      <c r="W50" s="13">
        <f t="shared" si="9"/>
        <v>131.0654999999997</v>
      </c>
      <c r="X50" s="1">
        <f t="shared" si="10"/>
        <v>145.92600000000039</v>
      </c>
    </row>
    <row r="51" spans="1:24">
      <c r="A51">
        <v>470</v>
      </c>
      <c r="B51">
        <v>48</v>
      </c>
      <c r="C51">
        <f t="shared" si="11"/>
        <v>100</v>
      </c>
      <c r="D51">
        <v>5.7</v>
      </c>
      <c r="E51">
        <v>5</v>
      </c>
      <c r="F51" s="8">
        <v>0.56999999999999995</v>
      </c>
      <c r="G51" s="8">
        <v>6.7</v>
      </c>
      <c r="H51" s="13">
        <f t="shared" si="14"/>
        <v>424.9</v>
      </c>
      <c r="I51">
        <f t="shared" si="15"/>
        <v>11.299999999999955</v>
      </c>
      <c r="J51" s="8">
        <v>3.35</v>
      </c>
      <c r="K51">
        <f t="shared" si="6"/>
        <v>335</v>
      </c>
      <c r="L51">
        <f t="shared" si="16"/>
        <v>5</v>
      </c>
      <c r="M51" s="8">
        <v>3.35</v>
      </c>
      <c r="N51">
        <f t="shared" si="7"/>
        <v>335</v>
      </c>
      <c r="O51">
        <f t="shared" si="17"/>
        <v>5</v>
      </c>
      <c r="P51" s="17">
        <f t="shared" si="8"/>
        <v>4768.4402499999997</v>
      </c>
      <c r="Q51" s="11">
        <f t="shared" si="18"/>
        <v>264.33624999999938</v>
      </c>
      <c r="R51">
        <f t="shared" si="12"/>
        <v>400.20000000000005</v>
      </c>
      <c r="S51">
        <f t="shared" si="13"/>
        <v>20.010000000000002</v>
      </c>
      <c r="T51" s="8">
        <v>3.35</v>
      </c>
      <c r="U51" s="8">
        <v>3.35</v>
      </c>
      <c r="V51" s="17">
        <f t="shared" si="19"/>
        <v>4491.2445000000007</v>
      </c>
      <c r="W51" s="13">
        <f t="shared" si="9"/>
        <v>133.06650000000081</v>
      </c>
      <c r="X51" s="1">
        <f t="shared" si="10"/>
        <v>277.19574999999895</v>
      </c>
    </row>
    <row r="52" spans="1:24">
      <c r="A52">
        <v>480</v>
      </c>
      <c r="B52">
        <v>49</v>
      </c>
      <c r="C52">
        <f t="shared" si="11"/>
        <v>100</v>
      </c>
      <c r="D52">
        <v>5.8</v>
      </c>
      <c r="E52">
        <v>5</v>
      </c>
      <c r="F52" s="8">
        <v>0.57999999999999996</v>
      </c>
      <c r="G52" s="8">
        <v>6.8</v>
      </c>
      <c r="H52" s="13">
        <f t="shared" si="14"/>
        <v>436.39999999999992</v>
      </c>
      <c r="I52">
        <f t="shared" si="15"/>
        <v>11.499999999999943</v>
      </c>
      <c r="J52" s="8">
        <v>3.4</v>
      </c>
      <c r="K52">
        <f t="shared" si="6"/>
        <v>340</v>
      </c>
      <c r="L52">
        <f t="shared" si="16"/>
        <v>5</v>
      </c>
      <c r="M52" s="8">
        <v>3.4</v>
      </c>
      <c r="N52">
        <f t="shared" si="7"/>
        <v>340</v>
      </c>
      <c r="O52">
        <f t="shared" si="17"/>
        <v>5</v>
      </c>
      <c r="P52" s="17">
        <f t="shared" si="8"/>
        <v>5044.7839999999987</v>
      </c>
      <c r="Q52" s="11">
        <f t="shared" si="18"/>
        <v>276.34374999999909</v>
      </c>
      <c r="R52">
        <f t="shared" si="12"/>
        <v>400.20000000000005</v>
      </c>
      <c r="S52">
        <f t="shared" si="13"/>
        <v>20.010000000000002</v>
      </c>
      <c r="T52" s="8">
        <v>3.4</v>
      </c>
      <c r="U52" s="8">
        <v>3.4</v>
      </c>
      <c r="V52" s="17">
        <f t="shared" si="19"/>
        <v>4626.3119999999999</v>
      </c>
      <c r="W52" s="13">
        <f t="shared" si="9"/>
        <v>135.0674999999992</v>
      </c>
      <c r="X52" s="1">
        <f t="shared" si="10"/>
        <v>418.47199999999884</v>
      </c>
    </row>
    <row r="53" spans="1:24">
      <c r="A53">
        <v>490</v>
      </c>
      <c r="B53">
        <v>50</v>
      </c>
      <c r="C53">
        <f t="shared" si="11"/>
        <v>100</v>
      </c>
      <c r="D53">
        <v>5.9</v>
      </c>
      <c r="E53">
        <v>5</v>
      </c>
      <c r="F53" s="8">
        <v>0.59</v>
      </c>
      <c r="G53" s="8">
        <v>6.9</v>
      </c>
      <c r="H53" s="13">
        <f t="shared" si="14"/>
        <v>448.1</v>
      </c>
      <c r="I53">
        <f t="shared" si="15"/>
        <v>11.700000000000102</v>
      </c>
      <c r="J53" s="8">
        <v>3.45</v>
      </c>
      <c r="K53">
        <f t="shared" si="6"/>
        <v>345</v>
      </c>
      <c r="L53">
        <f t="shared" si="16"/>
        <v>5</v>
      </c>
      <c r="M53" s="8">
        <v>3.45</v>
      </c>
      <c r="N53">
        <f t="shared" si="7"/>
        <v>345</v>
      </c>
      <c r="O53">
        <f t="shared" si="17"/>
        <v>5</v>
      </c>
      <c r="P53" s="17">
        <f t="shared" si="8"/>
        <v>5333.5102500000012</v>
      </c>
      <c r="Q53" s="11">
        <f t="shared" si="18"/>
        <v>288.72625000000244</v>
      </c>
      <c r="R53">
        <f t="shared" si="12"/>
        <v>400.20000000000005</v>
      </c>
      <c r="S53">
        <f t="shared" si="13"/>
        <v>20.010000000000002</v>
      </c>
      <c r="T53" s="8">
        <v>3.45</v>
      </c>
      <c r="U53" s="8">
        <v>3.45</v>
      </c>
      <c r="V53" s="17">
        <f t="shared" si="19"/>
        <v>4763.3805000000011</v>
      </c>
      <c r="W53" s="13">
        <f t="shared" si="9"/>
        <v>137.06850000000122</v>
      </c>
      <c r="X53" s="1">
        <f t="shared" si="10"/>
        <v>570.12975000000006</v>
      </c>
    </row>
    <row r="54" spans="1:24">
      <c r="A54">
        <v>500</v>
      </c>
      <c r="B54">
        <v>51</v>
      </c>
      <c r="C54">
        <f t="shared" si="11"/>
        <v>100</v>
      </c>
      <c r="D54">
        <v>6</v>
      </c>
      <c r="E54">
        <v>5</v>
      </c>
      <c r="F54" s="8">
        <v>0.6</v>
      </c>
      <c r="G54" s="8">
        <v>7</v>
      </c>
      <c r="H54" s="13">
        <f t="shared" si="14"/>
        <v>460</v>
      </c>
      <c r="I54">
        <f t="shared" si="15"/>
        <v>11.899999999999977</v>
      </c>
      <c r="J54" s="8">
        <v>3.5</v>
      </c>
      <c r="K54">
        <f t="shared" si="6"/>
        <v>350</v>
      </c>
      <c r="L54">
        <f t="shared" si="16"/>
        <v>5</v>
      </c>
      <c r="M54" s="8">
        <v>3.5</v>
      </c>
      <c r="N54">
        <f t="shared" si="7"/>
        <v>350</v>
      </c>
      <c r="O54">
        <f t="shared" si="17"/>
        <v>5</v>
      </c>
      <c r="P54" s="17">
        <f t="shared" si="8"/>
        <v>5635</v>
      </c>
      <c r="Q54" s="11">
        <f t="shared" si="18"/>
        <v>301.48974999999882</v>
      </c>
      <c r="R54">
        <f t="shared" si="12"/>
        <v>469.5</v>
      </c>
      <c r="S54">
        <f>AC17</f>
        <v>23.475000000000001</v>
      </c>
      <c r="T54" s="8">
        <v>3.5</v>
      </c>
      <c r="U54" s="8">
        <v>3.5</v>
      </c>
      <c r="V54" s="17">
        <f t="shared" si="19"/>
        <v>5751.375</v>
      </c>
      <c r="W54" s="13">
        <f t="shared" si="9"/>
        <v>987.99449999999888</v>
      </c>
      <c r="X54" s="1">
        <f t="shared" si="10"/>
        <v>-116.375</v>
      </c>
    </row>
    <row r="55" spans="1:24">
      <c r="A55">
        <v>510</v>
      </c>
      <c r="B55">
        <v>52</v>
      </c>
      <c r="C55">
        <f t="shared" si="11"/>
        <v>100</v>
      </c>
      <c r="D55">
        <v>6.1</v>
      </c>
      <c r="E55">
        <v>5</v>
      </c>
      <c r="F55" s="8">
        <v>0.61</v>
      </c>
      <c r="G55" s="8">
        <v>7.1</v>
      </c>
      <c r="H55" s="13">
        <f t="shared" si="14"/>
        <v>472.09999999999997</v>
      </c>
      <c r="I55">
        <f t="shared" si="15"/>
        <v>12.099999999999966</v>
      </c>
      <c r="J55" s="8">
        <v>3.55</v>
      </c>
      <c r="K55">
        <f t="shared" si="6"/>
        <v>355</v>
      </c>
      <c r="L55">
        <f t="shared" si="16"/>
        <v>5</v>
      </c>
      <c r="M55" s="8">
        <v>3.55</v>
      </c>
      <c r="N55">
        <f t="shared" si="7"/>
        <v>355</v>
      </c>
      <c r="O55">
        <f t="shared" si="17"/>
        <v>5</v>
      </c>
      <c r="P55" s="17">
        <f t="shared" si="8"/>
        <v>5949.6402499999986</v>
      </c>
      <c r="Q55" s="11">
        <f t="shared" si="18"/>
        <v>314.64024999999856</v>
      </c>
      <c r="R55">
        <f t="shared" si="12"/>
        <v>469.5</v>
      </c>
      <c r="S55">
        <f t="shared" si="13"/>
        <v>23.475000000000001</v>
      </c>
      <c r="T55" s="8">
        <v>3.55</v>
      </c>
      <c r="U55" s="8">
        <v>3.55</v>
      </c>
      <c r="V55" s="17">
        <f t="shared" si="19"/>
        <v>5916.8737499999997</v>
      </c>
      <c r="W55" s="13">
        <f t="shared" si="9"/>
        <v>165.49874999999975</v>
      </c>
      <c r="X55" s="1">
        <f t="shared" si="10"/>
        <v>32.766499999998814</v>
      </c>
    </row>
    <row r="56" spans="1:24">
      <c r="A56">
        <v>520</v>
      </c>
      <c r="B56">
        <v>53</v>
      </c>
      <c r="C56">
        <f t="shared" si="11"/>
        <v>100</v>
      </c>
      <c r="D56">
        <v>6.2</v>
      </c>
      <c r="E56">
        <v>5</v>
      </c>
      <c r="F56" s="8">
        <v>0.62</v>
      </c>
      <c r="G56" s="8">
        <v>7.2</v>
      </c>
      <c r="H56" s="13">
        <f t="shared" si="14"/>
        <v>484.40000000000003</v>
      </c>
      <c r="I56">
        <f t="shared" si="15"/>
        <v>12.300000000000068</v>
      </c>
      <c r="J56" s="8">
        <v>3.6</v>
      </c>
      <c r="K56">
        <f t="shared" si="6"/>
        <v>360</v>
      </c>
      <c r="L56">
        <f t="shared" si="16"/>
        <v>5</v>
      </c>
      <c r="M56" s="8">
        <v>3.6</v>
      </c>
      <c r="N56">
        <f t="shared" si="7"/>
        <v>360</v>
      </c>
      <c r="O56">
        <f t="shared" si="17"/>
        <v>5</v>
      </c>
      <c r="P56" s="17">
        <f t="shared" si="8"/>
        <v>6277.8240000000005</v>
      </c>
      <c r="Q56" s="11">
        <f t="shared" si="18"/>
        <v>328.18375000000196</v>
      </c>
      <c r="R56">
        <f t="shared" si="12"/>
        <v>469.5</v>
      </c>
      <c r="S56">
        <f t="shared" si="13"/>
        <v>23.475000000000001</v>
      </c>
      <c r="T56" s="8">
        <v>3.6</v>
      </c>
      <c r="U56" s="8">
        <v>3.6</v>
      </c>
      <c r="V56" s="17">
        <f t="shared" si="19"/>
        <v>6084.72</v>
      </c>
      <c r="W56" s="13">
        <f t="shared" si="9"/>
        <v>167.84625000000051</v>
      </c>
      <c r="X56" s="1">
        <f t="shared" si="10"/>
        <v>193.10400000000027</v>
      </c>
    </row>
    <row r="57" spans="1:24">
      <c r="A57">
        <v>530</v>
      </c>
      <c r="B57">
        <v>54</v>
      </c>
      <c r="C57">
        <f t="shared" si="11"/>
        <v>100</v>
      </c>
      <c r="D57">
        <v>6.3</v>
      </c>
      <c r="E57">
        <v>5</v>
      </c>
      <c r="F57" s="8">
        <v>0.63</v>
      </c>
      <c r="G57" s="8">
        <v>7.3</v>
      </c>
      <c r="H57" s="13">
        <f t="shared" si="14"/>
        <v>496.9</v>
      </c>
      <c r="I57">
        <f t="shared" si="15"/>
        <v>12.499999999999943</v>
      </c>
      <c r="J57" s="8">
        <v>3.65</v>
      </c>
      <c r="K57">
        <f t="shared" si="6"/>
        <v>365</v>
      </c>
      <c r="L57">
        <f t="shared" si="16"/>
        <v>5</v>
      </c>
      <c r="M57" s="8">
        <v>3.65</v>
      </c>
      <c r="N57">
        <f t="shared" si="7"/>
        <v>365</v>
      </c>
      <c r="O57">
        <f t="shared" si="17"/>
        <v>5</v>
      </c>
      <c r="P57" s="17">
        <f t="shared" si="8"/>
        <v>6619.9502499999999</v>
      </c>
      <c r="Q57" s="11">
        <f t="shared" si="18"/>
        <v>342.12624999999935</v>
      </c>
      <c r="R57">
        <f t="shared" si="12"/>
        <v>469.5</v>
      </c>
      <c r="S57">
        <f t="shared" si="13"/>
        <v>23.475000000000001</v>
      </c>
      <c r="T57" s="8">
        <v>3.65</v>
      </c>
      <c r="U57" s="8">
        <v>3.65</v>
      </c>
      <c r="V57" s="17">
        <f t="shared" si="19"/>
        <v>6254.9137499999997</v>
      </c>
      <c r="W57" s="13">
        <f t="shared" si="9"/>
        <v>170.19374999999945</v>
      </c>
      <c r="X57" s="1">
        <f t="shared" si="10"/>
        <v>365.03650000000016</v>
      </c>
    </row>
    <row r="58" spans="1:24">
      <c r="A58">
        <v>540</v>
      </c>
      <c r="B58">
        <v>55</v>
      </c>
      <c r="C58">
        <f t="shared" si="11"/>
        <v>100</v>
      </c>
      <c r="D58">
        <v>6.4</v>
      </c>
      <c r="E58">
        <v>5</v>
      </c>
      <c r="F58" s="8">
        <v>0.64</v>
      </c>
      <c r="G58" s="8">
        <v>7.3999999999999897</v>
      </c>
      <c r="H58" s="13">
        <f t="shared" si="14"/>
        <v>509.59999999999934</v>
      </c>
      <c r="I58">
        <f t="shared" si="15"/>
        <v>12.699999999999363</v>
      </c>
      <c r="J58" s="8">
        <v>3.7</v>
      </c>
      <c r="K58">
        <f t="shared" si="6"/>
        <v>370</v>
      </c>
      <c r="L58">
        <f t="shared" si="16"/>
        <v>5</v>
      </c>
      <c r="M58" s="8">
        <v>3.7</v>
      </c>
      <c r="N58">
        <f t="shared" si="7"/>
        <v>370</v>
      </c>
      <c r="O58">
        <f t="shared" si="17"/>
        <v>5</v>
      </c>
      <c r="P58" s="17">
        <f t="shared" si="8"/>
        <v>6976.4239999999918</v>
      </c>
      <c r="Q58" s="11">
        <f t="shared" si="18"/>
        <v>356.47374999999192</v>
      </c>
      <c r="R58">
        <f t="shared" si="12"/>
        <v>469.5</v>
      </c>
      <c r="S58">
        <f t="shared" si="13"/>
        <v>23.475000000000001</v>
      </c>
      <c r="T58" s="8">
        <v>3.7</v>
      </c>
      <c r="U58" s="8">
        <v>3.7</v>
      </c>
      <c r="V58" s="17">
        <f t="shared" si="19"/>
        <v>6427.4550000000008</v>
      </c>
      <c r="W58" s="13">
        <f t="shared" si="9"/>
        <v>172.54125000000113</v>
      </c>
      <c r="X58" s="1">
        <f t="shared" si="10"/>
        <v>548.96899999999096</v>
      </c>
    </row>
    <row r="59" spans="1:24">
      <c r="A59">
        <v>550</v>
      </c>
      <c r="B59">
        <v>56</v>
      </c>
      <c r="C59">
        <f t="shared" si="11"/>
        <v>100</v>
      </c>
      <c r="D59" s="9">
        <v>6.5000000000000098</v>
      </c>
      <c r="E59" s="9">
        <v>5</v>
      </c>
      <c r="F59" s="10">
        <v>0.65</v>
      </c>
      <c r="G59" s="10">
        <v>7.4999999999999902</v>
      </c>
      <c r="H59" s="14">
        <f t="shared" si="14"/>
        <v>522.49999999999932</v>
      </c>
      <c r="I59" s="9">
        <f t="shared" si="15"/>
        <v>12.899999999999977</v>
      </c>
      <c r="J59" s="10">
        <v>3.75</v>
      </c>
      <c r="K59" s="9">
        <f t="shared" si="6"/>
        <v>375</v>
      </c>
      <c r="L59" s="9">
        <f t="shared" si="16"/>
        <v>5</v>
      </c>
      <c r="M59" s="10">
        <v>3.75</v>
      </c>
      <c r="N59" s="9">
        <f t="shared" si="7"/>
        <v>375</v>
      </c>
      <c r="O59" s="9">
        <f t="shared" si="17"/>
        <v>5</v>
      </c>
      <c r="P59" s="18">
        <f t="shared" si="8"/>
        <v>7347.6562499999909</v>
      </c>
      <c r="Q59" s="12">
        <f t="shared" si="18"/>
        <v>371.23224999999911</v>
      </c>
      <c r="R59">
        <f t="shared" si="12"/>
        <v>469.5</v>
      </c>
      <c r="S59">
        <f t="shared" si="13"/>
        <v>23.475000000000001</v>
      </c>
      <c r="T59" s="8">
        <v>3.75</v>
      </c>
      <c r="U59" s="8">
        <v>3.75</v>
      </c>
      <c r="V59" s="17">
        <f t="shared" si="19"/>
        <v>6602.34375</v>
      </c>
      <c r="W59" s="13">
        <f t="shared" si="9"/>
        <v>174.88874999999916</v>
      </c>
      <c r="X59" s="1">
        <f t="shared" si="10"/>
        <v>745.31249999999091</v>
      </c>
    </row>
    <row r="60" spans="1:24">
      <c r="A60">
        <v>560</v>
      </c>
      <c r="B60">
        <v>57</v>
      </c>
      <c r="C60">
        <f t="shared" si="11"/>
        <v>100</v>
      </c>
      <c r="D60">
        <v>6.6</v>
      </c>
      <c r="E60">
        <v>5</v>
      </c>
      <c r="F60" s="8">
        <v>0.66</v>
      </c>
      <c r="G60" s="8">
        <v>7.5999999999999899</v>
      </c>
      <c r="H60" s="13">
        <f t="shared" si="14"/>
        <v>535.59999999999934</v>
      </c>
      <c r="I60">
        <f t="shared" si="15"/>
        <v>13.100000000000023</v>
      </c>
      <c r="J60" s="8">
        <v>3.8</v>
      </c>
      <c r="K60">
        <f t="shared" si="6"/>
        <v>380</v>
      </c>
      <c r="L60">
        <f t="shared" si="16"/>
        <v>5</v>
      </c>
      <c r="M60" s="8">
        <v>3.8</v>
      </c>
      <c r="N60">
        <f t="shared" si="7"/>
        <v>380</v>
      </c>
      <c r="O60">
        <f t="shared" si="17"/>
        <v>5</v>
      </c>
      <c r="P60" s="17">
        <f t="shared" si="8"/>
        <v>7734.0639999999903</v>
      </c>
      <c r="Q60" s="11">
        <f t="shared" si="18"/>
        <v>386.4077499999994</v>
      </c>
      <c r="R60">
        <f t="shared" si="12"/>
        <v>469.5</v>
      </c>
      <c r="S60">
        <f t="shared" si="13"/>
        <v>23.475000000000001</v>
      </c>
      <c r="T60" s="8">
        <v>3.8</v>
      </c>
      <c r="U60" s="8">
        <v>3.8</v>
      </c>
      <c r="V60" s="17">
        <f t="shared" si="19"/>
        <v>6779.579999999999</v>
      </c>
      <c r="W60" s="13">
        <f t="shared" si="9"/>
        <v>177.23624999999902</v>
      </c>
      <c r="X60" s="1">
        <f t="shared" si="10"/>
        <v>954.48399999999128</v>
      </c>
    </row>
    <row r="61" spans="1:24">
      <c r="A61">
        <v>570</v>
      </c>
      <c r="B61">
        <v>58</v>
      </c>
      <c r="C61">
        <f t="shared" si="11"/>
        <v>100</v>
      </c>
      <c r="D61">
        <v>6.7</v>
      </c>
      <c r="E61">
        <v>5</v>
      </c>
      <c r="F61" s="8">
        <v>0.67</v>
      </c>
      <c r="G61" s="8">
        <v>7.6999999999999904</v>
      </c>
      <c r="H61" s="13">
        <f t="shared" si="14"/>
        <v>548.89999999999941</v>
      </c>
      <c r="I61">
        <f t="shared" si="15"/>
        <v>13.300000000000068</v>
      </c>
      <c r="J61" s="8">
        <v>3.85</v>
      </c>
      <c r="K61">
        <f t="shared" si="6"/>
        <v>385</v>
      </c>
      <c r="L61">
        <f t="shared" si="16"/>
        <v>5</v>
      </c>
      <c r="M61" s="8">
        <v>3.85</v>
      </c>
      <c r="N61">
        <f t="shared" si="7"/>
        <v>385</v>
      </c>
      <c r="O61">
        <f t="shared" si="17"/>
        <v>5</v>
      </c>
      <c r="P61" s="17">
        <f t="shared" si="8"/>
        <v>8136.0702499999907</v>
      </c>
      <c r="Q61" s="11">
        <f t="shared" si="18"/>
        <v>402.00625000000036</v>
      </c>
      <c r="R61">
        <f t="shared" si="12"/>
        <v>469.5</v>
      </c>
      <c r="S61">
        <f t="shared" si="13"/>
        <v>23.475000000000001</v>
      </c>
      <c r="T61" s="8">
        <v>3.85</v>
      </c>
      <c r="U61" s="8">
        <v>3.85</v>
      </c>
      <c r="V61" s="17">
        <f t="shared" si="19"/>
        <v>6959.1637500000006</v>
      </c>
      <c r="W61" s="13">
        <f t="shared" si="9"/>
        <v>179.5837500000016</v>
      </c>
      <c r="X61" s="1">
        <f t="shared" si="10"/>
        <v>1176.90649999999</v>
      </c>
    </row>
    <row r="62" spans="1:24">
      <c r="A62">
        <v>580</v>
      </c>
      <c r="B62">
        <v>59</v>
      </c>
      <c r="C62">
        <f t="shared" si="11"/>
        <v>100</v>
      </c>
      <c r="D62">
        <v>6.8000000000000096</v>
      </c>
      <c r="E62">
        <v>5</v>
      </c>
      <c r="F62" s="8">
        <v>0.68</v>
      </c>
      <c r="G62" s="8">
        <v>7.7999999999999901</v>
      </c>
      <c r="H62" s="13">
        <f t="shared" si="14"/>
        <v>562.3999999999993</v>
      </c>
      <c r="I62">
        <f t="shared" si="15"/>
        <v>13.499999999999886</v>
      </c>
      <c r="J62" s="8">
        <v>3.9</v>
      </c>
      <c r="K62">
        <f t="shared" si="6"/>
        <v>390</v>
      </c>
      <c r="L62">
        <f t="shared" si="16"/>
        <v>5</v>
      </c>
      <c r="M62" s="8">
        <v>3.9</v>
      </c>
      <c r="N62">
        <f t="shared" si="7"/>
        <v>390</v>
      </c>
      <c r="O62">
        <f t="shared" si="17"/>
        <v>5</v>
      </c>
      <c r="P62" s="17">
        <f t="shared" si="8"/>
        <v>8554.1039999999903</v>
      </c>
      <c r="Q62" s="11">
        <f t="shared" si="18"/>
        <v>418.0337499999996</v>
      </c>
      <c r="R62">
        <f t="shared" si="12"/>
        <v>469.5</v>
      </c>
      <c r="S62">
        <f t="shared" si="13"/>
        <v>23.475000000000001</v>
      </c>
      <c r="T62" s="8">
        <v>3.9</v>
      </c>
      <c r="U62" s="8">
        <v>3.9</v>
      </c>
      <c r="V62" s="17">
        <f t="shared" si="19"/>
        <v>7141.0949999999993</v>
      </c>
      <c r="W62" s="13">
        <f t="shared" si="9"/>
        <v>181.93124999999873</v>
      </c>
      <c r="X62" s="1">
        <f t="shared" si="10"/>
        <v>1413.0089999999909</v>
      </c>
    </row>
    <row r="63" spans="1:24">
      <c r="A63">
        <v>590</v>
      </c>
      <c r="B63">
        <v>60</v>
      </c>
      <c r="C63">
        <f t="shared" si="11"/>
        <v>100</v>
      </c>
      <c r="D63">
        <v>6.9000000000000101</v>
      </c>
      <c r="E63">
        <v>5</v>
      </c>
      <c r="F63" s="8">
        <v>0.69</v>
      </c>
      <c r="G63" s="8">
        <v>7.8999999999999897</v>
      </c>
      <c r="H63" s="13">
        <f t="shared" si="14"/>
        <v>576.09999999999934</v>
      </c>
      <c r="I63">
        <f t="shared" si="15"/>
        <v>13.700000000000045</v>
      </c>
      <c r="J63" s="8">
        <v>3.95</v>
      </c>
      <c r="K63">
        <f t="shared" si="6"/>
        <v>395</v>
      </c>
      <c r="L63">
        <f t="shared" si="16"/>
        <v>5</v>
      </c>
      <c r="M63" s="8">
        <v>3.95</v>
      </c>
      <c r="N63">
        <f t="shared" si="7"/>
        <v>395</v>
      </c>
      <c r="O63">
        <f t="shared" si="17"/>
        <v>5</v>
      </c>
      <c r="P63" s="17">
        <f t="shared" si="8"/>
        <v>8988.6002499999904</v>
      </c>
      <c r="Q63" s="11">
        <f t="shared" si="18"/>
        <v>434.49625000000015</v>
      </c>
      <c r="R63">
        <f t="shared" si="12"/>
        <v>469.5</v>
      </c>
      <c r="S63">
        <f t="shared" si="13"/>
        <v>23.475000000000001</v>
      </c>
      <c r="T63" s="8">
        <v>3.95</v>
      </c>
      <c r="U63" s="8">
        <v>3.95</v>
      </c>
      <c r="V63" s="17">
        <f t="shared" si="19"/>
        <v>7325.3737500000007</v>
      </c>
      <c r="W63" s="13">
        <f t="shared" si="9"/>
        <v>184.27875000000131</v>
      </c>
      <c r="X63" s="1">
        <f t="shared" si="10"/>
        <v>1663.2264999999898</v>
      </c>
    </row>
    <row r="64" spans="1:24">
      <c r="A64">
        <v>600</v>
      </c>
      <c r="B64">
        <v>61</v>
      </c>
      <c r="C64">
        <f t="shared" si="11"/>
        <v>100</v>
      </c>
      <c r="D64">
        <v>7.0000000000000098</v>
      </c>
      <c r="E64">
        <v>5</v>
      </c>
      <c r="F64" s="8">
        <v>0.7</v>
      </c>
      <c r="G64" s="8">
        <v>7.9999999999999902</v>
      </c>
      <c r="H64" s="13">
        <f t="shared" si="14"/>
        <v>589.99999999999932</v>
      </c>
      <c r="I64">
        <f t="shared" si="15"/>
        <v>13.899999999999977</v>
      </c>
      <c r="J64" s="8">
        <v>4</v>
      </c>
      <c r="K64">
        <f t="shared" si="6"/>
        <v>400</v>
      </c>
      <c r="L64">
        <f t="shared" si="16"/>
        <v>5</v>
      </c>
      <c r="M64" s="8">
        <v>4</v>
      </c>
      <c r="N64">
        <f t="shared" si="7"/>
        <v>400</v>
      </c>
      <c r="O64">
        <f t="shared" si="17"/>
        <v>5</v>
      </c>
      <c r="P64" s="17">
        <f t="shared" si="8"/>
        <v>9439.9999999999891</v>
      </c>
      <c r="Q64" s="11">
        <f t="shared" si="18"/>
        <v>451.39974999999868</v>
      </c>
      <c r="R64">
        <f t="shared" si="12"/>
        <v>469.5</v>
      </c>
      <c r="S64">
        <f t="shared" si="13"/>
        <v>23.475000000000001</v>
      </c>
      <c r="T64" s="8">
        <v>4</v>
      </c>
      <c r="U64" s="8">
        <v>4</v>
      </c>
      <c r="V64" s="17">
        <f t="shared" si="19"/>
        <v>7512</v>
      </c>
      <c r="W64" s="13">
        <f t="shared" si="9"/>
        <v>186.62624999999935</v>
      </c>
      <c r="X64" s="1">
        <f t="shared" si="10"/>
        <v>1927.9999999999891</v>
      </c>
    </row>
    <row r="65" spans="1:24">
      <c r="A65">
        <v>610</v>
      </c>
      <c r="B65">
        <v>62</v>
      </c>
      <c r="C65">
        <f t="shared" si="11"/>
        <v>100</v>
      </c>
      <c r="D65">
        <v>7.1</v>
      </c>
      <c r="E65">
        <v>5</v>
      </c>
      <c r="F65" s="8">
        <v>0.71</v>
      </c>
      <c r="G65" s="8">
        <v>8.0999999999999908</v>
      </c>
      <c r="H65" s="13">
        <f t="shared" si="14"/>
        <v>604.09999999999934</v>
      </c>
      <c r="I65">
        <f t="shared" si="15"/>
        <v>14.100000000000023</v>
      </c>
      <c r="J65" s="8">
        <v>4.05</v>
      </c>
      <c r="K65">
        <f t="shared" si="6"/>
        <v>405</v>
      </c>
      <c r="L65">
        <f t="shared" si="16"/>
        <v>5</v>
      </c>
      <c r="M65" s="8">
        <v>4.05</v>
      </c>
      <c r="N65">
        <f t="shared" si="7"/>
        <v>405</v>
      </c>
      <c r="O65">
        <f t="shared" si="17"/>
        <v>5</v>
      </c>
      <c r="P65" s="17">
        <f t="shared" si="8"/>
        <v>9908.7502499999882</v>
      </c>
      <c r="Q65" s="11">
        <f t="shared" si="18"/>
        <v>468.75024999999914</v>
      </c>
      <c r="R65">
        <f t="shared" si="12"/>
        <v>469.5</v>
      </c>
      <c r="S65">
        <f t="shared" si="13"/>
        <v>23.475000000000001</v>
      </c>
      <c r="T65" s="8">
        <v>4.05</v>
      </c>
      <c r="U65" s="8">
        <v>4.05</v>
      </c>
      <c r="V65" s="17">
        <f t="shared" si="19"/>
        <v>7700.9737499999992</v>
      </c>
      <c r="W65" s="13">
        <f t="shared" si="9"/>
        <v>188.9737499999992</v>
      </c>
      <c r="X65" s="1">
        <f t="shared" si="10"/>
        <v>2207.776499999989</v>
      </c>
    </row>
    <row r="66" spans="1:24">
      <c r="A66">
        <v>620</v>
      </c>
      <c r="B66">
        <v>63</v>
      </c>
      <c r="C66">
        <f t="shared" si="11"/>
        <v>100</v>
      </c>
      <c r="D66">
        <v>7.2000000000000099</v>
      </c>
      <c r="E66">
        <v>5</v>
      </c>
      <c r="F66" s="8">
        <v>0.72</v>
      </c>
      <c r="G66" s="8">
        <v>8.1999999999999904</v>
      </c>
      <c r="H66" s="13">
        <f t="shared" si="14"/>
        <v>618.3999999999993</v>
      </c>
      <c r="I66">
        <f t="shared" si="15"/>
        <v>14.299999999999955</v>
      </c>
      <c r="J66" s="8">
        <v>4.0999999999999996</v>
      </c>
      <c r="K66">
        <f t="shared" si="6"/>
        <v>409.99999999999994</v>
      </c>
      <c r="L66">
        <f t="shared" si="16"/>
        <v>4.9999999999999432</v>
      </c>
      <c r="M66" s="8">
        <v>4.0999999999999996</v>
      </c>
      <c r="N66">
        <f t="shared" si="7"/>
        <v>409.99999999999994</v>
      </c>
      <c r="O66">
        <f t="shared" si="17"/>
        <v>4.9999999999999432</v>
      </c>
      <c r="P66" s="17">
        <f t="shared" si="8"/>
        <v>10395.303999999986</v>
      </c>
      <c r="Q66" s="11">
        <f t="shared" si="18"/>
        <v>486.55374999999731</v>
      </c>
      <c r="R66">
        <f t="shared" si="12"/>
        <v>469.5</v>
      </c>
      <c r="S66">
        <f t="shared" si="13"/>
        <v>23.475000000000001</v>
      </c>
      <c r="T66" s="8">
        <v>4.0999999999999996</v>
      </c>
      <c r="U66" s="8">
        <v>4.0999999999999996</v>
      </c>
      <c r="V66" s="17">
        <f t="shared" si="19"/>
        <v>7892.2949999999983</v>
      </c>
      <c r="W66" s="13">
        <f t="shared" si="9"/>
        <v>191.32124999999905</v>
      </c>
      <c r="X66" s="1">
        <f t="shared" si="10"/>
        <v>2503.0089999999873</v>
      </c>
    </row>
    <row r="67" spans="1:24">
      <c r="A67">
        <v>630</v>
      </c>
      <c r="B67">
        <v>64</v>
      </c>
      <c r="C67">
        <f t="shared" si="11"/>
        <v>100</v>
      </c>
      <c r="D67">
        <v>7.3000000000000096</v>
      </c>
      <c r="E67">
        <v>5</v>
      </c>
      <c r="F67" s="8">
        <v>0.73</v>
      </c>
      <c r="G67" s="8">
        <v>8.2999999999999901</v>
      </c>
      <c r="H67" s="13">
        <f t="shared" si="14"/>
        <v>632.8999999999993</v>
      </c>
      <c r="I67">
        <f t="shared" si="15"/>
        <v>14.5</v>
      </c>
      <c r="J67" s="8">
        <v>4.1500000000000004</v>
      </c>
      <c r="K67">
        <f t="shared" si="6"/>
        <v>415.00000000000006</v>
      </c>
      <c r="L67">
        <f t="shared" si="16"/>
        <v>5.0000000000001137</v>
      </c>
      <c r="M67" s="8">
        <v>4.1500000000000004</v>
      </c>
      <c r="N67">
        <f t="shared" si="7"/>
        <v>415.00000000000006</v>
      </c>
      <c r="O67">
        <f t="shared" si="17"/>
        <v>5.0000000000001137</v>
      </c>
      <c r="P67" s="17">
        <f t="shared" si="8"/>
        <v>10900.120249999989</v>
      </c>
      <c r="Q67" s="11">
        <f t="shared" si="18"/>
        <v>504.81625000000349</v>
      </c>
      <c r="R67">
        <f t="shared" si="12"/>
        <v>469.5</v>
      </c>
      <c r="S67">
        <f t="shared" si="13"/>
        <v>23.475000000000001</v>
      </c>
      <c r="T67" s="8">
        <v>4.1500000000000004</v>
      </c>
      <c r="U67" s="8">
        <v>4.1500000000000004</v>
      </c>
      <c r="V67" s="17">
        <f t="shared" si="19"/>
        <v>8085.9637500000017</v>
      </c>
      <c r="W67" s="13">
        <f t="shared" si="9"/>
        <v>193.66875000000346</v>
      </c>
      <c r="X67" s="1">
        <f t="shared" si="10"/>
        <v>2814.1564999999873</v>
      </c>
    </row>
    <row r="68" spans="1:24">
      <c r="A68">
        <v>640</v>
      </c>
      <c r="B68">
        <v>65</v>
      </c>
      <c r="C68">
        <f t="shared" si="11"/>
        <v>100</v>
      </c>
      <c r="D68">
        <v>7.4000000000000101</v>
      </c>
      <c r="E68">
        <v>5</v>
      </c>
      <c r="F68" s="8">
        <v>0.74</v>
      </c>
      <c r="G68" s="8">
        <v>8.3999999999999897</v>
      </c>
      <c r="H68" s="13">
        <f t="shared" ref="H68" si="20">C68*(1-F68)+C68*F68*G68</f>
        <v>647.59999999999923</v>
      </c>
      <c r="I68">
        <f t="shared" ref="I68:I94" si="21">H68-H67</f>
        <v>14.699999999999932</v>
      </c>
      <c r="J68" s="8">
        <v>4.2</v>
      </c>
      <c r="K68">
        <f t="shared" si="6"/>
        <v>420</v>
      </c>
      <c r="L68">
        <f t="shared" ref="L68:L94" si="22">K68-K67</f>
        <v>4.9999999999999432</v>
      </c>
      <c r="M68" s="8">
        <v>4.2</v>
      </c>
      <c r="N68">
        <f t="shared" si="7"/>
        <v>420</v>
      </c>
      <c r="O68">
        <f t="shared" ref="O68:O94" si="23">N68-N67</f>
        <v>4.9999999999999432</v>
      </c>
      <c r="P68" s="17">
        <f t="shared" si="8"/>
        <v>11423.663999999988</v>
      </c>
      <c r="Q68" s="11">
        <f t="shared" ref="Q68:Q94" si="24">P68-P67</f>
        <v>523.54374999999891</v>
      </c>
      <c r="R68">
        <f t="shared" si="12"/>
        <v>469.5</v>
      </c>
      <c r="S68">
        <f t="shared" si="13"/>
        <v>23.475000000000001</v>
      </c>
      <c r="T68" s="8">
        <v>4.2</v>
      </c>
      <c r="U68" s="8">
        <v>4.2</v>
      </c>
      <c r="V68" s="17">
        <f t="shared" ref="V68" si="25">R68*T68*U68</f>
        <v>8281.9800000000014</v>
      </c>
      <c r="W68" s="13">
        <f t="shared" si="9"/>
        <v>196.01624999999967</v>
      </c>
      <c r="X68" s="1">
        <f t="shared" si="10"/>
        <v>3141.6839999999866</v>
      </c>
    </row>
    <row r="69" spans="1:24">
      <c r="A69">
        <v>650</v>
      </c>
      <c r="B69">
        <v>66</v>
      </c>
      <c r="C69">
        <f t="shared" si="11"/>
        <v>100</v>
      </c>
      <c r="D69">
        <v>7.5000000000000098</v>
      </c>
      <c r="E69">
        <v>5</v>
      </c>
      <c r="F69" s="8">
        <v>0.75</v>
      </c>
      <c r="G69" s="8">
        <v>8.4999999999999893</v>
      </c>
      <c r="H69" s="13">
        <f t="shared" ref="H69:H94" si="26">C69*(1-F69)+C69*F69*G69</f>
        <v>662.4999999999992</v>
      </c>
      <c r="I69">
        <f t="shared" si="21"/>
        <v>14.899999999999977</v>
      </c>
      <c r="J69" s="8">
        <v>4.25</v>
      </c>
      <c r="K69">
        <f t="shared" ref="K69:K94" si="27">C69*J69</f>
        <v>425</v>
      </c>
      <c r="L69">
        <f t="shared" si="22"/>
        <v>5</v>
      </c>
      <c r="M69" s="8">
        <v>4.25</v>
      </c>
      <c r="N69">
        <f t="shared" ref="N69:N94" si="28">C69*M69</f>
        <v>425</v>
      </c>
      <c r="O69">
        <f t="shared" si="23"/>
        <v>5</v>
      </c>
      <c r="P69" s="17">
        <f t="shared" ref="P69:P94" si="29">H69*J69*M69</f>
        <v>11966.406249999987</v>
      </c>
      <c r="Q69" s="11">
        <f t="shared" si="24"/>
        <v>542.74224999999933</v>
      </c>
      <c r="R69">
        <f t="shared" si="12"/>
        <v>469.5</v>
      </c>
      <c r="S69">
        <f t="shared" si="13"/>
        <v>23.475000000000001</v>
      </c>
      <c r="T69" s="8">
        <v>4.25</v>
      </c>
      <c r="U69" s="8">
        <v>4.25</v>
      </c>
      <c r="V69" s="17">
        <f t="shared" ref="V69:V94" si="30">R69*T69*U69</f>
        <v>8480.34375</v>
      </c>
      <c r="W69" s="13">
        <f t="shared" ref="W69:W94" si="31">V69-V68</f>
        <v>198.36374999999862</v>
      </c>
      <c r="X69" s="1">
        <f t="shared" ref="X69:X94" si="32">P69-V69</f>
        <v>3486.0624999999873</v>
      </c>
    </row>
    <row r="70" spans="1:24">
      <c r="A70">
        <v>660</v>
      </c>
      <c r="B70">
        <v>67</v>
      </c>
      <c r="C70">
        <f t="shared" ref="C70:C94" si="33">C69</f>
        <v>100</v>
      </c>
      <c r="D70">
        <v>7.6000000000000103</v>
      </c>
      <c r="E70">
        <v>5</v>
      </c>
      <c r="F70" s="8">
        <v>0.76</v>
      </c>
      <c r="G70" s="8">
        <v>8.5999999999999908</v>
      </c>
      <c r="H70" s="13">
        <f t="shared" si="26"/>
        <v>677.59999999999934</v>
      </c>
      <c r="I70">
        <f t="shared" si="21"/>
        <v>15.100000000000136</v>
      </c>
      <c r="J70" s="8">
        <v>4.3</v>
      </c>
      <c r="K70">
        <f t="shared" si="27"/>
        <v>430</v>
      </c>
      <c r="L70">
        <f t="shared" si="22"/>
        <v>5</v>
      </c>
      <c r="M70" s="8">
        <v>4.3</v>
      </c>
      <c r="N70">
        <f t="shared" si="28"/>
        <v>430</v>
      </c>
      <c r="O70">
        <f t="shared" si="23"/>
        <v>5</v>
      </c>
      <c r="P70" s="17">
        <f t="shared" si="29"/>
        <v>12528.823999999988</v>
      </c>
      <c r="Q70" s="11">
        <f t="shared" si="24"/>
        <v>562.41775000000052</v>
      </c>
      <c r="R70">
        <f t="shared" ref="R70:R94" si="34">R$4*S70</f>
        <v>469.5</v>
      </c>
      <c r="S70">
        <f t="shared" ref="S70:S94" si="35">S69</f>
        <v>23.475000000000001</v>
      </c>
      <c r="T70" s="8">
        <v>4.3</v>
      </c>
      <c r="U70" s="8">
        <v>4.3</v>
      </c>
      <c r="V70" s="17">
        <f t="shared" si="30"/>
        <v>8681.0549999999985</v>
      </c>
      <c r="W70" s="13">
        <f t="shared" si="31"/>
        <v>200.71124999999847</v>
      </c>
      <c r="X70" s="1">
        <f t="shared" si="32"/>
        <v>3847.7689999999893</v>
      </c>
    </row>
    <row r="71" spans="1:24">
      <c r="A71">
        <v>670</v>
      </c>
      <c r="B71">
        <v>68</v>
      </c>
      <c r="C71">
        <f t="shared" si="33"/>
        <v>100</v>
      </c>
      <c r="D71">
        <v>7.7000000000000099</v>
      </c>
      <c r="E71">
        <v>5</v>
      </c>
      <c r="F71" s="8">
        <v>0.77</v>
      </c>
      <c r="G71" s="8">
        <v>8.6999999999999904</v>
      </c>
      <c r="H71" s="13">
        <f t="shared" si="26"/>
        <v>692.8999999999993</v>
      </c>
      <c r="I71">
        <f t="shared" si="21"/>
        <v>15.299999999999955</v>
      </c>
      <c r="J71" s="8">
        <v>4.3499999999999996</v>
      </c>
      <c r="K71">
        <f t="shared" si="27"/>
        <v>434.99999999999994</v>
      </c>
      <c r="L71">
        <f t="shared" si="22"/>
        <v>4.9999999999999432</v>
      </c>
      <c r="M71" s="8">
        <v>4.3499999999999996</v>
      </c>
      <c r="N71">
        <f t="shared" si="28"/>
        <v>434.99999999999994</v>
      </c>
      <c r="O71">
        <f t="shared" si="23"/>
        <v>4.9999999999999432</v>
      </c>
      <c r="P71" s="17">
        <f t="shared" si="29"/>
        <v>13111.400249999984</v>
      </c>
      <c r="Q71" s="11">
        <f t="shared" si="24"/>
        <v>582.57624999999643</v>
      </c>
      <c r="R71">
        <f t="shared" si="34"/>
        <v>469.5</v>
      </c>
      <c r="S71">
        <f t="shared" si="35"/>
        <v>23.475000000000001</v>
      </c>
      <c r="T71" s="8">
        <v>4.3499999999999996</v>
      </c>
      <c r="U71" s="8">
        <v>4.3499999999999996</v>
      </c>
      <c r="V71" s="17">
        <f t="shared" si="30"/>
        <v>8884.1137499999986</v>
      </c>
      <c r="W71" s="13">
        <f t="shared" si="31"/>
        <v>203.05875000000015</v>
      </c>
      <c r="X71" s="1">
        <f t="shared" si="32"/>
        <v>4227.2864999999856</v>
      </c>
    </row>
    <row r="72" spans="1:24">
      <c r="A72">
        <v>680</v>
      </c>
      <c r="B72">
        <v>69</v>
      </c>
      <c r="C72">
        <f t="shared" si="33"/>
        <v>100</v>
      </c>
      <c r="D72">
        <v>7.8000000000000096</v>
      </c>
      <c r="E72">
        <v>5</v>
      </c>
      <c r="F72" s="8">
        <v>0.78</v>
      </c>
      <c r="G72" s="8">
        <v>8.7999999999999901</v>
      </c>
      <c r="H72" s="13">
        <f t="shared" si="26"/>
        <v>708.39999999999918</v>
      </c>
      <c r="I72">
        <f t="shared" si="21"/>
        <v>15.499999999999886</v>
      </c>
      <c r="J72" s="8">
        <v>4.3999999999999897</v>
      </c>
      <c r="K72">
        <f t="shared" si="27"/>
        <v>439.99999999999898</v>
      </c>
      <c r="L72">
        <f t="shared" si="22"/>
        <v>4.9999999999990337</v>
      </c>
      <c r="M72" s="8">
        <v>4.4000000000000004</v>
      </c>
      <c r="N72">
        <f t="shared" si="28"/>
        <v>440.00000000000006</v>
      </c>
      <c r="O72">
        <f t="shared" si="23"/>
        <v>5.0000000000001137</v>
      </c>
      <c r="P72" s="17">
        <f t="shared" si="29"/>
        <v>13714.623999999953</v>
      </c>
      <c r="Q72" s="11">
        <f t="shared" si="24"/>
        <v>603.22374999996828</v>
      </c>
      <c r="R72">
        <f t="shared" si="34"/>
        <v>469.5</v>
      </c>
      <c r="S72">
        <f t="shared" si="35"/>
        <v>23.475000000000001</v>
      </c>
      <c r="T72" s="8">
        <v>4.4000000000000004</v>
      </c>
      <c r="U72" s="8">
        <v>4.4000000000000004</v>
      </c>
      <c r="V72" s="17">
        <f t="shared" si="30"/>
        <v>9089.5200000000023</v>
      </c>
      <c r="W72" s="13">
        <f t="shared" si="31"/>
        <v>205.40625000000364</v>
      </c>
      <c r="X72" s="1">
        <f t="shared" si="32"/>
        <v>4625.1039999999502</v>
      </c>
    </row>
    <row r="73" spans="1:24">
      <c r="A73">
        <v>690</v>
      </c>
      <c r="B73">
        <v>70</v>
      </c>
      <c r="C73">
        <f t="shared" si="33"/>
        <v>100</v>
      </c>
      <c r="D73">
        <v>7.9000000000000101</v>
      </c>
      <c r="E73">
        <v>5</v>
      </c>
      <c r="F73" s="8">
        <v>0.79</v>
      </c>
      <c r="G73" s="8">
        <v>8.8999999999999897</v>
      </c>
      <c r="H73" s="13">
        <f t="shared" si="26"/>
        <v>724.09999999999923</v>
      </c>
      <c r="I73">
        <f t="shared" si="21"/>
        <v>15.700000000000045</v>
      </c>
      <c r="J73" s="8">
        <v>4.4499999999999904</v>
      </c>
      <c r="K73">
        <f t="shared" si="27"/>
        <v>444.99999999999903</v>
      </c>
      <c r="L73">
        <f t="shared" si="22"/>
        <v>5.0000000000000568</v>
      </c>
      <c r="M73" s="8">
        <v>4.45</v>
      </c>
      <c r="N73">
        <f t="shared" si="28"/>
        <v>445</v>
      </c>
      <c r="O73">
        <f t="shared" si="23"/>
        <v>4.9999999999999432</v>
      </c>
      <c r="P73" s="17">
        <f t="shared" si="29"/>
        <v>14338.990249999953</v>
      </c>
      <c r="Q73" s="11">
        <f t="shared" si="24"/>
        <v>624.36625000000095</v>
      </c>
      <c r="R73">
        <f t="shared" si="34"/>
        <v>469.5</v>
      </c>
      <c r="S73">
        <f t="shared" si="35"/>
        <v>23.475000000000001</v>
      </c>
      <c r="T73" s="8">
        <v>4.45</v>
      </c>
      <c r="U73" s="8">
        <v>4.45</v>
      </c>
      <c r="V73" s="17">
        <f t="shared" si="30"/>
        <v>9297.2737500000003</v>
      </c>
      <c r="W73" s="13">
        <f t="shared" si="31"/>
        <v>207.75374999999804</v>
      </c>
      <c r="X73" s="1">
        <f t="shared" si="32"/>
        <v>5041.7164999999532</v>
      </c>
    </row>
    <row r="74" spans="1:24">
      <c r="A74">
        <v>700</v>
      </c>
      <c r="B74">
        <v>71</v>
      </c>
      <c r="C74">
        <f t="shared" si="33"/>
        <v>100</v>
      </c>
      <c r="D74">
        <v>8.0000000000000107</v>
      </c>
      <c r="E74">
        <v>5</v>
      </c>
      <c r="F74" s="8">
        <v>0.8</v>
      </c>
      <c r="G74" s="8">
        <v>8.9999999999999893</v>
      </c>
      <c r="H74" s="13">
        <f t="shared" si="26"/>
        <v>739.99999999999909</v>
      </c>
      <c r="I74">
        <f t="shared" si="21"/>
        <v>15.899999999999864</v>
      </c>
      <c r="J74" s="8">
        <v>4.4999999999999902</v>
      </c>
      <c r="K74">
        <f t="shared" si="27"/>
        <v>449.99999999999903</v>
      </c>
      <c r="L74">
        <f t="shared" si="22"/>
        <v>5</v>
      </c>
      <c r="M74" s="8">
        <v>4.5</v>
      </c>
      <c r="N74">
        <f t="shared" si="28"/>
        <v>450</v>
      </c>
      <c r="O74">
        <f t="shared" si="23"/>
        <v>5</v>
      </c>
      <c r="P74" s="17">
        <f t="shared" si="29"/>
        <v>14984.999999999949</v>
      </c>
      <c r="Q74" s="11">
        <f t="shared" si="24"/>
        <v>646.00974999999562</v>
      </c>
      <c r="R74">
        <f t="shared" si="34"/>
        <v>469.5</v>
      </c>
      <c r="S74">
        <f t="shared" si="35"/>
        <v>23.475000000000001</v>
      </c>
      <c r="T74" s="8">
        <v>4.5</v>
      </c>
      <c r="U74" s="8">
        <v>4.5</v>
      </c>
      <c r="V74" s="17">
        <f t="shared" si="30"/>
        <v>9507.375</v>
      </c>
      <c r="W74" s="13">
        <f t="shared" si="31"/>
        <v>210.10124999999971</v>
      </c>
      <c r="X74" s="1">
        <f t="shared" si="32"/>
        <v>5477.6249999999491</v>
      </c>
    </row>
    <row r="75" spans="1:24">
      <c r="A75">
        <v>710</v>
      </c>
      <c r="B75">
        <v>72</v>
      </c>
      <c r="C75">
        <f t="shared" si="33"/>
        <v>100</v>
      </c>
      <c r="D75">
        <v>8.1000000000000103</v>
      </c>
      <c r="E75">
        <v>5</v>
      </c>
      <c r="F75" s="8">
        <v>0.81</v>
      </c>
      <c r="G75" s="8">
        <v>9.0999999999999908</v>
      </c>
      <c r="H75" s="13">
        <f t="shared" si="26"/>
        <v>756.09999999999923</v>
      </c>
      <c r="I75">
        <f t="shared" si="21"/>
        <v>16.100000000000136</v>
      </c>
      <c r="J75" s="8">
        <v>4.5499999999999901</v>
      </c>
      <c r="K75">
        <f t="shared" si="27"/>
        <v>454.99999999999898</v>
      </c>
      <c r="L75">
        <f t="shared" si="22"/>
        <v>4.9999999999999432</v>
      </c>
      <c r="M75" s="8">
        <v>4.55</v>
      </c>
      <c r="N75">
        <f t="shared" si="28"/>
        <v>455</v>
      </c>
      <c r="O75">
        <f t="shared" si="23"/>
        <v>5</v>
      </c>
      <c r="P75" s="17">
        <f t="shared" si="29"/>
        <v>15653.160249999948</v>
      </c>
      <c r="Q75" s="11">
        <f t="shared" si="24"/>
        <v>668.160249999999</v>
      </c>
      <c r="R75">
        <f t="shared" si="34"/>
        <v>469.5</v>
      </c>
      <c r="S75">
        <f t="shared" si="35"/>
        <v>23.475000000000001</v>
      </c>
      <c r="T75" s="8">
        <v>4.55</v>
      </c>
      <c r="U75" s="8">
        <v>4.55</v>
      </c>
      <c r="V75" s="17">
        <f t="shared" si="30"/>
        <v>9719.8237499999996</v>
      </c>
      <c r="W75" s="13">
        <f t="shared" si="31"/>
        <v>212.44874999999956</v>
      </c>
      <c r="X75" s="1">
        <f t="shared" si="32"/>
        <v>5933.3364999999485</v>
      </c>
    </row>
    <row r="76" spans="1:24">
      <c r="A76">
        <v>720</v>
      </c>
      <c r="B76">
        <v>73</v>
      </c>
      <c r="C76">
        <f t="shared" si="33"/>
        <v>100</v>
      </c>
      <c r="D76">
        <v>8.2000000000000099</v>
      </c>
      <c r="E76">
        <v>5</v>
      </c>
      <c r="F76" s="8">
        <v>0.82</v>
      </c>
      <c r="G76" s="8">
        <v>9.1999999999999904</v>
      </c>
      <c r="H76" s="13">
        <f t="shared" si="26"/>
        <v>772.39999999999918</v>
      </c>
      <c r="I76">
        <f t="shared" si="21"/>
        <v>16.299999999999955</v>
      </c>
      <c r="J76" s="8">
        <v>4.5999999999999899</v>
      </c>
      <c r="K76">
        <f t="shared" si="27"/>
        <v>459.99999999999898</v>
      </c>
      <c r="L76">
        <f t="shared" si="22"/>
        <v>5</v>
      </c>
      <c r="M76" s="8">
        <v>4.5999999999999996</v>
      </c>
      <c r="N76">
        <f t="shared" si="28"/>
        <v>459.99999999999994</v>
      </c>
      <c r="O76">
        <f t="shared" si="23"/>
        <v>4.9999999999999432</v>
      </c>
      <c r="P76" s="17">
        <f t="shared" si="29"/>
        <v>16343.983999999946</v>
      </c>
      <c r="Q76" s="11">
        <f t="shared" si="24"/>
        <v>690.82374999999774</v>
      </c>
      <c r="R76">
        <f t="shared" si="34"/>
        <v>469.5</v>
      </c>
      <c r="S76">
        <f t="shared" si="35"/>
        <v>23.475000000000001</v>
      </c>
      <c r="T76" s="8">
        <v>4.5999999999999996</v>
      </c>
      <c r="U76" s="8">
        <v>4.5999999999999996</v>
      </c>
      <c r="V76" s="17">
        <f t="shared" si="30"/>
        <v>9934.619999999999</v>
      </c>
      <c r="W76" s="13">
        <f t="shared" si="31"/>
        <v>214.79624999999942</v>
      </c>
      <c r="X76" s="1">
        <f t="shared" si="32"/>
        <v>6409.3639999999468</v>
      </c>
    </row>
    <row r="77" spans="1:24">
      <c r="A77">
        <v>730</v>
      </c>
      <c r="B77">
        <v>74</v>
      </c>
      <c r="C77">
        <f t="shared" si="33"/>
        <v>100</v>
      </c>
      <c r="D77">
        <v>8.3000000000000096</v>
      </c>
      <c r="E77">
        <v>5</v>
      </c>
      <c r="F77" s="8">
        <v>0.83</v>
      </c>
      <c r="G77" s="8">
        <v>9.2999999999999901</v>
      </c>
      <c r="H77" s="13">
        <f t="shared" si="26"/>
        <v>788.89999999999918</v>
      </c>
      <c r="I77">
        <f t="shared" si="21"/>
        <v>16.5</v>
      </c>
      <c r="J77" s="8">
        <v>4.6499999999999897</v>
      </c>
      <c r="K77">
        <f t="shared" si="27"/>
        <v>464.99999999999898</v>
      </c>
      <c r="L77">
        <f t="shared" si="22"/>
        <v>5</v>
      </c>
      <c r="M77" s="8">
        <v>4.6500000000000004</v>
      </c>
      <c r="N77">
        <f t="shared" si="28"/>
        <v>465.00000000000006</v>
      </c>
      <c r="O77">
        <f t="shared" si="23"/>
        <v>5.0000000000001137</v>
      </c>
      <c r="P77" s="17">
        <f t="shared" si="29"/>
        <v>17057.990249999944</v>
      </c>
      <c r="Q77" s="11">
        <f t="shared" si="24"/>
        <v>714.00624999999854</v>
      </c>
      <c r="R77">
        <f t="shared" si="34"/>
        <v>469.5</v>
      </c>
      <c r="S77">
        <f t="shared" si="35"/>
        <v>23.475000000000001</v>
      </c>
      <c r="T77" s="8">
        <v>4.6500000000000004</v>
      </c>
      <c r="U77" s="8">
        <v>4.6500000000000004</v>
      </c>
      <c r="V77" s="17">
        <f t="shared" si="30"/>
        <v>10151.763750000002</v>
      </c>
      <c r="W77" s="13">
        <f t="shared" si="31"/>
        <v>217.14375000000291</v>
      </c>
      <c r="X77" s="1">
        <f t="shared" si="32"/>
        <v>6906.2264999999425</v>
      </c>
    </row>
    <row r="78" spans="1:24">
      <c r="A78">
        <v>740</v>
      </c>
      <c r="B78">
        <v>75</v>
      </c>
      <c r="C78">
        <f t="shared" si="33"/>
        <v>100</v>
      </c>
      <c r="D78">
        <v>8.4000000000000092</v>
      </c>
      <c r="E78">
        <v>5</v>
      </c>
      <c r="F78" s="8">
        <v>0.84</v>
      </c>
      <c r="G78" s="8">
        <v>9.3999999999999897</v>
      </c>
      <c r="H78" s="13">
        <f t="shared" si="26"/>
        <v>805.59999999999911</v>
      </c>
      <c r="I78">
        <f t="shared" si="21"/>
        <v>16.699999999999932</v>
      </c>
      <c r="J78" s="8">
        <v>4.6999999999999904</v>
      </c>
      <c r="K78">
        <f t="shared" si="27"/>
        <v>469.99999999999903</v>
      </c>
      <c r="L78">
        <f t="shared" si="22"/>
        <v>5.0000000000000568</v>
      </c>
      <c r="M78" s="8">
        <v>4.7</v>
      </c>
      <c r="N78">
        <f t="shared" si="28"/>
        <v>470</v>
      </c>
      <c r="O78">
        <f t="shared" si="23"/>
        <v>4.9999999999999432</v>
      </c>
      <c r="P78" s="17">
        <f t="shared" si="29"/>
        <v>17795.703999999943</v>
      </c>
      <c r="Q78" s="11">
        <f t="shared" si="24"/>
        <v>737.71374999999898</v>
      </c>
      <c r="R78">
        <f t="shared" si="34"/>
        <v>469.5</v>
      </c>
      <c r="S78">
        <f t="shared" si="35"/>
        <v>23.475000000000001</v>
      </c>
      <c r="T78" s="8">
        <v>4.7</v>
      </c>
      <c r="U78" s="8">
        <v>4.7</v>
      </c>
      <c r="V78" s="17">
        <f t="shared" si="30"/>
        <v>10371.255000000001</v>
      </c>
      <c r="W78" s="13">
        <f t="shared" si="31"/>
        <v>219.49124999999913</v>
      </c>
      <c r="X78" s="1">
        <f t="shared" si="32"/>
        <v>7424.4489999999423</v>
      </c>
    </row>
    <row r="79" spans="1:24">
      <c r="A79">
        <v>750</v>
      </c>
      <c r="B79">
        <v>76</v>
      </c>
      <c r="C79">
        <f t="shared" si="33"/>
        <v>100</v>
      </c>
      <c r="D79">
        <v>8.5000000000000107</v>
      </c>
      <c r="E79">
        <v>5</v>
      </c>
      <c r="F79" s="8">
        <v>0.85</v>
      </c>
      <c r="G79" s="8">
        <v>9.4999999999999893</v>
      </c>
      <c r="H79" s="13">
        <f t="shared" si="26"/>
        <v>822.49999999999909</v>
      </c>
      <c r="I79">
        <f t="shared" si="21"/>
        <v>16.899999999999977</v>
      </c>
      <c r="J79" s="8">
        <v>4.7499999999999902</v>
      </c>
      <c r="K79">
        <f t="shared" si="27"/>
        <v>474.99999999999903</v>
      </c>
      <c r="L79">
        <f t="shared" si="22"/>
        <v>5</v>
      </c>
      <c r="M79" s="8">
        <v>4.75</v>
      </c>
      <c r="N79">
        <f t="shared" si="28"/>
        <v>475</v>
      </c>
      <c r="O79">
        <f t="shared" si="23"/>
        <v>5</v>
      </c>
      <c r="P79" s="17">
        <f t="shared" si="29"/>
        <v>18557.656249999942</v>
      </c>
      <c r="Q79" s="11">
        <f t="shared" si="24"/>
        <v>761.95224999999846</v>
      </c>
      <c r="R79">
        <f t="shared" si="34"/>
        <v>469.5</v>
      </c>
      <c r="S79">
        <f t="shared" si="35"/>
        <v>23.475000000000001</v>
      </c>
      <c r="T79" s="8">
        <v>4.75</v>
      </c>
      <c r="U79" s="8">
        <v>4.75</v>
      </c>
      <c r="V79" s="17">
        <f t="shared" si="30"/>
        <v>10593.09375</v>
      </c>
      <c r="W79" s="13">
        <f t="shared" si="31"/>
        <v>221.83874999999898</v>
      </c>
      <c r="X79" s="1">
        <f t="shared" si="32"/>
        <v>7964.5624999999418</v>
      </c>
    </row>
    <row r="80" spans="1:24">
      <c r="A80">
        <v>760</v>
      </c>
      <c r="B80">
        <v>77</v>
      </c>
      <c r="C80">
        <f t="shared" si="33"/>
        <v>100</v>
      </c>
      <c r="D80">
        <v>8.6000000000000103</v>
      </c>
      <c r="E80">
        <v>5</v>
      </c>
      <c r="F80" s="8">
        <v>0.86</v>
      </c>
      <c r="G80" s="8">
        <v>9.5999999999999908</v>
      </c>
      <c r="H80" s="13">
        <f t="shared" si="26"/>
        <v>839.59999999999923</v>
      </c>
      <c r="I80">
        <f t="shared" si="21"/>
        <v>17.100000000000136</v>
      </c>
      <c r="J80" s="8">
        <v>4.7999999999999901</v>
      </c>
      <c r="K80">
        <f t="shared" si="27"/>
        <v>479.99999999999898</v>
      </c>
      <c r="L80">
        <f t="shared" si="22"/>
        <v>4.9999999999999432</v>
      </c>
      <c r="M80" s="8">
        <v>4.8</v>
      </c>
      <c r="N80">
        <f t="shared" si="28"/>
        <v>480</v>
      </c>
      <c r="O80">
        <f t="shared" si="23"/>
        <v>5</v>
      </c>
      <c r="P80" s="17">
        <f t="shared" si="29"/>
        <v>19344.383999999944</v>
      </c>
      <c r="Q80" s="11">
        <f t="shared" si="24"/>
        <v>786.72775000000183</v>
      </c>
      <c r="R80">
        <f t="shared" si="34"/>
        <v>469.5</v>
      </c>
      <c r="S80">
        <f t="shared" si="35"/>
        <v>23.475000000000001</v>
      </c>
      <c r="T80" s="8">
        <v>4.8</v>
      </c>
      <c r="U80" s="8">
        <v>4.8</v>
      </c>
      <c r="V80" s="17">
        <f t="shared" si="30"/>
        <v>10817.279999999999</v>
      </c>
      <c r="W80" s="13">
        <f t="shared" si="31"/>
        <v>224.18624999999884</v>
      </c>
      <c r="X80" s="1">
        <f t="shared" si="32"/>
        <v>8527.1039999999448</v>
      </c>
    </row>
    <row r="81" spans="1:24">
      <c r="A81">
        <v>770</v>
      </c>
      <c r="B81">
        <v>78</v>
      </c>
      <c r="C81">
        <f t="shared" si="33"/>
        <v>100</v>
      </c>
      <c r="D81">
        <v>8.7000000000000099</v>
      </c>
      <c r="E81">
        <v>5</v>
      </c>
      <c r="F81" s="8">
        <v>0.87</v>
      </c>
      <c r="G81" s="8">
        <v>9.6999999999999904</v>
      </c>
      <c r="H81" s="13">
        <f t="shared" si="26"/>
        <v>856.89999999999918</v>
      </c>
      <c r="I81">
        <f t="shared" si="21"/>
        <v>17.299999999999955</v>
      </c>
      <c r="J81" s="8">
        <v>4.8499999999999899</v>
      </c>
      <c r="K81">
        <f t="shared" si="27"/>
        <v>484.99999999999898</v>
      </c>
      <c r="L81">
        <f t="shared" si="22"/>
        <v>5</v>
      </c>
      <c r="M81" s="8">
        <v>4.8499999999999996</v>
      </c>
      <c r="N81">
        <f t="shared" si="28"/>
        <v>484.99999999999994</v>
      </c>
      <c r="O81">
        <f t="shared" si="23"/>
        <v>4.9999999999999432</v>
      </c>
      <c r="P81" s="17">
        <f t="shared" si="29"/>
        <v>20156.430249999936</v>
      </c>
      <c r="Q81" s="11">
        <f t="shared" si="24"/>
        <v>812.04624999999214</v>
      </c>
      <c r="R81">
        <f t="shared" si="34"/>
        <v>469.5</v>
      </c>
      <c r="S81">
        <f t="shared" si="35"/>
        <v>23.475000000000001</v>
      </c>
      <c r="T81" s="8">
        <v>4.8499999999999996</v>
      </c>
      <c r="U81" s="8">
        <v>4.8499999999999996</v>
      </c>
      <c r="V81" s="17">
        <f t="shared" si="30"/>
        <v>11043.813749999998</v>
      </c>
      <c r="W81" s="13">
        <f t="shared" si="31"/>
        <v>226.53374999999869</v>
      </c>
      <c r="X81" s="1">
        <f t="shared" si="32"/>
        <v>9112.6164999999382</v>
      </c>
    </row>
    <row r="82" spans="1:24">
      <c r="A82">
        <v>780</v>
      </c>
      <c r="B82">
        <v>79</v>
      </c>
      <c r="C82">
        <f t="shared" si="33"/>
        <v>100</v>
      </c>
      <c r="D82">
        <v>8.8000000000000096</v>
      </c>
      <c r="E82">
        <v>5</v>
      </c>
      <c r="F82" s="8">
        <v>0.88</v>
      </c>
      <c r="G82" s="8">
        <v>9.7999999999999901</v>
      </c>
      <c r="H82" s="13">
        <f t="shared" si="26"/>
        <v>874.39999999999918</v>
      </c>
      <c r="I82">
        <f t="shared" si="21"/>
        <v>17.5</v>
      </c>
      <c r="J82" s="8">
        <v>4.8999999999999897</v>
      </c>
      <c r="K82">
        <f t="shared" si="27"/>
        <v>489.99999999999898</v>
      </c>
      <c r="L82">
        <f t="shared" si="22"/>
        <v>5</v>
      </c>
      <c r="M82" s="8">
        <v>4.9000000000000004</v>
      </c>
      <c r="N82">
        <f t="shared" si="28"/>
        <v>490.00000000000006</v>
      </c>
      <c r="O82">
        <f t="shared" si="23"/>
        <v>5.0000000000001137</v>
      </c>
      <c r="P82" s="17">
        <f t="shared" si="29"/>
        <v>20994.343999999935</v>
      </c>
      <c r="Q82" s="11">
        <f t="shared" si="24"/>
        <v>837.91374999999971</v>
      </c>
      <c r="R82">
        <f t="shared" si="34"/>
        <v>469.5</v>
      </c>
      <c r="S82">
        <f t="shared" si="35"/>
        <v>23.475000000000001</v>
      </c>
      <c r="T82" s="8">
        <v>4.9000000000000004</v>
      </c>
      <c r="U82" s="8">
        <v>4.9000000000000004</v>
      </c>
      <c r="V82" s="17">
        <f t="shared" si="30"/>
        <v>11272.695000000002</v>
      </c>
      <c r="W82" s="13">
        <f t="shared" si="31"/>
        <v>228.881250000004</v>
      </c>
      <c r="X82" s="1">
        <f t="shared" si="32"/>
        <v>9721.6489999999339</v>
      </c>
    </row>
    <row r="83" spans="1:24">
      <c r="A83">
        <v>790</v>
      </c>
      <c r="B83">
        <v>80</v>
      </c>
      <c r="C83">
        <f t="shared" si="33"/>
        <v>100</v>
      </c>
      <c r="D83">
        <v>8.9000000000000092</v>
      </c>
      <c r="E83">
        <v>5</v>
      </c>
      <c r="F83" s="8">
        <v>0.89</v>
      </c>
      <c r="G83" s="8">
        <v>9.8999999999999897</v>
      </c>
      <c r="H83" s="13">
        <f t="shared" si="26"/>
        <v>892.09999999999911</v>
      </c>
      <c r="I83">
        <f t="shared" si="21"/>
        <v>17.699999999999932</v>
      </c>
      <c r="J83" s="8">
        <v>4.9499999999999904</v>
      </c>
      <c r="K83">
        <f t="shared" si="27"/>
        <v>494.99999999999903</v>
      </c>
      <c r="L83">
        <f t="shared" si="22"/>
        <v>5.0000000000000568</v>
      </c>
      <c r="M83" s="8">
        <v>4.95</v>
      </c>
      <c r="N83">
        <f t="shared" si="28"/>
        <v>495</v>
      </c>
      <c r="O83">
        <f t="shared" si="23"/>
        <v>4.9999999999999432</v>
      </c>
      <c r="P83" s="17">
        <f t="shared" si="29"/>
        <v>21858.680249999936</v>
      </c>
      <c r="Q83" s="11">
        <f t="shared" si="24"/>
        <v>864.33625000000029</v>
      </c>
      <c r="R83">
        <f t="shared" si="34"/>
        <v>469.5</v>
      </c>
      <c r="S83">
        <f t="shared" si="35"/>
        <v>23.475000000000001</v>
      </c>
      <c r="T83" s="8">
        <v>4.95</v>
      </c>
      <c r="U83" s="8">
        <v>4.95</v>
      </c>
      <c r="V83" s="17">
        <f t="shared" si="30"/>
        <v>11503.923750000002</v>
      </c>
      <c r="W83" s="13">
        <f t="shared" si="31"/>
        <v>231.22875000000022</v>
      </c>
      <c r="X83" s="1">
        <f t="shared" si="32"/>
        <v>10354.756499999934</v>
      </c>
    </row>
    <row r="84" spans="1:24">
      <c r="A84">
        <v>800</v>
      </c>
      <c r="B84">
        <v>81</v>
      </c>
      <c r="C84">
        <f t="shared" si="33"/>
        <v>100</v>
      </c>
      <c r="D84">
        <v>9.0000000000000107</v>
      </c>
      <c r="E84">
        <v>5</v>
      </c>
      <c r="F84" s="8">
        <v>0.9</v>
      </c>
      <c r="G84" s="8">
        <v>9.9999999999999893</v>
      </c>
      <c r="H84" s="13">
        <f t="shared" si="26"/>
        <v>909.99999999999909</v>
      </c>
      <c r="I84">
        <f t="shared" si="21"/>
        <v>17.899999999999977</v>
      </c>
      <c r="J84" s="8">
        <v>4.9999999999999902</v>
      </c>
      <c r="K84">
        <f t="shared" si="27"/>
        <v>499.99999999999903</v>
      </c>
      <c r="L84">
        <f t="shared" si="22"/>
        <v>5</v>
      </c>
      <c r="M84" s="8">
        <v>5</v>
      </c>
      <c r="N84">
        <f t="shared" si="28"/>
        <v>500</v>
      </c>
      <c r="O84">
        <f t="shared" si="23"/>
        <v>5</v>
      </c>
      <c r="P84" s="17">
        <f t="shared" si="29"/>
        <v>22749.999999999931</v>
      </c>
      <c r="Q84" s="11">
        <f t="shared" si="24"/>
        <v>891.31974999999511</v>
      </c>
      <c r="R84">
        <f t="shared" si="34"/>
        <v>469.5</v>
      </c>
      <c r="S84">
        <f t="shared" si="35"/>
        <v>23.475000000000001</v>
      </c>
      <c r="T84" s="8">
        <v>5</v>
      </c>
      <c r="U84" s="8">
        <v>5</v>
      </c>
      <c r="V84" s="17">
        <f t="shared" si="30"/>
        <v>11737.5</v>
      </c>
      <c r="W84" s="13">
        <f t="shared" si="31"/>
        <v>233.57624999999825</v>
      </c>
      <c r="X84" s="1">
        <f t="shared" si="32"/>
        <v>11012.499999999931</v>
      </c>
    </row>
    <row r="85" spans="1:24">
      <c r="A85">
        <v>810</v>
      </c>
      <c r="B85">
        <v>82</v>
      </c>
      <c r="C85">
        <f t="shared" si="33"/>
        <v>100</v>
      </c>
      <c r="D85">
        <v>9.1000000000000103</v>
      </c>
      <c r="E85">
        <v>5</v>
      </c>
      <c r="F85" s="8">
        <v>0.91</v>
      </c>
      <c r="G85" s="8">
        <v>10.1</v>
      </c>
      <c r="H85" s="13">
        <f t="shared" si="26"/>
        <v>928.1</v>
      </c>
      <c r="I85">
        <f t="shared" si="21"/>
        <v>18.100000000000932</v>
      </c>
      <c r="J85" s="8">
        <v>5.0499999999999901</v>
      </c>
      <c r="K85">
        <f t="shared" si="27"/>
        <v>504.99999999999898</v>
      </c>
      <c r="L85">
        <f t="shared" si="22"/>
        <v>4.9999999999999432</v>
      </c>
      <c r="M85" s="8">
        <v>5.05</v>
      </c>
      <c r="N85">
        <f t="shared" si="28"/>
        <v>505</v>
      </c>
      <c r="O85">
        <f t="shared" si="23"/>
        <v>5</v>
      </c>
      <c r="P85" s="17">
        <f t="shared" si="29"/>
        <v>23668.870249999953</v>
      </c>
      <c r="Q85" s="11">
        <f t="shared" si="24"/>
        <v>918.87025000002177</v>
      </c>
      <c r="R85">
        <f t="shared" si="34"/>
        <v>469.5</v>
      </c>
      <c r="S85">
        <f t="shared" si="35"/>
        <v>23.475000000000001</v>
      </c>
      <c r="T85" s="8">
        <v>5.05</v>
      </c>
      <c r="U85" s="8">
        <v>5.05</v>
      </c>
      <c r="V85" s="17">
        <f t="shared" si="30"/>
        <v>11973.42375</v>
      </c>
      <c r="W85" s="13">
        <f t="shared" si="31"/>
        <v>235.92374999999993</v>
      </c>
      <c r="X85" s="1">
        <f t="shared" si="32"/>
        <v>11695.446499999953</v>
      </c>
    </row>
    <row r="86" spans="1:24">
      <c r="A86">
        <v>820</v>
      </c>
      <c r="B86">
        <v>83</v>
      </c>
      <c r="C86">
        <f t="shared" si="33"/>
        <v>100</v>
      </c>
      <c r="D86">
        <v>9.2000000000000099</v>
      </c>
      <c r="E86">
        <v>5</v>
      </c>
      <c r="F86" s="8">
        <v>0.92</v>
      </c>
      <c r="G86" s="8">
        <v>10.199999999999999</v>
      </c>
      <c r="H86" s="13">
        <f t="shared" si="26"/>
        <v>946.4</v>
      </c>
      <c r="I86">
        <f t="shared" si="21"/>
        <v>18.299999999999955</v>
      </c>
      <c r="J86" s="8">
        <v>5.0999999999999899</v>
      </c>
      <c r="K86">
        <f t="shared" si="27"/>
        <v>509.99999999999898</v>
      </c>
      <c r="L86">
        <f t="shared" si="22"/>
        <v>5</v>
      </c>
      <c r="M86" s="8">
        <v>5.0999999999999996</v>
      </c>
      <c r="N86">
        <f t="shared" si="28"/>
        <v>509.99999999999994</v>
      </c>
      <c r="O86">
        <f t="shared" si="23"/>
        <v>4.9999999999999432</v>
      </c>
      <c r="P86" s="17">
        <f t="shared" si="29"/>
        <v>24615.86399999995</v>
      </c>
      <c r="Q86" s="11">
        <f t="shared" si="24"/>
        <v>946.99374999999782</v>
      </c>
      <c r="R86">
        <f t="shared" si="34"/>
        <v>469.5</v>
      </c>
      <c r="S86">
        <f t="shared" si="35"/>
        <v>23.475000000000001</v>
      </c>
      <c r="T86" s="8">
        <v>5.0999999999999996</v>
      </c>
      <c r="U86" s="8">
        <v>5.0999999999999996</v>
      </c>
      <c r="V86" s="17">
        <f t="shared" si="30"/>
        <v>12211.694999999998</v>
      </c>
      <c r="W86" s="13">
        <f t="shared" si="31"/>
        <v>238.27124999999796</v>
      </c>
      <c r="X86" s="1">
        <f t="shared" si="32"/>
        <v>12404.168999999953</v>
      </c>
    </row>
    <row r="87" spans="1:24">
      <c r="A87">
        <v>830</v>
      </c>
      <c r="B87">
        <v>84</v>
      </c>
      <c r="C87">
        <f t="shared" si="33"/>
        <v>100</v>
      </c>
      <c r="D87">
        <v>9.3000000000000096</v>
      </c>
      <c r="E87">
        <v>5</v>
      </c>
      <c r="F87" s="8">
        <v>0.93</v>
      </c>
      <c r="G87" s="8">
        <v>10.3</v>
      </c>
      <c r="H87" s="13">
        <f t="shared" si="26"/>
        <v>964.90000000000009</v>
      </c>
      <c r="I87">
        <f t="shared" si="21"/>
        <v>18.500000000000114</v>
      </c>
      <c r="J87" s="8">
        <v>5.1499999999999897</v>
      </c>
      <c r="K87">
        <f t="shared" si="27"/>
        <v>514.99999999999898</v>
      </c>
      <c r="L87">
        <f t="shared" si="22"/>
        <v>5</v>
      </c>
      <c r="M87" s="8">
        <v>5.15</v>
      </c>
      <c r="N87">
        <f t="shared" si="28"/>
        <v>515</v>
      </c>
      <c r="O87">
        <f t="shared" si="23"/>
        <v>5.0000000000000568</v>
      </c>
      <c r="P87" s="17">
        <f t="shared" si="29"/>
        <v>25591.560249999955</v>
      </c>
      <c r="Q87" s="11">
        <f t="shared" si="24"/>
        <v>975.69625000000451</v>
      </c>
      <c r="R87">
        <f t="shared" si="34"/>
        <v>469.5</v>
      </c>
      <c r="S87">
        <f t="shared" si="35"/>
        <v>23.475000000000001</v>
      </c>
      <c r="T87" s="8">
        <v>5.15</v>
      </c>
      <c r="U87" s="8">
        <v>5.15</v>
      </c>
      <c r="V87" s="17">
        <f t="shared" si="30"/>
        <v>12452.313750000001</v>
      </c>
      <c r="W87" s="13">
        <f t="shared" si="31"/>
        <v>240.61875000000327</v>
      </c>
      <c r="X87" s="1">
        <f t="shared" si="32"/>
        <v>13139.246499999954</v>
      </c>
    </row>
    <row r="88" spans="1:24">
      <c r="A88">
        <v>840</v>
      </c>
      <c r="B88">
        <v>85</v>
      </c>
      <c r="C88">
        <f t="shared" si="33"/>
        <v>100</v>
      </c>
      <c r="D88">
        <v>9.4000000000000092</v>
      </c>
      <c r="E88">
        <v>5</v>
      </c>
      <c r="F88" s="8">
        <v>0.94</v>
      </c>
      <c r="G88" s="8">
        <v>10.4</v>
      </c>
      <c r="H88" s="13">
        <f t="shared" si="26"/>
        <v>983.6</v>
      </c>
      <c r="I88">
        <f t="shared" si="21"/>
        <v>18.699999999999932</v>
      </c>
      <c r="J88" s="8">
        <v>5.1999999999999904</v>
      </c>
      <c r="K88">
        <f t="shared" si="27"/>
        <v>519.99999999999909</v>
      </c>
      <c r="L88">
        <f t="shared" si="22"/>
        <v>5.0000000000001137</v>
      </c>
      <c r="M88" s="8">
        <v>5.2</v>
      </c>
      <c r="N88">
        <f t="shared" si="28"/>
        <v>520</v>
      </c>
      <c r="O88">
        <f t="shared" si="23"/>
        <v>5</v>
      </c>
      <c r="P88" s="17">
        <f t="shared" si="29"/>
        <v>26596.543999999951</v>
      </c>
      <c r="Q88" s="11">
        <f t="shared" si="24"/>
        <v>1004.9837499999958</v>
      </c>
      <c r="R88">
        <f t="shared" si="34"/>
        <v>469.5</v>
      </c>
      <c r="S88">
        <f t="shared" si="35"/>
        <v>23.475000000000001</v>
      </c>
      <c r="T88" s="8">
        <v>5.2</v>
      </c>
      <c r="U88" s="8">
        <v>5.2</v>
      </c>
      <c r="V88" s="17">
        <f t="shared" si="30"/>
        <v>12695.28</v>
      </c>
      <c r="W88" s="13">
        <f t="shared" si="31"/>
        <v>242.96624999999949</v>
      </c>
      <c r="X88" s="1">
        <f t="shared" si="32"/>
        <v>13901.26399999995</v>
      </c>
    </row>
    <row r="89" spans="1:24">
      <c r="A89">
        <v>850</v>
      </c>
      <c r="B89">
        <v>86</v>
      </c>
      <c r="C89">
        <f t="shared" si="33"/>
        <v>100</v>
      </c>
      <c r="D89">
        <v>9.5000000000000107</v>
      </c>
      <c r="E89">
        <v>5</v>
      </c>
      <c r="F89" s="8">
        <v>0.95</v>
      </c>
      <c r="G89" s="8">
        <v>10.5</v>
      </c>
      <c r="H89" s="13">
        <f t="shared" si="26"/>
        <v>1002.5</v>
      </c>
      <c r="I89">
        <f t="shared" si="21"/>
        <v>18.899999999999977</v>
      </c>
      <c r="J89" s="8">
        <v>5.2499999999999902</v>
      </c>
      <c r="K89">
        <f t="shared" si="27"/>
        <v>524.99999999999898</v>
      </c>
      <c r="L89">
        <f t="shared" si="22"/>
        <v>4.9999999999998863</v>
      </c>
      <c r="M89" s="8">
        <v>5.25</v>
      </c>
      <c r="N89">
        <f t="shared" si="28"/>
        <v>525</v>
      </c>
      <c r="O89">
        <f t="shared" si="23"/>
        <v>5</v>
      </c>
      <c r="P89" s="17">
        <f t="shared" si="29"/>
        <v>27631.406249999949</v>
      </c>
      <c r="Q89" s="11">
        <f t="shared" si="24"/>
        <v>1034.8622499999983</v>
      </c>
      <c r="R89">
        <f t="shared" si="34"/>
        <v>469.5</v>
      </c>
      <c r="S89">
        <f t="shared" si="35"/>
        <v>23.475000000000001</v>
      </c>
      <c r="T89" s="8">
        <v>5.25</v>
      </c>
      <c r="U89" s="8">
        <v>5.25</v>
      </c>
      <c r="V89" s="17">
        <f t="shared" si="30"/>
        <v>12940.59375</v>
      </c>
      <c r="W89" s="13">
        <f t="shared" si="31"/>
        <v>245.31374999999935</v>
      </c>
      <c r="X89" s="1">
        <f t="shared" si="32"/>
        <v>14690.812499999949</v>
      </c>
    </row>
    <row r="90" spans="1:24">
      <c r="A90">
        <v>860</v>
      </c>
      <c r="B90">
        <v>87</v>
      </c>
      <c r="C90">
        <f t="shared" si="33"/>
        <v>100</v>
      </c>
      <c r="D90">
        <v>9.6000000000000103</v>
      </c>
      <c r="E90">
        <v>5</v>
      </c>
      <c r="F90" s="8">
        <v>0.96</v>
      </c>
      <c r="G90" s="8">
        <v>10.6</v>
      </c>
      <c r="H90" s="13">
        <f t="shared" si="26"/>
        <v>1021.5999999999999</v>
      </c>
      <c r="I90">
        <f t="shared" si="21"/>
        <v>19.099999999999909</v>
      </c>
      <c r="J90" s="8">
        <v>5.2999999999999901</v>
      </c>
      <c r="K90">
        <f t="shared" si="27"/>
        <v>529.99999999999898</v>
      </c>
      <c r="L90">
        <f t="shared" si="22"/>
        <v>5</v>
      </c>
      <c r="M90" s="8">
        <v>5.3</v>
      </c>
      <c r="N90">
        <f t="shared" si="28"/>
        <v>530</v>
      </c>
      <c r="O90">
        <f t="shared" si="23"/>
        <v>5</v>
      </c>
      <c r="P90" s="17">
        <f t="shared" si="29"/>
        <v>28696.743999999944</v>
      </c>
      <c r="Q90" s="11">
        <f t="shared" si="24"/>
        <v>1065.3377499999951</v>
      </c>
      <c r="R90">
        <f t="shared" si="34"/>
        <v>469.5</v>
      </c>
      <c r="S90">
        <f t="shared" si="35"/>
        <v>23.475000000000001</v>
      </c>
      <c r="T90" s="8">
        <v>5.3</v>
      </c>
      <c r="U90" s="8">
        <v>5.3</v>
      </c>
      <c r="V90" s="17">
        <f t="shared" si="30"/>
        <v>13188.254999999999</v>
      </c>
      <c r="W90" s="13">
        <f t="shared" si="31"/>
        <v>247.6612499999992</v>
      </c>
      <c r="X90" s="1">
        <f t="shared" si="32"/>
        <v>15508.488999999945</v>
      </c>
    </row>
    <row r="91" spans="1:24">
      <c r="A91">
        <v>870</v>
      </c>
      <c r="B91">
        <v>88</v>
      </c>
      <c r="C91">
        <f t="shared" si="33"/>
        <v>100</v>
      </c>
      <c r="D91">
        <v>9.7000000000000099</v>
      </c>
      <c r="E91">
        <v>5</v>
      </c>
      <c r="F91" s="8">
        <v>0.97</v>
      </c>
      <c r="G91" s="8">
        <v>10.7</v>
      </c>
      <c r="H91" s="13">
        <f t="shared" si="26"/>
        <v>1040.8999999999999</v>
      </c>
      <c r="I91">
        <f t="shared" si="21"/>
        <v>19.299999999999955</v>
      </c>
      <c r="J91" s="8">
        <v>5.3499999999999899</v>
      </c>
      <c r="K91">
        <f t="shared" si="27"/>
        <v>534.99999999999898</v>
      </c>
      <c r="L91">
        <f t="shared" si="22"/>
        <v>5</v>
      </c>
      <c r="M91" s="8">
        <v>5.35</v>
      </c>
      <c r="N91">
        <f t="shared" si="28"/>
        <v>535</v>
      </c>
      <c r="O91">
        <f t="shared" si="23"/>
        <v>5</v>
      </c>
      <c r="P91" s="17">
        <f t="shared" si="29"/>
        <v>29793.160249999939</v>
      </c>
      <c r="Q91" s="11">
        <f t="shared" si="24"/>
        <v>1096.4162499999948</v>
      </c>
      <c r="R91">
        <f t="shared" si="34"/>
        <v>469.5</v>
      </c>
      <c r="S91">
        <f t="shared" si="35"/>
        <v>23.475000000000001</v>
      </c>
      <c r="T91" s="8">
        <v>5.35</v>
      </c>
      <c r="U91" s="8">
        <v>5.35</v>
      </c>
      <c r="V91" s="17">
        <f t="shared" si="30"/>
        <v>13438.263749999998</v>
      </c>
      <c r="W91" s="13">
        <f t="shared" si="31"/>
        <v>250.00874999999905</v>
      </c>
      <c r="X91" s="1">
        <f t="shared" si="32"/>
        <v>16354.896499999941</v>
      </c>
    </row>
    <row r="92" spans="1:24">
      <c r="A92">
        <v>880</v>
      </c>
      <c r="B92">
        <v>89</v>
      </c>
      <c r="C92">
        <f t="shared" si="33"/>
        <v>100</v>
      </c>
      <c r="D92">
        <v>9.8000000000000096</v>
      </c>
      <c r="E92">
        <v>5</v>
      </c>
      <c r="F92" s="8">
        <v>0.98</v>
      </c>
      <c r="G92" s="8">
        <v>10.8</v>
      </c>
      <c r="H92" s="13">
        <f t="shared" si="26"/>
        <v>1060.4000000000001</v>
      </c>
      <c r="I92">
        <f t="shared" si="21"/>
        <v>19.500000000000227</v>
      </c>
      <c r="J92" s="8">
        <v>5.3999999999999897</v>
      </c>
      <c r="K92">
        <f t="shared" si="27"/>
        <v>539.99999999999898</v>
      </c>
      <c r="L92">
        <f t="shared" si="22"/>
        <v>5</v>
      </c>
      <c r="M92" s="8">
        <v>5.4</v>
      </c>
      <c r="N92">
        <f t="shared" si="28"/>
        <v>540</v>
      </c>
      <c r="O92">
        <f t="shared" si="23"/>
        <v>5</v>
      </c>
      <c r="P92" s="17">
        <f t="shared" si="29"/>
        <v>30921.263999999948</v>
      </c>
      <c r="Q92" s="11">
        <f t="shared" si="24"/>
        <v>1128.1037500000093</v>
      </c>
      <c r="R92">
        <f t="shared" si="34"/>
        <v>469.5</v>
      </c>
      <c r="S92">
        <f t="shared" si="35"/>
        <v>23.475000000000001</v>
      </c>
      <c r="T92" s="8">
        <v>5.4</v>
      </c>
      <c r="U92" s="8">
        <v>5.4</v>
      </c>
      <c r="V92" s="17">
        <f t="shared" si="30"/>
        <v>13690.620000000003</v>
      </c>
      <c r="W92" s="13">
        <f t="shared" si="31"/>
        <v>252.35625000000437</v>
      </c>
      <c r="X92" s="1">
        <f t="shared" si="32"/>
        <v>17230.643999999946</v>
      </c>
    </row>
    <row r="93" spans="1:24">
      <c r="A93">
        <v>890</v>
      </c>
      <c r="B93">
        <v>90</v>
      </c>
      <c r="C93">
        <f t="shared" si="33"/>
        <v>100</v>
      </c>
      <c r="D93">
        <v>9.9000000000000092</v>
      </c>
      <c r="E93">
        <v>5</v>
      </c>
      <c r="F93" s="8">
        <v>0.99</v>
      </c>
      <c r="G93" s="8">
        <v>10.9</v>
      </c>
      <c r="H93" s="13">
        <f t="shared" si="26"/>
        <v>1080.1000000000001</v>
      </c>
      <c r="I93">
        <f t="shared" si="21"/>
        <v>19.700000000000045</v>
      </c>
      <c r="J93" s="8">
        <v>5.4499999999999904</v>
      </c>
      <c r="K93">
        <f t="shared" si="27"/>
        <v>544.99999999999909</v>
      </c>
      <c r="L93">
        <f t="shared" si="22"/>
        <v>5.0000000000001137</v>
      </c>
      <c r="M93" s="8">
        <v>5.45</v>
      </c>
      <c r="N93">
        <f t="shared" si="28"/>
        <v>545</v>
      </c>
      <c r="O93">
        <f t="shared" si="23"/>
        <v>5</v>
      </c>
      <c r="P93" s="17">
        <f t="shared" si="29"/>
        <v>32081.670249999948</v>
      </c>
      <c r="Q93" s="11">
        <f t="shared" si="24"/>
        <v>1160.40625</v>
      </c>
      <c r="R93">
        <f t="shared" si="34"/>
        <v>469.5</v>
      </c>
      <c r="S93">
        <f t="shared" si="35"/>
        <v>23.475000000000001</v>
      </c>
      <c r="T93" s="8">
        <v>5.45</v>
      </c>
      <c r="U93" s="8">
        <v>5.45</v>
      </c>
      <c r="V93" s="17">
        <f t="shared" si="30"/>
        <v>13945.323750000001</v>
      </c>
      <c r="W93" s="13">
        <f t="shared" si="31"/>
        <v>254.70374999999876</v>
      </c>
      <c r="X93" s="1">
        <f t="shared" si="32"/>
        <v>18136.346499999949</v>
      </c>
    </row>
    <row r="94" spans="1:24">
      <c r="A94">
        <v>900</v>
      </c>
      <c r="B94">
        <v>91</v>
      </c>
      <c r="C94">
        <f t="shared" si="33"/>
        <v>100</v>
      </c>
      <c r="D94" s="9">
        <v>10</v>
      </c>
      <c r="E94" s="9">
        <v>5</v>
      </c>
      <c r="F94" s="10">
        <v>1</v>
      </c>
      <c r="G94" s="10">
        <v>11</v>
      </c>
      <c r="H94" s="14">
        <f t="shared" si="26"/>
        <v>1100</v>
      </c>
      <c r="I94" s="9">
        <f t="shared" si="21"/>
        <v>19.899999999999864</v>
      </c>
      <c r="J94" s="10">
        <v>5.4999999999999902</v>
      </c>
      <c r="K94" s="9">
        <f t="shared" si="27"/>
        <v>549.99999999999898</v>
      </c>
      <c r="L94" s="9">
        <f t="shared" si="22"/>
        <v>4.9999999999998863</v>
      </c>
      <c r="M94" s="10">
        <v>5.5</v>
      </c>
      <c r="N94" s="9">
        <f t="shared" si="28"/>
        <v>550</v>
      </c>
      <c r="O94" s="9">
        <f t="shared" si="23"/>
        <v>5</v>
      </c>
      <c r="P94" s="18">
        <f t="shared" si="29"/>
        <v>33274.999999999942</v>
      </c>
      <c r="Q94" s="12">
        <f t="shared" si="24"/>
        <v>1193.3297499999935</v>
      </c>
      <c r="R94">
        <f t="shared" si="34"/>
        <v>469.5</v>
      </c>
      <c r="S94">
        <f t="shared" si="35"/>
        <v>23.475000000000001</v>
      </c>
      <c r="T94" s="8">
        <v>5.5</v>
      </c>
      <c r="U94" s="8">
        <v>5.5</v>
      </c>
      <c r="V94" s="17">
        <f t="shared" si="30"/>
        <v>14202.375</v>
      </c>
      <c r="W94" s="13">
        <f t="shared" si="31"/>
        <v>257.05124999999862</v>
      </c>
      <c r="X94" s="1">
        <f t="shared" si="32"/>
        <v>19072.624999999942</v>
      </c>
    </row>
  </sheetData>
  <mergeCells count="2">
    <mergeCell ref="F2:G2"/>
    <mergeCell ref="P2:Q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307"/>
  <sheetViews>
    <sheetView zoomScale="85" zoomScaleNormal="85" workbookViewId="0">
      <selection activeCell="J45" sqref="J45"/>
    </sheetView>
  </sheetViews>
  <sheetFormatPr defaultRowHeight="16.5"/>
  <cols>
    <col min="19" max="19" width="24.25" customWidth="1"/>
    <col min="20" max="20" width="21.875" customWidth="1"/>
    <col min="21" max="21" width="23.375" style="1" customWidth="1"/>
    <col min="22" max="22" width="18.125" customWidth="1"/>
    <col min="25" max="25" width="27.875" style="1" customWidth="1"/>
    <col min="26" max="26" width="14.25" style="1" customWidth="1"/>
  </cols>
  <sheetData>
    <row r="1" spans="3:28">
      <c r="D1" s="4">
        <v>1</v>
      </c>
      <c r="E1" s="4">
        <v>1.1299999999999999</v>
      </c>
      <c r="F1" s="4">
        <v>1.26</v>
      </c>
      <c r="G1" s="4">
        <v>1.39</v>
      </c>
      <c r="H1" s="4">
        <v>1.51</v>
      </c>
      <c r="I1" s="4">
        <v>1.67</v>
      </c>
      <c r="J1" s="4">
        <v>1.83</v>
      </c>
      <c r="K1" s="4">
        <v>2.02</v>
      </c>
      <c r="L1" s="5">
        <v>2.2000000000000002</v>
      </c>
      <c r="M1" s="5">
        <v>2.4300000000000002</v>
      </c>
      <c r="O1" t="s">
        <v>10</v>
      </c>
      <c r="P1">
        <f>POWER(2,0.2)</f>
        <v>1.1486983549970351</v>
      </c>
      <c r="S1" s="2">
        <f>POWER(2,5)</f>
        <v>32</v>
      </c>
      <c r="Y1" s="1" t="s">
        <v>3</v>
      </c>
      <c r="Z1" s="1">
        <v>10</v>
      </c>
      <c r="AA1" t="s">
        <v>1</v>
      </c>
      <c r="AB1">
        <v>1</v>
      </c>
    </row>
    <row r="2" spans="3:28">
      <c r="M2">
        <f>SUM(D1:M1)</f>
        <v>16.439999999999998</v>
      </c>
    </row>
    <row r="3" spans="3:28">
      <c r="G3">
        <f>1*POWER($D$9,G8)</f>
        <v>1</v>
      </c>
      <c r="H3">
        <f t="shared" ref="H3:J3" si="0">1*POWER($D$9,H8)</f>
        <v>1.1486983549970351</v>
      </c>
      <c r="I3">
        <f t="shared" si="0"/>
        <v>1.3195079107728944</v>
      </c>
      <c r="J3">
        <f t="shared" si="0"/>
        <v>1.5157165665103984</v>
      </c>
    </row>
    <row r="4" spans="3:28">
      <c r="D4" t="s">
        <v>9</v>
      </c>
      <c r="G4">
        <f>LOG(G3,2)</f>
        <v>0</v>
      </c>
      <c r="H4">
        <f t="shared" ref="H4:J4" si="1">LOG(H3,2)</f>
        <v>0.20000000000000012</v>
      </c>
      <c r="I4">
        <f t="shared" si="1"/>
        <v>0.40000000000000024</v>
      </c>
      <c r="J4">
        <f t="shared" si="1"/>
        <v>0.60000000000000031</v>
      </c>
    </row>
    <row r="5" spans="3:28">
      <c r="M5" t="s">
        <v>9</v>
      </c>
      <c r="O5" t="s">
        <v>2</v>
      </c>
      <c r="P5" t="s">
        <v>1</v>
      </c>
      <c r="Q5" t="s">
        <v>14</v>
      </c>
      <c r="T5" t="s">
        <v>15</v>
      </c>
      <c r="U5" s="1" t="s">
        <v>16</v>
      </c>
      <c r="V5" t="s">
        <v>13</v>
      </c>
      <c r="Y5" s="1" t="s">
        <v>11</v>
      </c>
      <c r="Z5" s="1" t="s">
        <v>12</v>
      </c>
    </row>
    <row r="6" spans="3:28">
      <c r="L6">
        <f>POWER($D$9,O6)</f>
        <v>1</v>
      </c>
      <c r="M6">
        <f>LOG(L6,2)</f>
        <v>0</v>
      </c>
      <c r="O6">
        <v>0</v>
      </c>
      <c r="P6">
        <f t="shared" ref="P6:P69" si="2">$AB$1*O6</f>
        <v>0</v>
      </c>
      <c r="Q6">
        <v>1</v>
      </c>
      <c r="T6">
        <v>1</v>
      </c>
      <c r="U6" s="1" t="e">
        <f>POWER(2,0.2*O6)/O6</f>
        <v>#DIV/0!</v>
      </c>
      <c r="V6">
        <f>P6*T6</f>
        <v>0</v>
      </c>
    </row>
    <row r="7" spans="3:28">
      <c r="G7" t="s">
        <v>2</v>
      </c>
      <c r="L7">
        <f t="shared" ref="L7:L70" si="3">POWER($D$9,O7)</f>
        <v>1.1486983549970351</v>
      </c>
      <c r="M7">
        <f>LOG(L7,2)</f>
        <v>0.20000000000000012</v>
      </c>
      <c r="O7">
        <v>1</v>
      </c>
      <c r="P7">
        <f t="shared" si="2"/>
        <v>1</v>
      </c>
      <c r="Q7">
        <v>1</v>
      </c>
      <c r="T7">
        <f>Q7*T6</f>
        <v>1</v>
      </c>
      <c r="U7" s="1">
        <f t="shared" ref="U7:U70" si="4">POWER(2,0.2*O7)/O7</f>
        <v>1.1486983549970351</v>
      </c>
      <c r="V7">
        <f t="shared" ref="V7:V70" si="5">P7*T7</f>
        <v>1</v>
      </c>
      <c r="Y7" s="1">
        <f>$Z$1*POWER($P$1,O7)</f>
        <v>11.486983549970351</v>
      </c>
      <c r="Z7" s="1">
        <f t="shared" ref="Z7:Z70" si="6">Y7/V7</f>
        <v>11.486983549970351</v>
      </c>
    </row>
    <row r="8" spans="3:28">
      <c r="C8" t="s">
        <v>3</v>
      </c>
      <c r="D8" t="s">
        <v>0</v>
      </c>
      <c r="G8">
        <v>0</v>
      </c>
      <c r="H8" s="1">
        <v>1</v>
      </c>
      <c r="I8" s="1">
        <v>2</v>
      </c>
      <c r="J8" s="1">
        <v>3</v>
      </c>
      <c r="K8" s="1"/>
      <c r="L8">
        <f t="shared" si="3"/>
        <v>1.3195079107728944</v>
      </c>
      <c r="M8">
        <f t="shared" ref="M8:M70" si="7">LOG(L8,2)</f>
        <v>0.40000000000000024</v>
      </c>
      <c r="O8">
        <v>2</v>
      </c>
      <c r="P8">
        <f t="shared" si="2"/>
        <v>2</v>
      </c>
      <c r="Q8">
        <v>1</v>
      </c>
      <c r="T8">
        <f t="shared" ref="T8:T71" si="8">Q8*T7</f>
        <v>1</v>
      </c>
      <c r="U8" s="1">
        <f t="shared" si="4"/>
        <v>0.6597539553864471</v>
      </c>
      <c r="V8">
        <f t="shared" si="5"/>
        <v>2</v>
      </c>
      <c r="Y8" s="1">
        <f t="shared" ref="Y8:Y71" si="9">$Z$1*POWER($P$1,O8)</f>
        <v>13.195079107728944</v>
      </c>
      <c r="Z8" s="1">
        <f t="shared" si="6"/>
        <v>6.5975395538644719</v>
      </c>
    </row>
    <row r="9" spans="3:28">
      <c r="C9">
        <v>10</v>
      </c>
      <c r="D9">
        <f>POWER(2,0.2)</f>
        <v>1.1486983549970351</v>
      </c>
      <c r="G9" s="1">
        <f>$C$9*POWER($D$9,G8)</f>
        <v>10</v>
      </c>
      <c r="H9" s="1">
        <f>$C$9*POWER($D$9,H8)</f>
        <v>11.486983549970351</v>
      </c>
      <c r="I9" s="1">
        <f>$C$9*POWER($D$9,I8)</f>
        <v>13.195079107728944</v>
      </c>
      <c r="J9" s="1">
        <f>$C$9*POWER($D$9,J8)</f>
        <v>15.157165665103985</v>
      </c>
      <c r="K9" s="1"/>
      <c r="L9">
        <f t="shared" si="3"/>
        <v>1.5157165665103984</v>
      </c>
      <c r="M9">
        <f t="shared" si="7"/>
        <v>0.60000000000000031</v>
      </c>
      <c r="O9">
        <v>3</v>
      </c>
      <c r="P9">
        <f t="shared" si="2"/>
        <v>3</v>
      </c>
      <c r="Q9">
        <v>1</v>
      </c>
      <c r="T9">
        <f t="shared" si="8"/>
        <v>1</v>
      </c>
      <c r="U9" s="1">
        <f t="shared" si="4"/>
        <v>0.50523885550346603</v>
      </c>
      <c r="V9">
        <f t="shared" si="5"/>
        <v>3</v>
      </c>
      <c r="Y9" s="1">
        <f t="shared" si="9"/>
        <v>15.157165665103985</v>
      </c>
      <c r="Z9" s="1">
        <f t="shared" si="6"/>
        <v>5.0523885550346614</v>
      </c>
    </row>
    <row r="10" spans="3:28">
      <c r="G10" s="1"/>
      <c r="H10" s="1"/>
      <c r="I10" s="1"/>
      <c r="J10" s="1"/>
      <c r="K10" s="1"/>
      <c r="L10">
        <f t="shared" si="3"/>
        <v>1.7411011265922487</v>
      </c>
      <c r="M10">
        <f t="shared" si="7"/>
        <v>0.80000000000000049</v>
      </c>
      <c r="O10">
        <v>4</v>
      </c>
      <c r="P10">
        <f t="shared" si="2"/>
        <v>4</v>
      </c>
      <c r="Q10">
        <v>1</v>
      </c>
      <c r="T10">
        <f t="shared" si="8"/>
        <v>1</v>
      </c>
      <c r="U10" s="1">
        <f t="shared" si="4"/>
        <v>0.43527528164806206</v>
      </c>
      <c r="V10">
        <f t="shared" si="5"/>
        <v>4</v>
      </c>
      <c r="Y10" s="1">
        <f t="shared" si="9"/>
        <v>17.411011265922486</v>
      </c>
      <c r="Z10" s="1">
        <f t="shared" si="6"/>
        <v>4.3527528164806215</v>
      </c>
    </row>
    <row r="11" spans="3:28">
      <c r="G11" s="1"/>
      <c r="H11" s="1"/>
      <c r="I11" s="1"/>
      <c r="J11" s="1"/>
      <c r="K11" s="1"/>
      <c r="L11">
        <f t="shared" si="3"/>
        <v>2.0000000000000004</v>
      </c>
      <c r="M11">
        <f t="shared" si="7"/>
        <v>1.0000000000000002</v>
      </c>
      <c r="O11">
        <v>5</v>
      </c>
      <c r="P11">
        <f t="shared" si="2"/>
        <v>5</v>
      </c>
      <c r="Q11">
        <v>1</v>
      </c>
      <c r="T11">
        <f t="shared" si="8"/>
        <v>1</v>
      </c>
      <c r="U11" s="1">
        <f t="shared" si="4"/>
        <v>0.4</v>
      </c>
      <c r="V11">
        <f t="shared" si="5"/>
        <v>5</v>
      </c>
      <c r="Y11" s="1">
        <f t="shared" si="9"/>
        <v>20.000000000000004</v>
      </c>
      <c r="Z11" s="1">
        <f t="shared" si="6"/>
        <v>4.0000000000000009</v>
      </c>
    </row>
    <row r="12" spans="3:28">
      <c r="C12" t="s">
        <v>4</v>
      </c>
      <c r="G12" s="1"/>
      <c r="H12" s="1"/>
      <c r="I12" s="1"/>
      <c r="J12" s="1"/>
      <c r="K12" s="1"/>
      <c r="L12">
        <f t="shared" si="3"/>
        <v>2.2973967099940706</v>
      </c>
      <c r="M12">
        <f t="shared" si="7"/>
        <v>1.2000000000000006</v>
      </c>
      <c r="O12">
        <v>6</v>
      </c>
      <c r="P12">
        <f t="shared" si="2"/>
        <v>6</v>
      </c>
      <c r="Q12">
        <v>1</v>
      </c>
      <c r="T12">
        <f t="shared" si="8"/>
        <v>1</v>
      </c>
      <c r="U12" s="1">
        <f t="shared" si="4"/>
        <v>0.38289945166567835</v>
      </c>
      <c r="V12">
        <f t="shared" si="5"/>
        <v>6</v>
      </c>
      <c r="Y12" s="1">
        <f t="shared" si="9"/>
        <v>22.973967099940708</v>
      </c>
      <c r="Z12" s="1">
        <f t="shared" si="6"/>
        <v>3.8289945166567847</v>
      </c>
    </row>
    <row r="13" spans="3:28">
      <c r="G13" s="1"/>
      <c r="H13" s="1"/>
      <c r="I13" s="1"/>
      <c r="J13" s="1"/>
      <c r="K13" s="1"/>
      <c r="L13">
        <f t="shared" si="3"/>
        <v>2.6390158215457897</v>
      </c>
      <c r="M13">
        <f t="shared" si="7"/>
        <v>1.4000000000000008</v>
      </c>
      <c r="O13">
        <v>7</v>
      </c>
      <c r="P13">
        <f t="shared" si="2"/>
        <v>7</v>
      </c>
      <c r="Q13">
        <v>1</v>
      </c>
      <c r="T13">
        <f t="shared" si="8"/>
        <v>1</v>
      </c>
      <c r="U13" s="1">
        <f t="shared" si="4"/>
        <v>0.37700226022082689</v>
      </c>
      <c r="V13">
        <f t="shared" si="5"/>
        <v>7</v>
      </c>
      <c r="Y13" s="1">
        <f t="shared" si="9"/>
        <v>26.390158215457898</v>
      </c>
      <c r="Z13" s="1">
        <f t="shared" si="6"/>
        <v>3.7700226022082712</v>
      </c>
    </row>
    <row r="14" spans="3:28">
      <c r="C14" t="s">
        <v>5</v>
      </c>
      <c r="G14" s="1"/>
      <c r="H14" s="1"/>
      <c r="I14" s="1"/>
      <c r="J14" s="1"/>
      <c r="K14" s="1"/>
      <c r="L14">
        <f t="shared" si="3"/>
        <v>3.0314331330207978</v>
      </c>
      <c r="M14">
        <f t="shared" si="7"/>
        <v>1.600000000000001</v>
      </c>
      <c r="O14">
        <v>8</v>
      </c>
      <c r="P14">
        <f t="shared" si="2"/>
        <v>8</v>
      </c>
      <c r="Q14">
        <v>1</v>
      </c>
      <c r="T14">
        <f t="shared" si="8"/>
        <v>1</v>
      </c>
      <c r="U14" s="1">
        <f t="shared" si="4"/>
        <v>0.3789291416275995</v>
      </c>
      <c r="V14">
        <f t="shared" si="5"/>
        <v>8</v>
      </c>
      <c r="Y14" s="1">
        <f t="shared" si="9"/>
        <v>30.314331330207978</v>
      </c>
      <c r="Z14" s="1">
        <f t="shared" si="6"/>
        <v>3.7892914162759972</v>
      </c>
    </row>
    <row r="15" spans="3:28">
      <c r="C15">
        <f>C9/C19</f>
        <v>10</v>
      </c>
      <c r="G15" s="1">
        <f>G9/G24</f>
        <v>10</v>
      </c>
      <c r="H15" s="1">
        <f t="shared" ref="H15:J15" si="10">H9/H24</f>
        <v>5.7434917749851753</v>
      </c>
      <c r="I15" s="1">
        <f t="shared" si="10"/>
        <v>4.3983597025763146</v>
      </c>
      <c r="J15" s="1">
        <f t="shared" si="10"/>
        <v>3.7892914162759963</v>
      </c>
      <c r="K15" s="1"/>
      <c r="L15">
        <f t="shared" si="3"/>
        <v>3.4822022531844987</v>
      </c>
      <c r="M15">
        <f t="shared" si="7"/>
        <v>1.8000000000000009</v>
      </c>
      <c r="O15">
        <v>9</v>
      </c>
      <c r="P15">
        <f t="shared" si="2"/>
        <v>9</v>
      </c>
      <c r="Q15">
        <v>1</v>
      </c>
      <c r="T15">
        <f t="shared" si="8"/>
        <v>1</v>
      </c>
      <c r="U15" s="1">
        <f t="shared" si="4"/>
        <v>0.38691136146494404</v>
      </c>
      <c r="V15">
        <f t="shared" si="5"/>
        <v>9</v>
      </c>
      <c r="Y15" s="1">
        <f t="shared" si="9"/>
        <v>34.822022531844986</v>
      </c>
      <c r="Z15" s="1">
        <f t="shared" si="6"/>
        <v>3.8691136146494429</v>
      </c>
    </row>
    <row r="16" spans="3:28">
      <c r="G16" s="1"/>
      <c r="H16" s="1"/>
      <c r="I16" s="1"/>
      <c r="J16" s="1"/>
      <c r="K16" s="1"/>
      <c r="L16">
        <f t="shared" si="3"/>
        <v>4.0000000000000027</v>
      </c>
      <c r="M16">
        <f t="shared" si="7"/>
        <v>2.0000000000000009</v>
      </c>
      <c r="O16" s="3">
        <v>10</v>
      </c>
      <c r="P16">
        <f t="shared" si="2"/>
        <v>10</v>
      </c>
      <c r="Q16">
        <v>1.5</v>
      </c>
      <c r="T16">
        <f>Q16*T15</f>
        <v>1.5</v>
      </c>
      <c r="U16" s="1">
        <f t="shared" si="4"/>
        <v>0.4</v>
      </c>
      <c r="V16">
        <f t="shared" si="5"/>
        <v>15</v>
      </c>
      <c r="Y16" s="1">
        <f t="shared" si="9"/>
        <v>40.000000000000028</v>
      </c>
      <c r="Z16" s="1">
        <f t="shared" si="6"/>
        <v>2.6666666666666687</v>
      </c>
    </row>
    <row r="17" spans="3:26">
      <c r="G17" s="1" t="s">
        <v>2</v>
      </c>
      <c r="H17" s="1"/>
      <c r="I17" s="1"/>
      <c r="J17" s="1"/>
      <c r="K17" s="1"/>
      <c r="L17">
        <f t="shared" si="3"/>
        <v>4.5947934199881431</v>
      </c>
      <c r="M17">
        <f t="shared" si="7"/>
        <v>2.2000000000000011</v>
      </c>
      <c r="O17">
        <v>11</v>
      </c>
      <c r="P17">
        <f t="shared" si="2"/>
        <v>11</v>
      </c>
      <c r="Q17">
        <v>1</v>
      </c>
      <c r="T17">
        <f t="shared" si="8"/>
        <v>1.5</v>
      </c>
      <c r="U17" s="1">
        <f t="shared" si="4"/>
        <v>0.41770849272619448</v>
      </c>
      <c r="V17">
        <f t="shared" si="5"/>
        <v>16.5</v>
      </c>
      <c r="Y17" s="1">
        <f t="shared" si="9"/>
        <v>45.947934199881431</v>
      </c>
      <c r="Z17" s="1">
        <f t="shared" si="6"/>
        <v>2.7847232848412986</v>
      </c>
    </row>
    <row r="18" spans="3:26">
      <c r="C18" t="s">
        <v>1</v>
      </c>
      <c r="D18" t="s">
        <v>0</v>
      </c>
      <c r="G18" s="1">
        <v>1</v>
      </c>
      <c r="H18" s="1">
        <v>2</v>
      </c>
      <c r="I18" s="1">
        <v>3</v>
      </c>
      <c r="J18" s="1">
        <v>4</v>
      </c>
      <c r="K18" s="1"/>
      <c r="L18">
        <f t="shared" si="3"/>
        <v>5.2780316430915812</v>
      </c>
      <c r="M18">
        <f t="shared" si="7"/>
        <v>2.4000000000000012</v>
      </c>
      <c r="O18">
        <v>12</v>
      </c>
      <c r="P18">
        <f t="shared" si="2"/>
        <v>12</v>
      </c>
      <c r="Q18">
        <v>1</v>
      </c>
      <c r="T18">
        <f t="shared" si="8"/>
        <v>1.5</v>
      </c>
      <c r="U18" s="1">
        <f t="shared" si="4"/>
        <v>0.43983597025763155</v>
      </c>
      <c r="V18">
        <f t="shared" si="5"/>
        <v>18</v>
      </c>
      <c r="Y18" s="1">
        <f t="shared" si="9"/>
        <v>52.780316430915811</v>
      </c>
      <c r="Z18" s="1">
        <f t="shared" si="6"/>
        <v>2.9322398017175448</v>
      </c>
    </row>
    <row r="19" spans="3:26">
      <c r="C19">
        <v>1</v>
      </c>
      <c r="D19">
        <v>1</v>
      </c>
      <c r="G19" s="1">
        <f>$C$19*G18</f>
        <v>1</v>
      </c>
      <c r="H19" s="1">
        <f>$C$19*H18</f>
        <v>2</v>
      </c>
      <c r="I19" s="1">
        <f>$C$19*I18</f>
        <v>3</v>
      </c>
      <c r="J19" s="1">
        <f>$C$19*J18</f>
        <v>4</v>
      </c>
      <c r="K19" s="1"/>
      <c r="L19">
        <f t="shared" si="3"/>
        <v>6.0628662660415973</v>
      </c>
      <c r="M19">
        <f t="shared" si="7"/>
        <v>2.6000000000000014</v>
      </c>
      <c r="O19">
        <v>13</v>
      </c>
      <c r="P19">
        <f t="shared" si="2"/>
        <v>13</v>
      </c>
      <c r="Q19">
        <v>1</v>
      </c>
      <c r="T19">
        <f t="shared" si="8"/>
        <v>1.5</v>
      </c>
      <c r="U19" s="1">
        <f t="shared" si="4"/>
        <v>0.46637432815704555</v>
      </c>
      <c r="V19">
        <f t="shared" si="5"/>
        <v>19.5</v>
      </c>
      <c r="Y19" s="1">
        <f t="shared" si="9"/>
        <v>60.628662660415969</v>
      </c>
      <c r="Z19" s="1">
        <f t="shared" si="6"/>
        <v>3.1091621877136393</v>
      </c>
    </row>
    <row r="20" spans="3:26">
      <c r="F20" t="s">
        <v>6</v>
      </c>
      <c r="G20" s="1">
        <v>1</v>
      </c>
      <c r="H20" s="1">
        <f>G20*H21</f>
        <v>1</v>
      </c>
      <c r="I20" s="1">
        <f>H20*I21</f>
        <v>1</v>
      </c>
      <c r="J20" s="1">
        <f t="shared" ref="J20" si="11">I20*J21</f>
        <v>1</v>
      </c>
      <c r="K20" s="1"/>
      <c r="L20">
        <f t="shared" si="3"/>
        <v>6.9644045063689983</v>
      </c>
      <c r="M20">
        <f t="shared" si="7"/>
        <v>2.8000000000000012</v>
      </c>
      <c r="O20">
        <v>14</v>
      </c>
      <c r="P20">
        <f t="shared" si="2"/>
        <v>14</v>
      </c>
      <c r="Q20">
        <v>1</v>
      </c>
      <c r="T20">
        <f t="shared" si="8"/>
        <v>1.5</v>
      </c>
      <c r="U20" s="1">
        <f t="shared" si="4"/>
        <v>0.49745746474064234</v>
      </c>
      <c r="V20">
        <f t="shared" si="5"/>
        <v>21</v>
      </c>
      <c r="Y20" s="1">
        <f t="shared" si="9"/>
        <v>69.644045063689987</v>
      </c>
      <c r="Z20" s="1">
        <f t="shared" si="6"/>
        <v>3.3163830982709519</v>
      </c>
    </row>
    <row r="21" spans="3:26">
      <c r="F21" t="s">
        <v>7</v>
      </c>
      <c r="G21" s="1">
        <v>1</v>
      </c>
      <c r="H21" s="1">
        <v>1</v>
      </c>
      <c r="I21" s="1">
        <v>1</v>
      </c>
      <c r="J21" s="1">
        <v>1</v>
      </c>
      <c r="K21" s="1"/>
      <c r="L21">
        <f t="shared" si="3"/>
        <v>8.0000000000000071</v>
      </c>
      <c r="M21">
        <f t="shared" si="7"/>
        <v>3.0000000000000013</v>
      </c>
      <c r="O21">
        <v>15</v>
      </c>
      <c r="P21">
        <f t="shared" si="2"/>
        <v>15</v>
      </c>
      <c r="Q21">
        <v>1</v>
      </c>
      <c r="T21">
        <f t="shared" si="8"/>
        <v>1.5</v>
      </c>
      <c r="U21" s="1">
        <f t="shared" si="4"/>
        <v>0.53333333333333333</v>
      </c>
      <c r="V21">
        <f t="shared" si="5"/>
        <v>22.5</v>
      </c>
      <c r="Y21" s="1">
        <f t="shared" si="9"/>
        <v>80.000000000000071</v>
      </c>
      <c r="Z21" s="1">
        <f t="shared" si="6"/>
        <v>3.5555555555555589</v>
      </c>
    </row>
    <row r="22" spans="3:26">
      <c r="G22" s="1"/>
      <c r="H22" s="1"/>
      <c r="I22" s="1"/>
      <c r="J22" s="1"/>
      <c r="K22" s="1"/>
      <c r="L22">
        <f t="shared" si="3"/>
        <v>9.1895868399762897</v>
      </c>
      <c r="M22">
        <f t="shared" si="7"/>
        <v>3.200000000000002</v>
      </c>
      <c r="O22">
        <v>16</v>
      </c>
      <c r="P22">
        <f t="shared" si="2"/>
        <v>16</v>
      </c>
      <c r="Q22">
        <v>1</v>
      </c>
      <c r="T22">
        <f t="shared" si="8"/>
        <v>1.5</v>
      </c>
      <c r="U22" s="1">
        <f t="shared" si="4"/>
        <v>0.57434917749851744</v>
      </c>
      <c r="V22">
        <f t="shared" si="5"/>
        <v>24</v>
      </c>
      <c r="Y22" s="1">
        <f t="shared" si="9"/>
        <v>91.89586839976289</v>
      </c>
      <c r="Z22" s="1">
        <f t="shared" si="6"/>
        <v>3.8289945166567869</v>
      </c>
    </row>
    <row r="23" spans="3:26">
      <c r="G23" s="1"/>
      <c r="H23" s="1"/>
      <c r="I23" s="1"/>
      <c r="J23" s="1"/>
      <c r="K23" s="1"/>
      <c r="L23">
        <f t="shared" si="3"/>
        <v>10.556063286183166</v>
      </c>
      <c r="M23">
        <f t="shared" si="7"/>
        <v>3.4000000000000017</v>
      </c>
      <c r="O23">
        <v>17</v>
      </c>
      <c r="P23">
        <f t="shared" si="2"/>
        <v>17</v>
      </c>
      <c r="Q23">
        <v>1</v>
      </c>
      <c r="T23">
        <f t="shared" si="8"/>
        <v>1.5</v>
      </c>
      <c r="U23" s="1">
        <f t="shared" si="4"/>
        <v>0.62094489918724449</v>
      </c>
      <c r="V23">
        <f t="shared" si="5"/>
        <v>25.5</v>
      </c>
      <c r="Y23" s="1">
        <f t="shared" si="9"/>
        <v>105.56063286183166</v>
      </c>
      <c r="Z23" s="1">
        <f t="shared" si="6"/>
        <v>4.1396326612483003</v>
      </c>
    </row>
    <row r="24" spans="3:26">
      <c r="F24" t="s">
        <v>8</v>
      </c>
      <c r="G24" s="1">
        <f>G19*G20</f>
        <v>1</v>
      </c>
      <c r="H24" s="1">
        <f t="shared" ref="H24:J24" si="12">H19*H20</f>
        <v>2</v>
      </c>
      <c r="I24" s="1">
        <f t="shared" si="12"/>
        <v>3</v>
      </c>
      <c r="J24" s="1">
        <f t="shared" si="12"/>
        <v>4</v>
      </c>
      <c r="K24" s="1"/>
      <c r="L24">
        <f t="shared" si="3"/>
        <v>12.125732532083198</v>
      </c>
      <c r="M24">
        <f t="shared" si="7"/>
        <v>3.6000000000000019</v>
      </c>
      <c r="O24">
        <v>18</v>
      </c>
      <c r="P24">
        <f t="shared" si="2"/>
        <v>18</v>
      </c>
      <c r="Q24">
        <v>1</v>
      </c>
      <c r="T24">
        <f t="shared" si="8"/>
        <v>1.5</v>
      </c>
      <c r="U24" s="1">
        <f t="shared" si="4"/>
        <v>0.67365180733795471</v>
      </c>
      <c r="V24">
        <f t="shared" si="5"/>
        <v>27</v>
      </c>
      <c r="Y24" s="1">
        <f t="shared" si="9"/>
        <v>121.25732532083198</v>
      </c>
      <c r="Z24" s="1">
        <f t="shared" si="6"/>
        <v>4.4910120489197034</v>
      </c>
    </row>
    <row r="25" spans="3:26">
      <c r="L25">
        <f t="shared" si="3"/>
        <v>13.928809012738004</v>
      </c>
      <c r="M25">
        <f t="shared" si="7"/>
        <v>3.800000000000002</v>
      </c>
      <c r="O25">
        <v>19</v>
      </c>
      <c r="P25">
        <f t="shared" si="2"/>
        <v>19</v>
      </c>
      <c r="Q25">
        <v>1</v>
      </c>
      <c r="T25">
        <f t="shared" si="8"/>
        <v>1.5</v>
      </c>
      <c r="U25" s="1">
        <f t="shared" si="4"/>
        <v>0.73309521119673604</v>
      </c>
      <c r="V25">
        <f t="shared" si="5"/>
        <v>28.5</v>
      </c>
      <c r="Y25" s="1">
        <f t="shared" si="9"/>
        <v>139.28809012738003</v>
      </c>
      <c r="Z25" s="1">
        <f t="shared" si="6"/>
        <v>4.8873014079782466</v>
      </c>
    </row>
    <row r="26" spans="3:26">
      <c r="I26" t="s">
        <v>27</v>
      </c>
      <c r="L26">
        <f t="shared" si="3"/>
        <v>16.000000000000021</v>
      </c>
      <c r="M26">
        <f t="shared" si="7"/>
        <v>4.0000000000000018</v>
      </c>
      <c r="O26" s="3">
        <v>20</v>
      </c>
      <c r="P26">
        <f t="shared" si="2"/>
        <v>20</v>
      </c>
      <c r="Q26">
        <v>1.21</v>
      </c>
      <c r="R26" t="s">
        <v>18</v>
      </c>
      <c r="S26" t="s">
        <v>31</v>
      </c>
      <c r="T26">
        <f t="shared" si="8"/>
        <v>1.8149999999999999</v>
      </c>
      <c r="U26" s="1">
        <f t="shared" si="4"/>
        <v>0.8</v>
      </c>
      <c r="V26">
        <f t="shared" si="5"/>
        <v>36.299999999999997</v>
      </c>
      <c r="Y26" s="1">
        <f t="shared" si="9"/>
        <v>160.00000000000023</v>
      </c>
      <c r="Z26" s="1">
        <f t="shared" si="6"/>
        <v>4.4077134986225959</v>
      </c>
    </row>
    <row r="27" spans="3:26">
      <c r="H27">
        <v>0</v>
      </c>
      <c r="I27">
        <f t="shared" ref="I27:I57" si="13">POWER($G$28,H27)</f>
        <v>1</v>
      </c>
      <c r="L27">
        <f t="shared" si="3"/>
        <v>18.379173679952583</v>
      </c>
      <c r="M27">
        <f t="shared" si="7"/>
        <v>4.200000000000002</v>
      </c>
      <c r="O27">
        <v>21</v>
      </c>
      <c r="P27">
        <f t="shared" si="2"/>
        <v>21</v>
      </c>
      <c r="Q27">
        <v>1</v>
      </c>
      <c r="T27">
        <f t="shared" si="8"/>
        <v>1.8149999999999999</v>
      </c>
      <c r="U27" s="1">
        <f t="shared" si="4"/>
        <v>0.87519874666440756</v>
      </c>
      <c r="V27">
        <f t="shared" si="5"/>
        <v>38.115000000000002</v>
      </c>
      <c r="Y27" s="1">
        <f t="shared" si="9"/>
        <v>183.79173679952584</v>
      </c>
      <c r="Z27" s="1">
        <f t="shared" si="6"/>
        <v>4.8220316620628578</v>
      </c>
    </row>
    <row r="28" spans="3:26">
      <c r="G28">
        <v>2</v>
      </c>
      <c r="H28">
        <v>1</v>
      </c>
      <c r="I28">
        <f t="shared" si="13"/>
        <v>2</v>
      </c>
      <c r="L28">
        <f t="shared" si="3"/>
        <v>21.112126572366336</v>
      </c>
      <c r="M28">
        <f t="shared" si="7"/>
        <v>4.4000000000000021</v>
      </c>
      <c r="O28">
        <v>22</v>
      </c>
      <c r="P28">
        <f t="shared" si="2"/>
        <v>22</v>
      </c>
      <c r="Q28">
        <v>1</v>
      </c>
      <c r="T28">
        <f t="shared" si="8"/>
        <v>1.8149999999999999</v>
      </c>
      <c r="U28" s="1">
        <f t="shared" si="4"/>
        <v>0.9596421169257412</v>
      </c>
      <c r="V28">
        <f t="shared" si="5"/>
        <v>39.93</v>
      </c>
      <c r="Y28" s="1">
        <f t="shared" si="9"/>
        <v>211.12126572366336</v>
      </c>
      <c r="Z28" s="1">
        <f t="shared" si="6"/>
        <v>5.287284390775441</v>
      </c>
    </row>
    <row r="29" spans="3:26">
      <c r="H29">
        <v>2</v>
      </c>
      <c r="I29">
        <f t="shared" si="13"/>
        <v>4</v>
      </c>
      <c r="L29">
        <f t="shared" si="3"/>
        <v>24.251465064166407</v>
      </c>
      <c r="M29">
        <f t="shared" si="7"/>
        <v>4.6000000000000023</v>
      </c>
      <c r="O29">
        <v>23</v>
      </c>
      <c r="P29">
        <f t="shared" si="2"/>
        <v>23</v>
      </c>
      <c r="Q29">
        <v>1</v>
      </c>
      <c r="T29">
        <f t="shared" si="8"/>
        <v>1.8149999999999999</v>
      </c>
      <c r="U29" s="1">
        <f t="shared" si="4"/>
        <v>1.0544115245289729</v>
      </c>
      <c r="V29">
        <f t="shared" si="5"/>
        <v>41.744999999999997</v>
      </c>
      <c r="Y29" s="1">
        <f t="shared" si="9"/>
        <v>242.51465064166408</v>
      </c>
      <c r="Z29" s="1">
        <f t="shared" si="6"/>
        <v>5.8094298872119801</v>
      </c>
    </row>
    <row r="30" spans="3:26">
      <c r="H30">
        <v>3</v>
      </c>
      <c r="I30">
        <f t="shared" si="13"/>
        <v>8</v>
      </c>
      <c r="L30">
        <f t="shared" si="3"/>
        <v>27.857618025476015</v>
      </c>
      <c r="M30">
        <f t="shared" si="7"/>
        <v>4.8000000000000025</v>
      </c>
      <c r="O30">
        <v>24</v>
      </c>
      <c r="P30">
        <f t="shared" si="2"/>
        <v>24</v>
      </c>
      <c r="Q30">
        <v>1</v>
      </c>
      <c r="T30">
        <f t="shared" si="8"/>
        <v>1.8149999999999999</v>
      </c>
      <c r="U30" s="1">
        <f t="shared" si="4"/>
        <v>1.1607340843948326</v>
      </c>
      <c r="V30">
        <f t="shared" si="5"/>
        <v>43.56</v>
      </c>
      <c r="Y30" s="1">
        <f t="shared" si="9"/>
        <v>278.57618025476017</v>
      </c>
      <c r="Z30" s="1">
        <f t="shared" si="6"/>
        <v>6.395229115123052</v>
      </c>
    </row>
    <row r="31" spans="3:26">
      <c r="H31">
        <v>4</v>
      </c>
      <c r="I31">
        <f t="shared" si="13"/>
        <v>16</v>
      </c>
      <c r="L31">
        <f t="shared" si="3"/>
        <v>32.000000000000057</v>
      </c>
      <c r="M31">
        <f t="shared" si="7"/>
        <v>5.0000000000000027</v>
      </c>
      <c r="O31">
        <v>25</v>
      </c>
      <c r="P31">
        <f t="shared" si="2"/>
        <v>25</v>
      </c>
      <c r="Q31">
        <v>1</v>
      </c>
      <c r="T31">
        <f t="shared" si="8"/>
        <v>1.8149999999999999</v>
      </c>
      <c r="U31" s="1">
        <f t="shared" si="4"/>
        <v>1.28</v>
      </c>
      <c r="V31">
        <f t="shared" si="5"/>
        <v>45.375</v>
      </c>
      <c r="Y31" s="1">
        <f t="shared" si="9"/>
        <v>320.00000000000057</v>
      </c>
      <c r="Z31" s="1">
        <f t="shared" si="6"/>
        <v>7.0523415977961559</v>
      </c>
    </row>
    <row r="32" spans="3:26">
      <c r="H32">
        <v>5</v>
      </c>
      <c r="I32">
        <f t="shared" si="13"/>
        <v>32</v>
      </c>
      <c r="L32">
        <f t="shared" si="3"/>
        <v>36.75834735990518</v>
      </c>
      <c r="M32">
        <f t="shared" si="7"/>
        <v>5.2000000000000028</v>
      </c>
      <c r="O32">
        <v>26</v>
      </c>
      <c r="P32">
        <f t="shared" si="2"/>
        <v>26</v>
      </c>
      <c r="Q32">
        <v>1</v>
      </c>
      <c r="T32">
        <f t="shared" si="8"/>
        <v>1.8149999999999999</v>
      </c>
      <c r="U32" s="1">
        <f t="shared" si="4"/>
        <v>1.4137825907655817</v>
      </c>
      <c r="V32">
        <f t="shared" si="5"/>
        <v>47.19</v>
      </c>
      <c r="Y32" s="1">
        <f t="shared" si="9"/>
        <v>367.58347359905179</v>
      </c>
      <c r="Z32" s="1">
        <f t="shared" si="6"/>
        <v>7.7894357617938503</v>
      </c>
    </row>
    <row r="33" spans="8:26">
      <c r="H33">
        <v>6</v>
      </c>
      <c r="I33">
        <f t="shared" si="13"/>
        <v>64</v>
      </c>
      <c r="L33">
        <f t="shared" si="3"/>
        <v>42.224253144732685</v>
      </c>
      <c r="M33">
        <f t="shared" si="7"/>
        <v>5.400000000000003</v>
      </c>
      <c r="O33">
        <v>27</v>
      </c>
      <c r="P33">
        <f t="shared" si="2"/>
        <v>27</v>
      </c>
      <c r="Q33">
        <v>1</v>
      </c>
      <c r="T33">
        <f t="shared" si="8"/>
        <v>1.8149999999999999</v>
      </c>
      <c r="U33" s="1">
        <f t="shared" si="4"/>
        <v>1.5638612275826895</v>
      </c>
      <c r="V33">
        <f t="shared" si="5"/>
        <v>49.004999999999995</v>
      </c>
      <c r="Y33" s="1">
        <f t="shared" si="9"/>
        <v>422.24253144732688</v>
      </c>
      <c r="Z33" s="1">
        <f t="shared" si="6"/>
        <v>8.6163153034859086</v>
      </c>
    </row>
    <row r="34" spans="8:26">
      <c r="H34">
        <v>7</v>
      </c>
      <c r="I34">
        <f t="shared" si="13"/>
        <v>128</v>
      </c>
      <c r="L34">
        <f t="shared" si="3"/>
        <v>48.502930128332828</v>
      </c>
      <c r="M34">
        <f t="shared" si="7"/>
        <v>5.6000000000000032</v>
      </c>
      <c r="O34">
        <v>28</v>
      </c>
      <c r="P34">
        <f t="shared" si="2"/>
        <v>28</v>
      </c>
      <c r="Q34">
        <v>1</v>
      </c>
      <c r="T34">
        <f t="shared" si="8"/>
        <v>1.8149999999999999</v>
      </c>
      <c r="U34" s="1">
        <f t="shared" si="4"/>
        <v>1.7322475045833123</v>
      </c>
      <c r="V34">
        <f t="shared" si="5"/>
        <v>50.82</v>
      </c>
      <c r="Y34" s="1">
        <f t="shared" si="9"/>
        <v>485.02930128332827</v>
      </c>
      <c r="Z34" s="1">
        <f t="shared" si="6"/>
        <v>9.5440633861339688</v>
      </c>
    </row>
    <row r="35" spans="8:26">
      <c r="H35">
        <v>8</v>
      </c>
      <c r="I35">
        <f t="shared" si="13"/>
        <v>256</v>
      </c>
      <c r="L35">
        <f t="shared" si="3"/>
        <v>55.715236050952051</v>
      </c>
      <c r="M35">
        <f t="shared" si="7"/>
        <v>5.8000000000000034</v>
      </c>
      <c r="O35">
        <v>29</v>
      </c>
      <c r="P35">
        <f t="shared" si="2"/>
        <v>29</v>
      </c>
      <c r="Q35">
        <v>1</v>
      </c>
      <c r="T35">
        <f t="shared" si="8"/>
        <v>1.8149999999999999</v>
      </c>
      <c r="U35" s="1">
        <f t="shared" si="4"/>
        <v>1.9212150362397231</v>
      </c>
      <c r="V35">
        <f t="shared" si="5"/>
        <v>52.634999999999998</v>
      </c>
      <c r="Y35" s="1">
        <f t="shared" si="9"/>
        <v>557.15236050952046</v>
      </c>
      <c r="Z35" s="1">
        <f t="shared" si="6"/>
        <v>10.585206811238159</v>
      </c>
    </row>
    <row r="36" spans="8:26">
      <c r="H36">
        <v>9</v>
      </c>
      <c r="I36">
        <f t="shared" si="13"/>
        <v>512</v>
      </c>
      <c r="L36">
        <f t="shared" si="3"/>
        <v>64.000000000000114</v>
      </c>
      <c r="M36">
        <f t="shared" si="7"/>
        <v>6.0000000000000027</v>
      </c>
      <c r="O36" s="3">
        <v>30</v>
      </c>
      <c r="P36">
        <f t="shared" si="2"/>
        <v>30</v>
      </c>
      <c r="Q36">
        <v>2</v>
      </c>
      <c r="T36">
        <f>Q36*T35</f>
        <v>3.63</v>
      </c>
      <c r="U36" s="1">
        <f t="shared" si="4"/>
        <v>2.1333333333333333</v>
      </c>
      <c r="V36">
        <f t="shared" si="5"/>
        <v>108.89999999999999</v>
      </c>
      <c r="Y36" s="1">
        <f t="shared" si="9"/>
        <v>640.00000000000114</v>
      </c>
      <c r="Z36" s="1">
        <f t="shared" si="6"/>
        <v>5.8769513314967972</v>
      </c>
    </row>
    <row r="37" spans="8:26">
      <c r="H37">
        <v>10</v>
      </c>
      <c r="I37">
        <f t="shared" si="13"/>
        <v>1024</v>
      </c>
      <c r="J37">
        <f>I37/512</f>
        <v>2</v>
      </c>
      <c r="L37">
        <f t="shared" si="3"/>
        <v>73.516694719810388</v>
      </c>
      <c r="M37">
        <f t="shared" si="7"/>
        <v>6.2000000000000037</v>
      </c>
      <c r="O37">
        <v>31</v>
      </c>
      <c r="P37">
        <f t="shared" si="2"/>
        <v>31</v>
      </c>
      <c r="Q37">
        <v>1</v>
      </c>
      <c r="T37">
        <f t="shared" si="8"/>
        <v>3.63</v>
      </c>
      <c r="U37" s="1">
        <f t="shared" si="4"/>
        <v>2.3715062812842005</v>
      </c>
      <c r="V37">
        <f t="shared" si="5"/>
        <v>112.53</v>
      </c>
      <c r="Y37" s="1">
        <f t="shared" si="9"/>
        <v>735.16694719810391</v>
      </c>
      <c r="Z37" s="1">
        <f t="shared" si="6"/>
        <v>6.5330751550529094</v>
      </c>
    </row>
    <row r="38" spans="8:26">
      <c r="H38">
        <v>11</v>
      </c>
      <c r="I38">
        <f t="shared" si="13"/>
        <v>2048</v>
      </c>
      <c r="J38">
        <f t="shared" ref="J38:J57" si="14">I38/16</f>
        <v>128</v>
      </c>
      <c r="L38">
        <f t="shared" si="3"/>
        <v>84.448506289465413</v>
      </c>
      <c r="M38">
        <f t="shared" si="7"/>
        <v>6.4000000000000039</v>
      </c>
      <c r="O38">
        <v>32</v>
      </c>
      <c r="P38">
        <f t="shared" si="2"/>
        <v>32</v>
      </c>
      <c r="Q38">
        <v>1</v>
      </c>
      <c r="T38">
        <f t="shared" si="8"/>
        <v>3.63</v>
      </c>
      <c r="U38" s="1">
        <f t="shared" si="4"/>
        <v>2.6390158215457875</v>
      </c>
      <c r="V38">
        <f t="shared" si="5"/>
        <v>116.16</v>
      </c>
      <c r="Y38" s="1">
        <f t="shared" si="9"/>
        <v>844.48506289465411</v>
      </c>
      <c r="Z38" s="1">
        <f t="shared" si="6"/>
        <v>7.2700160373162372</v>
      </c>
    </row>
    <row r="39" spans="8:26">
      <c r="H39">
        <v>12</v>
      </c>
      <c r="I39">
        <f t="shared" si="13"/>
        <v>4096</v>
      </c>
      <c r="J39">
        <f t="shared" si="14"/>
        <v>256</v>
      </c>
      <c r="L39">
        <f t="shared" si="3"/>
        <v>97.005860256665699</v>
      </c>
      <c r="M39">
        <f t="shared" si="7"/>
        <v>6.6000000000000032</v>
      </c>
      <c r="O39">
        <v>33</v>
      </c>
      <c r="P39">
        <f t="shared" si="2"/>
        <v>33</v>
      </c>
      <c r="Q39">
        <v>1</v>
      </c>
      <c r="T39">
        <f t="shared" si="8"/>
        <v>3.63</v>
      </c>
      <c r="U39" s="1">
        <f t="shared" si="4"/>
        <v>2.9395715229292585</v>
      </c>
      <c r="V39">
        <f t="shared" si="5"/>
        <v>119.78999999999999</v>
      </c>
      <c r="Y39" s="1">
        <f t="shared" si="9"/>
        <v>970.05860256665699</v>
      </c>
      <c r="Z39" s="1">
        <f t="shared" si="6"/>
        <v>8.0979931761136736</v>
      </c>
    </row>
    <row r="40" spans="8:26">
      <c r="H40">
        <v>13</v>
      </c>
      <c r="I40">
        <f t="shared" si="13"/>
        <v>8192</v>
      </c>
      <c r="J40">
        <f t="shared" si="14"/>
        <v>512</v>
      </c>
      <c r="L40">
        <f t="shared" si="3"/>
        <v>111.43047210190414</v>
      </c>
      <c r="M40">
        <f t="shared" si="7"/>
        <v>6.8000000000000034</v>
      </c>
      <c r="O40">
        <v>34</v>
      </c>
      <c r="P40">
        <f t="shared" si="2"/>
        <v>34</v>
      </c>
      <c r="Q40">
        <v>1</v>
      </c>
      <c r="T40">
        <f t="shared" si="8"/>
        <v>3.63</v>
      </c>
      <c r="U40" s="1">
        <f t="shared" si="4"/>
        <v>3.277366826526587</v>
      </c>
      <c r="V40">
        <f t="shared" si="5"/>
        <v>123.42</v>
      </c>
      <c r="Y40" s="1">
        <f t="shared" si="9"/>
        <v>1114.3047210190414</v>
      </c>
      <c r="Z40" s="1">
        <f t="shared" si="6"/>
        <v>9.0285587507619613</v>
      </c>
    </row>
    <row r="41" spans="8:26">
      <c r="H41">
        <v>14</v>
      </c>
      <c r="I41">
        <f t="shared" si="13"/>
        <v>16384</v>
      </c>
      <c r="J41">
        <f t="shared" si="14"/>
        <v>1024</v>
      </c>
      <c r="L41">
        <f t="shared" si="3"/>
        <v>128.00000000000031</v>
      </c>
      <c r="M41">
        <f t="shared" si="7"/>
        <v>7.0000000000000036</v>
      </c>
      <c r="O41">
        <v>35</v>
      </c>
      <c r="P41">
        <f t="shared" si="2"/>
        <v>35</v>
      </c>
      <c r="Q41">
        <v>1</v>
      </c>
      <c r="T41">
        <f t="shared" si="8"/>
        <v>3.63</v>
      </c>
      <c r="U41" s="1">
        <f t="shared" si="4"/>
        <v>3.657142857142857</v>
      </c>
      <c r="V41">
        <f t="shared" si="5"/>
        <v>127.05</v>
      </c>
      <c r="Y41" s="1">
        <f t="shared" si="9"/>
        <v>1280.0000000000032</v>
      </c>
      <c r="Z41" s="1">
        <f t="shared" si="6"/>
        <v>10.074773711137373</v>
      </c>
    </row>
    <row r="42" spans="8:26">
      <c r="H42">
        <v>15</v>
      </c>
      <c r="I42">
        <f t="shared" si="13"/>
        <v>32768</v>
      </c>
      <c r="J42">
        <f t="shared" si="14"/>
        <v>2048</v>
      </c>
      <c r="L42">
        <f t="shared" si="3"/>
        <v>147.03338943962083</v>
      </c>
      <c r="M42">
        <f t="shared" si="7"/>
        <v>7.2000000000000037</v>
      </c>
      <c r="O42">
        <v>36</v>
      </c>
      <c r="P42">
        <f t="shared" si="2"/>
        <v>36</v>
      </c>
      <c r="Q42">
        <v>1</v>
      </c>
      <c r="T42">
        <f t="shared" si="8"/>
        <v>3.63</v>
      </c>
      <c r="U42" s="1">
        <f t="shared" si="4"/>
        <v>4.0842608177672339</v>
      </c>
      <c r="V42">
        <f t="shared" si="5"/>
        <v>130.68</v>
      </c>
      <c r="Y42" s="1">
        <f t="shared" si="9"/>
        <v>1470.3338943962083</v>
      </c>
      <c r="Z42" s="1">
        <f t="shared" si="6"/>
        <v>11.251407211480014</v>
      </c>
    </row>
    <row r="43" spans="8:26">
      <c r="H43">
        <v>16</v>
      </c>
      <c r="I43">
        <f t="shared" si="13"/>
        <v>65536</v>
      </c>
      <c r="J43">
        <f t="shared" si="14"/>
        <v>4096</v>
      </c>
      <c r="L43">
        <f t="shared" si="3"/>
        <v>168.89701257893086</v>
      </c>
      <c r="M43">
        <f t="shared" si="7"/>
        <v>7.4000000000000039</v>
      </c>
      <c r="O43">
        <v>37</v>
      </c>
      <c r="P43">
        <f t="shared" si="2"/>
        <v>37</v>
      </c>
      <c r="Q43">
        <v>1</v>
      </c>
      <c r="T43">
        <f t="shared" si="8"/>
        <v>3.63</v>
      </c>
      <c r="U43" s="1">
        <f t="shared" si="4"/>
        <v>4.5647841237548761</v>
      </c>
      <c r="V43">
        <f t="shared" si="5"/>
        <v>134.31</v>
      </c>
      <c r="Y43" s="1">
        <f t="shared" si="9"/>
        <v>1688.9701257893084</v>
      </c>
      <c r="Z43" s="1">
        <f t="shared" si="6"/>
        <v>12.575162875357817</v>
      </c>
    </row>
    <row r="44" spans="8:26">
      <c r="H44">
        <v>17</v>
      </c>
      <c r="I44">
        <f t="shared" si="13"/>
        <v>131072</v>
      </c>
      <c r="J44">
        <f t="shared" si="14"/>
        <v>8192</v>
      </c>
      <c r="L44">
        <f t="shared" si="3"/>
        <v>194.01172051333143</v>
      </c>
      <c r="M44">
        <f t="shared" si="7"/>
        <v>7.6000000000000041</v>
      </c>
      <c r="O44">
        <v>38</v>
      </c>
      <c r="P44">
        <f t="shared" si="2"/>
        <v>38</v>
      </c>
      <c r="Q44">
        <v>1</v>
      </c>
      <c r="T44">
        <f t="shared" si="8"/>
        <v>3.63</v>
      </c>
      <c r="U44" s="1">
        <f t="shared" si="4"/>
        <v>5.1055715924560765</v>
      </c>
      <c r="V44">
        <f t="shared" si="5"/>
        <v>137.94</v>
      </c>
      <c r="Y44" s="1">
        <f t="shared" si="9"/>
        <v>1940.1172051333142</v>
      </c>
      <c r="Z44" s="1">
        <f t="shared" si="6"/>
        <v>14.064935516407962</v>
      </c>
    </row>
    <row r="45" spans="8:26">
      <c r="H45">
        <v>18</v>
      </c>
      <c r="I45">
        <f t="shared" si="13"/>
        <v>262144</v>
      </c>
      <c r="J45">
        <f t="shared" si="14"/>
        <v>16384</v>
      </c>
      <c r="L45">
        <f t="shared" si="3"/>
        <v>222.86094420380837</v>
      </c>
      <c r="M45">
        <f t="shared" si="7"/>
        <v>7.8000000000000034</v>
      </c>
      <c r="O45">
        <v>39</v>
      </c>
      <c r="P45">
        <f t="shared" si="2"/>
        <v>39</v>
      </c>
      <c r="Q45">
        <v>1</v>
      </c>
      <c r="T45">
        <f t="shared" si="8"/>
        <v>3.63</v>
      </c>
      <c r="U45" s="1">
        <f t="shared" si="4"/>
        <v>5.7143831847130242</v>
      </c>
      <c r="V45">
        <f t="shared" si="5"/>
        <v>141.57</v>
      </c>
      <c r="Y45" s="1">
        <f t="shared" si="9"/>
        <v>2228.6094420380837</v>
      </c>
      <c r="Z45" s="1">
        <f t="shared" si="6"/>
        <v>15.742102437225993</v>
      </c>
    </row>
    <row r="46" spans="8:26">
      <c r="H46">
        <v>19</v>
      </c>
      <c r="I46">
        <f t="shared" si="13"/>
        <v>524288</v>
      </c>
      <c r="J46">
        <f t="shared" si="14"/>
        <v>32768</v>
      </c>
      <c r="L46">
        <f t="shared" si="3"/>
        <v>256.00000000000068</v>
      </c>
      <c r="M46">
        <f t="shared" si="7"/>
        <v>8.0000000000000036</v>
      </c>
      <c r="O46" s="3">
        <v>40</v>
      </c>
      <c r="P46">
        <f t="shared" si="2"/>
        <v>40</v>
      </c>
      <c r="Q46">
        <v>1.5</v>
      </c>
      <c r="R46" t="s">
        <v>17</v>
      </c>
      <c r="S46" t="s">
        <v>25</v>
      </c>
      <c r="T46">
        <f t="shared" si="8"/>
        <v>5.4450000000000003</v>
      </c>
      <c r="U46" s="1">
        <f t="shared" si="4"/>
        <v>6.4</v>
      </c>
      <c r="V46">
        <f t="shared" si="5"/>
        <v>217.8</v>
      </c>
      <c r="Y46" s="1">
        <f t="shared" si="9"/>
        <v>2560.0000000000068</v>
      </c>
      <c r="Z46" s="1">
        <f t="shared" si="6"/>
        <v>11.753902662993603</v>
      </c>
    </row>
    <row r="47" spans="8:26">
      <c r="H47">
        <v>20</v>
      </c>
      <c r="I47">
        <f t="shared" si="13"/>
        <v>1048576</v>
      </c>
      <c r="J47">
        <f t="shared" si="14"/>
        <v>65536</v>
      </c>
      <c r="L47">
        <f t="shared" si="3"/>
        <v>294.06677887924178</v>
      </c>
      <c r="M47">
        <f t="shared" si="7"/>
        <v>8.2000000000000046</v>
      </c>
      <c r="O47">
        <v>41</v>
      </c>
      <c r="P47">
        <f t="shared" si="2"/>
        <v>41</v>
      </c>
      <c r="Q47">
        <v>1</v>
      </c>
      <c r="T47">
        <f t="shared" si="8"/>
        <v>5.4450000000000003</v>
      </c>
      <c r="U47" s="1">
        <f t="shared" si="4"/>
        <v>7.1723604604692968</v>
      </c>
      <c r="V47">
        <f t="shared" si="5"/>
        <v>223.245</v>
      </c>
      <c r="Y47" s="1">
        <f t="shared" si="9"/>
        <v>2940.6677887924179</v>
      </c>
      <c r="Z47" s="1">
        <f t="shared" si="6"/>
        <v>13.172379174415632</v>
      </c>
    </row>
    <row r="48" spans="8:26">
      <c r="H48">
        <v>21</v>
      </c>
      <c r="I48">
        <f t="shared" si="13"/>
        <v>2097152</v>
      </c>
      <c r="J48">
        <f t="shared" si="14"/>
        <v>131072</v>
      </c>
      <c r="L48">
        <f t="shared" si="3"/>
        <v>337.79402515786188</v>
      </c>
      <c r="M48">
        <f t="shared" si="7"/>
        <v>8.4000000000000039</v>
      </c>
      <c r="O48">
        <v>42</v>
      </c>
      <c r="P48">
        <f t="shared" si="2"/>
        <v>42</v>
      </c>
      <c r="Q48">
        <v>1</v>
      </c>
      <c r="T48">
        <f t="shared" si="8"/>
        <v>5.4450000000000003</v>
      </c>
      <c r="U48" s="1">
        <f t="shared" si="4"/>
        <v>8.0427148847109731</v>
      </c>
      <c r="V48">
        <f t="shared" si="5"/>
        <v>228.69</v>
      </c>
      <c r="Y48" s="1">
        <f t="shared" si="9"/>
        <v>3377.9402515786187</v>
      </c>
      <c r="Z48" s="1">
        <f t="shared" si="6"/>
        <v>14.770826234547286</v>
      </c>
    </row>
    <row r="49" spans="8:26">
      <c r="H49">
        <v>22</v>
      </c>
      <c r="I49">
        <f t="shared" si="13"/>
        <v>4194304</v>
      </c>
      <c r="J49">
        <f t="shared" si="14"/>
        <v>262144</v>
      </c>
      <c r="L49">
        <f t="shared" si="3"/>
        <v>388.02344102666302</v>
      </c>
      <c r="M49">
        <f t="shared" si="7"/>
        <v>8.6000000000000032</v>
      </c>
      <c r="O49">
        <v>43</v>
      </c>
      <c r="P49">
        <f t="shared" si="2"/>
        <v>43</v>
      </c>
      <c r="Q49">
        <v>1</v>
      </c>
      <c r="T49">
        <f t="shared" si="8"/>
        <v>5.4450000000000003</v>
      </c>
      <c r="U49" s="1">
        <f t="shared" si="4"/>
        <v>9.0238009541084168</v>
      </c>
      <c r="V49">
        <f t="shared" si="5"/>
        <v>234.13500000000002</v>
      </c>
      <c r="Y49" s="1">
        <f t="shared" si="9"/>
        <v>3880.2344102666302</v>
      </c>
      <c r="Z49" s="1">
        <f t="shared" si="6"/>
        <v>16.572637197627991</v>
      </c>
    </row>
    <row r="50" spans="8:26">
      <c r="H50">
        <v>23</v>
      </c>
      <c r="I50">
        <f t="shared" si="13"/>
        <v>8388608</v>
      </c>
      <c r="J50">
        <f t="shared" si="14"/>
        <v>524288</v>
      </c>
      <c r="L50">
        <f t="shared" si="3"/>
        <v>445.72188840761686</v>
      </c>
      <c r="M50">
        <f t="shared" si="7"/>
        <v>8.8000000000000043</v>
      </c>
      <c r="O50">
        <v>44</v>
      </c>
      <c r="P50">
        <f t="shared" si="2"/>
        <v>44</v>
      </c>
      <c r="Q50">
        <v>1</v>
      </c>
      <c r="T50">
        <f t="shared" si="8"/>
        <v>5.4450000000000003</v>
      </c>
      <c r="U50" s="1">
        <f t="shared" si="4"/>
        <v>10.130042918354897</v>
      </c>
      <c r="V50">
        <f t="shared" si="5"/>
        <v>239.58</v>
      </c>
      <c r="Y50" s="1">
        <f t="shared" si="9"/>
        <v>4457.2188840761683</v>
      </c>
      <c r="Z50" s="1">
        <f t="shared" si="6"/>
        <v>18.604302880357992</v>
      </c>
    </row>
    <row r="51" spans="8:26">
      <c r="H51">
        <v>24</v>
      </c>
      <c r="I51">
        <f t="shared" si="13"/>
        <v>16777216</v>
      </c>
      <c r="J51">
        <f t="shared" si="14"/>
        <v>1048576</v>
      </c>
      <c r="L51">
        <f t="shared" si="3"/>
        <v>512.00000000000148</v>
      </c>
      <c r="M51">
        <f t="shared" si="7"/>
        <v>9.0000000000000036</v>
      </c>
      <c r="O51">
        <v>45</v>
      </c>
      <c r="P51">
        <f t="shared" si="2"/>
        <v>45</v>
      </c>
      <c r="Q51">
        <v>1</v>
      </c>
      <c r="T51">
        <f t="shared" si="8"/>
        <v>5.4450000000000003</v>
      </c>
      <c r="U51" s="1">
        <f t="shared" si="4"/>
        <v>11.377777777777778</v>
      </c>
      <c r="V51">
        <f t="shared" si="5"/>
        <v>245.02500000000001</v>
      </c>
      <c r="Y51" s="1">
        <f t="shared" si="9"/>
        <v>5120.0000000000146</v>
      </c>
      <c r="Z51" s="1">
        <f t="shared" si="6"/>
        <v>20.895826956433076</v>
      </c>
    </row>
    <row r="52" spans="8:26">
      <c r="H52">
        <v>25</v>
      </c>
      <c r="I52">
        <f t="shared" si="13"/>
        <v>33554432</v>
      </c>
      <c r="J52">
        <f t="shared" si="14"/>
        <v>2097152</v>
      </c>
      <c r="L52">
        <f t="shared" si="3"/>
        <v>588.13355775848368</v>
      </c>
      <c r="M52">
        <f t="shared" si="7"/>
        <v>9.2000000000000046</v>
      </c>
      <c r="O52">
        <v>46</v>
      </c>
      <c r="P52">
        <f t="shared" si="2"/>
        <v>46</v>
      </c>
      <c r="Q52">
        <v>1</v>
      </c>
      <c r="T52">
        <f t="shared" si="8"/>
        <v>5.4450000000000003</v>
      </c>
      <c r="U52" s="1">
        <f t="shared" si="4"/>
        <v>12.7855121251844</v>
      </c>
      <c r="V52">
        <f t="shared" si="5"/>
        <v>250.47000000000003</v>
      </c>
      <c r="Y52" s="1">
        <f t="shared" si="9"/>
        <v>5881.3355775848368</v>
      </c>
      <c r="Z52" s="1">
        <f t="shared" si="6"/>
        <v>23.481197658740911</v>
      </c>
    </row>
    <row r="53" spans="8:26">
      <c r="H53">
        <v>26</v>
      </c>
      <c r="I53">
        <f t="shared" si="13"/>
        <v>67108864</v>
      </c>
      <c r="J53">
        <f t="shared" si="14"/>
        <v>4194304</v>
      </c>
      <c r="L53">
        <f t="shared" si="3"/>
        <v>675.58805031572388</v>
      </c>
      <c r="M53">
        <f t="shared" si="7"/>
        <v>9.4000000000000039</v>
      </c>
      <c r="O53">
        <v>47</v>
      </c>
      <c r="P53">
        <f t="shared" si="2"/>
        <v>47</v>
      </c>
      <c r="Q53">
        <v>1</v>
      </c>
      <c r="T53">
        <f t="shared" si="8"/>
        <v>5.4450000000000003</v>
      </c>
      <c r="U53" s="1">
        <f t="shared" si="4"/>
        <v>14.374213836504719</v>
      </c>
      <c r="V53">
        <f t="shared" si="5"/>
        <v>255.91500000000002</v>
      </c>
      <c r="Y53" s="1">
        <f t="shared" si="9"/>
        <v>6755.8805031572392</v>
      </c>
      <c r="Z53" s="1">
        <f t="shared" si="6"/>
        <v>26.398923483020685</v>
      </c>
    </row>
    <row r="54" spans="8:26">
      <c r="H54">
        <v>27</v>
      </c>
      <c r="I54">
        <f t="shared" si="13"/>
        <v>134217728</v>
      </c>
      <c r="J54">
        <f t="shared" si="14"/>
        <v>8388608</v>
      </c>
      <c r="L54">
        <f t="shared" si="3"/>
        <v>776.04688205332627</v>
      </c>
      <c r="M54">
        <f t="shared" si="7"/>
        <v>9.600000000000005</v>
      </c>
      <c r="O54">
        <v>48</v>
      </c>
      <c r="P54">
        <f t="shared" si="2"/>
        <v>48</v>
      </c>
      <c r="Q54">
        <v>1</v>
      </c>
      <c r="T54">
        <f t="shared" si="8"/>
        <v>5.4450000000000003</v>
      </c>
      <c r="U54" s="1">
        <f t="shared" si="4"/>
        <v>16.167643376110927</v>
      </c>
      <c r="V54">
        <f t="shared" si="5"/>
        <v>261.36</v>
      </c>
      <c r="Y54" s="1">
        <f t="shared" si="9"/>
        <v>7760.4688205332623</v>
      </c>
      <c r="Z54" s="1">
        <f t="shared" si="6"/>
        <v>29.692641645750161</v>
      </c>
    </row>
    <row r="55" spans="8:26">
      <c r="H55">
        <v>28</v>
      </c>
      <c r="I55">
        <f t="shared" si="13"/>
        <v>268435456</v>
      </c>
      <c r="J55">
        <f t="shared" si="14"/>
        <v>16777216</v>
      </c>
      <c r="L55">
        <f t="shared" si="3"/>
        <v>891.44377681523406</v>
      </c>
      <c r="M55">
        <f t="shared" si="7"/>
        <v>9.800000000000006</v>
      </c>
      <c r="O55">
        <v>49</v>
      </c>
      <c r="P55">
        <f t="shared" si="2"/>
        <v>49</v>
      </c>
      <c r="Q55">
        <v>1</v>
      </c>
      <c r="T55">
        <f t="shared" si="8"/>
        <v>5.4450000000000003</v>
      </c>
      <c r="U55" s="1">
        <f t="shared" si="4"/>
        <v>18.192730139086351</v>
      </c>
      <c r="V55">
        <f t="shared" si="5"/>
        <v>266.80500000000001</v>
      </c>
      <c r="Y55" s="1">
        <f t="shared" si="9"/>
        <v>8914.4377681523401</v>
      </c>
      <c r="Z55" s="1">
        <f t="shared" si="6"/>
        <v>33.411809254520492</v>
      </c>
    </row>
    <row r="56" spans="8:26">
      <c r="H56">
        <v>29</v>
      </c>
      <c r="I56">
        <f t="shared" si="13"/>
        <v>536870912</v>
      </c>
      <c r="J56">
        <f t="shared" si="14"/>
        <v>33554432</v>
      </c>
      <c r="L56">
        <f t="shared" si="3"/>
        <v>1024.0000000000034</v>
      </c>
      <c r="M56">
        <f t="shared" si="7"/>
        <v>10.000000000000005</v>
      </c>
      <c r="N56" t="s">
        <v>28</v>
      </c>
      <c r="O56" s="3">
        <v>50</v>
      </c>
      <c r="P56">
        <f t="shared" si="2"/>
        <v>50</v>
      </c>
      <c r="Q56">
        <v>2.5</v>
      </c>
      <c r="T56">
        <f t="shared" si="8"/>
        <v>13.612500000000001</v>
      </c>
      <c r="U56" s="1">
        <f t="shared" si="4"/>
        <v>20.48</v>
      </c>
      <c r="V56">
        <f t="shared" si="5"/>
        <v>680.625</v>
      </c>
      <c r="Y56" s="1">
        <f t="shared" si="9"/>
        <v>10240.000000000035</v>
      </c>
      <c r="Z56" s="1">
        <f t="shared" si="6"/>
        <v>15.044995408631824</v>
      </c>
    </row>
    <row r="57" spans="8:26">
      <c r="H57">
        <v>30</v>
      </c>
      <c r="I57">
        <f t="shared" si="13"/>
        <v>1073741824</v>
      </c>
      <c r="J57">
        <f t="shared" si="14"/>
        <v>67108864</v>
      </c>
      <c r="L57">
        <f t="shared" si="3"/>
        <v>1176.2671155169678</v>
      </c>
      <c r="M57">
        <f t="shared" si="7"/>
        <v>10.200000000000005</v>
      </c>
      <c r="O57">
        <v>51</v>
      </c>
      <c r="P57">
        <f t="shared" si="2"/>
        <v>51</v>
      </c>
      <c r="Q57">
        <v>1</v>
      </c>
      <c r="T57">
        <f t="shared" si="8"/>
        <v>13.612500000000001</v>
      </c>
      <c r="U57" s="1">
        <f t="shared" si="4"/>
        <v>23.064061088567939</v>
      </c>
      <c r="V57">
        <f t="shared" si="5"/>
        <v>694.23750000000007</v>
      </c>
      <c r="Y57" s="1">
        <f t="shared" si="9"/>
        <v>11762.671155169679</v>
      </c>
      <c r="Z57" s="1">
        <f t="shared" si="6"/>
        <v>16.943295565522863</v>
      </c>
    </row>
    <row r="58" spans="8:26">
      <c r="L58">
        <f t="shared" si="3"/>
        <v>1351.1761006314484</v>
      </c>
      <c r="M58">
        <f t="shared" si="7"/>
        <v>10.400000000000006</v>
      </c>
      <c r="O58">
        <v>52</v>
      </c>
      <c r="P58">
        <f t="shared" si="2"/>
        <v>52</v>
      </c>
      <c r="Q58">
        <v>1</v>
      </c>
      <c r="T58">
        <f t="shared" si="8"/>
        <v>13.612500000000001</v>
      </c>
      <c r="U58" s="1">
        <f t="shared" si="4"/>
        <v>25.984155781373918</v>
      </c>
      <c r="V58">
        <f t="shared" si="5"/>
        <v>707.85</v>
      </c>
      <c r="Y58" s="1">
        <f t="shared" si="9"/>
        <v>13511.761006314484</v>
      </c>
      <c r="Z58" s="1">
        <f t="shared" si="6"/>
        <v>19.088452364645736</v>
      </c>
    </row>
    <row r="59" spans="8:26">
      <c r="L59">
        <f t="shared" si="3"/>
        <v>1552.093764106653</v>
      </c>
      <c r="M59">
        <f t="shared" si="7"/>
        <v>10.600000000000005</v>
      </c>
      <c r="O59">
        <v>53</v>
      </c>
      <c r="P59">
        <f t="shared" si="2"/>
        <v>53</v>
      </c>
      <c r="Q59">
        <v>1</v>
      </c>
      <c r="T59">
        <f t="shared" si="8"/>
        <v>13.612500000000001</v>
      </c>
      <c r="U59" s="1">
        <f t="shared" si="4"/>
        <v>29.284788002012249</v>
      </c>
      <c r="V59">
        <f t="shared" si="5"/>
        <v>721.46250000000009</v>
      </c>
      <c r="Y59" s="1">
        <f t="shared" si="9"/>
        <v>15520.93764106653</v>
      </c>
      <c r="Z59" s="1">
        <f t="shared" si="6"/>
        <v>21.513159230128423</v>
      </c>
    </row>
    <row r="60" spans="8:26">
      <c r="L60">
        <f t="shared" si="3"/>
        <v>1782.8875536304683</v>
      </c>
      <c r="M60">
        <f t="shared" si="7"/>
        <v>10.800000000000006</v>
      </c>
      <c r="O60">
        <v>54</v>
      </c>
      <c r="P60">
        <f t="shared" si="2"/>
        <v>54</v>
      </c>
      <c r="Q60">
        <v>1</v>
      </c>
      <c r="T60">
        <f t="shared" si="8"/>
        <v>13.612500000000001</v>
      </c>
      <c r="U60" s="1">
        <f t="shared" si="4"/>
        <v>33.016436178341898</v>
      </c>
      <c r="V60">
        <f t="shared" si="5"/>
        <v>735.07500000000005</v>
      </c>
      <c r="Y60" s="1">
        <f t="shared" si="9"/>
        <v>17828.875536304684</v>
      </c>
      <c r="Z60" s="1">
        <f t="shared" si="6"/>
        <v>24.254498569948215</v>
      </c>
    </row>
    <row r="61" spans="8:26">
      <c r="L61">
        <f t="shared" si="3"/>
        <v>2048.0000000000077</v>
      </c>
      <c r="M61">
        <f t="shared" si="7"/>
        <v>11.000000000000005</v>
      </c>
      <c r="O61">
        <v>55</v>
      </c>
      <c r="P61">
        <f t="shared" si="2"/>
        <v>55</v>
      </c>
      <c r="Q61">
        <v>1</v>
      </c>
      <c r="T61">
        <f t="shared" si="8"/>
        <v>13.612500000000001</v>
      </c>
      <c r="U61" s="1">
        <f t="shared" si="4"/>
        <v>37.236363636363635</v>
      </c>
      <c r="V61">
        <f t="shared" si="5"/>
        <v>748.6875</v>
      </c>
      <c r="Y61" s="1">
        <f t="shared" si="9"/>
        <v>20480.000000000076</v>
      </c>
      <c r="Z61" s="1">
        <f t="shared" si="6"/>
        <v>27.354537106603324</v>
      </c>
    </row>
    <row r="62" spans="8:26">
      <c r="L62">
        <f t="shared" si="3"/>
        <v>2352.5342310339365</v>
      </c>
      <c r="M62">
        <f t="shared" si="7"/>
        <v>11.200000000000006</v>
      </c>
      <c r="O62">
        <v>56</v>
      </c>
      <c r="P62">
        <f t="shared" si="2"/>
        <v>56</v>
      </c>
      <c r="Q62">
        <v>1</v>
      </c>
      <c r="T62">
        <f t="shared" si="8"/>
        <v>13.612500000000001</v>
      </c>
      <c r="U62" s="1">
        <f t="shared" si="4"/>
        <v>42.009539839891566</v>
      </c>
      <c r="V62">
        <f t="shared" si="5"/>
        <v>762.30000000000007</v>
      </c>
      <c r="Y62" s="1">
        <f t="shared" si="9"/>
        <v>23525.342310339365</v>
      </c>
      <c r="Z62" s="1">
        <f t="shared" si="6"/>
        <v>30.861002637202365</v>
      </c>
    </row>
    <row r="63" spans="8:26">
      <c r="L63">
        <f t="shared" si="3"/>
        <v>2702.3522012628982</v>
      </c>
      <c r="M63">
        <f t="shared" si="7"/>
        <v>11.400000000000006</v>
      </c>
      <c r="O63">
        <v>57</v>
      </c>
      <c r="P63">
        <f t="shared" si="2"/>
        <v>57</v>
      </c>
      <c r="Q63">
        <v>1</v>
      </c>
      <c r="T63">
        <f t="shared" si="8"/>
        <v>13.612500000000001</v>
      </c>
      <c r="U63" s="1">
        <f t="shared" si="4"/>
        <v>47.409687741454171</v>
      </c>
      <c r="V63">
        <f t="shared" si="5"/>
        <v>775.91250000000002</v>
      </c>
      <c r="Y63" s="1">
        <f t="shared" si="9"/>
        <v>27023.522012628982</v>
      </c>
      <c r="Z63" s="1">
        <f t="shared" si="6"/>
        <v>34.828053437248379</v>
      </c>
    </row>
    <row r="64" spans="8:26">
      <c r="L64">
        <f t="shared" si="3"/>
        <v>3104.1875282133069</v>
      </c>
      <c r="M64">
        <f t="shared" si="7"/>
        <v>11.600000000000007</v>
      </c>
      <c r="O64">
        <v>58</v>
      </c>
      <c r="P64">
        <f t="shared" si="2"/>
        <v>58</v>
      </c>
      <c r="Q64">
        <v>1</v>
      </c>
      <c r="T64">
        <f t="shared" si="8"/>
        <v>13.612500000000001</v>
      </c>
      <c r="U64" s="1">
        <f t="shared" si="4"/>
        <v>53.52047462436721</v>
      </c>
      <c r="V64">
        <f t="shared" si="5"/>
        <v>789.52500000000009</v>
      </c>
      <c r="Y64" s="1">
        <f t="shared" si="9"/>
        <v>31041.875282133071</v>
      </c>
      <c r="Z64" s="1">
        <f t="shared" si="6"/>
        <v>39.317153075751961</v>
      </c>
    </row>
    <row r="65" spans="12:26">
      <c r="L65">
        <f t="shared" si="3"/>
        <v>3565.7751072609381</v>
      </c>
      <c r="M65">
        <f t="shared" si="7"/>
        <v>11.800000000000008</v>
      </c>
      <c r="O65">
        <v>59</v>
      </c>
      <c r="P65">
        <f t="shared" si="2"/>
        <v>59</v>
      </c>
      <c r="Q65">
        <v>1</v>
      </c>
      <c r="T65">
        <f t="shared" si="8"/>
        <v>13.612500000000001</v>
      </c>
      <c r="U65" s="1">
        <f t="shared" si="4"/>
        <v>60.436866224761495</v>
      </c>
      <c r="V65">
        <f t="shared" si="5"/>
        <v>803.13750000000005</v>
      </c>
      <c r="Y65" s="1">
        <f t="shared" si="9"/>
        <v>35657.751072609382</v>
      </c>
      <c r="Z65" s="1">
        <f t="shared" si="6"/>
        <v>44.398065178888274</v>
      </c>
    </row>
    <row r="66" spans="12:26">
      <c r="L66">
        <f t="shared" si="3"/>
        <v>4096.0000000000164</v>
      </c>
      <c r="M66">
        <f t="shared" si="7"/>
        <v>12.000000000000007</v>
      </c>
      <c r="O66" s="3">
        <v>60</v>
      </c>
      <c r="P66">
        <f t="shared" si="2"/>
        <v>60</v>
      </c>
      <c r="Q66">
        <v>1.5</v>
      </c>
      <c r="R66" t="s">
        <v>22</v>
      </c>
      <c r="T66">
        <f t="shared" si="8"/>
        <v>20.418750000000003</v>
      </c>
      <c r="U66" s="1">
        <f t="shared" si="4"/>
        <v>68.266666666666666</v>
      </c>
      <c r="V66">
        <f t="shared" si="5"/>
        <v>1225.1250000000002</v>
      </c>
      <c r="Y66" s="1">
        <f t="shared" si="9"/>
        <v>40960.00000000016</v>
      </c>
      <c r="Z66" s="1">
        <f t="shared" si="6"/>
        <v>33.433323130292955</v>
      </c>
    </row>
    <row r="67" spans="12:26">
      <c r="L67">
        <f t="shared" si="3"/>
        <v>4705.068462067874</v>
      </c>
      <c r="M67">
        <f t="shared" si="7"/>
        <v>12.200000000000006</v>
      </c>
      <c r="O67">
        <v>61</v>
      </c>
      <c r="P67">
        <f t="shared" si="2"/>
        <v>61</v>
      </c>
      <c r="Q67">
        <v>1.5</v>
      </c>
      <c r="R67" t="s">
        <v>26</v>
      </c>
      <c r="T67">
        <f t="shared" si="8"/>
        <v>30.628125000000004</v>
      </c>
      <c r="U67" s="1">
        <f t="shared" si="4"/>
        <v>77.132269869964929</v>
      </c>
      <c r="V67">
        <f t="shared" si="5"/>
        <v>1868.3156250000002</v>
      </c>
      <c r="Y67" s="1">
        <f t="shared" si="9"/>
        <v>47050.684620678738</v>
      </c>
      <c r="Z67" s="1">
        <f t="shared" si="6"/>
        <v>25.183477561870056</v>
      </c>
    </row>
    <row r="68" spans="12:26">
      <c r="L68">
        <f t="shared" si="3"/>
        <v>5404.7044025257965</v>
      </c>
      <c r="M68">
        <f t="shared" si="7"/>
        <v>12.400000000000007</v>
      </c>
      <c r="O68">
        <v>62</v>
      </c>
      <c r="P68">
        <f t="shared" si="2"/>
        <v>62</v>
      </c>
      <c r="Q68">
        <v>1</v>
      </c>
      <c r="T68">
        <f t="shared" si="8"/>
        <v>30.628125000000004</v>
      </c>
      <c r="U68" s="1">
        <f t="shared" si="4"/>
        <v>87.172651653641466</v>
      </c>
      <c r="V68">
        <f t="shared" si="5"/>
        <v>1898.9437500000004</v>
      </c>
      <c r="Y68" s="1">
        <f t="shared" si="9"/>
        <v>54047.044025257965</v>
      </c>
      <c r="Z68" s="1">
        <f t="shared" si="6"/>
        <v>28.461635066998671</v>
      </c>
    </row>
    <row r="69" spans="12:26">
      <c r="L69">
        <f t="shared" si="3"/>
        <v>6208.3750564266165</v>
      </c>
      <c r="M69">
        <f t="shared" si="7"/>
        <v>12.600000000000007</v>
      </c>
      <c r="O69">
        <v>63</v>
      </c>
      <c r="P69">
        <f t="shared" si="2"/>
        <v>63</v>
      </c>
      <c r="Q69">
        <v>1</v>
      </c>
      <c r="T69">
        <f t="shared" si="8"/>
        <v>30.628125000000004</v>
      </c>
      <c r="U69" s="1">
        <f t="shared" si="4"/>
        <v>98.545635816295203</v>
      </c>
      <c r="V69">
        <f t="shared" si="5"/>
        <v>1929.5718750000003</v>
      </c>
      <c r="Y69" s="1">
        <f t="shared" si="9"/>
        <v>62083.750564266164</v>
      </c>
      <c r="Z69" s="1">
        <f t="shared" si="6"/>
        <v>32.174883645765284</v>
      </c>
    </row>
    <row r="70" spans="12:26">
      <c r="L70">
        <f t="shared" si="3"/>
        <v>7131.5502145218798</v>
      </c>
      <c r="M70">
        <f t="shared" si="7"/>
        <v>12.800000000000008</v>
      </c>
      <c r="O70">
        <v>64</v>
      </c>
      <c r="P70">
        <f t="shared" ref="P70:P133" si="15">$AB$1*O70</f>
        <v>64</v>
      </c>
      <c r="Q70">
        <v>1</v>
      </c>
      <c r="T70">
        <f t="shared" si="8"/>
        <v>30.628125000000004</v>
      </c>
      <c r="U70" s="1">
        <f t="shared" si="4"/>
        <v>111.43047210190382</v>
      </c>
      <c r="V70">
        <f t="shared" si="5"/>
        <v>1960.2000000000003</v>
      </c>
      <c r="Y70" s="1">
        <f t="shared" si="9"/>
        <v>71315.502145218794</v>
      </c>
      <c r="Z70" s="1">
        <f t="shared" si="6"/>
        <v>36.381747854922345</v>
      </c>
    </row>
    <row r="71" spans="12:26">
      <c r="L71">
        <f t="shared" ref="L71:L134" si="16">POWER($D$9,O71)</f>
        <v>8192.0000000000364</v>
      </c>
      <c r="M71">
        <f t="shared" ref="M71:M134" si="17">LOG(L71,2)</f>
        <v>13.000000000000007</v>
      </c>
      <c r="O71">
        <v>65</v>
      </c>
      <c r="P71">
        <f t="shared" si="15"/>
        <v>65</v>
      </c>
      <c r="Q71">
        <v>1</v>
      </c>
      <c r="T71">
        <f t="shared" si="8"/>
        <v>30.628125000000004</v>
      </c>
      <c r="U71" s="1">
        <f t="shared" ref="U71:U134" si="18">POWER(2,0.2*O71)/O71</f>
        <v>126.03076923076924</v>
      </c>
      <c r="V71">
        <f t="shared" ref="V71:V134" si="19">P71*T71</f>
        <v>1990.8281250000002</v>
      </c>
      <c r="Y71" s="1">
        <f t="shared" si="9"/>
        <v>81920.000000000364</v>
      </c>
      <c r="Z71" s="1">
        <f t="shared" ref="Z71:Z134" si="20">Y71/V71</f>
        <v>41.148705391129809</v>
      </c>
    </row>
    <row r="72" spans="12:26">
      <c r="L72">
        <f t="shared" si="16"/>
        <v>9410.1369241357534</v>
      </c>
      <c r="M72">
        <f t="shared" si="17"/>
        <v>13.200000000000006</v>
      </c>
      <c r="O72">
        <v>66</v>
      </c>
      <c r="P72">
        <f t="shared" si="15"/>
        <v>66</v>
      </c>
      <c r="Q72">
        <v>1</v>
      </c>
      <c r="T72">
        <f t="shared" ref="T72:T135" si="21">Q72*T71</f>
        <v>30.628125000000004</v>
      </c>
      <c r="U72" s="1">
        <f t="shared" si="18"/>
        <v>142.57783218387459</v>
      </c>
      <c r="V72">
        <f t="shared" si="19"/>
        <v>2021.4562500000002</v>
      </c>
      <c r="Y72" s="1">
        <f t="shared" ref="Y72:Y135" si="22">$Z$1*POWER($P$1,O72)</f>
        <v>94101.369241357534</v>
      </c>
      <c r="Z72" s="1">
        <f t="shared" si="20"/>
        <v>46.551276705274987</v>
      </c>
    </row>
    <row r="73" spans="12:26">
      <c r="L73">
        <f t="shared" si="16"/>
        <v>10809.408805051598</v>
      </c>
      <c r="M73">
        <f t="shared" si="17"/>
        <v>13.400000000000007</v>
      </c>
      <c r="O73">
        <v>67</v>
      </c>
      <c r="P73">
        <f t="shared" si="15"/>
        <v>67</v>
      </c>
      <c r="Q73">
        <v>1</v>
      </c>
      <c r="T73">
        <f t="shared" si="21"/>
        <v>30.628125000000004</v>
      </c>
      <c r="U73" s="1">
        <f t="shared" si="18"/>
        <v>161.33445977688871</v>
      </c>
      <c r="V73">
        <f t="shared" si="19"/>
        <v>2052.0843750000004</v>
      </c>
      <c r="Y73" s="1">
        <f t="shared" si="22"/>
        <v>108094.08805051599</v>
      </c>
      <c r="Z73" s="1">
        <f t="shared" si="20"/>
        <v>52.675264900116971</v>
      </c>
    </row>
    <row r="74" spans="12:26">
      <c r="L74">
        <f t="shared" si="16"/>
        <v>12416.750112853239</v>
      </c>
      <c r="M74">
        <f t="shared" si="17"/>
        <v>13.600000000000007</v>
      </c>
      <c r="O74">
        <v>68</v>
      </c>
      <c r="P74">
        <f t="shared" si="15"/>
        <v>68</v>
      </c>
      <c r="Q74">
        <v>1</v>
      </c>
      <c r="T74">
        <f t="shared" si="21"/>
        <v>30.628125000000004</v>
      </c>
      <c r="U74" s="1">
        <f t="shared" si="18"/>
        <v>182.59926636548818</v>
      </c>
      <c r="V74">
        <f t="shared" si="19"/>
        <v>2082.7125000000001</v>
      </c>
      <c r="Y74" s="1">
        <f t="shared" si="22"/>
        <v>124167.50112853239</v>
      </c>
      <c r="Z74" s="1">
        <f t="shared" si="20"/>
        <v>59.61816675538865</v>
      </c>
    </row>
    <row r="75" spans="12:26">
      <c r="L75">
        <f t="shared" si="16"/>
        <v>14263.100429043763</v>
      </c>
      <c r="M75">
        <f t="shared" si="17"/>
        <v>13.800000000000008</v>
      </c>
      <c r="O75">
        <v>69</v>
      </c>
      <c r="P75">
        <f t="shared" si="15"/>
        <v>69</v>
      </c>
      <c r="Q75">
        <v>1</v>
      </c>
      <c r="T75">
        <f t="shared" si="21"/>
        <v>30.628125000000004</v>
      </c>
      <c r="U75" s="1">
        <f t="shared" si="18"/>
        <v>206.71160042092305</v>
      </c>
      <c r="V75">
        <f t="shared" si="19"/>
        <v>2113.3406250000003</v>
      </c>
      <c r="Y75" s="1">
        <f t="shared" si="22"/>
        <v>142631.00429043762</v>
      </c>
      <c r="Z75" s="1">
        <f t="shared" si="20"/>
        <v>67.490778629421186</v>
      </c>
    </row>
    <row r="76" spans="12:26">
      <c r="L76">
        <f t="shared" si="16"/>
        <v>16384.000000000076</v>
      </c>
      <c r="M76">
        <f t="shared" si="17"/>
        <v>14.000000000000007</v>
      </c>
      <c r="O76" s="3">
        <v>70</v>
      </c>
      <c r="P76">
        <f t="shared" si="15"/>
        <v>70</v>
      </c>
      <c r="Q76">
        <v>3</v>
      </c>
      <c r="T76">
        <f t="shared" si="21"/>
        <v>91.884375000000006</v>
      </c>
      <c r="U76" s="1">
        <f t="shared" si="18"/>
        <v>234.05714285714285</v>
      </c>
      <c r="V76">
        <f t="shared" si="19"/>
        <v>6431.90625</v>
      </c>
      <c r="Y76" s="1">
        <f t="shared" si="22"/>
        <v>163840.00000000076</v>
      </c>
      <c r="Z76" s="1">
        <f t="shared" si="20"/>
        <v>25.473008099270842</v>
      </c>
    </row>
    <row r="77" spans="12:26">
      <c r="L77">
        <f t="shared" si="16"/>
        <v>18820.27384827151</v>
      </c>
      <c r="M77">
        <f t="shared" si="17"/>
        <v>14.200000000000008</v>
      </c>
      <c r="O77">
        <v>71</v>
      </c>
      <c r="P77">
        <f t="shared" si="15"/>
        <v>71</v>
      </c>
      <c r="Q77">
        <v>1</v>
      </c>
      <c r="T77">
        <f t="shared" si="21"/>
        <v>91.884375000000006</v>
      </c>
      <c r="U77" s="1">
        <f t="shared" si="18"/>
        <v>265.07427955311897</v>
      </c>
      <c r="V77">
        <f t="shared" si="19"/>
        <v>6523.7906250000005</v>
      </c>
      <c r="Y77" s="1">
        <f t="shared" si="22"/>
        <v>188202.7384827151</v>
      </c>
      <c r="Z77" s="1">
        <f t="shared" si="20"/>
        <v>28.848678521578869</v>
      </c>
    </row>
    <row r="78" spans="12:26">
      <c r="L78">
        <f t="shared" si="16"/>
        <v>21618.817610103204</v>
      </c>
      <c r="M78">
        <f t="shared" si="17"/>
        <v>14.400000000000007</v>
      </c>
      <c r="O78">
        <v>72</v>
      </c>
      <c r="P78">
        <f t="shared" si="15"/>
        <v>72</v>
      </c>
      <c r="Q78">
        <v>1</v>
      </c>
      <c r="T78">
        <f t="shared" si="21"/>
        <v>91.884375000000006</v>
      </c>
      <c r="U78" s="1">
        <f t="shared" si="18"/>
        <v>300.2613556958762</v>
      </c>
      <c r="V78">
        <f t="shared" si="19"/>
        <v>6615.6750000000002</v>
      </c>
      <c r="Y78" s="1">
        <f t="shared" si="22"/>
        <v>216188.17610103203</v>
      </c>
      <c r="Z78" s="1">
        <f t="shared" si="20"/>
        <v>32.678173595442949</v>
      </c>
    </row>
    <row r="79" spans="12:26">
      <c r="L79">
        <f t="shared" si="16"/>
        <v>24833.500225706484</v>
      </c>
      <c r="M79">
        <f t="shared" si="17"/>
        <v>14.600000000000007</v>
      </c>
      <c r="O79">
        <v>73</v>
      </c>
      <c r="P79">
        <f t="shared" si="15"/>
        <v>73</v>
      </c>
      <c r="Q79">
        <v>1</v>
      </c>
      <c r="T79">
        <f t="shared" si="21"/>
        <v>91.884375000000006</v>
      </c>
      <c r="U79" s="1">
        <f t="shared" si="18"/>
        <v>340.18493459871775</v>
      </c>
      <c r="V79">
        <f t="shared" si="19"/>
        <v>6707.5593750000007</v>
      </c>
      <c r="Y79" s="1">
        <f t="shared" si="22"/>
        <v>248335.00225706486</v>
      </c>
      <c r="Z79" s="1">
        <f t="shared" si="20"/>
        <v>37.023153784168301</v>
      </c>
    </row>
    <row r="80" spans="12:26">
      <c r="L80">
        <f t="shared" si="16"/>
        <v>28526.200858087537</v>
      </c>
      <c r="M80">
        <f t="shared" si="17"/>
        <v>14.800000000000008</v>
      </c>
      <c r="O80">
        <v>74</v>
      </c>
      <c r="P80">
        <f t="shared" si="15"/>
        <v>74</v>
      </c>
      <c r="Q80">
        <v>1</v>
      </c>
      <c r="T80">
        <f t="shared" si="21"/>
        <v>91.884375000000006</v>
      </c>
      <c r="U80" s="1">
        <f t="shared" si="18"/>
        <v>385.48920078496462</v>
      </c>
      <c r="V80">
        <f t="shared" si="19"/>
        <v>6799.4437500000004</v>
      </c>
      <c r="Y80" s="1">
        <f t="shared" si="22"/>
        <v>285262.00858087535</v>
      </c>
      <c r="Z80" s="1">
        <f t="shared" si="20"/>
        <v>41.953727256126697</v>
      </c>
    </row>
    <row r="81" spans="12:26">
      <c r="L81">
        <f t="shared" si="16"/>
        <v>32768.00000000016</v>
      </c>
      <c r="M81">
        <f t="shared" si="17"/>
        <v>15.000000000000007</v>
      </c>
      <c r="O81">
        <v>75</v>
      </c>
      <c r="P81">
        <f t="shared" si="15"/>
        <v>75</v>
      </c>
      <c r="Q81">
        <v>1</v>
      </c>
      <c r="T81">
        <f t="shared" si="21"/>
        <v>91.884375000000006</v>
      </c>
      <c r="U81" s="1">
        <f t="shared" si="18"/>
        <v>436.90666666666669</v>
      </c>
      <c r="V81">
        <f t="shared" si="19"/>
        <v>6891.328125</v>
      </c>
      <c r="Y81" s="1">
        <f t="shared" si="22"/>
        <v>327680.00000000163</v>
      </c>
      <c r="Z81" s="1">
        <f t="shared" si="20"/>
        <v>47.549615118638926</v>
      </c>
    </row>
    <row r="82" spans="12:26">
      <c r="L82">
        <f t="shared" si="16"/>
        <v>37640.547696543035</v>
      </c>
      <c r="M82">
        <f t="shared" si="17"/>
        <v>15.200000000000008</v>
      </c>
      <c r="O82">
        <v>76</v>
      </c>
      <c r="P82">
        <f t="shared" si="15"/>
        <v>76</v>
      </c>
      <c r="Q82">
        <v>1</v>
      </c>
      <c r="T82">
        <f t="shared" si="21"/>
        <v>91.884375000000006</v>
      </c>
      <c r="U82" s="1">
        <f t="shared" si="18"/>
        <v>495.27036442819508</v>
      </c>
      <c r="V82">
        <f t="shared" si="19"/>
        <v>6983.2125000000005</v>
      </c>
      <c r="Y82" s="1">
        <f t="shared" si="22"/>
        <v>376405.47696543037</v>
      </c>
      <c r="Z82" s="1">
        <f t="shared" si="20"/>
        <v>53.901478290318437</v>
      </c>
    </row>
    <row r="83" spans="12:26">
      <c r="L83">
        <f t="shared" si="16"/>
        <v>43237.635220206423</v>
      </c>
      <c r="M83">
        <f t="shared" si="17"/>
        <v>15.400000000000007</v>
      </c>
      <c r="O83">
        <v>77</v>
      </c>
      <c r="P83">
        <f t="shared" si="15"/>
        <v>77</v>
      </c>
      <c r="Q83">
        <v>1</v>
      </c>
      <c r="T83">
        <f t="shared" si="21"/>
        <v>91.884375000000006</v>
      </c>
      <c r="U83" s="1">
        <f t="shared" si="18"/>
        <v>561.52773013254784</v>
      </c>
      <c r="V83">
        <f t="shared" si="19"/>
        <v>7075.0968750000002</v>
      </c>
      <c r="Y83" s="1">
        <f t="shared" si="22"/>
        <v>432376.35220206424</v>
      </c>
      <c r="Z83" s="1">
        <f t="shared" si="20"/>
        <v>61.112428542127098</v>
      </c>
    </row>
    <row r="84" spans="12:26">
      <c r="L84">
        <f t="shared" si="16"/>
        <v>49667.000451412976</v>
      </c>
      <c r="M84">
        <f t="shared" si="17"/>
        <v>15.600000000000007</v>
      </c>
      <c r="O84">
        <v>78</v>
      </c>
      <c r="P84">
        <f t="shared" si="15"/>
        <v>78</v>
      </c>
      <c r="Q84">
        <v>1</v>
      </c>
      <c r="T84">
        <f t="shared" si="21"/>
        <v>91.884375000000006</v>
      </c>
      <c r="U84" s="1">
        <f t="shared" si="18"/>
        <v>636.7564160437538</v>
      </c>
      <c r="V84">
        <f t="shared" si="19"/>
        <v>7166.9812500000007</v>
      </c>
      <c r="Y84" s="1">
        <f t="shared" si="22"/>
        <v>496670.00451412977</v>
      </c>
      <c r="Z84" s="1">
        <f t="shared" si="20"/>
        <v>69.299749390879143</v>
      </c>
    </row>
    <row r="85" spans="12:26">
      <c r="L85">
        <f t="shared" si="16"/>
        <v>57052.401716175089</v>
      </c>
      <c r="M85">
        <f t="shared" si="17"/>
        <v>15.800000000000008</v>
      </c>
      <c r="O85">
        <v>79</v>
      </c>
      <c r="P85">
        <f t="shared" si="15"/>
        <v>79</v>
      </c>
      <c r="Q85">
        <v>1</v>
      </c>
      <c r="T85">
        <f t="shared" si="21"/>
        <v>91.884375000000006</v>
      </c>
      <c r="U85" s="1">
        <f t="shared" si="18"/>
        <v>722.18230020474391</v>
      </c>
      <c r="V85">
        <f t="shared" si="19"/>
        <v>7258.8656250000004</v>
      </c>
      <c r="Y85" s="1">
        <f t="shared" si="22"/>
        <v>570524.01716175093</v>
      </c>
      <c r="Z85" s="1">
        <f t="shared" si="20"/>
        <v>78.596856125401956</v>
      </c>
    </row>
    <row r="86" spans="12:26">
      <c r="L86">
        <f t="shared" si="16"/>
        <v>65536.000000000349</v>
      </c>
      <c r="M86">
        <f t="shared" si="17"/>
        <v>16.000000000000007</v>
      </c>
      <c r="O86" s="3">
        <v>80</v>
      </c>
      <c r="P86">
        <f t="shared" si="15"/>
        <v>80</v>
      </c>
      <c r="Q86">
        <v>1.44</v>
      </c>
      <c r="R86" t="s">
        <v>19</v>
      </c>
      <c r="S86" t="s">
        <v>20</v>
      </c>
      <c r="T86">
        <f t="shared" si="21"/>
        <v>132.3135</v>
      </c>
      <c r="U86" s="1">
        <f t="shared" si="18"/>
        <v>819.2</v>
      </c>
      <c r="V86">
        <f t="shared" si="19"/>
        <v>10585.08</v>
      </c>
      <c r="Y86" s="1">
        <f t="shared" si="22"/>
        <v>655360.00000000349</v>
      </c>
      <c r="Z86" s="1">
        <f t="shared" si="20"/>
        <v>61.913561352394453</v>
      </c>
    </row>
    <row r="87" spans="12:26">
      <c r="L87">
        <f t="shared" si="16"/>
        <v>75281.0953930861</v>
      </c>
      <c r="M87">
        <f t="shared" si="17"/>
        <v>16.200000000000006</v>
      </c>
      <c r="O87">
        <v>81</v>
      </c>
      <c r="P87">
        <f t="shared" si="15"/>
        <v>81</v>
      </c>
      <c r="Q87">
        <v>1</v>
      </c>
      <c r="T87">
        <f t="shared" si="21"/>
        <v>132.3135</v>
      </c>
      <c r="U87" s="1">
        <f t="shared" si="18"/>
        <v>929.39623942081062</v>
      </c>
      <c r="V87">
        <f t="shared" si="19"/>
        <v>10717.3935</v>
      </c>
      <c r="Y87" s="1">
        <f t="shared" si="22"/>
        <v>752810.95393086097</v>
      </c>
      <c r="Z87" s="1">
        <f t="shared" si="20"/>
        <v>70.241981311114586</v>
      </c>
    </row>
    <row r="88" spans="12:26">
      <c r="L88">
        <f t="shared" si="16"/>
        <v>86475.270440412874</v>
      </c>
      <c r="M88">
        <f t="shared" si="17"/>
        <v>16.400000000000009</v>
      </c>
      <c r="O88">
        <v>82</v>
      </c>
      <c r="P88">
        <f t="shared" si="15"/>
        <v>82</v>
      </c>
      <c r="Q88">
        <v>1</v>
      </c>
      <c r="T88">
        <f t="shared" si="21"/>
        <v>132.3135</v>
      </c>
      <c r="U88" s="1">
        <f t="shared" si="18"/>
        <v>1054.5764687855185</v>
      </c>
      <c r="V88">
        <f t="shared" si="19"/>
        <v>10849.707</v>
      </c>
      <c r="Y88" s="1">
        <f t="shared" si="22"/>
        <v>864752.70440412872</v>
      </c>
      <c r="Z88" s="1">
        <f t="shared" si="20"/>
        <v>79.702862427909679</v>
      </c>
    </row>
    <row r="89" spans="12:26">
      <c r="L89">
        <f t="shared" si="16"/>
        <v>99334.000902825996</v>
      </c>
      <c r="M89">
        <f t="shared" si="17"/>
        <v>16.600000000000009</v>
      </c>
      <c r="O89">
        <v>83</v>
      </c>
      <c r="P89">
        <f t="shared" si="15"/>
        <v>83</v>
      </c>
      <c r="Q89">
        <v>1</v>
      </c>
      <c r="T89">
        <f t="shared" si="21"/>
        <v>132.3135</v>
      </c>
      <c r="U89" s="1">
        <f t="shared" si="18"/>
        <v>1196.7951916003083</v>
      </c>
      <c r="V89">
        <f t="shared" si="19"/>
        <v>10982.020500000001</v>
      </c>
      <c r="Y89" s="1">
        <f t="shared" si="22"/>
        <v>993340.0090282599</v>
      </c>
      <c r="Z89" s="1">
        <f t="shared" si="20"/>
        <v>90.45148012865755</v>
      </c>
    </row>
    <row r="90" spans="12:26">
      <c r="L90">
        <f t="shared" si="16"/>
        <v>114104.80343235022</v>
      </c>
      <c r="M90">
        <f t="shared" si="17"/>
        <v>16.800000000000008</v>
      </c>
      <c r="O90">
        <v>84</v>
      </c>
      <c r="P90">
        <f t="shared" si="15"/>
        <v>84</v>
      </c>
      <c r="Q90">
        <v>1</v>
      </c>
      <c r="T90">
        <f t="shared" si="21"/>
        <v>132.3135</v>
      </c>
      <c r="U90" s="1">
        <f t="shared" si="18"/>
        <v>1358.3905170517803</v>
      </c>
      <c r="V90">
        <f t="shared" si="19"/>
        <v>11114.334000000001</v>
      </c>
      <c r="Y90" s="1">
        <f t="shared" si="22"/>
        <v>1141048.0343235023</v>
      </c>
      <c r="Z90" s="1">
        <f t="shared" si="20"/>
        <v>102.66454421142124</v>
      </c>
    </row>
    <row r="91" spans="12:26">
      <c r="L91">
        <f t="shared" si="16"/>
        <v>131072.00000000073</v>
      </c>
      <c r="M91">
        <f t="shared" si="17"/>
        <v>17.000000000000007</v>
      </c>
      <c r="O91">
        <v>85</v>
      </c>
      <c r="P91">
        <f t="shared" si="15"/>
        <v>85</v>
      </c>
      <c r="Q91">
        <v>1</v>
      </c>
      <c r="T91">
        <f t="shared" si="21"/>
        <v>132.3135</v>
      </c>
      <c r="U91" s="1">
        <f t="shared" si="18"/>
        <v>1542.0235294117647</v>
      </c>
      <c r="V91">
        <f t="shared" si="19"/>
        <v>11246.647500000001</v>
      </c>
      <c r="Y91" s="1">
        <f t="shared" si="22"/>
        <v>1310720.0000000072</v>
      </c>
      <c r="Z91" s="1">
        <f t="shared" si="20"/>
        <v>116.54317431038957</v>
      </c>
    </row>
    <row r="92" spans="12:26">
      <c r="L92">
        <f t="shared" si="16"/>
        <v>150562.19078617223</v>
      </c>
      <c r="M92">
        <f t="shared" si="17"/>
        <v>17.200000000000006</v>
      </c>
      <c r="O92">
        <v>86</v>
      </c>
      <c r="P92">
        <f t="shared" si="15"/>
        <v>86</v>
      </c>
      <c r="Q92">
        <v>1</v>
      </c>
      <c r="T92">
        <f t="shared" si="21"/>
        <v>132.3135</v>
      </c>
      <c r="U92" s="1">
        <f t="shared" si="18"/>
        <v>1750.7231486764108</v>
      </c>
      <c r="V92">
        <f t="shared" si="19"/>
        <v>11378.961000000001</v>
      </c>
      <c r="Y92" s="1">
        <f t="shared" si="22"/>
        <v>1505621.9078617222</v>
      </c>
      <c r="Z92" s="1">
        <f t="shared" si="20"/>
        <v>132.31629037675074</v>
      </c>
    </row>
    <row r="93" spans="12:26">
      <c r="L93">
        <f t="shared" si="16"/>
        <v>172950.54088082581</v>
      </c>
      <c r="M93">
        <f t="shared" si="17"/>
        <v>17.400000000000009</v>
      </c>
      <c r="O93">
        <v>87</v>
      </c>
      <c r="P93">
        <f t="shared" si="15"/>
        <v>87</v>
      </c>
      <c r="Q93">
        <v>1</v>
      </c>
      <c r="T93">
        <f t="shared" si="21"/>
        <v>132.3135</v>
      </c>
      <c r="U93" s="1">
        <f t="shared" si="18"/>
        <v>1987.9372515037362</v>
      </c>
      <c r="V93">
        <f t="shared" si="19"/>
        <v>11511.2745</v>
      </c>
      <c r="Y93" s="1">
        <f t="shared" si="22"/>
        <v>1729505.4088082581</v>
      </c>
      <c r="Z93" s="1">
        <f t="shared" si="20"/>
        <v>150.2444763008873</v>
      </c>
    </row>
    <row r="94" spans="12:26">
      <c r="L94">
        <f t="shared" si="16"/>
        <v>198668.00180565205</v>
      </c>
      <c r="M94">
        <f t="shared" si="17"/>
        <v>17.600000000000009</v>
      </c>
      <c r="O94">
        <v>88</v>
      </c>
      <c r="P94">
        <f t="shared" si="15"/>
        <v>88</v>
      </c>
      <c r="Q94">
        <v>1</v>
      </c>
      <c r="T94">
        <f t="shared" si="21"/>
        <v>132.3135</v>
      </c>
      <c r="U94" s="1">
        <f t="shared" si="18"/>
        <v>2257.5909296096688</v>
      </c>
      <c r="V94">
        <f t="shared" si="19"/>
        <v>11643.588</v>
      </c>
      <c r="Y94" s="1">
        <f t="shared" si="22"/>
        <v>1986680.0180565205</v>
      </c>
      <c r="Z94" s="1">
        <f t="shared" si="20"/>
        <v>170.62438296996771</v>
      </c>
    </row>
    <row r="95" spans="12:26">
      <c r="L95">
        <f t="shared" si="16"/>
        <v>228209.60686470056</v>
      </c>
      <c r="M95">
        <f t="shared" si="17"/>
        <v>17.800000000000011</v>
      </c>
      <c r="O95">
        <v>89</v>
      </c>
      <c r="P95">
        <f t="shared" si="15"/>
        <v>89</v>
      </c>
      <c r="Q95">
        <v>1</v>
      </c>
      <c r="T95">
        <f t="shared" si="21"/>
        <v>132.3135</v>
      </c>
      <c r="U95" s="1">
        <f t="shared" si="18"/>
        <v>2564.1528861202146</v>
      </c>
      <c r="V95">
        <f t="shared" si="19"/>
        <v>11775.9015</v>
      </c>
      <c r="Y95" s="1">
        <f t="shared" si="22"/>
        <v>2282096.0686470056</v>
      </c>
      <c r="Z95" s="1">
        <f t="shared" si="20"/>
        <v>193.79374637661547</v>
      </c>
    </row>
    <row r="96" spans="12:26">
      <c r="L96">
        <f t="shared" si="16"/>
        <v>262144.00000000157</v>
      </c>
      <c r="M96">
        <f t="shared" si="17"/>
        <v>18.000000000000007</v>
      </c>
      <c r="O96" s="3">
        <v>90</v>
      </c>
      <c r="P96">
        <f t="shared" si="15"/>
        <v>90</v>
      </c>
      <c r="Q96">
        <v>3.5</v>
      </c>
      <c r="T96">
        <f t="shared" si="21"/>
        <v>463.09725000000003</v>
      </c>
      <c r="U96" s="1">
        <f t="shared" si="18"/>
        <v>2912.7111111111112</v>
      </c>
      <c r="V96">
        <f t="shared" si="19"/>
        <v>41678.752500000002</v>
      </c>
      <c r="Y96" s="1">
        <f t="shared" si="22"/>
        <v>2621440.0000000158</v>
      </c>
      <c r="Z96" s="1">
        <f t="shared" si="20"/>
        <v>62.896316294495996</v>
      </c>
    </row>
    <row r="97" spans="1:26">
      <c r="L97">
        <f t="shared" si="16"/>
        <v>301124.38157234452</v>
      </c>
      <c r="M97">
        <f t="shared" si="17"/>
        <v>18.200000000000006</v>
      </c>
      <c r="O97">
        <v>91</v>
      </c>
      <c r="P97">
        <f t="shared" si="15"/>
        <v>91</v>
      </c>
      <c r="Q97">
        <v>1</v>
      </c>
      <c r="T97">
        <f t="shared" si="21"/>
        <v>463.09725000000003</v>
      </c>
      <c r="U97" s="1">
        <f t="shared" si="18"/>
        <v>3309.0591381576123</v>
      </c>
      <c r="V97">
        <f t="shared" si="19"/>
        <v>42141.849750000001</v>
      </c>
      <c r="Y97" s="1">
        <f t="shared" si="22"/>
        <v>3011243.8157234453</v>
      </c>
      <c r="Z97" s="1">
        <f t="shared" si="20"/>
        <v>71.454951161071065</v>
      </c>
    </row>
    <row r="98" spans="1:26">
      <c r="L98">
        <f t="shared" si="16"/>
        <v>345901.08176165173</v>
      </c>
      <c r="M98">
        <f t="shared" si="17"/>
        <v>18.400000000000009</v>
      </c>
      <c r="O98">
        <v>92</v>
      </c>
      <c r="P98">
        <f t="shared" si="15"/>
        <v>92</v>
      </c>
      <c r="Q98">
        <v>1</v>
      </c>
      <c r="T98">
        <f t="shared" si="21"/>
        <v>463.09725000000003</v>
      </c>
      <c r="U98" s="1">
        <f t="shared" si="18"/>
        <v>3759.7943669744582</v>
      </c>
      <c r="V98">
        <f t="shared" si="19"/>
        <v>42604.947</v>
      </c>
      <c r="Y98" s="1">
        <f t="shared" si="22"/>
        <v>3459010.8176165172</v>
      </c>
      <c r="Z98" s="1">
        <f t="shared" si="20"/>
        <v>81.18800893277762</v>
      </c>
    </row>
    <row r="99" spans="1:26">
      <c r="L99">
        <f t="shared" si="16"/>
        <v>397336.00361130427</v>
      </c>
      <c r="M99">
        <f t="shared" si="17"/>
        <v>18.600000000000012</v>
      </c>
      <c r="O99">
        <v>93</v>
      </c>
      <c r="P99">
        <f t="shared" si="15"/>
        <v>93</v>
      </c>
      <c r="Q99">
        <v>1</v>
      </c>
      <c r="T99">
        <f t="shared" si="21"/>
        <v>463.09725000000003</v>
      </c>
      <c r="U99" s="1">
        <f t="shared" si="18"/>
        <v>4272.4301463580832</v>
      </c>
      <c r="V99">
        <f t="shared" si="19"/>
        <v>43068.044250000006</v>
      </c>
      <c r="Y99" s="1">
        <f t="shared" si="22"/>
        <v>3973360.0361130429</v>
      </c>
      <c r="Z99" s="1">
        <f t="shared" si="20"/>
        <v>92.257730883914988</v>
      </c>
    </row>
    <row r="100" spans="1:26">
      <c r="A100" s="4">
        <v>1</v>
      </c>
      <c r="B100" s="4">
        <v>1.2</v>
      </c>
      <c r="C100" s="4">
        <v>1.23</v>
      </c>
      <c r="D100" s="4">
        <v>1.36</v>
      </c>
      <c r="E100" s="4">
        <v>1.5</v>
      </c>
      <c r="F100" s="4">
        <v>1.66</v>
      </c>
      <c r="G100" s="4">
        <v>1.83</v>
      </c>
      <c r="H100" s="4">
        <v>2.0099999999999998</v>
      </c>
      <c r="I100" s="5">
        <v>2.23</v>
      </c>
      <c r="J100">
        <f>SUM(A100:I100)</f>
        <v>14.020000000000001</v>
      </c>
      <c r="L100">
        <f t="shared" si="16"/>
        <v>456419.21372940112</v>
      </c>
      <c r="M100">
        <f t="shared" si="17"/>
        <v>18.800000000000011</v>
      </c>
      <c r="O100">
        <v>94</v>
      </c>
      <c r="P100">
        <f t="shared" si="15"/>
        <v>94</v>
      </c>
      <c r="Q100">
        <v>1</v>
      </c>
      <c r="T100">
        <f t="shared" si="21"/>
        <v>463.09725000000003</v>
      </c>
      <c r="U100" s="1">
        <f t="shared" si="18"/>
        <v>4855.5235503127478</v>
      </c>
      <c r="V100">
        <f t="shared" si="19"/>
        <v>43531.141500000005</v>
      </c>
      <c r="Y100" s="1">
        <f t="shared" si="22"/>
        <v>4564192.1372940112</v>
      </c>
      <c r="Z100" s="1">
        <f t="shared" si="20"/>
        <v>104.84889621591959</v>
      </c>
    </row>
    <row r="101" spans="1:26">
      <c r="L101">
        <f t="shared" si="16"/>
        <v>524288.00000000338</v>
      </c>
      <c r="M101">
        <f t="shared" si="17"/>
        <v>19.000000000000011</v>
      </c>
      <c r="O101">
        <v>95</v>
      </c>
      <c r="P101">
        <f t="shared" si="15"/>
        <v>95</v>
      </c>
      <c r="Q101">
        <v>1</v>
      </c>
      <c r="T101">
        <f t="shared" si="21"/>
        <v>463.09725000000003</v>
      </c>
      <c r="U101" s="1">
        <f t="shared" si="18"/>
        <v>5518.8210526315788</v>
      </c>
      <c r="V101">
        <f t="shared" si="19"/>
        <v>43994.238750000004</v>
      </c>
      <c r="Y101" s="1">
        <f t="shared" si="22"/>
        <v>5242880.0000000335</v>
      </c>
      <c r="Z101" s="1">
        <f t="shared" si="20"/>
        <v>119.17196771588719</v>
      </c>
    </row>
    <row r="102" spans="1:26">
      <c r="L102">
        <f t="shared" si="16"/>
        <v>602248.76314468938</v>
      </c>
      <c r="M102">
        <f t="shared" si="17"/>
        <v>19.20000000000001</v>
      </c>
      <c r="O102">
        <v>96</v>
      </c>
      <c r="P102">
        <f t="shared" si="15"/>
        <v>96</v>
      </c>
      <c r="Q102">
        <v>1</v>
      </c>
      <c r="T102">
        <f t="shared" si="21"/>
        <v>463.09725000000003</v>
      </c>
      <c r="U102" s="1">
        <f t="shared" si="18"/>
        <v>6273.4246160904841</v>
      </c>
      <c r="V102">
        <f t="shared" si="19"/>
        <v>44457.336000000003</v>
      </c>
      <c r="Y102" s="1">
        <f t="shared" si="22"/>
        <v>6022487.6314468943</v>
      </c>
      <c r="Z102" s="1">
        <f t="shared" si="20"/>
        <v>135.46667824286399</v>
      </c>
    </row>
    <row r="103" spans="1:26">
      <c r="L103">
        <f t="shared" si="16"/>
        <v>691802.16352330381</v>
      </c>
      <c r="M103">
        <f t="shared" si="17"/>
        <v>19.400000000000009</v>
      </c>
      <c r="O103">
        <v>97</v>
      </c>
      <c r="P103">
        <f t="shared" si="15"/>
        <v>97</v>
      </c>
      <c r="Q103">
        <v>1</v>
      </c>
      <c r="T103">
        <f t="shared" si="21"/>
        <v>463.09725000000003</v>
      </c>
      <c r="U103" s="1">
        <f t="shared" si="18"/>
        <v>7131.9810672505191</v>
      </c>
      <c r="V103">
        <f t="shared" si="19"/>
        <v>44920.433250000002</v>
      </c>
      <c r="Y103" s="1">
        <f t="shared" si="22"/>
        <v>6918021.6352330381</v>
      </c>
      <c r="Z103" s="1">
        <f t="shared" si="20"/>
        <v>154.00612003743393</v>
      </c>
    </row>
    <row r="104" spans="1:26">
      <c r="L104">
        <f t="shared" si="16"/>
        <v>794672.00722260878</v>
      </c>
      <c r="M104">
        <f t="shared" si="17"/>
        <v>19.600000000000012</v>
      </c>
      <c r="O104">
        <v>98</v>
      </c>
      <c r="P104">
        <f t="shared" si="15"/>
        <v>98</v>
      </c>
      <c r="Q104">
        <v>1</v>
      </c>
      <c r="T104">
        <f t="shared" si="21"/>
        <v>463.09725000000003</v>
      </c>
      <c r="U104" s="1">
        <f t="shared" si="18"/>
        <v>8108.8980328837097</v>
      </c>
      <c r="V104">
        <f t="shared" si="19"/>
        <v>45383.530500000001</v>
      </c>
      <c r="Y104" s="1">
        <f t="shared" si="22"/>
        <v>7946720.0722260876</v>
      </c>
      <c r="Z104" s="1">
        <f t="shared" si="20"/>
        <v>175.10140759600199</v>
      </c>
    </row>
    <row r="105" spans="1:26">
      <c r="L105">
        <f t="shared" si="16"/>
        <v>912838.42745880282</v>
      </c>
      <c r="M105">
        <f t="shared" si="17"/>
        <v>19.800000000000011</v>
      </c>
      <c r="O105">
        <v>99</v>
      </c>
      <c r="P105">
        <f t="shared" si="15"/>
        <v>99</v>
      </c>
      <c r="Q105">
        <v>1</v>
      </c>
      <c r="T105">
        <f t="shared" si="21"/>
        <v>463.09725000000003</v>
      </c>
      <c r="U105" s="1">
        <f t="shared" si="18"/>
        <v>9220.5901763514812</v>
      </c>
      <c r="V105">
        <f t="shared" si="19"/>
        <v>45846.62775</v>
      </c>
      <c r="Y105" s="1">
        <f t="shared" si="22"/>
        <v>9128384.274588028</v>
      </c>
      <c r="Z105" s="1">
        <f t="shared" si="20"/>
        <v>199.10699483427172</v>
      </c>
    </row>
    <row r="106" spans="1:26">
      <c r="L106">
        <f t="shared" si="16"/>
        <v>1048576.000000007</v>
      </c>
      <c r="M106">
        <f t="shared" si="17"/>
        <v>20.000000000000011</v>
      </c>
      <c r="N106" t="s">
        <v>29</v>
      </c>
      <c r="O106" s="3">
        <v>100</v>
      </c>
      <c r="P106">
        <f t="shared" si="15"/>
        <v>100</v>
      </c>
      <c r="Q106">
        <v>2</v>
      </c>
      <c r="R106" t="s">
        <v>17</v>
      </c>
      <c r="S106" t="s">
        <v>24</v>
      </c>
      <c r="T106">
        <f t="shared" si="21"/>
        <v>926.19450000000006</v>
      </c>
      <c r="U106" s="1">
        <f t="shared" si="18"/>
        <v>10485.76</v>
      </c>
      <c r="V106">
        <f t="shared" si="19"/>
        <v>92619.450000000012</v>
      </c>
      <c r="Y106" s="1">
        <f t="shared" si="22"/>
        <v>10485760.000000071</v>
      </c>
      <c r="Z106" s="1">
        <f t="shared" si="20"/>
        <v>113.21336933009286</v>
      </c>
    </row>
    <row r="107" spans="1:26">
      <c r="L107">
        <f t="shared" si="16"/>
        <v>1204497.526289379</v>
      </c>
      <c r="M107">
        <f t="shared" si="17"/>
        <v>20.20000000000001</v>
      </c>
      <c r="O107">
        <v>101</v>
      </c>
      <c r="P107">
        <f t="shared" si="15"/>
        <v>101</v>
      </c>
      <c r="Q107">
        <v>1</v>
      </c>
      <c r="T107">
        <f t="shared" si="21"/>
        <v>926.19450000000006</v>
      </c>
      <c r="U107" s="1">
        <f t="shared" si="18"/>
        <v>11925.718082073001</v>
      </c>
      <c r="V107">
        <f t="shared" si="19"/>
        <v>93545.644500000009</v>
      </c>
      <c r="Y107" s="1">
        <f t="shared" si="22"/>
        <v>12044975.26289379</v>
      </c>
      <c r="Z107" s="1">
        <f t="shared" si="20"/>
        <v>128.76040704272222</v>
      </c>
    </row>
    <row r="108" spans="1:26">
      <c r="L108">
        <f t="shared" si="16"/>
        <v>1383604.3270466076</v>
      </c>
      <c r="M108">
        <f t="shared" si="17"/>
        <v>20.400000000000009</v>
      </c>
      <c r="O108">
        <v>102</v>
      </c>
      <c r="P108">
        <f t="shared" si="15"/>
        <v>102</v>
      </c>
      <c r="Q108">
        <v>1</v>
      </c>
      <c r="T108">
        <f t="shared" si="21"/>
        <v>926.19450000000006</v>
      </c>
      <c r="U108" s="1">
        <f t="shared" si="18"/>
        <v>13564.74830437844</v>
      </c>
      <c r="V108">
        <f t="shared" si="19"/>
        <v>94471.839000000007</v>
      </c>
      <c r="Y108" s="1">
        <f t="shared" si="22"/>
        <v>13836043.270466076</v>
      </c>
      <c r="Z108" s="1">
        <f t="shared" si="20"/>
        <v>146.45680042775578</v>
      </c>
    </row>
    <row r="109" spans="1:26">
      <c r="L109">
        <f t="shared" si="16"/>
        <v>1589344.0144452183</v>
      </c>
      <c r="M109">
        <f t="shared" si="17"/>
        <v>20.600000000000012</v>
      </c>
      <c r="O109">
        <v>103</v>
      </c>
      <c r="P109">
        <f t="shared" si="15"/>
        <v>103</v>
      </c>
      <c r="Q109">
        <v>1</v>
      </c>
      <c r="T109">
        <f t="shared" si="21"/>
        <v>926.19450000000006</v>
      </c>
      <c r="U109" s="1">
        <f t="shared" si="18"/>
        <v>15430.524412089391</v>
      </c>
      <c r="V109">
        <f t="shared" si="19"/>
        <v>95398.033500000005</v>
      </c>
      <c r="Y109" s="1">
        <f t="shared" si="22"/>
        <v>15893440.144452183</v>
      </c>
      <c r="Z109" s="1">
        <f t="shared" si="20"/>
        <v>166.60133926609905</v>
      </c>
    </row>
    <row r="110" spans="1:26">
      <c r="L110">
        <f t="shared" si="16"/>
        <v>1825676.8549176061</v>
      </c>
      <c r="M110">
        <f t="shared" si="17"/>
        <v>20.800000000000011</v>
      </c>
      <c r="O110">
        <v>104</v>
      </c>
      <c r="P110">
        <f t="shared" si="15"/>
        <v>104</v>
      </c>
      <c r="Q110">
        <v>1</v>
      </c>
      <c r="T110">
        <f t="shared" si="21"/>
        <v>926.19450000000006</v>
      </c>
      <c r="U110" s="1">
        <f t="shared" si="18"/>
        <v>17554.585143438399</v>
      </c>
      <c r="V110">
        <f t="shared" si="19"/>
        <v>96324.228000000003</v>
      </c>
      <c r="Y110" s="1">
        <f t="shared" si="22"/>
        <v>18256768.54917606</v>
      </c>
      <c r="Z110" s="1">
        <f t="shared" si="20"/>
        <v>189.53454315954713</v>
      </c>
    </row>
    <row r="111" spans="1:26">
      <c r="L111">
        <f t="shared" si="16"/>
        <v>2097152.0000000149</v>
      </c>
      <c r="M111">
        <f t="shared" si="17"/>
        <v>21.000000000000011</v>
      </c>
      <c r="O111">
        <v>105</v>
      </c>
      <c r="P111">
        <f t="shared" si="15"/>
        <v>105</v>
      </c>
      <c r="Q111">
        <v>1</v>
      </c>
      <c r="T111">
        <f t="shared" si="21"/>
        <v>926.19450000000006</v>
      </c>
      <c r="U111" s="1">
        <f t="shared" si="18"/>
        <v>19972.876190476192</v>
      </c>
      <c r="V111">
        <f t="shared" si="19"/>
        <v>97250.422500000001</v>
      </c>
      <c r="Y111" s="1">
        <f t="shared" si="22"/>
        <v>20971520.000000149</v>
      </c>
      <c r="Z111" s="1">
        <f t="shared" si="20"/>
        <v>215.6445130097008</v>
      </c>
    </row>
    <row r="112" spans="1:26">
      <c r="L112">
        <f t="shared" si="16"/>
        <v>2408995.0525787589</v>
      </c>
      <c r="M112">
        <f t="shared" si="17"/>
        <v>21.20000000000001</v>
      </c>
      <c r="O112">
        <v>106</v>
      </c>
      <c r="P112">
        <f t="shared" si="15"/>
        <v>106</v>
      </c>
      <c r="Q112">
        <v>1</v>
      </c>
      <c r="T112">
        <f t="shared" si="21"/>
        <v>926.19450000000006</v>
      </c>
      <c r="U112" s="1">
        <f t="shared" si="18"/>
        <v>22726.368420554212</v>
      </c>
      <c r="V112">
        <f t="shared" si="19"/>
        <v>98176.617000000013</v>
      </c>
      <c r="Y112" s="1">
        <f t="shared" si="22"/>
        <v>24089950.525787588</v>
      </c>
      <c r="Z112" s="1">
        <f t="shared" si="20"/>
        <v>245.37360587386695</v>
      </c>
    </row>
    <row r="113" spans="12:26">
      <c r="L113">
        <f t="shared" si="16"/>
        <v>2767208.6540932166</v>
      </c>
      <c r="M113">
        <f t="shared" si="17"/>
        <v>21.400000000000013</v>
      </c>
      <c r="O113">
        <v>107</v>
      </c>
      <c r="P113">
        <f t="shared" si="15"/>
        <v>107</v>
      </c>
      <c r="Q113">
        <v>1</v>
      </c>
      <c r="T113">
        <f t="shared" si="21"/>
        <v>926.19450000000006</v>
      </c>
      <c r="U113" s="1">
        <f t="shared" si="18"/>
        <v>25861.763122366327</v>
      </c>
      <c r="V113">
        <f t="shared" si="19"/>
        <v>99102.811500000011</v>
      </c>
      <c r="Y113" s="1">
        <f t="shared" si="22"/>
        <v>27672086.540932167</v>
      </c>
      <c r="Z113" s="1">
        <f t="shared" si="20"/>
        <v>279.22604941366535</v>
      </c>
    </row>
    <row r="114" spans="12:26">
      <c r="L114">
        <f t="shared" si="16"/>
        <v>3178688.0288904374</v>
      </c>
      <c r="M114">
        <f t="shared" si="17"/>
        <v>21.600000000000012</v>
      </c>
      <c r="O114">
        <v>108</v>
      </c>
      <c r="P114">
        <f t="shared" si="15"/>
        <v>108</v>
      </c>
      <c r="Q114">
        <v>1</v>
      </c>
      <c r="T114">
        <f t="shared" si="21"/>
        <v>926.19450000000006</v>
      </c>
      <c r="U114" s="1">
        <f t="shared" si="18"/>
        <v>29432.296563800137</v>
      </c>
      <c r="V114">
        <f t="shared" si="19"/>
        <v>100029.00600000001</v>
      </c>
      <c r="Y114" s="1">
        <f t="shared" si="22"/>
        <v>31786880.288904376</v>
      </c>
      <c r="Z114" s="1">
        <f t="shared" si="20"/>
        <v>317.77662860015198</v>
      </c>
    </row>
    <row r="115" spans="12:26">
      <c r="L115">
        <f t="shared" si="16"/>
        <v>3651353.7098352131</v>
      </c>
      <c r="M115">
        <f t="shared" si="17"/>
        <v>21.800000000000011</v>
      </c>
      <c r="O115">
        <v>109</v>
      </c>
      <c r="P115">
        <f t="shared" si="15"/>
        <v>109</v>
      </c>
      <c r="Q115">
        <v>1</v>
      </c>
      <c r="T115">
        <f t="shared" si="21"/>
        <v>926.19450000000006</v>
      </c>
      <c r="U115" s="1">
        <f t="shared" si="18"/>
        <v>33498.657888396214</v>
      </c>
      <c r="V115">
        <f t="shared" si="19"/>
        <v>100955.20050000001</v>
      </c>
      <c r="Y115" s="1">
        <f t="shared" si="22"/>
        <v>36513537.098352134</v>
      </c>
      <c r="Z115" s="1">
        <f t="shared" si="20"/>
        <v>361.68059612097085</v>
      </c>
    </row>
    <row r="116" spans="12:26">
      <c r="L116">
        <f t="shared" si="16"/>
        <v>4194304.0000000307</v>
      </c>
      <c r="M116">
        <f t="shared" si="17"/>
        <v>22.000000000000011</v>
      </c>
      <c r="O116" s="3">
        <v>110</v>
      </c>
      <c r="P116">
        <f t="shared" si="15"/>
        <v>110</v>
      </c>
      <c r="Q116">
        <v>4</v>
      </c>
      <c r="T116">
        <f t="shared" si="21"/>
        <v>3704.7780000000002</v>
      </c>
      <c r="U116" s="1">
        <f t="shared" si="18"/>
        <v>38130.036363636362</v>
      </c>
      <c r="V116">
        <f t="shared" si="19"/>
        <v>407525.58</v>
      </c>
      <c r="Y116" s="1">
        <f t="shared" si="22"/>
        <v>41943040.000000305</v>
      </c>
      <c r="Z116" s="1">
        <f t="shared" si="20"/>
        <v>102.92124484553904</v>
      </c>
    </row>
    <row r="117" spans="12:26">
      <c r="L117">
        <f t="shared" si="16"/>
        <v>4817990.1051575188</v>
      </c>
      <c r="M117">
        <f t="shared" si="17"/>
        <v>22.20000000000001</v>
      </c>
      <c r="O117">
        <v>111</v>
      </c>
      <c r="P117">
        <f t="shared" si="15"/>
        <v>111</v>
      </c>
      <c r="Q117">
        <v>1</v>
      </c>
      <c r="T117">
        <f t="shared" si="21"/>
        <v>3704.7780000000002</v>
      </c>
      <c r="U117" s="1">
        <f t="shared" si="18"/>
        <v>43405.31626268012</v>
      </c>
      <c r="V117">
        <f t="shared" si="19"/>
        <v>411230.35800000001</v>
      </c>
      <c r="Y117" s="1">
        <f t="shared" si="22"/>
        <v>48179901.051575184</v>
      </c>
      <c r="Z117" s="1">
        <f t="shared" si="20"/>
        <v>117.16037037220677</v>
      </c>
    </row>
    <row r="118" spans="12:26">
      <c r="L118">
        <f t="shared" si="16"/>
        <v>5534417.3081864351</v>
      </c>
      <c r="M118">
        <f t="shared" si="17"/>
        <v>22.400000000000013</v>
      </c>
      <c r="O118">
        <v>112</v>
      </c>
      <c r="P118">
        <f t="shared" si="15"/>
        <v>112</v>
      </c>
      <c r="Q118">
        <v>1</v>
      </c>
      <c r="T118">
        <f t="shared" si="21"/>
        <v>3704.7780000000002</v>
      </c>
      <c r="U118" s="1">
        <f t="shared" si="18"/>
        <v>49414.440251664237</v>
      </c>
      <c r="V118">
        <f t="shared" si="19"/>
        <v>414935.13600000006</v>
      </c>
      <c r="Y118" s="1">
        <f t="shared" si="22"/>
        <v>55344173.08186435</v>
      </c>
      <c r="Z118" s="1">
        <f t="shared" si="20"/>
        <v>133.38030038956339</v>
      </c>
    </row>
    <row r="119" spans="12:26">
      <c r="L119">
        <f t="shared" si="16"/>
        <v>6357376.0577808768</v>
      </c>
      <c r="M119">
        <f t="shared" si="17"/>
        <v>22.600000000000012</v>
      </c>
      <c r="O119">
        <v>113</v>
      </c>
      <c r="P119">
        <f t="shared" si="15"/>
        <v>113</v>
      </c>
      <c r="Q119">
        <v>1</v>
      </c>
      <c r="T119">
        <f t="shared" si="21"/>
        <v>3704.7780000000002</v>
      </c>
      <c r="U119" s="1">
        <f t="shared" si="18"/>
        <v>56259.965113104692</v>
      </c>
      <c r="V119">
        <f t="shared" si="19"/>
        <v>418639.91400000005</v>
      </c>
      <c r="Y119" s="1">
        <f t="shared" si="22"/>
        <v>63573760.577808768</v>
      </c>
      <c r="Z119" s="1">
        <f t="shared" si="20"/>
        <v>151.85785791511691</v>
      </c>
    </row>
    <row r="120" spans="12:26">
      <c r="L120">
        <f t="shared" si="16"/>
        <v>7302707.4196704291</v>
      </c>
      <c r="M120">
        <f t="shared" si="17"/>
        <v>22.800000000000011</v>
      </c>
      <c r="O120">
        <v>114</v>
      </c>
      <c r="P120">
        <f t="shared" si="15"/>
        <v>114</v>
      </c>
      <c r="Q120">
        <v>1</v>
      </c>
      <c r="T120">
        <f t="shared" si="21"/>
        <v>3704.7780000000002</v>
      </c>
      <c r="U120" s="1">
        <f t="shared" si="18"/>
        <v>64058.83701465241</v>
      </c>
      <c r="V120">
        <f t="shared" si="19"/>
        <v>422344.69200000004</v>
      </c>
      <c r="Y120" s="1">
        <f t="shared" si="22"/>
        <v>73027074.196704298</v>
      </c>
      <c r="Z120" s="1">
        <f t="shared" si="20"/>
        <v>172.90870604028876</v>
      </c>
    </row>
    <row r="121" spans="12:26">
      <c r="L121">
        <f t="shared" si="16"/>
        <v>8388608.0000000652</v>
      </c>
      <c r="M121">
        <f t="shared" si="17"/>
        <v>23.000000000000011</v>
      </c>
      <c r="O121">
        <v>115</v>
      </c>
      <c r="P121">
        <f t="shared" si="15"/>
        <v>115</v>
      </c>
      <c r="Q121">
        <v>1</v>
      </c>
      <c r="T121">
        <f t="shared" si="21"/>
        <v>3704.7780000000002</v>
      </c>
      <c r="U121" s="1">
        <f t="shared" si="18"/>
        <v>72944.417391304349</v>
      </c>
      <c r="V121">
        <f t="shared" si="19"/>
        <v>426049.47000000003</v>
      </c>
      <c r="Y121" s="1">
        <f t="shared" si="22"/>
        <v>83886080.000000656</v>
      </c>
      <c r="Z121" s="1">
        <f t="shared" si="20"/>
        <v>196.89281622624867</v>
      </c>
    </row>
    <row r="122" spans="12:26">
      <c r="L122">
        <f t="shared" si="16"/>
        <v>9635980.2103150431</v>
      </c>
      <c r="M122">
        <f t="shared" si="17"/>
        <v>23.200000000000014</v>
      </c>
      <c r="O122">
        <v>116</v>
      </c>
      <c r="P122">
        <f t="shared" si="15"/>
        <v>116</v>
      </c>
      <c r="Q122">
        <v>1</v>
      </c>
      <c r="T122">
        <f t="shared" si="21"/>
        <v>3704.7780000000002</v>
      </c>
      <c r="U122" s="1">
        <f t="shared" si="18"/>
        <v>83068.794916508516</v>
      </c>
      <c r="V122">
        <f t="shared" si="19"/>
        <v>429754.24800000002</v>
      </c>
      <c r="Y122" s="1">
        <f t="shared" si="22"/>
        <v>96359802.103150427</v>
      </c>
      <c r="Z122" s="1">
        <f t="shared" si="20"/>
        <v>224.22070881577517</v>
      </c>
    </row>
    <row r="123" spans="12:26">
      <c r="L123">
        <f t="shared" si="16"/>
        <v>11068834.616372872</v>
      </c>
      <c r="M123">
        <f t="shared" si="17"/>
        <v>23.400000000000013</v>
      </c>
      <c r="O123">
        <v>117</v>
      </c>
      <c r="P123">
        <f t="shared" si="15"/>
        <v>117</v>
      </c>
      <c r="Q123">
        <v>1</v>
      </c>
      <c r="T123">
        <f t="shared" si="21"/>
        <v>3704.7780000000002</v>
      </c>
      <c r="U123" s="1">
        <f t="shared" si="18"/>
        <v>94605.424071562316</v>
      </c>
      <c r="V123">
        <f t="shared" si="19"/>
        <v>433459.02600000001</v>
      </c>
      <c r="Y123" s="1">
        <f t="shared" si="22"/>
        <v>110688346.16372871</v>
      </c>
      <c r="Z123" s="1">
        <f t="shared" si="20"/>
        <v>255.36057510480521</v>
      </c>
    </row>
    <row r="124" spans="12:26">
      <c r="L124">
        <f t="shared" si="16"/>
        <v>12714752.115561755</v>
      </c>
      <c r="M124">
        <f t="shared" si="17"/>
        <v>23.600000000000016</v>
      </c>
      <c r="O124">
        <v>118</v>
      </c>
      <c r="P124">
        <f t="shared" si="15"/>
        <v>118</v>
      </c>
      <c r="Q124">
        <v>1</v>
      </c>
      <c r="T124">
        <f t="shared" si="21"/>
        <v>3704.7780000000002</v>
      </c>
      <c r="U124" s="1">
        <f t="shared" si="18"/>
        <v>107752.13657255664</v>
      </c>
      <c r="V124">
        <f t="shared" si="19"/>
        <v>437163.804</v>
      </c>
      <c r="Y124" s="1">
        <f t="shared" si="22"/>
        <v>127147521.15561755</v>
      </c>
      <c r="Z124" s="1">
        <f t="shared" si="20"/>
        <v>290.84640583742737</v>
      </c>
    </row>
    <row r="125" spans="12:26">
      <c r="L125">
        <f t="shared" si="16"/>
        <v>14605414.839340866</v>
      </c>
      <c r="M125">
        <f t="shared" si="17"/>
        <v>23.800000000000011</v>
      </c>
      <c r="O125">
        <v>119</v>
      </c>
      <c r="P125">
        <f t="shared" si="15"/>
        <v>119</v>
      </c>
      <c r="Q125">
        <v>1</v>
      </c>
      <c r="T125">
        <f t="shared" si="21"/>
        <v>3704.7780000000002</v>
      </c>
      <c r="U125" s="1">
        <f t="shared" si="18"/>
        <v>122734.57848185506</v>
      </c>
      <c r="V125">
        <f t="shared" si="19"/>
        <v>440868.58200000005</v>
      </c>
      <c r="Y125" s="1">
        <f t="shared" si="22"/>
        <v>146054148.39340866</v>
      </c>
      <c r="Z125" s="1">
        <f t="shared" si="20"/>
        <v>331.28726871584746</v>
      </c>
    </row>
    <row r="126" spans="12:26">
      <c r="L126">
        <f t="shared" si="16"/>
        <v>16777216.000000134</v>
      </c>
      <c r="M126">
        <f t="shared" si="17"/>
        <v>24.000000000000014</v>
      </c>
      <c r="O126" s="3">
        <v>120</v>
      </c>
      <c r="P126">
        <f t="shared" si="15"/>
        <v>120</v>
      </c>
      <c r="Q126">
        <v>2</v>
      </c>
      <c r="R126" t="s">
        <v>22</v>
      </c>
      <c r="T126">
        <f t="shared" si="21"/>
        <v>7409.5560000000005</v>
      </c>
      <c r="U126" s="1">
        <f t="shared" si="18"/>
        <v>139810.13333333333</v>
      </c>
      <c r="V126">
        <f t="shared" si="19"/>
        <v>889146.72000000009</v>
      </c>
      <c r="Y126" s="1">
        <f t="shared" si="22"/>
        <v>167772160.00000134</v>
      </c>
      <c r="Z126" s="1">
        <f t="shared" si="20"/>
        <v>188.68894888348834</v>
      </c>
    </row>
    <row r="127" spans="12:26">
      <c r="L127">
        <f t="shared" si="16"/>
        <v>19271960.420630097</v>
      </c>
      <c r="M127">
        <f t="shared" si="17"/>
        <v>24.20000000000001</v>
      </c>
      <c r="O127">
        <v>121</v>
      </c>
      <c r="P127">
        <f t="shared" si="15"/>
        <v>121</v>
      </c>
      <c r="Q127">
        <v>2</v>
      </c>
      <c r="R127" t="s">
        <v>26</v>
      </c>
      <c r="T127">
        <f t="shared" si="21"/>
        <v>14819.112000000001</v>
      </c>
      <c r="U127" s="1">
        <f t="shared" si="18"/>
        <v>159272.40017049538</v>
      </c>
      <c r="V127">
        <f t="shared" si="19"/>
        <v>1793112.5520000001</v>
      </c>
      <c r="Y127" s="1">
        <f t="shared" si="22"/>
        <v>192719604.20630097</v>
      </c>
      <c r="Z127" s="1">
        <f t="shared" si="20"/>
        <v>107.47769513483443</v>
      </c>
    </row>
    <row r="128" spans="12:26">
      <c r="L128">
        <f t="shared" si="16"/>
        <v>22137669.232745752</v>
      </c>
      <c r="M128">
        <f t="shared" si="17"/>
        <v>24.400000000000013</v>
      </c>
      <c r="O128">
        <v>122</v>
      </c>
      <c r="P128">
        <f t="shared" si="15"/>
        <v>122</v>
      </c>
      <c r="Q128">
        <v>1</v>
      </c>
      <c r="T128">
        <f t="shared" si="21"/>
        <v>14819.112000000001</v>
      </c>
      <c r="U128" s="1">
        <f t="shared" si="18"/>
        <v>181456.30518643951</v>
      </c>
      <c r="V128">
        <f t="shared" si="19"/>
        <v>1807931.6640000001</v>
      </c>
      <c r="Y128" s="1">
        <f t="shared" si="22"/>
        <v>221376692.32745752</v>
      </c>
      <c r="Z128" s="1">
        <f t="shared" si="20"/>
        <v>122.44748888222222</v>
      </c>
    </row>
    <row r="129" spans="12:26">
      <c r="L129">
        <f t="shared" si="16"/>
        <v>25429504.231123522</v>
      </c>
      <c r="M129">
        <f t="shared" si="17"/>
        <v>24.600000000000012</v>
      </c>
      <c r="O129">
        <v>123</v>
      </c>
      <c r="P129">
        <f t="shared" si="15"/>
        <v>123</v>
      </c>
      <c r="Q129">
        <v>1</v>
      </c>
      <c r="T129">
        <f t="shared" si="21"/>
        <v>14819.112000000001</v>
      </c>
      <c r="U129" s="1">
        <f t="shared" si="18"/>
        <v>206743.93683840102</v>
      </c>
      <c r="V129">
        <f t="shared" si="19"/>
        <v>1822750.7760000001</v>
      </c>
      <c r="Y129" s="1">
        <f t="shared" si="22"/>
        <v>254295042.31123522</v>
      </c>
      <c r="Z129" s="1">
        <f t="shared" si="20"/>
        <v>139.5116906049449</v>
      </c>
    </row>
    <row r="130" spans="12:26">
      <c r="L130">
        <f t="shared" si="16"/>
        <v>29210829.678681735</v>
      </c>
      <c r="M130">
        <f t="shared" si="17"/>
        <v>24.800000000000015</v>
      </c>
      <c r="O130">
        <v>124</v>
      </c>
      <c r="P130">
        <f t="shared" si="15"/>
        <v>124</v>
      </c>
      <c r="Q130">
        <v>1</v>
      </c>
      <c r="T130">
        <f t="shared" si="21"/>
        <v>14819.112000000001</v>
      </c>
      <c r="U130" s="1">
        <f t="shared" si="18"/>
        <v>235571.20708614073</v>
      </c>
      <c r="V130">
        <f t="shared" si="19"/>
        <v>1837569.888</v>
      </c>
      <c r="Y130" s="1">
        <f t="shared" si="22"/>
        <v>292108296.78681737</v>
      </c>
      <c r="Z130" s="1">
        <f t="shared" si="20"/>
        <v>158.96445555316879</v>
      </c>
    </row>
    <row r="131" spans="12:26">
      <c r="L131">
        <f t="shared" si="16"/>
        <v>33554432.000000276</v>
      </c>
      <c r="M131">
        <f t="shared" si="17"/>
        <v>25.000000000000011</v>
      </c>
      <c r="O131">
        <v>125</v>
      </c>
      <c r="P131">
        <f t="shared" si="15"/>
        <v>125</v>
      </c>
      <c r="Q131">
        <v>1</v>
      </c>
      <c r="T131">
        <f t="shared" si="21"/>
        <v>14819.112000000001</v>
      </c>
      <c r="U131" s="1">
        <f t="shared" si="18"/>
        <v>268435.45600000001</v>
      </c>
      <c r="V131">
        <f t="shared" si="19"/>
        <v>1852389.0000000002</v>
      </c>
      <c r="Y131" s="1">
        <f t="shared" si="22"/>
        <v>335544320.00000274</v>
      </c>
      <c r="Z131" s="1">
        <f t="shared" si="20"/>
        <v>181.14139092814884</v>
      </c>
    </row>
    <row r="132" spans="12:26">
      <c r="L132">
        <f t="shared" si="16"/>
        <v>38543920.841260195</v>
      </c>
      <c r="M132">
        <f t="shared" si="17"/>
        <v>25.200000000000014</v>
      </c>
      <c r="O132">
        <v>126</v>
      </c>
      <c r="P132">
        <f t="shared" si="15"/>
        <v>126</v>
      </c>
      <c r="Q132">
        <v>1</v>
      </c>
      <c r="T132">
        <f t="shared" si="21"/>
        <v>14819.112000000001</v>
      </c>
      <c r="U132" s="1">
        <f t="shared" si="18"/>
        <v>305904.1336607933</v>
      </c>
      <c r="V132">
        <f t="shared" si="19"/>
        <v>1867208.1120000002</v>
      </c>
      <c r="Y132" s="1">
        <f t="shared" si="22"/>
        <v>385439208.41260195</v>
      </c>
      <c r="Z132" s="1">
        <f t="shared" si="20"/>
        <v>206.42541446531692</v>
      </c>
    </row>
    <row r="133" spans="12:26">
      <c r="L133">
        <f t="shared" si="16"/>
        <v>44275338.465491526</v>
      </c>
      <c r="M133">
        <f t="shared" si="17"/>
        <v>25.400000000000013</v>
      </c>
      <c r="O133">
        <v>127</v>
      </c>
      <c r="P133">
        <f t="shared" si="15"/>
        <v>127</v>
      </c>
      <c r="Q133">
        <v>1</v>
      </c>
      <c r="T133">
        <f t="shared" si="21"/>
        <v>14819.112000000001</v>
      </c>
      <c r="U133" s="1">
        <f t="shared" si="18"/>
        <v>348624.71232670214</v>
      </c>
      <c r="V133">
        <f t="shared" si="19"/>
        <v>1882027.2240000002</v>
      </c>
      <c r="Y133" s="1">
        <f t="shared" si="22"/>
        <v>442753384.65491527</v>
      </c>
      <c r="Z133" s="1">
        <f t="shared" si="20"/>
        <v>235.25344320678926</v>
      </c>
    </row>
    <row r="134" spans="12:26">
      <c r="L134">
        <f t="shared" si="16"/>
        <v>50859008.462247066</v>
      </c>
      <c r="M134">
        <f t="shared" si="17"/>
        <v>25.600000000000016</v>
      </c>
      <c r="O134">
        <v>128</v>
      </c>
      <c r="P134">
        <f t="shared" ref="P134:P197" si="23">$AB$1*O134</f>
        <v>128</v>
      </c>
      <c r="Q134">
        <v>1</v>
      </c>
      <c r="T134">
        <f t="shared" si="21"/>
        <v>14819.112000000001</v>
      </c>
      <c r="U134" s="1">
        <f t="shared" si="18"/>
        <v>397336.0036113013</v>
      </c>
      <c r="V134">
        <f t="shared" si="19"/>
        <v>1896846.3360000001</v>
      </c>
      <c r="Y134" s="1">
        <f t="shared" si="22"/>
        <v>508590084.62247068</v>
      </c>
      <c r="Z134" s="1">
        <f t="shared" si="20"/>
        <v>268.12403038137859</v>
      </c>
    </row>
    <row r="135" spans="12:26">
      <c r="L135">
        <f t="shared" ref="L135:L198" si="24">POWER($D$9,O135)</f>
        <v>58421659.357363492</v>
      </c>
      <c r="M135">
        <f t="shared" ref="M135:M198" si="25">LOG(L135,2)</f>
        <v>25.800000000000011</v>
      </c>
      <c r="O135">
        <v>129</v>
      </c>
      <c r="P135">
        <f t="shared" si="23"/>
        <v>129</v>
      </c>
      <c r="Q135">
        <v>1</v>
      </c>
      <c r="T135">
        <f t="shared" si="21"/>
        <v>14819.112000000001</v>
      </c>
      <c r="U135" s="1">
        <f t="shared" ref="U135:U198" si="26">POWER(2,0.2*O135)/O135</f>
        <v>452881.08028963581</v>
      </c>
      <c r="V135">
        <f t="shared" ref="V135:V198" si="27">P135*T135</f>
        <v>1911665.4480000001</v>
      </c>
      <c r="Y135" s="1">
        <f t="shared" si="22"/>
        <v>584216593.57363486</v>
      </c>
      <c r="Z135" s="1">
        <f t="shared" ref="Z135:Z198" si="28">Y135/V135</f>
        <v>305.60608509446411</v>
      </c>
    </row>
    <row r="136" spans="12:26">
      <c r="L136">
        <f t="shared" si="24"/>
        <v>67108864.000000581</v>
      </c>
      <c r="M136">
        <f t="shared" si="25"/>
        <v>26.000000000000014</v>
      </c>
      <c r="O136" s="3">
        <v>130</v>
      </c>
      <c r="P136">
        <f t="shared" si="23"/>
        <v>130</v>
      </c>
      <c r="Q136">
        <v>4</v>
      </c>
      <c r="T136">
        <f t="shared" ref="T136:T199" si="29">Q136*T135</f>
        <v>59276.448000000004</v>
      </c>
      <c r="U136" s="1">
        <f t="shared" si="26"/>
        <v>516222.0307692308</v>
      </c>
      <c r="V136">
        <f t="shared" si="27"/>
        <v>7705938.2400000002</v>
      </c>
      <c r="Y136" s="1">
        <f t="shared" ref="Y136:Y199" si="30">$Z$1*POWER($P$1,O136)</f>
        <v>671088640.00000584</v>
      </c>
      <c r="Z136" s="1">
        <f t="shared" si="28"/>
        <v>87.087207176994696</v>
      </c>
    </row>
    <row r="137" spans="12:26">
      <c r="L137">
        <f t="shared" si="24"/>
        <v>77087841.682520419</v>
      </c>
      <c r="M137">
        <f t="shared" si="25"/>
        <v>26.200000000000014</v>
      </c>
      <c r="O137">
        <v>131</v>
      </c>
      <c r="P137">
        <f t="shared" si="23"/>
        <v>131</v>
      </c>
      <c r="Q137">
        <v>1</v>
      </c>
      <c r="T137">
        <f t="shared" si="29"/>
        <v>59276.448000000004</v>
      </c>
      <c r="U137" s="1">
        <f t="shared" si="26"/>
        <v>588456.8067367922</v>
      </c>
      <c r="V137">
        <f t="shared" si="27"/>
        <v>7765214.6880000001</v>
      </c>
      <c r="Y137" s="1">
        <f t="shared" si="30"/>
        <v>770878416.82520413</v>
      </c>
      <c r="Z137" s="1">
        <f t="shared" si="28"/>
        <v>99.273290926068483</v>
      </c>
    </row>
    <row r="138" spans="12:26">
      <c r="L138">
        <f t="shared" si="24"/>
        <v>88550676.930983081</v>
      </c>
      <c r="M138">
        <f t="shared" si="25"/>
        <v>26.400000000000013</v>
      </c>
      <c r="O138">
        <v>132</v>
      </c>
      <c r="P138">
        <f t="shared" si="23"/>
        <v>132</v>
      </c>
      <c r="Q138">
        <v>1</v>
      </c>
      <c r="T138">
        <f t="shared" si="29"/>
        <v>59276.448000000004</v>
      </c>
      <c r="U138" s="1">
        <f t="shared" si="26"/>
        <v>670838.4615983523</v>
      </c>
      <c r="V138">
        <f t="shared" si="27"/>
        <v>7824491.1360000009</v>
      </c>
      <c r="Y138" s="1">
        <f t="shared" si="30"/>
        <v>885506769.30983078</v>
      </c>
      <c r="Z138" s="1">
        <f t="shared" si="28"/>
        <v>113.17116396690243</v>
      </c>
    </row>
    <row r="139" spans="12:26">
      <c r="L139">
        <f t="shared" si="24"/>
        <v>101718016.92449416</v>
      </c>
      <c r="M139">
        <f t="shared" si="25"/>
        <v>26.600000000000012</v>
      </c>
      <c r="O139">
        <v>133</v>
      </c>
      <c r="P139">
        <f t="shared" si="23"/>
        <v>133</v>
      </c>
      <c r="Q139">
        <v>1</v>
      </c>
      <c r="T139">
        <f t="shared" si="29"/>
        <v>59276.448000000004</v>
      </c>
      <c r="U139" s="1">
        <f t="shared" si="26"/>
        <v>764797.11973303242</v>
      </c>
      <c r="V139">
        <f t="shared" si="27"/>
        <v>7883767.5840000007</v>
      </c>
      <c r="Y139" s="1">
        <f t="shared" si="30"/>
        <v>1017180169.2449416</v>
      </c>
      <c r="Z139" s="1">
        <f t="shared" si="28"/>
        <v>129.0220898075807</v>
      </c>
    </row>
    <row r="140" spans="12:26">
      <c r="L140">
        <f t="shared" si="24"/>
        <v>116843318.71472701</v>
      </c>
      <c r="M140">
        <f t="shared" si="25"/>
        <v>26.800000000000015</v>
      </c>
      <c r="O140">
        <v>134</v>
      </c>
      <c r="P140">
        <f t="shared" si="23"/>
        <v>134</v>
      </c>
      <c r="Q140">
        <v>1</v>
      </c>
      <c r="T140">
        <f t="shared" si="29"/>
        <v>59276.448000000004</v>
      </c>
      <c r="U140" s="1">
        <f t="shared" si="26"/>
        <v>871965.06503526738</v>
      </c>
      <c r="V140">
        <f t="shared" si="27"/>
        <v>7943044.0320000006</v>
      </c>
      <c r="Y140" s="1">
        <f t="shared" si="30"/>
        <v>1168433187.1472702</v>
      </c>
      <c r="Z140" s="1">
        <f t="shared" si="28"/>
        <v>147.10143648203689</v>
      </c>
    </row>
    <row r="141" spans="12:26">
      <c r="L141">
        <f t="shared" si="24"/>
        <v>134217728.00000122</v>
      </c>
      <c r="M141">
        <f t="shared" si="25"/>
        <v>27.000000000000011</v>
      </c>
      <c r="O141">
        <v>135</v>
      </c>
      <c r="P141">
        <f t="shared" si="23"/>
        <v>135</v>
      </c>
      <c r="Q141">
        <v>1</v>
      </c>
      <c r="T141">
        <f t="shared" si="29"/>
        <v>59276.448000000004</v>
      </c>
      <c r="U141" s="1">
        <f t="shared" si="26"/>
        <v>994205.39259259263</v>
      </c>
      <c r="V141">
        <f t="shared" si="27"/>
        <v>8002320.4800000004</v>
      </c>
      <c r="Y141" s="1">
        <f t="shared" si="30"/>
        <v>1342177280.0000122</v>
      </c>
      <c r="Z141" s="1">
        <f t="shared" si="28"/>
        <v>167.72351011865649</v>
      </c>
    </row>
    <row r="142" spans="12:26">
      <c r="L142">
        <f t="shared" si="24"/>
        <v>154175683.3650409</v>
      </c>
      <c r="M142">
        <f t="shared" si="25"/>
        <v>27.200000000000014</v>
      </c>
      <c r="O142">
        <v>136</v>
      </c>
      <c r="P142">
        <f t="shared" si="23"/>
        <v>136</v>
      </c>
      <c r="Q142">
        <v>1</v>
      </c>
      <c r="T142">
        <f t="shared" si="29"/>
        <v>59276.448000000004</v>
      </c>
      <c r="U142" s="1">
        <f t="shared" si="26"/>
        <v>1133644.730625293</v>
      </c>
      <c r="V142">
        <f t="shared" si="27"/>
        <v>8061596.9280000003</v>
      </c>
      <c r="Y142" s="1">
        <f t="shared" si="30"/>
        <v>1541756833.650409</v>
      </c>
      <c r="Z142" s="1">
        <f t="shared" si="28"/>
        <v>191.24707516639671</v>
      </c>
    </row>
    <row r="143" spans="12:26">
      <c r="L143">
        <f t="shared" si="24"/>
        <v>177101353.86196622</v>
      </c>
      <c r="M143">
        <f t="shared" si="25"/>
        <v>27.400000000000013</v>
      </c>
      <c r="O143">
        <v>137</v>
      </c>
      <c r="P143">
        <f t="shared" si="23"/>
        <v>137</v>
      </c>
      <c r="Q143">
        <v>1</v>
      </c>
      <c r="T143">
        <f t="shared" si="29"/>
        <v>59276.448000000004</v>
      </c>
      <c r="U143" s="1">
        <f t="shared" si="26"/>
        <v>1292710.6121311293</v>
      </c>
      <c r="V143">
        <f t="shared" si="27"/>
        <v>8120873.3760000002</v>
      </c>
      <c r="Y143" s="1">
        <f t="shared" si="30"/>
        <v>1771013538.6196623</v>
      </c>
      <c r="Z143" s="1">
        <f t="shared" si="28"/>
        <v>218.08165903111137</v>
      </c>
    </row>
    <row r="144" spans="12:26">
      <c r="L144">
        <f t="shared" si="24"/>
        <v>203436033.84898841</v>
      </c>
      <c r="M144">
        <f t="shared" si="25"/>
        <v>27.600000000000016</v>
      </c>
      <c r="O144">
        <v>138</v>
      </c>
      <c r="P144">
        <f t="shared" si="23"/>
        <v>138</v>
      </c>
      <c r="Q144">
        <v>1</v>
      </c>
      <c r="T144">
        <f t="shared" si="29"/>
        <v>59276.448000000004</v>
      </c>
      <c r="U144" s="1">
        <f t="shared" si="26"/>
        <v>1474174.1583259876</v>
      </c>
      <c r="V144">
        <f t="shared" si="27"/>
        <v>8180149.824000001</v>
      </c>
      <c r="Y144" s="1">
        <f t="shared" si="30"/>
        <v>2034360338.4898841</v>
      </c>
      <c r="Z144" s="1">
        <f t="shared" si="28"/>
        <v>248.69475281751073</v>
      </c>
    </row>
    <row r="145" spans="12:26">
      <c r="L145">
        <f t="shared" si="24"/>
        <v>233686637.42945412</v>
      </c>
      <c r="M145">
        <f t="shared" si="25"/>
        <v>27.800000000000011</v>
      </c>
      <c r="O145">
        <v>139</v>
      </c>
      <c r="P145">
        <f t="shared" si="23"/>
        <v>139</v>
      </c>
      <c r="Q145">
        <v>1</v>
      </c>
      <c r="T145">
        <f t="shared" si="29"/>
        <v>59276.448000000004</v>
      </c>
      <c r="U145" s="1">
        <f t="shared" si="26"/>
        <v>1681198.830427713</v>
      </c>
      <c r="V145">
        <f t="shared" si="27"/>
        <v>8239426.2720000008</v>
      </c>
      <c r="Y145" s="1">
        <f t="shared" si="30"/>
        <v>2336866374.2945414</v>
      </c>
      <c r="Z145" s="1">
        <f t="shared" si="28"/>
        <v>283.62003580709279</v>
      </c>
    </row>
    <row r="146" spans="12:26">
      <c r="L146">
        <f t="shared" si="24"/>
        <v>268435456.0000025</v>
      </c>
      <c r="M146">
        <f t="shared" si="25"/>
        <v>28.000000000000014</v>
      </c>
      <c r="O146" s="3">
        <v>140</v>
      </c>
      <c r="P146">
        <f t="shared" si="23"/>
        <v>140</v>
      </c>
      <c r="Q146">
        <v>1.69</v>
      </c>
      <c r="R146" t="s">
        <v>23</v>
      </c>
      <c r="S146" t="s">
        <v>21</v>
      </c>
      <c r="T146">
        <f t="shared" si="29"/>
        <v>100177.19712</v>
      </c>
      <c r="U146" s="1">
        <f t="shared" si="26"/>
        <v>1917396.1142857142</v>
      </c>
      <c r="V146">
        <f t="shared" si="27"/>
        <v>14024807.596799999</v>
      </c>
      <c r="Y146" s="1">
        <f t="shared" si="30"/>
        <v>2684354560.0000248</v>
      </c>
      <c r="Z146" s="1">
        <f t="shared" si="28"/>
        <v>191.40045533405439</v>
      </c>
    </row>
    <row r="147" spans="12:26">
      <c r="L147">
        <f t="shared" si="24"/>
        <v>308351366.73008186</v>
      </c>
      <c r="M147">
        <f t="shared" si="25"/>
        <v>28.200000000000014</v>
      </c>
      <c r="O147">
        <v>141</v>
      </c>
      <c r="P147">
        <f t="shared" si="23"/>
        <v>141</v>
      </c>
      <c r="Q147">
        <v>1</v>
      </c>
      <c r="T147">
        <f t="shared" si="29"/>
        <v>100177.19712</v>
      </c>
      <c r="U147" s="1">
        <f t="shared" si="26"/>
        <v>2186889.1257452425</v>
      </c>
      <c r="V147">
        <f t="shared" si="27"/>
        <v>14124984.793919999</v>
      </c>
      <c r="Y147" s="1">
        <f t="shared" si="30"/>
        <v>3083513667.3008184</v>
      </c>
      <c r="Z147" s="1">
        <f t="shared" si="28"/>
        <v>218.30208756246557</v>
      </c>
    </row>
    <row r="148" spans="12:26">
      <c r="L148">
        <f t="shared" si="24"/>
        <v>354202707.7239325</v>
      </c>
      <c r="M148">
        <f t="shared" si="25"/>
        <v>28.400000000000016</v>
      </c>
      <c r="O148">
        <v>142</v>
      </c>
      <c r="P148">
        <f t="shared" si="23"/>
        <v>142</v>
      </c>
      <c r="Q148">
        <v>1</v>
      </c>
      <c r="T148">
        <f t="shared" si="29"/>
        <v>100177.19712</v>
      </c>
      <c r="U148" s="1">
        <f t="shared" si="26"/>
        <v>2494385.2656614794</v>
      </c>
      <c r="V148">
        <f t="shared" si="27"/>
        <v>14225161.991039999</v>
      </c>
      <c r="Y148" s="1">
        <f t="shared" si="30"/>
        <v>3542027077.239325</v>
      </c>
      <c r="Z148" s="1">
        <f t="shared" si="28"/>
        <v>248.99731050306079</v>
      </c>
    </row>
    <row r="149" spans="12:26">
      <c r="L149">
        <f t="shared" si="24"/>
        <v>406872067.69797689</v>
      </c>
      <c r="M149">
        <f t="shared" si="25"/>
        <v>28.600000000000012</v>
      </c>
      <c r="O149">
        <v>143</v>
      </c>
      <c r="P149">
        <f t="shared" si="23"/>
        <v>143</v>
      </c>
      <c r="Q149">
        <v>1</v>
      </c>
      <c r="T149">
        <f t="shared" si="29"/>
        <v>100177.19712</v>
      </c>
      <c r="U149" s="1">
        <f t="shared" si="26"/>
        <v>2845259.2146711419</v>
      </c>
      <c r="V149">
        <f t="shared" si="27"/>
        <v>14325339.18816</v>
      </c>
      <c r="Y149" s="1">
        <f t="shared" si="30"/>
        <v>4068720676.9797688</v>
      </c>
      <c r="Z149" s="1">
        <f t="shared" si="28"/>
        <v>284.02264152618437</v>
      </c>
    </row>
    <row r="150" spans="12:26">
      <c r="L150">
        <f t="shared" si="24"/>
        <v>467373274.85890841</v>
      </c>
      <c r="M150">
        <f t="shared" si="25"/>
        <v>28.800000000000015</v>
      </c>
      <c r="O150">
        <v>144</v>
      </c>
      <c r="P150">
        <f t="shared" si="23"/>
        <v>144</v>
      </c>
      <c r="Q150">
        <v>1</v>
      </c>
      <c r="T150">
        <f t="shared" si="29"/>
        <v>100177.19712</v>
      </c>
      <c r="U150" s="1">
        <f t="shared" si="26"/>
        <v>3245647.742075718</v>
      </c>
      <c r="V150">
        <f t="shared" si="27"/>
        <v>14425516.38528</v>
      </c>
      <c r="Y150" s="1">
        <f t="shared" si="30"/>
        <v>4673732748.5890846</v>
      </c>
      <c r="Z150" s="1">
        <f t="shared" si="28"/>
        <v>323.99067206760287</v>
      </c>
    </row>
    <row r="151" spans="12:26">
      <c r="L151">
        <f t="shared" si="24"/>
        <v>536870912.00000525</v>
      </c>
      <c r="M151">
        <f t="shared" si="25"/>
        <v>29.000000000000018</v>
      </c>
      <c r="O151">
        <v>145</v>
      </c>
      <c r="P151">
        <f t="shared" si="23"/>
        <v>145</v>
      </c>
      <c r="Q151">
        <v>1</v>
      </c>
      <c r="T151">
        <f t="shared" si="29"/>
        <v>100177.19712</v>
      </c>
      <c r="U151" s="1">
        <f t="shared" si="26"/>
        <v>3702558.0137931034</v>
      </c>
      <c r="V151">
        <f t="shared" si="27"/>
        <v>14525693.5824</v>
      </c>
      <c r="Y151" s="1">
        <f t="shared" si="30"/>
        <v>5368709120.0000525</v>
      </c>
      <c r="Z151" s="1">
        <f t="shared" si="28"/>
        <v>369.60087926576034</v>
      </c>
    </row>
    <row r="152" spans="12:26">
      <c r="L152">
        <f t="shared" si="24"/>
        <v>616702733.46016395</v>
      </c>
      <c r="M152">
        <f t="shared" si="25"/>
        <v>29.200000000000014</v>
      </c>
      <c r="O152">
        <v>146</v>
      </c>
      <c r="P152">
        <f t="shared" si="23"/>
        <v>146</v>
      </c>
      <c r="Q152">
        <v>1</v>
      </c>
      <c r="T152">
        <f t="shared" si="29"/>
        <v>100177.19712</v>
      </c>
      <c r="U152" s="1">
        <f t="shared" si="26"/>
        <v>4223991.3250695858</v>
      </c>
      <c r="V152">
        <f t="shared" si="27"/>
        <v>14625870.779519999</v>
      </c>
      <c r="Y152" s="1">
        <f t="shared" si="30"/>
        <v>6167027334.6016397</v>
      </c>
      <c r="Z152" s="1">
        <f t="shared" si="28"/>
        <v>421.65197734668027</v>
      </c>
    </row>
    <row r="153" spans="12:26">
      <c r="L153">
        <f t="shared" si="24"/>
        <v>708405415.44786537</v>
      </c>
      <c r="M153">
        <f t="shared" si="25"/>
        <v>29.400000000000016</v>
      </c>
      <c r="O153">
        <v>147</v>
      </c>
      <c r="P153">
        <f t="shared" si="23"/>
        <v>147</v>
      </c>
      <c r="Q153">
        <v>1</v>
      </c>
      <c r="T153">
        <f t="shared" si="29"/>
        <v>100177.19712</v>
      </c>
      <c r="U153" s="1">
        <f t="shared" si="26"/>
        <v>4819084.4588289727</v>
      </c>
      <c r="V153">
        <f t="shared" si="27"/>
        <v>14726047.976639999</v>
      </c>
      <c r="Y153" s="1">
        <f t="shared" si="30"/>
        <v>7084054154.4786539</v>
      </c>
      <c r="Z153" s="1">
        <f t="shared" si="28"/>
        <v>481.05602845489318</v>
      </c>
    </row>
    <row r="154" spans="12:26">
      <c r="L154">
        <f t="shared" si="24"/>
        <v>813744135.39595413</v>
      </c>
      <c r="M154">
        <f t="shared" si="25"/>
        <v>29.600000000000016</v>
      </c>
      <c r="O154">
        <v>148</v>
      </c>
      <c r="P154">
        <f t="shared" si="23"/>
        <v>148</v>
      </c>
      <c r="Q154">
        <v>1</v>
      </c>
      <c r="T154">
        <f t="shared" si="29"/>
        <v>100177.19712</v>
      </c>
      <c r="U154" s="1">
        <f t="shared" si="26"/>
        <v>5498271.1851077387</v>
      </c>
      <c r="V154">
        <f t="shared" si="27"/>
        <v>14826225.173759999</v>
      </c>
      <c r="Y154" s="1">
        <f t="shared" si="30"/>
        <v>8137441353.9595413</v>
      </c>
      <c r="Z154" s="1">
        <f t="shared" si="28"/>
        <v>548.85456403032958</v>
      </c>
    </row>
    <row r="155" spans="12:26">
      <c r="L155">
        <f t="shared" si="24"/>
        <v>934746549.71781695</v>
      </c>
      <c r="M155">
        <f t="shared" si="25"/>
        <v>29.800000000000018</v>
      </c>
      <c r="O155">
        <v>149</v>
      </c>
      <c r="P155">
        <f t="shared" si="23"/>
        <v>149</v>
      </c>
      <c r="Q155">
        <v>1</v>
      </c>
      <c r="T155">
        <f t="shared" si="29"/>
        <v>100177.19712</v>
      </c>
      <c r="U155" s="1">
        <f t="shared" si="26"/>
        <v>6273466.7766295876</v>
      </c>
      <c r="V155">
        <f t="shared" si="27"/>
        <v>14926402.37088</v>
      </c>
      <c r="Y155" s="1">
        <f t="shared" si="30"/>
        <v>9347465497.1781693</v>
      </c>
      <c r="Z155" s="1">
        <f t="shared" si="28"/>
        <v>626.23700372798407</v>
      </c>
    </row>
    <row r="156" spans="12:26">
      <c r="L156">
        <f t="shared" si="24"/>
        <v>1073741824.0000107</v>
      </c>
      <c r="M156">
        <f t="shared" si="25"/>
        <v>30.000000000000014</v>
      </c>
      <c r="N156" t="s">
        <v>30</v>
      </c>
      <c r="O156" s="3">
        <v>150</v>
      </c>
      <c r="P156">
        <f t="shared" si="23"/>
        <v>150</v>
      </c>
      <c r="Q156">
        <v>4</v>
      </c>
      <c r="T156">
        <f t="shared" si="29"/>
        <v>400708.78847999999</v>
      </c>
      <c r="U156" s="1">
        <f t="shared" si="26"/>
        <v>7158278.8266666671</v>
      </c>
      <c r="V156">
        <f t="shared" si="27"/>
        <v>60106318.272</v>
      </c>
      <c r="Y156" s="1">
        <f t="shared" si="30"/>
        <v>10737418240.000107</v>
      </c>
      <c r="Z156" s="1">
        <f t="shared" si="28"/>
        <v>178.64042497845088</v>
      </c>
    </row>
    <row r="157" spans="12:26">
      <c r="L157">
        <f t="shared" si="24"/>
        <v>1233405466.9203284</v>
      </c>
      <c r="M157">
        <f t="shared" si="25"/>
        <v>30.200000000000017</v>
      </c>
      <c r="O157">
        <v>151</v>
      </c>
      <c r="P157">
        <f t="shared" si="23"/>
        <v>151</v>
      </c>
      <c r="Q157">
        <v>1</v>
      </c>
      <c r="T157">
        <f t="shared" si="29"/>
        <v>400708.78847999999</v>
      </c>
      <c r="U157" s="1">
        <f t="shared" si="26"/>
        <v>8168248.1253001122</v>
      </c>
      <c r="V157">
        <f t="shared" si="27"/>
        <v>60507027.060479999</v>
      </c>
      <c r="Y157" s="1">
        <f t="shared" si="30"/>
        <v>12334054669.203283</v>
      </c>
      <c r="Z157" s="1">
        <f t="shared" si="28"/>
        <v>203.84499567091171</v>
      </c>
    </row>
    <row r="158" spans="12:26">
      <c r="L158">
        <f t="shared" si="24"/>
        <v>1416810830.895731</v>
      </c>
      <c r="M158">
        <f t="shared" si="25"/>
        <v>30.400000000000016</v>
      </c>
      <c r="O158">
        <v>152</v>
      </c>
      <c r="P158">
        <f t="shared" si="23"/>
        <v>152</v>
      </c>
      <c r="Q158">
        <v>1</v>
      </c>
      <c r="T158">
        <f t="shared" si="29"/>
        <v>400708.78847999999</v>
      </c>
      <c r="U158" s="1">
        <f t="shared" si="26"/>
        <v>9321123.8874718118</v>
      </c>
      <c r="V158">
        <f t="shared" si="27"/>
        <v>60907735.848959997</v>
      </c>
      <c r="Y158" s="1">
        <f t="shared" si="30"/>
        <v>14168108308.95731</v>
      </c>
      <c r="Z158" s="1">
        <f t="shared" si="28"/>
        <v>232.61590849628061</v>
      </c>
    </row>
    <row r="159" spans="12:26">
      <c r="L159">
        <f t="shared" si="24"/>
        <v>1627488270.791909</v>
      </c>
      <c r="M159">
        <f t="shared" si="25"/>
        <v>30.600000000000019</v>
      </c>
      <c r="O159">
        <v>153</v>
      </c>
      <c r="P159">
        <f t="shared" si="23"/>
        <v>153</v>
      </c>
      <c r="Q159">
        <v>1</v>
      </c>
      <c r="T159">
        <f t="shared" si="29"/>
        <v>400708.78847999999</v>
      </c>
      <c r="U159" s="1">
        <f t="shared" si="26"/>
        <v>10637178.240469893</v>
      </c>
      <c r="V159">
        <f t="shared" si="27"/>
        <v>61308444.637439996</v>
      </c>
      <c r="Y159" s="1">
        <f t="shared" si="30"/>
        <v>16274882707.91909</v>
      </c>
      <c r="Z159" s="1">
        <f t="shared" si="28"/>
        <v>265.45907018460395</v>
      </c>
    </row>
    <row r="160" spans="12:26">
      <c r="L160">
        <f t="shared" si="24"/>
        <v>1869493099.4356346</v>
      </c>
      <c r="M160">
        <f t="shared" si="25"/>
        <v>30.800000000000015</v>
      </c>
      <c r="O160">
        <v>154</v>
      </c>
      <c r="P160">
        <f t="shared" si="23"/>
        <v>154</v>
      </c>
      <c r="Q160">
        <v>1</v>
      </c>
      <c r="T160">
        <f t="shared" si="29"/>
        <v>400708.78847999999</v>
      </c>
      <c r="U160" s="1">
        <f t="shared" si="26"/>
        <v>12139565.580750739</v>
      </c>
      <c r="V160">
        <f t="shared" si="27"/>
        <v>61709153.425919995</v>
      </c>
      <c r="Y160" s="1">
        <f t="shared" si="30"/>
        <v>18694930994.356346</v>
      </c>
      <c r="Z160" s="1">
        <f t="shared" si="28"/>
        <v>302.95231673853789</v>
      </c>
    </row>
    <row r="161" spans="12:26">
      <c r="L161">
        <f t="shared" si="24"/>
        <v>2147483648.0000219</v>
      </c>
      <c r="M161">
        <f t="shared" si="25"/>
        <v>31.000000000000018</v>
      </c>
      <c r="O161">
        <v>155</v>
      </c>
      <c r="P161">
        <f t="shared" si="23"/>
        <v>155</v>
      </c>
      <c r="Q161">
        <v>1</v>
      </c>
      <c r="T161">
        <f t="shared" si="29"/>
        <v>400708.78847999999</v>
      </c>
      <c r="U161" s="1">
        <f t="shared" si="26"/>
        <v>13854733.212903226</v>
      </c>
      <c r="V161">
        <f t="shared" si="27"/>
        <v>62109862.214400001</v>
      </c>
      <c r="Y161" s="1">
        <f t="shared" si="30"/>
        <v>21474836480.000221</v>
      </c>
      <c r="Z161" s="1">
        <f t="shared" si="28"/>
        <v>345.75566124861473</v>
      </c>
    </row>
    <row r="162" spans="12:26">
      <c r="L162">
        <f t="shared" si="24"/>
        <v>2466810933.8406577</v>
      </c>
      <c r="M162">
        <f t="shared" si="25"/>
        <v>31.200000000000014</v>
      </c>
      <c r="O162">
        <v>156</v>
      </c>
      <c r="P162">
        <f t="shared" si="23"/>
        <v>156</v>
      </c>
      <c r="Q162">
        <v>1</v>
      </c>
      <c r="T162">
        <f t="shared" si="29"/>
        <v>400708.78847999999</v>
      </c>
      <c r="U162" s="1">
        <f t="shared" si="26"/>
        <v>15812890.601542555</v>
      </c>
      <c r="V162">
        <f t="shared" si="27"/>
        <v>62510571.00288</v>
      </c>
      <c r="Y162" s="1">
        <f t="shared" si="30"/>
        <v>24668109338.406578</v>
      </c>
      <c r="Z162" s="1">
        <f t="shared" si="28"/>
        <v>394.62300443984208</v>
      </c>
    </row>
    <row r="163" spans="12:26">
      <c r="L163">
        <f t="shared" si="24"/>
        <v>2833621661.7914634</v>
      </c>
      <c r="M163">
        <f t="shared" si="25"/>
        <v>31.400000000000016</v>
      </c>
      <c r="O163">
        <v>157</v>
      </c>
      <c r="P163">
        <f t="shared" si="23"/>
        <v>157</v>
      </c>
      <c r="Q163">
        <v>1</v>
      </c>
      <c r="T163">
        <f t="shared" si="29"/>
        <v>400708.78847999999</v>
      </c>
      <c r="U163" s="1">
        <f t="shared" si="26"/>
        <v>18048545.616505962</v>
      </c>
      <c r="V163">
        <f t="shared" si="27"/>
        <v>62911279.791359998</v>
      </c>
      <c r="Y163" s="1">
        <f t="shared" si="30"/>
        <v>28336216617.914635</v>
      </c>
      <c r="Z163" s="1">
        <f t="shared" si="28"/>
        <v>450.41551708833981</v>
      </c>
    </row>
    <row r="164" spans="12:26">
      <c r="L164">
        <f t="shared" si="24"/>
        <v>3254976541.583818</v>
      </c>
      <c r="M164">
        <f t="shared" si="25"/>
        <v>31.600000000000016</v>
      </c>
      <c r="O164">
        <v>158</v>
      </c>
      <c r="P164">
        <f t="shared" si="23"/>
        <v>158</v>
      </c>
      <c r="Q164">
        <v>1</v>
      </c>
      <c r="T164">
        <f t="shared" si="29"/>
        <v>400708.78847999999</v>
      </c>
      <c r="U164" s="1">
        <f t="shared" si="26"/>
        <v>20601117.351796087</v>
      </c>
      <c r="V164">
        <f t="shared" si="27"/>
        <v>63311988.579839997</v>
      </c>
      <c r="Y164" s="1">
        <f t="shared" si="30"/>
        <v>32549765415.838181</v>
      </c>
      <c r="Z164" s="1">
        <f t="shared" si="28"/>
        <v>514.11693339549879</v>
      </c>
    </row>
    <row r="165" spans="12:26">
      <c r="L165">
        <f t="shared" si="24"/>
        <v>3738986198.8712707</v>
      </c>
      <c r="M165">
        <f t="shared" si="25"/>
        <v>31.800000000000018</v>
      </c>
      <c r="O165">
        <v>159</v>
      </c>
      <c r="P165">
        <f t="shared" si="23"/>
        <v>159</v>
      </c>
      <c r="Q165">
        <v>1</v>
      </c>
      <c r="T165">
        <f t="shared" si="29"/>
        <v>400708.78847999999</v>
      </c>
      <c r="U165" s="1">
        <f t="shared" si="26"/>
        <v>23515636.470888268</v>
      </c>
      <c r="V165">
        <f t="shared" si="27"/>
        <v>63712697.368319996</v>
      </c>
      <c r="Y165" s="1">
        <f t="shared" si="30"/>
        <v>37389861988.712708</v>
      </c>
      <c r="Z165" s="1">
        <f t="shared" si="28"/>
        <v>586.85102865075294</v>
      </c>
    </row>
    <row r="166" spans="12:26">
      <c r="L166">
        <f t="shared" si="24"/>
        <v>4294967296.0000458</v>
      </c>
      <c r="M166">
        <f t="shared" si="25"/>
        <v>32.000000000000014</v>
      </c>
      <c r="O166" s="3">
        <v>160</v>
      </c>
      <c r="P166">
        <f t="shared" si="23"/>
        <v>160</v>
      </c>
      <c r="Q166">
        <v>4</v>
      </c>
      <c r="T166">
        <f t="shared" si="29"/>
        <v>1602835.15392</v>
      </c>
      <c r="U166" s="1">
        <f t="shared" si="26"/>
        <v>26843545.600000001</v>
      </c>
      <c r="V166">
        <f t="shared" si="27"/>
        <v>256453624.62720001</v>
      </c>
      <c r="Y166" s="1">
        <f t="shared" si="30"/>
        <v>42949672960.000458</v>
      </c>
      <c r="Z166" s="1">
        <f t="shared" si="28"/>
        <v>167.47539841729781</v>
      </c>
    </row>
    <row r="167" spans="12:26">
      <c r="L167">
        <f t="shared" si="24"/>
        <v>4933621867.6813173</v>
      </c>
      <c r="M167">
        <f t="shared" si="25"/>
        <v>32.200000000000017</v>
      </c>
      <c r="O167">
        <v>161</v>
      </c>
      <c r="P167">
        <f t="shared" si="23"/>
        <v>161</v>
      </c>
      <c r="Q167">
        <v>1</v>
      </c>
      <c r="T167">
        <f t="shared" si="29"/>
        <v>1602835.15392</v>
      </c>
      <c r="U167" s="1">
        <f t="shared" si="26"/>
        <v>30643614.084976826</v>
      </c>
      <c r="V167">
        <f t="shared" si="27"/>
        <v>258056459.78112</v>
      </c>
      <c r="Y167" s="1">
        <f t="shared" si="30"/>
        <v>49336218676.813171</v>
      </c>
      <c r="Z167" s="1">
        <f t="shared" si="28"/>
        <v>191.18381581557571</v>
      </c>
    </row>
    <row r="168" spans="12:26">
      <c r="L168">
        <f t="shared" si="24"/>
        <v>5667243323.5829287</v>
      </c>
      <c r="M168">
        <f t="shared" si="25"/>
        <v>32.400000000000013</v>
      </c>
      <c r="O168">
        <v>162</v>
      </c>
      <c r="P168">
        <f t="shared" si="23"/>
        <v>162</v>
      </c>
      <c r="Q168">
        <v>1</v>
      </c>
      <c r="T168">
        <f t="shared" si="29"/>
        <v>1602835.15392</v>
      </c>
      <c r="U168" s="1">
        <f t="shared" si="26"/>
        <v>34982983.478906564</v>
      </c>
      <c r="V168">
        <f t="shared" si="27"/>
        <v>259659294.93504</v>
      </c>
      <c r="Y168" s="1">
        <f t="shared" si="30"/>
        <v>56672433235.829285</v>
      </c>
      <c r="Z168" s="1">
        <f t="shared" si="28"/>
        <v>218.25690179897953</v>
      </c>
    </row>
    <row r="169" spans="12:26">
      <c r="L169">
        <f t="shared" si="24"/>
        <v>6509953083.1676407</v>
      </c>
      <c r="M169">
        <f t="shared" si="25"/>
        <v>32.600000000000016</v>
      </c>
      <c r="O169">
        <v>163</v>
      </c>
      <c r="P169">
        <f t="shared" si="23"/>
        <v>163</v>
      </c>
      <c r="Q169">
        <v>1</v>
      </c>
      <c r="T169">
        <f t="shared" si="29"/>
        <v>1602835.15392</v>
      </c>
      <c r="U169" s="1">
        <f t="shared" si="26"/>
        <v>39938362.473420709</v>
      </c>
      <c r="V169">
        <f t="shared" si="27"/>
        <v>261262130.08895999</v>
      </c>
      <c r="Y169" s="1">
        <f t="shared" si="30"/>
        <v>65099530831.676407</v>
      </c>
      <c r="Z169" s="1">
        <f t="shared" si="28"/>
        <v>249.17323765794131</v>
      </c>
    </row>
    <row r="170" spans="12:26">
      <c r="L170">
        <f t="shared" si="24"/>
        <v>7477972397.7425442</v>
      </c>
      <c r="M170">
        <f t="shared" si="25"/>
        <v>32.800000000000018</v>
      </c>
      <c r="O170">
        <v>164</v>
      </c>
      <c r="P170">
        <f t="shared" si="23"/>
        <v>164</v>
      </c>
      <c r="Q170">
        <v>1</v>
      </c>
      <c r="T170">
        <f t="shared" si="29"/>
        <v>1602835.15392</v>
      </c>
      <c r="U170" s="1">
        <f t="shared" si="26"/>
        <v>45597392.669161491</v>
      </c>
      <c r="V170">
        <f t="shared" si="27"/>
        <v>262864965.24287999</v>
      </c>
      <c r="Y170" s="1">
        <f t="shared" si="30"/>
        <v>74779723977.425446</v>
      </c>
      <c r="Z170" s="1">
        <f t="shared" si="28"/>
        <v>284.4796144983834</v>
      </c>
    </row>
    <row r="171" spans="12:26">
      <c r="L171">
        <f t="shared" si="24"/>
        <v>8589934592.0000935</v>
      </c>
      <c r="M171">
        <f t="shared" si="25"/>
        <v>33.000000000000021</v>
      </c>
      <c r="O171">
        <v>165</v>
      </c>
      <c r="P171">
        <f t="shared" si="23"/>
        <v>165</v>
      </c>
      <c r="Q171">
        <v>1</v>
      </c>
      <c r="T171">
        <f t="shared" si="29"/>
        <v>1602835.15392</v>
      </c>
      <c r="U171" s="1">
        <f t="shared" si="26"/>
        <v>52060209.648484848</v>
      </c>
      <c r="V171">
        <f t="shared" si="27"/>
        <v>264467800.39679998</v>
      </c>
      <c r="Y171" s="1">
        <f t="shared" si="30"/>
        <v>85899345920.000931</v>
      </c>
      <c r="Z171" s="1">
        <f t="shared" si="28"/>
        <v>324.80077268809282</v>
      </c>
    </row>
    <row r="172" spans="12:26">
      <c r="L172">
        <f t="shared" si="24"/>
        <v>9867243735.3626366</v>
      </c>
      <c r="M172">
        <f t="shared" si="25"/>
        <v>33.200000000000017</v>
      </c>
      <c r="O172">
        <v>166</v>
      </c>
      <c r="P172">
        <f t="shared" si="23"/>
        <v>166</v>
      </c>
      <c r="Q172">
        <v>1</v>
      </c>
      <c r="T172">
        <f t="shared" si="29"/>
        <v>1602835.15392</v>
      </c>
      <c r="U172" s="1">
        <f t="shared" si="26"/>
        <v>59441227.321461186</v>
      </c>
      <c r="V172">
        <f t="shared" si="27"/>
        <v>266070635.55072001</v>
      </c>
      <c r="Y172" s="1">
        <f t="shared" si="30"/>
        <v>98672437353.626373</v>
      </c>
      <c r="Z172" s="1">
        <f t="shared" si="28"/>
        <v>370.85053429286387</v>
      </c>
    </row>
    <row r="173" spans="12:26">
      <c r="L173">
        <f t="shared" si="24"/>
        <v>11334486647.165861</v>
      </c>
      <c r="M173">
        <f t="shared" si="25"/>
        <v>33.40000000000002</v>
      </c>
      <c r="O173">
        <v>167</v>
      </c>
      <c r="P173">
        <f t="shared" si="23"/>
        <v>167</v>
      </c>
      <c r="Q173">
        <v>1</v>
      </c>
      <c r="T173">
        <f t="shared" si="29"/>
        <v>1602835.15392</v>
      </c>
      <c r="U173" s="1">
        <f t="shared" si="26"/>
        <v>67871177.527938366</v>
      </c>
      <c r="V173">
        <f t="shared" si="27"/>
        <v>267673470.70464</v>
      </c>
      <c r="Y173" s="1">
        <f t="shared" si="30"/>
        <v>113344866471.65862</v>
      </c>
      <c r="Z173" s="1">
        <f t="shared" si="28"/>
        <v>423.44452804113411</v>
      </c>
    </row>
    <row r="174" spans="12:26">
      <c r="L174">
        <f t="shared" si="24"/>
        <v>13019906166.335283</v>
      </c>
      <c r="M174">
        <f t="shared" si="25"/>
        <v>33.600000000000016</v>
      </c>
      <c r="O174">
        <v>168</v>
      </c>
      <c r="P174">
        <f t="shared" si="23"/>
        <v>168</v>
      </c>
      <c r="Q174">
        <v>1</v>
      </c>
      <c r="T174">
        <f t="shared" si="29"/>
        <v>1602835.15392</v>
      </c>
      <c r="U174" s="1">
        <f t="shared" si="26"/>
        <v>77499441.466280535</v>
      </c>
      <c r="V174">
        <f t="shared" si="27"/>
        <v>269276305.85855997</v>
      </c>
      <c r="Y174" s="1">
        <f t="shared" si="30"/>
        <v>130199061663.35283</v>
      </c>
      <c r="Z174" s="1">
        <f t="shared" si="28"/>
        <v>483.51473497910052</v>
      </c>
    </row>
    <row r="175" spans="12:26">
      <c r="L175">
        <f t="shared" si="24"/>
        <v>14955944795.485094</v>
      </c>
      <c r="M175">
        <f t="shared" si="25"/>
        <v>33.800000000000018</v>
      </c>
      <c r="O175">
        <v>169</v>
      </c>
      <c r="P175">
        <f t="shared" si="23"/>
        <v>169</v>
      </c>
      <c r="Q175">
        <v>1</v>
      </c>
      <c r="T175">
        <f t="shared" si="29"/>
        <v>1602835.15392</v>
      </c>
      <c r="U175" s="1">
        <f t="shared" si="26"/>
        <v>88496714.766183078</v>
      </c>
      <c r="V175">
        <f t="shared" si="27"/>
        <v>270879141.01248002</v>
      </c>
      <c r="Y175" s="1">
        <f t="shared" si="30"/>
        <v>149559447954.85095</v>
      </c>
      <c r="Z175" s="1">
        <f t="shared" si="28"/>
        <v>552.1261157128389</v>
      </c>
    </row>
    <row r="176" spans="12:26">
      <c r="L176">
        <f t="shared" si="24"/>
        <v>17179869184.000195</v>
      </c>
      <c r="M176">
        <f t="shared" si="25"/>
        <v>34.000000000000014</v>
      </c>
      <c r="O176" s="3">
        <v>170</v>
      </c>
      <c r="P176">
        <f t="shared" si="23"/>
        <v>170</v>
      </c>
      <c r="Q176">
        <v>3</v>
      </c>
      <c r="T176">
        <f t="shared" si="29"/>
        <v>4808505.4617599994</v>
      </c>
      <c r="U176" s="1">
        <f t="shared" si="26"/>
        <v>101058054.02352941</v>
      </c>
      <c r="V176">
        <f t="shared" si="27"/>
        <v>817445928.49919987</v>
      </c>
      <c r="Y176" s="1">
        <f t="shared" si="30"/>
        <v>171798691840.00195</v>
      </c>
      <c r="Z176" s="1">
        <f t="shared" si="28"/>
        <v>210.16520585700135</v>
      </c>
    </row>
    <row r="177" spans="12:26">
      <c r="L177">
        <f t="shared" si="24"/>
        <v>19734487470.725281</v>
      </c>
      <c r="M177">
        <f t="shared" si="25"/>
        <v>34.200000000000017</v>
      </c>
      <c r="O177">
        <v>171</v>
      </c>
      <c r="P177">
        <f t="shared" si="23"/>
        <v>171</v>
      </c>
      <c r="Q177">
        <v>1</v>
      </c>
      <c r="T177">
        <f t="shared" si="29"/>
        <v>4808505.4617599994</v>
      </c>
      <c r="U177" s="1">
        <f t="shared" si="26"/>
        <v>115406359.47792444</v>
      </c>
      <c r="V177">
        <f t="shared" si="27"/>
        <v>822254433.96095991</v>
      </c>
      <c r="Y177" s="1">
        <f t="shared" si="30"/>
        <v>197344874707.25281</v>
      </c>
      <c r="Z177" s="1">
        <f t="shared" si="28"/>
        <v>240.00463427920246</v>
      </c>
    </row>
    <row r="178" spans="12:26">
      <c r="L178">
        <f t="shared" si="24"/>
        <v>22668973294.33173</v>
      </c>
      <c r="M178">
        <f t="shared" si="25"/>
        <v>34.400000000000013</v>
      </c>
      <c r="O178">
        <v>172</v>
      </c>
      <c r="P178">
        <f t="shared" si="23"/>
        <v>172</v>
      </c>
      <c r="Q178">
        <v>1</v>
      </c>
      <c r="T178">
        <f t="shared" si="29"/>
        <v>4808505.4617599994</v>
      </c>
      <c r="U178" s="1">
        <f t="shared" si="26"/>
        <v>131796356.36239219</v>
      </c>
      <c r="V178">
        <f t="shared" si="27"/>
        <v>827062939.42271996</v>
      </c>
      <c r="Y178" s="1">
        <f t="shared" si="30"/>
        <v>226689732943.31729</v>
      </c>
      <c r="Z178" s="1">
        <f t="shared" si="28"/>
        <v>274.09006272430008</v>
      </c>
    </row>
    <row r="179" spans="12:26">
      <c r="L179">
        <f t="shared" si="24"/>
        <v>26039812332.670574</v>
      </c>
      <c r="M179">
        <f t="shared" si="25"/>
        <v>34.600000000000016</v>
      </c>
      <c r="O179">
        <v>173</v>
      </c>
      <c r="P179">
        <f t="shared" si="23"/>
        <v>173</v>
      </c>
      <c r="Q179">
        <v>1</v>
      </c>
      <c r="T179">
        <f t="shared" si="29"/>
        <v>4808505.4617599994</v>
      </c>
      <c r="U179" s="1">
        <f t="shared" si="26"/>
        <v>150519146.43162027</v>
      </c>
      <c r="V179">
        <f t="shared" si="27"/>
        <v>831871444.88447988</v>
      </c>
      <c r="Y179" s="1">
        <f t="shared" si="30"/>
        <v>260398123326.70575</v>
      </c>
      <c r="Z179" s="1">
        <f t="shared" si="28"/>
        <v>313.02688044889754</v>
      </c>
    </row>
    <row r="180" spans="12:26">
      <c r="L180">
        <f t="shared" si="24"/>
        <v>29911889590.970196</v>
      </c>
      <c r="M180">
        <f t="shared" si="25"/>
        <v>34.800000000000018</v>
      </c>
      <c r="O180">
        <v>174</v>
      </c>
      <c r="P180">
        <f t="shared" si="23"/>
        <v>174</v>
      </c>
      <c r="Q180">
        <v>1</v>
      </c>
      <c r="T180">
        <f t="shared" si="29"/>
        <v>4808505.4617599994</v>
      </c>
      <c r="U180" s="1">
        <f t="shared" si="26"/>
        <v>171907411.44235599</v>
      </c>
      <c r="V180">
        <f t="shared" si="27"/>
        <v>836679950.34623992</v>
      </c>
      <c r="Y180" s="1">
        <f t="shared" si="30"/>
        <v>299118895909.70197</v>
      </c>
      <c r="Z180" s="1">
        <f t="shared" si="28"/>
        <v>357.50694848839009</v>
      </c>
    </row>
    <row r="181" spans="12:26">
      <c r="L181">
        <f t="shared" si="24"/>
        <v>34359738368.000397</v>
      </c>
      <c r="M181">
        <f t="shared" si="25"/>
        <v>35.000000000000021</v>
      </c>
      <c r="O181">
        <v>175</v>
      </c>
      <c r="P181">
        <f t="shared" si="23"/>
        <v>175</v>
      </c>
      <c r="Q181">
        <v>1</v>
      </c>
      <c r="T181">
        <f t="shared" si="29"/>
        <v>4808505.4617599994</v>
      </c>
      <c r="U181" s="1">
        <f t="shared" si="26"/>
        <v>196341362.10285714</v>
      </c>
      <c r="V181">
        <f t="shared" si="27"/>
        <v>841488455.80799985</v>
      </c>
      <c r="Y181" s="1">
        <f t="shared" si="30"/>
        <v>343597383680.00397</v>
      </c>
      <c r="Z181" s="1">
        <f t="shared" si="28"/>
        <v>408.32097137931703</v>
      </c>
    </row>
    <row r="182" spans="12:26">
      <c r="L182">
        <f t="shared" si="24"/>
        <v>39468974941.450569</v>
      </c>
      <c r="M182">
        <f t="shared" si="25"/>
        <v>35.200000000000017</v>
      </c>
      <c r="O182">
        <v>176</v>
      </c>
      <c r="P182">
        <f t="shared" si="23"/>
        <v>176</v>
      </c>
      <c r="Q182">
        <v>1</v>
      </c>
      <c r="T182">
        <f t="shared" si="29"/>
        <v>4808505.4617599994</v>
      </c>
      <c r="U182" s="1">
        <f t="shared" si="26"/>
        <v>224255539.44005731</v>
      </c>
      <c r="V182">
        <f t="shared" si="27"/>
        <v>846296961.26975989</v>
      </c>
      <c r="Y182" s="1">
        <f t="shared" si="30"/>
        <v>394689749414.50568</v>
      </c>
      <c r="Z182" s="1">
        <f t="shared" si="28"/>
        <v>466.37264161072301</v>
      </c>
    </row>
    <row r="183" spans="12:26">
      <c r="L183">
        <f t="shared" si="24"/>
        <v>45337946588.663475</v>
      </c>
      <c r="M183">
        <f t="shared" si="25"/>
        <v>35.40000000000002</v>
      </c>
      <c r="O183">
        <v>177</v>
      </c>
      <c r="P183">
        <f t="shared" si="23"/>
        <v>177</v>
      </c>
      <c r="Q183">
        <v>1</v>
      </c>
      <c r="T183">
        <f t="shared" si="29"/>
        <v>4808505.4617599994</v>
      </c>
      <c r="U183" s="1">
        <f t="shared" si="26"/>
        <v>256146590.89640018</v>
      </c>
      <c r="V183">
        <f t="shared" si="27"/>
        <v>851105466.73151994</v>
      </c>
      <c r="Y183" s="1">
        <f t="shared" si="30"/>
        <v>453379465886.63477</v>
      </c>
      <c r="Z183" s="1">
        <f t="shared" si="28"/>
        <v>532.69481117039129</v>
      </c>
    </row>
    <row r="184" spans="12:26">
      <c r="L184">
        <f t="shared" si="24"/>
        <v>52079624665.341171</v>
      </c>
      <c r="M184">
        <f t="shared" si="25"/>
        <v>35.600000000000016</v>
      </c>
      <c r="O184">
        <v>178</v>
      </c>
      <c r="P184">
        <f t="shared" si="23"/>
        <v>178</v>
      </c>
      <c r="Q184">
        <v>1</v>
      </c>
      <c r="T184">
        <f t="shared" si="29"/>
        <v>4808505.4617599994</v>
      </c>
      <c r="U184" s="1">
        <f t="shared" si="26"/>
        <v>292582161.04123896</v>
      </c>
      <c r="V184">
        <f t="shared" si="27"/>
        <v>855913972.19327986</v>
      </c>
      <c r="Y184" s="1">
        <f t="shared" si="30"/>
        <v>520796246653.41174</v>
      </c>
      <c r="Z184" s="1">
        <f t="shared" si="28"/>
        <v>608.46798109729548</v>
      </c>
    </row>
    <row r="185" spans="12:26">
      <c r="L185">
        <f t="shared" si="24"/>
        <v>59823779181.940414</v>
      </c>
      <c r="M185">
        <f t="shared" si="25"/>
        <v>35.800000000000018</v>
      </c>
      <c r="O185">
        <v>179</v>
      </c>
      <c r="P185">
        <f t="shared" si="23"/>
        <v>179</v>
      </c>
      <c r="Q185">
        <v>1</v>
      </c>
      <c r="T185">
        <f t="shared" si="29"/>
        <v>4808505.4617599994</v>
      </c>
      <c r="U185" s="1">
        <f t="shared" si="26"/>
        <v>334211056.88234514</v>
      </c>
      <c r="V185">
        <f t="shared" si="27"/>
        <v>860722477.65503991</v>
      </c>
      <c r="Y185" s="1">
        <f t="shared" si="30"/>
        <v>598237791819.40417</v>
      </c>
      <c r="Z185" s="1">
        <f t="shared" si="28"/>
        <v>695.04144175396539</v>
      </c>
    </row>
    <row r="186" spans="12:26">
      <c r="L186">
        <f t="shared" si="24"/>
        <v>68719476736.000824</v>
      </c>
      <c r="M186">
        <f t="shared" si="25"/>
        <v>36.000000000000014</v>
      </c>
      <c r="O186" s="3">
        <v>180</v>
      </c>
      <c r="P186">
        <f t="shared" si="23"/>
        <v>180</v>
      </c>
      <c r="Q186">
        <v>4</v>
      </c>
      <c r="T186">
        <f t="shared" si="29"/>
        <v>19234021.847039998</v>
      </c>
      <c r="U186" s="1">
        <f t="shared" si="26"/>
        <v>381774870.75555557</v>
      </c>
      <c r="V186">
        <f t="shared" si="27"/>
        <v>3462123932.4671993</v>
      </c>
      <c r="Y186" s="1">
        <f t="shared" si="30"/>
        <v>687194767360.0083</v>
      </c>
      <c r="Z186" s="1">
        <f t="shared" si="28"/>
        <v>198.48936108716811</v>
      </c>
    </row>
    <row r="187" spans="12:26">
      <c r="L187">
        <f t="shared" si="24"/>
        <v>78937949882.901169</v>
      </c>
      <c r="M187">
        <f t="shared" si="25"/>
        <v>36.200000000000017</v>
      </c>
      <c r="O187">
        <v>181</v>
      </c>
      <c r="P187">
        <f t="shared" si="23"/>
        <v>181</v>
      </c>
      <c r="Q187">
        <v>1</v>
      </c>
      <c r="T187">
        <f t="shared" si="29"/>
        <v>19234021.847039998</v>
      </c>
      <c r="U187" s="1">
        <f t="shared" si="26"/>
        <v>436121270.07127255</v>
      </c>
      <c r="V187">
        <f t="shared" si="27"/>
        <v>3481357954.3142395</v>
      </c>
      <c r="Y187" s="1">
        <f t="shared" si="30"/>
        <v>789379498829.01172</v>
      </c>
      <c r="Z187" s="1">
        <f t="shared" si="28"/>
        <v>226.74470973339032</v>
      </c>
    </row>
    <row r="188" spans="12:26">
      <c r="L188">
        <f t="shared" si="24"/>
        <v>90675893177.326965</v>
      </c>
      <c r="M188">
        <f t="shared" si="25"/>
        <v>36.400000000000013</v>
      </c>
      <c r="O188">
        <v>182</v>
      </c>
      <c r="P188">
        <f t="shared" si="23"/>
        <v>182</v>
      </c>
      <c r="Q188">
        <v>1</v>
      </c>
      <c r="T188">
        <f t="shared" si="29"/>
        <v>19234021.847039998</v>
      </c>
      <c r="U188" s="1">
        <f t="shared" si="26"/>
        <v>498219193.28201008</v>
      </c>
      <c r="V188">
        <f t="shared" si="27"/>
        <v>3500591976.1612797</v>
      </c>
      <c r="Y188" s="1">
        <f t="shared" si="30"/>
        <v>906758931773.26965</v>
      </c>
      <c r="Z188" s="1">
        <f t="shared" si="28"/>
        <v>259.03016916802</v>
      </c>
    </row>
    <row r="189" spans="12:26">
      <c r="L189">
        <f t="shared" si="24"/>
        <v>104159249330.68239</v>
      </c>
      <c r="M189">
        <f t="shared" si="25"/>
        <v>36.600000000000016</v>
      </c>
      <c r="O189">
        <v>183</v>
      </c>
      <c r="P189">
        <f t="shared" si="23"/>
        <v>183</v>
      </c>
      <c r="Q189">
        <v>1</v>
      </c>
      <c r="T189">
        <f t="shared" si="29"/>
        <v>19234021.847039998</v>
      </c>
      <c r="U189" s="1">
        <f t="shared" si="26"/>
        <v>569176225.85071719</v>
      </c>
      <c r="V189">
        <f t="shared" si="27"/>
        <v>3519825998.0083194</v>
      </c>
      <c r="Y189" s="1">
        <f t="shared" si="30"/>
        <v>1041592493306.8239</v>
      </c>
      <c r="Z189" s="1">
        <f t="shared" si="28"/>
        <v>295.92158643529683</v>
      </c>
    </row>
    <row r="190" spans="12:26">
      <c r="L190">
        <f t="shared" si="24"/>
        <v>119647558363.88087</v>
      </c>
      <c r="M190">
        <f t="shared" si="25"/>
        <v>36.800000000000018</v>
      </c>
      <c r="O190">
        <v>184</v>
      </c>
      <c r="P190">
        <f t="shared" si="23"/>
        <v>184</v>
      </c>
      <c r="Q190">
        <v>1</v>
      </c>
      <c r="T190">
        <f t="shared" si="29"/>
        <v>19234021.847039998</v>
      </c>
      <c r="U190" s="1">
        <f t="shared" si="26"/>
        <v>650258469.36891186</v>
      </c>
      <c r="V190">
        <f t="shared" si="27"/>
        <v>3539060019.8553596</v>
      </c>
      <c r="Y190" s="1">
        <f t="shared" si="30"/>
        <v>1196475583638.8088</v>
      </c>
      <c r="Z190" s="1">
        <f t="shared" si="28"/>
        <v>338.0772230270648</v>
      </c>
    </row>
    <row r="191" spans="12:26">
      <c r="L191">
        <f t="shared" si="24"/>
        <v>137438953472.00174</v>
      </c>
      <c r="M191">
        <f t="shared" si="25"/>
        <v>37.000000000000021</v>
      </c>
      <c r="O191">
        <v>185</v>
      </c>
      <c r="P191">
        <f t="shared" si="23"/>
        <v>185</v>
      </c>
      <c r="Q191">
        <v>1</v>
      </c>
      <c r="T191">
        <f t="shared" si="29"/>
        <v>19234021.847039998</v>
      </c>
      <c r="U191" s="1">
        <f t="shared" si="26"/>
        <v>742913262.01081085</v>
      </c>
      <c r="V191">
        <f t="shared" si="27"/>
        <v>3558294041.7023997</v>
      </c>
      <c r="Y191" s="1">
        <f t="shared" si="30"/>
        <v>1374389534720.0173</v>
      </c>
      <c r="Z191" s="1">
        <f t="shared" si="28"/>
        <v>386.24956752097592</v>
      </c>
    </row>
    <row r="192" spans="12:26">
      <c r="L192">
        <f t="shared" si="24"/>
        <v>157875899765.80237</v>
      </c>
      <c r="M192">
        <f t="shared" si="25"/>
        <v>37.200000000000024</v>
      </c>
      <c r="O192">
        <v>186</v>
      </c>
      <c r="P192">
        <f t="shared" si="23"/>
        <v>186</v>
      </c>
      <c r="Q192">
        <v>1</v>
      </c>
      <c r="T192">
        <f t="shared" si="29"/>
        <v>19234021.847039998</v>
      </c>
      <c r="U192" s="1">
        <f t="shared" si="26"/>
        <v>848795160.03118491</v>
      </c>
      <c r="V192">
        <f t="shared" si="27"/>
        <v>3577528063.5494394</v>
      </c>
      <c r="Y192" s="1">
        <f t="shared" si="30"/>
        <v>1578758997658.0237</v>
      </c>
      <c r="Z192" s="1">
        <f t="shared" si="28"/>
        <v>441.29884367466292</v>
      </c>
    </row>
    <row r="193" spans="12:26">
      <c r="L193">
        <f t="shared" si="24"/>
        <v>181351786354.65399</v>
      </c>
      <c r="M193">
        <f t="shared" si="25"/>
        <v>37.40000000000002</v>
      </c>
      <c r="O193">
        <v>187</v>
      </c>
      <c r="P193">
        <f t="shared" si="23"/>
        <v>187</v>
      </c>
      <c r="Q193">
        <v>1</v>
      </c>
      <c r="T193">
        <f t="shared" si="29"/>
        <v>19234021.847039998</v>
      </c>
      <c r="U193" s="1">
        <f t="shared" si="26"/>
        <v>969795648.95535493</v>
      </c>
      <c r="V193">
        <f t="shared" si="27"/>
        <v>3596762085.3964796</v>
      </c>
      <c r="Y193" s="1">
        <f t="shared" si="30"/>
        <v>1813517863546.54</v>
      </c>
      <c r="Z193" s="1">
        <f t="shared" si="28"/>
        <v>504.20845763186799</v>
      </c>
    </row>
    <row r="194" spans="12:26">
      <c r="L194">
        <f t="shared" si="24"/>
        <v>208318498661.36481</v>
      </c>
      <c r="M194">
        <f t="shared" si="25"/>
        <v>37.600000000000023</v>
      </c>
      <c r="O194">
        <v>188</v>
      </c>
      <c r="P194">
        <f t="shared" si="23"/>
        <v>188</v>
      </c>
      <c r="Q194">
        <v>1</v>
      </c>
      <c r="T194">
        <f t="shared" si="29"/>
        <v>19234021.847039998</v>
      </c>
      <c r="U194" s="1">
        <f t="shared" si="26"/>
        <v>1108077120.5391605</v>
      </c>
      <c r="V194">
        <f t="shared" si="27"/>
        <v>3615996107.2435198</v>
      </c>
      <c r="Y194" s="1">
        <f t="shared" si="30"/>
        <v>2083184986613.6479</v>
      </c>
      <c r="Z194" s="1">
        <f t="shared" si="28"/>
        <v>576.10266295382257</v>
      </c>
    </row>
    <row r="195" spans="12:26">
      <c r="L195">
        <f t="shared" si="24"/>
        <v>239295116727.76178</v>
      </c>
      <c r="M195">
        <f t="shared" si="25"/>
        <v>37.800000000000018</v>
      </c>
      <c r="O195">
        <v>189</v>
      </c>
      <c r="P195">
        <f t="shared" si="23"/>
        <v>189</v>
      </c>
      <c r="Q195">
        <v>1</v>
      </c>
      <c r="T195">
        <f t="shared" si="29"/>
        <v>19234021.847039998</v>
      </c>
      <c r="U195" s="1">
        <f t="shared" si="26"/>
        <v>1266111728.7183025</v>
      </c>
      <c r="V195">
        <f t="shared" si="27"/>
        <v>3635230129.0905595</v>
      </c>
      <c r="Y195" s="1">
        <f t="shared" si="30"/>
        <v>2392951167277.6177</v>
      </c>
      <c r="Z195" s="1">
        <f t="shared" si="28"/>
        <v>658.26676229608393</v>
      </c>
    </row>
    <row r="196" spans="12:26">
      <c r="L196">
        <f t="shared" si="24"/>
        <v>274877906944.00348</v>
      </c>
      <c r="M196">
        <f t="shared" si="25"/>
        <v>38.000000000000021</v>
      </c>
      <c r="O196" s="3">
        <v>190</v>
      </c>
      <c r="P196">
        <f t="shared" si="23"/>
        <v>190</v>
      </c>
      <c r="Q196">
        <v>4</v>
      </c>
      <c r="T196">
        <f t="shared" si="29"/>
        <v>76936087.38815999</v>
      </c>
      <c r="U196" s="1">
        <f t="shared" si="26"/>
        <v>1446725826.0210526</v>
      </c>
      <c r="V196">
        <f t="shared" si="27"/>
        <v>14617856603.750399</v>
      </c>
      <c r="Y196" s="1">
        <f t="shared" si="30"/>
        <v>2748779069440.0347</v>
      </c>
      <c r="Z196" s="1">
        <f t="shared" si="28"/>
        <v>188.04255260889616</v>
      </c>
    </row>
    <row r="197" spans="12:26">
      <c r="L197">
        <f t="shared" si="24"/>
        <v>315751799531.60492</v>
      </c>
      <c r="M197">
        <f t="shared" si="25"/>
        <v>38.200000000000017</v>
      </c>
      <c r="O197">
        <v>191</v>
      </c>
      <c r="P197">
        <f t="shared" si="23"/>
        <v>191</v>
      </c>
      <c r="Q197">
        <v>1</v>
      </c>
      <c r="T197">
        <f t="shared" si="29"/>
        <v>76936087.38815999</v>
      </c>
      <c r="U197" s="1">
        <f t="shared" si="26"/>
        <v>1653150782.8879654</v>
      </c>
      <c r="V197">
        <f t="shared" si="27"/>
        <v>14694792691.138557</v>
      </c>
      <c r="Y197" s="1">
        <f t="shared" si="30"/>
        <v>3157517995316.0493</v>
      </c>
      <c r="Z197" s="1">
        <f t="shared" si="28"/>
        <v>214.8732589620088</v>
      </c>
    </row>
    <row r="198" spans="12:26">
      <c r="L198">
        <f t="shared" si="24"/>
        <v>362703572709.30817</v>
      </c>
      <c r="M198">
        <f t="shared" si="25"/>
        <v>38.40000000000002</v>
      </c>
      <c r="O198">
        <v>192</v>
      </c>
      <c r="P198">
        <f t="shared" ref="P198:P261" si="31">$AB$1*O198</f>
        <v>192</v>
      </c>
      <c r="Q198">
        <v>1</v>
      </c>
      <c r="T198">
        <f t="shared" si="29"/>
        <v>76936087.38815999</v>
      </c>
      <c r="U198" s="1">
        <f t="shared" si="26"/>
        <v>1889081107.8609619</v>
      </c>
      <c r="V198">
        <f t="shared" si="27"/>
        <v>14771728778.526718</v>
      </c>
      <c r="Y198" s="1">
        <f t="shared" si="30"/>
        <v>3627035727093.0815</v>
      </c>
      <c r="Z198" s="1">
        <f t="shared" si="28"/>
        <v>245.53901452385247</v>
      </c>
    </row>
    <row r="199" spans="12:26">
      <c r="L199">
        <f t="shared" ref="L199:L262" si="32">POWER($D$9,O199)</f>
        <v>416636997322.7298</v>
      </c>
      <c r="M199">
        <f t="shared" ref="M199:M262" si="33">LOG(L199,2)</f>
        <v>38.600000000000016</v>
      </c>
      <c r="O199">
        <v>193</v>
      </c>
      <c r="P199">
        <f t="shared" si="31"/>
        <v>193</v>
      </c>
      <c r="Q199">
        <v>1</v>
      </c>
      <c r="T199">
        <f t="shared" si="29"/>
        <v>76936087.38815999</v>
      </c>
      <c r="U199" s="1">
        <f t="shared" ref="U199:U262" si="34">POWER(2,0.2*O199)/O199</f>
        <v>2158740918.770596</v>
      </c>
      <c r="V199">
        <f t="shared" ref="V199:V262" si="35">P199*T199</f>
        <v>14848664865.914879</v>
      </c>
      <c r="Y199" s="1">
        <f t="shared" si="30"/>
        <v>4166369973227.2979</v>
      </c>
      <c r="Z199" s="1">
        <f t="shared" ref="Z199:Z262" si="36">Y199/V199</f>
        <v>280.58886174953028</v>
      </c>
    </row>
    <row r="200" spans="12:26">
      <c r="L200">
        <f t="shared" si="32"/>
        <v>478590233455.52386</v>
      </c>
      <c r="M200">
        <f t="shared" si="33"/>
        <v>38.800000000000018</v>
      </c>
      <c r="O200">
        <v>194</v>
      </c>
      <c r="P200">
        <f t="shared" si="31"/>
        <v>194</v>
      </c>
      <c r="Q200">
        <v>1</v>
      </c>
      <c r="T200">
        <f t="shared" ref="T200:T263" si="37">Q200*T199</f>
        <v>76936087.38815999</v>
      </c>
      <c r="U200" s="1">
        <f t="shared" si="34"/>
        <v>2466959966.265563</v>
      </c>
      <c r="V200">
        <f t="shared" si="35"/>
        <v>14925600953.303038</v>
      </c>
      <c r="Y200" s="1">
        <f t="shared" ref="Y200:Y263" si="38">$Z$1*POWER($P$1,O200)</f>
        <v>4785902334555.2383</v>
      </c>
      <c r="Z200" s="1">
        <f t="shared" si="36"/>
        <v>320.65056204628848</v>
      </c>
    </row>
    <row r="201" spans="12:26">
      <c r="L201">
        <f t="shared" si="32"/>
        <v>549755813888.0072</v>
      </c>
      <c r="M201">
        <f t="shared" si="33"/>
        <v>39.000000000000021</v>
      </c>
      <c r="O201">
        <v>195</v>
      </c>
      <c r="P201">
        <f t="shared" si="31"/>
        <v>195</v>
      </c>
      <c r="Q201">
        <v>1</v>
      </c>
      <c r="T201">
        <f t="shared" si="37"/>
        <v>76936087.38815999</v>
      </c>
      <c r="U201" s="1">
        <f t="shared" si="34"/>
        <v>2819260584.0410256</v>
      </c>
      <c r="V201">
        <f t="shared" si="35"/>
        <v>15002537040.691198</v>
      </c>
      <c r="Y201" s="1">
        <f t="shared" si="38"/>
        <v>5497558138880.0723</v>
      </c>
      <c r="Z201" s="1">
        <f t="shared" si="36"/>
        <v>366.44189739169531</v>
      </c>
    </row>
    <row r="202" spans="12:26">
      <c r="L202">
        <f t="shared" si="32"/>
        <v>631503599063.21008</v>
      </c>
      <c r="M202">
        <f t="shared" si="33"/>
        <v>39.200000000000024</v>
      </c>
      <c r="O202">
        <v>196</v>
      </c>
      <c r="P202">
        <f t="shared" si="31"/>
        <v>196</v>
      </c>
      <c r="Q202">
        <v>1</v>
      </c>
      <c r="T202">
        <f t="shared" si="37"/>
        <v>76936087.38815999</v>
      </c>
      <c r="U202" s="1">
        <f t="shared" si="34"/>
        <v>3221957138.0775595</v>
      </c>
      <c r="V202">
        <f t="shared" si="35"/>
        <v>15079473128.079357</v>
      </c>
      <c r="Y202" s="1">
        <f t="shared" si="38"/>
        <v>6315035990632.1006</v>
      </c>
      <c r="Z202" s="1">
        <f t="shared" si="36"/>
        <v>418.783596548405</v>
      </c>
    </row>
    <row r="203" spans="12:26">
      <c r="L203">
        <f t="shared" si="32"/>
        <v>725407145418.61646</v>
      </c>
      <c r="M203">
        <f t="shared" si="33"/>
        <v>39.40000000000002</v>
      </c>
      <c r="O203">
        <v>197</v>
      </c>
      <c r="P203">
        <f t="shared" si="31"/>
        <v>197</v>
      </c>
      <c r="Q203">
        <v>1</v>
      </c>
      <c r="T203">
        <f t="shared" si="37"/>
        <v>76936087.38815999</v>
      </c>
      <c r="U203" s="1">
        <f t="shared" si="34"/>
        <v>3682269773.6985188</v>
      </c>
      <c r="V203">
        <f t="shared" si="35"/>
        <v>15156409215.467518</v>
      </c>
      <c r="Y203" s="1">
        <f t="shared" si="38"/>
        <v>7254071454186.1641</v>
      </c>
      <c r="Z203" s="1">
        <f t="shared" si="36"/>
        <v>478.61411968101203</v>
      </c>
    </row>
    <row r="204" spans="12:26">
      <c r="L204">
        <f t="shared" si="32"/>
        <v>833273994645.45984</v>
      </c>
      <c r="M204">
        <f t="shared" si="33"/>
        <v>39.600000000000023</v>
      </c>
      <c r="O204">
        <v>198</v>
      </c>
      <c r="P204">
        <f t="shared" si="31"/>
        <v>198</v>
      </c>
      <c r="Q204">
        <v>1</v>
      </c>
      <c r="T204">
        <f t="shared" si="37"/>
        <v>76936087.38815999</v>
      </c>
      <c r="U204" s="1">
        <f t="shared" si="34"/>
        <v>4208454518.4113574</v>
      </c>
      <c r="V204">
        <f t="shared" si="35"/>
        <v>15233345302.855679</v>
      </c>
      <c r="Y204" s="1">
        <f t="shared" si="38"/>
        <v>8332739946454.5986</v>
      </c>
      <c r="Z204" s="1">
        <f t="shared" si="36"/>
        <v>547.00656886524609</v>
      </c>
    </row>
    <row r="205" spans="12:26">
      <c r="L205">
        <f t="shared" si="32"/>
        <v>957180466911.04785</v>
      </c>
      <c r="M205">
        <f t="shared" si="33"/>
        <v>39.800000000000018</v>
      </c>
      <c r="O205">
        <v>199</v>
      </c>
      <c r="P205">
        <f t="shared" si="31"/>
        <v>199</v>
      </c>
      <c r="Q205">
        <v>1</v>
      </c>
      <c r="T205">
        <f t="shared" si="37"/>
        <v>76936087.38815999</v>
      </c>
      <c r="U205" s="1">
        <f t="shared" si="34"/>
        <v>4809952095.0303364</v>
      </c>
      <c r="V205">
        <f t="shared" si="35"/>
        <v>15310281390.243837</v>
      </c>
      <c r="Y205" s="1">
        <f t="shared" si="38"/>
        <v>9571804669110.4785</v>
      </c>
      <c r="Z205" s="1">
        <f t="shared" si="36"/>
        <v>625.18803052241185</v>
      </c>
    </row>
    <row r="206" spans="12:26">
      <c r="L206">
        <f t="shared" si="32"/>
        <v>1099511627776.0146</v>
      </c>
      <c r="M206">
        <f t="shared" si="33"/>
        <v>40.000000000000021</v>
      </c>
      <c r="O206" s="3">
        <v>200</v>
      </c>
      <c r="P206">
        <f t="shared" si="31"/>
        <v>200</v>
      </c>
      <c r="Q206">
        <v>3</v>
      </c>
      <c r="T206">
        <f t="shared" si="37"/>
        <v>230808262.16447997</v>
      </c>
      <c r="U206" s="1">
        <f t="shared" si="34"/>
        <v>5497558138.8800001</v>
      </c>
      <c r="V206">
        <f t="shared" si="35"/>
        <v>46161652432.895996</v>
      </c>
      <c r="Y206" s="1">
        <f t="shared" si="38"/>
        <v>10995116277760.146</v>
      </c>
      <c r="Z206" s="1">
        <f t="shared" si="36"/>
        <v>238.18723330460199</v>
      </c>
    </row>
    <row r="207" spans="12:26">
      <c r="L207">
        <f t="shared" si="32"/>
        <v>1263007198126.4204</v>
      </c>
      <c r="M207">
        <f t="shared" si="33"/>
        <v>40.200000000000017</v>
      </c>
      <c r="O207">
        <v>201</v>
      </c>
      <c r="P207">
        <f t="shared" si="31"/>
        <v>201</v>
      </c>
      <c r="Q207">
        <v>1</v>
      </c>
      <c r="T207">
        <f t="shared" si="37"/>
        <v>230808262.16447997</v>
      </c>
      <c r="U207" s="1">
        <f t="shared" si="34"/>
        <v>6283617901.1263971</v>
      </c>
      <c r="V207">
        <f t="shared" si="35"/>
        <v>46392460695.060471</v>
      </c>
      <c r="Y207" s="1">
        <f t="shared" si="38"/>
        <v>12630071981264.203</v>
      </c>
      <c r="Z207" s="1">
        <f t="shared" si="36"/>
        <v>272.24406276446899</v>
      </c>
    </row>
    <row r="208" spans="12:26">
      <c r="L208">
        <f t="shared" si="32"/>
        <v>1450814290837.2336</v>
      </c>
      <c r="M208">
        <f t="shared" si="33"/>
        <v>40.40000000000002</v>
      </c>
      <c r="O208">
        <v>202</v>
      </c>
      <c r="P208">
        <f t="shared" si="31"/>
        <v>202</v>
      </c>
      <c r="Q208">
        <v>1</v>
      </c>
      <c r="T208">
        <f t="shared" si="37"/>
        <v>230808262.16447997</v>
      </c>
      <c r="U208" s="1">
        <f t="shared" si="34"/>
        <v>7182248964.5406885</v>
      </c>
      <c r="V208">
        <f t="shared" si="35"/>
        <v>46623268957.224953</v>
      </c>
      <c r="Y208" s="1">
        <f t="shared" si="38"/>
        <v>14508142908372.336</v>
      </c>
      <c r="Z208" s="1">
        <f t="shared" si="36"/>
        <v>311.17815702032811</v>
      </c>
    </row>
    <row r="209" spans="12:26">
      <c r="L209">
        <f t="shared" si="32"/>
        <v>1666547989290.9199</v>
      </c>
      <c r="M209">
        <f t="shared" si="33"/>
        <v>40.600000000000023</v>
      </c>
      <c r="O209">
        <v>203</v>
      </c>
      <c r="P209">
        <f t="shared" si="31"/>
        <v>203</v>
      </c>
      <c r="Q209">
        <v>1</v>
      </c>
      <c r="T209">
        <f t="shared" si="37"/>
        <v>230808262.16447997</v>
      </c>
      <c r="U209" s="1">
        <f t="shared" si="34"/>
        <v>8209596006.3591166</v>
      </c>
      <c r="V209">
        <f t="shared" si="35"/>
        <v>46854077219.389435</v>
      </c>
      <c r="Y209" s="1">
        <f t="shared" si="38"/>
        <v>16665479892909.199</v>
      </c>
      <c r="Z209" s="1">
        <f t="shared" si="36"/>
        <v>355.68900044439658</v>
      </c>
    </row>
    <row r="210" spans="12:26">
      <c r="L210">
        <f t="shared" si="32"/>
        <v>1914360933822.0964</v>
      </c>
      <c r="M210">
        <f t="shared" si="33"/>
        <v>40.800000000000018</v>
      </c>
      <c r="O210">
        <v>204</v>
      </c>
      <c r="P210">
        <f t="shared" si="31"/>
        <v>204</v>
      </c>
      <c r="Q210">
        <v>1</v>
      </c>
      <c r="T210">
        <f t="shared" si="37"/>
        <v>230808262.16447997</v>
      </c>
      <c r="U210" s="1">
        <f t="shared" si="34"/>
        <v>9384122224.6180248</v>
      </c>
      <c r="V210">
        <f t="shared" si="35"/>
        <v>47084885481.553917</v>
      </c>
      <c r="Y210" s="1">
        <f t="shared" si="38"/>
        <v>19143609338220.965</v>
      </c>
      <c r="Z210" s="1">
        <f t="shared" si="36"/>
        <v>406.57652965346404</v>
      </c>
    </row>
    <row r="211" spans="12:26">
      <c r="L211">
        <f t="shared" si="32"/>
        <v>2199023255552.0303</v>
      </c>
      <c r="M211">
        <f t="shared" si="33"/>
        <v>41.000000000000021</v>
      </c>
      <c r="O211">
        <v>205</v>
      </c>
      <c r="P211">
        <f t="shared" si="31"/>
        <v>205</v>
      </c>
      <c r="Q211">
        <v>1</v>
      </c>
      <c r="T211">
        <f t="shared" si="37"/>
        <v>230808262.16447997</v>
      </c>
      <c r="U211" s="1">
        <f t="shared" si="34"/>
        <v>10726942710.009756</v>
      </c>
      <c r="V211">
        <f t="shared" si="35"/>
        <v>47315693743.718391</v>
      </c>
      <c r="Y211" s="1">
        <f t="shared" si="38"/>
        <v>21990232555520.305</v>
      </c>
      <c r="Z211" s="1">
        <f t="shared" si="36"/>
        <v>464.75557717971151</v>
      </c>
    </row>
    <row r="212" spans="12:26">
      <c r="L212">
        <f t="shared" si="32"/>
        <v>2526014396252.8413</v>
      </c>
      <c r="M212">
        <f t="shared" si="33"/>
        <v>41.200000000000024</v>
      </c>
      <c r="O212">
        <v>206</v>
      </c>
      <c r="P212">
        <f t="shared" si="31"/>
        <v>206</v>
      </c>
      <c r="Q212">
        <v>1</v>
      </c>
      <c r="T212">
        <f t="shared" si="37"/>
        <v>230808262.16447997</v>
      </c>
      <c r="U212" s="1">
        <f t="shared" si="34"/>
        <v>12262205807.052462</v>
      </c>
      <c r="V212">
        <f t="shared" si="35"/>
        <v>47546502005.882874</v>
      </c>
      <c r="Y212" s="1">
        <f t="shared" si="38"/>
        <v>25260143962528.414</v>
      </c>
      <c r="Z212" s="1">
        <f t="shared" si="36"/>
        <v>531.27239432677936</v>
      </c>
    </row>
    <row r="213" spans="12:26">
      <c r="L213">
        <f t="shared" si="32"/>
        <v>2901628581674.4678</v>
      </c>
      <c r="M213">
        <f t="shared" si="33"/>
        <v>41.40000000000002</v>
      </c>
      <c r="O213">
        <v>207</v>
      </c>
      <c r="P213">
        <f t="shared" si="31"/>
        <v>207</v>
      </c>
      <c r="Q213">
        <v>1</v>
      </c>
      <c r="T213">
        <f t="shared" si="37"/>
        <v>230808262.16447997</v>
      </c>
      <c r="U213" s="1">
        <f t="shared" si="34"/>
        <v>14017529380.069725</v>
      </c>
      <c r="V213">
        <f t="shared" si="35"/>
        <v>47777310268.047356</v>
      </c>
      <c r="Y213" s="1">
        <f t="shared" si="38"/>
        <v>29016285816744.68</v>
      </c>
      <c r="Z213" s="1">
        <f t="shared" si="36"/>
        <v>607.32355283194488</v>
      </c>
    </row>
    <row r="214" spans="12:26">
      <c r="L214">
        <f t="shared" si="32"/>
        <v>3333095978581.8413</v>
      </c>
      <c r="M214">
        <f t="shared" si="33"/>
        <v>41.600000000000023</v>
      </c>
      <c r="O214">
        <v>208</v>
      </c>
      <c r="P214">
        <f t="shared" si="31"/>
        <v>208</v>
      </c>
      <c r="Q214">
        <v>1</v>
      </c>
      <c r="T214">
        <f t="shared" si="37"/>
        <v>230808262.16447997</v>
      </c>
      <c r="U214" s="1">
        <f t="shared" si="34"/>
        <v>16024499897.027863</v>
      </c>
      <c r="V214">
        <f t="shared" si="35"/>
        <v>48008118530.211838</v>
      </c>
      <c r="Y214" s="1">
        <f t="shared" si="38"/>
        <v>33330959785818.414</v>
      </c>
      <c r="Z214" s="1">
        <f t="shared" si="36"/>
        <v>694.27756817512045</v>
      </c>
    </row>
    <row r="215" spans="12:26">
      <c r="L215">
        <f t="shared" si="32"/>
        <v>3828721867644.1943</v>
      </c>
      <c r="M215">
        <f t="shared" si="33"/>
        <v>41.800000000000018</v>
      </c>
      <c r="O215">
        <v>209</v>
      </c>
      <c r="P215">
        <f t="shared" si="31"/>
        <v>209</v>
      </c>
      <c r="Q215">
        <v>1</v>
      </c>
      <c r="T215">
        <f t="shared" si="37"/>
        <v>230808262.16447997</v>
      </c>
      <c r="U215" s="1">
        <f t="shared" si="34"/>
        <v>18319243385.857166</v>
      </c>
      <c r="V215">
        <f t="shared" si="35"/>
        <v>48238926792.376312</v>
      </c>
      <c r="Y215" s="1">
        <f t="shared" si="38"/>
        <v>38287218676441.945</v>
      </c>
      <c r="Z215" s="1">
        <f t="shared" si="36"/>
        <v>793.69963683547087</v>
      </c>
    </row>
    <row r="216" spans="12:26">
      <c r="L216">
        <f t="shared" si="32"/>
        <v>4398046511104.0615</v>
      </c>
      <c r="M216">
        <f t="shared" si="33"/>
        <v>42.000000000000021</v>
      </c>
      <c r="O216" s="3">
        <v>210</v>
      </c>
      <c r="P216">
        <f t="shared" si="31"/>
        <v>210</v>
      </c>
      <c r="Q216">
        <v>4</v>
      </c>
      <c r="T216">
        <f t="shared" si="37"/>
        <v>923233048.65791988</v>
      </c>
      <c r="U216" s="1">
        <f t="shared" si="34"/>
        <v>20943078624.304764</v>
      </c>
      <c r="V216">
        <f t="shared" si="35"/>
        <v>193878940218.16318</v>
      </c>
      <c r="Y216" s="1">
        <f t="shared" si="38"/>
        <v>43980465111040.617</v>
      </c>
      <c r="Z216" s="1">
        <f t="shared" si="36"/>
        <v>226.84498409962112</v>
      </c>
    </row>
    <row r="217" spans="12:26">
      <c r="L217">
        <f t="shared" si="32"/>
        <v>5052028792505.6846</v>
      </c>
      <c r="M217">
        <f t="shared" si="33"/>
        <v>42.200000000000017</v>
      </c>
      <c r="O217">
        <v>211</v>
      </c>
      <c r="P217">
        <f t="shared" si="31"/>
        <v>211</v>
      </c>
      <c r="Q217">
        <v>1</v>
      </c>
      <c r="T217">
        <f t="shared" si="37"/>
        <v>923233048.65791988</v>
      </c>
      <c r="U217" s="1">
        <f t="shared" si="34"/>
        <v>23943264419.457935</v>
      </c>
      <c r="V217">
        <f t="shared" si="35"/>
        <v>194802173266.82111</v>
      </c>
      <c r="Y217" s="1">
        <f t="shared" si="38"/>
        <v>50520287925056.844</v>
      </c>
      <c r="Z217" s="1">
        <f t="shared" si="36"/>
        <v>259.34150054814359</v>
      </c>
    </row>
    <row r="218" spans="12:26">
      <c r="L218">
        <f t="shared" si="32"/>
        <v>5803257163348.9385</v>
      </c>
      <c r="M218">
        <f t="shared" si="33"/>
        <v>42.40000000000002</v>
      </c>
      <c r="O218">
        <v>212</v>
      </c>
      <c r="P218">
        <f t="shared" si="31"/>
        <v>212</v>
      </c>
      <c r="Q218">
        <v>1</v>
      </c>
      <c r="T218">
        <f t="shared" si="37"/>
        <v>923233048.65791988</v>
      </c>
      <c r="U218" s="1">
        <f t="shared" si="34"/>
        <v>27373854544.098476</v>
      </c>
      <c r="V218">
        <f t="shared" si="35"/>
        <v>195725406315.479</v>
      </c>
      <c r="Y218" s="1">
        <f t="shared" si="38"/>
        <v>58032571633489.383</v>
      </c>
      <c r="Z218" s="1">
        <f t="shared" si="36"/>
        <v>296.49994206653929</v>
      </c>
    </row>
    <row r="219" spans="12:26">
      <c r="L219">
        <f t="shared" si="32"/>
        <v>6666191957163.6846</v>
      </c>
      <c r="M219">
        <f t="shared" si="33"/>
        <v>42.600000000000023</v>
      </c>
      <c r="O219">
        <v>213</v>
      </c>
      <c r="P219">
        <f t="shared" si="31"/>
        <v>213</v>
      </c>
      <c r="Q219">
        <v>1</v>
      </c>
      <c r="T219">
        <f t="shared" si="37"/>
        <v>923233048.65791988</v>
      </c>
      <c r="U219" s="1">
        <f t="shared" si="34"/>
        <v>31296675855.228077</v>
      </c>
      <c r="V219">
        <f t="shared" si="35"/>
        <v>196648639364.13693</v>
      </c>
      <c r="Y219" s="1">
        <f t="shared" si="38"/>
        <v>66661919571636.844</v>
      </c>
      <c r="Z219" s="1">
        <f t="shared" si="36"/>
        <v>338.98998633902607</v>
      </c>
    </row>
    <row r="220" spans="12:26">
      <c r="L220">
        <f t="shared" si="32"/>
        <v>7657443735288.3906</v>
      </c>
      <c r="M220">
        <f t="shared" si="33"/>
        <v>42.800000000000026</v>
      </c>
      <c r="O220">
        <v>214</v>
      </c>
      <c r="P220">
        <f t="shared" si="31"/>
        <v>214</v>
      </c>
      <c r="Q220">
        <v>1</v>
      </c>
      <c r="T220">
        <f t="shared" si="37"/>
        <v>923233048.65791988</v>
      </c>
      <c r="U220" s="1">
        <f t="shared" si="34"/>
        <v>35782447361.160202</v>
      </c>
      <c r="V220">
        <f t="shared" si="35"/>
        <v>197571872412.79486</v>
      </c>
      <c r="Y220" s="1">
        <f t="shared" si="38"/>
        <v>76574437352883.906</v>
      </c>
      <c r="Z220" s="1">
        <f t="shared" si="36"/>
        <v>387.57762639862955</v>
      </c>
    </row>
    <row r="221" spans="12:26">
      <c r="L221">
        <f t="shared" si="32"/>
        <v>8796093022208.127</v>
      </c>
      <c r="M221">
        <f t="shared" si="33"/>
        <v>43.000000000000021</v>
      </c>
      <c r="O221">
        <v>215</v>
      </c>
      <c r="P221">
        <f t="shared" si="31"/>
        <v>215</v>
      </c>
      <c r="Q221">
        <v>1</v>
      </c>
      <c r="T221">
        <f t="shared" si="37"/>
        <v>923233048.65791988</v>
      </c>
      <c r="U221" s="1">
        <f t="shared" si="34"/>
        <v>40912060568.409302</v>
      </c>
      <c r="V221">
        <f t="shared" si="35"/>
        <v>198495105461.45279</v>
      </c>
      <c r="Y221" s="1">
        <f t="shared" si="38"/>
        <v>87960930222081.266</v>
      </c>
      <c r="Z221" s="1">
        <f t="shared" si="36"/>
        <v>443.1390387062367</v>
      </c>
    </row>
    <row r="222" spans="12:26">
      <c r="L222">
        <f t="shared" si="32"/>
        <v>10104057585011.373</v>
      </c>
      <c r="M222">
        <f t="shared" si="33"/>
        <v>43.200000000000024</v>
      </c>
      <c r="O222">
        <v>216</v>
      </c>
      <c r="P222">
        <f t="shared" si="31"/>
        <v>216</v>
      </c>
      <c r="Q222">
        <v>1</v>
      </c>
      <c r="T222">
        <f t="shared" si="37"/>
        <v>923233048.65791988</v>
      </c>
      <c r="U222" s="1">
        <f t="shared" si="34"/>
        <v>46778044375.051994</v>
      </c>
      <c r="V222">
        <f t="shared" si="35"/>
        <v>199418338510.11069</v>
      </c>
      <c r="Y222" s="1">
        <f t="shared" si="38"/>
        <v>101040575850113.73</v>
      </c>
      <c r="Z222" s="1">
        <f t="shared" si="36"/>
        <v>506.67645014498447</v>
      </c>
    </row>
    <row r="223" spans="12:26">
      <c r="L223">
        <f t="shared" si="32"/>
        <v>11606514326697.883</v>
      </c>
      <c r="M223">
        <f t="shared" si="33"/>
        <v>43.400000000000027</v>
      </c>
      <c r="O223">
        <v>217</v>
      </c>
      <c r="P223">
        <f t="shared" si="31"/>
        <v>217</v>
      </c>
      <c r="Q223">
        <v>1</v>
      </c>
      <c r="T223">
        <f t="shared" si="37"/>
        <v>923233048.65791988</v>
      </c>
      <c r="U223" s="1">
        <f t="shared" si="34"/>
        <v>53486241136.855919</v>
      </c>
      <c r="V223">
        <f t="shared" si="35"/>
        <v>200341571558.76862</v>
      </c>
      <c r="Y223" s="1">
        <f t="shared" si="38"/>
        <v>116065143266978.83</v>
      </c>
      <c r="Z223" s="1">
        <f t="shared" si="36"/>
        <v>579.33629233277748</v>
      </c>
    </row>
    <row r="224" spans="12:26">
      <c r="L224">
        <f t="shared" si="32"/>
        <v>13332383914327.375</v>
      </c>
      <c r="M224">
        <f t="shared" si="33"/>
        <v>43.600000000000023</v>
      </c>
      <c r="O224">
        <v>218</v>
      </c>
      <c r="P224">
        <f t="shared" si="31"/>
        <v>218</v>
      </c>
      <c r="Q224">
        <v>1</v>
      </c>
      <c r="T224">
        <f t="shared" si="37"/>
        <v>923233048.65791988</v>
      </c>
      <c r="U224" s="1">
        <f t="shared" si="34"/>
        <v>61157724377.647629</v>
      </c>
      <c r="V224">
        <f t="shared" si="35"/>
        <v>201264804607.42654</v>
      </c>
      <c r="Y224" s="1">
        <f t="shared" si="38"/>
        <v>133323839143273.75</v>
      </c>
      <c r="Z224" s="1">
        <f t="shared" si="36"/>
        <v>662.42997330470257</v>
      </c>
    </row>
    <row r="225" spans="12:26">
      <c r="L225">
        <f t="shared" si="32"/>
        <v>15314887470576.785</v>
      </c>
      <c r="M225">
        <f t="shared" si="33"/>
        <v>43.800000000000026</v>
      </c>
      <c r="O225">
        <v>219</v>
      </c>
      <c r="P225">
        <f t="shared" si="31"/>
        <v>219</v>
      </c>
      <c r="Q225">
        <v>1</v>
      </c>
      <c r="T225">
        <f t="shared" si="37"/>
        <v>923233048.65791988</v>
      </c>
      <c r="U225" s="1">
        <f t="shared" si="34"/>
        <v>69930993016.331482</v>
      </c>
      <c r="V225">
        <f t="shared" si="35"/>
        <v>202188037656.08444</v>
      </c>
      <c r="Y225" s="1">
        <f t="shared" si="38"/>
        <v>153148874705767.84</v>
      </c>
      <c r="Z225" s="1">
        <f t="shared" si="36"/>
        <v>757.45764428590633</v>
      </c>
    </row>
    <row r="226" spans="12:26">
      <c r="L226">
        <f t="shared" si="32"/>
        <v>17592186044416.258</v>
      </c>
      <c r="M226">
        <f t="shared" si="33"/>
        <v>44.000000000000021</v>
      </c>
      <c r="O226" s="3">
        <v>220</v>
      </c>
      <c r="P226">
        <f t="shared" si="31"/>
        <v>220</v>
      </c>
      <c r="Q226">
        <v>4</v>
      </c>
      <c r="T226">
        <f t="shared" si="37"/>
        <v>3692932194.6316795</v>
      </c>
      <c r="U226" s="1">
        <f t="shared" si="34"/>
        <v>79964482020.072723</v>
      </c>
      <c r="V226">
        <f t="shared" si="35"/>
        <v>812445082818.96948</v>
      </c>
      <c r="Y226" s="1">
        <f t="shared" si="38"/>
        <v>175921860444162.56</v>
      </c>
      <c r="Z226" s="1">
        <f t="shared" si="36"/>
        <v>216.53384845872935</v>
      </c>
    </row>
    <row r="227" spans="12:26">
      <c r="L227">
        <f t="shared" si="32"/>
        <v>20208115170022.754</v>
      </c>
      <c r="M227">
        <f t="shared" si="33"/>
        <v>44.200000000000024</v>
      </c>
      <c r="O227">
        <v>221</v>
      </c>
      <c r="P227">
        <f t="shared" si="31"/>
        <v>221</v>
      </c>
      <c r="Q227">
        <v>1</v>
      </c>
      <c r="T227">
        <f t="shared" si="37"/>
        <v>3692932194.6316795</v>
      </c>
      <c r="U227" s="1">
        <f t="shared" si="34"/>
        <v>91439435158.472839</v>
      </c>
      <c r="V227">
        <f t="shared" si="35"/>
        <v>816138015013.6012</v>
      </c>
      <c r="Y227" s="1">
        <f t="shared" si="38"/>
        <v>202081151700227.53</v>
      </c>
      <c r="Z227" s="1">
        <f t="shared" si="36"/>
        <v>247.60659102107846</v>
      </c>
    </row>
    <row r="228" spans="12:26">
      <c r="L228">
        <f t="shared" si="32"/>
        <v>23213028653395.766</v>
      </c>
      <c r="M228">
        <f t="shared" si="33"/>
        <v>44.40000000000002</v>
      </c>
      <c r="O228">
        <v>222</v>
      </c>
      <c r="P228">
        <f t="shared" si="31"/>
        <v>222</v>
      </c>
      <c r="Q228">
        <v>1</v>
      </c>
      <c r="T228">
        <f t="shared" si="37"/>
        <v>3692932194.6316795</v>
      </c>
      <c r="U228" s="1">
        <f t="shared" si="34"/>
        <v>104563192132.41222</v>
      </c>
      <c r="V228">
        <f t="shared" si="35"/>
        <v>819830947208.23291</v>
      </c>
      <c r="Y228" s="1">
        <f t="shared" si="38"/>
        <v>232130286533957.66</v>
      </c>
      <c r="Z228" s="1">
        <f t="shared" si="36"/>
        <v>283.14408882029886</v>
      </c>
    </row>
    <row r="229" spans="12:26">
      <c r="L229">
        <f t="shared" si="32"/>
        <v>26664767828654.762</v>
      </c>
      <c r="M229">
        <f t="shared" si="33"/>
        <v>44.600000000000023</v>
      </c>
      <c r="O229">
        <v>223</v>
      </c>
      <c r="P229">
        <f t="shared" si="31"/>
        <v>223</v>
      </c>
      <c r="Q229">
        <v>1</v>
      </c>
      <c r="T229">
        <f t="shared" si="37"/>
        <v>3692932194.6316795</v>
      </c>
      <c r="U229" s="1">
        <f t="shared" si="34"/>
        <v>119572949904.27948</v>
      </c>
      <c r="V229">
        <f t="shared" si="35"/>
        <v>823523879402.8645</v>
      </c>
      <c r="Y229" s="1">
        <f t="shared" si="38"/>
        <v>266647678286547.62</v>
      </c>
      <c r="Z229" s="1">
        <f t="shared" si="36"/>
        <v>323.78864166014631</v>
      </c>
    </row>
    <row r="230" spans="12:26">
      <c r="L230">
        <f t="shared" si="32"/>
        <v>30629774941153.586</v>
      </c>
      <c r="M230">
        <f t="shared" si="33"/>
        <v>44.800000000000026</v>
      </c>
      <c r="O230">
        <v>224</v>
      </c>
      <c r="P230">
        <f t="shared" si="31"/>
        <v>224</v>
      </c>
      <c r="Q230">
        <v>1</v>
      </c>
      <c r="T230">
        <f t="shared" si="37"/>
        <v>3692932194.6316795</v>
      </c>
      <c r="U230" s="1">
        <f t="shared" si="34"/>
        <v>136740066701.57651</v>
      </c>
      <c r="V230">
        <f t="shared" si="35"/>
        <v>827216811597.49622</v>
      </c>
      <c r="Y230" s="1">
        <f t="shared" si="38"/>
        <v>306297749411535.87</v>
      </c>
      <c r="Z230" s="1">
        <f t="shared" si="36"/>
        <v>370.27505379154815</v>
      </c>
    </row>
    <row r="231" spans="12:26">
      <c r="L231">
        <f t="shared" si="32"/>
        <v>35184372088832.539</v>
      </c>
      <c r="M231">
        <f t="shared" si="33"/>
        <v>45.000000000000028</v>
      </c>
      <c r="O231">
        <v>225</v>
      </c>
      <c r="P231">
        <f t="shared" si="31"/>
        <v>225</v>
      </c>
      <c r="Q231">
        <v>1</v>
      </c>
      <c r="T231">
        <f t="shared" si="37"/>
        <v>3692932194.6316795</v>
      </c>
      <c r="U231" s="1">
        <f t="shared" si="34"/>
        <v>156374987061.47556</v>
      </c>
      <c r="V231">
        <f t="shared" si="35"/>
        <v>830909743792.12793</v>
      </c>
      <c r="Y231" s="1">
        <f t="shared" si="38"/>
        <v>351843720888325.37</v>
      </c>
      <c r="Z231" s="1">
        <f t="shared" si="36"/>
        <v>423.44397031929327</v>
      </c>
    </row>
    <row r="232" spans="12:26">
      <c r="L232">
        <f t="shared" si="32"/>
        <v>40416230340045.523</v>
      </c>
      <c r="M232">
        <f t="shared" si="33"/>
        <v>45.200000000000024</v>
      </c>
      <c r="O232">
        <v>226</v>
      </c>
      <c r="P232">
        <f t="shared" si="31"/>
        <v>226</v>
      </c>
      <c r="Q232">
        <v>1</v>
      </c>
      <c r="T232">
        <f t="shared" si="37"/>
        <v>3692932194.6316795</v>
      </c>
      <c r="U232" s="1">
        <f t="shared" si="34"/>
        <v>178832877610.81827</v>
      </c>
      <c r="V232">
        <f t="shared" si="35"/>
        <v>834602675986.75952</v>
      </c>
      <c r="Y232" s="1">
        <f t="shared" si="38"/>
        <v>404162303400455.25</v>
      </c>
      <c r="Z232" s="1">
        <f t="shared" si="36"/>
        <v>484.25713819166697</v>
      </c>
    </row>
    <row r="233" spans="12:26">
      <c r="L233">
        <f t="shared" si="32"/>
        <v>46426057306791.555</v>
      </c>
      <c r="M233">
        <f t="shared" si="33"/>
        <v>45.400000000000027</v>
      </c>
      <c r="O233">
        <v>227</v>
      </c>
      <c r="P233">
        <f t="shared" si="31"/>
        <v>227</v>
      </c>
      <c r="Q233">
        <v>1</v>
      </c>
      <c r="T233">
        <f t="shared" si="37"/>
        <v>3692932194.6316795</v>
      </c>
      <c r="U233" s="1">
        <f t="shared" si="34"/>
        <v>204520076241.36981</v>
      </c>
      <c r="V233">
        <f t="shared" si="35"/>
        <v>838295608181.39124</v>
      </c>
      <c r="Y233" s="1">
        <f t="shared" si="38"/>
        <v>464260573067915.56</v>
      </c>
      <c r="Z233" s="1">
        <f t="shared" si="36"/>
        <v>553.81486976305189</v>
      </c>
    </row>
    <row r="234" spans="12:26">
      <c r="L234">
        <f t="shared" si="32"/>
        <v>53329535657309.531</v>
      </c>
      <c r="M234">
        <f t="shared" si="33"/>
        <v>45.600000000000023</v>
      </c>
      <c r="O234">
        <v>228</v>
      </c>
      <c r="P234">
        <f t="shared" si="31"/>
        <v>228</v>
      </c>
      <c r="Q234">
        <v>1</v>
      </c>
      <c r="T234">
        <f t="shared" si="37"/>
        <v>3692932194.6316795</v>
      </c>
      <c r="U234" s="1">
        <f t="shared" si="34"/>
        <v>233901472181.17874</v>
      </c>
      <c r="V234">
        <f t="shared" si="35"/>
        <v>841988540376.02295</v>
      </c>
      <c r="Y234" s="1">
        <f t="shared" si="38"/>
        <v>533295356573095.31</v>
      </c>
      <c r="Z234" s="1">
        <f t="shared" si="36"/>
        <v>633.37602710712827</v>
      </c>
    </row>
    <row r="235" spans="12:26">
      <c r="L235">
        <f t="shared" si="32"/>
        <v>61259549882307.187</v>
      </c>
      <c r="M235">
        <f t="shared" si="33"/>
        <v>45.800000000000026</v>
      </c>
      <c r="O235">
        <v>229</v>
      </c>
      <c r="P235">
        <f t="shared" si="31"/>
        <v>229</v>
      </c>
      <c r="Q235">
        <v>1</v>
      </c>
      <c r="T235">
        <f t="shared" si="37"/>
        <v>3692932194.6316795</v>
      </c>
      <c r="U235" s="1">
        <f t="shared" si="34"/>
        <v>267508951451.1196</v>
      </c>
      <c r="V235">
        <f t="shared" si="35"/>
        <v>845681472570.65466</v>
      </c>
      <c r="Y235" s="1">
        <f t="shared" si="38"/>
        <v>612595498823071.87</v>
      </c>
      <c r="Z235" s="1">
        <f t="shared" si="36"/>
        <v>724.38089126032139</v>
      </c>
    </row>
    <row r="236" spans="12:26">
      <c r="L236">
        <f t="shared" si="32"/>
        <v>70368744177665.078</v>
      </c>
      <c r="M236">
        <f t="shared" si="33"/>
        <v>46.000000000000021</v>
      </c>
      <c r="O236" s="3">
        <v>230</v>
      </c>
      <c r="P236">
        <f t="shared" si="31"/>
        <v>230</v>
      </c>
      <c r="Q236">
        <v>3</v>
      </c>
      <c r="T236">
        <f t="shared" si="37"/>
        <v>11078796583.895039</v>
      </c>
      <c r="U236" s="1">
        <f t="shared" si="34"/>
        <v>305951061642.0174</v>
      </c>
      <c r="V236">
        <f t="shared" si="35"/>
        <v>2548123214295.8589</v>
      </c>
      <c r="Y236" s="1">
        <f t="shared" si="38"/>
        <v>703687441776650.75</v>
      </c>
      <c r="Z236" s="1">
        <f t="shared" si="36"/>
        <v>276.15911107779993</v>
      </c>
    </row>
    <row r="237" spans="12:26">
      <c r="L237">
        <f t="shared" si="32"/>
        <v>80832460680091.078</v>
      </c>
      <c r="M237">
        <f t="shared" si="33"/>
        <v>46.200000000000024</v>
      </c>
      <c r="O237">
        <v>231</v>
      </c>
      <c r="P237">
        <f t="shared" si="31"/>
        <v>231</v>
      </c>
      <c r="Q237">
        <v>1</v>
      </c>
      <c r="T237">
        <f t="shared" si="37"/>
        <v>11078796583.895039</v>
      </c>
      <c r="U237" s="1">
        <f t="shared" si="34"/>
        <v>349924072208.18182</v>
      </c>
      <c r="V237">
        <f t="shared" si="35"/>
        <v>2559202010879.7539</v>
      </c>
      <c r="Y237" s="1">
        <f t="shared" si="38"/>
        <v>808324606800910.75</v>
      </c>
      <c r="Z237" s="1">
        <f t="shared" si="36"/>
        <v>315.8502546358348</v>
      </c>
    </row>
    <row r="238" spans="12:26">
      <c r="L238">
        <f t="shared" si="32"/>
        <v>92852114613583.141</v>
      </c>
      <c r="M238">
        <f t="shared" si="33"/>
        <v>46.400000000000027</v>
      </c>
      <c r="O238">
        <v>232</v>
      </c>
      <c r="P238">
        <f t="shared" si="31"/>
        <v>232</v>
      </c>
      <c r="Q238">
        <v>1</v>
      </c>
      <c r="T238">
        <f t="shared" si="37"/>
        <v>11078796583.895039</v>
      </c>
      <c r="U238" s="1">
        <f t="shared" si="34"/>
        <v>400224631955.09509</v>
      </c>
      <c r="V238">
        <f t="shared" si="35"/>
        <v>2570280807463.6489</v>
      </c>
      <c r="Y238" s="1">
        <f t="shared" si="38"/>
        <v>928521146135831.37</v>
      </c>
      <c r="Z238" s="1">
        <f t="shared" si="36"/>
        <v>361.25280297762305</v>
      </c>
    </row>
    <row r="239" spans="12:26">
      <c r="L239">
        <f t="shared" si="32"/>
        <v>106659071314619.12</v>
      </c>
      <c r="M239">
        <f t="shared" si="33"/>
        <v>46.600000000000023</v>
      </c>
      <c r="O239">
        <v>233</v>
      </c>
      <c r="P239">
        <f t="shared" si="31"/>
        <v>233</v>
      </c>
      <c r="Q239">
        <v>1</v>
      </c>
      <c r="T239">
        <f t="shared" si="37"/>
        <v>11078796583.895039</v>
      </c>
      <c r="U239" s="1">
        <f t="shared" si="34"/>
        <v>457764254569.17303</v>
      </c>
      <c r="V239">
        <f t="shared" si="35"/>
        <v>2581359604047.5439</v>
      </c>
      <c r="Y239" s="1">
        <f t="shared" si="38"/>
        <v>1066590713146191.2</v>
      </c>
      <c r="Z239" s="1">
        <f t="shared" si="36"/>
        <v>413.1895112458522</v>
      </c>
    </row>
    <row r="240" spans="12:26">
      <c r="L240">
        <f t="shared" si="32"/>
        <v>122519099764614.42</v>
      </c>
      <c r="M240">
        <f t="shared" si="33"/>
        <v>46.800000000000026</v>
      </c>
      <c r="O240">
        <v>234</v>
      </c>
      <c r="P240">
        <f t="shared" si="31"/>
        <v>234</v>
      </c>
      <c r="Q240">
        <v>1</v>
      </c>
      <c r="T240">
        <f t="shared" si="37"/>
        <v>11078796583.895039</v>
      </c>
      <c r="U240" s="1">
        <f t="shared" si="34"/>
        <v>523585896429.96826</v>
      </c>
      <c r="V240">
        <f t="shared" si="35"/>
        <v>2592438400631.439</v>
      </c>
      <c r="Y240" s="1">
        <f t="shared" si="38"/>
        <v>1225190997646144.2</v>
      </c>
      <c r="Z240" s="1">
        <f t="shared" si="36"/>
        <v>472.60177805872843</v>
      </c>
    </row>
    <row r="241" spans="12:26">
      <c r="L241">
        <f t="shared" si="32"/>
        <v>140737488355330.22</v>
      </c>
      <c r="M241">
        <f t="shared" si="33"/>
        <v>47.000000000000028</v>
      </c>
      <c r="O241">
        <v>235</v>
      </c>
      <c r="P241">
        <f t="shared" si="31"/>
        <v>235</v>
      </c>
      <c r="Q241">
        <v>1</v>
      </c>
      <c r="T241">
        <f t="shared" si="37"/>
        <v>11078796583.895039</v>
      </c>
      <c r="U241" s="1">
        <f t="shared" si="34"/>
        <v>598882929171.60852</v>
      </c>
      <c r="V241">
        <f t="shared" si="35"/>
        <v>2603517197215.334</v>
      </c>
      <c r="Y241" s="1">
        <f t="shared" si="38"/>
        <v>1407374883553302.2</v>
      </c>
      <c r="Z241" s="1">
        <f t="shared" si="36"/>
        <v>540.56677062037465</v>
      </c>
    </row>
    <row r="242" spans="12:26">
      <c r="L242">
        <f t="shared" si="32"/>
        <v>161664921360182.22</v>
      </c>
      <c r="M242">
        <f t="shared" si="33"/>
        <v>47.200000000000031</v>
      </c>
      <c r="O242">
        <v>236</v>
      </c>
      <c r="P242">
        <f t="shared" si="31"/>
        <v>236</v>
      </c>
      <c r="Q242">
        <v>1</v>
      </c>
      <c r="T242">
        <f t="shared" si="37"/>
        <v>11078796583.895039</v>
      </c>
      <c r="U242" s="1">
        <f t="shared" si="34"/>
        <v>685020853221.10303</v>
      </c>
      <c r="V242">
        <f t="shared" si="35"/>
        <v>2614595993799.229</v>
      </c>
      <c r="Y242" s="1">
        <f t="shared" si="38"/>
        <v>1616649213601822.2</v>
      </c>
      <c r="Z242" s="1">
        <f t="shared" si="36"/>
        <v>618.31702390574469</v>
      </c>
    </row>
    <row r="243" spans="12:26">
      <c r="L243">
        <f t="shared" si="32"/>
        <v>185704229227166.31</v>
      </c>
      <c r="M243">
        <f t="shared" si="33"/>
        <v>47.40000000000002</v>
      </c>
      <c r="O243">
        <v>237</v>
      </c>
      <c r="P243">
        <f t="shared" si="31"/>
        <v>237</v>
      </c>
      <c r="Q243">
        <v>1</v>
      </c>
      <c r="T243">
        <f t="shared" si="37"/>
        <v>11078796583.895039</v>
      </c>
      <c r="U243" s="1">
        <f t="shared" si="34"/>
        <v>783562148637.82495</v>
      </c>
      <c r="V243">
        <f t="shared" si="35"/>
        <v>2625674790383.124</v>
      </c>
      <c r="Y243" s="1">
        <f t="shared" si="38"/>
        <v>1857042292271663</v>
      </c>
      <c r="Z243" s="1">
        <f t="shared" si="36"/>
        <v>707.26287165239285</v>
      </c>
    </row>
    <row r="244" spans="12:26">
      <c r="L244">
        <f t="shared" si="32"/>
        <v>213318142629238.28</v>
      </c>
      <c r="M244">
        <f t="shared" si="33"/>
        <v>47.600000000000023</v>
      </c>
      <c r="O244">
        <v>238</v>
      </c>
      <c r="P244">
        <f t="shared" si="31"/>
        <v>238</v>
      </c>
      <c r="Q244">
        <v>1</v>
      </c>
      <c r="T244">
        <f t="shared" si="37"/>
        <v>11078796583.895039</v>
      </c>
      <c r="U244" s="1">
        <f t="shared" si="34"/>
        <v>896294716929.55896</v>
      </c>
      <c r="V244">
        <f t="shared" si="35"/>
        <v>2636753586967.019</v>
      </c>
      <c r="Y244" s="1">
        <f t="shared" si="38"/>
        <v>2133181426292382.7</v>
      </c>
      <c r="Z244" s="1">
        <f t="shared" si="36"/>
        <v>809.01811865784521</v>
      </c>
    </row>
    <row r="245" spans="12:26">
      <c r="L245">
        <f t="shared" si="32"/>
        <v>245038199529228.87</v>
      </c>
      <c r="M245">
        <f t="shared" si="33"/>
        <v>47.800000000000026</v>
      </c>
      <c r="O245">
        <v>239</v>
      </c>
      <c r="P245">
        <f t="shared" si="31"/>
        <v>239</v>
      </c>
      <c r="Q245">
        <v>1</v>
      </c>
      <c r="T245">
        <f t="shared" si="37"/>
        <v>11078796583.895039</v>
      </c>
      <c r="U245" s="1">
        <f t="shared" si="34"/>
        <v>1025264433176.6761</v>
      </c>
      <c r="V245">
        <f t="shared" si="35"/>
        <v>2647832383550.9141</v>
      </c>
      <c r="Y245" s="1">
        <f t="shared" si="38"/>
        <v>2450381995292289</v>
      </c>
      <c r="Z245" s="1">
        <f t="shared" si="36"/>
        <v>925.42942314428853</v>
      </c>
    </row>
    <row r="246" spans="12:26">
      <c r="L246">
        <f t="shared" si="32"/>
        <v>281474976710660.56</v>
      </c>
      <c r="M246">
        <f t="shared" si="33"/>
        <v>48.000000000000028</v>
      </c>
      <c r="O246" s="3">
        <v>240</v>
      </c>
      <c r="P246">
        <f t="shared" si="31"/>
        <v>240</v>
      </c>
      <c r="Q246">
        <v>4</v>
      </c>
      <c r="T246">
        <f t="shared" si="37"/>
        <v>44315186335.580154</v>
      </c>
      <c r="U246" s="1">
        <f t="shared" si="34"/>
        <v>1172812402961.0667</v>
      </c>
      <c r="V246">
        <f t="shared" si="35"/>
        <v>10635644720539.236</v>
      </c>
      <c r="Y246" s="1">
        <f t="shared" si="38"/>
        <v>2814749767106605.5</v>
      </c>
      <c r="Z246" s="1">
        <f t="shared" si="36"/>
        <v>264.65248144955854</v>
      </c>
    </row>
    <row r="247" spans="12:26">
      <c r="L247">
        <f t="shared" si="32"/>
        <v>323329842720364.5</v>
      </c>
      <c r="M247">
        <f t="shared" si="33"/>
        <v>48.200000000000017</v>
      </c>
      <c r="O247">
        <v>241</v>
      </c>
      <c r="P247">
        <f t="shared" si="31"/>
        <v>241</v>
      </c>
      <c r="Q247">
        <v>1</v>
      </c>
      <c r="T247">
        <f t="shared" si="37"/>
        <v>44315186335.580154</v>
      </c>
      <c r="U247" s="1">
        <f t="shared" si="34"/>
        <v>1341617604648.7922</v>
      </c>
      <c r="V247">
        <f t="shared" si="35"/>
        <v>10679959906874.816</v>
      </c>
      <c r="Y247" s="1">
        <f t="shared" si="38"/>
        <v>3233298427203645</v>
      </c>
      <c r="Z247" s="1">
        <f t="shared" si="36"/>
        <v>302.74443494140206</v>
      </c>
    </row>
    <row r="248" spans="12:26">
      <c r="L248">
        <f t="shared" si="32"/>
        <v>371408458454332.81</v>
      </c>
      <c r="M248">
        <f t="shared" si="33"/>
        <v>48.40000000000002</v>
      </c>
      <c r="O248">
        <v>242</v>
      </c>
      <c r="P248">
        <f t="shared" si="31"/>
        <v>242</v>
      </c>
      <c r="Q248">
        <v>1</v>
      </c>
      <c r="T248">
        <f t="shared" si="37"/>
        <v>44315186335.580154</v>
      </c>
      <c r="U248" s="1">
        <f t="shared" si="34"/>
        <v>1534745696092.2603</v>
      </c>
      <c r="V248">
        <f t="shared" si="35"/>
        <v>10724275093210.396</v>
      </c>
      <c r="Y248" s="1">
        <f t="shared" si="38"/>
        <v>3714084584543328</v>
      </c>
      <c r="Z248" s="1">
        <f t="shared" si="36"/>
        <v>346.32500120168845</v>
      </c>
    </row>
    <row r="249" spans="12:26">
      <c r="L249">
        <f t="shared" si="32"/>
        <v>426636285258476.75</v>
      </c>
      <c r="M249">
        <f t="shared" si="33"/>
        <v>48.600000000000023</v>
      </c>
      <c r="O249">
        <v>243</v>
      </c>
      <c r="P249">
        <f t="shared" si="31"/>
        <v>243</v>
      </c>
      <c r="Q249">
        <v>1</v>
      </c>
      <c r="T249">
        <f t="shared" si="37"/>
        <v>44315186335.580154</v>
      </c>
      <c r="U249" s="1">
        <f t="shared" si="34"/>
        <v>1755704877606.8757</v>
      </c>
      <c r="V249">
        <f t="shared" si="35"/>
        <v>10768590279545.977</v>
      </c>
      <c r="Y249" s="1">
        <f t="shared" si="38"/>
        <v>4266362852584767.5</v>
      </c>
      <c r="Z249" s="1">
        <f t="shared" si="36"/>
        <v>396.1858276554882</v>
      </c>
    </row>
    <row r="250" spans="12:26">
      <c r="L250">
        <f t="shared" si="32"/>
        <v>490076399058458.06</v>
      </c>
      <c r="M250">
        <f t="shared" si="33"/>
        <v>48.800000000000026</v>
      </c>
      <c r="O250">
        <v>244</v>
      </c>
      <c r="P250">
        <f t="shared" si="31"/>
        <v>244</v>
      </c>
      <c r="Q250">
        <v>1</v>
      </c>
      <c r="T250">
        <f t="shared" si="37"/>
        <v>44315186335.580154</v>
      </c>
      <c r="U250" s="1">
        <f t="shared" si="34"/>
        <v>2008509832206.771</v>
      </c>
      <c r="V250">
        <f t="shared" si="35"/>
        <v>10812905465881.559</v>
      </c>
      <c r="Y250" s="1">
        <f t="shared" si="38"/>
        <v>4900763990584581</v>
      </c>
      <c r="Z250" s="1">
        <f t="shared" si="36"/>
        <v>453.232852728453</v>
      </c>
    </row>
    <row r="251" spans="12:26">
      <c r="L251">
        <f t="shared" si="32"/>
        <v>562949953421321.12</v>
      </c>
      <c r="M251">
        <f t="shared" si="33"/>
        <v>49.000000000000021</v>
      </c>
      <c r="O251">
        <v>245</v>
      </c>
      <c r="P251">
        <f t="shared" si="31"/>
        <v>245</v>
      </c>
      <c r="Q251">
        <v>1</v>
      </c>
      <c r="T251">
        <f t="shared" si="37"/>
        <v>44315186335.580154</v>
      </c>
      <c r="U251" s="1">
        <f t="shared" si="34"/>
        <v>2297754911923.7227</v>
      </c>
      <c r="V251">
        <f t="shared" si="35"/>
        <v>10857220652217.139</v>
      </c>
      <c r="Y251" s="1">
        <f t="shared" si="38"/>
        <v>5629499534213211</v>
      </c>
      <c r="Z251" s="1">
        <f t="shared" si="36"/>
        <v>518.50282079913507</v>
      </c>
    </row>
    <row r="252" spans="12:26">
      <c r="L252">
        <f t="shared" si="32"/>
        <v>646659685440729.12</v>
      </c>
      <c r="M252">
        <f t="shared" si="33"/>
        <v>49.200000000000024</v>
      </c>
      <c r="O252">
        <v>246</v>
      </c>
      <c r="P252">
        <f t="shared" si="31"/>
        <v>246</v>
      </c>
      <c r="Q252">
        <v>1</v>
      </c>
      <c r="T252">
        <f t="shared" si="37"/>
        <v>44315186335.580154</v>
      </c>
      <c r="U252" s="1">
        <f t="shared" si="34"/>
        <v>2628697908295.606</v>
      </c>
      <c r="V252">
        <f t="shared" si="35"/>
        <v>10901535838552.719</v>
      </c>
      <c r="Y252" s="1">
        <f t="shared" si="38"/>
        <v>6466596854407291</v>
      </c>
      <c r="Z252" s="1">
        <f t="shared" si="36"/>
        <v>593.18218553559257</v>
      </c>
    </row>
    <row r="253" spans="12:26">
      <c r="L253">
        <f t="shared" si="32"/>
        <v>742816916908666</v>
      </c>
      <c r="M253">
        <f t="shared" si="33"/>
        <v>49.400000000000027</v>
      </c>
      <c r="O253">
        <v>247</v>
      </c>
      <c r="P253">
        <f t="shared" si="31"/>
        <v>247</v>
      </c>
      <c r="Q253">
        <v>1</v>
      </c>
      <c r="T253">
        <f t="shared" si="37"/>
        <v>44315186335.580154</v>
      </c>
      <c r="U253" s="1">
        <f t="shared" si="34"/>
        <v>3007355938901.439</v>
      </c>
      <c r="V253">
        <f t="shared" si="35"/>
        <v>10945851024888.299</v>
      </c>
      <c r="Y253" s="1">
        <f t="shared" si="38"/>
        <v>7428169169086660</v>
      </c>
      <c r="Z253" s="1">
        <f t="shared" si="36"/>
        <v>678.62874729399709</v>
      </c>
    </row>
    <row r="254" spans="12:26">
      <c r="L254">
        <f t="shared" si="32"/>
        <v>853272570516953.75</v>
      </c>
      <c r="M254">
        <f t="shared" si="33"/>
        <v>49.60000000000003</v>
      </c>
      <c r="O254">
        <v>248</v>
      </c>
      <c r="P254">
        <f t="shared" si="31"/>
        <v>248</v>
      </c>
      <c r="Q254">
        <v>1</v>
      </c>
      <c r="T254">
        <f t="shared" si="37"/>
        <v>44315186335.580154</v>
      </c>
      <c r="U254" s="1">
        <f t="shared" si="34"/>
        <v>3440615203697.3276</v>
      </c>
      <c r="V254">
        <f t="shared" si="35"/>
        <v>10990166211223.879</v>
      </c>
      <c r="Y254" s="1">
        <f t="shared" si="38"/>
        <v>8532725705169538</v>
      </c>
      <c r="Z254" s="1">
        <f t="shared" si="36"/>
        <v>776.39642032486813</v>
      </c>
    </row>
    <row r="255" spans="12:26">
      <c r="L255">
        <f t="shared" si="32"/>
        <v>980152798116916.62</v>
      </c>
      <c r="M255">
        <f t="shared" si="33"/>
        <v>49.800000000000033</v>
      </c>
      <c r="O255">
        <v>249</v>
      </c>
      <c r="P255">
        <f t="shared" si="31"/>
        <v>249</v>
      </c>
      <c r="Q255">
        <v>1</v>
      </c>
      <c r="T255">
        <f t="shared" si="37"/>
        <v>44315186335.580154</v>
      </c>
      <c r="U255" s="1">
        <f t="shared" si="34"/>
        <v>3936356618943.3701</v>
      </c>
      <c r="V255">
        <f t="shared" si="35"/>
        <v>11034481397559.459</v>
      </c>
      <c r="Y255" s="1">
        <f t="shared" si="38"/>
        <v>9801527981169166</v>
      </c>
      <c r="Z255" s="1">
        <f t="shared" si="36"/>
        <v>888.26358285737012</v>
      </c>
    </row>
    <row r="256" spans="12:26">
      <c r="L256">
        <f t="shared" si="32"/>
        <v>1125899906842642.8</v>
      </c>
      <c r="M256">
        <f t="shared" si="33"/>
        <v>50.000000000000021</v>
      </c>
      <c r="O256" s="3">
        <v>250</v>
      </c>
      <c r="P256">
        <f t="shared" si="31"/>
        <v>250</v>
      </c>
      <c r="Q256">
        <v>4</v>
      </c>
      <c r="T256">
        <f t="shared" si="37"/>
        <v>177260745342.32062</v>
      </c>
      <c r="U256" s="1">
        <f t="shared" si="34"/>
        <v>4503599627370.4961</v>
      </c>
      <c r="V256">
        <f t="shared" si="35"/>
        <v>44315186335580.156</v>
      </c>
      <c r="Y256" s="1">
        <f t="shared" si="38"/>
        <v>1.1258999068426428E+16</v>
      </c>
      <c r="Z256" s="1">
        <f t="shared" si="36"/>
        <v>254.06638219157631</v>
      </c>
    </row>
    <row r="257" spans="12:26">
      <c r="L257">
        <f t="shared" si="32"/>
        <v>1293319370881458.7</v>
      </c>
      <c r="M257">
        <f t="shared" si="33"/>
        <v>50.200000000000024</v>
      </c>
      <c r="O257">
        <v>251</v>
      </c>
      <c r="P257">
        <f t="shared" si="31"/>
        <v>251</v>
      </c>
      <c r="Q257">
        <v>1</v>
      </c>
      <c r="T257">
        <f t="shared" si="37"/>
        <v>177260745342.32062</v>
      </c>
      <c r="U257" s="1">
        <f t="shared" si="34"/>
        <v>5152666816260.7187</v>
      </c>
      <c r="V257">
        <f t="shared" si="35"/>
        <v>44492447080922.477</v>
      </c>
      <c r="Y257" s="1">
        <f t="shared" si="38"/>
        <v>1.2933193708814588E+16</v>
      </c>
      <c r="Z257" s="1">
        <f t="shared" si="36"/>
        <v>290.68290366883639</v>
      </c>
    </row>
    <row r="258" spans="12:26">
      <c r="L258">
        <f t="shared" si="32"/>
        <v>1485633833817332</v>
      </c>
      <c r="M258">
        <f t="shared" si="33"/>
        <v>50.400000000000027</v>
      </c>
      <c r="O258">
        <v>252</v>
      </c>
      <c r="P258">
        <f t="shared" si="31"/>
        <v>252</v>
      </c>
      <c r="Q258">
        <v>1</v>
      </c>
      <c r="T258">
        <f t="shared" si="37"/>
        <v>177260745342.32062</v>
      </c>
      <c r="U258" s="1">
        <f t="shared" si="34"/>
        <v>5895372356417.9121</v>
      </c>
      <c r="V258">
        <f t="shared" si="35"/>
        <v>44669707826264.797</v>
      </c>
      <c r="Y258" s="1">
        <f t="shared" si="38"/>
        <v>1.485633833817332E+16</v>
      </c>
      <c r="Z258" s="1">
        <f t="shared" si="36"/>
        <v>332.58194559844696</v>
      </c>
    </row>
    <row r="259" spans="12:26">
      <c r="L259">
        <f t="shared" si="32"/>
        <v>1706545141033907.7</v>
      </c>
      <c r="M259">
        <f t="shared" si="33"/>
        <v>50.600000000000023</v>
      </c>
      <c r="O259">
        <v>253</v>
      </c>
      <c r="P259">
        <f t="shared" si="31"/>
        <v>253</v>
      </c>
      <c r="Q259">
        <v>1</v>
      </c>
      <c r="T259">
        <f t="shared" si="37"/>
        <v>177260745342.32062</v>
      </c>
      <c r="U259" s="1">
        <f t="shared" si="34"/>
        <v>6745237711596.3535</v>
      </c>
      <c r="V259">
        <f t="shared" si="35"/>
        <v>44846968571607.117</v>
      </c>
      <c r="Y259" s="1">
        <f t="shared" si="38"/>
        <v>1.7065451410339078E+16</v>
      </c>
      <c r="Z259" s="1">
        <f t="shared" si="36"/>
        <v>380.52630877582476</v>
      </c>
    </row>
    <row r="260" spans="12:26">
      <c r="L260">
        <f t="shared" si="32"/>
        <v>1960305596233833.2</v>
      </c>
      <c r="M260">
        <f t="shared" si="33"/>
        <v>50.800000000000026</v>
      </c>
      <c r="O260">
        <v>254</v>
      </c>
      <c r="P260">
        <f t="shared" si="31"/>
        <v>254</v>
      </c>
      <c r="Q260">
        <v>1</v>
      </c>
      <c r="T260">
        <f t="shared" si="37"/>
        <v>177260745342.32062</v>
      </c>
      <c r="U260" s="1">
        <f t="shared" si="34"/>
        <v>7717738567849.6133</v>
      </c>
      <c r="V260">
        <f t="shared" si="35"/>
        <v>45024229316949.437</v>
      </c>
      <c r="Y260" s="1">
        <f t="shared" si="38"/>
        <v>1.9603055962338332E+16</v>
      </c>
      <c r="Z260" s="1">
        <f t="shared" si="36"/>
        <v>435.38903962890782</v>
      </c>
    </row>
    <row r="261" spans="12:26">
      <c r="L261">
        <f t="shared" si="32"/>
        <v>2251799813685286.5</v>
      </c>
      <c r="M261">
        <f t="shared" si="33"/>
        <v>51.000000000000028</v>
      </c>
      <c r="O261">
        <v>255</v>
      </c>
      <c r="P261">
        <f t="shared" si="31"/>
        <v>255</v>
      </c>
      <c r="Q261">
        <v>1</v>
      </c>
      <c r="T261">
        <f t="shared" si="37"/>
        <v>177260745342.32062</v>
      </c>
      <c r="U261" s="1">
        <f t="shared" si="34"/>
        <v>8830587504648.0312</v>
      </c>
      <c r="V261">
        <f t="shared" si="35"/>
        <v>45201490062291.758</v>
      </c>
      <c r="Y261" s="1">
        <f t="shared" si="38"/>
        <v>2.2517998136852864E+16</v>
      </c>
      <c r="Z261" s="1">
        <f t="shared" si="36"/>
        <v>498.16937684622826</v>
      </c>
    </row>
    <row r="262" spans="12:26">
      <c r="L262">
        <f t="shared" si="32"/>
        <v>2586638741762918.5</v>
      </c>
      <c r="M262">
        <f t="shared" si="33"/>
        <v>51.200000000000031</v>
      </c>
      <c r="O262">
        <v>256</v>
      </c>
      <c r="P262">
        <f t="shared" ref="P262:P307" si="39">$AB$1*O262</f>
        <v>256</v>
      </c>
      <c r="Q262">
        <v>1</v>
      </c>
      <c r="T262">
        <f t="shared" si="37"/>
        <v>177260745342.32062</v>
      </c>
      <c r="U262" s="1">
        <f t="shared" si="34"/>
        <v>10104057585011.201</v>
      </c>
      <c r="V262">
        <f t="shared" si="35"/>
        <v>45378750807634.078</v>
      </c>
      <c r="Y262" s="1">
        <f t="shared" si="38"/>
        <v>2.5866387417629184E+16</v>
      </c>
      <c r="Z262" s="1">
        <f t="shared" si="36"/>
        <v>570.01100641310904</v>
      </c>
    </row>
    <row r="263" spans="12:26">
      <c r="L263">
        <f t="shared" ref="L263:L307" si="40">POWER($D$9,O263)</f>
        <v>2971267667634665</v>
      </c>
      <c r="M263">
        <f t="shared" ref="M263:M307" si="41">LOG(L263,2)</f>
        <v>51.400000000000034</v>
      </c>
      <c r="O263">
        <v>257</v>
      </c>
      <c r="P263">
        <f t="shared" si="39"/>
        <v>257</v>
      </c>
      <c r="Q263">
        <v>1</v>
      </c>
      <c r="T263">
        <f t="shared" si="37"/>
        <v>177260745342.32062</v>
      </c>
      <c r="U263" s="1">
        <f t="shared" ref="U263:U307" si="42">POWER(2,0.2*O263)/O263</f>
        <v>11561352792352.658</v>
      </c>
      <c r="V263">
        <f t="shared" ref="V263:V306" si="43">P263*T263</f>
        <v>45556011552976.398</v>
      </c>
      <c r="Y263" s="1">
        <f t="shared" si="38"/>
        <v>2.9712676676346648E+16</v>
      </c>
      <c r="Z263" s="1">
        <f t="shared" ref="Z263:Z306" si="44">Y263/V263</f>
        <v>652.222959461546</v>
      </c>
    </row>
    <row r="264" spans="12:26">
      <c r="L264">
        <f t="shared" si="40"/>
        <v>3413090282067817</v>
      </c>
      <c r="M264">
        <f t="shared" si="41"/>
        <v>51.600000000000023</v>
      </c>
      <c r="O264">
        <v>258</v>
      </c>
      <c r="P264">
        <f t="shared" si="39"/>
        <v>258</v>
      </c>
      <c r="Q264">
        <v>1</v>
      </c>
      <c r="T264">
        <f t="shared" ref="T264:T306" si="45">Q264*T263</f>
        <v>177260745342.32062</v>
      </c>
      <c r="U264" s="1">
        <f t="shared" si="42"/>
        <v>13229032101037.836</v>
      </c>
      <c r="V264">
        <f t="shared" si="43"/>
        <v>45733272298318.719</v>
      </c>
      <c r="Y264" s="1">
        <f t="shared" ref="Y264:Y306" si="46">$Z$1*POWER($P$1,O264)</f>
        <v>3.4130902820678168E+16</v>
      </c>
      <c r="Z264" s="1">
        <f t="shared" si="44"/>
        <v>746.3035358161527</v>
      </c>
    </row>
    <row r="265" spans="12:26">
      <c r="L265">
        <f t="shared" si="40"/>
        <v>3920611192467668</v>
      </c>
      <c r="M265">
        <f t="shared" si="41"/>
        <v>51.800000000000026</v>
      </c>
      <c r="O265">
        <v>259</v>
      </c>
      <c r="P265">
        <f t="shared" si="39"/>
        <v>259</v>
      </c>
      <c r="Q265">
        <v>1</v>
      </c>
      <c r="T265">
        <f t="shared" si="45"/>
        <v>177260745342.32062</v>
      </c>
      <c r="U265" s="1">
        <f t="shared" si="42"/>
        <v>15137494951612.398</v>
      </c>
      <c r="V265">
        <f t="shared" si="43"/>
        <v>45910533043661.039</v>
      </c>
      <c r="Y265" s="1">
        <f t="shared" si="46"/>
        <v>3.920611192467668E+16</v>
      </c>
      <c r="Z265" s="1">
        <f t="shared" si="44"/>
        <v>853.9676916273562</v>
      </c>
    </row>
    <row r="266" spans="12:26">
      <c r="L266">
        <f t="shared" si="40"/>
        <v>4503599627370574</v>
      </c>
      <c r="M266">
        <f t="shared" si="41"/>
        <v>52.000000000000028</v>
      </c>
      <c r="O266" s="3">
        <v>260</v>
      </c>
      <c r="P266">
        <f t="shared" si="39"/>
        <v>260</v>
      </c>
      <c r="Q266">
        <v>3</v>
      </c>
      <c r="T266">
        <f t="shared" si="45"/>
        <v>531782236026.96185</v>
      </c>
      <c r="U266" s="1">
        <f t="shared" si="42"/>
        <v>17321537028348.062</v>
      </c>
      <c r="V266">
        <f t="shared" si="43"/>
        <v>138263381367010.08</v>
      </c>
      <c r="Y266" s="1">
        <f t="shared" si="46"/>
        <v>4.5035996273705744E+16</v>
      </c>
      <c r="Z266" s="1">
        <f t="shared" si="44"/>
        <v>325.72613101484166</v>
      </c>
    </row>
    <row r="267" spans="12:26">
      <c r="L267">
        <f t="shared" si="40"/>
        <v>5173277483525838</v>
      </c>
      <c r="M267">
        <f t="shared" si="41"/>
        <v>52.200000000000031</v>
      </c>
      <c r="O267">
        <v>261</v>
      </c>
      <c r="P267">
        <f t="shared" si="39"/>
        <v>261</v>
      </c>
      <c r="Q267">
        <v>1</v>
      </c>
      <c r="T267">
        <f t="shared" si="45"/>
        <v>531782236026.96185</v>
      </c>
      <c r="U267" s="1">
        <f t="shared" si="42"/>
        <v>19820986526918.562</v>
      </c>
      <c r="V267">
        <f t="shared" si="43"/>
        <v>138795163603037.05</v>
      </c>
      <c r="Y267" s="1">
        <f t="shared" si="46"/>
        <v>5.1732774835258384E+16</v>
      </c>
      <c r="Z267" s="1">
        <f t="shared" si="44"/>
        <v>372.72750355493218</v>
      </c>
    </row>
    <row r="268" spans="12:26">
      <c r="L268">
        <f t="shared" si="40"/>
        <v>5942535335269331</v>
      </c>
      <c r="M268">
        <f t="shared" si="41"/>
        <v>52.400000000000027</v>
      </c>
      <c r="O268">
        <v>262</v>
      </c>
      <c r="P268">
        <f t="shared" si="39"/>
        <v>262</v>
      </c>
      <c r="Q268">
        <v>1</v>
      </c>
      <c r="T268">
        <f t="shared" si="45"/>
        <v>531782236026.96185</v>
      </c>
      <c r="U268" s="1">
        <f t="shared" si="42"/>
        <v>22681432577363.492</v>
      </c>
      <c r="V268">
        <f t="shared" si="43"/>
        <v>139326945839064</v>
      </c>
      <c r="Y268" s="1">
        <f t="shared" si="46"/>
        <v>5.9425353352693312E+16</v>
      </c>
      <c r="Z268" s="1">
        <f t="shared" si="44"/>
        <v>426.51730427892466</v>
      </c>
    </row>
    <row r="269" spans="12:26">
      <c r="L269">
        <f t="shared" si="40"/>
        <v>6826180564135636</v>
      </c>
      <c r="M269">
        <f t="shared" si="41"/>
        <v>52.60000000000003</v>
      </c>
      <c r="O269">
        <v>263</v>
      </c>
      <c r="P269">
        <f t="shared" si="39"/>
        <v>263</v>
      </c>
      <c r="Q269">
        <v>1</v>
      </c>
      <c r="T269">
        <f t="shared" si="45"/>
        <v>531782236026.96185</v>
      </c>
      <c r="U269" s="1">
        <f t="shared" si="42"/>
        <v>25955059179222.57</v>
      </c>
      <c r="V269">
        <f t="shared" si="43"/>
        <v>139858728075090.97</v>
      </c>
      <c r="Y269" s="1">
        <f t="shared" si="46"/>
        <v>6.826180564135636E+16</v>
      </c>
      <c r="Z269" s="1">
        <f t="shared" si="44"/>
        <v>488.07683711170461</v>
      </c>
    </row>
    <row r="270" spans="12:26">
      <c r="L270">
        <f t="shared" si="40"/>
        <v>7841222384935338</v>
      </c>
      <c r="M270">
        <f t="shared" si="41"/>
        <v>52.800000000000026</v>
      </c>
      <c r="O270">
        <v>264</v>
      </c>
      <c r="P270">
        <f t="shared" si="39"/>
        <v>264</v>
      </c>
      <c r="Q270">
        <v>1</v>
      </c>
      <c r="T270">
        <f t="shared" si="45"/>
        <v>531782236026.96185</v>
      </c>
      <c r="U270" s="1">
        <f t="shared" si="42"/>
        <v>29701599942936.504</v>
      </c>
      <c r="V270">
        <f t="shared" si="43"/>
        <v>140390510311117.92</v>
      </c>
      <c r="Y270" s="1">
        <f t="shared" si="46"/>
        <v>7.8412223849353376E+16</v>
      </c>
      <c r="Z270" s="1">
        <f t="shared" si="44"/>
        <v>558.52937406940737</v>
      </c>
    </row>
    <row r="271" spans="12:26">
      <c r="L271">
        <f t="shared" si="40"/>
        <v>9007199254741152</v>
      </c>
      <c r="M271">
        <f t="shared" si="41"/>
        <v>53.000000000000028</v>
      </c>
      <c r="O271">
        <v>265</v>
      </c>
      <c r="P271">
        <f t="shared" si="39"/>
        <v>265</v>
      </c>
      <c r="Q271">
        <v>1</v>
      </c>
      <c r="T271">
        <f t="shared" si="45"/>
        <v>531782236026.96185</v>
      </c>
      <c r="U271" s="1">
        <f t="shared" si="42"/>
        <v>33989431149966.008</v>
      </c>
      <c r="V271">
        <f t="shared" si="43"/>
        <v>140922292547144.91</v>
      </c>
      <c r="Y271" s="1">
        <f t="shared" si="46"/>
        <v>9.007199254741152E+16</v>
      </c>
      <c r="Z271" s="1">
        <f t="shared" si="44"/>
        <v>639.16070991591585</v>
      </c>
    </row>
    <row r="272" spans="12:26">
      <c r="L272">
        <f t="shared" si="40"/>
        <v>1.034655496705168E+16</v>
      </c>
      <c r="M272">
        <f t="shared" si="41"/>
        <v>53.200000000000024</v>
      </c>
      <c r="O272">
        <v>266</v>
      </c>
      <c r="P272">
        <f t="shared" si="39"/>
        <v>266</v>
      </c>
      <c r="Q272">
        <v>1</v>
      </c>
      <c r="T272">
        <f t="shared" si="45"/>
        <v>531782236026.96185</v>
      </c>
      <c r="U272" s="1">
        <f t="shared" si="42"/>
        <v>38896823184404.164</v>
      </c>
      <c r="V272">
        <f t="shared" si="43"/>
        <v>141454074783171.84</v>
      </c>
      <c r="Y272" s="1">
        <f t="shared" si="46"/>
        <v>1.034655496705168E+17</v>
      </c>
      <c r="Z272" s="1">
        <f t="shared" si="44"/>
        <v>731.44269494614537</v>
      </c>
    </row>
    <row r="273" spans="12:26">
      <c r="L273">
        <f t="shared" si="40"/>
        <v>1.1885070670538668E+16</v>
      </c>
      <c r="M273">
        <f t="shared" si="41"/>
        <v>53.400000000000027</v>
      </c>
      <c r="O273">
        <v>267</v>
      </c>
      <c r="P273">
        <f t="shared" si="39"/>
        <v>267</v>
      </c>
      <c r="Q273">
        <v>1</v>
      </c>
      <c r="T273">
        <f t="shared" si="45"/>
        <v>531782236026.96185</v>
      </c>
      <c r="U273" s="1">
        <f t="shared" si="42"/>
        <v>44513373297896.977</v>
      </c>
      <c r="V273">
        <f t="shared" si="43"/>
        <v>141985857019198.81</v>
      </c>
      <c r="Y273" s="1">
        <f t="shared" si="46"/>
        <v>1.1885070670538669E+17</v>
      </c>
      <c r="Z273" s="1">
        <f t="shared" si="44"/>
        <v>837.06017768597985</v>
      </c>
    </row>
    <row r="274" spans="12:26">
      <c r="L274">
        <f t="shared" si="40"/>
        <v>1.3652361128271278E+16</v>
      </c>
      <c r="M274">
        <f t="shared" si="41"/>
        <v>53.60000000000003</v>
      </c>
      <c r="O274">
        <v>268</v>
      </c>
      <c r="P274">
        <f t="shared" si="39"/>
        <v>268</v>
      </c>
      <c r="Q274">
        <v>1</v>
      </c>
      <c r="T274">
        <f t="shared" si="45"/>
        <v>531782236026.96185</v>
      </c>
      <c r="U274" s="1">
        <f t="shared" si="42"/>
        <v>50941646001011.195</v>
      </c>
      <c r="V274">
        <f t="shared" si="43"/>
        <v>142517639255225.78</v>
      </c>
      <c r="Y274" s="1">
        <f t="shared" si="46"/>
        <v>1.3652361128271278E+17</v>
      </c>
      <c r="Z274" s="1">
        <f t="shared" si="44"/>
        <v>957.94185194312217</v>
      </c>
    </row>
    <row r="275" spans="12:26">
      <c r="L275">
        <f t="shared" si="40"/>
        <v>1.5682444769870682E+16</v>
      </c>
      <c r="M275">
        <f t="shared" si="41"/>
        <v>53.800000000000033</v>
      </c>
      <c r="O275">
        <v>269</v>
      </c>
      <c r="P275">
        <f t="shared" si="39"/>
        <v>269</v>
      </c>
      <c r="Q275">
        <v>1</v>
      </c>
      <c r="T275">
        <f t="shared" si="45"/>
        <v>531782236026.96185</v>
      </c>
      <c r="U275" s="1">
        <f t="shared" si="42"/>
        <v>58299051189109.258</v>
      </c>
      <c r="V275">
        <f t="shared" si="43"/>
        <v>143049421491252.75</v>
      </c>
      <c r="Y275" s="1">
        <f t="shared" si="46"/>
        <v>1.5682444769870682E+17</v>
      </c>
      <c r="Z275" s="1">
        <f t="shared" si="44"/>
        <v>1096.295574381588</v>
      </c>
    </row>
    <row r="276" spans="12:26">
      <c r="L276">
        <f t="shared" si="40"/>
        <v>1.8014398509482304E+16</v>
      </c>
      <c r="M276">
        <f t="shared" si="41"/>
        <v>54.000000000000021</v>
      </c>
      <c r="O276" s="3">
        <v>270</v>
      </c>
      <c r="P276">
        <f t="shared" si="39"/>
        <v>270</v>
      </c>
      <c r="Q276">
        <v>4</v>
      </c>
      <c r="T276">
        <f t="shared" si="45"/>
        <v>2127128944107.8474</v>
      </c>
      <c r="U276" s="1">
        <f t="shared" si="42"/>
        <v>66719994479562.906</v>
      </c>
      <c r="V276">
        <f t="shared" si="43"/>
        <v>574324814909118.75</v>
      </c>
      <c r="Y276" s="1">
        <f t="shared" si="46"/>
        <v>1.8014398509482304E+17</v>
      </c>
      <c r="Z276" s="1">
        <f t="shared" si="44"/>
        <v>313.66220023651431</v>
      </c>
    </row>
    <row r="277" spans="12:26">
      <c r="L277">
        <f t="shared" si="40"/>
        <v>2.0693109934103368E+16</v>
      </c>
      <c r="M277">
        <f t="shared" si="41"/>
        <v>54.200000000000024</v>
      </c>
      <c r="O277">
        <v>271</v>
      </c>
      <c r="P277">
        <f t="shared" si="39"/>
        <v>271</v>
      </c>
      <c r="Q277">
        <v>1</v>
      </c>
      <c r="T277">
        <f t="shared" si="45"/>
        <v>2127128944107.8474</v>
      </c>
      <c r="U277" s="1">
        <f t="shared" si="42"/>
        <v>76358339240232.672</v>
      </c>
      <c r="V277">
        <f t="shared" si="43"/>
        <v>576451943853226.62</v>
      </c>
      <c r="Y277" s="1">
        <f t="shared" si="46"/>
        <v>2.0693109934103366E+17</v>
      </c>
      <c r="Z277" s="1">
        <f t="shared" si="44"/>
        <v>358.97372113593121</v>
      </c>
    </row>
    <row r="278" spans="12:26">
      <c r="L278">
        <f t="shared" si="40"/>
        <v>2.3770141341077344E+16</v>
      </c>
      <c r="M278">
        <f t="shared" si="41"/>
        <v>54.400000000000027</v>
      </c>
      <c r="O278">
        <v>272</v>
      </c>
      <c r="P278">
        <f t="shared" si="39"/>
        <v>272</v>
      </c>
      <c r="Q278">
        <v>1</v>
      </c>
      <c r="T278">
        <f t="shared" si="45"/>
        <v>2127128944107.8474</v>
      </c>
      <c r="U278" s="1">
        <f t="shared" si="42"/>
        <v>87390225518665.547</v>
      </c>
      <c r="V278">
        <f t="shared" si="43"/>
        <v>578579072797334.5</v>
      </c>
      <c r="Y278" s="1">
        <f t="shared" si="46"/>
        <v>2.3770141341077344E+17</v>
      </c>
      <c r="Z278" s="1">
        <f t="shared" si="44"/>
        <v>410.83652103337624</v>
      </c>
    </row>
    <row r="279" spans="12:26">
      <c r="L279">
        <f t="shared" si="40"/>
        <v>2.7304722256542564E+16</v>
      </c>
      <c r="M279">
        <f t="shared" si="41"/>
        <v>54.60000000000003</v>
      </c>
      <c r="O279">
        <v>273</v>
      </c>
      <c r="P279">
        <f t="shared" si="39"/>
        <v>273</v>
      </c>
      <c r="Q279">
        <v>1</v>
      </c>
      <c r="T279">
        <f t="shared" si="45"/>
        <v>2127128944107.8474</v>
      </c>
      <c r="U279" s="1">
        <f t="shared" si="42"/>
        <v>100017297643011.17</v>
      </c>
      <c r="V279">
        <f t="shared" si="43"/>
        <v>580706201741442.37</v>
      </c>
      <c r="Y279" s="1">
        <f t="shared" si="46"/>
        <v>2.7304722256542563E+17</v>
      </c>
      <c r="Z279" s="1">
        <f t="shared" si="44"/>
        <v>470.19856469003076</v>
      </c>
    </row>
    <row r="280" spans="12:26">
      <c r="L280">
        <f t="shared" si="40"/>
        <v>3.1364889539741372E+16</v>
      </c>
      <c r="M280">
        <f t="shared" si="41"/>
        <v>54.800000000000026</v>
      </c>
      <c r="O280">
        <v>274</v>
      </c>
      <c r="P280">
        <f t="shared" si="39"/>
        <v>274</v>
      </c>
      <c r="Q280">
        <v>1</v>
      </c>
      <c r="T280">
        <f t="shared" si="45"/>
        <v>2127128944107.8474</v>
      </c>
      <c r="U280" s="1">
        <f t="shared" si="42"/>
        <v>114470399780076.06</v>
      </c>
      <c r="V280">
        <f t="shared" si="43"/>
        <v>582833330685550.25</v>
      </c>
      <c r="Y280" s="1">
        <f t="shared" si="46"/>
        <v>3.136488953974137E+17</v>
      </c>
      <c r="Z280" s="1">
        <f t="shared" si="44"/>
        <v>538.1450903442468</v>
      </c>
    </row>
    <row r="281" spans="12:26">
      <c r="L281">
        <f t="shared" si="40"/>
        <v>3.6028797018964632E+16</v>
      </c>
      <c r="M281">
        <f t="shared" si="41"/>
        <v>55.000000000000028</v>
      </c>
      <c r="O281">
        <v>275</v>
      </c>
      <c r="P281">
        <f t="shared" si="39"/>
        <v>275</v>
      </c>
      <c r="Q281">
        <v>1</v>
      </c>
      <c r="T281">
        <f t="shared" si="45"/>
        <v>2127128944107.8474</v>
      </c>
      <c r="U281" s="1">
        <f t="shared" si="42"/>
        <v>131013807341687.16</v>
      </c>
      <c r="V281">
        <f t="shared" si="43"/>
        <v>584960459629658</v>
      </c>
      <c r="Y281" s="1">
        <f t="shared" si="46"/>
        <v>3.6028797018964634E+17</v>
      </c>
      <c r="Z281" s="1">
        <f t="shared" si="44"/>
        <v>615.91850228261035</v>
      </c>
    </row>
    <row r="282" spans="12:26">
      <c r="L282">
        <f t="shared" si="40"/>
        <v>4.1386219868206752E+16</v>
      </c>
      <c r="M282">
        <f t="shared" si="41"/>
        <v>55.200000000000031</v>
      </c>
      <c r="O282">
        <v>276</v>
      </c>
      <c r="P282">
        <f t="shared" si="39"/>
        <v>276</v>
      </c>
      <c r="Q282">
        <v>1</v>
      </c>
      <c r="T282">
        <f t="shared" si="45"/>
        <v>2127128944107.8474</v>
      </c>
      <c r="U282" s="1">
        <f t="shared" si="42"/>
        <v>149950071986253.25</v>
      </c>
      <c r="V282">
        <f t="shared" si="43"/>
        <v>587087588573765.87</v>
      </c>
      <c r="Y282" s="1">
        <f t="shared" si="46"/>
        <v>4.1386219868206752E+17</v>
      </c>
      <c r="Z282" s="1">
        <f t="shared" si="44"/>
        <v>704.94114802780734</v>
      </c>
    </row>
    <row r="283" spans="12:26">
      <c r="L283">
        <f t="shared" si="40"/>
        <v>4.7540282682154696E+16</v>
      </c>
      <c r="M283">
        <f t="shared" si="41"/>
        <v>55.400000000000034</v>
      </c>
      <c r="O283">
        <v>277</v>
      </c>
      <c r="P283">
        <f t="shared" si="39"/>
        <v>277</v>
      </c>
      <c r="Q283">
        <v>1</v>
      </c>
      <c r="T283">
        <f t="shared" si="45"/>
        <v>2127128944107.8474</v>
      </c>
      <c r="U283" s="1">
        <f t="shared" si="42"/>
        <v>171625569249652.75</v>
      </c>
      <c r="V283">
        <f t="shared" si="43"/>
        <v>589214717517873.75</v>
      </c>
      <c r="Y283" s="1">
        <f t="shared" si="46"/>
        <v>4.7540282682154694E+17</v>
      </c>
      <c r="Z283" s="1">
        <f t="shared" si="44"/>
        <v>806.84139870814693</v>
      </c>
    </row>
    <row r="284" spans="12:26">
      <c r="L284">
        <f t="shared" si="40"/>
        <v>5.4609444513085136E+16</v>
      </c>
      <c r="M284">
        <f t="shared" si="41"/>
        <v>55.600000000000023</v>
      </c>
      <c r="O284">
        <v>278</v>
      </c>
      <c r="P284">
        <f t="shared" si="39"/>
        <v>278</v>
      </c>
      <c r="Q284">
        <v>1</v>
      </c>
      <c r="T284">
        <f t="shared" si="45"/>
        <v>2127128944107.8474</v>
      </c>
      <c r="U284" s="1">
        <f t="shared" si="42"/>
        <v>196436850766489.97</v>
      </c>
      <c r="V284">
        <f t="shared" si="43"/>
        <v>591341846461981.62</v>
      </c>
      <c r="Y284" s="1">
        <f t="shared" si="46"/>
        <v>5.4609444513085133E+17</v>
      </c>
      <c r="Z284" s="1">
        <f t="shared" si="44"/>
        <v>923.4835119451684</v>
      </c>
    </row>
    <row r="285" spans="12:26">
      <c r="L285">
        <f t="shared" si="40"/>
        <v>6.2729779079482768E+16</v>
      </c>
      <c r="M285">
        <f t="shared" si="41"/>
        <v>55.800000000000026</v>
      </c>
      <c r="O285">
        <v>279</v>
      </c>
      <c r="P285">
        <f t="shared" si="39"/>
        <v>279</v>
      </c>
      <c r="Q285">
        <v>1</v>
      </c>
      <c r="T285">
        <f t="shared" si="45"/>
        <v>2127128944107.8474</v>
      </c>
      <c r="U285" s="1">
        <f t="shared" si="42"/>
        <v>224837917847605.03</v>
      </c>
      <c r="V285">
        <f t="shared" si="43"/>
        <v>593468975406089.37</v>
      </c>
      <c r="Y285" s="1">
        <f t="shared" si="46"/>
        <v>6.2729779079482765E+17</v>
      </c>
      <c r="Z285" s="1">
        <f t="shared" si="44"/>
        <v>1057.0018261958689</v>
      </c>
    </row>
    <row r="286" spans="12:26">
      <c r="L286">
        <f t="shared" si="40"/>
        <v>7.205759403792928E+16</v>
      </c>
      <c r="M286">
        <f t="shared" si="41"/>
        <v>56.000000000000028</v>
      </c>
      <c r="O286" s="3">
        <v>280</v>
      </c>
      <c r="P286">
        <f t="shared" si="39"/>
        <v>280</v>
      </c>
      <c r="Q286">
        <v>4</v>
      </c>
      <c r="T286">
        <f t="shared" si="45"/>
        <v>8508515776431.3896</v>
      </c>
      <c r="U286" s="1">
        <f t="shared" si="42"/>
        <v>257348550135456.91</v>
      </c>
      <c r="V286">
        <f t="shared" si="43"/>
        <v>2382384417400789</v>
      </c>
      <c r="Y286" s="1">
        <f t="shared" si="46"/>
        <v>7.205759403792928E+17</v>
      </c>
      <c r="Z286" s="1">
        <f t="shared" si="44"/>
        <v>302.45997879949624</v>
      </c>
    </row>
    <row r="287" spans="12:26">
      <c r="L287">
        <f t="shared" si="40"/>
        <v>8.2772439736413536E+16</v>
      </c>
      <c r="M287">
        <f t="shared" si="41"/>
        <v>56.200000000000031</v>
      </c>
      <c r="O287">
        <v>281</v>
      </c>
      <c r="P287">
        <f t="shared" si="39"/>
        <v>281</v>
      </c>
      <c r="Q287">
        <v>1</v>
      </c>
      <c r="T287">
        <f t="shared" si="45"/>
        <v>8508515776431.3896</v>
      </c>
      <c r="U287" s="1">
        <f t="shared" si="42"/>
        <v>294563842478334.37</v>
      </c>
      <c r="V287">
        <f t="shared" si="43"/>
        <v>2390892933177220.5</v>
      </c>
      <c r="Y287" s="1">
        <f t="shared" si="46"/>
        <v>8.2772439736413542E+17</v>
      </c>
      <c r="Z287" s="1">
        <f t="shared" si="44"/>
        <v>346.19885561507988</v>
      </c>
    </row>
    <row r="288" spans="12:26">
      <c r="L288">
        <f t="shared" si="40"/>
        <v>9.5080565364309424E+16</v>
      </c>
      <c r="M288">
        <f t="shared" si="41"/>
        <v>56.400000000000027</v>
      </c>
      <c r="O288">
        <v>282</v>
      </c>
      <c r="P288">
        <f t="shared" si="39"/>
        <v>282</v>
      </c>
      <c r="Q288">
        <v>1</v>
      </c>
      <c r="T288">
        <f t="shared" si="45"/>
        <v>8508515776431.3896</v>
      </c>
      <c r="U288" s="1">
        <f t="shared" si="42"/>
        <v>337165125405346.75</v>
      </c>
      <c r="V288">
        <f t="shared" si="43"/>
        <v>2399401448953652</v>
      </c>
      <c r="Y288" s="1">
        <f t="shared" si="46"/>
        <v>9.5080565364309427E+17</v>
      </c>
      <c r="Z288" s="1">
        <f t="shared" si="44"/>
        <v>396.26785007474609</v>
      </c>
    </row>
    <row r="289" spans="12:26">
      <c r="L289">
        <f t="shared" si="40"/>
        <v>1.092188890261703E+17</v>
      </c>
      <c r="M289">
        <f t="shared" si="41"/>
        <v>56.60000000000003</v>
      </c>
      <c r="O289">
        <v>283</v>
      </c>
      <c r="P289">
        <f t="shared" si="39"/>
        <v>283</v>
      </c>
      <c r="Q289">
        <v>1</v>
      </c>
      <c r="T289">
        <f t="shared" si="45"/>
        <v>8508515776431.3896</v>
      </c>
      <c r="U289" s="1">
        <f t="shared" si="42"/>
        <v>385932470057132.87</v>
      </c>
      <c r="V289">
        <f t="shared" si="43"/>
        <v>2407909964730083.5</v>
      </c>
      <c r="Y289" s="1">
        <f t="shared" si="46"/>
        <v>1.092188890261703E+18</v>
      </c>
      <c r="Z289" s="1">
        <f t="shared" si="44"/>
        <v>453.58377441829839</v>
      </c>
    </row>
    <row r="290" spans="12:26">
      <c r="L290">
        <f t="shared" si="40"/>
        <v>1.2545955815896558E+17</v>
      </c>
      <c r="M290">
        <f t="shared" si="41"/>
        <v>56.800000000000033</v>
      </c>
      <c r="O290">
        <v>284</v>
      </c>
      <c r="P290">
        <f t="shared" si="39"/>
        <v>284</v>
      </c>
      <c r="Q290">
        <v>1</v>
      </c>
      <c r="T290">
        <f t="shared" si="45"/>
        <v>8508515776431.3896</v>
      </c>
      <c r="U290" s="1">
        <f t="shared" si="42"/>
        <v>441759007601985.31</v>
      </c>
      <c r="V290">
        <f t="shared" si="43"/>
        <v>2416418480506514.5</v>
      </c>
      <c r="Y290" s="1">
        <f t="shared" si="46"/>
        <v>1.2545955815896558E+18</v>
      </c>
      <c r="Z290" s="1">
        <f t="shared" si="44"/>
        <v>519.19631955747798</v>
      </c>
    </row>
    <row r="291" spans="12:26">
      <c r="L291">
        <f t="shared" si="40"/>
        <v>1.4411518807585862E+17</v>
      </c>
      <c r="M291">
        <f t="shared" si="41"/>
        <v>57.000000000000036</v>
      </c>
      <c r="O291">
        <v>285</v>
      </c>
      <c r="P291">
        <f t="shared" si="39"/>
        <v>285</v>
      </c>
      <c r="Q291">
        <v>1</v>
      </c>
      <c r="T291">
        <f t="shared" si="45"/>
        <v>8508515776431.3896</v>
      </c>
      <c r="U291" s="1">
        <f t="shared" si="42"/>
        <v>505667326581950.44</v>
      </c>
      <c r="V291">
        <f t="shared" si="43"/>
        <v>2424926996282946</v>
      </c>
      <c r="Y291" s="1">
        <f t="shared" si="46"/>
        <v>1.4411518807585864E+18</v>
      </c>
      <c r="Z291" s="1">
        <f t="shared" si="44"/>
        <v>594.30732676392267</v>
      </c>
    </row>
    <row r="292" spans="12:26">
      <c r="L292">
        <f t="shared" si="40"/>
        <v>1.6554487947282707E+17</v>
      </c>
      <c r="M292">
        <f t="shared" si="41"/>
        <v>57.200000000000024</v>
      </c>
      <c r="O292">
        <v>286</v>
      </c>
      <c r="P292">
        <f t="shared" si="39"/>
        <v>286</v>
      </c>
      <c r="Q292">
        <v>1</v>
      </c>
      <c r="T292">
        <f t="shared" si="45"/>
        <v>8508515776431.3896</v>
      </c>
      <c r="U292" s="1">
        <f t="shared" si="42"/>
        <v>578828249904979.75</v>
      </c>
      <c r="V292">
        <f t="shared" si="43"/>
        <v>2433435512059377.5</v>
      </c>
      <c r="Y292" s="1">
        <f t="shared" si="46"/>
        <v>1.6554487947282708E+18</v>
      </c>
      <c r="Z292" s="1">
        <f t="shared" si="44"/>
        <v>680.29285613872344</v>
      </c>
    </row>
    <row r="293" spans="12:26">
      <c r="L293">
        <f t="shared" si="40"/>
        <v>1.9016113072861894E+17</v>
      </c>
      <c r="M293">
        <f t="shared" si="41"/>
        <v>57.400000000000027</v>
      </c>
      <c r="O293">
        <v>287</v>
      </c>
      <c r="P293">
        <f t="shared" si="39"/>
        <v>287</v>
      </c>
      <c r="Q293">
        <v>1</v>
      </c>
      <c r="T293">
        <f t="shared" si="45"/>
        <v>8508515776431.3896</v>
      </c>
      <c r="U293" s="1">
        <f t="shared" si="42"/>
        <v>662582337033505</v>
      </c>
      <c r="V293">
        <f t="shared" si="43"/>
        <v>2441944027835809</v>
      </c>
      <c r="Y293" s="1">
        <f t="shared" si="46"/>
        <v>1.9016113072861896E+18</v>
      </c>
      <c r="Z293" s="1">
        <f t="shared" si="44"/>
        <v>778.72845798660944</v>
      </c>
    </row>
    <row r="294" spans="12:26">
      <c r="L294">
        <f t="shared" si="40"/>
        <v>2.1843777805234074E+17</v>
      </c>
      <c r="M294">
        <f t="shared" si="41"/>
        <v>57.60000000000003</v>
      </c>
      <c r="O294">
        <v>288</v>
      </c>
      <c r="P294">
        <f t="shared" si="39"/>
        <v>288</v>
      </c>
      <c r="Q294">
        <v>1</v>
      </c>
      <c r="T294">
        <f t="shared" si="45"/>
        <v>8508515776431.3896</v>
      </c>
      <c r="U294" s="1">
        <f t="shared" si="42"/>
        <v>758464507126166.87</v>
      </c>
      <c r="V294">
        <f t="shared" si="43"/>
        <v>2450452543612240</v>
      </c>
      <c r="Y294" s="1">
        <f t="shared" si="46"/>
        <v>2.1843777805234074E+18</v>
      </c>
      <c r="Z294" s="1">
        <f t="shared" si="44"/>
        <v>891.41811222485103</v>
      </c>
    </row>
    <row r="295" spans="12:26">
      <c r="L295">
        <f t="shared" si="40"/>
        <v>2.5091911631793126E+17</v>
      </c>
      <c r="M295">
        <f t="shared" si="41"/>
        <v>57.800000000000033</v>
      </c>
      <c r="O295">
        <v>289</v>
      </c>
      <c r="P295">
        <f t="shared" si="39"/>
        <v>289</v>
      </c>
      <c r="Q295">
        <v>1</v>
      </c>
      <c r="T295">
        <f t="shared" si="45"/>
        <v>8508515776431.3896</v>
      </c>
      <c r="U295" s="1">
        <f t="shared" si="42"/>
        <v>868232236394208.75</v>
      </c>
      <c r="V295">
        <f t="shared" si="43"/>
        <v>2458961059388671.5</v>
      </c>
      <c r="Y295" s="1">
        <f t="shared" si="46"/>
        <v>2.5091911631793126E+18</v>
      </c>
      <c r="Z295" s="1">
        <f t="shared" si="44"/>
        <v>1020.4273685420334</v>
      </c>
    </row>
    <row r="296" spans="12:26">
      <c r="L296">
        <f t="shared" si="40"/>
        <v>2.8823037615171731E+17</v>
      </c>
      <c r="M296">
        <f t="shared" si="41"/>
        <v>58.000000000000036</v>
      </c>
      <c r="O296" s="3">
        <v>290</v>
      </c>
      <c r="P296">
        <f t="shared" si="39"/>
        <v>290</v>
      </c>
      <c r="Q296">
        <v>3</v>
      </c>
      <c r="T296">
        <f t="shared" si="45"/>
        <v>25525547329294.168</v>
      </c>
      <c r="U296" s="1">
        <f t="shared" si="42"/>
        <v>993897848799006</v>
      </c>
      <c r="V296">
        <f t="shared" si="43"/>
        <v>7402408725495309</v>
      </c>
      <c r="Y296" s="1">
        <f t="shared" si="46"/>
        <v>2.8823037615171732E+18</v>
      </c>
      <c r="Z296" s="1">
        <f t="shared" si="44"/>
        <v>389.37376581084595</v>
      </c>
    </row>
    <row r="297" spans="12:26">
      <c r="L297">
        <f t="shared" si="40"/>
        <v>3.310897589456544E+17</v>
      </c>
      <c r="M297">
        <f t="shared" si="41"/>
        <v>58.200000000000024</v>
      </c>
      <c r="O297">
        <v>291</v>
      </c>
      <c r="P297">
        <f t="shared" si="39"/>
        <v>291</v>
      </c>
      <c r="Q297">
        <v>1</v>
      </c>
      <c r="T297">
        <f t="shared" si="45"/>
        <v>25525547329294.168</v>
      </c>
      <c r="U297" s="1">
        <f t="shared" si="42"/>
        <v>1137765494658587.7</v>
      </c>
      <c r="V297">
        <f t="shared" si="43"/>
        <v>7427934272824603</v>
      </c>
      <c r="Y297" s="1">
        <f t="shared" si="46"/>
        <v>3.3108975894565437E+18</v>
      </c>
      <c r="Z297" s="1">
        <f t="shared" si="44"/>
        <v>445.73598363270338</v>
      </c>
    </row>
    <row r="298" spans="12:26">
      <c r="L298">
        <f t="shared" si="40"/>
        <v>3.8032226145723802E+17</v>
      </c>
      <c r="M298">
        <f t="shared" si="41"/>
        <v>58.400000000000027</v>
      </c>
      <c r="O298">
        <v>292</v>
      </c>
      <c r="P298">
        <f t="shared" si="39"/>
        <v>292</v>
      </c>
      <c r="Q298">
        <v>1</v>
      </c>
      <c r="T298">
        <f t="shared" si="45"/>
        <v>25525547329294.168</v>
      </c>
      <c r="U298" s="1">
        <f t="shared" si="42"/>
        <v>1302473498141207.5</v>
      </c>
      <c r="V298">
        <f t="shared" si="43"/>
        <v>7453459820153897</v>
      </c>
      <c r="Y298" s="1">
        <f t="shared" si="46"/>
        <v>3.8032226145723802E+18</v>
      </c>
      <c r="Z298" s="1">
        <f t="shared" si="44"/>
        <v>510.26271105515292</v>
      </c>
    </row>
    <row r="299" spans="12:26">
      <c r="L299">
        <f t="shared" si="40"/>
        <v>4.3687555610468154E+17</v>
      </c>
      <c r="M299">
        <f t="shared" si="41"/>
        <v>58.60000000000003</v>
      </c>
      <c r="O299">
        <v>293</v>
      </c>
      <c r="P299">
        <f t="shared" si="39"/>
        <v>293</v>
      </c>
      <c r="Q299">
        <v>1</v>
      </c>
      <c r="T299">
        <f t="shared" si="45"/>
        <v>25525547329294.168</v>
      </c>
      <c r="U299" s="1">
        <f t="shared" si="42"/>
        <v>1491042853599566.5</v>
      </c>
      <c r="V299">
        <f t="shared" si="43"/>
        <v>7478985367483191</v>
      </c>
      <c r="Y299" s="1">
        <f t="shared" si="46"/>
        <v>4.3687555610468152E+18</v>
      </c>
      <c r="Z299" s="1">
        <f t="shared" si="44"/>
        <v>584.13746603130176</v>
      </c>
    </row>
    <row r="300" spans="12:26">
      <c r="L300">
        <f t="shared" si="40"/>
        <v>5.0183823263586259E+17</v>
      </c>
      <c r="M300">
        <f t="shared" si="41"/>
        <v>58.800000000000033</v>
      </c>
      <c r="O300">
        <v>294</v>
      </c>
      <c r="P300">
        <f t="shared" si="39"/>
        <v>294</v>
      </c>
      <c r="Q300">
        <v>1</v>
      </c>
      <c r="T300">
        <f t="shared" si="45"/>
        <v>25525547329294.168</v>
      </c>
      <c r="U300" s="1">
        <f t="shared" si="42"/>
        <v>1706932764067529.2</v>
      </c>
      <c r="V300">
        <f t="shared" si="43"/>
        <v>7504510914812485</v>
      </c>
      <c r="Y300" s="1">
        <f t="shared" si="46"/>
        <v>5.0183823263586263E+18</v>
      </c>
      <c r="Z300" s="1">
        <f t="shared" si="44"/>
        <v>668.71544106269323</v>
      </c>
    </row>
    <row r="301" spans="12:26">
      <c r="L301">
        <f t="shared" si="40"/>
        <v>5.7646075230343488E+17</v>
      </c>
      <c r="M301">
        <f t="shared" si="41"/>
        <v>59.000000000000028</v>
      </c>
      <c r="O301">
        <v>295</v>
      </c>
      <c r="P301">
        <f t="shared" si="39"/>
        <v>295</v>
      </c>
      <c r="Q301">
        <v>1</v>
      </c>
      <c r="T301">
        <f t="shared" si="45"/>
        <v>25525547329294.168</v>
      </c>
      <c r="U301" s="1">
        <f t="shared" si="42"/>
        <v>1954104245096350.7</v>
      </c>
      <c r="V301">
        <f t="shared" si="43"/>
        <v>7530036462141780</v>
      </c>
      <c r="Y301" s="1">
        <f t="shared" si="46"/>
        <v>5.7646075230343485E+18</v>
      </c>
      <c r="Z301" s="1">
        <f t="shared" si="44"/>
        <v>765.54842091623982</v>
      </c>
    </row>
    <row r="302" spans="12:26">
      <c r="L302">
        <f t="shared" si="40"/>
        <v>6.6217951789130893E+17</v>
      </c>
      <c r="M302">
        <f t="shared" si="41"/>
        <v>59.200000000000031</v>
      </c>
      <c r="O302">
        <v>296</v>
      </c>
      <c r="P302">
        <f t="shared" si="39"/>
        <v>296</v>
      </c>
      <c r="Q302">
        <v>1</v>
      </c>
      <c r="T302">
        <f t="shared" si="45"/>
        <v>25525547329294.168</v>
      </c>
      <c r="U302" s="1">
        <f t="shared" si="42"/>
        <v>2237092965848968.2</v>
      </c>
      <c r="V302">
        <f t="shared" si="43"/>
        <v>7555562009471074</v>
      </c>
      <c r="Y302" s="1">
        <f t="shared" si="46"/>
        <v>6.6217951789130895E+18</v>
      </c>
      <c r="Z302" s="1">
        <f t="shared" si="44"/>
        <v>876.41331916970762</v>
      </c>
    </row>
    <row r="303" spans="12:26">
      <c r="L303">
        <f t="shared" si="40"/>
        <v>7.6064452291447629E+17</v>
      </c>
      <c r="M303">
        <f t="shared" si="41"/>
        <v>59.400000000000034</v>
      </c>
      <c r="O303">
        <v>297</v>
      </c>
      <c r="P303">
        <f t="shared" si="39"/>
        <v>297</v>
      </c>
      <c r="Q303">
        <v>1</v>
      </c>
      <c r="T303">
        <f t="shared" si="45"/>
        <v>25525547329294.168</v>
      </c>
      <c r="U303" s="1">
        <f t="shared" si="42"/>
        <v>2561092669745660.5</v>
      </c>
      <c r="V303">
        <f t="shared" si="43"/>
        <v>7581087556800368</v>
      </c>
      <c r="Y303" s="1">
        <f t="shared" si="46"/>
        <v>7.6064452291447624E+18</v>
      </c>
      <c r="Z303" s="1">
        <f t="shared" si="44"/>
        <v>1003.3448594485164</v>
      </c>
    </row>
    <row r="304" spans="12:26">
      <c r="L304">
        <f t="shared" si="40"/>
        <v>8.7375111220936346E+17</v>
      </c>
      <c r="M304">
        <f t="shared" si="41"/>
        <v>59.600000000000037</v>
      </c>
      <c r="O304">
        <v>298</v>
      </c>
      <c r="P304">
        <f t="shared" si="39"/>
        <v>298</v>
      </c>
      <c r="Q304">
        <v>1</v>
      </c>
      <c r="T304">
        <f t="shared" si="45"/>
        <v>25525547329294.168</v>
      </c>
      <c r="U304" s="1">
        <f t="shared" si="42"/>
        <v>2932050712111904.5</v>
      </c>
      <c r="V304">
        <f t="shared" si="43"/>
        <v>7606613104129662</v>
      </c>
      <c r="Y304" s="1">
        <f t="shared" si="46"/>
        <v>8.7375111220936346E+18</v>
      </c>
      <c r="Z304" s="1">
        <f t="shared" si="44"/>
        <v>1148.6730036722918</v>
      </c>
    </row>
    <row r="305" spans="12:26">
      <c r="L305">
        <f t="shared" si="40"/>
        <v>1.0036764652717257E+18</v>
      </c>
      <c r="M305">
        <f t="shared" si="41"/>
        <v>59.800000000000026</v>
      </c>
      <c r="O305">
        <v>299</v>
      </c>
      <c r="P305">
        <f t="shared" si="39"/>
        <v>299</v>
      </c>
      <c r="Q305">
        <v>1</v>
      </c>
      <c r="T305">
        <f t="shared" si="45"/>
        <v>25525547329294.168</v>
      </c>
      <c r="U305" s="1">
        <f t="shared" si="42"/>
        <v>3356777475825114</v>
      </c>
      <c r="V305">
        <f t="shared" si="43"/>
        <v>7632138651458956</v>
      </c>
      <c r="Y305" s="1">
        <f t="shared" si="46"/>
        <v>1.0036764652717257E+19</v>
      </c>
      <c r="Z305" s="1">
        <f t="shared" si="44"/>
        <v>1315.0658172069022</v>
      </c>
    </row>
    <row r="306" spans="12:26">
      <c r="L306">
        <f t="shared" si="40"/>
        <v>1.15292150460687E+18</v>
      </c>
      <c r="M306">
        <f t="shared" si="41"/>
        <v>60.000000000000028</v>
      </c>
      <c r="O306" s="3">
        <v>300</v>
      </c>
      <c r="P306">
        <f t="shared" si="39"/>
        <v>300</v>
      </c>
      <c r="Q306">
        <v>4</v>
      </c>
      <c r="T306">
        <f t="shared" si="45"/>
        <v>102102189317176.67</v>
      </c>
      <c r="U306" s="1">
        <f t="shared" si="42"/>
        <v>3843071682022823.5</v>
      </c>
      <c r="V306">
        <f t="shared" si="43"/>
        <v>3.0630656795153E+16</v>
      </c>
      <c r="Y306" s="2">
        <f t="shared" si="46"/>
        <v>1.1529215046068699E+19</v>
      </c>
      <c r="Z306" s="1">
        <f t="shared" si="44"/>
        <v>376.39464028381803</v>
      </c>
    </row>
    <row r="307" spans="12:26">
      <c r="L307">
        <f t="shared" si="40"/>
        <v>1.3243590357826181E+18</v>
      </c>
      <c r="M307">
        <f t="shared" si="41"/>
        <v>60.200000000000031</v>
      </c>
      <c r="O307">
        <v>301</v>
      </c>
      <c r="P307">
        <f t="shared" si="39"/>
        <v>301</v>
      </c>
      <c r="U307" s="1">
        <f t="shared" si="42"/>
        <v>4399863906254457</v>
      </c>
    </row>
  </sheetData>
  <phoneticPr fontId="2" type="noConversion"/>
  <conditionalFormatting sqref="Q6:Q306">
    <cfRule type="cellIs" dxfId="18" priority="2" operator="greaterThan">
      <formula>1.5</formula>
    </cfRule>
  </conditionalFormatting>
  <conditionalFormatting sqref="Q1:Q1048576">
    <cfRule type="cellIs" dxfId="17" priority="1" operator="greaterThan">
      <formula>1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3"/>
  <sheetViews>
    <sheetView zoomScale="70" zoomScaleNormal="70" workbookViewId="0">
      <selection activeCell="K32" sqref="K32"/>
    </sheetView>
  </sheetViews>
  <sheetFormatPr defaultRowHeight="16.5"/>
  <cols>
    <col min="7" max="7" width="9.75" customWidth="1"/>
    <col min="9" max="9" width="9" customWidth="1"/>
    <col min="11" max="11" width="9.25" bestFit="1" customWidth="1"/>
    <col min="12" max="12" width="8.375" customWidth="1"/>
  </cols>
  <sheetData>
    <row r="1" spans="1:26">
      <c r="A1" t="s">
        <v>88</v>
      </c>
      <c r="C1" t="s">
        <v>91</v>
      </c>
      <c r="D1" t="s">
        <v>91</v>
      </c>
      <c r="E1" t="s">
        <v>92</v>
      </c>
      <c r="F1" t="s">
        <v>92</v>
      </c>
      <c r="H1" s="3" t="s">
        <v>95</v>
      </c>
      <c r="I1" s="3" t="s">
        <v>94</v>
      </c>
      <c r="J1" s="3" t="s">
        <v>89</v>
      </c>
      <c r="K1" s="3" t="s">
        <v>123</v>
      </c>
      <c r="L1" s="3" t="s">
        <v>123</v>
      </c>
      <c r="M1" s="51" t="s">
        <v>96</v>
      </c>
    </row>
    <row r="2" spans="1:26">
      <c r="A2" t="s">
        <v>143</v>
      </c>
      <c r="C2">
        <v>0.3</v>
      </c>
      <c r="D2">
        <v>0.7</v>
      </c>
      <c r="G2" s="3" t="s">
        <v>93</v>
      </c>
      <c r="H2" s="3" t="s">
        <v>118</v>
      </c>
      <c r="I2" s="3"/>
      <c r="J2" s="3">
        <v>60</v>
      </c>
      <c r="K2" s="3" t="s">
        <v>118</v>
      </c>
      <c r="L2" s="3"/>
      <c r="M2" t="s">
        <v>90</v>
      </c>
    </row>
    <row r="3" spans="1:26">
      <c r="A3" t="s">
        <v>144</v>
      </c>
      <c r="C3">
        <v>0.3</v>
      </c>
      <c r="D3">
        <v>0.7</v>
      </c>
      <c r="J3">
        <v>60</v>
      </c>
    </row>
    <row r="4" spans="1:26">
      <c r="A4">
        <v>5</v>
      </c>
      <c r="B4">
        <v>86</v>
      </c>
      <c r="C4">
        <v>0.3</v>
      </c>
      <c r="D4">
        <v>0.7</v>
      </c>
      <c r="E4">
        <f>$B4*C4*A4</f>
        <v>129</v>
      </c>
      <c r="F4">
        <f>$B4*D4*A4</f>
        <v>301</v>
      </c>
      <c r="G4" s="54">
        <f>A4*B4-I4</f>
        <v>280</v>
      </c>
      <c r="H4" s="53" t="s">
        <v>145</v>
      </c>
      <c r="I4">
        <f t="shared" ref="I4:I11" si="0">J4*L4</f>
        <v>150</v>
      </c>
      <c r="J4">
        <v>30</v>
      </c>
      <c r="K4">
        <v>5</v>
      </c>
      <c r="L4">
        <v>5</v>
      </c>
      <c r="M4">
        <f t="shared" ref="M4:M11" si="1">F4/J4</f>
        <v>10.033333333333333</v>
      </c>
    </row>
    <row r="5" spans="1:26">
      <c r="A5">
        <v>5</v>
      </c>
      <c r="B5">
        <v>2001</v>
      </c>
      <c r="C5">
        <v>0.3</v>
      </c>
      <c r="D5">
        <v>0.7</v>
      </c>
      <c r="E5">
        <f t="shared" ref="E5:E12" si="2">$B5*C5*A5</f>
        <v>3001.5</v>
      </c>
      <c r="F5">
        <f t="shared" ref="F5:F12" si="3">$B5*D5*A5</f>
        <v>7003.4999999999991</v>
      </c>
      <c r="G5" s="54">
        <f t="shared" ref="G5:G12" si="4">A5*B5-I5</f>
        <v>3105</v>
      </c>
      <c r="H5" s="53" t="s">
        <v>146</v>
      </c>
      <c r="I5">
        <f t="shared" si="0"/>
        <v>6900</v>
      </c>
      <c r="J5">
        <v>60</v>
      </c>
      <c r="K5">
        <v>115</v>
      </c>
      <c r="L5">
        <v>115</v>
      </c>
      <c r="M5">
        <f t="shared" si="1"/>
        <v>116.72499999999998</v>
      </c>
    </row>
    <row r="6" spans="1:26">
      <c r="A6">
        <v>5</v>
      </c>
      <c r="B6">
        <v>108544.00000000048</v>
      </c>
      <c r="C6">
        <v>0.3</v>
      </c>
      <c r="D6">
        <v>0.7</v>
      </c>
      <c r="E6">
        <f t="shared" si="2"/>
        <v>162816.0000000007</v>
      </c>
      <c r="F6">
        <f t="shared" si="3"/>
        <v>379904.00000000169</v>
      </c>
      <c r="G6" s="54">
        <f t="shared" si="4"/>
        <v>392720.00000000244</v>
      </c>
      <c r="H6" s="53">
        <v>33333</v>
      </c>
      <c r="I6">
        <f t="shared" si="0"/>
        <v>150000</v>
      </c>
      <c r="J6">
        <v>120</v>
      </c>
      <c r="K6">
        <v>1250</v>
      </c>
      <c r="L6">
        <v>1250</v>
      </c>
      <c r="M6">
        <f t="shared" si="1"/>
        <v>3165.8666666666809</v>
      </c>
    </row>
    <row r="7" spans="1:26">
      <c r="A7">
        <v>5</v>
      </c>
      <c r="B7">
        <v>7733248</v>
      </c>
      <c r="C7">
        <v>0.3</v>
      </c>
      <c r="D7">
        <v>0.7</v>
      </c>
      <c r="E7">
        <f t="shared" si="2"/>
        <v>11599872</v>
      </c>
      <c r="F7">
        <f t="shared" si="3"/>
        <v>27066368</v>
      </c>
      <c r="G7" s="54">
        <f t="shared" si="4"/>
        <v>17066240</v>
      </c>
      <c r="H7" s="53" t="s">
        <v>119</v>
      </c>
      <c r="I7">
        <f t="shared" si="0"/>
        <v>21600000</v>
      </c>
      <c r="J7">
        <v>240</v>
      </c>
      <c r="K7" t="s">
        <v>124</v>
      </c>
      <c r="L7">
        <v>90000</v>
      </c>
      <c r="M7">
        <f t="shared" si="1"/>
        <v>112776.53333333334</v>
      </c>
    </row>
    <row r="8" spans="1:26">
      <c r="A8">
        <v>5</v>
      </c>
      <c r="B8">
        <v>6056866302</v>
      </c>
      <c r="C8">
        <v>0.3</v>
      </c>
      <c r="D8">
        <v>0.7</v>
      </c>
      <c r="E8">
        <f t="shared" si="2"/>
        <v>9085299453</v>
      </c>
      <c r="F8">
        <f t="shared" si="3"/>
        <v>21199032057</v>
      </c>
      <c r="G8" s="54">
        <f t="shared" si="4"/>
        <v>-3315668490</v>
      </c>
      <c r="H8" s="53" t="s">
        <v>121</v>
      </c>
      <c r="I8">
        <f t="shared" si="0"/>
        <v>33600000000</v>
      </c>
      <c r="J8">
        <v>480</v>
      </c>
      <c r="K8" t="s">
        <v>125</v>
      </c>
      <c r="L8">
        <v>70000000</v>
      </c>
      <c r="M8">
        <f t="shared" si="1"/>
        <v>44164650.118749999</v>
      </c>
    </row>
    <row r="9" spans="1:26">
      <c r="A9">
        <v>5</v>
      </c>
      <c r="B9">
        <v>3509157065962</v>
      </c>
      <c r="C9">
        <v>0.3</v>
      </c>
      <c r="D9">
        <v>0.7</v>
      </c>
      <c r="E9">
        <f t="shared" si="2"/>
        <v>5263735598943</v>
      </c>
      <c r="F9">
        <f t="shared" si="3"/>
        <v>12282049730867</v>
      </c>
      <c r="G9" s="54">
        <f t="shared" si="4"/>
        <v>15145785329810</v>
      </c>
      <c r="H9" s="53" t="s">
        <v>122</v>
      </c>
      <c r="I9">
        <f t="shared" si="0"/>
        <v>2400000000000</v>
      </c>
      <c r="J9">
        <v>60</v>
      </c>
      <c r="K9" t="s">
        <v>126</v>
      </c>
      <c r="L9" s="52">
        <f>40000000000</f>
        <v>40000000000</v>
      </c>
      <c r="M9">
        <f t="shared" si="1"/>
        <v>204700828847.78333</v>
      </c>
    </row>
    <row r="10" spans="1:26">
      <c r="A10">
        <v>5</v>
      </c>
      <c r="B10">
        <v>2005605675653396</v>
      </c>
      <c r="C10">
        <v>0.3</v>
      </c>
      <c r="D10">
        <v>0.7</v>
      </c>
      <c r="E10">
        <f t="shared" si="2"/>
        <v>3008408513480094</v>
      </c>
      <c r="F10">
        <f t="shared" si="3"/>
        <v>7019619864786885</v>
      </c>
      <c r="G10" s="54">
        <f t="shared" si="4"/>
        <v>8828028378266980</v>
      </c>
      <c r="H10" s="53" t="s">
        <v>137</v>
      </c>
      <c r="I10">
        <f t="shared" si="0"/>
        <v>1200000000000000</v>
      </c>
      <c r="J10">
        <v>60</v>
      </c>
      <c r="K10" t="s">
        <v>139</v>
      </c>
      <c r="L10" s="52">
        <v>20000000000000</v>
      </c>
      <c r="M10">
        <f t="shared" si="1"/>
        <v>116993664413114.75</v>
      </c>
    </row>
    <row r="11" spans="1:26">
      <c r="A11">
        <v>5</v>
      </c>
      <c r="B11">
        <v>2.6376361699820129E+18</v>
      </c>
      <c r="C11">
        <v>0.3</v>
      </c>
      <c r="D11">
        <v>0.7</v>
      </c>
      <c r="E11">
        <f t="shared" si="2"/>
        <v>3.9564542549730196E+18</v>
      </c>
      <c r="F11">
        <f t="shared" si="3"/>
        <v>9.231726594937045E+18</v>
      </c>
      <c r="G11" s="54">
        <f t="shared" si="4"/>
        <v>1.1388180849910065E+19</v>
      </c>
      <c r="H11" s="53" t="s">
        <v>138</v>
      </c>
      <c r="I11">
        <f t="shared" si="0"/>
        <v>1.8E+18</v>
      </c>
      <c r="J11">
        <v>60</v>
      </c>
      <c r="K11" t="s">
        <v>140</v>
      </c>
      <c r="L11" s="52">
        <v>3E+16</v>
      </c>
      <c r="M11">
        <f t="shared" si="1"/>
        <v>1.5386210991561741E+17</v>
      </c>
    </row>
    <row r="12" spans="1:26">
      <c r="A12">
        <v>5</v>
      </c>
      <c r="B12" s="61">
        <v>6.0169996591185768E+21</v>
      </c>
      <c r="C12">
        <v>0.3</v>
      </c>
      <c r="D12">
        <v>0.7</v>
      </c>
      <c r="E12">
        <f t="shared" si="2"/>
        <v>9.0254994886778641E+21</v>
      </c>
      <c r="F12">
        <f t="shared" si="3"/>
        <v>2.1059498806915017E+22</v>
      </c>
      <c r="G12" s="54">
        <f t="shared" si="4"/>
        <v>2.5884998295592882E+22</v>
      </c>
      <c r="H12" s="53" t="s">
        <v>141</v>
      </c>
      <c r="I12">
        <f t="shared" ref="I12" si="5">J12*L12</f>
        <v>4.2E+21</v>
      </c>
      <c r="J12">
        <v>60</v>
      </c>
      <c r="K12" s="52" t="s">
        <v>142</v>
      </c>
      <c r="L12" s="52">
        <v>7E+19</v>
      </c>
      <c r="M12">
        <f t="shared" ref="M12" si="6">F12/J12</f>
        <v>3.5099164678191697E+20</v>
      </c>
    </row>
    <row r="15" spans="1:26" ht="17.25">
      <c r="N15" s="27" t="s">
        <v>55</v>
      </c>
      <c r="O15" s="28" t="s">
        <v>56</v>
      </c>
      <c r="P15" s="28" t="s">
        <v>57</v>
      </c>
      <c r="Q15" s="28" t="s">
        <v>58</v>
      </c>
      <c r="R15" s="28" t="s">
        <v>59</v>
      </c>
      <c r="S15" s="28" t="s">
        <v>60</v>
      </c>
      <c r="T15" s="28" t="s">
        <v>61</v>
      </c>
      <c r="U15" s="28" t="s">
        <v>62</v>
      </c>
      <c r="V15" s="28" t="s">
        <v>63</v>
      </c>
      <c r="W15" s="28" t="s">
        <v>64</v>
      </c>
      <c r="X15" s="28" t="s">
        <v>82</v>
      </c>
      <c r="Y15" s="29" t="s">
        <v>83</v>
      </c>
      <c r="Z15" s="29" t="s">
        <v>84</v>
      </c>
    </row>
    <row r="16" spans="1:26" ht="17.25">
      <c r="N16" s="30" t="s">
        <v>65</v>
      </c>
      <c r="O16" s="31">
        <v>0</v>
      </c>
      <c r="P16" s="31">
        <v>15</v>
      </c>
      <c r="Q16" s="31">
        <v>37</v>
      </c>
      <c r="R16" s="31">
        <v>65</v>
      </c>
      <c r="S16" s="31">
        <v>95</v>
      </c>
      <c r="T16" s="31">
        <v>142</v>
      </c>
      <c r="U16" s="31">
        <v>187</v>
      </c>
      <c r="V16" s="31">
        <v>232</v>
      </c>
      <c r="W16" s="31">
        <v>283</v>
      </c>
      <c r="X16" s="31">
        <v>338</v>
      </c>
      <c r="Y16" s="32">
        <v>408</v>
      </c>
      <c r="Z16" s="32">
        <v>493</v>
      </c>
    </row>
    <row r="17" spans="6:26" ht="19.5">
      <c r="N17" s="33" t="s">
        <v>74</v>
      </c>
      <c r="O17" s="34">
        <v>1</v>
      </c>
      <c r="P17" s="34">
        <v>1.075</v>
      </c>
      <c r="Q17" s="34">
        <v>1.1850000000000001</v>
      </c>
      <c r="R17" s="34">
        <v>1.325</v>
      </c>
      <c r="S17" s="34">
        <v>1.4750000000000001</v>
      </c>
      <c r="T17" s="34">
        <v>1.71</v>
      </c>
      <c r="U17" s="34">
        <v>1.9350000000000001</v>
      </c>
      <c r="V17" s="34">
        <v>2.16</v>
      </c>
      <c r="W17" s="34">
        <v>2.415</v>
      </c>
      <c r="X17" s="34">
        <v>2.69</v>
      </c>
      <c r="Y17" s="34">
        <v>3.04</v>
      </c>
      <c r="Z17" s="34">
        <v>3.4649999999999999</v>
      </c>
    </row>
    <row r="18" spans="6:26" ht="19.5">
      <c r="F18" t="s">
        <v>97</v>
      </c>
      <c r="G18" t="s">
        <v>108</v>
      </c>
      <c r="I18" s="53">
        <v>25</v>
      </c>
      <c r="J18">
        <v>1</v>
      </c>
      <c r="N18" s="35" t="s">
        <v>52</v>
      </c>
      <c r="O18" s="36">
        <v>1</v>
      </c>
      <c r="P18" s="36">
        <v>2.0750000000000002</v>
      </c>
      <c r="Q18" s="36">
        <v>3.26</v>
      </c>
      <c r="R18" s="36">
        <v>4.585</v>
      </c>
      <c r="S18" s="36">
        <v>6.06</v>
      </c>
      <c r="T18" s="36">
        <v>7.77</v>
      </c>
      <c r="U18" s="36">
        <v>9.7050000000000001</v>
      </c>
      <c r="V18" s="36">
        <v>11.865</v>
      </c>
      <c r="W18" s="36">
        <v>14.28</v>
      </c>
      <c r="X18" s="36">
        <v>16.97</v>
      </c>
      <c r="Y18" s="36">
        <v>20.010000000000002</v>
      </c>
      <c r="Z18" s="36">
        <v>23.475000000000001</v>
      </c>
    </row>
    <row r="19" spans="6:26">
      <c r="F19" t="s">
        <v>98</v>
      </c>
      <c r="I19" s="53">
        <v>500</v>
      </c>
      <c r="J19">
        <v>25</v>
      </c>
    </row>
    <row r="20" spans="6:26">
      <c r="F20" t="s">
        <v>99</v>
      </c>
      <c r="I20" s="53">
        <v>33333</v>
      </c>
      <c r="J20">
        <v>1250</v>
      </c>
    </row>
    <row r="21" spans="6:26">
      <c r="F21" t="s">
        <v>100</v>
      </c>
      <c r="G21" t="s">
        <v>109</v>
      </c>
      <c r="I21" s="53" t="s">
        <v>119</v>
      </c>
      <c r="J21" t="s">
        <v>124</v>
      </c>
    </row>
    <row r="22" spans="6:26">
      <c r="F22" t="s">
        <v>101</v>
      </c>
      <c r="I22" s="53" t="s">
        <v>121</v>
      </c>
      <c r="J22" t="s">
        <v>125</v>
      </c>
      <c r="O22" s="37" t="s">
        <v>55</v>
      </c>
      <c r="P22" s="37" t="s">
        <v>65</v>
      </c>
      <c r="Q22" s="37" t="s">
        <v>74</v>
      </c>
      <c r="R22" s="37" t="s">
        <v>52</v>
      </c>
    </row>
    <row r="23" spans="6:26">
      <c r="F23" t="s">
        <v>102</v>
      </c>
      <c r="I23" s="53" t="s">
        <v>122</v>
      </c>
      <c r="J23" t="s">
        <v>126</v>
      </c>
      <c r="O23" s="37" t="s">
        <v>56</v>
      </c>
      <c r="P23" s="37">
        <v>0</v>
      </c>
      <c r="Q23" s="37">
        <v>1</v>
      </c>
      <c r="R23" s="37">
        <v>1</v>
      </c>
    </row>
    <row r="24" spans="6:26">
      <c r="F24" t="s">
        <v>103</v>
      </c>
      <c r="G24" t="s">
        <v>110</v>
      </c>
      <c r="I24" s="53" t="s">
        <v>117</v>
      </c>
      <c r="J24" t="s">
        <v>127</v>
      </c>
      <c r="O24" s="37" t="s">
        <v>57</v>
      </c>
      <c r="P24" s="37">
        <v>15</v>
      </c>
      <c r="Q24" s="37">
        <v>1.075</v>
      </c>
      <c r="R24" s="37">
        <v>2.0750000000000002</v>
      </c>
    </row>
    <row r="25" spans="6:26">
      <c r="F25" t="s">
        <v>104</v>
      </c>
      <c r="I25" s="53" t="s">
        <v>120</v>
      </c>
      <c r="J25" t="s">
        <v>128</v>
      </c>
      <c r="O25" s="37" t="s">
        <v>58</v>
      </c>
      <c r="P25" s="37">
        <v>37</v>
      </c>
      <c r="Q25" s="37">
        <v>1.1850000000000001</v>
      </c>
      <c r="R25" s="37">
        <v>3.26</v>
      </c>
    </row>
    <row r="26" spans="6:26">
      <c r="F26" t="s">
        <v>105</v>
      </c>
      <c r="O26" s="37" t="s">
        <v>59</v>
      </c>
      <c r="P26" s="37">
        <v>65</v>
      </c>
      <c r="Q26" s="37">
        <v>1.325</v>
      </c>
      <c r="R26" s="37">
        <v>4.585</v>
      </c>
    </row>
    <row r="27" spans="6:26">
      <c r="F27" t="s">
        <v>106</v>
      </c>
      <c r="G27" t="s">
        <v>115</v>
      </c>
      <c r="O27" s="37" t="s">
        <v>60</v>
      </c>
      <c r="P27" s="37">
        <v>95</v>
      </c>
      <c r="Q27" s="37">
        <v>1.4750000000000001</v>
      </c>
      <c r="R27" s="37">
        <v>6.06</v>
      </c>
    </row>
    <row r="28" spans="6:26">
      <c r="F28" t="s">
        <v>107</v>
      </c>
      <c r="O28" s="37" t="s">
        <v>61</v>
      </c>
      <c r="P28" s="37">
        <v>142</v>
      </c>
      <c r="Q28" s="37">
        <v>1.71</v>
      </c>
      <c r="R28" s="37">
        <v>7.77</v>
      </c>
    </row>
    <row r="29" spans="6:26">
      <c r="F29" t="s">
        <v>111</v>
      </c>
      <c r="O29" s="37" t="s">
        <v>62</v>
      </c>
      <c r="P29" s="37">
        <v>187</v>
      </c>
      <c r="Q29" s="37">
        <v>1.9350000000000001</v>
      </c>
      <c r="R29" s="37">
        <v>9.7050000000000001</v>
      </c>
    </row>
    <row r="30" spans="6:26">
      <c r="F30" t="s">
        <v>112</v>
      </c>
      <c r="G30" t="s">
        <v>116</v>
      </c>
      <c r="O30" s="37" t="s">
        <v>63</v>
      </c>
      <c r="P30" s="37">
        <v>232</v>
      </c>
      <c r="Q30" s="37">
        <v>2.16</v>
      </c>
      <c r="R30" s="37">
        <v>11.865</v>
      </c>
    </row>
    <row r="31" spans="6:26">
      <c r="F31" t="s">
        <v>113</v>
      </c>
      <c r="K31">
        <v>245926.93333333332</v>
      </c>
      <c r="O31" s="37" t="s">
        <v>64</v>
      </c>
      <c r="P31" s="37">
        <v>283</v>
      </c>
      <c r="Q31" s="37">
        <v>2.415</v>
      </c>
      <c r="R31" s="37">
        <v>14.28</v>
      </c>
    </row>
    <row r="32" spans="6:26">
      <c r="F32" t="s">
        <v>114</v>
      </c>
      <c r="K32">
        <f>K31/POWER(2,10)</f>
        <v>240.16302083333332</v>
      </c>
      <c r="O32" s="37" t="s">
        <v>68</v>
      </c>
      <c r="P32" s="37">
        <v>338</v>
      </c>
      <c r="Q32" s="37">
        <v>2.69</v>
      </c>
      <c r="R32" s="37">
        <v>16.97</v>
      </c>
    </row>
    <row r="33" spans="6:19">
      <c r="F33" t="s">
        <v>132</v>
      </c>
      <c r="G33" t="s">
        <v>136</v>
      </c>
      <c r="K33">
        <f>POWER(2,13)</f>
        <v>8192</v>
      </c>
      <c r="O33" s="37" t="s">
        <v>70</v>
      </c>
      <c r="P33" s="37">
        <v>408</v>
      </c>
      <c r="Q33" s="37">
        <v>3.04</v>
      </c>
      <c r="R33" s="37">
        <v>20.010000000000002</v>
      </c>
    </row>
    <row r="34" spans="6:19">
      <c r="F34" t="s">
        <v>133</v>
      </c>
      <c r="O34" s="37" t="s">
        <v>72</v>
      </c>
      <c r="P34" s="37">
        <v>493</v>
      </c>
      <c r="Q34" s="37">
        <v>3.4649999999999999</v>
      </c>
      <c r="R34" s="37">
        <v>23.475000000000001</v>
      </c>
    </row>
    <row r="35" spans="6:19">
      <c r="F35" t="s">
        <v>134</v>
      </c>
    </row>
    <row r="36" spans="6:19">
      <c r="F36" t="s">
        <v>135</v>
      </c>
    </row>
    <row r="38" spans="6:19">
      <c r="R38" t="s">
        <v>149</v>
      </c>
      <c r="S38" t="s">
        <v>149</v>
      </c>
    </row>
    <row r="39" spans="6:19">
      <c r="O39">
        <v>20</v>
      </c>
      <c r="P39">
        <v>1197.8775750954696</v>
      </c>
      <c r="Q39">
        <v>3.2490095854249512</v>
      </c>
      <c r="R39">
        <v>30</v>
      </c>
      <c r="S39">
        <f>Q39*R39</f>
        <v>97.470287562748538</v>
      </c>
    </row>
    <row r="40" spans="6:19">
      <c r="O40">
        <v>40</v>
      </c>
      <c r="P40">
        <v>19166.041201527536</v>
      </c>
      <c r="Q40">
        <v>6.4980191708499113</v>
      </c>
      <c r="R40">
        <v>30</v>
      </c>
      <c r="S40">
        <f t="shared" ref="S40:S53" si="7">Q40*R40</f>
        <v>194.94057512549733</v>
      </c>
    </row>
    <row r="41" spans="6:19">
      <c r="O41">
        <v>60</v>
      </c>
      <c r="P41">
        <v>306656.65922444104</v>
      </c>
      <c r="Q41">
        <v>12.996038341699846</v>
      </c>
      <c r="R41">
        <v>30</v>
      </c>
      <c r="S41">
        <f t="shared" si="7"/>
        <v>389.88115025099535</v>
      </c>
    </row>
    <row r="42" spans="6:19">
      <c r="O42">
        <v>80</v>
      </c>
      <c r="P42">
        <v>4906506.5475910623</v>
      </c>
      <c r="Q42">
        <v>25.992076683399727</v>
      </c>
      <c r="R42">
        <v>30</v>
      </c>
      <c r="S42">
        <f t="shared" si="7"/>
        <v>779.76230050199183</v>
      </c>
    </row>
    <row r="43" spans="6:19">
      <c r="O43">
        <v>100</v>
      </c>
      <c r="P43">
        <v>78504104.761457115</v>
      </c>
      <c r="Q43">
        <v>51.984153366799546</v>
      </c>
      <c r="R43">
        <v>30</v>
      </c>
      <c r="S43">
        <f t="shared" si="7"/>
        <v>1559.5246010039864</v>
      </c>
    </row>
    <row r="44" spans="6:19">
      <c r="O44">
        <v>120</v>
      </c>
      <c r="P44">
        <v>1256065676.1833155</v>
      </c>
      <c r="Q44">
        <v>103.96830673359925</v>
      </c>
      <c r="R44">
        <v>30</v>
      </c>
      <c r="S44">
        <f t="shared" si="7"/>
        <v>3119.0492020079773</v>
      </c>
    </row>
    <row r="45" spans="6:19">
      <c r="O45">
        <v>140</v>
      </c>
      <c r="P45">
        <v>20097050818.933071</v>
      </c>
      <c r="Q45">
        <v>207.93661346719887</v>
      </c>
      <c r="R45">
        <v>30</v>
      </c>
      <c r="S45">
        <f t="shared" si="7"/>
        <v>6238.0984040159656</v>
      </c>
    </row>
    <row r="46" spans="6:19">
      <c r="O46">
        <v>160</v>
      </c>
      <c r="P46">
        <v>321552813102.92963</v>
      </c>
      <c r="Q46">
        <v>415.87322693439836</v>
      </c>
      <c r="R46">
        <v>30</v>
      </c>
      <c r="S46">
        <f t="shared" si="7"/>
        <v>12476.196808031951</v>
      </c>
    </row>
    <row r="47" spans="6:19">
      <c r="O47">
        <v>180</v>
      </c>
      <c r="P47">
        <v>5144845009646.8818</v>
      </c>
      <c r="Q47">
        <v>831.74645386879808</v>
      </c>
      <c r="R47">
        <v>30</v>
      </c>
      <c r="S47">
        <f t="shared" si="7"/>
        <v>24952.393616063942</v>
      </c>
    </row>
    <row r="48" spans="6:19">
      <c r="O48">
        <v>200</v>
      </c>
      <c r="P48">
        <v>82317520154350.203</v>
      </c>
      <c r="Q48">
        <v>1663.4929077375984</v>
      </c>
      <c r="R48">
        <v>30</v>
      </c>
      <c r="S48">
        <f t="shared" si="7"/>
        <v>49904.78723212795</v>
      </c>
    </row>
    <row r="49" spans="15:19">
      <c r="O49">
        <v>220</v>
      </c>
      <c r="P49">
        <v>1317080322469605</v>
      </c>
      <c r="Q49">
        <v>3326.9858154752037</v>
      </c>
      <c r="R49">
        <v>30</v>
      </c>
      <c r="S49">
        <f t="shared" si="7"/>
        <v>99809.574464256119</v>
      </c>
    </row>
    <row r="50" spans="15:19">
      <c r="O50">
        <v>240</v>
      </c>
      <c r="P50">
        <v>2.1073285159513708E+16</v>
      </c>
      <c r="Q50">
        <v>6653.9716309504165</v>
      </c>
      <c r="R50">
        <v>30</v>
      </c>
      <c r="S50">
        <f t="shared" si="7"/>
        <v>199619.1489285125</v>
      </c>
    </row>
    <row r="51" spans="15:19">
      <c r="O51">
        <v>260</v>
      </c>
      <c r="P51">
        <v>3.3717256255221978E+17</v>
      </c>
      <c r="Q51">
        <v>13307.943261900853</v>
      </c>
      <c r="R51">
        <v>30</v>
      </c>
      <c r="S51">
        <f t="shared" si="7"/>
        <v>399238.29785702558</v>
      </c>
    </row>
    <row r="52" spans="15:19">
      <c r="O52">
        <v>280</v>
      </c>
      <c r="P52">
        <v>5.3947610008355226E+18</v>
      </c>
      <c r="Q52">
        <v>26615.886523801746</v>
      </c>
      <c r="R52">
        <v>30</v>
      </c>
      <c r="S52">
        <f t="shared" si="7"/>
        <v>798476.59571405244</v>
      </c>
    </row>
    <row r="53" spans="15:19">
      <c r="O53">
        <v>300</v>
      </c>
      <c r="P53">
        <v>8.6316176013368492E+19</v>
      </c>
      <c r="Q53">
        <v>53231.773047603587</v>
      </c>
      <c r="R53">
        <v>30</v>
      </c>
      <c r="S53">
        <f t="shared" si="7"/>
        <v>1596953.1914281077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T967"/>
  <sheetViews>
    <sheetView topLeftCell="A841" zoomScale="85" zoomScaleNormal="85" workbookViewId="0">
      <selection activeCell="L7" sqref="L7:L906"/>
    </sheetView>
  </sheetViews>
  <sheetFormatPr defaultRowHeight="11.25"/>
  <cols>
    <col min="1" max="5" width="9" style="55"/>
    <col min="6" max="6" width="9" style="38" customWidth="1"/>
    <col min="7" max="7" width="9" style="55"/>
    <col min="8" max="8" width="9" style="39" customWidth="1"/>
    <col min="9" max="9" width="9" style="40" customWidth="1"/>
    <col min="10" max="12" width="4.625" style="40" customWidth="1"/>
    <col min="13" max="13" width="6.25" style="40" customWidth="1"/>
    <col min="14" max="14" width="10.5" style="41" customWidth="1"/>
    <col min="15" max="16" width="13.625" style="41" customWidth="1"/>
    <col min="17" max="17" width="4.625" style="41" customWidth="1"/>
    <col min="18" max="18" width="4.625" style="45" customWidth="1"/>
    <col min="19" max="16384" width="9" style="55"/>
  </cols>
  <sheetData>
    <row r="1" spans="1:20">
      <c r="F1" s="38" t="s">
        <v>78</v>
      </c>
      <c r="G1" s="55" t="s">
        <v>129</v>
      </c>
      <c r="H1" s="39" t="s">
        <v>80</v>
      </c>
      <c r="I1" s="40">
        <f>POWER(2,0.2)</f>
        <v>1.1486983549970351</v>
      </c>
      <c r="J1" s="40" t="s">
        <v>2</v>
      </c>
      <c r="L1" s="40" t="s">
        <v>32</v>
      </c>
      <c r="M1" s="40" t="s">
        <v>86</v>
      </c>
      <c r="Q1" s="42" t="s">
        <v>87</v>
      </c>
      <c r="R1" s="40" t="s">
        <v>32</v>
      </c>
    </row>
    <row r="2" spans="1:20">
      <c r="A2" s="56" t="s">
        <v>39</v>
      </c>
      <c r="B2" s="56"/>
      <c r="C2" s="55" t="s">
        <v>40</v>
      </c>
      <c r="D2" s="55" t="s">
        <v>40</v>
      </c>
      <c r="F2" s="38" t="s">
        <v>79</v>
      </c>
      <c r="L2" s="43">
        <v>1</v>
      </c>
      <c r="R2" s="44">
        <v>10</v>
      </c>
      <c r="T2" s="55" t="s">
        <v>131</v>
      </c>
    </row>
    <row r="3" spans="1:20">
      <c r="A3" s="57" t="s">
        <v>34</v>
      </c>
      <c r="B3" s="57" t="s">
        <v>35</v>
      </c>
      <c r="C3" s="57" t="s">
        <v>17</v>
      </c>
      <c r="D3" s="57" t="s">
        <v>43</v>
      </c>
      <c r="L3" s="41" t="s">
        <v>1</v>
      </c>
      <c r="R3" s="45" t="s">
        <v>3</v>
      </c>
    </row>
    <row r="4" spans="1:20">
      <c r="L4" s="41">
        <v>5</v>
      </c>
      <c r="R4" s="45">
        <f>L4*R2</f>
        <v>50</v>
      </c>
    </row>
    <row r="5" spans="1:20">
      <c r="K5" s="40" t="s">
        <v>1</v>
      </c>
      <c r="L5" s="43" t="s">
        <v>14</v>
      </c>
      <c r="N5" s="41" t="s">
        <v>15</v>
      </c>
      <c r="O5" s="41" t="s">
        <v>1</v>
      </c>
      <c r="P5" s="41" t="s">
        <v>11</v>
      </c>
      <c r="R5" s="46"/>
    </row>
    <row r="6" spans="1:20">
      <c r="F6" s="38">
        <v>1</v>
      </c>
      <c r="H6" s="39">
        <v>1</v>
      </c>
      <c r="I6" s="40">
        <f>LOG(H6,2)</f>
        <v>0</v>
      </c>
      <c r="J6" s="40">
        <v>0</v>
      </c>
      <c r="N6" s="41">
        <v>1</v>
      </c>
      <c r="Q6" s="41" t="s">
        <v>130</v>
      </c>
    </row>
    <row r="7" spans="1:20">
      <c r="A7" s="58">
        <v>0.1</v>
      </c>
      <c r="B7" s="58">
        <v>2</v>
      </c>
      <c r="C7" s="58">
        <v>1</v>
      </c>
      <c r="D7" s="58">
        <v>1</v>
      </c>
      <c r="E7" s="59">
        <f>(1-A7)+A7*B7</f>
        <v>1.1000000000000001</v>
      </c>
      <c r="F7" s="38">
        <v>1</v>
      </c>
      <c r="G7" s="60">
        <f>E7*C7*D7</f>
        <v>1.1000000000000001</v>
      </c>
      <c r="H7" s="39">
        <f>POWER($I$1,J7)</f>
        <v>1.1486983549970351</v>
      </c>
      <c r="I7" s="40">
        <f>LOG(H7,2)</f>
        <v>0.20000000000000012</v>
      </c>
      <c r="J7" s="40">
        <v>1</v>
      </c>
      <c r="K7" s="47">
        <f t="shared" ref="K7:K70" si="0">L$4*J7</f>
        <v>5</v>
      </c>
      <c r="L7" s="40">
        <v>1</v>
      </c>
      <c r="N7" s="41">
        <f t="shared" ref="N7:N70" si="1">L7*N6</f>
        <v>1</v>
      </c>
      <c r="O7" s="41">
        <f>K7*N7</f>
        <v>5</v>
      </c>
      <c r="P7" s="41">
        <f>R$4*POWER($I$1,J7)</f>
        <v>57.434917749851756</v>
      </c>
      <c r="Q7" s="41">
        <f>(R7/G7)*F7</f>
        <v>10.442712318154863</v>
      </c>
      <c r="R7" s="45">
        <f t="shared" ref="R7:R70" si="2">P7/(K7*L7*N6)</f>
        <v>11.486983549970351</v>
      </c>
    </row>
    <row r="8" spans="1:20">
      <c r="A8" s="58">
        <f>A7+0.1%</f>
        <v>0.10100000000000001</v>
      </c>
      <c r="B8" s="58">
        <f>B7+1%</f>
        <v>2.0099999999999998</v>
      </c>
      <c r="C8" s="58">
        <f>C7+0.5%</f>
        <v>1.0049999999999999</v>
      </c>
      <c r="D8" s="58">
        <f>D7+0.5%</f>
        <v>1.0049999999999999</v>
      </c>
      <c r="E8" s="59">
        <f t="shared" ref="E8:E71" si="3">(1-A8)+A8*B8</f>
        <v>1.1020099999999999</v>
      </c>
      <c r="F8" s="38">
        <v>1</v>
      </c>
      <c r="G8" s="60">
        <f t="shared" ref="G8:G71" si="4">E8*C8*D8</f>
        <v>1.1130576502499996</v>
      </c>
      <c r="H8" s="39">
        <f t="shared" ref="H8:H71" si="5">POWER($I$1,J8)</f>
        <v>1.3195079107728944</v>
      </c>
      <c r="I8" s="40">
        <f t="shared" ref="I8:I71" si="6">LOG(H8,2)</f>
        <v>0.40000000000000024</v>
      </c>
      <c r="J8" s="40">
        <v>2</v>
      </c>
      <c r="K8" s="47">
        <f t="shared" si="0"/>
        <v>10</v>
      </c>
      <c r="L8" s="40">
        <v>1</v>
      </c>
      <c r="N8" s="41">
        <f t="shared" si="1"/>
        <v>1</v>
      </c>
      <c r="O8" s="41">
        <f t="shared" ref="O8:O71" si="7">K8*N8</f>
        <v>10</v>
      </c>
      <c r="P8" s="41">
        <f t="shared" ref="P8:P71" si="8">R$4*POWER($I$1,J8)</f>
        <v>65.975395538644719</v>
      </c>
      <c r="Q8" s="41">
        <f t="shared" ref="Q8:Q71" si="9">(R8/G8)*F8</f>
        <v>5.9274014714176069</v>
      </c>
      <c r="R8" s="45">
        <f t="shared" si="2"/>
        <v>6.5975395538644719</v>
      </c>
    </row>
    <row r="9" spans="1:20">
      <c r="A9" s="58">
        <f t="shared" ref="A9:A72" si="10">A8+0.1%</f>
        <v>0.10200000000000001</v>
      </c>
      <c r="B9" s="58">
        <f t="shared" ref="B9:B72" si="11">B8+1%</f>
        <v>2.0199999999999996</v>
      </c>
      <c r="C9" s="58">
        <f t="shared" ref="C9:C72" si="12">C8+0.5%</f>
        <v>1.0099999999999998</v>
      </c>
      <c r="D9" s="58">
        <f t="shared" ref="D9:D72" si="13">D8+0.5%</f>
        <v>1.0099999999999998</v>
      </c>
      <c r="E9" s="59">
        <f t="shared" si="3"/>
        <v>1.1040399999999999</v>
      </c>
      <c r="F9" s="38">
        <v>1</v>
      </c>
      <c r="G9" s="60">
        <f t="shared" si="4"/>
        <v>1.1262312039999993</v>
      </c>
      <c r="H9" s="39">
        <f t="shared" si="5"/>
        <v>1.5157165665103984</v>
      </c>
      <c r="I9" s="40">
        <f t="shared" si="6"/>
        <v>0.60000000000000031</v>
      </c>
      <c r="J9" s="40">
        <v>3</v>
      </c>
      <c r="K9" s="47">
        <f t="shared" si="0"/>
        <v>15</v>
      </c>
      <c r="L9" s="40">
        <v>1</v>
      </c>
      <c r="N9" s="41">
        <f t="shared" si="1"/>
        <v>1</v>
      </c>
      <c r="O9" s="41">
        <f t="shared" si="7"/>
        <v>15</v>
      </c>
      <c r="P9" s="41">
        <f t="shared" si="8"/>
        <v>75.785828325519915</v>
      </c>
      <c r="Q9" s="41">
        <f t="shared" si="9"/>
        <v>4.4861024424560911</v>
      </c>
      <c r="R9" s="45">
        <f t="shared" si="2"/>
        <v>5.0523885550346614</v>
      </c>
    </row>
    <row r="10" spans="1:20">
      <c r="A10" s="58">
        <f t="shared" si="10"/>
        <v>0.10300000000000001</v>
      </c>
      <c r="B10" s="58">
        <f t="shared" si="11"/>
        <v>2.0299999999999994</v>
      </c>
      <c r="C10" s="58">
        <f t="shared" si="12"/>
        <v>1.0149999999999997</v>
      </c>
      <c r="D10" s="58">
        <f t="shared" si="13"/>
        <v>1.0149999999999997</v>
      </c>
      <c r="E10" s="59">
        <f t="shared" si="3"/>
        <v>1.10609</v>
      </c>
      <c r="F10" s="38">
        <v>1</v>
      </c>
      <c r="G10" s="60">
        <f t="shared" si="4"/>
        <v>1.1395215702499992</v>
      </c>
      <c r="H10" s="39">
        <f t="shared" si="5"/>
        <v>1.7411011265922487</v>
      </c>
      <c r="I10" s="40">
        <f t="shared" si="6"/>
        <v>0.80000000000000049</v>
      </c>
      <c r="J10" s="40">
        <v>4</v>
      </c>
      <c r="K10" s="47">
        <f t="shared" si="0"/>
        <v>20</v>
      </c>
      <c r="L10" s="40">
        <v>1</v>
      </c>
      <c r="N10" s="41">
        <f t="shared" si="1"/>
        <v>1</v>
      </c>
      <c r="O10" s="41">
        <f t="shared" si="7"/>
        <v>20</v>
      </c>
      <c r="P10" s="41">
        <f t="shared" si="8"/>
        <v>87.055056329612441</v>
      </c>
      <c r="Q10" s="41">
        <f t="shared" si="9"/>
        <v>3.8198073034507574</v>
      </c>
      <c r="R10" s="45">
        <f t="shared" si="2"/>
        <v>4.3527528164806224</v>
      </c>
    </row>
    <row r="11" spans="1:20">
      <c r="A11" s="58">
        <f t="shared" si="10"/>
        <v>0.10400000000000001</v>
      </c>
      <c r="B11" s="58">
        <f t="shared" si="11"/>
        <v>2.0399999999999991</v>
      </c>
      <c r="C11" s="58">
        <f t="shared" si="12"/>
        <v>1.0199999999999996</v>
      </c>
      <c r="D11" s="58">
        <f t="shared" si="13"/>
        <v>1.0199999999999996</v>
      </c>
      <c r="E11" s="59">
        <f t="shared" si="3"/>
        <v>1.10816</v>
      </c>
      <c r="F11" s="38">
        <v>1</v>
      </c>
      <c r="G11" s="60">
        <f t="shared" si="4"/>
        <v>1.1529296639999991</v>
      </c>
      <c r="H11" s="39">
        <f t="shared" si="5"/>
        <v>2.0000000000000004</v>
      </c>
      <c r="I11" s="40">
        <f t="shared" si="6"/>
        <v>1.0000000000000002</v>
      </c>
      <c r="J11" s="40">
        <v>5</v>
      </c>
      <c r="K11" s="47">
        <f t="shared" si="0"/>
        <v>25</v>
      </c>
      <c r="L11" s="40">
        <v>1</v>
      </c>
      <c r="N11" s="41">
        <f t="shared" si="1"/>
        <v>1</v>
      </c>
      <c r="O11" s="41">
        <f t="shared" si="7"/>
        <v>25</v>
      </c>
      <c r="P11" s="41">
        <f t="shared" si="8"/>
        <v>100.00000000000003</v>
      </c>
      <c r="Q11" s="41">
        <f t="shared" si="9"/>
        <v>3.4694223983467598</v>
      </c>
      <c r="R11" s="45">
        <f t="shared" si="2"/>
        <v>4.0000000000000009</v>
      </c>
    </row>
    <row r="12" spans="1:20">
      <c r="A12" s="58">
        <f t="shared" si="10"/>
        <v>0.10500000000000001</v>
      </c>
      <c r="B12" s="58">
        <f t="shared" si="11"/>
        <v>2.0499999999999989</v>
      </c>
      <c r="C12" s="58">
        <f t="shared" si="12"/>
        <v>1.0249999999999995</v>
      </c>
      <c r="D12" s="58">
        <f t="shared" si="13"/>
        <v>1.0249999999999995</v>
      </c>
      <c r="E12" s="59">
        <f t="shared" si="3"/>
        <v>1.11025</v>
      </c>
      <c r="F12" s="38">
        <v>1</v>
      </c>
      <c r="G12" s="60">
        <f t="shared" si="4"/>
        <v>1.1664564062499989</v>
      </c>
      <c r="H12" s="39">
        <f t="shared" si="5"/>
        <v>2.2973967099940706</v>
      </c>
      <c r="I12" s="40">
        <f t="shared" si="6"/>
        <v>1.2000000000000006</v>
      </c>
      <c r="J12" s="40">
        <v>6</v>
      </c>
      <c r="K12" s="47">
        <f t="shared" si="0"/>
        <v>30</v>
      </c>
      <c r="L12" s="40">
        <v>1</v>
      </c>
      <c r="N12" s="41">
        <f t="shared" si="1"/>
        <v>1</v>
      </c>
      <c r="O12" s="41">
        <f t="shared" si="7"/>
        <v>30</v>
      </c>
      <c r="P12" s="41">
        <f t="shared" si="8"/>
        <v>114.86983549970353</v>
      </c>
      <c r="Q12" s="41">
        <f t="shared" si="9"/>
        <v>3.282586898353526</v>
      </c>
      <c r="R12" s="45">
        <f t="shared" si="2"/>
        <v>3.8289945166567843</v>
      </c>
    </row>
    <row r="13" spans="1:20">
      <c r="A13" s="58">
        <f t="shared" si="10"/>
        <v>0.10600000000000001</v>
      </c>
      <c r="B13" s="58">
        <f t="shared" si="11"/>
        <v>2.0599999999999987</v>
      </c>
      <c r="C13" s="58">
        <f t="shared" si="12"/>
        <v>1.0299999999999994</v>
      </c>
      <c r="D13" s="58">
        <f t="shared" si="13"/>
        <v>1.0299999999999994</v>
      </c>
      <c r="E13" s="59">
        <f t="shared" si="3"/>
        <v>1.1123599999999998</v>
      </c>
      <c r="F13" s="38">
        <v>1</v>
      </c>
      <c r="G13" s="60">
        <f t="shared" si="4"/>
        <v>1.1801027239999984</v>
      </c>
      <c r="H13" s="39">
        <f t="shared" si="5"/>
        <v>2.6390158215457897</v>
      </c>
      <c r="I13" s="40">
        <f t="shared" si="6"/>
        <v>1.4000000000000008</v>
      </c>
      <c r="J13" s="40">
        <v>7</v>
      </c>
      <c r="K13" s="47">
        <f t="shared" si="0"/>
        <v>35</v>
      </c>
      <c r="L13" s="40">
        <v>1</v>
      </c>
      <c r="N13" s="41">
        <f t="shared" si="1"/>
        <v>1</v>
      </c>
      <c r="O13" s="41">
        <f t="shared" si="7"/>
        <v>35</v>
      </c>
      <c r="P13" s="41">
        <f t="shared" si="8"/>
        <v>131.95079107728949</v>
      </c>
      <c r="Q13" s="41">
        <f t="shared" si="9"/>
        <v>3.1946563002834627</v>
      </c>
      <c r="R13" s="45">
        <f t="shared" si="2"/>
        <v>3.7700226022082712</v>
      </c>
    </row>
    <row r="14" spans="1:20">
      <c r="A14" s="58">
        <f t="shared" si="10"/>
        <v>0.10700000000000001</v>
      </c>
      <c r="B14" s="58">
        <f t="shared" si="11"/>
        <v>2.0699999999999985</v>
      </c>
      <c r="C14" s="58">
        <f t="shared" si="12"/>
        <v>1.0349999999999993</v>
      </c>
      <c r="D14" s="58">
        <f t="shared" si="13"/>
        <v>1.0349999999999993</v>
      </c>
      <c r="E14" s="59">
        <f t="shared" si="3"/>
        <v>1.11449</v>
      </c>
      <c r="F14" s="38">
        <v>1</v>
      </c>
      <c r="G14" s="60">
        <f t="shared" si="4"/>
        <v>1.1938695502499981</v>
      </c>
      <c r="H14" s="39">
        <f t="shared" si="5"/>
        <v>3.0314331330207978</v>
      </c>
      <c r="I14" s="40">
        <f t="shared" si="6"/>
        <v>1.600000000000001</v>
      </c>
      <c r="J14" s="40">
        <v>8</v>
      </c>
      <c r="K14" s="47">
        <f t="shared" si="0"/>
        <v>40</v>
      </c>
      <c r="L14" s="40">
        <v>1</v>
      </c>
      <c r="N14" s="41">
        <f t="shared" si="1"/>
        <v>1</v>
      </c>
      <c r="O14" s="41">
        <f t="shared" si="7"/>
        <v>40</v>
      </c>
      <c r="P14" s="41">
        <f t="shared" si="8"/>
        <v>151.57165665103989</v>
      </c>
      <c r="Q14" s="41">
        <f t="shared" si="9"/>
        <v>3.173957670235005</v>
      </c>
      <c r="R14" s="45">
        <f t="shared" si="2"/>
        <v>3.7892914162759972</v>
      </c>
    </row>
    <row r="15" spans="1:20">
      <c r="A15" s="58">
        <f t="shared" si="10"/>
        <v>0.10800000000000001</v>
      </c>
      <c r="B15" s="58">
        <f t="shared" si="11"/>
        <v>2.0799999999999983</v>
      </c>
      <c r="C15" s="58">
        <f t="shared" si="12"/>
        <v>1.0399999999999991</v>
      </c>
      <c r="D15" s="58">
        <f t="shared" si="13"/>
        <v>1.0399999999999991</v>
      </c>
      <c r="E15" s="59">
        <f t="shared" si="3"/>
        <v>1.1166399999999999</v>
      </c>
      <c r="F15" s="38">
        <v>1</v>
      </c>
      <c r="G15" s="60">
        <f t="shared" si="4"/>
        <v>1.2077578239999978</v>
      </c>
      <c r="H15" s="39">
        <f t="shared" si="5"/>
        <v>3.4822022531844987</v>
      </c>
      <c r="I15" s="40">
        <f t="shared" si="6"/>
        <v>1.8000000000000009</v>
      </c>
      <c r="J15" s="40">
        <v>9</v>
      </c>
      <c r="K15" s="47">
        <f t="shared" si="0"/>
        <v>45</v>
      </c>
      <c r="L15" s="40">
        <v>1</v>
      </c>
      <c r="N15" s="41">
        <f t="shared" si="1"/>
        <v>1</v>
      </c>
      <c r="O15" s="41">
        <f t="shared" si="7"/>
        <v>45</v>
      </c>
      <c r="P15" s="41">
        <f t="shared" si="8"/>
        <v>174.11011265922494</v>
      </c>
      <c r="Q15" s="41">
        <f t="shared" si="9"/>
        <v>3.2035508590913091</v>
      </c>
      <c r="R15" s="45">
        <f t="shared" si="2"/>
        <v>3.8691136146494429</v>
      </c>
    </row>
    <row r="16" spans="1:20">
      <c r="A16" s="58">
        <f t="shared" si="10"/>
        <v>0.10900000000000001</v>
      </c>
      <c r="B16" s="58">
        <f t="shared" si="11"/>
        <v>2.0899999999999981</v>
      </c>
      <c r="C16" s="58">
        <f t="shared" si="12"/>
        <v>1.044999999999999</v>
      </c>
      <c r="D16" s="58">
        <f t="shared" si="13"/>
        <v>1.044999999999999</v>
      </c>
      <c r="E16" s="59">
        <f t="shared" si="3"/>
        <v>1.1188099999999999</v>
      </c>
      <c r="F16" s="38">
        <v>1</v>
      </c>
      <c r="G16" s="60">
        <f t="shared" si="4"/>
        <v>1.2217684902499975</v>
      </c>
      <c r="H16" s="39">
        <f t="shared" si="5"/>
        <v>4.0000000000000027</v>
      </c>
      <c r="I16" s="40">
        <f t="shared" si="6"/>
        <v>2.0000000000000009</v>
      </c>
      <c r="J16" s="48">
        <v>10</v>
      </c>
      <c r="K16" s="47">
        <f t="shared" si="0"/>
        <v>50</v>
      </c>
      <c r="L16" s="49">
        <v>2</v>
      </c>
      <c r="N16" s="41">
        <f t="shared" si="1"/>
        <v>2</v>
      </c>
      <c r="O16" s="41">
        <f t="shared" si="7"/>
        <v>100</v>
      </c>
      <c r="P16" s="41">
        <f t="shared" si="8"/>
        <v>200.00000000000014</v>
      </c>
      <c r="Q16" s="41">
        <f t="shared" si="9"/>
        <v>1.6369713378274822</v>
      </c>
      <c r="R16" s="45">
        <f t="shared" si="2"/>
        <v>2.0000000000000013</v>
      </c>
    </row>
    <row r="17" spans="1:18">
      <c r="A17" s="58">
        <f t="shared" si="10"/>
        <v>0.11000000000000001</v>
      </c>
      <c r="B17" s="58">
        <f t="shared" si="11"/>
        <v>2.0999999999999979</v>
      </c>
      <c r="C17" s="58">
        <f t="shared" si="12"/>
        <v>1.0499999999999989</v>
      </c>
      <c r="D17" s="58">
        <f t="shared" si="13"/>
        <v>1.0499999999999989</v>
      </c>
      <c r="E17" s="59">
        <f t="shared" si="3"/>
        <v>1.1209999999999998</v>
      </c>
      <c r="F17" s="38">
        <v>1</v>
      </c>
      <c r="G17" s="60">
        <f t="shared" si="4"/>
        <v>1.2359024999999972</v>
      </c>
      <c r="H17" s="39">
        <f t="shared" si="5"/>
        <v>4.5947934199881431</v>
      </c>
      <c r="I17" s="40">
        <f t="shared" si="6"/>
        <v>2.2000000000000011</v>
      </c>
      <c r="J17" s="40">
        <v>11</v>
      </c>
      <c r="K17" s="47">
        <f t="shared" si="0"/>
        <v>55</v>
      </c>
      <c r="L17" s="40">
        <v>1</v>
      </c>
      <c r="N17" s="41">
        <f t="shared" si="1"/>
        <v>2</v>
      </c>
      <c r="O17" s="41">
        <f t="shared" si="7"/>
        <v>110</v>
      </c>
      <c r="P17" s="41">
        <f t="shared" si="8"/>
        <v>229.73967099940717</v>
      </c>
      <c r="Q17" s="41">
        <f t="shared" si="9"/>
        <v>1.6898925794154305</v>
      </c>
      <c r="R17" s="45">
        <f t="shared" si="2"/>
        <v>2.0885424636309744</v>
      </c>
    </row>
    <row r="18" spans="1:18">
      <c r="A18" s="58">
        <f t="shared" si="10"/>
        <v>0.11100000000000002</v>
      </c>
      <c r="B18" s="58">
        <f t="shared" si="11"/>
        <v>2.1099999999999977</v>
      </c>
      <c r="C18" s="58">
        <f t="shared" si="12"/>
        <v>1.0549999999999988</v>
      </c>
      <c r="D18" s="58">
        <f t="shared" si="13"/>
        <v>1.0549999999999988</v>
      </c>
      <c r="E18" s="59">
        <f t="shared" si="3"/>
        <v>1.1232099999999998</v>
      </c>
      <c r="F18" s="38">
        <v>1</v>
      </c>
      <c r="G18" s="60">
        <f t="shared" si="4"/>
        <v>1.250160810249997</v>
      </c>
      <c r="H18" s="39">
        <f t="shared" si="5"/>
        <v>5.2780316430915812</v>
      </c>
      <c r="I18" s="40">
        <f t="shared" si="6"/>
        <v>2.4000000000000012</v>
      </c>
      <c r="J18" s="40">
        <v>12</v>
      </c>
      <c r="K18" s="47">
        <f t="shared" si="0"/>
        <v>60</v>
      </c>
      <c r="L18" s="40">
        <v>1</v>
      </c>
      <c r="N18" s="41">
        <f t="shared" si="1"/>
        <v>2</v>
      </c>
      <c r="O18" s="41">
        <f t="shared" si="7"/>
        <v>120</v>
      </c>
      <c r="P18" s="41">
        <f t="shared" si="8"/>
        <v>263.90158215457905</v>
      </c>
      <c r="Q18" s="41">
        <f t="shared" si="9"/>
        <v>1.7591175737210836</v>
      </c>
      <c r="R18" s="45">
        <f t="shared" si="2"/>
        <v>2.1991798512881586</v>
      </c>
    </row>
    <row r="19" spans="1:18">
      <c r="A19" s="58">
        <f t="shared" si="10"/>
        <v>0.11200000000000002</v>
      </c>
      <c r="B19" s="58">
        <f t="shared" si="11"/>
        <v>2.1199999999999974</v>
      </c>
      <c r="C19" s="58">
        <f t="shared" si="12"/>
        <v>1.0599999999999987</v>
      </c>
      <c r="D19" s="58">
        <f t="shared" si="13"/>
        <v>1.0599999999999987</v>
      </c>
      <c r="E19" s="59">
        <f t="shared" si="3"/>
        <v>1.1254399999999998</v>
      </c>
      <c r="F19" s="38">
        <v>1</v>
      </c>
      <c r="G19" s="60">
        <f t="shared" si="4"/>
        <v>1.2645443839999968</v>
      </c>
      <c r="H19" s="39">
        <f t="shared" si="5"/>
        <v>6.0628662660415973</v>
      </c>
      <c r="I19" s="40">
        <f t="shared" si="6"/>
        <v>2.6000000000000014</v>
      </c>
      <c r="J19" s="40">
        <v>13</v>
      </c>
      <c r="K19" s="47">
        <f t="shared" si="0"/>
        <v>65</v>
      </c>
      <c r="L19" s="40">
        <v>1</v>
      </c>
      <c r="N19" s="41">
        <f t="shared" si="1"/>
        <v>2</v>
      </c>
      <c r="O19" s="41">
        <f t="shared" si="7"/>
        <v>130</v>
      </c>
      <c r="P19" s="41">
        <f t="shared" si="8"/>
        <v>303.14331330207989</v>
      </c>
      <c r="Q19" s="41">
        <f t="shared" si="9"/>
        <v>1.8440409607522608</v>
      </c>
      <c r="R19" s="45">
        <f t="shared" si="2"/>
        <v>2.3318716407852298</v>
      </c>
    </row>
    <row r="20" spans="1:18">
      <c r="A20" s="58">
        <f t="shared" si="10"/>
        <v>0.11300000000000002</v>
      </c>
      <c r="B20" s="58">
        <f t="shared" si="11"/>
        <v>2.1299999999999972</v>
      </c>
      <c r="C20" s="58">
        <f t="shared" si="12"/>
        <v>1.0649999999999986</v>
      </c>
      <c r="D20" s="58">
        <f t="shared" si="13"/>
        <v>1.0649999999999986</v>
      </c>
      <c r="E20" s="59">
        <f t="shared" si="3"/>
        <v>1.1276899999999996</v>
      </c>
      <c r="F20" s="38">
        <v>1</v>
      </c>
      <c r="G20" s="60">
        <f t="shared" si="4"/>
        <v>1.2790541902499963</v>
      </c>
      <c r="H20" s="39">
        <f t="shared" si="5"/>
        <v>6.9644045063689983</v>
      </c>
      <c r="I20" s="40">
        <f t="shared" si="6"/>
        <v>2.8000000000000012</v>
      </c>
      <c r="J20" s="40">
        <v>14</v>
      </c>
      <c r="K20" s="47">
        <f t="shared" si="0"/>
        <v>70</v>
      </c>
      <c r="L20" s="40">
        <v>1</v>
      </c>
      <c r="N20" s="41">
        <f t="shared" si="1"/>
        <v>2</v>
      </c>
      <c r="O20" s="41">
        <f t="shared" si="7"/>
        <v>140</v>
      </c>
      <c r="P20" s="41">
        <f t="shared" si="8"/>
        <v>348.22022531844993</v>
      </c>
      <c r="Q20" s="41">
        <f t="shared" si="9"/>
        <v>1.9446301358170472</v>
      </c>
      <c r="R20" s="45">
        <f t="shared" si="2"/>
        <v>2.4872873237032138</v>
      </c>
    </row>
    <row r="21" spans="1:18">
      <c r="A21" s="58">
        <f t="shared" si="10"/>
        <v>0.11400000000000002</v>
      </c>
      <c r="B21" s="58">
        <f t="shared" si="11"/>
        <v>2.139999999999997</v>
      </c>
      <c r="C21" s="58">
        <f t="shared" si="12"/>
        <v>1.0699999999999985</v>
      </c>
      <c r="D21" s="58">
        <f t="shared" si="13"/>
        <v>1.0699999999999985</v>
      </c>
      <c r="E21" s="59">
        <f t="shared" si="3"/>
        <v>1.1299599999999996</v>
      </c>
      <c r="F21" s="50">
        <v>2.0750000000000002</v>
      </c>
      <c r="G21" s="60">
        <f t="shared" si="4"/>
        <v>1.2936912039999959</v>
      </c>
      <c r="H21" s="39">
        <f t="shared" si="5"/>
        <v>8.0000000000000071</v>
      </c>
      <c r="I21" s="40">
        <f t="shared" si="6"/>
        <v>3.0000000000000013</v>
      </c>
      <c r="J21" s="40">
        <v>15</v>
      </c>
      <c r="K21" s="47">
        <f t="shared" si="0"/>
        <v>75</v>
      </c>
      <c r="L21" s="40">
        <v>1</v>
      </c>
      <c r="N21" s="41">
        <f t="shared" si="1"/>
        <v>2</v>
      </c>
      <c r="O21" s="41">
        <f t="shared" si="7"/>
        <v>150</v>
      </c>
      <c r="P21" s="41">
        <f t="shared" si="8"/>
        <v>400.00000000000034</v>
      </c>
      <c r="Q21" s="41">
        <f t="shared" si="9"/>
        <v>4.2771670057156514</v>
      </c>
      <c r="R21" s="45">
        <f t="shared" si="2"/>
        <v>2.6666666666666687</v>
      </c>
    </row>
    <row r="22" spans="1:18">
      <c r="A22" s="58">
        <f t="shared" si="10"/>
        <v>0.11500000000000002</v>
      </c>
      <c r="B22" s="58">
        <f t="shared" si="11"/>
        <v>2.1499999999999968</v>
      </c>
      <c r="C22" s="58">
        <f t="shared" si="12"/>
        <v>1.0749999999999984</v>
      </c>
      <c r="D22" s="58">
        <f t="shared" si="13"/>
        <v>1.0749999999999984</v>
      </c>
      <c r="E22" s="59">
        <f t="shared" si="3"/>
        <v>1.1322499999999998</v>
      </c>
      <c r="F22" s="50">
        <v>2.0750000000000002</v>
      </c>
      <c r="G22" s="60">
        <f t="shared" si="4"/>
        <v>1.3084564062499957</v>
      </c>
      <c r="H22" s="39">
        <f t="shared" si="5"/>
        <v>9.1895868399762897</v>
      </c>
      <c r="I22" s="40">
        <f t="shared" si="6"/>
        <v>3.200000000000002</v>
      </c>
      <c r="J22" s="40">
        <v>16</v>
      </c>
      <c r="K22" s="47">
        <f t="shared" si="0"/>
        <v>80</v>
      </c>
      <c r="L22" s="40">
        <v>1</v>
      </c>
      <c r="N22" s="41">
        <f t="shared" si="1"/>
        <v>2</v>
      </c>
      <c r="O22" s="41">
        <f t="shared" si="7"/>
        <v>160</v>
      </c>
      <c r="P22" s="41">
        <f t="shared" si="8"/>
        <v>459.4793419988145</v>
      </c>
      <c r="Q22" s="41">
        <f t="shared" si="9"/>
        <v>4.5541239953305821</v>
      </c>
      <c r="R22" s="45">
        <f t="shared" si="2"/>
        <v>2.8717458874925907</v>
      </c>
    </row>
    <row r="23" spans="1:18">
      <c r="A23" s="58">
        <f t="shared" si="10"/>
        <v>0.11600000000000002</v>
      </c>
      <c r="B23" s="58">
        <f t="shared" si="11"/>
        <v>2.1599999999999966</v>
      </c>
      <c r="C23" s="58">
        <f t="shared" si="12"/>
        <v>1.0799999999999983</v>
      </c>
      <c r="D23" s="58">
        <f t="shared" si="13"/>
        <v>1.0799999999999983</v>
      </c>
      <c r="E23" s="59">
        <f t="shared" si="3"/>
        <v>1.1345599999999996</v>
      </c>
      <c r="F23" s="50">
        <v>2.0750000000000002</v>
      </c>
      <c r="G23" s="60">
        <f t="shared" si="4"/>
        <v>1.3233507839999954</v>
      </c>
      <c r="H23" s="39">
        <f t="shared" si="5"/>
        <v>10.556063286183166</v>
      </c>
      <c r="I23" s="40">
        <f t="shared" si="6"/>
        <v>3.4000000000000017</v>
      </c>
      <c r="J23" s="40">
        <v>17</v>
      </c>
      <c r="K23" s="47">
        <f t="shared" si="0"/>
        <v>85</v>
      </c>
      <c r="L23" s="40">
        <v>1</v>
      </c>
      <c r="N23" s="41">
        <f t="shared" si="1"/>
        <v>2</v>
      </c>
      <c r="O23" s="41">
        <f t="shared" si="7"/>
        <v>170</v>
      </c>
      <c r="P23" s="41">
        <f t="shared" si="8"/>
        <v>527.80316430915832</v>
      </c>
      <c r="Q23" s="41">
        <f t="shared" si="9"/>
        <v>4.8681750953401712</v>
      </c>
      <c r="R23" s="45">
        <f t="shared" si="2"/>
        <v>3.1047244959362255</v>
      </c>
    </row>
    <row r="24" spans="1:18">
      <c r="A24" s="58">
        <f t="shared" si="10"/>
        <v>0.11700000000000002</v>
      </c>
      <c r="B24" s="58">
        <f t="shared" si="11"/>
        <v>2.1699999999999964</v>
      </c>
      <c r="C24" s="58">
        <f t="shared" si="12"/>
        <v>1.0849999999999982</v>
      </c>
      <c r="D24" s="58">
        <f t="shared" si="13"/>
        <v>1.0849999999999982</v>
      </c>
      <c r="E24" s="59">
        <f t="shared" si="3"/>
        <v>1.1368899999999997</v>
      </c>
      <c r="F24" s="50">
        <v>2.0750000000000002</v>
      </c>
      <c r="G24" s="60">
        <f t="shared" si="4"/>
        <v>1.3383753302499952</v>
      </c>
      <c r="H24" s="39">
        <f t="shared" si="5"/>
        <v>12.125732532083198</v>
      </c>
      <c r="I24" s="40">
        <f t="shared" si="6"/>
        <v>3.6000000000000019</v>
      </c>
      <c r="J24" s="40">
        <v>18</v>
      </c>
      <c r="K24" s="47">
        <f t="shared" si="0"/>
        <v>90</v>
      </c>
      <c r="L24" s="40">
        <v>1</v>
      </c>
      <c r="N24" s="41">
        <f t="shared" si="1"/>
        <v>2</v>
      </c>
      <c r="O24" s="41">
        <f t="shared" si="7"/>
        <v>180</v>
      </c>
      <c r="P24" s="41">
        <f t="shared" si="8"/>
        <v>606.28662660415989</v>
      </c>
      <c r="Q24" s="41">
        <f t="shared" si="9"/>
        <v>5.2221057450496984</v>
      </c>
      <c r="R24" s="45">
        <f t="shared" si="2"/>
        <v>3.3682590366897771</v>
      </c>
    </row>
    <row r="25" spans="1:18">
      <c r="A25" s="58">
        <f t="shared" si="10"/>
        <v>0.11800000000000002</v>
      </c>
      <c r="B25" s="58">
        <f t="shared" si="11"/>
        <v>2.1799999999999962</v>
      </c>
      <c r="C25" s="58">
        <f t="shared" si="12"/>
        <v>1.0899999999999981</v>
      </c>
      <c r="D25" s="58">
        <f t="shared" si="13"/>
        <v>1.0899999999999981</v>
      </c>
      <c r="E25" s="59">
        <f t="shared" si="3"/>
        <v>1.1392399999999996</v>
      </c>
      <c r="F25" s="50">
        <v>2.0750000000000002</v>
      </c>
      <c r="G25" s="60">
        <f t="shared" si="4"/>
        <v>1.3535310439999948</v>
      </c>
      <c r="H25" s="39">
        <f t="shared" si="5"/>
        <v>13.928809012738004</v>
      </c>
      <c r="I25" s="40">
        <f t="shared" si="6"/>
        <v>3.800000000000002</v>
      </c>
      <c r="J25" s="40">
        <v>19</v>
      </c>
      <c r="K25" s="47">
        <f t="shared" si="0"/>
        <v>95</v>
      </c>
      <c r="L25" s="40">
        <v>1</v>
      </c>
      <c r="N25" s="41">
        <f t="shared" si="1"/>
        <v>2</v>
      </c>
      <c r="O25" s="41">
        <f t="shared" si="7"/>
        <v>190</v>
      </c>
      <c r="P25" s="41">
        <f t="shared" si="8"/>
        <v>696.44045063690021</v>
      </c>
      <c r="Q25" s="41">
        <f t="shared" si="9"/>
        <v>5.6192747479873661</v>
      </c>
      <c r="R25" s="45">
        <f t="shared" si="2"/>
        <v>3.6654760559836852</v>
      </c>
    </row>
    <row r="26" spans="1:18">
      <c r="A26" s="58">
        <f t="shared" si="10"/>
        <v>0.11900000000000002</v>
      </c>
      <c r="B26" s="58">
        <f t="shared" si="11"/>
        <v>2.1899999999999959</v>
      </c>
      <c r="C26" s="58">
        <f t="shared" si="12"/>
        <v>1.094999999999998</v>
      </c>
      <c r="D26" s="58">
        <f t="shared" si="13"/>
        <v>1.094999999999998</v>
      </c>
      <c r="E26" s="59">
        <f t="shared" si="3"/>
        <v>1.1416099999999996</v>
      </c>
      <c r="F26" s="50">
        <v>2.0750000000000002</v>
      </c>
      <c r="G26" s="60">
        <f t="shared" si="4"/>
        <v>1.3688189302499942</v>
      </c>
      <c r="H26" s="39">
        <f t="shared" si="5"/>
        <v>16.000000000000021</v>
      </c>
      <c r="I26" s="40">
        <f t="shared" si="6"/>
        <v>4.0000000000000018</v>
      </c>
      <c r="J26" s="48">
        <v>20</v>
      </c>
      <c r="K26" s="47">
        <f t="shared" si="0"/>
        <v>100</v>
      </c>
      <c r="L26" s="40">
        <v>2</v>
      </c>
      <c r="N26" s="41">
        <f t="shared" si="1"/>
        <v>4</v>
      </c>
      <c r="O26" s="41">
        <f t="shared" si="7"/>
        <v>400</v>
      </c>
      <c r="P26" s="41">
        <f t="shared" si="8"/>
        <v>800.00000000000102</v>
      </c>
      <c r="Q26" s="41">
        <f t="shared" si="9"/>
        <v>3.0318107883283516</v>
      </c>
      <c r="R26" s="45">
        <f t="shared" si="2"/>
        <v>2.0000000000000027</v>
      </c>
    </row>
    <row r="27" spans="1:18">
      <c r="A27" s="58">
        <f t="shared" si="10"/>
        <v>0.12000000000000002</v>
      </c>
      <c r="B27" s="58">
        <f t="shared" si="11"/>
        <v>2.1999999999999957</v>
      </c>
      <c r="C27" s="58">
        <f t="shared" si="12"/>
        <v>1.0999999999999979</v>
      </c>
      <c r="D27" s="58">
        <f t="shared" si="13"/>
        <v>1.0999999999999979</v>
      </c>
      <c r="E27" s="59">
        <f t="shared" si="3"/>
        <v>1.1439999999999995</v>
      </c>
      <c r="F27" s="50">
        <v>2.0750000000000002</v>
      </c>
      <c r="G27" s="60">
        <f t="shared" si="4"/>
        <v>1.3842399999999941</v>
      </c>
      <c r="H27" s="39">
        <f t="shared" si="5"/>
        <v>18.379173679952583</v>
      </c>
      <c r="I27" s="40">
        <f t="shared" si="6"/>
        <v>4.200000000000002</v>
      </c>
      <c r="J27" s="40">
        <v>21</v>
      </c>
      <c r="K27" s="47">
        <f t="shared" si="0"/>
        <v>105</v>
      </c>
      <c r="L27" s="40">
        <v>1</v>
      </c>
      <c r="N27" s="41">
        <f t="shared" si="1"/>
        <v>4</v>
      </c>
      <c r="O27" s="41">
        <f t="shared" si="7"/>
        <v>420</v>
      </c>
      <c r="P27" s="41">
        <f t="shared" si="8"/>
        <v>918.95868399762912</v>
      </c>
      <c r="Q27" s="41">
        <f t="shared" si="9"/>
        <v>3.2798456180442983</v>
      </c>
      <c r="R27" s="45">
        <f t="shared" si="2"/>
        <v>2.1879968666610217</v>
      </c>
    </row>
    <row r="28" spans="1:18">
      <c r="A28" s="58">
        <f t="shared" si="10"/>
        <v>0.12100000000000002</v>
      </c>
      <c r="B28" s="58">
        <f t="shared" si="11"/>
        <v>2.2099999999999955</v>
      </c>
      <c r="C28" s="58">
        <f t="shared" si="12"/>
        <v>1.1049999999999978</v>
      </c>
      <c r="D28" s="58">
        <f t="shared" si="13"/>
        <v>1.1049999999999978</v>
      </c>
      <c r="E28" s="59">
        <f t="shared" si="3"/>
        <v>1.1464099999999995</v>
      </c>
      <c r="F28" s="50">
        <v>2.0750000000000002</v>
      </c>
      <c r="G28" s="60">
        <f t="shared" si="4"/>
        <v>1.3997952702499936</v>
      </c>
      <c r="H28" s="39">
        <f t="shared" si="5"/>
        <v>21.112126572366336</v>
      </c>
      <c r="I28" s="40">
        <f t="shared" si="6"/>
        <v>4.4000000000000021</v>
      </c>
      <c r="J28" s="40">
        <v>22</v>
      </c>
      <c r="K28" s="47">
        <f t="shared" si="0"/>
        <v>110</v>
      </c>
      <c r="L28" s="40">
        <v>1</v>
      </c>
      <c r="N28" s="41">
        <f t="shared" si="1"/>
        <v>4</v>
      </c>
      <c r="O28" s="41">
        <f t="shared" si="7"/>
        <v>440</v>
      </c>
      <c r="P28" s="41">
        <f t="shared" si="8"/>
        <v>1055.6063286183169</v>
      </c>
      <c r="Q28" s="41">
        <f t="shared" si="9"/>
        <v>3.5563368353596649</v>
      </c>
      <c r="R28" s="45">
        <f t="shared" si="2"/>
        <v>2.3991052923143563</v>
      </c>
    </row>
    <row r="29" spans="1:18">
      <c r="A29" s="58">
        <f t="shared" si="10"/>
        <v>0.12200000000000003</v>
      </c>
      <c r="B29" s="58">
        <f t="shared" si="11"/>
        <v>2.2199999999999953</v>
      </c>
      <c r="C29" s="58">
        <f t="shared" si="12"/>
        <v>1.1099999999999977</v>
      </c>
      <c r="D29" s="58">
        <f t="shared" si="13"/>
        <v>1.1099999999999977</v>
      </c>
      <c r="E29" s="59">
        <f t="shared" si="3"/>
        <v>1.1488399999999994</v>
      </c>
      <c r="F29" s="50">
        <v>2.0750000000000002</v>
      </c>
      <c r="G29" s="60">
        <f t="shared" si="4"/>
        <v>1.4154857639999934</v>
      </c>
      <c r="H29" s="39">
        <f t="shared" si="5"/>
        <v>24.251465064166407</v>
      </c>
      <c r="I29" s="40">
        <f t="shared" si="6"/>
        <v>4.6000000000000023</v>
      </c>
      <c r="J29" s="40">
        <v>23</v>
      </c>
      <c r="K29" s="47">
        <f t="shared" si="0"/>
        <v>115</v>
      </c>
      <c r="L29" s="40">
        <v>1</v>
      </c>
      <c r="N29" s="41">
        <f t="shared" si="1"/>
        <v>4</v>
      </c>
      <c r="O29" s="41">
        <f t="shared" si="7"/>
        <v>460</v>
      </c>
      <c r="P29" s="41">
        <f t="shared" si="8"/>
        <v>1212.5732532083202</v>
      </c>
      <c r="Q29" s="41">
        <f t="shared" si="9"/>
        <v>3.8642280428431635</v>
      </c>
      <c r="R29" s="45">
        <f t="shared" si="2"/>
        <v>2.6360288113224355</v>
      </c>
    </row>
    <row r="30" spans="1:18">
      <c r="A30" s="58">
        <f t="shared" si="10"/>
        <v>0.12300000000000003</v>
      </c>
      <c r="B30" s="58">
        <f t="shared" si="11"/>
        <v>2.2299999999999951</v>
      </c>
      <c r="C30" s="58">
        <f t="shared" si="12"/>
        <v>1.1149999999999975</v>
      </c>
      <c r="D30" s="58">
        <f t="shared" si="13"/>
        <v>1.1149999999999975</v>
      </c>
      <c r="E30" s="59">
        <f t="shared" si="3"/>
        <v>1.1512899999999995</v>
      </c>
      <c r="F30" s="50">
        <v>2.0750000000000002</v>
      </c>
      <c r="G30" s="60">
        <f t="shared" si="4"/>
        <v>1.4313125102499933</v>
      </c>
      <c r="H30" s="39">
        <f t="shared" si="5"/>
        <v>27.857618025476015</v>
      </c>
      <c r="I30" s="40">
        <f t="shared" si="6"/>
        <v>4.8000000000000025</v>
      </c>
      <c r="J30" s="40">
        <v>24</v>
      </c>
      <c r="K30" s="47">
        <f t="shared" si="0"/>
        <v>120</v>
      </c>
      <c r="L30" s="40">
        <v>1</v>
      </c>
      <c r="N30" s="41">
        <f t="shared" si="1"/>
        <v>4</v>
      </c>
      <c r="O30" s="41">
        <f t="shared" si="7"/>
        <v>480</v>
      </c>
      <c r="P30" s="41">
        <f t="shared" si="8"/>
        <v>1392.8809012738006</v>
      </c>
      <c r="Q30" s="41">
        <f t="shared" si="9"/>
        <v>4.2068437323631853</v>
      </c>
      <c r="R30" s="45">
        <f t="shared" si="2"/>
        <v>2.9018352109870849</v>
      </c>
    </row>
    <row r="31" spans="1:18">
      <c r="A31" s="58">
        <f t="shared" si="10"/>
        <v>0.12400000000000003</v>
      </c>
      <c r="B31" s="58">
        <f t="shared" si="11"/>
        <v>2.2399999999999949</v>
      </c>
      <c r="C31" s="58">
        <f t="shared" si="12"/>
        <v>1.1199999999999974</v>
      </c>
      <c r="D31" s="58">
        <f t="shared" si="13"/>
        <v>1.1199999999999974</v>
      </c>
      <c r="E31" s="59">
        <f t="shared" si="3"/>
        <v>1.1537599999999995</v>
      </c>
      <c r="F31" s="50">
        <v>2.0750000000000002</v>
      </c>
      <c r="G31" s="60">
        <f t="shared" si="4"/>
        <v>1.4472765439999926</v>
      </c>
      <c r="H31" s="39">
        <f t="shared" si="5"/>
        <v>32.000000000000057</v>
      </c>
      <c r="I31" s="40">
        <f t="shared" si="6"/>
        <v>5.0000000000000027</v>
      </c>
      <c r="J31" s="40">
        <v>25</v>
      </c>
      <c r="K31" s="47">
        <f t="shared" si="0"/>
        <v>125</v>
      </c>
      <c r="L31" s="40">
        <v>1</v>
      </c>
      <c r="N31" s="41">
        <f t="shared" si="1"/>
        <v>4</v>
      </c>
      <c r="O31" s="41">
        <f t="shared" si="7"/>
        <v>500</v>
      </c>
      <c r="P31" s="41">
        <f t="shared" si="8"/>
        <v>1600.0000000000027</v>
      </c>
      <c r="Q31" s="41">
        <f t="shared" si="9"/>
        <v>4.5879275992743827</v>
      </c>
      <c r="R31" s="45">
        <f t="shared" si="2"/>
        <v>3.2000000000000055</v>
      </c>
    </row>
    <row r="32" spans="1:18">
      <c r="A32" s="58">
        <f t="shared" si="10"/>
        <v>0.12500000000000003</v>
      </c>
      <c r="B32" s="58">
        <f t="shared" si="11"/>
        <v>2.2499999999999947</v>
      </c>
      <c r="C32" s="58">
        <f t="shared" si="12"/>
        <v>1.1249999999999973</v>
      </c>
      <c r="D32" s="58">
        <f t="shared" si="13"/>
        <v>1.1249999999999973</v>
      </c>
      <c r="E32" s="59">
        <f t="shared" si="3"/>
        <v>1.1562499999999993</v>
      </c>
      <c r="F32" s="50">
        <v>2.0750000000000002</v>
      </c>
      <c r="G32" s="60">
        <f t="shared" si="4"/>
        <v>1.4633789062499922</v>
      </c>
      <c r="H32" s="39">
        <f t="shared" si="5"/>
        <v>36.75834735990518</v>
      </c>
      <c r="I32" s="40">
        <f t="shared" si="6"/>
        <v>5.2000000000000028</v>
      </c>
      <c r="J32" s="40">
        <v>26</v>
      </c>
      <c r="K32" s="47">
        <f t="shared" si="0"/>
        <v>130</v>
      </c>
      <c r="L32" s="40">
        <v>1</v>
      </c>
      <c r="N32" s="41">
        <f t="shared" si="1"/>
        <v>4</v>
      </c>
      <c r="O32" s="41">
        <f t="shared" si="7"/>
        <v>520</v>
      </c>
      <c r="P32" s="41">
        <f t="shared" si="8"/>
        <v>1837.9173679952589</v>
      </c>
      <c r="Q32" s="41">
        <f t="shared" si="9"/>
        <v>5.0116871018664133</v>
      </c>
      <c r="R32" s="45">
        <f t="shared" si="2"/>
        <v>3.5344564769139595</v>
      </c>
    </row>
    <row r="33" spans="1:18">
      <c r="A33" s="58">
        <f t="shared" si="10"/>
        <v>0.12600000000000003</v>
      </c>
      <c r="B33" s="58">
        <f t="shared" si="11"/>
        <v>2.2599999999999945</v>
      </c>
      <c r="C33" s="58">
        <f t="shared" si="12"/>
        <v>1.1299999999999972</v>
      </c>
      <c r="D33" s="58">
        <f t="shared" si="13"/>
        <v>1.1299999999999972</v>
      </c>
      <c r="E33" s="59">
        <f t="shared" si="3"/>
        <v>1.1587599999999993</v>
      </c>
      <c r="F33" s="50">
        <v>2.0750000000000002</v>
      </c>
      <c r="G33" s="60">
        <f t="shared" si="4"/>
        <v>1.4796206439999919</v>
      </c>
      <c r="H33" s="39">
        <f t="shared" si="5"/>
        <v>42.224253144732685</v>
      </c>
      <c r="I33" s="40">
        <f t="shared" si="6"/>
        <v>5.400000000000003</v>
      </c>
      <c r="J33" s="40">
        <v>27</v>
      </c>
      <c r="K33" s="47">
        <f t="shared" si="0"/>
        <v>135</v>
      </c>
      <c r="L33" s="40">
        <v>1</v>
      </c>
      <c r="N33" s="41">
        <f t="shared" si="1"/>
        <v>4</v>
      </c>
      <c r="O33" s="41">
        <f t="shared" si="7"/>
        <v>540</v>
      </c>
      <c r="P33" s="41">
        <f t="shared" si="8"/>
        <v>2111.2126572366342</v>
      </c>
      <c r="Q33" s="41">
        <f t="shared" si="9"/>
        <v>5.4828446406059062</v>
      </c>
      <c r="R33" s="45">
        <f t="shared" si="2"/>
        <v>3.9096530689567301</v>
      </c>
    </row>
    <row r="34" spans="1:18">
      <c r="A34" s="58">
        <f t="shared" si="10"/>
        <v>0.12700000000000003</v>
      </c>
      <c r="B34" s="58">
        <f t="shared" si="11"/>
        <v>2.2699999999999942</v>
      </c>
      <c r="C34" s="58">
        <f t="shared" si="12"/>
        <v>1.1349999999999971</v>
      </c>
      <c r="D34" s="58">
        <f t="shared" si="13"/>
        <v>1.1349999999999971</v>
      </c>
      <c r="E34" s="59">
        <f t="shared" si="3"/>
        <v>1.1612899999999993</v>
      </c>
      <c r="F34" s="50">
        <v>2.0750000000000002</v>
      </c>
      <c r="G34" s="60">
        <f t="shared" si="4"/>
        <v>1.4960028102499916</v>
      </c>
      <c r="H34" s="39">
        <f t="shared" si="5"/>
        <v>48.502930128332828</v>
      </c>
      <c r="I34" s="40">
        <f t="shared" si="6"/>
        <v>5.6000000000000032</v>
      </c>
      <c r="J34" s="40">
        <v>28</v>
      </c>
      <c r="K34" s="47">
        <f t="shared" si="0"/>
        <v>140</v>
      </c>
      <c r="L34" s="40">
        <v>1</v>
      </c>
      <c r="N34" s="41">
        <f t="shared" si="1"/>
        <v>4</v>
      </c>
      <c r="O34" s="41">
        <f t="shared" si="7"/>
        <v>560</v>
      </c>
      <c r="P34" s="41">
        <f t="shared" si="8"/>
        <v>2425.1465064166414</v>
      </c>
      <c r="Q34" s="41">
        <f t="shared" si="9"/>
        <v>6.0066958888428319</v>
      </c>
      <c r="R34" s="45">
        <f t="shared" si="2"/>
        <v>4.3306187614582878</v>
      </c>
    </row>
    <row r="35" spans="1:18">
      <c r="A35" s="58">
        <f t="shared" si="10"/>
        <v>0.12800000000000003</v>
      </c>
      <c r="B35" s="58">
        <f t="shared" si="11"/>
        <v>2.279999999999994</v>
      </c>
      <c r="C35" s="58">
        <f t="shared" si="12"/>
        <v>1.139999999999997</v>
      </c>
      <c r="D35" s="58">
        <f t="shared" si="13"/>
        <v>1.139999999999997</v>
      </c>
      <c r="E35" s="59">
        <f t="shared" si="3"/>
        <v>1.1638399999999993</v>
      </c>
      <c r="F35" s="50">
        <v>2.0750000000000002</v>
      </c>
      <c r="G35" s="60">
        <f t="shared" si="4"/>
        <v>1.5125264639999911</v>
      </c>
      <c r="H35" s="39">
        <f t="shared" si="5"/>
        <v>55.715236050952051</v>
      </c>
      <c r="I35" s="40">
        <f t="shared" si="6"/>
        <v>5.8000000000000034</v>
      </c>
      <c r="J35" s="40">
        <v>29</v>
      </c>
      <c r="K35" s="47">
        <f t="shared" si="0"/>
        <v>145</v>
      </c>
      <c r="L35" s="40">
        <v>1</v>
      </c>
      <c r="N35" s="41">
        <f t="shared" si="1"/>
        <v>4</v>
      </c>
      <c r="O35" s="41">
        <f t="shared" si="7"/>
        <v>580</v>
      </c>
      <c r="P35" s="41">
        <f t="shared" si="8"/>
        <v>2785.7618025476027</v>
      </c>
      <c r="Q35" s="41">
        <f t="shared" si="9"/>
        <v>6.5891759501099472</v>
      </c>
      <c r="R35" s="45">
        <f t="shared" si="2"/>
        <v>4.803037590599315</v>
      </c>
    </row>
    <row r="36" spans="1:18">
      <c r="A36" s="58">
        <f t="shared" si="10"/>
        <v>0.12900000000000003</v>
      </c>
      <c r="B36" s="58">
        <f t="shared" si="11"/>
        <v>2.2899999999999938</v>
      </c>
      <c r="C36" s="58">
        <f t="shared" si="12"/>
        <v>1.1449999999999969</v>
      </c>
      <c r="D36" s="58">
        <f t="shared" si="13"/>
        <v>1.1449999999999969</v>
      </c>
      <c r="E36" s="59">
        <f t="shared" si="3"/>
        <v>1.1664099999999993</v>
      </c>
      <c r="F36" s="50">
        <v>2.0750000000000002</v>
      </c>
      <c r="G36" s="60">
        <f t="shared" si="4"/>
        <v>1.5291926702499907</v>
      </c>
      <c r="H36" s="39">
        <f t="shared" si="5"/>
        <v>64.000000000000114</v>
      </c>
      <c r="I36" s="40">
        <f t="shared" si="6"/>
        <v>6.0000000000000027</v>
      </c>
      <c r="J36" s="48">
        <v>30</v>
      </c>
      <c r="K36" s="47">
        <f t="shared" si="0"/>
        <v>150</v>
      </c>
      <c r="L36" s="40">
        <v>2</v>
      </c>
      <c r="N36" s="41">
        <f t="shared" si="1"/>
        <v>8</v>
      </c>
      <c r="O36" s="41">
        <f t="shared" si="7"/>
        <v>1200</v>
      </c>
      <c r="P36" s="41">
        <f t="shared" si="8"/>
        <v>3200.0000000000055</v>
      </c>
      <c r="Q36" s="41">
        <f t="shared" si="9"/>
        <v>3.6184670780750996</v>
      </c>
      <c r="R36" s="45">
        <f t="shared" si="2"/>
        <v>2.6666666666666714</v>
      </c>
    </row>
    <row r="37" spans="1:18">
      <c r="A37" s="58">
        <f t="shared" si="10"/>
        <v>0.13000000000000003</v>
      </c>
      <c r="B37" s="58">
        <f t="shared" si="11"/>
        <v>2.2999999999999936</v>
      </c>
      <c r="C37" s="58">
        <f t="shared" si="12"/>
        <v>1.1499999999999968</v>
      </c>
      <c r="D37" s="58">
        <f t="shared" si="13"/>
        <v>1.1499999999999968</v>
      </c>
      <c r="E37" s="59">
        <f t="shared" si="3"/>
        <v>1.1689999999999992</v>
      </c>
      <c r="F37" s="50">
        <v>2.0750000000000002</v>
      </c>
      <c r="G37" s="60">
        <f t="shared" si="4"/>
        <v>1.5460024999999902</v>
      </c>
      <c r="H37" s="39">
        <f t="shared" si="5"/>
        <v>73.516694719810388</v>
      </c>
      <c r="I37" s="40">
        <f t="shared" si="6"/>
        <v>6.2000000000000037</v>
      </c>
      <c r="J37" s="40">
        <v>31</v>
      </c>
      <c r="K37" s="47">
        <f t="shared" si="0"/>
        <v>155</v>
      </c>
      <c r="L37" s="40">
        <v>1</v>
      </c>
      <c r="N37" s="41">
        <f t="shared" si="1"/>
        <v>8</v>
      </c>
      <c r="O37" s="41">
        <f t="shared" si="7"/>
        <v>1240</v>
      </c>
      <c r="P37" s="41">
        <f t="shared" si="8"/>
        <v>3675.8347359905192</v>
      </c>
      <c r="Q37" s="41">
        <f t="shared" si="9"/>
        <v>3.9787092304708103</v>
      </c>
      <c r="R37" s="45">
        <f t="shared" si="2"/>
        <v>2.9643828516052575</v>
      </c>
    </row>
    <row r="38" spans="1:18">
      <c r="A38" s="58">
        <f t="shared" si="10"/>
        <v>0.13100000000000003</v>
      </c>
      <c r="B38" s="58">
        <f t="shared" si="11"/>
        <v>2.3099999999999934</v>
      </c>
      <c r="C38" s="58">
        <f t="shared" si="12"/>
        <v>1.1549999999999967</v>
      </c>
      <c r="D38" s="58">
        <f t="shared" si="13"/>
        <v>1.1549999999999967</v>
      </c>
      <c r="E38" s="59">
        <f t="shared" si="3"/>
        <v>1.1716099999999992</v>
      </c>
      <c r="F38" s="50">
        <v>2.0750000000000002</v>
      </c>
      <c r="G38" s="60">
        <f t="shared" si="4"/>
        <v>1.56295703024999</v>
      </c>
      <c r="H38" s="39">
        <f t="shared" si="5"/>
        <v>84.448506289465413</v>
      </c>
      <c r="I38" s="40">
        <f t="shared" si="6"/>
        <v>6.4000000000000039</v>
      </c>
      <c r="J38" s="40">
        <v>32</v>
      </c>
      <c r="K38" s="47">
        <f t="shared" si="0"/>
        <v>160</v>
      </c>
      <c r="L38" s="40">
        <v>1</v>
      </c>
      <c r="N38" s="41">
        <f t="shared" si="1"/>
        <v>8</v>
      </c>
      <c r="O38" s="41">
        <f t="shared" si="7"/>
        <v>1280</v>
      </c>
      <c r="P38" s="41">
        <f t="shared" si="8"/>
        <v>4222.4253144732711</v>
      </c>
      <c r="Q38" s="41">
        <f t="shared" si="9"/>
        <v>4.3794852671282829</v>
      </c>
      <c r="R38" s="45">
        <f t="shared" si="2"/>
        <v>3.298769776932243</v>
      </c>
    </row>
    <row r="39" spans="1:18">
      <c r="A39" s="58">
        <f t="shared" si="10"/>
        <v>0.13200000000000003</v>
      </c>
      <c r="B39" s="58">
        <f t="shared" si="11"/>
        <v>2.3199999999999932</v>
      </c>
      <c r="C39" s="58">
        <f t="shared" si="12"/>
        <v>1.1599999999999966</v>
      </c>
      <c r="D39" s="58">
        <f t="shared" si="13"/>
        <v>1.1599999999999966</v>
      </c>
      <c r="E39" s="59">
        <f t="shared" si="3"/>
        <v>1.1742399999999993</v>
      </c>
      <c r="F39" s="50">
        <v>2.0750000000000002</v>
      </c>
      <c r="G39" s="60">
        <f t="shared" si="4"/>
        <v>1.5800573439999896</v>
      </c>
      <c r="H39" s="39">
        <f t="shared" si="5"/>
        <v>97.005860256665699</v>
      </c>
      <c r="I39" s="40">
        <f t="shared" si="6"/>
        <v>6.6000000000000032</v>
      </c>
      <c r="J39" s="40">
        <v>33</v>
      </c>
      <c r="K39" s="47">
        <f t="shared" si="0"/>
        <v>165</v>
      </c>
      <c r="L39" s="40">
        <v>1</v>
      </c>
      <c r="N39" s="41">
        <f t="shared" si="1"/>
        <v>8</v>
      </c>
      <c r="O39" s="41">
        <f t="shared" si="7"/>
        <v>1320</v>
      </c>
      <c r="P39" s="41">
        <f t="shared" si="8"/>
        <v>4850.2930128332846</v>
      </c>
      <c r="Q39" s="41">
        <f t="shared" si="9"/>
        <v>4.8254664088937194</v>
      </c>
      <c r="R39" s="45">
        <f t="shared" si="2"/>
        <v>3.6744644036615792</v>
      </c>
    </row>
    <row r="40" spans="1:18">
      <c r="A40" s="58">
        <f t="shared" si="10"/>
        <v>0.13300000000000003</v>
      </c>
      <c r="B40" s="58">
        <f t="shared" si="11"/>
        <v>2.329999999999993</v>
      </c>
      <c r="C40" s="58">
        <f t="shared" si="12"/>
        <v>1.1649999999999965</v>
      </c>
      <c r="D40" s="58">
        <f t="shared" si="13"/>
        <v>1.1649999999999965</v>
      </c>
      <c r="E40" s="59">
        <f t="shared" si="3"/>
        <v>1.1768899999999991</v>
      </c>
      <c r="F40" s="50">
        <v>2.0750000000000002</v>
      </c>
      <c r="G40" s="60">
        <f t="shared" si="4"/>
        <v>1.5973045302499891</v>
      </c>
      <c r="H40" s="39">
        <f t="shared" si="5"/>
        <v>111.43047210190414</v>
      </c>
      <c r="I40" s="40">
        <f t="shared" si="6"/>
        <v>6.8000000000000034</v>
      </c>
      <c r="J40" s="40">
        <v>34</v>
      </c>
      <c r="K40" s="47">
        <f t="shared" si="0"/>
        <v>170</v>
      </c>
      <c r="L40" s="40">
        <v>1</v>
      </c>
      <c r="N40" s="41">
        <f t="shared" si="1"/>
        <v>8</v>
      </c>
      <c r="O40" s="41">
        <f t="shared" si="7"/>
        <v>1360</v>
      </c>
      <c r="P40" s="41">
        <f t="shared" si="8"/>
        <v>5571.5236050952071</v>
      </c>
      <c r="Q40" s="41">
        <f t="shared" si="9"/>
        <v>5.3218844906005094</v>
      </c>
      <c r="R40" s="45">
        <f t="shared" si="2"/>
        <v>4.0967085331582407</v>
      </c>
    </row>
    <row r="41" spans="1:18">
      <c r="A41" s="58">
        <f t="shared" si="10"/>
        <v>0.13400000000000004</v>
      </c>
      <c r="B41" s="58">
        <f t="shared" si="11"/>
        <v>2.3399999999999928</v>
      </c>
      <c r="C41" s="58">
        <f t="shared" si="12"/>
        <v>1.1699999999999964</v>
      </c>
      <c r="D41" s="58">
        <f t="shared" si="13"/>
        <v>1.1699999999999964</v>
      </c>
      <c r="E41" s="59">
        <f t="shared" si="3"/>
        <v>1.1795599999999991</v>
      </c>
      <c r="F41" s="50">
        <v>2.0750000000000002</v>
      </c>
      <c r="G41" s="60">
        <f t="shared" si="4"/>
        <v>1.6146996839999888</v>
      </c>
      <c r="H41" s="39">
        <f t="shared" si="5"/>
        <v>128.00000000000031</v>
      </c>
      <c r="I41" s="40">
        <f t="shared" si="6"/>
        <v>7.0000000000000036</v>
      </c>
      <c r="J41" s="40">
        <v>35</v>
      </c>
      <c r="K41" s="47">
        <f t="shared" si="0"/>
        <v>175</v>
      </c>
      <c r="L41" s="40">
        <v>1</v>
      </c>
      <c r="N41" s="41">
        <f t="shared" si="1"/>
        <v>8</v>
      </c>
      <c r="O41" s="41">
        <f t="shared" si="7"/>
        <v>1400</v>
      </c>
      <c r="P41" s="41">
        <f t="shared" si="8"/>
        <v>6400.0000000000155</v>
      </c>
      <c r="Q41" s="41">
        <f t="shared" si="9"/>
        <v>5.8745997040242042</v>
      </c>
      <c r="R41" s="45">
        <f t="shared" si="2"/>
        <v>4.5714285714285827</v>
      </c>
    </row>
    <row r="42" spans="1:18">
      <c r="A42" s="58">
        <f t="shared" si="10"/>
        <v>0.13500000000000004</v>
      </c>
      <c r="B42" s="58">
        <f t="shared" si="11"/>
        <v>2.3499999999999925</v>
      </c>
      <c r="C42" s="58">
        <f t="shared" si="12"/>
        <v>1.1749999999999963</v>
      </c>
      <c r="D42" s="58">
        <f t="shared" si="13"/>
        <v>1.1749999999999963</v>
      </c>
      <c r="E42" s="59">
        <f t="shared" si="3"/>
        <v>1.1822499999999991</v>
      </c>
      <c r="F42" s="50">
        <v>2.0750000000000002</v>
      </c>
      <c r="G42" s="60">
        <f t="shared" si="4"/>
        <v>1.6322439062499885</v>
      </c>
      <c r="H42" s="39">
        <f t="shared" si="5"/>
        <v>147.03338943962083</v>
      </c>
      <c r="I42" s="40">
        <f t="shared" si="6"/>
        <v>7.2000000000000037</v>
      </c>
      <c r="J42" s="40">
        <v>36</v>
      </c>
      <c r="K42" s="47">
        <f t="shared" si="0"/>
        <v>180</v>
      </c>
      <c r="L42" s="40">
        <v>1</v>
      </c>
      <c r="N42" s="41">
        <f t="shared" si="1"/>
        <v>8</v>
      </c>
      <c r="O42" s="41">
        <f t="shared" si="7"/>
        <v>1440</v>
      </c>
      <c r="P42" s="41">
        <f t="shared" si="8"/>
        <v>7351.6694719810421</v>
      </c>
      <c r="Q42" s="41">
        <f t="shared" si="9"/>
        <v>6.4901767778211719</v>
      </c>
      <c r="R42" s="45">
        <f t="shared" si="2"/>
        <v>5.1053260222090566</v>
      </c>
    </row>
    <row r="43" spans="1:18">
      <c r="A43" s="58">
        <f t="shared" si="10"/>
        <v>0.13600000000000004</v>
      </c>
      <c r="B43" s="58">
        <f t="shared" si="11"/>
        <v>2.3599999999999923</v>
      </c>
      <c r="C43" s="58">
        <f t="shared" si="12"/>
        <v>1.1799999999999962</v>
      </c>
      <c r="D43" s="58">
        <f t="shared" si="13"/>
        <v>1.1799999999999962</v>
      </c>
      <c r="E43" s="59">
        <f t="shared" si="3"/>
        <v>1.1849599999999989</v>
      </c>
      <c r="F43" s="50">
        <v>3.26</v>
      </c>
      <c r="G43" s="60">
        <f t="shared" si="4"/>
        <v>1.6499383039999878</v>
      </c>
      <c r="H43" s="39">
        <f t="shared" si="5"/>
        <v>168.89701257893086</v>
      </c>
      <c r="I43" s="40">
        <f t="shared" si="6"/>
        <v>7.4000000000000039</v>
      </c>
      <c r="J43" s="40">
        <v>37</v>
      </c>
      <c r="K43" s="47">
        <f t="shared" si="0"/>
        <v>185</v>
      </c>
      <c r="L43" s="40">
        <v>1</v>
      </c>
      <c r="N43" s="41">
        <f t="shared" si="1"/>
        <v>8</v>
      </c>
      <c r="O43" s="41">
        <f t="shared" si="7"/>
        <v>1480</v>
      </c>
      <c r="P43" s="41">
        <f t="shared" si="8"/>
        <v>8444.8506289465422</v>
      </c>
      <c r="Q43" s="41">
        <f t="shared" si="9"/>
        <v>11.274055071759399</v>
      </c>
      <c r="R43" s="45">
        <f t="shared" si="2"/>
        <v>5.7059801546936093</v>
      </c>
    </row>
    <row r="44" spans="1:18">
      <c r="A44" s="58">
        <f t="shared" si="10"/>
        <v>0.13700000000000004</v>
      </c>
      <c r="B44" s="58">
        <f t="shared" si="11"/>
        <v>2.3699999999999921</v>
      </c>
      <c r="C44" s="58">
        <f t="shared" si="12"/>
        <v>1.1849999999999961</v>
      </c>
      <c r="D44" s="58">
        <f t="shared" si="13"/>
        <v>1.1849999999999961</v>
      </c>
      <c r="E44" s="59">
        <f t="shared" si="3"/>
        <v>1.187689999999999</v>
      </c>
      <c r="F44" s="50">
        <v>3.26</v>
      </c>
      <c r="G44" s="60">
        <f t="shared" si="4"/>
        <v>1.6677839902499876</v>
      </c>
      <c r="H44" s="39">
        <f t="shared" si="5"/>
        <v>194.01172051333143</v>
      </c>
      <c r="I44" s="40">
        <f t="shared" si="6"/>
        <v>7.6000000000000041</v>
      </c>
      <c r="J44" s="40">
        <v>38</v>
      </c>
      <c r="K44" s="47">
        <f t="shared" si="0"/>
        <v>190</v>
      </c>
      <c r="L44" s="40">
        <v>1</v>
      </c>
      <c r="N44" s="41">
        <f t="shared" si="1"/>
        <v>8</v>
      </c>
      <c r="O44" s="41">
        <f t="shared" si="7"/>
        <v>1520</v>
      </c>
      <c r="P44" s="41">
        <f t="shared" si="8"/>
        <v>9700.586025666571</v>
      </c>
      <c r="Q44" s="41">
        <f t="shared" si="9"/>
        <v>12.474759537738475</v>
      </c>
      <c r="R44" s="45">
        <f t="shared" si="2"/>
        <v>6.3819644905701125</v>
      </c>
    </row>
    <row r="45" spans="1:18">
      <c r="A45" s="58">
        <f t="shared" si="10"/>
        <v>0.13800000000000004</v>
      </c>
      <c r="B45" s="58">
        <f>B44+1%</f>
        <v>2.3799999999999919</v>
      </c>
      <c r="C45" s="58">
        <f t="shared" si="12"/>
        <v>1.1899999999999959</v>
      </c>
      <c r="D45" s="58">
        <f t="shared" si="13"/>
        <v>1.1899999999999959</v>
      </c>
      <c r="E45" s="59">
        <f t="shared" si="3"/>
        <v>1.1904399999999988</v>
      </c>
      <c r="F45" s="50">
        <v>3.26</v>
      </c>
      <c r="G45" s="60">
        <f t="shared" si="4"/>
        <v>1.6857820839999871</v>
      </c>
      <c r="H45" s="39">
        <f t="shared" si="5"/>
        <v>222.86094420380837</v>
      </c>
      <c r="I45" s="40">
        <f t="shared" si="6"/>
        <v>7.8000000000000034</v>
      </c>
      <c r="J45" s="40">
        <v>39</v>
      </c>
      <c r="K45" s="47">
        <f t="shared" si="0"/>
        <v>195</v>
      </c>
      <c r="L45" s="40">
        <v>1</v>
      </c>
      <c r="N45" s="41">
        <f t="shared" si="1"/>
        <v>8</v>
      </c>
      <c r="O45" s="41">
        <f t="shared" si="7"/>
        <v>1560</v>
      </c>
      <c r="P45" s="41">
        <f t="shared" si="8"/>
        <v>11143.047210190418</v>
      </c>
      <c r="Q45" s="41">
        <f t="shared" si="9"/>
        <v>13.813239385278575</v>
      </c>
      <c r="R45" s="45">
        <f t="shared" si="2"/>
        <v>7.1429789808912938</v>
      </c>
    </row>
    <row r="46" spans="1:18">
      <c r="A46" s="58">
        <f t="shared" si="10"/>
        <v>0.13900000000000004</v>
      </c>
      <c r="B46" s="58">
        <f t="shared" si="11"/>
        <v>2.3899999999999917</v>
      </c>
      <c r="C46" s="58">
        <f t="shared" si="12"/>
        <v>1.1949999999999958</v>
      </c>
      <c r="D46" s="58">
        <f t="shared" si="13"/>
        <v>1.1949999999999958</v>
      </c>
      <c r="E46" s="59">
        <f t="shared" si="3"/>
        <v>1.193209999999999</v>
      </c>
      <c r="F46" s="50">
        <v>3.26</v>
      </c>
      <c r="G46" s="60">
        <f t="shared" si="4"/>
        <v>1.7039337102499867</v>
      </c>
      <c r="H46" s="39">
        <f t="shared" si="5"/>
        <v>256.00000000000068</v>
      </c>
      <c r="I46" s="40">
        <f t="shared" si="6"/>
        <v>8.0000000000000036</v>
      </c>
      <c r="J46" s="48">
        <v>40</v>
      </c>
      <c r="K46" s="47">
        <f t="shared" si="0"/>
        <v>200</v>
      </c>
      <c r="L46" s="40">
        <v>3</v>
      </c>
      <c r="N46" s="41">
        <f t="shared" si="1"/>
        <v>24</v>
      </c>
      <c r="O46" s="41">
        <f t="shared" si="7"/>
        <v>4800</v>
      </c>
      <c r="P46" s="41">
        <f t="shared" si="8"/>
        <v>12800.000000000035</v>
      </c>
      <c r="Q46" s="41">
        <f t="shared" si="9"/>
        <v>5.1019199168598792</v>
      </c>
      <c r="R46" s="45">
        <f t="shared" si="2"/>
        <v>2.6666666666666741</v>
      </c>
    </row>
    <row r="47" spans="1:18">
      <c r="A47" s="58">
        <f t="shared" si="10"/>
        <v>0.14000000000000004</v>
      </c>
      <c r="B47" s="58">
        <f t="shared" si="11"/>
        <v>2.3999999999999915</v>
      </c>
      <c r="C47" s="58">
        <f t="shared" si="12"/>
        <v>1.1999999999999957</v>
      </c>
      <c r="D47" s="58">
        <f t="shared" si="13"/>
        <v>1.1999999999999957</v>
      </c>
      <c r="E47" s="59">
        <f t="shared" si="3"/>
        <v>1.1959999999999988</v>
      </c>
      <c r="F47" s="50">
        <v>3.26</v>
      </c>
      <c r="G47" s="60">
        <f t="shared" si="4"/>
        <v>1.7222399999999862</v>
      </c>
      <c r="H47" s="39">
        <f t="shared" si="5"/>
        <v>294.06677887924178</v>
      </c>
      <c r="I47" s="40">
        <f t="shared" si="6"/>
        <v>8.2000000000000046</v>
      </c>
      <c r="J47" s="40">
        <v>41</v>
      </c>
      <c r="K47" s="47">
        <f t="shared" si="0"/>
        <v>205</v>
      </c>
      <c r="L47" s="40">
        <v>1</v>
      </c>
      <c r="N47" s="41">
        <f t="shared" si="1"/>
        <v>24</v>
      </c>
      <c r="O47" s="41">
        <f t="shared" si="7"/>
        <v>4920</v>
      </c>
      <c r="P47" s="41">
        <f t="shared" si="8"/>
        <v>14703.33894396209</v>
      </c>
      <c r="Q47" s="41">
        <f t="shared" si="9"/>
        <v>5.6568517118041379</v>
      </c>
      <c r="R47" s="45">
        <f t="shared" si="2"/>
        <v>2.9884835251955466</v>
      </c>
    </row>
    <row r="48" spans="1:18">
      <c r="A48" s="58">
        <f t="shared" si="10"/>
        <v>0.14100000000000004</v>
      </c>
      <c r="B48" s="58">
        <f t="shared" si="11"/>
        <v>2.4099999999999913</v>
      </c>
      <c r="C48" s="58">
        <f t="shared" si="12"/>
        <v>1.2049999999999956</v>
      </c>
      <c r="D48" s="58">
        <f t="shared" si="13"/>
        <v>1.2049999999999956</v>
      </c>
      <c r="E48" s="59">
        <f t="shared" si="3"/>
        <v>1.1988099999999988</v>
      </c>
      <c r="F48" s="50">
        <v>3.26</v>
      </c>
      <c r="G48" s="60">
        <f t="shared" si="4"/>
        <v>1.7407020902499857</v>
      </c>
      <c r="H48" s="39">
        <f t="shared" si="5"/>
        <v>337.79402515786188</v>
      </c>
      <c r="I48" s="40">
        <f t="shared" si="6"/>
        <v>8.4000000000000039</v>
      </c>
      <c r="J48" s="40">
        <v>42</v>
      </c>
      <c r="K48" s="47">
        <f t="shared" si="0"/>
        <v>210</v>
      </c>
      <c r="L48" s="40">
        <v>1</v>
      </c>
      <c r="N48" s="41">
        <f t="shared" si="1"/>
        <v>24</v>
      </c>
      <c r="O48" s="41">
        <f t="shared" si="7"/>
        <v>5040</v>
      </c>
      <c r="P48" s="41">
        <f t="shared" si="8"/>
        <v>16889.701257893095</v>
      </c>
      <c r="Q48" s="41">
        <f t="shared" si="9"/>
        <v>6.2760237835011665</v>
      </c>
      <c r="R48" s="45">
        <f t="shared" si="2"/>
        <v>3.3511312019629158</v>
      </c>
    </row>
    <row r="49" spans="1:18">
      <c r="A49" s="58">
        <f t="shared" si="10"/>
        <v>0.14200000000000004</v>
      </c>
      <c r="B49" s="58">
        <f t="shared" si="11"/>
        <v>2.419999999999991</v>
      </c>
      <c r="C49" s="58">
        <f t="shared" si="12"/>
        <v>1.2099999999999955</v>
      </c>
      <c r="D49" s="58">
        <f t="shared" si="13"/>
        <v>1.2099999999999955</v>
      </c>
      <c r="E49" s="59">
        <f t="shared" si="3"/>
        <v>1.2016399999999989</v>
      </c>
      <c r="F49" s="50">
        <v>3.26</v>
      </c>
      <c r="G49" s="60">
        <f t="shared" si="4"/>
        <v>1.7593211239999853</v>
      </c>
      <c r="H49" s="39">
        <f t="shared" si="5"/>
        <v>388.02344102666302</v>
      </c>
      <c r="I49" s="40">
        <f t="shared" si="6"/>
        <v>8.6000000000000032</v>
      </c>
      <c r="J49" s="40">
        <v>43</v>
      </c>
      <c r="K49" s="47">
        <f t="shared" si="0"/>
        <v>215</v>
      </c>
      <c r="L49" s="40">
        <v>1</v>
      </c>
      <c r="N49" s="41">
        <f t="shared" si="1"/>
        <v>24</v>
      </c>
      <c r="O49" s="41">
        <f t="shared" si="7"/>
        <v>5160</v>
      </c>
      <c r="P49" s="41">
        <f t="shared" si="8"/>
        <v>19401.172051333153</v>
      </c>
      <c r="Q49" s="41">
        <f t="shared" si="9"/>
        <v>6.9670792114758555</v>
      </c>
      <c r="R49" s="45">
        <f t="shared" si="2"/>
        <v>3.7599170642118511</v>
      </c>
    </row>
    <row r="50" spans="1:18">
      <c r="A50" s="58">
        <f t="shared" si="10"/>
        <v>0.14300000000000004</v>
      </c>
      <c r="B50" s="58">
        <f t="shared" si="11"/>
        <v>2.4299999999999908</v>
      </c>
      <c r="C50" s="58">
        <f t="shared" si="12"/>
        <v>1.2149999999999954</v>
      </c>
      <c r="D50" s="58">
        <f t="shared" si="13"/>
        <v>1.2149999999999954</v>
      </c>
      <c r="E50" s="59">
        <f t="shared" si="3"/>
        <v>1.2044899999999987</v>
      </c>
      <c r="F50" s="50">
        <v>3.26</v>
      </c>
      <c r="G50" s="60">
        <f t="shared" si="4"/>
        <v>1.7780982502499847</v>
      </c>
      <c r="H50" s="39">
        <f t="shared" si="5"/>
        <v>445.72188840761686</v>
      </c>
      <c r="I50" s="40">
        <f t="shared" si="6"/>
        <v>8.8000000000000043</v>
      </c>
      <c r="J50" s="40">
        <v>44</v>
      </c>
      <c r="K50" s="47">
        <f t="shared" si="0"/>
        <v>220</v>
      </c>
      <c r="L50" s="40">
        <v>1</v>
      </c>
      <c r="N50" s="41">
        <f t="shared" si="1"/>
        <v>24</v>
      </c>
      <c r="O50" s="41">
        <f t="shared" si="7"/>
        <v>5280</v>
      </c>
      <c r="P50" s="41">
        <f t="shared" si="8"/>
        <v>22286.094420380843</v>
      </c>
      <c r="Q50" s="41">
        <f t="shared" si="9"/>
        <v>7.7385909142896061</v>
      </c>
      <c r="R50" s="45">
        <f t="shared" si="2"/>
        <v>4.2208512159812202</v>
      </c>
    </row>
    <row r="51" spans="1:18">
      <c r="A51" s="58">
        <f t="shared" si="10"/>
        <v>0.14400000000000004</v>
      </c>
      <c r="B51" s="58">
        <f t="shared" si="11"/>
        <v>2.4399999999999906</v>
      </c>
      <c r="C51" s="58">
        <f t="shared" si="12"/>
        <v>1.2199999999999953</v>
      </c>
      <c r="D51" s="58">
        <f t="shared" si="13"/>
        <v>1.2199999999999953</v>
      </c>
      <c r="E51" s="59">
        <f t="shared" si="3"/>
        <v>1.2073599999999987</v>
      </c>
      <c r="F51" s="50">
        <v>3.26</v>
      </c>
      <c r="G51" s="60">
        <f t="shared" si="4"/>
        <v>1.7970346239999841</v>
      </c>
      <c r="H51" s="39">
        <f t="shared" si="5"/>
        <v>512.00000000000148</v>
      </c>
      <c r="I51" s="40">
        <f t="shared" si="6"/>
        <v>9.0000000000000036</v>
      </c>
      <c r="J51" s="40">
        <v>45</v>
      </c>
      <c r="K51" s="47">
        <f t="shared" si="0"/>
        <v>225</v>
      </c>
      <c r="L51" s="40">
        <v>1</v>
      </c>
      <c r="N51" s="41">
        <f t="shared" si="1"/>
        <v>24</v>
      </c>
      <c r="O51" s="41">
        <f t="shared" si="7"/>
        <v>5400</v>
      </c>
      <c r="P51" s="41">
        <f t="shared" si="8"/>
        <v>25600.000000000073</v>
      </c>
      <c r="Q51" s="41">
        <f t="shared" si="9"/>
        <v>8.6001764286623974</v>
      </c>
      <c r="R51" s="45">
        <f t="shared" si="2"/>
        <v>4.7407407407407538</v>
      </c>
    </row>
    <row r="52" spans="1:18">
      <c r="A52" s="58">
        <f t="shared" si="10"/>
        <v>0.14500000000000005</v>
      </c>
      <c r="B52" s="58">
        <f t="shared" si="11"/>
        <v>2.4499999999999904</v>
      </c>
      <c r="C52" s="58">
        <f t="shared" si="12"/>
        <v>1.2249999999999952</v>
      </c>
      <c r="D52" s="58">
        <f t="shared" si="13"/>
        <v>1.2249999999999952</v>
      </c>
      <c r="E52" s="59">
        <f t="shared" si="3"/>
        <v>1.2102499999999987</v>
      </c>
      <c r="F52" s="50">
        <v>3.26</v>
      </c>
      <c r="G52" s="60">
        <f t="shared" si="4"/>
        <v>1.816131406249984</v>
      </c>
      <c r="H52" s="39">
        <f t="shared" si="5"/>
        <v>588.13355775848368</v>
      </c>
      <c r="I52" s="40">
        <f t="shared" si="6"/>
        <v>9.2000000000000046</v>
      </c>
      <c r="J52" s="40">
        <v>46</v>
      </c>
      <c r="K52" s="47">
        <f t="shared" si="0"/>
        <v>230</v>
      </c>
      <c r="L52" s="40">
        <v>1</v>
      </c>
      <c r="N52" s="41">
        <f t="shared" si="1"/>
        <v>24</v>
      </c>
      <c r="O52" s="41">
        <f t="shared" si="7"/>
        <v>5520</v>
      </c>
      <c r="P52" s="41">
        <f t="shared" si="8"/>
        <v>29406.677887924183</v>
      </c>
      <c r="Q52" s="41">
        <f t="shared" si="9"/>
        <v>9.5626270453829747</v>
      </c>
      <c r="R52" s="45">
        <f t="shared" si="2"/>
        <v>5.3272967188268447</v>
      </c>
    </row>
    <row r="53" spans="1:18">
      <c r="A53" s="58">
        <f t="shared" si="10"/>
        <v>0.14600000000000005</v>
      </c>
      <c r="B53" s="58">
        <f t="shared" si="11"/>
        <v>2.4599999999999902</v>
      </c>
      <c r="C53" s="58">
        <f t="shared" si="12"/>
        <v>1.2299999999999951</v>
      </c>
      <c r="D53" s="58">
        <f t="shared" si="13"/>
        <v>1.2299999999999951</v>
      </c>
      <c r="E53" s="59">
        <f t="shared" si="3"/>
        <v>1.2131599999999987</v>
      </c>
      <c r="F53" s="50">
        <v>3.26</v>
      </c>
      <c r="G53" s="60">
        <f t="shared" si="4"/>
        <v>1.8353897639999834</v>
      </c>
      <c r="H53" s="39">
        <f t="shared" si="5"/>
        <v>675.58805031572388</v>
      </c>
      <c r="I53" s="40">
        <f t="shared" si="6"/>
        <v>9.4000000000000039</v>
      </c>
      <c r="J53" s="40">
        <v>47</v>
      </c>
      <c r="K53" s="47">
        <f t="shared" si="0"/>
        <v>235</v>
      </c>
      <c r="L53" s="40">
        <v>1</v>
      </c>
      <c r="N53" s="41">
        <f t="shared" si="1"/>
        <v>24</v>
      </c>
      <c r="O53" s="41">
        <f t="shared" si="7"/>
        <v>5640</v>
      </c>
      <c r="P53" s="41">
        <f t="shared" si="8"/>
        <v>33779.402515786191</v>
      </c>
      <c r="Q53" s="41">
        <f t="shared" si="9"/>
        <v>10.638053114142686</v>
      </c>
      <c r="R53" s="45">
        <f t="shared" si="2"/>
        <v>5.9892557652103173</v>
      </c>
    </row>
    <row r="54" spans="1:18">
      <c r="A54" s="58">
        <f t="shared" si="10"/>
        <v>0.14700000000000005</v>
      </c>
      <c r="B54" s="58">
        <f t="shared" si="11"/>
        <v>2.46999999999999</v>
      </c>
      <c r="C54" s="58">
        <f t="shared" si="12"/>
        <v>1.234999999999995</v>
      </c>
      <c r="D54" s="58">
        <f t="shared" si="13"/>
        <v>1.234999999999995</v>
      </c>
      <c r="E54" s="59">
        <f t="shared" si="3"/>
        <v>1.2160899999999986</v>
      </c>
      <c r="F54" s="50">
        <v>3.26</v>
      </c>
      <c r="G54" s="60">
        <f t="shared" si="4"/>
        <v>1.8548108702499828</v>
      </c>
      <c r="H54" s="39">
        <f t="shared" si="5"/>
        <v>776.04688205332627</v>
      </c>
      <c r="I54" s="40">
        <f t="shared" si="6"/>
        <v>9.600000000000005</v>
      </c>
      <c r="J54" s="40">
        <v>48</v>
      </c>
      <c r="K54" s="47">
        <f t="shared" si="0"/>
        <v>240</v>
      </c>
      <c r="L54" s="40">
        <v>1</v>
      </c>
      <c r="N54" s="41">
        <f t="shared" si="1"/>
        <v>24</v>
      </c>
      <c r="O54" s="41">
        <f t="shared" si="7"/>
        <v>5760</v>
      </c>
      <c r="P54" s="41">
        <f t="shared" si="8"/>
        <v>38802.344102666313</v>
      </c>
      <c r="Q54" s="41">
        <f t="shared" si="9"/>
        <v>11.840047560351845</v>
      </c>
      <c r="R54" s="45">
        <f t="shared" si="2"/>
        <v>6.7365180733795684</v>
      </c>
    </row>
    <row r="55" spans="1:18">
      <c r="A55" s="58">
        <f t="shared" si="10"/>
        <v>0.14800000000000005</v>
      </c>
      <c r="B55" s="58">
        <f t="shared" si="11"/>
        <v>2.4799999999999898</v>
      </c>
      <c r="C55" s="58">
        <f t="shared" si="12"/>
        <v>1.2399999999999949</v>
      </c>
      <c r="D55" s="58">
        <f t="shared" si="13"/>
        <v>1.2399999999999949</v>
      </c>
      <c r="E55" s="59">
        <f t="shared" si="3"/>
        <v>1.2190399999999986</v>
      </c>
      <c r="F55" s="50">
        <v>3.26</v>
      </c>
      <c r="G55" s="60">
        <f t="shared" si="4"/>
        <v>1.8743959039999822</v>
      </c>
      <c r="H55" s="39">
        <f t="shared" si="5"/>
        <v>891.44377681523406</v>
      </c>
      <c r="I55" s="40">
        <f t="shared" si="6"/>
        <v>9.800000000000006</v>
      </c>
      <c r="J55" s="40">
        <v>49</v>
      </c>
      <c r="K55" s="47">
        <f t="shared" si="0"/>
        <v>245</v>
      </c>
      <c r="L55" s="40">
        <v>1</v>
      </c>
      <c r="N55" s="41">
        <f t="shared" si="1"/>
        <v>24</v>
      </c>
      <c r="O55" s="41">
        <f t="shared" si="7"/>
        <v>5880</v>
      </c>
      <c r="P55" s="41">
        <f t="shared" si="8"/>
        <v>44572.188840761701</v>
      </c>
      <c r="Q55" s="41">
        <f t="shared" si="9"/>
        <v>13.183869917515182</v>
      </c>
      <c r="R55" s="45">
        <f t="shared" si="2"/>
        <v>7.5803042246193373</v>
      </c>
    </row>
    <row r="56" spans="1:18">
      <c r="A56" s="58">
        <f t="shared" si="10"/>
        <v>0.14900000000000005</v>
      </c>
      <c r="B56" s="58">
        <f t="shared" si="11"/>
        <v>2.4899999999999896</v>
      </c>
      <c r="C56" s="58">
        <f t="shared" si="12"/>
        <v>1.2449999999999948</v>
      </c>
      <c r="D56" s="58">
        <f t="shared" si="13"/>
        <v>1.2449999999999948</v>
      </c>
      <c r="E56" s="59">
        <f t="shared" si="3"/>
        <v>1.2220099999999985</v>
      </c>
      <c r="F56" s="50">
        <v>3.26</v>
      </c>
      <c r="G56" s="60">
        <f t="shared" si="4"/>
        <v>1.8941460502499816</v>
      </c>
      <c r="H56" s="39">
        <f t="shared" si="5"/>
        <v>1024.0000000000034</v>
      </c>
      <c r="I56" s="40">
        <f t="shared" si="6"/>
        <v>10.000000000000005</v>
      </c>
      <c r="J56" s="48">
        <v>50</v>
      </c>
      <c r="K56" s="47">
        <f t="shared" si="0"/>
        <v>250</v>
      </c>
      <c r="L56" s="40">
        <v>3</v>
      </c>
      <c r="N56" s="41">
        <f t="shared" si="1"/>
        <v>72</v>
      </c>
      <c r="O56" s="41">
        <f t="shared" si="7"/>
        <v>18000</v>
      </c>
      <c r="P56" s="41">
        <f t="shared" si="8"/>
        <v>51200.000000000167</v>
      </c>
      <c r="Q56" s="41">
        <f t="shared" si="9"/>
        <v>4.8955511575599573</v>
      </c>
      <c r="R56" s="45">
        <f t="shared" si="2"/>
        <v>2.8444444444444539</v>
      </c>
    </row>
    <row r="57" spans="1:18">
      <c r="A57" s="58">
        <f t="shared" si="10"/>
        <v>0.15000000000000005</v>
      </c>
      <c r="B57" s="58">
        <f t="shared" si="11"/>
        <v>2.4999999999999893</v>
      </c>
      <c r="C57" s="58">
        <f t="shared" si="12"/>
        <v>1.2499999999999947</v>
      </c>
      <c r="D57" s="58">
        <f t="shared" si="13"/>
        <v>1.2499999999999947</v>
      </c>
      <c r="E57" s="59">
        <f t="shared" si="3"/>
        <v>1.2249999999999985</v>
      </c>
      <c r="F57" s="50">
        <v>3.26</v>
      </c>
      <c r="G57" s="60">
        <f t="shared" si="4"/>
        <v>1.9140624999999813</v>
      </c>
      <c r="H57" s="39">
        <f t="shared" si="5"/>
        <v>1176.2671155169678</v>
      </c>
      <c r="I57" s="40">
        <f t="shared" si="6"/>
        <v>10.200000000000005</v>
      </c>
      <c r="J57" s="40">
        <v>51</v>
      </c>
      <c r="K57" s="47">
        <f t="shared" si="0"/>
        <v>255</v>
      </c>
      <c r="L57" s="40">
        <v>1</v>
      </c>
      <c r="N57" s="41">
        <f t="shared" si="1"/>
        <v>72</v>
      </c>
      <c r="O57" s="41">
        <f t="shared" si="7"/>
        <v>18360</v>
      </c>
      <c r="P57" s="41">
        <f t="shared" si="8"/>
        <v>58813.355775848388</v>
      </c>
      <c r="Q57" s="41">
        <f t="shared" si="9"/>
        <v>5.4558794847152763</v>
      </c>
      <c r="R57" s="45">
        <f t="shared" si="2"/>
        <v>3.2033418178566659</v>
      </c>
    </row>
    <row r="58" spans="1:18">
      <c r="A58" s="58">
        <f t="shared" si="10"/>
        <v>0.15100000000000005</v>
      </c>
      <c r="B58" s="58">
        <f t="shared" si="11"/>
        <v>2.5099999999999891</v>
      </c>
      <c r="C58" s="58">
        <f t="shared" si="12"/>
        <v>1.2549999999999946</v>
      </c>
      <c r="D58" s="58">
        <f t="shared" si="13"/>
        <v>1.2549999999999946</v>
      </c>
      <c r="E58" s="59">
        <f t="shared" si="3"/>
        <v>1.2280099999999985</v>
      </c>
      <c r="F58" s="50">
        <v>3.26</v>
      </c>
      <c r="G58" s="60">
        <f t="shared" si="4"/>
        <v>1.9341464502499808</v>
      </c>
      <c r="H58" s="39">
        <f t="shared" si="5"/>
        <v>1351.1761006314484</v>
      </c>
      <c r="I58" s="40">
        <f t="shared" si="6"/>
        <v>10.400000000000006</v>
      </c>
      <c r="J58" s="40">
        <v>52</v>
      </c>
      <c r="K58" s="47">
        <f t="shared" si="0"/>
        <v>260</v>
      </c>
      <c r="L58" s="40">
        <v>1</v>
      </c>
      <c r="N58" s="41">
        <f t="shared" si="1"/>
        <v>72</v>
      </c>
      <c r="O58" s="41">
        <f t="shared" si="7"/>
        <v>18720</v>
      </c>
      <c r="P58" s="41">
        <f t="shared" si="8"/>
        <v>67558.805031572425</v>
      </c>
      <c r="Q58" s="41">
        <f t="shared" si="9"/>
        <v>6.0828115216412559</v>
      </c>
      <c r="R58" s="45">
        <f t="shared" si="2"/>
        <v>3.6089105251908347</v>
      </c>
    </row>
    <row r="59" spans="1:18">
      <c r="A59" s="58">
        <f t="shared" si="10"/>
        <v>0.15200000000000005</v>
      </c>
      <c r="B59" s="58">
        <f t="shared" si="11"/>
        <v>2.5199999999999889</v>
      </c>
      <c r="C59" s="58">
        <f t="shared" si="12"/>
        <v>1.2599999999999945</v>
      </c>
      <c r="D59" s="58">
        <f t="shared" si="13"/>
        <v>1.2599999999999945</v>
      </c>
      <c r="E59" s="59">
        <f t="shared" si="3"/>
        <v>1.2310399999999984</v>
      </c>
      <c r="F59" s="50">
        <v>3.26</v>
      </c>
      <c r="G59" s="60">
        <f t="shared" si="4"/>
        <v>1.9543991039999802</v>
      </c>
      <c r="H59" s="39">
        <f t="shared" si="5"/>
        <v>1552.093764106653</v>
      </c>
      <c r="I59" s="40">
        <f t="shared" si="6"/>
        <v>10.600000000000005</v>
      </c>
      <c r="J59" s="40">
        <v>53</v>
      </c>
      <c r="K59" s="47">
        <f t="shared" si="0"/>
        <v>265</v>
      </c>
      <c r="L59" s="40">
        <v>1</v>
      </c>
      <c r="N59" s="41">
        <f t="shared" si="1"/>
        <v>72</v>
      </c>
      <c r="O59" s="41">
        <f t="shared" si="7"/>
        <v>19080</v>
      </c>
      <c r="P59" s="41">
        <f t="shared" si="8"/>
        <v>77604.688205332655</v>
      </c>
      <c r="Q59" s="41">
        <f t="shared" si="9"/>
        <v>6.7844388626186163</v>
      </c>
      <c r="R59" s="45">
        <f t="shared" si="2"/>
        <v>4.0673316669461563</v>
      </c>
    </row>
    <row r="60" spans="1:18">
      <c r="A60" s="58">
        <f t="shared" si="10"/>
        <v>0.15300000000000005</v>
      </c>
      <c r="B60" s="58">
        <f t="shared" si="11"/>
        <v>2.5299999999999887</v>
      </c>
      <c r="C60" s="58">
        <f t="shared" si="12"/>
        <v>1.2649999999999944</v>
      </c>
      <c r="D60" s="58">
        <f t="shared" si="13"/>
        <v>1.2649999999999944</v>
      </c>
      <c r="E60" s="59">
        <f t="shared" si="3"/>
        <v>1.2340899999999984</v>
      </c>
      <c r="F60" s="50">
        <v>3.26</v>
      </c>
      <c r="G60" s="60">
        <f t="shared" si="4"/>
        <v>1.9748216702499797</v>
      </c>
      <c r="H60" s="39">
        <f t="shared" si="5"/>
        <v>1782.8875536304683</v>
      </c>
      <c r="I60" s="40">
        <f t="shared" si="6"/>
        <v>10.800000000000006</v>
      </c>
      <c r="J60" s="40">
        <v>54</v>
      </c>
      <c r="K60" s="47">
        <f t="shared" si="0"/>
        <v>270</v>
      </c>
      <c r="L60" s="40">
        <v>1</v>
      </c>
      <c r="N60" s="41">
        <f t="shared" si="1"/>
        <v>72</v>
      </c>
      <c r="O60" s="41">
        <f t="shared" si="7"/>
        <v>19440</v>
      </c>
      <c r="P60" s="41">
        <f t="shared" si="8"/>
        <v>89144.377681523416</v>
      </c>
      <c r="Q60" s="41">
        <f t="shared" si="9"/>
        <v>7.5698524217020617</v>
      </c>
      <c r="R60" s="45">
        <f t="shared" si="2"/>
        <v>4.5856161358808345</v>
      </c>
    </row>
    <row r="61" spans="1:18">
      <c r="A61" s="58">
        <f t="shared" si="10"/>
        <v>0.15400000000000005</v>
      </c>
      <c r="B61" s="58">
        <f t="shared" si="11"/>
        <v>2.5399999999999885</v>
      </c>
      <c r="C61" s="58">
        <f t="shared" si="12"/>
        <v>1.2699999999999942</v>
      </c>
      <c r="D61" s="58">
        <f t="shared" si="13"/>
        <v>1.2699999999999942</v>
      </c>
      <c r="E61" s="59">
        <f t="shared" si="3"/>
        <v>1.2371599999999983</v>
      </c>
      <c r="F61" s="50">
        <v>3.26</v>
      </c>
      <c r="G61" s="60">
        <f t="shared" si="4"/>
        <v>1.995415363999979</v>
      </c>
      <c r="H61" s="39">
        <f t="shared" si="5"/>
        <v>2048.0000000000077</v>
      </c>
      <c r="I61" s="40">
        <f t="shared" si="6"/>
        <v>11.000000000000005</v>
      </c>
      <c r="J61" s="40">
        <v>55</v>
      </c>
      <c r="K61" s="47">
        <f t="shared" si="0"/>
        <v>275</v>
      </c>
      <c r="L61" s="40">
        <v>1</v>
      </c>
      <c r="N61" s="41">
        <f t="shared" si="1"/>
        <v>72</v>
      </c>
      <c r="O61" s="41">
        <f t="shared" si="7"/>
        <v>19800</v>
      </c>
      <c r="P61" s="41">
        <f t="shared" si="8"/>
        <v>102400.00000000039</v>
      </c>
      <c r="Q61" s="41">
        <f t="shared" si="9"/>
        <v>8.4492673976415364</v>
      </c>
      <c r="R61" s="45">
        <f t="shared" si="2"/>
        <v>5.1717171717171917</v>
      </c>
    </row>
    <row r="62" spans="1:18">
      <c r="A62" s="58">
        <f t="shared" si="10"/>
        <v>0.15500000000000005</v>
      </c>
      <c r="B62" s="58">
        <f t="shared" si="11"/>
        <v>2.5499999999999883</v>
      </c>
      <c r="C62" s="58">
        <f t="shared" si="12"/>
        <v>1.2749999999999941</v>
      </c>
      <c r="D62" s="58">
        <f t="shared" si="13"/>
        <v>1.2749999999999941</v>
      </c>
      <c r="E62" s="59">
        <f t="shared" si="3"/>
        <v>1.2402499999999983</v>
      </c>
      <c r="F62" s="50">
        <v>3.26</v>
      </c>
      <c r="G62" s="60">
        <f t="shared" si="4"/>
        <v>2.0161814062499785</v>
      </c>
      <c r="H62" s="39">
        <f t="shared" si="5"/>
        <v>2352.5342310339365</v>
      </c>
      <c r="I62" s="40">
        <f t="shared" si="6"/>
        <v>11.200000000000006</v>
      </c>
      <c r="J62" s="40">
        <v>56</v>
      </c>
      <c r="K62" s="47">
        <f t="shared" si="0"/>
        <v>280</v>
      </c>
      <c r="L62" s="40">
        <v>1</v>
      </c>
      <c r="N62" s="41">
        <f t="shared" si="1"/>
        <v>72</v>
      </c>
      <c r="O62" s="41">
        <f t="shared" si="7"/>
        <v>20160</v>
      </c>
      <c r="P62" s="41">
        <f t="shared" si="8"/>
        <v>117626.71155169682</v>
      </c>
      <c r="Q62" s="41">
        <f t="shared" si="9"/>
        <v>9.4341640267140008</v>
      </c>
      <c r="R62" s="45">
        <f t="shared" si="2"/>
        <v>5.8346583110960726</v>
      </c>
    </row>
    <row r="63" spans="1:18">
      <c r="A63" s="58">
        <f t="shared" si="10"/>
        <v>0.15600000000000006</v>
      </c>
      <c r="B63" s="58">
        <f t="shared" si="11"/>
        <v>2.5599999999999881</v>
      </c>
      <c r="C63" s="58">
        <f t="shared" si="12"/>
        <v>1.279999999999994</v>
      </c>
      <c r="D63" s="58">
        <f t="shared" si="13"/>
        <v>1.279999999999994</v>
      </c>
      <c r="E63" s="59">
        <f t="shared" si="3"/>
        <v>1.2433599999999982</v>
      </c>
      <c r="F63" s="50">
        <v>3.26</v>
      </c>
      <c r="G63" s="60">
        <f t="shared" si="4"/>
        <v>2.0371210239999784</v>
      </c>
      <c r="H63" s="39">
        <f t="shared" si="5"/>
        <v>2702.3522012628982</v>
      </c>
      <c r="I63" s="40">
        <f t="shared" si="6"/>
        <v>11.400000000000006</v>
      </c>
      <c r="J63" s="40">
        <v>57</v>
      </c>
      <c r="K63" s="47">
        <f t="shared" si="0"/>
        <v>285</v>
      </c>
      <c r="L63" s="40">
        <v>1</v>
      </c>
      <c r="N63" s="41">
        <f t="shared" si="1"/>
        <v>72</v>
      </c>
      <c r="O63" s="41">
        <f t="shared" si="7"/>
        <v>20520</v>
      </c>
      <c r="P63" s="41">
        <f t="shared" si="8"/>
        <v>135117.61006314491</v>
      </c>
      <c r="Q63" s="41">
        <f t="shared" si="9"/>
        <v>10.537446134920593</v>
      </c>
      <c r="R63" s="45">
        <f t="shared" si="2"/>
        <v>6.5846788529797715</v>
      </c>
    </row>
    <row r="64" spans="1:18">
      <c r="A64" s="58">
        <f t="shared" si="10"/>
        <v>0.15700000000000006</v>
      </c>
      <c r="B64" s="58">
        <f t="shared" si="11"/>
        <v>2.5699999999999878</v>
      </c>
      <c r="C64" s="58">
        <f t="shared" si="12"/>
        <v>1.2849999999999939</v>
      </c>
      <c r="D64" s="58">
        <f t="shared" si="13"/>
        <v>1.2849999999999939</v>
      </c>
      <c r="E64" s="59">
        <f t="shared" si="3"/>
        <v>1.2464899999999983</v>
      </c>
      <c r="F64" s="50">
        <v>3.26</v>
      </c>
      <c r="G64" s="60">
        <f t="shared" si="4"/>
        <v>2.058235450249978</v>
      </c>
      <c r="H64" s="39">
        <f t="shared" si="5"/>
        <v>3104.1875282133069</v>
      </c>
      <c r="I64" s="40">
        <f t="shared" si="6"/>
        <v>11.600000000000007</v>
      </c>
      <c r="J64" s="40">
        <v>58</v>
      </c>
      <c r="K64" s="47">
        <f t="shared" si="0"/>
        <v>290</v>
      </c>
      <c r="L64" s="40">
        <v>1</v>
      </c>
      <c r="N64" s="41">
        <f t="shared" si="1"/>
        <v>72</v>
      </c>
      <c r="O64" s="41">
        <f t="shared" si="7"/>
        <v>20880</v>
      </c>
      <c r="P64" s="41">
        <f t="shared" si="8"/>
        <v>155209.37641066534</v>
      </c>
      <c r="Q64" s="41">
        <f t="shared" si="9"/>
        <v>11.773619759143616</v>
      </c>
      <c r="R64" s="45">
        <f t="shared" si="2"/>
        <v>7.4333992533843549</v>
      </c>
    </row>
    <row r="65" spans="1:18">
      <c r="A65" s="58">
        <f t="shared" si="10"/>
        <v>0.15800000000000006</v>
      </c>
      <c r="B65" s="58">
        <f t="shared" si="11"/>
        <v>2.5799999999999876</v>
      </c>
      <c r="C65" s="58">
        <f t="shared" si="12"/>
        <v>1.2899999999999938</v>
      </c>
      <c r="D65" s="58">
        <f t="shared" si="13"/>
        <v>1.2899999999999938</v>
      </c>
      <c r="E65" s="59">
        <f t="shared" si="3"/>
        <v>1.2496399999999981</v>
      </c>
      <c r="F65" s="50">
        <v>3.26</v>
      </c>
      <c r="G65" s="60">
        <f t="shared" si="4"/>
        <v>2.0795259239999768</v>
      </c>
      <c r="H65" s="39">
        <f t="shared" si="5"/>
        <v>3565.7751072609381</v>
      </c>
      <c r="I65" s="40">
        <f t="shared" si="6"/>
        <v>11.800000000000008</v>
      </c>
      <c r="J65" s="40">
        <v>59</v>
      </c>
      <c r="K65" s="47">
        <f t="shared" si="0"/>
        <v>295</v>
      </c>
      <c r="L65" s="40">
        <v>1</v>
      </c>
      <c r="N65" s="41">
        <f t="shared" si="1"/>
        <v>72</v>
      </c>
      <c r="O65" s="41">
        <f t="shared" si="7"/>
        <v>21240</v>
      </c>
      <c r="P65" s="41">
        <f t="shared" si="8"/>
        <v>178288.75536304689</v>
      </c>
      <c r="Q65" s="41">
        <f t="shared" si="9"/>
        <v>13.158994398331302</v>
      </c>
      <c r="R65" s="45">
        <f t="shared" si="2"/>
        <v>8.3940091978835643</v>
      </c>
    </row>
    <row r="66" spans="1:18">
      <c r="A66" s="58">
        <f t="shared" si="10"/>
        <v>0.15900000000000006</v>
      </c>
      <c r="B66" s="58">
        <f t="shared" si="11"/>
        <v>2.5899999999999874</v>
      </c>
      <c r="C66" s="58">
        <f t="shared" si="12"/>
        <v>1.2949999999999937</v>
      </c>
      <c r="D66" s="58">
        <f t="shared" si="13"/>
        <v>1.2949999999999937</v>
      </c>
      <c r="E66" s="59">
        <f t="shared" si="3"/>
        <v>1.2528099999999982</v>
      </c>
      <c r="F66" s="50">
        <v>3.26</v>
      </c>
      <c r="G66" s="60">
        <f t="shared" si="4"/>
        <v>2.1009936902499766</v>
      </c>
      <c r="H66" s="39">
        <f t="shared" si="5"/>
        <v>4096.0000000000164</v>
      </c>
      <c r="I66" s="40">
        <f t="shared" si="6"/>
        <v>12.000000000000007</v>
      </c>
      <c r="J66" s="48">
        <v>60</v>
      </c>
      <c r="K66" s="47">
        <f t="shared" si="0"/>
        <v>300</v>
      </c>
      <c r="L66" s="40">
        <v>3</v>
      </c>
      <c r="N66" s="41">
        <f t="shared" si="1"/>
        <v>216</v>
      </c>
      <c r="O66" s="41">
        <f t="shared" si="7"/>
        <v>64800</v>
      </c>
      <c r="P66" s="41">
        <f t="shared" si="8"/>
        <v>204800.00000000081</v>
      </c>
      <c r="Q66" s="41">
        <f t="shared" si="9"/>
        <v>4.903969928304436</v>
      </c>
      <c r="R66" s="45">
        <f t="shared" si="2"/>
        <v>3.1604938271605065</v>
      </c>
    </row>
    <row r="67" spans="1:18">
      <c r="A67" s="58">
        <f t="shared" si="10"/>
        <v>0.16000000000000006</v>
      </c>
      <c r="B67" s="58">
        <f t="shared" si="11"/>
        <v>2.5999999999999872</v>
      </c>
      <c r="C67" s="58">
        <f t="shared" si="12"/>
        <v>1.2999999999999936</v>
      </c>
      <c r="D67" s="58">
        <f t="shared" si="13"/>
        <v>1.2999999999999936</v>
      </c>
      <c r="E67" s="59">
        <f t="shared" si="3"/>
        <v>1.255999999999998</v>
      </c>
      <c r="F67" s="50">
        <v>3.26</v>
      </c>
      <c r="G67" s="60">
        <f t="shared" si="4"/>
        <v>2.1226399999999757</v>
      </c>
      <c r="H67" s="39">
        <f t="shared" si="5"/>
        <v>4705.068462067874</v>
      </c>
      <c r="I67" s="40">
        <f t="shared" si="6"/>
        <v>12.200000000000006</v>
      </c>
      <c r="J67" s="40">
        <v>61</v>
      </c>
      <c r="K67" s="47">
        <f t="shared" si="0"/>
        <v>305</v>
      </c>
      <c r="L67" s="40">
        <v>1</v>
      </c>
      <c r="N67" s="41">
        <f t="shared" si="1"/>
        <v>216</v>
      </c>
      <c r="O67" s="41">
        <f t="shared" si="7"/>
        <v>65880</v>
      </c>
      <c r="P67" s="41">
        <f t="shared" si="8"/>
        <v>235253.4231033937</v>
      </c>
      <c r="Q67" s="41">
        <f t="shared" si="9"/>
        <v>5.4843304794468306</v>
      </c>
      <c r="R67" s="45">
        <f t="shared" si="2"/>
        <v>3.5709384199057936</v>
      </c>
    </row>
    <row r="68" spans="1:18">
      <c r="A68" s="58">
        <f t="shared" si="10"/>
        <v>0.16100000000000006</v>
      </c>
      <c r="B68" s="58">
        <f t="shared" si="11"/>
        <v>2.609999999999987</v>
      </c>
      <c r="C68" s="58">
        <f t="shared" si="12"/>
        <v>1.3049999999999935</v>
      </c>
      <c r="D68" s="58">
        <f t="shared" si="13"/>
        <v>1.3049999999999935</v>
      </c>
      <c r="E68" s="59">
        <f t="shared" si="3"/>
        <v>1.2592099999999982</v>
      </c>
      <c r="F68" s="50">
        <v>3.26</v>
      </c>
      <c r="G68" s="60">
        <f t="shared" si="4"/>
        <v>2.1444661102499754</v>
      </c>
      <c r="H68" s="39">
        <f t="shared" si="5"/>
        <v>5404.7044025257965</v>
      </c>
      <c r="I68" s="40">
        <f t="shared" si="6"/>
        <v>12.400000000000007</v>
      </c>
      <c r="J68" s="40">
        <v>62</v>
      </c>
      <c r="K68" s="47">
        <f t="shared" si="0"/>
        <v>310</v>
      </c>
      <c r="L68" s="40">
        <v>1</v>
      </c>
      <c r="N68" s="41">
        <f t="shared" si="1"/>
        <v>216</v>
      </c>
      <c r="O68" s="41">
        <f t="shared" si="7"/>
        <v>66960</v>
      </c>
      <c r="P68" s="41">
        <f t="shared" si="8"/>
        <v>270235.22012628982</v>
      </c>
      <c r="Q68" s="41">
        <f t="shared" si="9"/>
        <v>6.1351462274731228</v>
      </c>
      <c r="R68" s="45">
        <f t="shared" si="2"/>
        <v>4.0357709098908279</v>
      </c>
    </row>
    <row r="69" spans="1:18">
      <c r="A69" s="58">
        <f t="shared" si="10"/>
        <v>0.16200000000000006</v>
      </c>
      <c r="B69" s="58">
        <f t="shared" si="11"/>
        <v>2.6199999999999868</v>
      </c>
      <c r="C69" s="58">
        <f t="shared" si="12"/>
        <v>1.3099999999999934</v>
      </c>
      <c r="D69" s="58">
        <f t="shared" si="13"/>
        <v>1.3099999999999934</v>
      </c>
      <c r="E69" s="59">
        <f t="shared" si="3"/>
        <v>1.262439999999998</v>
      </c>
      <c r="F69" s="50">
        <v>3.26</v>
      </c>
      <c r="G69" s="60">
        <f t="shared" si="4"/>
        <v>2.1664732839999745</v>
      </c>
      <c r="H69" s="39">
        <f t="shared" si="5"/>
        <v>6208.3750564266165</v>
      </c>
      <c r="I69" s="40">
        <f t="shared" si="6"/>
        <v>12.600000000000007</v>
      </c>
      <c r="J69" s="40">
        <v>63</v>
      </c>
      <c r="K69" s="47">
        <f t="shared" si="0"/>
        <v>315</v>
      </c>
      <c r="L69" s="40">
        <v>1</v>
      </c>
      <c r="N69" s="41">
        <f t="shared" si="1"/>
        <v>216</v>
      </c>
      <c r="O69" s="41">
        <f t="shared" si="7"/>
        <v>68040</v>
      </c>
      <c r="P69" s="41">
        <f t="shared" si="8"/>
        <v>310418.75282133085</v>
      </c>
      <c r="Q69" s="41">
        <f t="shared" si="9"/>
        <v>6.8651164274101717</v>
      </c>
      <c r="R69" s="45">
        <f t="shared" si="2"/>
        <v>4.562297954458125</v>
      </c>
    </row>
    <row r="70" spans="1:18">
      <c r="A70" s="58">
        <f t="shared" si="10"/>
        <v>0.16300000000000006</v>
      </c>
      <c r="B70" s="58">
        <f t="shared" si="11"/>
        <v>2.6299999999999866</v>
      </c>
      <c r="C70" s="58">
        <f t="shared" si="12"/>
        <v>1.3149999999999933</v>
      </c>
      <c r="D70" s="58">
        <f t="shared" si="13"/>
        <v>1.3149999999999933</v>
      </c>
      <c r="E70" s="59">
        <f t="shared" si="3"/>
        <v>1.265689999999998</v>
      </c>
      <c r="F70" s="50">
        <v>3.26</v>
      </c>
      <c r="G70" s="60">
        <f t="shared" si="4"/>
        <v>2.1886627902499742</v>
      </c>
      <c r="H70" s="39">
        <f t="shared" si="5"/>
        <v>7131.5502145218798</v>
      </c>
      <c r="I70" s="40">
        <f t="shared" si="6"/>
        <v>12.800000000000008</v>
      </c>
      <c r="J70" s="40">
        <v>64</v>
      </c>
      <c r="K70" s="47">
        <f t="shared" si="0"/>
        <v>320</v>
      </c>
      <c r="L70" s="40">
        <v>1</v>
      </c>
      <c r="N70" s="41">
        <f t="shared" si="1"/>
        <v>216</v>
      </c>
      <c r="O70" s="41">
        <f t="shared" si="7"/>
        <v>69120</v>
      </c>
      <c r="P70" s="41">
        <f t="shared" si="8"/>
        <v>356577.51072609401</v>
      </c>
      <c r="Q70" s="41">
        <f t="shared" si="9"/>
        <v>7.6840284639837853</v>
      </c>
      <c r="R70" s="45">
        <f t="shared" si="2"/>
        <v>5.1588181528659431</v>
      </c>
    </row>
    <row r="71" spans="1:18">
      <c r="A71" s="58">
        <f t="shared" si="10"/>
        <v>0.16400000000000006</v>
      </c>
      <c r="B71" s="58">
        <f t="shared" si="11"/>
        <v>2.6399999999999864</v>
      </c>
      <c r="C71" s="58">
        <f t="shared" si="12"/>
        <v>1.3199999999999932</v>
      </c>
      <c r="D71" s="58">
        <f t="shared" si="13"/>
        <v>1.3199999999999932</v>
      </c>
      <c r="E71" s="59">
        <f t="shared" si="3"/>
        <v>1.2689599999999979</v>
      </c>
      <c r="F71" s="50">
        <v>4.585</v>
      </c>
      <c r="G71" s="60">
        <f t="shared" si="4"/>
        <v>2.2110359039999734</v>
      </c>
      <c r="H71" s="39">
        <f t="shared" si="5"/>
        <v>8192.0000000000364</v>
      </c>
      <c r="I71" s="40">
        <f t="shared" si="6"/>
        <v>13.000000000000007</v>
      </c>
      <c r="J71" s="40">
        <v>65</v>
      </c>
      <c r="K71" s="47">
        <f t="shared" ref="K71:K134" si="14">L$4*J71</f>
        <v>325</v>
      </c>
      <c r="L71" s="40">
        <v>1</v>
      </c>
      <c r="N71" s="41">
        <f t="shared" ref="N71:N134" si="15">L71*N70</f>
        <v>216</v>
      </c>
      <c r="O71" s="41">
        <f t="shared" si="7"/>
        <v>70200</v>
      </c>
      <c r="P71" s="41">
        <f t="shared" si="8"/>
        <v>409600.0000000018</v>
      </c>
      <c r="Q71" s="41">
        <f t="shared" si="9"/>
        <v>12.099470942089738</v>
      </c>
      <c r="R71" s="45">
        <f t="shared" ref="R71:R134" si="16">P71/(K71*L71*N70)</f>
        <v>5.8347578347578608</v>
      </c>
    </row>
    <row r="72" spans="1:18">
      <c r="A72" s="58">
        <f t="shared" si="10"/>
        <v>0.16500000000000006</v>
      </c>
      <c r="B72" s="58">
        <f t="shared" si="11"/>
        <v>2.6499999999999861</v>
      </c>
      <c r="C72" s="58">
        <f t="shared" si="12"/>
        <v>1.3249999999999931</v>
      </c>
      <c r="D72" s="58">
        <f t="shared" si="13"/>
        <v>1.3249999999999931</v>
      </c>
      <c r="E72" s="59">
        <f t="shared" ref="E72:E135" si="17">(1-A72)+A72*B72</f>
        <v>1.2722499999999979</v>
      </c>
      <c r="F72" s="50">
        <v>4.585</v>
      </c>
      <c r="G72" s="60">
        <f t="shared" ref="G72:G135" si="18">E72*C72*D72</f>
        <v>2.2335939062499728</v>
      </c>
      <c r="H72" s="39">
        <f t="shared" ref="H72:H135" si="19">POWER($I$1,J72)</f>
        <v>9410.1369241357534</v>
      </c>
      <c r="I72" s="40">
        <f t="shared" ref="I72:I135" si="20">LOG(H72,2)</f>
        <v>13.200000000000006</v>
      </c>
      <c r="J72" s="40">
        <v>66</v>
      </c>
      <c r="K72" s="47">
        <f t="shared" si="14"/>
        <v>330</v>
      </c>
      <c r="L72" s="40">
        <v>1</v>
      </c>
      <c r="N72" s="41">
        <f t="shared" si="15"/>
        <v>216</v>
      </c>
      <c r="O72" s="41">
        <f t="shared" ref="O72:O135" si="21">K72*N72</f>
        <v>71280</v>
      </c>
      <c r="P72" s="41">
        <f t="shared" ref="P72:P135" si="22">R$4*POWER($I$1,J72)</f>
        <v>470506.84620678768</v>
      </c>
      <c r="Q72" s="41">
        <f t="shared" ref="Q72:Q135" si="23">(R72/G72)*F72</f>
        <v>13.549815446114501</v>
      </c>
      <c r="R72" s="45">
        <f t="shared" si="16"/>
        <v>6.6008255640682894</v>
      </c>
    </row>
    <row r="73" spans="1:18">
      <c r="A73" s="58">
        <f t="shared" ref="A73:A97" si="24">A72+0.1%</f>
        <v>0.16600000000000006</v>
      </c>
      <c r="B73" s="58">
        <f t="shared" ref="B73:B97" si="25">B72+1%</f>
        <v>2.6599999999999859</v>
      </c>
      <c r="C73" s="58">
        <f t="shared" ref="C73:C97" si="26">C72+0.5%</f>
        <v>1.329999999999993</v>
      </c>
      <c r="D73" s="58">
        <f t="shared" ref="D73:D97" si="27">D72+0.5%</f>
        <v>1.329999999999993</v>
      </c>
      <c r="E73" s="59">
        <f t="shared" si="17"/>
        <v>1.2755599999999978</v>
      </c>
      <c r="F73" s="50">
        <v>4.585</v>
      </c>
      <c r="G73" s="60">
        <f t="shared" si="18"/>
        <v>2.2563380839999723</v>
      </c>
      <c r="H73" s="39">
        <f t="shared" si="19"/>
        <v>10809.408805051598</v>
      </c>
      <c r="I73" s="40">
        <f t="shared" si="20"/>
        <v>13.400000000000007</v>
      </c>
      <c r="J73" s="40">
        <v>67</v>
      </c>
      <c r="K73" s="47">
        <f t="shared" si="14"/>
        <v>335</v>
      </c>
      <c r="L73" s="40">
        <v>1</v>
      </c>
      <c r="N73" s="41">
        <f t="shared" si="15"/>
        <v>216</v>
      </c>
      <c r="O73" s="41">
        <f t="shared" si="21"/>
        <v>72360</v>
      </c>
      <c r="P73" s="41">
        <f t="shared" si="22"/>
        <v>540470.44025257987</v>
      </c>
      <c r="Q73" s="41">
        <f t="shared" si="23"/>
        <v>15.177790511834605</v>
      </c>
      <c r="R73" s="45">
        <f t="shared" si="16"/>
        <v>7.4691879526337734</v>
      </c>
    </row>
    <row r="74" spans="1:18">
      <c r="A74" s="58">
        <f t="shared" si="24"/>
        <v>0.16700000000000007</v>
      </c>
      <c r="B74" s="58">
        <f t="shared" si="25"/>
        <v>2.6699999999999857</v>
      </c>
      <c r="C74" s="58">
        <f t="shared" si="26"/>
        <v>1.3349999999999929</v>
      </c>
      <c r="D74" s="58">
        <f t="shared" si="27"/>
        <v>1.3349999999999929</v>
      </c>
      <c r="E74" s="59">
        <f t="shared" si="17"/>
        <v>1.2788899999999979</v>
      </c>
      <c r="F74" s="50">
        <v>4.585</v>
      </c>
      <c r="G74" s="60">
        <f t="shared" si="18"/>
        <v>2.2792697302499718</v>
      </c>
      <c r="H74" s="39">
        <f t="shared" si="19"/>
        <v>12416.750112853239</v>
      </c>
      <c r="I74" s="40">
        <f t="shared" si="20"/>
        <v>13.600000000000007</v>
      </c>
      <c r="J74" s="40">
        <v>68</v>
      </c>
      <c r="K74" s="47">
        <f t="shared" si="14"/>
        <v>340</v>
      </c>
      <c r="L74" s="40">
        <v>1</v>
      </c>
      <c r="N74" s="41">
        <f t="shared" si="15"/>
        <v>216</v>
      </c>
      <c r="O74" s="41">
        <f t="shared" si="21"/>
        <v>73440</v>
      </c>
      <c r="P74" s="41">
        <f t="shared" si="22"/>
        <v>620837.50564266194</v>
      </c>
      <c r="Q74" s="41">
        <f t="shared" si="23"/>
        <v>17.005479974377479</v>
      </c>
      <c r="R74" s="45">
        <f t="shared" si="16"/>
        <v>8.4536697391430007</v>
      </c>
    </row>
    <row r="75" spans="1:18">
      <c r="A75" s="58">
        <f t="shared" si="24"/>
        <v>0.16800000000000007</v>
      </c>
      <c r="B75" s="58">
        <f t="shared" si="25"/>
        <v>2.6799999999999855</v>
      </c>
      <c r="C75" s="58">
        <f t="shared" si="26"/>
        <v>1.3399999999999928</v>
      </c>
      <c r="D75" s="58">
        <f t="shared" si="27"/>
        <v>1.3399999999999928</v>
      </c>
      <c r="E75" s="59">
        <f t="shared" si="17"/>
        <v>1.2822399999999976</v>
      </c>
      <c r="F75" s="50">
        <v>4.585</v>
      </c>
      <c r="G75" s="60">
        <f t="shared" si="18"/>
        <v>2.302390143999971</v>
      </c>
      <c r="H75" s="39">
        <f t="shared" si="19"/>
        <v>14263.100429043763</v>
      </c>
      <c r="I75" s="40">
        <f t="shared" si="20"/>
        <v>13.800000000000008</v>
      </c>
      <c r="J75" s="40">
        <v>69</v>
      </c>
      <c r="K75" s="47">
        <f t="shared" si="14"/>
        <v>345</v>
      </c>
      <c r="L75" s="40">
        <v>1</v>
      </c>
      <c r="N75" s="41">
        <f t="shared" si="15"/>
        <v>216</v>
      </c>
      <c r="O75" s="41">
        <f t="shared" si="21"/>
        <v>74520</v>
      </c>
      <c r="P75" s="41">
        <f t="shared" si="22"/>
        <v>713155.02145218814</v>
      </c>
      <c r="Q75" s="41">
        <f t="shared" si="23"/>
        <v>19.05774540265843</v>
      </c>
      <c r="R75" s="45">
        <f t="shared" si="16"/>
        <v>9.5699815009687086</v>
      </c>
    </row>
    <row r="76" spans="1:18">
      <c r="A76" s="58">
        <f t="shared" si="24"/>
        <v>0.16900000000000007</v>
      </c>
      <c r="B76" s="58">
        <f t="shared" si="25"/>
        <v>2.6899999999999853</v>
      </c>
      <c r="C76" s="58">
        <f t="shared" si="26"/>
        <v>1.3449999999999926</v>
      </c>
      <c r="D76" s="58">
        <f t="shared" si="27"/>
        <v>1.3449999999999926</v>
      </c>
      <c r="E76" s="59">
        <f t="shared" si="17"/>
        <v>1.2856099999999977</v>
      </c>
      <c r="F76" s="50">
        <v>4.585</v>
      </c>
      <c r="G76" s="60">
        <f t="shared" si="18"/>
        <v>2.3257006302499703</v>
      </c>
      <c r="H76" s="39">
        <f t="shared" si="19"/>
        <v>16384.000000000076</v>
      </c>
      <c r="I76" s="40">
        <f t="shared" si="20"/>
        <v>14.000000000000007</v>
      </c>
      <c r="J76" s="48">
        <v>70</v>
      </c>
      <c r="K76" s="47">
        <f t="shared" si="14"/>
        <v>350</v>
      </c>
      <c r="L76" s="40">
        <v>3</v>
      </c>
      <c r="N76" s="41">
        <f t="shared" si="15"/>
        <v>648</v>
      </c>
      <c r="O76" s="41">
        <f t="shared" si="21"/>
        <v>226800</v>
      </c>
      <c r="P76" s="41">
        <f t="shared" si="22"/>
        <v>819200.00000000384</v>
      </c>
      <c r="Q76" s="41">
        <f t="shared" si="23"/>
        <v>7.1208595977123093</v>
      </c>
      <c r="R76" s="45">
        <f t="shared" si="16"/>
        <v>3.6119929453262958</v>
      </c>
    </row>
    <row r="77" spans="1:18">
      <c r="A77" s="58">
        <f t="shared" si="24"/>
        <v>0.17000000000000007</v>
      </c>
      <c r="B77" s="58">
        <f t="shared" si="25"/>
        <v>2.6999999999999851</v>
      </c>
      <c r="C77" s="58">
        <f t="shared" si="26"/>
        <v>1.3499999999999925</v>
      </c>
      <c r="D77" s="58">
        <f t="shared" si="27"/>
        <v>1.3499999999999925</v>
      </c>
      <c r="E77" s="59">
        <f t="shared" si="17"/>
        <v>1.2889999999999975</v>
      </c>
      <c r="F77" s="50">
        <v>4.585</v>
      </c>
      <c r="G77" s="60">
        <f t="shared" si="18"/>
        <v>2.3492024999999694</v>
      </c>
      <c r="H77" s="39">
        <f t="shared" si="19"/>
        <v>18820.27384827151</v>
      </c>
      <c r="I77" s="40">
        <f t="shared" si="20"/>
        <v>14.200000000000008</v>
      </c>
      <c r="J77" s="40">
        <v>71</v>
      </c>
      <c r="K77" s="47">
        <f t="shared" si="14"/>
        <v>355</v>
      </c>
      <c r="L77" s="40">
        <v>1</v>
      </c>
      <c r="N77" s="41">
        <f t="shared" si="15"/>
        <v>648</v>
      </c>
      <c r="O77" s="41">
        <f t="shared" si="21"/>
        <v>230040</v>
      </c>
      <c r="P77" s="41">
        <f t="shared" si="22"/>
        <v>941013.69241357548</v>
      </c>
      <c r="Q77" s="41">
        <f t="shared" si="23"/>
        <v>7.9838334666204247</v>
      </c>
      <c r="R77" s="45">
        <f t="shared" si="16"/>
        <v>4.090652462239504</v>
      </c>
    </row>
    <row r="78" spans="1:18">
      <c r="A78" s="58">
        <f t="shared" si="24"/>
        <v>0.17100000000000007</v>
      </c>
      <c r="B78" s="58">
        <f t="shared" si="25"/>
        <v>2.7099999999999849</v>
      </c>
      <c r="C78" s="58">
        <f t="shared" si="26"/>
        <v>1.3549999999999924</v>
      </c>
      <c r="D78" s="58">
        <f t="shared" si="27"/>
        <v>1.3549999999999924</v>
      </c>
      <c r="E78" s="59">
        <f t="shared" si="17"/>
        <v>1.2924099999999976</v>
      </c>
      <c r="F78" s="50">
        <v>4.585</v>
      </c>
      <c r="G78" s="60">
        <f t="shared" si="18"/>
        <v>2.3728970702499694</v>
      </c>
      <c r="H78" s="39">
        <f t="shared" si="19"/>
        <v>21618.817610103204</v>
      </c>
      <c r="I78" s="40">
        <f t="shared" si="20"/>
        <v>14.400000000000007</v>
      </c>
      <c r="J78" s="40">
        <v>72</v>
      </c>
      <c r="K78" s="47">
        <f t="shared" si="14"/>
        <v>360</v>
      </c>
      <c r="L78" s="40">
        <v>1</v>
      </c>
      <c r="N78" s="41">
        <f t="shared" si="15"/>
        <v>648</v>
      </c>
      <c r="O78" s="41">
        <f t="shared" si="21"/>
        <v>233280</v>
      </c>
      <c r="P78" s="41">
        <f t="shared" si="22"/>
        <v>1080940.8805051602</v>
      </c>
      <c r="Q78" s="41">
        <f t="shared" si="23"/>
        <v>8.9533358387112489</v>
      </c>
      <c r="R78" s="45">
        <f t="shared" si="16"/>
        <v>4.6336628965413249</v>
      </c>
    </row>
    <row r="79" spans="1:18">
      <c r="A79" s="58">
        <f t="shared" si="24"/>
        <v>0.17200000000000007</v>
      </c>
      <c r="B79" s="58">
        <f t="shared" si="25"/>
        <v>2.7199999999999847</v>
      </c>
      <c r="C79" s="58">
        <f t="shared" si="26"/>
        <v>1.3599999999999923</v>
      </c>
      <c r="D79" s="58">
        <f t="shared" si="27"/>
        <v>1.3599999999999923</v>
      </c>
      <c r="E79" s="59">
        <f t="shared" si="17"/>
        <v>1.2958399999999974</v>
      </c>
      <c r="F79" s="50">
        <v>4.585</v>
      </c>
      <c r="G79" s="60">
        <f t="shared" si="18"/>
        <v>2.3967856639999683</v>
      </c>
      <c r="H79" s="39">
        <f t="shared" si="19"/>
        <v>24833.500225706484</v>
      </c>
      <c r="I79" s="40">
        <f t="shared" si="20"/>
        <v>14.600000000000007</v>
      </c>
      <c r="J79" s="40">
        <v>73</v>
      </c>
      <c r="K79" s="47">
        <f t="shared" si="14"/>
        <v>365</v>
      </c>
      <c r="L79" s="40">
        <v>1</v>
      </c>
      <c r="N79" s="41">
        <f t="shared" si="15"/>
        <v>648</v>
      </c>
      <c r="O79" s="41">
        <f t="shared" si="21"/>
        <v>236520</v>
      </c>
      <c r="P79" s="41">
        <f t="shared" si="22"/>
        <v>1241675.0112853241</v>
      </c>
      <c r="Q79" s="41">
        <f t="shared" si="23"/>
        <v>10.042693592255807</v>
      </c>
      <c r="R79" s="45">
        <f t="shared" si="16"/>
        <v>5.24976750923949</v>
      </c>
    </row>
    <row r="80" spans="1:18">
      <c r="A80" s="58">
        <f t="shared" si="24"/>
        <v>0.17300000000000007</v>
      </c>
      <c r="B80" s="58">
        <f t="shared" si="25"/>
        <v>2.7299999999999844</v>
      </c>
      <c r="C80" s="58">
        <f t="shared" si="26"/>
        <v>1.3649999999999922</v>
      </c>
      <c r="D80" s="58">
        <f t="shared" si="27"/>
        <v>1.3649999999999922</v>
      </c>
      <c r="E80" s="59">
        <f t="shared" si="17"/>
        <v>1.2992899999999974</v>
      </c>
      <c r="F80" s="50">
        <v>4.585</v>
      </c>
      <c r="G80" s="60">
        <f t="shared" si="18"/>
        <v>2.4208696102499676</v>
      </c>
      <c r="H80" s="39">
        <f t="shared" si="19"/>
        <v>28526.200858087537</v>
      </c>
      <c r="I80" s="40">
        <f t="shared" si="20"/>
        <v>14.800000000000008</v>
      </c>
      <c r="J80" s="40">
        <v>74</v>
      </c>
      <c r="K80" s="47">
        <f t="shared" si="14"/>
        <v>370</v>
      </c>
      <c r="L80" s="40">
        <v>1</v>
      </c>
      <c r="N80" s="41">
        <f t="shared" si="15"/>
        <v>648</v>
      </c>
      <c r="O80" s="41">
        <f t="shared" si="21"/>
        <v>239760</v>
      </c>
      <c r="P80" s="41">
        <f t="shared" si="22"/>
        <v>1426310.0429043768</v>
      </c>
      <c r="Q80" s="41">
        <f t="shared" si="23"/>
        <v>11.266918467239481</v>
      </c>
      <c r="R80" s="45">
        <f t="shared" si="16"/>
        <v>5.9489074195210909</v>
      </c>
    </row>
    <row r="81" spans="1:18">
      <c r="A81" s="58">
        <f t="shared" si="24"/>
        <v>0.17400000000000007</v>
      </c>
      <c r="B81" s="58">
        <f t="shared" si="25"/>
        <v>2.7399999999999842</v>
      </c>
      <c r="C81" s="58">
        <f t="shared" si="26"/>
        <v>1.3699999999999921</v>
      </c>
      <c r="D81" s="58">
        <f t="shared" si="27"/>
        <v>1.3699999999999921</v>
      </c>
      <c r="E81" s="59">
        <f t="shared" si="17"/>
        <v>1.3027599999999975</v>
      </c>
      <c r="F81" s="50">
        <v>4.585</v>
      </c>
      <c r="G81" s="60">
        <f t="shared" si="18"/>
        <v>2.4451502439999673</v>
      </c>
      <c r="H81" s="39">
        <f t="shared" si="19"/>
        <v>32768.00000000016</v>
      </c>
      <c r="I81" s="40">
        <f t="shared" si="20"/>
        <v>15.000000000000007</v>
      </c>
      <c r="J81" s="40">
        <v>75</v>
      </c>
      <c r="K81" s="47">
        <f t="shared" si="14"/>
        <v>375</v>
      </c>
      <c r="L81" s="40">
        <v>1</v>
      </c>
      <c r="N81" s="41">
        <f t="shared" si="15"/>
        <v>648</v>
      </c>
      <c r="O81" s="41">
        <f t="shared" si="21"/>
        <v>243000</v>
      </c>
      <c r="P81" s="41">
        <f t="shared" si="22"/>
        <v>1638400.0000000079</v>
      </c>
      <c r="Q81" s="41">
        <f t="shared" si="23"/>
        <v>12.642921921569961</v>
      </c>
      <c r="R81" s="45">
        <f t="shared" si="16"/>
        <v>6.7423868312757529</v>
      </c>
    </row>
    <row r="82" spans="1:18">
      <c r="A82" s="58">
        <f t="shared" si="24"/>
        <v>0.17500000000000007</v>
      </c>
      <c r="B82" s="58">
        <f t="shared" si="25"/>
        <v>2.749999999999984</v>
      </c>
      <c r="C82" s="58">
        <f t="shared" si="26"/>
        <v>1.374999999999992</v>
      </c>
      <c r="D82" s="58">
        <f t="shared" si="27"/>
        <v>1.374999999999992</v>
      </c>
      <c r="E82" s="59">
        <f t="shared" si="17"/>
        <v>1.3062499999999972</v>
      </c>
      <c r="F82" s="50">
        <v>4.585</v>
      </c>
      <c r="G82" s="60">
        <f t="shared" si="18"/>
        <v>2.4696289062499663</v>
      </c>
      <c r="H82" s="39">
        <f t="shared" si="19"/>
        <v>37640.547696543035</v>
      </c>
      <c r="I82" s="40">
        <f t="shared" si="20"/>
        <v>15.200000000000008</v>
      </c>
      <c r="J82" s="40">
        <v>76</v>
      </c>
      <c r="K82" s="47">
        <f t="shared" si="14"/>
        <v>380</v>
      </c>
      <c r="L82" s="40">
        <v>1</v>
      </c>
      <c r="N82" s="41">
        <f t="shared" si="15"/>
        <v>648</v>
      </c>
      <c r="O82" s="41">
        <f t="shared" si="21"/>
        <v>246240</v>
      </c>
      <c r="P82" s="41">
        <f t="shared" si="22"/>
        <v>1882027.3848271517</v>
      </c>
      <c r="Q82" s="41">
        <f t="shared" si="23"/>
        <v>14.189757586284024</v>
      </c>
      <c r="R82" s="45">
        <f t="shared" si="16"/>
        <v>7.6430611794474972</v>
      </c>
    </row>
    <row r="83" spans="1:18">
      <c r="A83" s="58">
        <f t="shared" si="24"/>
        <v>0.17600000000000007</v>
      </c>
      <c r="B83" s="58">
        <f t="shared" si="25"/>
        <v>2.7599999999999838</v>
      </c>
      <c r="C83" s="58">
        <f t="shared" si="26"/>
        <v>1.3799999999999919</v>
      </c>
      <c r="D83" s="58">
        <f t="shared" si="27"/>
        <v>1.3799999999999919</v>
      </c>
      <c r="E83" s="59">
        <f t="shared" si="17"/>
        <v>1.3097599999999974</v>
      </c>
      <c r="F83" s="50">
        <v>4.585</v>
      </c>
      <c r="G83" s="60">
        <f t="shared" si="18"/>
        <v>2.4943069439999657</v>
      </c>
      <c r="H83" s="39">
        <f t="shared" si="19"/>
        <v>43237.635220206423</v>
      </c>
      <c r="I83" s="40">
        <f t="shared" si="20"/>
        <v>15.400000000000007</v>
      </c>
      <c r="J83" s="40">
        <v>77</v>
      </c>
      <c r="K83" s="47">
        <f t="shared" si="14"/>
        <v>385</v>
      </c>
      <c r="L83" s="40">
        <v>1</v>
      </c>
      <c r="N83" s="41">
        <f t="shared" si="15"/>
        <v>648</v>
      </c>
      <c r="O83" s="41">
        <f t="shared" si="21"/>
        <v>249480</v>
      </c>
      <c r="P83" s="41">
        <f t="shared" si="22"/>
        <v>2161881.7610103213</v>
      </c>
      <c r="Q83" s="41">
        <f t="shared" si="23"/>
        <v>15.92889488721838</v>
      </c>
      <c r="R83" s="45">
        <f t="shared" si="16"/>
        <v>8.6655513909344286</v>
      </c>
    </row>
    <row r="84" spans="1:18">
      <c r="A84" s="58">
        <f t="shared" si="24"/>
        <v>0.17700000000000007</v>
      </c>
      <c r="B84" s="58">
        <f t="shared" si="25"/>
        <v>2.7699999999999836</v>
      </c>
      <c r="C84" s="58">
        <f t="shared" si="26"/>
        <v>1.3849999999999918</v>
      </c>
      <c r="D84" s="58">
        <f t="shared" si="27"/>
        <v>1.3849999999999918</v>
      </c>
      <c r="E84" s="59">
        <f t="shared" si="17"/>
        <v>1.3132899999999972</v>
      </c>
      <c r="F84" s="50">
        <v>4.585</v>
      </c>
      <c r="G84" s="60">
        <f t="shared" si="18"/>
        <v>2.5191857102499648</v>
      </c>
      <c r="H84" s="39">
        <f t="shared" si="19"/>
        <v>49667.000451412976</v>
      </c>
      <c r="I84" s="40">
        <f t="shared" si="20"/>
        <v>15.600000000000007</v>
      </c>
      <c r="J84" s="40">
        <v>78</v>
      </c>
      <c r="K84" s="47">
        <f t="shared" si="14"/>
        <v>390</v>
      </c>
      <c r="L84" s="40">
        <v>1</v>
      </c>
      <c r="N84" s="41">
        <f t="shared" si="15"/>
        <v>648</v>
      </c>
      <c r="O84" s="41">
        <f t="shared" si="21"/>
        <v>252720</v>
      </c>
      <c r="P84" s="41">
        <f t="shared" si="22"/>
        <v>2483350.0225706487</v>
      </c>
      <c r="Q84" s="41">
        <f t="shared" si="23"/>
        <v>17.884527864278017</v>
      </c>
      <c r="R84" s="45">
        <f t="shared" si="16"/>
        <v>9.8264879019098164</v>
      </c>
    </row>
    <row r="85" spans="1:18">
      <c r="A85" s="58">
        <f t="shared" si="24"/>
        <v>0.17800000000000007</v>
      </c>
      <c r="B85" s="58">
        <f t="shared" si="25"/>
        <v>2.7799999999999834</v>
      </c>
      <c r="C85" s="58">
        <f t="shared" si="26"/>
        <v>1.3899999999999917</v>
      </c>
      <c r="D85" s="58">
        <f t="shared" si="27"/>
        <v>1.3899999999999917</v>
      </c>
      <c r="E85" s="59">
        <f t="shared" si="17"/>
        <v>1.3168399999999971</v>
      </c>
      <c r="F85" s="50">
        <v>4.585</v>
      </c>
      <c r="G85" s="60">
        <f t="shared" si="18"/>
        <v>2.544266563999964</v>
      </c>
      <c r="H85" s="39">
        <f t="shared" si="19"/>
        <v>57052.401716175089</v>
      </c>
      <c r="I85" s="40">
        <f t="shared" si="20"/>
        <v>15.800000000000008</v>
      </c>
      <c r="J85" s="40">
        <v>79</v>
      </c>
      <c r="K85" s="47">
        <f t="shared" si="14"/>
        <v>395</v>
      </c>
      <c r="L85" s="40">
        <v>1</v>
      </c>
      <c r="N85" s="41">
        <f t="shared" si="15"/>
        <v>648</v>
      </c>
      <c r="O85" s="41">
        <f t="shared" si="21"/>
        <v>255960</v>
      </c>
      <c r="P85" s="41">
        <f t="shared" si="22"/>
        <v>2852620.0858087544</v>
      </c>
      <c r="Q85" s="41">
        <f t="shared" si="23"/>
        <v>20.083923743660062</v>
      </c>
      <c r="R85" s="45">
        <f t="shared" si="16"/>
        <v>11.144788583406605</v>
      </c>
    </row>
    <row r="86" spans="1:18">
      <c r="A86" s="58">
        <f t="shared" si="24"/>
        <v>0.17900000000000008</v>
      </c>
      <c r="B86" s="58">
        <f t="shared" si="25"/>
        <v>2.7899999999999832</v>
      </c>
      <c r="C86" s="58">
        <f t="shared" si="26"/>
        <v>1.3949999999999916</v>
      </c>
      <c r="D86" s="58">
        <f t="shared" si="27"/>
        <v>1.3949999999999916</v>
      </c>
      <c r="E86" s="59">
        <f t="shared" si="17"/>
        <v>1.3204099999999972</v>
      </c>
      <c r="F86" s="50">
        <v>4.585</v>
      </c>
      <c r="G86" s="60">
        <f t="shared" si="18"/>
        <v>2.5695508702499636</v>
      </c>
      <c r="H86" s="39">
        <f t="shared" si="19"/>
        <v>65536.000000000349</v>
      </c>
      <c r="I86" s="40">
        <f t="shared" si="20"/>
        <v>16.000000000000007</v>
      </c>
      <c r="J86" s="48">
        <v>80</v>
      </c>
      <c r="K86" s="47">
        <f t="shared" si="14"/>
        <v>400</v>
      </c>
      <c r="L86" s="40">
        <v>3</v>
      </c>
      <c r="N86" s="41">
        <f t="shared" si="15"/>
        <v>1944</v>
      </c>
      <c r="O86" s="41">
        <f t="shared" si="21"/>
        <v>777600</v>
      </c>
      <c r="P86" s="41">
        <f t="shared" si="22"/>
        <v>3276800.0000000177</v>
      </c>
      <c r="Q86" s="41">
        <f t="shared" si="23"/>
        <v>7.5192721370388913</v>
      </c>
      <c r="R86" s="45">
        <f t="shared" si="16"/>
        <v>4.2139917695473477</v>
      </c>
    </row>
    <row r="87" spans="1:18">
      <c r="A87" s="58">
        <f t="shared" si="24"/>
        <v>0.18000000000000008</v>
      </c>
      <c r="B87" s="58">
        <f t="shared" si="25"/>
        <v>2.7999999999999829</v>
      </c>
      <c r="C87" s="58">
        <f t="shared" si="26"/>
        <v>1.3999999999999915</v>
      </c>
      <c r="D87" s="58">
        <f t="shared" si="27"/>
        <v>1.3999999999999915</v>
      </c>
      <c r="E87" s="59">
        <f t="shared" si="17"/>
        <v>1.3239999999999972</v>
      </c>
      <c r="F87" s="50">
        <v>4.585</v>
      </c>
      <c r="G87" s="60">
        <f t="shared" si="18"/>
        <v>2.5950399999999632</v>
      </c>
      <c r="H87" s="39">
        <f t="shared" si="19"/>
        <v>75281.0953930861</v>
      </c>
      <c r="I87" s="40">
        <f t="shared" si="20"/>
        <v>16.200000000000006</v>
      </c>
      <c r="J87" s="40">
        <v>81</v>
      </c>
      <c r="K87" s="47">
        <f t="shared" si="14"/>
        <v>405</v>
      </c>
      <c r="L87" s="40">
        <v>1</v>
      </c>
      <c r="N87" s="41">
        <f t="shared" si="15"/>
        <v>1944</v>
      </c>
      <c r="O87" s="41">
        <f t="shared" si="21"/>
        <v>787320</v>
      </c>
      <c r="P87" s="41">
        <f t="shared" si="22"/>
        <v>3764054.7696543052</v>
      </c>
      <c r="Q87" s="41">
        <f t="shared" si="23"/>
        <v>8.4469502015186997</v>
      </c>
      <c r="R87" s="45">
        <f t="shared" si="16"/>
        <v>4.7808448529877374</v>
      </c>
    </row>
    <row r="88" spans="1:18">
      <c r="A88" s="58">
        <f t="shared" si="24"/>
        <v>0.18100000000000008</v>
      </c>
      <c r="B88" s="58">
        <f t="shared" si="25"/>
        <v>2.8099999999999827</v>
      </c>
      <c r="C88" s="58">
        <f t="shared" si="26"/>
        <v>1.4049999999999914</v>
      </c>
      <c r="D88" s="58">
        <f t="shared" si="27"/>
        <v>1.4049999999999914</v>
      </c>
      <c r="E88" s="59">
        <f t="shared" si="17"/>
        <v>1.3276099999999971</v>
      </c>
      <c r="F88" s="50">
        <v>4.585</v>
      </c>
      <c r="G88" s="60">
        <f t="shared" si="18"/>
        <v>2.6207353302499619</v>
      </c>
      <c r="H88" s="39">
        <f t="shared" si="19"/>
        <v>86475.270440412874</v>
      </c>
      <c r="I88" s="40">
        <f t="shared" si="20"/>
        <v>16.400000000000009</v>
      </c>
      <c r="J88" s="40">
        <v>82</v>
      </c>
      <c r="K88" s="47">
        <f t="shared" si="14"/>
        <v>410</v>
      </c>
      <c r="L88" s="40">
        <v>1</v>
      </c>
      <c r="N88" s="41">
        <f t="shared" si="15"/>
        <v>1944</v>
      </c>
      <c r="O88" s="41">
        <f t="shared" si="21"/>
        <v>797040</v>
      </c>
      <c r="P88" s="41">
        <f t="shared" si="22"/>
        <v>4323763.5220206436</v>
      </c>
      <c r="Q88" s="41">
        <f t="shared" si="23"/>
        <v>9.4906944673867031</v>
      </c>
      <c r="R88" s="45">
        <f t="shared" si="16"/>
        <v>5.4247760739996034</v>
      </c>
    </row>
    <row r="89" spans="1:18">
      <c r="A89" s="58">
        <f t="shared" si="24"/>
        <v>0.18200000000000008</v>
      </c>
      <c r="B89" s="58">
        <f t="shared" si="25"/>
        <v>2.8199999999999825</v>
      </c>
      <c r="C89" s="58">
        <f t="shared" si="26"/>
        <v>1.4099999999999913</v>
      </c>
      <c r="D89" s="58">
        <f t="shared" si="27"/>
        <v>1.4099999999999913</v>
      </c>
      <c r="E89" s="59">
        <f t="shared" si="17"/>
        <v>1.3312399999999971</v>
      </c>
      <c r="F89" s="50">
        <v>4.585</v>
      </c>
      <c r="G89" s="60">
        <f t="shared" si="18"/>
        <v>2.6466382439999614</v>
      </c>
      <c r="H89" s="39">
        <f t="shared" si="19"/>
        <v>99334.000902825996</v>
      </c>
      <c r="I89" s="40">
        <f t="shared" si="20"/>
        <v>16.600000000000009</v>
      </c>
      <c r="J89" s="40">
        <v>83</v>
      </c>
      <c r="K89" s="47">
        <f t="shared" si="14"/>
        <v>415</v>
      </c>
      <c r="L89" s="40">
        <v>1</v>
      </c>
      <c r="N89" s="41">
        <f t="shared" si="15"/>
        <v>1944</v>
      </c>
      <c r="O89" s="41">
        <f t="shared" si="21"/>
        <v>806760</v>
      </c>
      <c r="P89" s="41">
        <f t="shared" si="22"/>
        <v>4966700.0451413002</v>
      </c>
      <c r="Q89" s="41">
        <f t="shared" si="23"/>
        <v>10.665183479751619</v>
      </c>
      <c r="R89" s="45">
        <f t="shared" si="16"/>
        <v>6.1563538662567554</v>
      </c>
    </row>
    <row r="90" spans="1:18">
      <c r="A90" s="58">
        <f t="shared" si="24"/>
        <v>0.18300000000000008</v>
      </c>
      <c r="B90" s="58">
        <f t="shared" si="25"/>
        <v>2.8299999999999823</v>
      </c>
      <c r="C90" s="58">
        <f t="shared" si="26"/>
        <v>1.4149999999999912</v>
      </c>
      <c r="D90" s="58">
        <f t="shared" si="27"/>
        <v>1.4149999999999912</v>
      </c>
      <c r="E90" s="59">
        <f t="shared" si="17"/>
        <v>1.334889999999997</v>
      </c>
      <c r="F90" s="50">
        <v>4.585</v>
      </c>
      <c r="G90" s="60">
        <f t="shared" si="18"/>
        <v>2.6727501302499608</v>
      </c>
      <c r="H90" s="39">
        <f t="shared" si="19"/>
        <v>114104.80343235022</v>
      </c>
      <c r="I90" s="40">
        <f t="shared" si="20"/>
        <v>16.800000000000008</v>
      </c>
      <c r="J90" s="40">
        <v>84</v>
      </c>
      <c r="K90" s="47">
        <f t="shared" si="14"/>
        <v>420</v>
      </c>
      <c r="L90" s="40">
        <v>1</v>
      </c>
      <c r="N90" s="41">
        <f t="shared" si="15"/>
        <v>1944</v>
      </c>
      <c r="O90" s="41">
        <f t="shared" si="21"/>
        <v>816480</v>
      </c>
      <c r="P90" s="41">
        <f t="shared" si="22"/>
        <v>5705240.1716175107</v>
      </c>
      <c r="Q90" s="41">
        <f t="shared" si="23"/>
        <v>11.986968418814079</v>
      </c>
      <c r="R90" s="45">
        <f t="shared" si="16"/>
        <v>6.9876055403898576</v>
      </c>
    </row>
    <row r="91" spans="1:18">
      <c r="A91" s="58">
        <f t="shared" si="24"/>
        <v>0.18400000000000008</v>
      </c>
      <c r="B91" s="58">
        <f t="shared" si="25"/>
        <v>2.8399999999999821</v>
      </c>
      <c r="C91" s="58">
        <f t="shared" si="26"/>
        <v>1.419999999999991</v>
      </c>
      <c r="D91" s="58">
        <f t="shared" si="27"/>
        <v>1.419999999999991</v>
      </c>
      <c r="E91" s="59">
        <f t="shared" si="17"/>
        <v>1.3385599999999969</v>
      </c>
      <c r="F91" s="50">
        <v>4.585</v>
      </c>
      <c r="G91" s="60">
        <f t="shared" si="18"/>
        <v>2.69907238399996</v>
      </c>
      <c r="H91" s="39">
        <f t="shared" si="19"/>
        <v>131072.00000000073</v>
      </c>
      <c r="I91" s="40">
        <f t="shared" si="20"/>
        <v>17.000000000000007</v>
      </c>
      <c r="J91" s="40">
        <v>85</v>
      </c>
      <c r="K91" s="47">
        <f t="shared" si="14"/>
        <v>425</v>
      </c>
      <c r="L91" s="40">
        <v>1</v>
      </c>
      <c r="N91" s="41">
        <f t="shared" si="15"/>
        <v>1944</v>
      </c>
      <c r="O91" s="41">
        <f t="shared" si="21"/>
        <v>826200</v>
      </c>
      <c r="P91" s="41">
        <f t="shared" si="22"/>
        <v>6553600.0000000363</v>
      </c>
      <c r="Q91" s="41">
        <f t="shared" si="23"/>
        <v>13.474713759244674</v>
      </c>
      <c r="R91" s="45">
        <f t="shared" si="16"/>
        <v>7.9322198015008913</v>
      </c>
    </row>
    <row r="92" spans="1:18">
      <c r="A92" s="58">
        <f t="shared" si="24"/>
        <v>0.18500000000000008</v>
      </c>
      <c r="B92" s="58">
        <f t="shared" si="25"/>
        <v>2.8499999999999819</v>
      </c>
      <c r="C92" s="58">
        <f t="shared" si="26"/>
        <v>1.4249999999999909</v>
      </c>
      <c r="D92" s="58">
        <f t="shared" si="27"/>
        <v>1.4249999999999909</v>
      </c>
      <c r="E92" s="59">
        <f t="shared" si="17"/>
        <v>1.3422499999999968</v>
      </c>
      <c r="F92" s="50">
        <v>4.585</v>
      </c>
      <c r="G92" s="60">
        <f t="shared" si="18"/>
        <v>2.725606406249959</v>
      </c>
      <c r="H92" s="39">
        <f t="shared" si="19"/>
        <v>150562.19078617223</v>
      </c>
      <c r="I92" s="40">
        <f t="shared" si="20"/>
        <v>17.200000000000006</v>
      </c>
      <c r="J92" s="40">
        <v>86</v>
      </c>
      <c r="K92" s="47">
        <f t="shared" si="14"/>
        <v>430</v>
      </c>
      <c r="L92" s="40">
        <v>1</v>
      </c>
      <c r="N92" s="41">
        <f t="shared" si="15"/>
        <v>1944</v>
      </c>
      <c r="O92" s="41">
        <f t="shared" si="21"/>
        <v>835920</v>
      </c>
      <c r="P92" s="41">
        <f t="shared" si="22"/>
        <v>7528109.5393086113</v>
      </c>
      <c r="Q92" s="41">
        <f t="shared" si="23"/>
        <v>15.149469052443113</v>
      </c>
      <c r="R92" s="45">
        <f t="shared" si="16"/>
        <v>9.0057775137675993</v>
      </c>
    </row>
    <row r="93" spans="1:18">
      <c r="A93" s="58">
        <f t="shared" si="24"/>
        <v>0.18600000000000008</v>
      </c>
      <c r="B93" s="58">
        <f t="shared" si="25"/>
        <v>2.8599999999999817</v>
      </c>
      <c r="C93" s="58">
        <f t="shared" si="26"/>
        <v>1.4299999999999908</v>
      </c>
      <c r="D93" s="58">
        <f t="shared" si="27"/>
        <v>1.4299999999999908</v>
      </c>
      <c r="E93" s="59">
        <f t="shared" si="17"/>
        <v>1.3459599999999967</v>
      </c>
      <c r="F93" s="50">
        <v>4.585</v>
      </c>
      <c r="G93" s="60">
        <f t="shared" si="18"/>
        <v>2.7523536039999579</v>
      </c>
      <c r="H93" s="39">
        <f t="shared" si="19"/>
        <v>172950.54088082581</v>
      </c>
      <c r="I93" s="40">
        <f t="shared" si="20"/>
        <v>17.400000000000009</v>
      </c>
      <c r="J93" s="40">
        <v>87</v>
      </c>
      <c r="K93" s="47">
        <f t="shared" si="14"/>
        <v>435</v>
      </c>
      <c r="L93" s="40">
        <v>1</v>
      </c>
      <c r="N93" s="41">
        <f t="shared" si="15"/>
        <v>1944</v>
      </c>
      <c r="O93" s="41">
        <f t="shared" si="21"/>
        <v>845640</v>
      </c>
      <c r="P93" s="41">
        <f t="shared" si="22"/>
        <v>8647527.0440412909</v>
      </c>
      <c r="Q93" s="41">
        <f t="shared" si="23"/>
        <v>17.034975878713919</v>
      </c>
      <c r="R93" s="45">
        <f t="shared" si="16"/>
        <v>10.226014668229141</v>
      </c>
    </row>
    <row r="94" spans="1:18">
      <c r="A94" s="58">
        <f t="shared" si="24"/>
        <v>0.18700000000000008</v>
      </c>
      <c r="B94" s="58">
        <f t="shared" si="25"/>
        <v>2.8699999999999815</v>
      </c>
      <c r="C94" s="58">
        <f t="shared" si="26"/>
        <v>1.4349999999999907</v>
      </c>
      <c r="D94" s="58">
        <f t="shared" si="27"/>
        <v>1.4349999999999907</v>
      </c>
      <c r="E94" s="59">
        <f t="shared" si="17"/>
        <v>1.3496899999999967</v>
      </c>
      <c r="F94" s="50">
        <v>4.585</v>
      </c>
      <c r="G94" s="60">
        <f t="shared" si="18"/>
        <v>2.7793153902499572</v>
      </c>
      <c r="H94" s="39">
        <f t="shared" si="19"/>
        <v>198668.00180565205</v>
      </c>
      <c r="I94" s="40">
        <f t="shared" si="20"/>
        <v>17.600000000000009</v>
      </c>
      <c r="J94" s="40">
        <v>88</v>
      </c>
      <c r="K94" s="47">
        <f t="shared" si="14"/>
        <v>440</v>
      </c>
      <c r="L94" s="40">
        <v>1</v>
      </c>
      <c r="N94" s="41">
        <f t="shared" si="15"/>
        <v>1944</v>
      </c>
      <c r="O94" s="41">
        <f t="shared" si="21"/>
        <v>855360</v>
      </c>
      <c r="P94" s="41">
        <f t="shared" si="22"/>
        <v>9933400.0902826022</v>
      </c>
      <c r="Q94" s="41">
        <f t="shared" si="23"/>
        <v>19.158014545205209</v>
      </c>
      <c r="R94" s="45">
        <f t="shared" si="16"/>
        <v>11.613122065893428</v>
      </c>
    </row>
    <row r="95" spans="1:18">
      <c r="A95" s="58">
        <f t="shared" si="24"/>
        <v>0.18800000000000008</v>
      </c>
      <c r="B95" s="58">
        <f t="shared" si="25"/>
        <v>2.8799999999999812</v>
      </c>
      <c r="C95" s="58">
        <f t="shared" si="26"/>
        <v>1.4399999999999906</v>
      </c>
      <c r="D95" s="58">
        <f t="shared" si="27"/>
        <v>1.4399999999999906</v>
      </c>
      <c r="E95" s="59">
        <f t="shared" si="17"/>
        <v>1.3534399999999966</v>
      </c>
      <c r="F95" s="50">
        <v>4.585</v>
      </c>
      <c r="G95" s="60">
        <f t="shared" si="18"/>
        <v>2.8064931839999567</v>
      </c>
      <c r="H95" s="39">
        <f t="shared" si="19"/>
        <v>228209.60686470056</v>
      </c>
      <c r="I95" s="40">
        <f t="shared" si="20"/>
        <v>17.800000000000011</v>
      </c>
      <c r="J95" s="40">
        <v>89</v>
      </c>
      <c r="K95" s="47">
        <f t="shared" si="14"/>
        <v>445</v>
      </c>
      <c r="L95" s="40">
        <v>1</v>
      </c>
      <c r="N95" s="41">
        <f t="shared" si="15"/>
        <v>1944</v>
      </c>
      <c r="O95" s="41">
        <f t="shared" si="21"/>
        <v>865080</v>
      </c>
      <c r="P95" s="41">
        <f t="shared" si="22"/>
        <v>11410480.343235027</v>
      </c>
      <c r="Q95" s="41">
        <f t="shared" si="23"/>
        <v>21.548795703666368</v>
      </c>
      <c r="R95" s="45">
        <f t="shared" si="16"/>
        <v>13.190086862758388</v>
      </c>
    </row>
    <row r="96" spans="1:18">
      <c r="A96" s="58">
        <f t="shared" si="24"/>
        <v>0.18900000000000008</v>
      </c>
      <c r="B96" s="58">
        <f t="shared" si="25"/>
        <v>2.889999999999981</v>
      </c>
      <c r="C96" s="58">
        <f t="shared" si="26"/>
        <v>1.4449999999999905</v>
      </c>
      <c r="D96" s="58">
        <f t="shared" si="27"/>
        <v>1.4449999999999905</v>
      </c>
      <c r="E96" s="59">
        <f t="shared" si="17"/>
        <v>1.3572099999999967</v>
      </c>
      <c r="F96" s="50">
        <v>4.585</v>
      </c>
      <c r="G96" s="60">
        <f t="shared" si="18"/>
        <v>2.8338884102499562</v>
      </c>
      <c r="H96" s="39">
        <f t="shared" si="19"/>
        <v>262144.00000000157</v>
      </c>
      <c r="I96" s="40">
        <f t="shared" si="20"/>
        <v>18.000000000000007</v>
      </c>
      <c r="J96" s="48">
        <v>90</v>
      </c>
      <c r="K96" s="47">
        <f t="shared" si="14"/>
        <v>450</v>
      </c>
      <c r="L96" s="40">
        <v>3</v>
      </c>
      <c r="N96" s="41">
        <f t="shared" si="15"/>
        <v>5832</v>
      </c>
      <c r="O96" s="41">
        <f t="shared" si="21"/>
        <v>2624400</v>
      </c>
      <c r="P96" s="41">
        <f t="shared" si="22"/>
        <v>13107200.000000078</v>
      </c>
      <c r="Q96" s="41">
        <f t="shared" si="23"/>
        <v>8.0804675796105254</v>
      </c>
      <c r="R96" s="45">
        <f t="shared" si="16"/>
        <v>4.9943606157598222</v>
      </c>
    </row>
    <row r="97" spans="1:18">
      <c r="A97" s="58">
        <f t="shared" si="24"/>
        <v>0.19000000000000009</v>
      </c>
      <c r="B97" s="58">
        <f t="shared" si="25"/>
        <v>2.8999999999999808</v>
      </c>
      <c r="C97" s="58">
        <f t="shared" si="26"/>
        <v>1.4499999999999904</v>
      </c>
      <c r="D97" s="58">
        <f t="shared" si="27"/>
        <v>1.4499999999999904</v>
      </c>
      <c r="E97" s="59">
        <f t="shared" si="17"/>
        <v>1.3609999999999967</v>
      </c>
      <c r="F97" s="50">
        <v>4.585</v>
      </c>
      <c r="G97" s="60">
        <f t="shared" si="18"/>
        <v>2.861502499999955</v>
      </c>
      <c r="H97" s="39">
        <f t="shared" si="19"/>
        <v>301124.38157234452</v>
      </c>
      <c r="I97" s="40">
        <f t="shared" si="20"/>
        <v>18.200000000000006</v>
      </c>
      <c r="J97" s="40">
        <v>91</v>
      </c>
      <c r="K97" s="47">
        <f t="shared" si="14"/>
        <v>455</v>
      </c>
      <c r="L97" s="40">
        <v>1</v>
      </c>
      <c r="N97" s="41">
        <f t="shared" si="15"/>
        <v>5832</v>
      </c>
      <c r="O97" s="41">
        <f t="shared" si="21"/>
        <v>2653560</v>
      </c>
      <c r="P97" s="41">
        <f t="shared" si="22"/>
        <v>15056219.078617226</v>
      </c>
      <c r="Q97" s="41">
        <f t="shared" si="23"/>
        <v>9.0914305146269765</v>
      </c>
      <c r="R97" s="45">
        <f t="shared" si="16"/>
        <v>5.6739697156337998</v>
      </c>
    </row>
    <row r="98" spans="1:18">
      <c r="A98" s="58">
        <f t="shared" ref="A98:A161" si="28">A97+0.1%</f>
        <v>0.19100000000000009</v>
      </c>
      <c r="B98" s="58">
        <f t="shared" ref="B98:B161" si="29">B97+1%</f>
        <v>2.9099999999999806</v>
      </c>
      <c r="C98" s="58">
        <f t="shared" ref="C98:C161" si="30">C97+0.5%</f>
        <v>1.4549999999999903</v>
      </c>
      <c r="D98" s="58">
        <f t="shared" ref="D98:D161" si="31">D97+0.5%</f>
        <v>1.4549999999999903</v>
      </c>
      <c r="E98" s="59">
        <f t="shared" si="17"/>
        <v>1.3648099999999965</v>
      </c>
      <c r="F98" s="50">
        <v>4.585</v>
      </c>
      <c r="G98" s="60">
        <f t="shared" si="18"/>
        <v>2.8893368902499543</v>
      </c>
      <c r="H98" s="39">
        <f t="shared" si="19"/>
        <v>345901.08176165173</v>
      </c>
      <c r="I98" s="40">
        <f t="shared" si="20"/>
        <v>18.400000000000009</v>
      </c>
      <c r="J98" s="40">
        <v>92</v>
      </c>
      <c r="K98" s="47">
        <f t="shared" si="14"/>
        <v>460</v>
      </c>
      <c r="L98" s="40">
        <v>1</v>
      </c>
      <c r="N98" s="41">
        <f t="shared" si="15"/>
        <v>5832</v>
      </c>
      <c r="O98" s="41">
        <f t="shared" si="21"/>
        <v>2682720</v>
      </c>
      <c r="P98" s="41">
        <f t="shared" si="22"/>
        <v>17295054.088082585</v>
      </c>
      <c r="Q98" s="41">
        <f t="shared" si="23"/>
        <v>10.230285055230315</v>
      </c>
      <c r="R98" s="45">
        <f t="shared" si="16"/>
        <v>6.4468353343183731</v>
      </c>
    </row>
    <row r="99" spans="1:18">
      <c r="A99" s="58">
        <f t="shared" si="28"/>
        <v>0.19200000000000009</v>
      </c>
      <c r="B99" s="58">
        <f t="shared" si="29"/>
        <v>2.9199999999999804</v>
      </c>
      <c r="C99" s="58">
        <f t="shared" si="30"/>
        <v>1.4599999999999902</v>
      </c>
      <c r="D99" s="58">
        <f t="shared" si="31"/>
        <v>1.4599999999999902</v>
      </c>
      <c r="E99" s="59">
        <f t="shared" si="17"/>
        <v>1.3686399999999965</v>
      </c>
      <c r="F99" s="50">
        <v>4.585</v>
      </c>
      <c r="G99" s="60">
        <f t="shared" si="18"/>
        <v>2.9173930239999533</v>
      </c>
      <c r="H99" s="39">
        <f t="shared" si="19"/>
        <v>397336.00361130427</v>
      </c>
      <c r="I99" s="40">
        <f t="shared" si="20"/>
        <v>18.600000000000012</v>
      </c>
      <c r="J99" s="40">
        <v>93</v>
      </c>
      <c r="K99" s="47">
        <f t="shared" si="14"/>
        <v>465</v>
      </c>
      <c r="L99" s="40">
        <v>1</v>
      </c>
      <c r="N99" s="41">
        <f t="shared" si="15"/>
        <v>5832</v>
      </c>
      <c r="O99" s="41">
        <f t="shared" si="21"/>
        <v>2711880</v>
      </c>
      <c r="P99" s="41">
        <f t="shared" si="22"/>
        <v>19866800.180565212</v>
      </c>
      <c r="Q99" s="41">
        <f t="shared" si="23"/>
        <v>11.513353927578169</v>
      </c>
      <c r="R99" s="45">
        <f t="shared" si="16"/>
        <v>7.3258404430008746</v>
      </c>
    </row>
    <row r="100" spans="1:18">
      <c r="A100" s="58">
        <f t="shared" si="28"/>
        <v>0.19300000000000009</v>
      </c>
      <c r="B100" s="58">
        <f t="shared" si="29"/>
        <v>2.9299999999999802</v>
      </c>
      <c r="C100" s="58">
        <f t="shared" si="30"/>
        <v>1.4649999999999901</v>
      </c>
      <c r="D100" s="58">
        <f t="shared" si="31"/>
        <v>1.4649999999999901</v>
      </c>
      <c r="E100" s="59">
        <f t="shared" si="17"/>
        <v>1.3724899999999964</v>
      </c>
      <c r="F100" s="50">
        <v>4.585</v>
      </c>
      <c r="G100" s="60">
        <f t="shared" si="18"/>
        <v>2.9456723502499522</v>
      </c>
      <c r="H100" s="39">
        <f t="shared" si="19"/>
        <v>456419.21372940112</v>
      </c>
      <c r="I100" s="40">
        <f t="shared" si="20"/>
        <v>18.800000000000011</v>
      </c>
      <c r="J100" s="40">
        <v>94</v>
      </c>
      <c r="K100" s="47">
        <f t="shared" si="14"/>
        <v>470</v>
      </c>
      <c r="L100" s="40">
        <v>1</v>
      </c>
      <c r="N100" s="41">
        <f t="shared" si="15"/>
        <v>5832</v>
      </c>
      <c r="O100" s="41">
        <f t="shared" si="21"/>
        <v>2741040</v>
      </c>
      <c r="P100" s="41">
        <f t="shared" si="22"/>
        <v>22820960.686470054</v>
      </c>
      <c r="Q100" s="41">
        <f t="shared" si="23"/>
        <v>12.959058529185148</v>
      </c>
      <c r="R100" s="45">
        <f t="shared" si="16"/>
        <v>8.325657665145366</v>
      </c>
    </row>
    <row r="101" spans="1:18">
      <c r="A101" s="58">
        <f t="shared" si="28"/>
        <v>0.19400000000000009</v>
      </c>
      <c r="B101" s="58">
        <f t="shared" si="29"/>
        <v>2.93999999999998</v>
      </c>
      <c r="C101" s="58">
        <f t="shared" si="30"/>
        <v>1.46999999999999</v>
      </c>
      <c r="D101" s="58">
        <f t="shared" si="31"/>
        <v>1.46999999999999</v>
      </c>
      <c r="E101" s="59">
        <f t="shared" si="17"/>
        <v>1.3763599999999965</v>
      </c>
      <c r="F101" s="50">
        <v>6.06</v>
      </c>
      <c r="G101" s="60">
        <f t="shared" si="18"/>
        <v>2.9741763239999517</v>
      </c>
      <c r="H101" s="39">
        <f t="shared" si="19"/>
        <v>524288.00000000338</v>
      </c>
      <c r="I101" s="40">
        <f t="shared" si="20"/>
        <v>19.000000000000011</v>
      </c>
      <c r="J101" s="40">
        <v>95</v>
      </c>
      <c r="K101" s="47">
        <f t="shared" si="14"/>
        <v>475</v>
      </c>
      <c r="L101" s="40">
        <v>1</v>
      </c>
      <c r="N101" s="41">
        <f t="shared" si="15"/>
        <v>5832</v>
      </c>
      <c r="O101" s="41">
        <f t="shared" si="21"/>
        <v>2770200</v>
      </c>
      <c r="P101" s="41">
        <f t="shared" si="22"/>
        <v>26214400.000000168</v>
      </c>
      <c r="Q101" s="41">
        <f t="shared" si="23"/>
        <v>19.281228839586888</v>
      </c>
      <c r="R101" s="45">
        <f t="shared" si="16"/>
        <v>9.4629990614396675</v>
      </c>
    </row>
    <row r="102" spans="1:18">
      <c r="A102" s="58">
        <f t="shared" si="28"/>
        <v>0.19500000000000009</v>
      </c>
      <c r="B102" s="58">
        <f t="shared" si="29"/>
        <v>2.9499999999999797</v>
      </c>
      <c r="C102" s="58">
        <f t="shared" si="30"/>
        <v>1.4749999999999899</v>
      </c>
      <c r="D102" s="58">
        <f t="shared" si="31"/>
        <v>1.4749999999999899</v>
      </c>
      <c r="E102" s="59">
        <f t="shared" si="17"/>
        <v>1.3802499999999962</v>
      </c>
      <c r="F102" s="50">
        <v>6.06</v>
      </c>
      <c r="G102" s="60">
        <f t="shared" si="18"/>
        <v>3.0029064062499509</v>
      </c>
      <c r="H102" s="39">
        <f t="shared" si="19"/>
        <v>602248.76314468938</v>
      </c>
      <c r="I102" s="40">
        <f t="shared" si="20"/>
        <v>19.20000000000001</v>
      </c>
      <c r="J102" s="40">
        <v>96</v>
      </c>
      <c r="K102" s="47">
        <f t="shared" si="14"/>
        <v>480</v>
      </c>
      <c r="L102" s="40">
        <v>1</v>
      </c>
      <c r="N102" s="41">
        <f t="shared" si="15"/>
        <v>5832</v>
      </c>
      <c r="O102" s="41">
        <f t="shared" si="21"/>
        <v>2799360</v>
      </c>
      <c r="P102" s="41">
        <f t="shared" si="22"/>
        <v>30112438.157234468</v>
      </c>
      <c r="Q102" s="41">
        <f t="shared" si="23"/>
        <v>21.707909189182345</v>
      </c>
      <c r="R102" s="45">
        <f t="shared" si="16"/>
        <v>10.756900919222417</v>
      </c>
    </row>
    <row r="103" spans="1:18">
      <c r="A103" s="58">
        <f t="shared" si="28"/>
        <v>0.19600000000000009</v>
      </c>
      <c r="B103" s="58">
        <f t="shared" si="29"/>
        <v>2.9599999999999795</v>
      </c>
      <c r="C103" s="58">
        <f t="shared" si="30"/>
        <v>1.4799999999999898</v>
      </c>
      <c r="D103" s="58">
        <f t="shared" si="31"/>
        <v>1.4799999999999898</v>
      </c>
      <c r="E103" s="59">
        <f t="shared" si="17"/>
        <v>1.3841599999999961</v>
      </c>
      <c r="F103" s="50">
        <v>6.06</v>
      </c>
      <c r="G103" s="60">
        <f t="shared" si="18"/>
        <v>3.0318640639999495</v>
      </c>
      <c r="H103" s="39">
        <f t="shared" si="19"/>
        <v>691802.16352330381</v>
      </c>
      <c r="I103" s="40">
        <f t="shared" si="20"/>
        <v>19.400000000000009</v>
      </c>
      <c r="J103" s="40">
        <v>97</v>
      </c>
      <c r="K103" s="47">
        <f t="shared" si="14"/>
        <v>485</v>
      </c>
      <c r="L103" s="40">
        <v>1</v>
      </c>
      <c r="N103" s="41">
        <f t="shared" si="15"/>
        <v>5832</v>
      </c>
      <c r="O103" s="41">
        <f t="shared" si="21"/>
        <v>2828520</v>
      </c>
      <c r="P103" s="41">
        <f t="shared" si="22"/>
        <v>34590108.176165193</v>
      </c>
      <c r="Q103" s="41">
        <f t="shared" si="23"/>
        <v>24.443059503702575</v>
      </c>
      <c r="R103" s="45">
        <f t="shared" si="16"/>
        <v>12.229048469222489</v>
      </c>
    </row>
    <row r="104" spans="1:18">
      <c r="A104" s="58">
        <f t="shared" si="28"/>
        <v>0.19700000000000009</v>
      </c>
      <c r="B104" s="58">
        <f t="shared" si="29"/>
        <v>2.9699999999999793</v>
      </c>
      <c r="C104" s="58">
        <f t="shared" si="30"/>
        <v>1.4849999999999897</v>
      </c>
      <c r="D104" s="58">
        <f t="shared" si="31"/>
        <v>1.4849999999999897</v>
      </c>
      <c r="E104" s="59">
        <f t="shared" si="17"/>
        <v>1.388089999999996</v>
      </c>
      <c r="F104" s="50">
        <v>6.06</v>
      </c>
      <c r="G104" s="60">
        <f t="shared" si="18"/>
        <v>3.0610507702499485</v>
      </c>
      <c r="H104" s="39">
        <f t="shared" si="19"/>
        <v>794672.00722260878</v>
      </c>
      <c r="I104" s="40">
        <f t="shared" si="20"/>
        <v>19.600000000000012</v>
      </c>
      <c r="J104" s="40">
        <v>98</v>
      </c>
      <c r="K104" s="47">
        <f t="shared" si="14"/>
        <v>490</v>
      </c>
      <c r="L104" s="40">
        <v>1</v>
      </c>
      <c r="N104" s="41">
        <f t="shared" si="15"/>
        <v>5832</v>
      </c>
      <c r="O104" s="41">
        <f t="shared" si="21"/>
        <v>2857680</v>
      </c>
      <c r="P104" s="41">
        <f t="shared" si="22"/>
        <v>39733600.361130439</v>
      </c>
      <c r="Q104" s="41">
        <f t="shared" si="23"/>
        <v>27.526209780393568</v>
      </c>
      <c r="R104" s="45">
        <f t="shared" si="16"/>
        <v>13.904146146920032</v>
      </c>
    </row>
    <row r="105" spans="1:18">
      <c r="A105" s="58">
        <f t="shared" si="28"/>
        <v>0.19800000000000009</v>
      </c>
      <c r="B105" s="58">
        <f t="shared" si="29"/>
        <v>2.9799999999999791</v>
      </c>
      <c r="C105" s="58">
        <f t="shared" si="30"/>
        <v>1.4899999999999896</v>
      </c>
      <c r="D105" s="58">
        <f t="shared" si="31"/>
        <v>1.4899999999999896</v>
      </c>
      <c r="E105" s="59">
        <f t="shared" si="17"/>
        <v>1.3920399999999962</v>
      </c>
      <c r="F105" s="50">
        <v>6.06</v>
      </c>
      <c r="G105" s="60">
        <f t="shared" si="18"/>
        <v>3.0904680039999479</v>
      </c>
      <c r="H105" s="39">
        <f t="shared" si="19"/>
        <v>912838.42745880282</v>
      </c>
      <c r="I105" s="40">
        <f t="shared" si="20"/>
        <v>19.800000000000011</v>
      </c>
      <c r="J105" s="40">
        <v>99</v>
      </c>
      <c r="K105" s="47">
        <f t="shared" si="14"/>
        <v>495</v>
      </c>
      <c r="L105" s="40">
        <v>1</v>
      </c>
      <c r="N105" s="41">
        <f t="shared" si="15"/>
        <v>5832</v>
      </c>
      <c r="O105" s="41">
        <f t="shared" si="21"/>
        <v>2886840</v>
      </c>
      <c r="P105" s="41">
        <f t="shared" si="22"/>
        <v>45641921.372940138</v>
      </c>
      <c r="Q105" s="41">
        <f t="shared" si="23"/>
        <v>31.001990350930829</v>
      </c>
      <c r="R105" s="45">
        <f t="shared" si="16"/>
        <v>15.810339808558886</v>
      </c>
    </row>
    <row r="106" spans="1:18">
      <c r="A106" s="58">
        <f t="shared" si="28"/>
        <v>0.19900000000000009</v>
      </c>
      <c r="B106" s="58">
        <f t="shared" si="29"/>
        <v>2.9899999999999789</v>
      </c>
      <c r="C106" s="58">
        <f t="shared" si="30"/>
        <v>1.4949999999999894</v>
      </c>
      <c r="D106" s="58">
        <f t="shared" si="31"/>
        <v>1.4949999999999894</v>
      </c>
      <c r="E106" s="59">
        <f t="shared" si="17"/>
        <v>1.396009999999996</v>
      </c>
      <c r="F106" s="50">
        <v>6.06</v>
      </c>
      <c r="G106" s="60">
        <f t="shared" si="18"/>
        <v>3.120117250249947</v>
      </c>
      <c r="H106" s="39">
        <f t="shared" si="19"/>
        <v>1048576.000000007</v>
      </c>
      <c r="I106" s="40">
        <f t="shared" si="20"/>
        <v>20.000000000000011</v>
      </c>
      <c r="J106" s="48">
        <v>100</v>
      </c>
      <c r="K106" s="47">
        <f t="shared" si="14"/>
        <v>500</v>
      </c>
      <c r="L106" s="40">
        <v>3</v>
      </c>
      <c r="N106" s="41">
        <f t="shared" si="15"/>
        <v>17496</v>
      </c>
      <c r="O106" s="41">
        <f t="shared" si="21"/>
        <v>8748000</v>
      </c>
      <c r="P106" s="41">
        <f t="shared" si="22"/>
        <v>52428800.00000035</v>
      </c>
      <c r="Q106" s="41">
        <f t="shared" si="23"/>
        <v>11.640264607009883</v>
      </c>
      <c r="R106" s="45">
        <f t="shared" si="16"/>
        <v>5.9932327389117912</v>
      </c>
    </row>
    <row r="107" spans="1:18">
      <c r="A107" s="58">
        <f t="shared" si="28"/>
        <v>0.20000000000000009</v>
      </c>
      <c r="B107" s="58">
        <f t="shared" si="29"/>
        <v>2.9999999999999787</v>
      </c>
      <c r="C107" s="58">
        <f t="shared" si="30"/>
        <v>1.4999999999999893</v>
      </c>
      <c r="D107" s="58">
        <f t="shared" si="31"/>
        <v>1.4999999999999893</v>
      </c>
      <c r="E107" s="59">
        <f t="shared" si="17"/>
        <v>1.3999999999999959</v>
      </c>
      <c r="F107" s="50">
        <v>6.06</v>
      </c>
      <c r="G107" s="60">
        <f t="shared" si="18"/>
        <v>3.1499999999999457</v>
      </c>
      <c r="H107" s="39">
        <f t="shared" si="19"/>
        <v>1204497.526289379</v>
      </c>
      <c r="I107" s="40">
        <f t="shared" si="20"/>
        <v>20.20000000000001</v>
      </c>
      <c r="J107" s="40">
        <v>101</v>
      </c>
      <c r="K107" s="47">
        <f t="shared" si="14"/>
        <v>505</v>
      </c>
      <c r="L107" s="40">
        <v>1</v>
      </c>
      <c r="N107" s="41">
        <f t="shared" si="15"/>
        <v>17496</v>
      </c>
      <c r="O107" s="41">
        <f t="shared" si="21"/>
        <v>8835480</v>
      </c>
      <c r="P107" s="41">
        <f t="shared" si="22"/>
        <v>60224876.31446895</v>
      </c>
      <c r="Q107" s="41">
        <f t="shared" si="23"/>
        <v>13.113174453909464</v>
      </c>
      <c r="R107" s="45">
        <f t="shared" si="16"/>
        <v>6.816254047824108</v>
      </c>
    </row>
    <row r="108" spans="1:18">
      <c r="A108" s="58">
        <f t="shared" si="28"/>
        <v>0.2010000000000001</v>
      </c>
      <c r="B108" s="58">
        <f t="shared" si="29"/>
        <v>3.0099999999999785</v>
      </c>
      <c r="C108" s="58">
        <f t="shared" si="30"/>
        <v>1.5049999999999892</v>
      </c>
      <c r="D108" s="58">
        <f t="shared" si="31"/>
        <v>1.5049999999999892</v>
      </c>
      <c r="E108" s="59">
        <f t="shared" si="17"/>
        <v>1.404009999999996</v>
      </c>
      <c r="F108" s="50">
        <v>6.06</v>
      </c>
      <c r="G108" s="60">
        <f t="shared" si="18"/>
        <v>3.1801177502499454</v>
      </c>
      <c r="H108" s="39">
        <f t="shared" si="19"/>
        <v>1383604.3270466076</v>
      </c>
      <c r="I108" s="40">
        <f t="shared" si="20"/>
        <v>20.400000000000009</v>
      </c>
      <c r="J108" s="40">
        <v>102</v>
      </c>
      <c r="K108" s="47">
        <f t="shared" si="14"/>
        <v>510</v>
      </c>
      <c r="L108" s="40">
        <v>1</v>
      </c>
      <c r="N108" s="41">
        <f t="shared" si="15"/>
        <v>17496</v>
      </c>
      <c r="O108" s="41">
        <f t="shared" si="21"/>
        <v>8922960</v>
      </c>
      <c r="P108" s="41">
        <f t="shared" si="22"/>
        <v>69180216.352330387</v>
      </c>
      <c r="Q108" s="41">
        <f t="shared" si="23"/>
        <v>14.774146222897521</v>
      </c>
      <c r="R108" s="45">
        <f t="shared" si="16"/>
        <v>7.753056872644323</v>
      </c>
    </row>
    <row r="109" spans="1:18">
      <c r="A109" s="58">
        <f t="shared" si="28"/>
        <v>0.2020000000000001</v>
      </c>
      <c r="B109" s="58">
        <f t="shared" si="29"/>
        <v>3.0199999999999783</v>
      </c>
      <c r="C109" s="58">
        <f t="shared" si="30"/>
        <v>1.5099999999999891</v>
      </c>
      <c r="D109" s="58">
        <f t="shared" si="31"/>
        <v>1.5099999999999891</v>
      </c>
      <c r="E109" s="59">
        <f t="shared" si="17"/>
        <v>1.4080399999999957</v>
      </c>
      <c r="F109" s="50">
        <v>6.06</v>
      </c>
      <c r="G109" s="60">
        <f t="shared" si="18"/>
        <v>3.2104720039999441</v>
      </c>
      <c r="H109" s="39">
        <f t="shared" si="19"/>
        <v>1589344.0144452183</v>
      </c>
      <c r="I109" s="40">
        <f t="shared" si="20"/>
        <v>20.600000000000012</v>
      </c>
      <c r="J109" s="40">
        <v>103</v>
      </c>
      <c r="K109" s="47">
        <f t="shared" si="14"/>
        <v>515</v>
      </c>
      <c r="L109" s="40">
        <v>1</v>
      </c>
      <c r="N109" s="41">
        <f t="shared" si="15"/>
        <v>17496</v>
      </c>
      <c r="O109" s="41">
        <f t="shared" si="21"/>
        <v>9010440</v>
      </c>
      <c r="P109" s="41">
        <f t="shared" si="22"/>
        <v>79467200.722260907</v>
      </c>
      <c r="Q109" s="41">
        <f t="shared" si="23"/>
        <v>16.647370798328126</v>
      </c>
      <c r="R109" s="45">
        <f t="shared" si="16"/>
        <v>8.8194583973991172</v>
      </c>
    </row>
    <row r="110" spans="1:18">
      <c r="A110" s="58">
        <f t="shared" si="28"/>
        <v>0.2030000000000001</v>
      </c>
      <c r="B110" s="58">
        <f t="shared" si="29"/>
        <v>3.029999999999978</v>
      </c>
      <c r="C110" s="58">
        <f t="shared" si="30"/>
        <v>1.514999999999989</v>
      </c>
      <c r="D110" s="58">
        <f t="shared" si="31"/>
        <v>1.514999999999989</v>
      </c>
      <c r="E110" s="59">
        <f t="shared" si="17"/>
        <v>1.4120899999999956</v>
      </c>
      <c r="F110" s="50">
        <v>6.06</v>
      </c>
      <c r="G110" s="60">
        <f t="shared" si="18"/>
        <v>3.241064270249943</v>
      </c>
      <c r="H110" s="39">
        <f t="shared" si="19"/>
        <v>1825676.8549176061</v>
      </c>
      <c r="I110" s="40">
        <f t="shared" si="20"/>
        <v>20.800000000000011</v>
      </c>
      <c r="J110" s="40">
        <v>104</v>
      </c>
      <c r="K110" s="47">
        <f t="shared" si="14"/>
        <v>520</v>
      </c>
      <c r="L110" s="40">
        <v>1</v>
      </c>
      <c r="N110" s="41">
        <f t="shared" si="15"/>
        <v>17496</v>
      </c>
      <c r="O110" s="41">
        <f t="shared" si="21"/>
        <v>9097920</v>
      </c>
      <c r="P110" s="41">
        <f t="shared" si="22"/>
        <v>91283842.745880306</v>
      </c>
      <c r="Q110" s="41">
        <f t="shared" si="23"/>
        <v>18.760170516172053</v>
      </c>
      <c r="R110" s="45">
        <f t="shared" si="16"/>
        <v>10.033484878508528</v>
      </c>
    </row>
    <row r="111" spans="1:18">
      <c r="A111" s="58">
        <f t="shared" si="28"/>
        <v>0.2040000000000001</v>
      </c>
      <c r="B111" s="58">
        <f t="shared" si="29"/>
        <v>3.0399999999999778</v>
      </c>
      <c r="C111" s="58">
        <f t="shared" si="30"/>
        <v>1.5199999999999889</v>
      </c>
      <c r="D111" s="58">
        <f t="shared" si="31"/>
        <v>1.5199999999999889</v>
      </c>
      <c r="E111" s="59">
        <f t="shared" si="17"/>
        <v>1.4161599999999956</v>
      </c>
      <c r="F111" s="50">
        <v>6.06</v>
      </c>
      <c r="G111" s="60">
        <f t="shared" si="18"/>
        <v>3.2718960639999422</v>
      </c>
      <c r="H111" s="39">
        <f t="shared" si="19"/>
        <v>2097152.0000000149</v>
      </c>
      <c r="I111" s="40">
        <f t="shared" si="20"/>
        <v>21.000000000000011</v>
      </c>
      <c r="J111" s="40">
        <v>105</v>
      </c>
      <c r="K111" s="47">
        <f t="shared" si="14"/>
        <v>525</v>
      </c>
      <c r="L111" s="40">
        <v>1</v>
      </c>
      <c r="N111" s="41">
        <f t="shared" si="15"/>
        <v>17496</v>
      </c>
      <c r="O111" s="41">
        <f t="shared" si="21"/>
        <v>9185400</v>
      </c>
      <c r="P111" s="41">
        <f t="shared" si="22"/>
        <v>104857600.00000075</v>
      </c>
      <c r="Q111" s="41">
        <f t="shared" si="23"/>
        <v>21.143406751307641</v>
      </c>
      <c r="R111" s="45">
        <f t="shared" si="16"/>
        <v>11.415681407451036</v>
      </c>
    </row>
    <row r="112" spans="1:18">
      <c r="A112" s="58">
        <f t="shared" si="28"/>
        <v>0.2050000000000001</v>
      </c>
      <c r="B112" s="58">
        <f t="shared" si="29"/>
        <v>3.0499999999999776</v>
      </c>
      <c r="C112" s="58">
        <f t="shared" si="30"/>
        <v>1.5249999999999888</v>
      </c>
      <c r="D112" s="58">
        <f t="shared" si="31"/>
        <v>1.5249999999999888</v>
      </c>
      <c r="E112" s="59">
        <f t="shared" si="17"/>
        <v>1.4202499999999958</v>
      </c>
      <c r="F112" s="50">
        <v>6.06</v>
      </c>
      <c r="G112" s="60">
        <f t="shared" si="18"/>
        <v>3.3029689062499417</v>
      </c>
      <c r="H112" s="39">
        <f t="shared" si="19"/>
        <v>2408995.0525787589</v>
      </c>
      <c r="I112" s="40">
        <f t="shared" si="20"/>
        <v>21.20000000000001</v>
      </c>
      <c r="J112" s="40">
        <v>106</v>
      </c>
      <c r="K112" s="47">
        <f t="shared" si="14"/>
        <v>530</v>
      </c>
      <c r="L112" s="40">
        <v>1</v>
      </c>
      <c r="N112" s="41">
        <f t="shared" si="15"/>
        <v>17496</v>
      </c>
      <c r="O112" s="41">
        <f t="shared" si="21"/>
        <v>9272880</v>
      </c>
      <c r="P112" s="41">
        <f t="shared" si="22"/>
        <v>120449752.62893794</v>
      </c>
      <c r="Q112" s="41">
        <f t="shared" si="23"/>
        <v>23.831940813125918</v>
      </c>
      <c r="R112" s="45">
        <f t="shared" si="16"/>
        <v>12.989465260947833</v>
      </c>
    </row>
    <row r="113" spans="1:18">
      <c r="A113" s="58">
        <f t="shared" si="28"/>
        <v>0.2060000000000001</v>
      </c>
      <c r="B113" s="58">
        <f t="shared" si="29"/>
        <v>3.0599999999999774</v>
      </c>
      <c r="C113" s="58">
        <f t="shared" si="30"/>
        <v>1.5299999999999887</v>
      </c>
      <c r="D113" s="58">
        <f t="shared" si="31"/>
        <v>1.5299999999999887</v>
      </c>
      <c r="E113" s="59">
        <f t="shared" si="17"/>
        <v>1.4243599999999956</v>
      </c>
      <c r="F113" s="50">
        <v>6.06</v>
      </c>
      <c r="G113" s="60">
        <f t="shared" si="18"/>
        <v>3.3342843239999405</v>
      </c>
      <c r="H113" s="39">
        <f t="shared" si="19"/>
        <v>2767208.6540932166</v>
      </c>
      <c r="I113" s="40">
        <f t="shared" si="20"/>
        <v>21.400000000000013</v>
      </c>
      <c r="J113" s="40">
        <v>107</v>
      </c>
      <c r="K113" s="47">
        <f t="shared" si="14"/>
        <v>535</v>
      </c>
      <c r="L113" s="40">
        <v>1</v>
      </c>
      <c r="N113" s="41">
        <f t="shared" si="15"/>
        <v>17496</v>
      </c>
      <c r="O113" s="41">
        <f t="shared" si="21"/>
        <v>9360360</v>
      </c>
      <c r="P113" s="41">
        <f t="shared" si="22"/>
        <v>138360432.70466083</v>
      </c>
      <c r="Q113" s="41">
        <f t="shared" si="23"/>
        <v>26.86515515179779</v>
      </c>
      <c r="R113" s="45">
        <f t="shared" si="16"/>
        <v>14.781528990835911</v>
      </c>
    </row>
    <row r="114" spans="1:18">
      <c r="A114" s="58">
        <f t="shared" si="28"/>
        <v>0.2070000000000001</v>
      </c>
      <c r="B114" s="58">
        <f t="shared" si="29"/>
        <v>3.0699999999999772</v>
      </c>
      <c r="C114" s="58">
        <f t="shared" si="30"/>
        <v>1.5349999999999886</v>
      </c>
      <c r="D114" s="58">
        <f t="shared" si="31"/>
        <v>1.5349999999999886</v>
      </c>
      <c r="E114" s="59">
        <f t="shared" si="17"/>
        <v>1.4284899999999956</v>
      </c>
      <c r="F114" s="50">
        <v>6.06</v>
      </c>
      <c r="G114" s="60">
        <f t="shared" si="18"/>
        <v>3.3658438502499393</v>
      </c>
      <c r="H114" s="39">
        <f t="shared" si="19"/>
        <v>3178688.0288904374</v>
      </c>
      <c r="I114" s="40">
        <f t="shared" si="20"/>
        <v>21.600000000000012</v>
      </c>
      <c r="J114" s="40">
        <v>108</v>
      </c>
      <c r="K114" s="47">
        <f t="shared" si="14"/>
        <v>540</v>
      </c>
      <c r="L114" s="40">
        <v>1</v>
      </c>
      <c r="N114" s="41">
        <f t="shared" si="15"/>
        <v>17496</v>
      </c>
      <c r="O114" s="41">
        <f t="shared" si="21"/>
        <v>9447840</v>
      </c>
      <c r="P114" s="41">
        <f t="shared" si="22"/>
        <v>158934401.44452187</v>
      </c>
      <c r="Q114" s="41">
        <f t="shared" si="23"/>
        <v>30.28754280093667</v>
      </c>
      <c r="R114" s="45">
        <f t="shared" si="16"/>
        <v>16.822300276520547</v>
      </c>
    </row>
    <row r="115" spans="1:18">
      <c r="A115" s="58">
        <f t="shared" si="28"/>
        <v>0.2080000000000001</v>
      </c>
      <c r="B115" s="58">
        <f t="shared" si="29"/>
        <v>3.079999999999977</v>
      </c>
      <c r="C115" s="58">
        <f t="shared" si="30"/>
        <v>1.5399999999999885</v>
      </c>
      <c r="D115" s="58">
        <f t="shared" si="31"/>
        <v>1.5399999999999885</v>
      </c>
      <c r="E115" s="59">
        <f t="shared" si="17"/>
        <v>1.4326399999999955</v>
      </c>
      <c r="F115" s="50">
        <v>6.06</v>
      </c>
      <c r="G115" s="60">
        <f t="shared" si="18"/>
        <v>3.3976490239999384</v>
      </c>
      <c r="H115" s="39">
        <f t="shared" si="19"/>
        <v>3651353.7098352131</v>
      </c>
      <c r="I115" s="40">
        <f t="shared" si="20"/>
        <v>21.800000000000011</v>
      </c>
      <c r="J115" s="40">
        <v>109</v>
      </c>
      <c r="K115" s="47">
        <f t="shared" si="14"/>
        <v>545</v>
      </c>
      <c r="L115" s="40">
        <v>1</v>
      </c>
      <c r="N115" s="41">
        <f t="shared" si="15"/>
        <v>17496</v>
      </c>
      <c r="O115" s="41">
        <f t="shared" si="21"/>
        <v>9535320</v>
      </c>
      <c r="P115" s="41">
        <f t="shared" si="22"/>
        <v>182567685.49176067</v>
      </c>
      <c r="Q115" s="41">
        <f t="shared" si="23"/>
        <v>34.149374027973373</v>
      </c>
      <c r="R115" s="45">
        <f t="shared" si="16"/>
        <v>19.146466557153893</v>
      </c>
    </row>
    <row r="116" spans="1:18">
      <c r="A116" s="58">
        <f t="shared" si="28"/>
        <v>0.2090000000000001</v>
      </c>
      <c r="B116" s="58">
        <f t="shared" si="29"/>
        <v>3.0899999999999768</v>
      </c>
      <c r="C116" s="58">
        <f t="shared" si="30"/>
        <v>1.5449999999999884</v>
      </c>
      <c r="D116" s="58">
        <f t="shared" si="31"/>
        <v>1.5449999999999884</v>
      </c>
      <c r="E116" s="59">
        <f t="shared" si="17"/>
        <v>1.4368099999999955</v>
      </c>
      <c r="F116" s="50">
        <v>6.06</v>
      </c>
      <c r="G116" s="60">
        <f t="shared" si="18"/>
        <v>3.4297013902499378</v>
      </c>
      <c r="H116" s="39">
        <f t="shared" si="19"/>
        <v>4194304.0000000307</v>
      </c>
      <c r="I116" s="40">
        <f t="shared" si="20"/>
        <v>22.000000000000011</v>
      </c>
      <c r="J116" s="48">
        <v>110</v>
      </c>
      <c r="K116" s="47">
        <f t="shared" si="14"/>
        <v>550</v>
      </c>
      <c r="L116" s="40">
        <v>3</v>
      </c>
      <c r="N116" s="41">
        <f t="shared" si="15"/>
        <v>52488</v>
      </c>
      <c r="O116" s="41">
        <f t="shared" si="21"/>
        <v>28868400</v>
      </c>
      <c r="P116" s="41">
        <f t="shared" si="22"/>
        <v>209715200.00000155</v>
      </c>
      <c r="Q116" s="41">
        <f t="shared" si="23"/>
        <v>12.835816782521258</v>
      </c>
      <c r="R116" s="45">
        <f t="shared" si="16"/>
        <v>7.2645245320142973</v>
      </c>
    </row>
    <row r="117" spans="1:18">
      <c r="A117" s="58">
        <f t="shared" si="28"/>
        <v>0.2100000000000001</v>
      </c>
      <c r="B117" s="58">
        <f t="shared" si="29"/>
        <v>3.0999999999999766</v>
      </c>
      <c r="C117" s="58">
        <f t="shared" si="30"/>
        <v>1.5499999999999883</v>
      </c>
      <c r="D117" s="58">
        <f t="shared" si="31"/>
        <v>1.5499999999999883</v>
      </c>
      <c r="E117" s="59">
        <f t="shared" si="17"/>
        <v>1.4409999999999954</v>
      </c>
      <c r="F117" s="50">
        <v>6.06</v>
      </c>
      <c r="G117" s="60">
        <f t="shared" si="18"/>
        <v>3.462002499999937</v>
      </c>
      <c r="H117" s="39">
        <f t="shared" si="19"/>
        <v>4817990.1051575188</v>
      </c>
      <c r="I117" s="40">
        <f t="shared" si="20"/>
        <v>22.20000000000001</v>
      </c>
      <c r="J117" s="40">
        <v>111</v>
      </c>
      <c r="K117" s="47">
        <f t="shared" si="14"/>
        <v>555</v>
      </c>
      <c r="L117" s="40">
        <v>1</v>
      </c>
      <c r="N117" s="41">
        <f t="shared" si="15"/>
        <v>52488</v>
      </c>
      <c r="O117" s="41">
        <f t="shared" si="21"/>
        <v>29130840</v>
      </c>
      <c r="P117" s="41">
        <f t="shared" si="22"/>
        <v>240899505.25787595</v>
      </c>
      <c r="Q117" s="41">
        <f t="shared" si="23"/>
        <v>14.475319131386177</v>
      </c>
      <c r="R117" s="45">
        <f t="shared" si="16"/>
        <v>8.2695694754382618</v>
      </c>
    </row>
    <row r="118" spans="1:18">
      <c r="A118" s="58">
        <f t="shared" si="28"/>
        <v>0.2110000000000001</v>
      </c>
      <c r="B118" s="58">
        <f t="shared" si="29"/>
        <v>3.1099999999999763</v>
      </c>
      <c r="C118" s="58">
        <f t="shared" si="30"/>
        <v>1.5549999999999882</v>
      </c>
      <c r="D118" s="58">
        <f t="shared" si="31"/>
        <v>1.5549999999999882</v>
      </c>
      <c r="E118" s="59">
        <f t="shared" si="17"/>
        <v>1.4452099999999952</v>
      </c>
      <c r="F118" s="50">
        <v>6.06</v>
      </c>
      <c r="G118" s="60">
        <f t="shared" si="18"/>
        <v>3.4945539102499352</v>
      </c>
      <c r="H118" s="39">
        <f t="shared" si="19"/>
        <v>5534417.3081864351</v>
      </c>
      <c r="I118" s="40">
        <f t="shared" si="20"/>
        <v>22.400000000000013</v>
      </c>
      <c r="J118" s="40">
        <v>112</v>
      </c>
      <c r="K118" s="47">
        <f t="shared" si="14"/>
        <v>560</v>
      </c>
      <c r="L118" s="40">
        <v>1</v>
      </c>
      <c r="N118" s="41">
        <f t="shared" si="15"/>
        <v>52488</v>
      </c>
      <c r="O118" s="41">
        <f t="shared" si="21"/>
        <v>29393280</v>
      </c>
      <c r="P118" s="41">
        <f t="shared" si="22"/>
        <v>276720865.40932178</v>
      </c>
      <c r="Q118" s="41">
        <f t="shared" si="23"/>
        <v>16.32580988943722</v>
      </c>
      <c r="R118" s="45">
        <f t="shared" si="16"/>
        <v>9.4144262024966849</v>
      </c>
    </row>
    <row r="119" spans="1:18">
      <c r="A119" s="58">
        <f t="shared" si="28"/>
        <v>0.21200000000000011</v>
      </c>
      <c r="B119" s="58">
        <f t="shared" si="29"/>
        <v>3.1199999999999761</v>
      </c>
      <c r="C119" s="58">
        <f t="shared" si="30"/>
        <v>1.5599999999999881</v>
      </c>
      <c r="D119" s="58">
        <f t="shared" si="31"/>
        <v>1.5599999999999881</v>
      </c>
      <c r="E119" s="59">
        <f t="shared" si="17"/>
        <v>1.4494399999999952</v>
      </c>
      <c r="F119" s="50">
        <v>6.06</v>
      </c>
      <c r="G119" s="60">
        <f t="shared" si="18"/>
        <v>3.5273571839999347</v>
      </c>
      <c r="H119" s="39">
        <f t="shared" si="19"/>
        <v>6357376.0577808768</v>
      </c>
      <c r="I119" s="40">
        <f t="shared" si="20"/>
        <v>22.600000000000012</v>
      </c>
      <c r="J119" s="40">
        <v>113</v>
      </c>
      <c r="K119" s="47">
        <f t="shared" si="14"/>
        <v>565</v>
      </c>
      <c r="L119" s="40">
        <v>1</v>
      </c>
      <c r="N119" s="41">
        <f t="shared" si="15"/>
        <v>52488</v>
      </c>
      <c r="O119" s="41">
        <f t="shared" si="21"/>
        <v>29655720</v>
      </c>
      <c r="P119" s="41">
        <f t="shared" si="22"/>
        <v>317868802.88904381</v>
      </c>
      <c r="Q119" s="41">
        <f t="shared" si="23"/>
        <v>18.414613963665929</v>
      </c>
      <c r="R119" s="45">
        <f t="shared" si="16"/>
        <v>10.718633804508668</v>
      </c>
    </row>
    <row r="120" spans="1:18">
      <c r="A120" s="58">
        <f t="shared" si="28"/>
        <v>0.21300000000000011</v>
      </c>
      <c r="B120" s="58">
        <f t="shared" si="29"/>
        <v>3.1299999999999759</v>
      </c>
      <c r="C120" s="58">
        <f t="shared" si="30"/>
        <v>1.564999999999988</v>
      </c>
      <c r="D120" s="58">
        <f t="shared" si="31"/>
        <v>1.564999999999988</v>
      </c>
      <c r="E120" s="59">
        <f t="shared" si="17"/>
        <v>1.453689999999995</v>
      </c>
      <c r="F120" s="50">
        <v>6.06</v>
      </c>
      <c r="G120" s="60">
        <f t="shared" si="18"/>
        <v>3.5604138902499329</v>
      </c>
      <c r="H120" s="39">
        <f t="shared" si="19"/>
        <v>7302707.4196704291</v>
      </c>
      <c r="I120" s="40">
        <f t="shared" si="20"/>
        <v>22.800000000000011</v>
      </c>
      <c r="J120" s="40">
        <v>114</v>
      </c>
      <c r="K120" s="47">
        <f t="shared" si="14"/>
        <v>570</v>
      </c>
      <c r="L120" s="40">
        <v>1</v>
      </c>
      <c r="N120" s="41">
        <f t="shared" si="15"/>
        <v>52488</v>
      </c>
      <c r="O120" s="41">
        <f t="shared" si="21"/>
        <v>29918160</v>
      </c>
      <c r="P120" s="41">
        <f t="shared" si="22"/>
        <v>365135370.98352146</v>
      </c>
      <c r="Q120" s="41">
        <f t="shared" si="23"/>
        <v>20.772614549302062</v>
      </c>
      <c r="R120" s="45">
        <f t="shared" si="16"/>
        <v>12.204472834677048</v>
      </c>
    </row>
    <row r="121" spans="1:18">
      <c r="A121" s="58">
        <f t="shared" si="28"/>
        <v>0.21400000000000011</v>
      </c>
      <c r="B121" s="58">
        <f t="shared" si="29"/>
        <v>3.1399999999999757</v>
      </c>
      <c r="C121" s="58">
        <f t="shared" si="30"/>
        <v>1.5699999999999878</v>
      </c>
      <c r="D121" s="58">
        <f t="shared" si="31"/>
        <v>1.5699999999999878</v>
      </c>
      <c r="E121" s="59">
        <f t="shared" si="17"/>
        <v>1.457959999999995</v>
      </c>
      <c r="F121" s="50">
        <v>6.06</v>
      </c>
      <c r="G121" s="60">
        <f t="shared" si="18"/>
        <v>3.5937256039999323</v>
      </c>
      <c r="H121" s="39">
        <f t="shared" si="19"/>
        <v>8388608.0000000652</v>
      </c>
      <c r="I121" s="40">
        <f t="shared" si="20"/>
        <v>23.000000000000011</v>
      </c>
      <c r="J121" s="40">
        <v>115</v>
      </c>
      <c r="K121" s="47">
        <f t="shared" si="14"/>
        <v>575</v>
      </c>
      <c r="L121" s="40">
        <v>1</v>
      </c>
      <c r="N121" s="41">
        <f t="shared" si="15"/>
        <v>52488</v>
      </c>
      <c r="O121" s="41">
        <f t="shared" si="21"/>
        <v>30180600</v>
      </c>
      <c r="P121" s="41">
        <f t="shared" si="22"/>
        <v>419430400.00000328</v>
      </c>
      <c r="Q121" s="41">
        <f t="shared" si="23"/>
        <v>23.434718737233911</v>
      </c>
      <c r="R121" s="45">
        <f t="shared" si="16"/>
        <v>13.897351278636053</v>
      </c>
    </row>
    <row r="122" spans="1:18">
      <c r="A122" s="58">
        <f t="shared" si="28"/>
        <v>0.21500000000000011</v>
      </c>
      <c r="B122" s="58">
        <f t="shared" si="29"/>
        <v>3.1499999999999755</v>
      </c>
      <c r="C122" s="58">
        <f t="shared" si="30"/>
        <v>1.5749999999999877</v>
      </c>
      <c r="D122" s="58">
        <f t="shared" si="31"/>
        <v>1.5749999999999877</v>
      </c>
      <c r="E122" s="59">
        <f t="shared" si="17"/>
        <v>1.4622499999999949</v>
      </c>
      <c r="F122" s="50">
        <v>6.06</v>
      </c>
      <c r="G122" s="60">
        <f t="shared" si="18"/>
        <v>3.6272939062499314</v>
      </c>
      <c r="H122" s="39">
        <f t="shared" si="19"/>
        <v>9635980.2103150431</v>
      </c>
      <c r="I122" s="40">
        <f t="shared" si="20"/>
        <v>23.200000000000014</v>
      </c>
      <c r="J122" s="40">
        <v>116</v>
      </c>
      <c r="K122" s="47">
        <f t="shared" si="14"/>
        <v>580</v>
      </c>
      <c r="L122" s="40">
        <v>1</v>
      </c>
      <c r="N122" s="41">
        <f t="shared" si="15"/>
        <v>52488</v>
      </c>
      <c r="O122" s="41">
        <f t="shared" si="21"/>
        <v>30443040</v>
      </c>
      <c r="P122" s="41">
        <f t="shared" si="22"/>
        <v>481799010.51575214</v>
      </c>
      <c r="Q122" s="41">
        <f t="shared" si="23"/>
        <v>26.440384309654366</v>
      </c>
      <c r="R122" s="45">
        <f t="shared" si="16"/>
        <v>15.826245030580131</v>
      </c>
    </row>
    <row r="123" spans="1:18">
      <c r="A123" s="58">
        <f t="shared" si="28"/>
        <v>0.21600000000000011</v>
      </c>
      <c r="B123" s="58">
        <f t="shared" si="29"/>
        <v>3.1599999999999753</v>
      </c>
      <c r="C123" s="58">
        <f t="shared" si="30"/>
        <v>1.5799999999999876</v>
      </c>
      <c r="D123" s="58">
        <f t="shared" si="31"/>
        <v>1.5799999999999876</v>
      </c>
      <c r="E123" s="59">
        <f t="shared" si="17"/>
        <v>1.466559999999995</v>
      </c>
      <c r="F123" s="50">
        <v>6.06</v>
      </c>
      <c r="G123" s="60">
        <f t="shared" si="18"/>
        <v>3.66112038399993</v>
      </c>
      <c r="H123" s="39">
        <f t="shared" si="19"/>
        <v>11068834.616372872</v>
      </c>
      <c r="I123" s="40">
        <f t="shared" si="20"/>
        <v>23.400000000000013</v>
      </c>
      <c r="J123" s="40">
        <v>117</v>
      </c>
      <c r="K123" s="47">
        <f t="shared" si="14"/>
        <v>585</v>
      </c>
      <c r="L123" s="40">
        <v>1</v>
      </c>
      <c r="N123" s="41">
        <f t="shared" si="15"/>
        <v>52488</v>
      </c>
      <c r="O123" s="41">
        <f t="shared" si="21"/>
        <v>30705480</v>
      </c>
      <c r="P123" s="41">
        <f t="shared" si="22"/>
        <v>553441730.81864357</v>
      </c>
      <c r="Q123" s="41">
        <f t="shared" si="23"/>
        <v>29.834215796291048</v>
      </c>
      <c r="R123" s="45">
        <f t="shared" si="16"/>
        <v>18.024200592814168</v>
      </c>
    </row>
    <row r="124" spans="1:18">
      <c r="A124" s="58">
        <f t="shared" si="28"/>
        <v>0.21700000000000011</v>
      </c>
      <c r="B124" s="58">
        <f t="shared" si="29"/>
        <v>3.1699999999999751</v>
      </c>
      <c r="C124" s="58">
        <f t="shared" si="30"/>
        <v>1.5849999999999875</v>
      </c>
      <c r="D124" s="58">
        <f t="shared" si="31"/>
        <v>1.5849999999999875</v>
      </c>
      <c r="E124" s="59">
        <f t="shared" si="17"/>
        <v>1.4708899999999949</v>
      </c>
      <c r="F124" s="50">
        <v>6.06</v>
      </c>
      <c r="G124" s="60">
        <f t="shared" si="18"/>
        <v>3.6952066302499289</v>
      </c>
      <c r="H124" s="39">
        <f t="shared" si="19"/>
        <v>12714752.115561755</v>
      </c>
      <c r="I124" s="40">
        <f t="shared" si="20"/>
        <v>23.600000000000016</v>
      </c>
      <c r="J124" s="40">
        <v>118</v>
      </c>
      <c r="K124" s="47">
        <f t="shared" si="14"/>
        <v>590</v>
      </c>
      <c r="L124" s="40">
        <v>1</v>
      </c>
      <c r="N124" s="41">
        <f t="shared" si="15"/>
        <v>52488</v>
      </c>
      <c r="O124" s="41">
        <f t="shared" si="21"/>
        <v>30967920</v>
      </c>
      <c r="P124" s="41">
        <f t="shared" si="22"/>
        <v>635737605.77808774</v>
      </c>
      <c r="Q124" s="41">
        <f t="shared" si="23"/>
        <v>33.666638932301794</v>
      </c>
      <c r="R124" s="45">
        <f t="shared" si="16"/>
        <v>20.52890881202508</v>
      </c>
    </row>
    <row r="125" spans="1:18">
      <c r="A125" s="58">
        <f t="shared" si="28"/>
        <v>0.21800000000000011</v>
      </c>
      <c r="B125" s="58">
        <f t="shared" si="29"/>
        <v>3.1799999999999748</v>
      </c>
      <c r="C125" s="58">
        <f t="shared" si="30"/>
        <v>1.5899999999999874</v>
      </c>
      <c r="D125" s="58">
        <f t="shared" si="31"/>
        <v>1.5899999999999874</v>
      </c>
      <c r="E125" s="59">
        <f t="shared" si="17"/>
        <v>1.4752399999999948</v>
      </c>
      <c r="F125" s="50">
        <v>6.06</v>
      </c>
      <c r="G125" s="60">
        <f t="shared" si="18"/>
        <v>3.7295542439999281</v>
      </c>
      <c r="H125" s="39">
        <f t="shared" si="19"/>
        <v>14605414.839340866</v>
      </c>
      <c r="I125" s="40">
        <f t="shared" si="20"/>
        <v>23.800000000000011</v>
      </c>
      <c r="J125" s="40">
        <v>119</v>
      </c>
      <c r="K125" s="47">
        <f t="shared" si="14"/>
        <v>595</v>
      </c>
      <c r="L125" s="40">
        <v>1</v>
      </c>
      <c r="N125" s="41">
        <f t="shared" si="15"/>
        <v>52488</v>
      </c>
      <c r="O125" s="41">
        <f t="shared" si="21"/>
        <v>31230360</v>
      </c>
      <c r="P125" s="41">
        <f t="shared" si="22"/>
        <v>730270741.96704328</v>
      </c>
      <c r="Q125" s="41">
        <f t="shared" si="23"/>
        <v>37.994663869588102</v>
      </c>
      <c r="R125" s="45">
        <f t="shared" si="16"/>
        <v>23.383359716860237</v>
      </c>
    </row>
    <row r="126" spans="1:18">
      <c r="A126" s="58">
        <f t="shared" si="28"/>
        <v>0.21900000000000011</v>
      </c>
      <c r="B126" s="58">
        <f t="shared" si="29"/>
        <v>3.1899999999999746</v>
      </c>
      <c r="C126" s="58">
        <f t="shared" si="30"/>
        <v>1.5949999999999873</v>
      </c>
      <c r="D126" s="58">
        <f t="shared" si="31"/>
        <v>1.5949999999999873</v>
      </c>
      <c r="E126" s="59">
        <f t="shared" si="17"/>
        <v>1.4796099999999948</v>
      </c>
      <c r="F126" s="50">
        <v>6.06</v>
      </c>
      <c r="G126" s="60">
        <f t="shared" si="18"/>
        <v>3.7641648302499267</v>
      </c>
      <c r="H126" s="39">
        <f t="shared" si="19"/>
        <v>16777216.000000134</v>
      </c>
      <c r="I126" s="40">
        <f t="shared" si="20"/>
        <v>24.000000000000014</v>
      </c>
      <c r="J126" s="48">
        <v>120</v>
      </c>
      <c r="K126" s="47">
        <f t="shared" si="14"/>
        <v>600</v>
      </c>
      <c r="L126" s="40">
        <v>3</v>
      </c>
      <c r="N126" s="41">
        <f t="shared" si="15"/>
        <v>157464</v>
      </c>
      <c r="O126" s="41">
        <f t="shared" si="21"/>
        <v>94478400</v>
      </c>
      <c r="P126" s="41">
        <f t="shared" si="22"/>
        <v>838860800.00000668</v>
      </c>
      <c r="Q126" s="41">
        <f t="shared" si="23"/>
        <v>14.294249621603335</v>
      </c>
      <c r="R126" s="45">
        <f t="shared" si="16"/>
        <v>8.8788633169063687</v>
      </c>
    </row>
    <row r="127" spans="1:18">
      <c r="A127" s="58">
        <f t="shared" si="28"/>
        <v>0.22000000000000011</v>
      </c>
      <c r="B127" s="58">
        <f t="shared" si="29"/>
        <v>3.1999999999999744</v>
      </c>
      <c r="C127" s="58">
        <f t="shared" si="30"/>
        <v>1.5999999999999872</v>
      </c>
      <c r="D127" s="58">
        <f t="shared" si="31"/>
        <v>1.5999999999999872</v>
      </c>
      <c r="E127" s="59">
        <f t="shared" si="17"/>
        <v>1.4839999999999947</v>
      </c>
      <c r="F127" s="50">
        <v>6.06</v>
      </c>
      <c r="G127" s="60">
        <f t="shared" si="18"/>
        <v>3.7990399999999256</v>
      </c>
      <c r="H127" s="39">
        <f t="shared" si="19"/>
        <v>19271960.420630097</v>
      </c>
      <c r="I127" s="40">
        <f t="shared" si="20"/>
        <v>24.20000000000001</v>
      </c>
      <c r="J127" s="40">
        <v>121</v>
      </c>
      <c r="K127" s="47">
        <f t="shared" si="14"/>
        <v>605</v>
      </c>
      <c r="L127" s="40">
        <v>1</v>
      </c>
      <c r="N127" s="41">
        <f t="shared" si="15"/>
        <v>157464</v>
      </c>
      <c r="O127" s="41">
        <f t="shared" si="21"/>
        <v>95265720</v>
      </c>
      <c r="P127" s="41">
        <f t="shared" si="22"/>
        <v>963598021.03150487</v>
      </c>
      <c r="Q127" s="41">
        <f t="shared" si="23"/>
        <v>16.134592573737685</v>
      </c>
      <c r="R127" s="45">
        <f t="shared" si="16"/>
        <v>10.114845308800531</v>
      </c>
    </row>
    <row r="128" spans="1:18">
      <c r="A128" s="58">
        <f t="shared" si="28"/>
        <v>0.22100000000000011</v>
      </c>
      <c r="B128" s="58">
        <f t="shared" si="29"/>
        <v>3.2099999999999742</v>
      </c>
      <c r="C128" s="58">
        <f t="shared" si="30"/>
        <v>1.6049999999999871</v>
      </c>
      <c r="D128" s="58">
        <f t="shared" si="31"/>
        <v>1.6049999999999871</v>
      </c>
      <c r="E128" s="59">
        <f t="shared" si="17"/>
        <v>1.4884099999999947</v>
      </c>
      <c r="F128" s="50">
        <v>6.06</v>
      </c>
      <c r="G128" s="60">
        <f t="shared" si="18"/>
        <v>3.834181370249925</v>
      </c>
      <c r="H128" s="39">
        <f t="shared" si="19"/>
        <v>22137669.232745752</v>
      </c>
      <c r="I128" s="40">
        <f t="shared" si="20"/>
        <v>24.400000000000013</v>
      </c>
      <c r="J128" s="40">
        <v>122</v>
      </c>
      <c r="K128" s="47">
        <f t="shared" si="14"/>
        <v>610</v>
      </c>
      <c r="L128" s="40">
        <v>1</v>
      </c>
      <c r="N128" s="41">
        <f t="shared" si="15"/>
        <v>157464</v>
      </c>
      <c r="O128" s="41">
        <f t="shared" si="21"/>
        <v>96053040</v>
      </c>
      <c r="P128" s="41">
        <f t="shared" si="22"/>
        <v>1106883461.6372876</v>
      </c>
      <c r="Q128" s="41">
        <f t="shared" si="23"/>
        <v>18.213388673933398</v>
      </c>
      <c r="R128" s="45">
        <f t="shared" si="16"/>
        <v>11.523669231471358</v>
      </c>
    </row>
    <row r="129" spans="1:18">
      <c r="A129" s="58">
        <f t="shared" si="28"/>
        <v>0.22200000000000011</v>
      </c>
      <c r="B129" s="58">
        <f t="shared" si="29"/>
        <v>3.219999999999974</v>
      </c>
      <c r="C129" s="58">
        <f t="shared" si="30"/>
        <v>1.609999999999987</v>
      </c>
      <c r="D129" s="58">
        <f t="shared" si="31"/>
        <v>1.609999999999987</v>
      </c>
      <c r="E129" s="59">
        <f t="shared" si="17"/>
        <v>1.4928399999999944</v>
      </c>
      <c r="F129" s="50">
        <v>6.06</v>
      </c>
      <c r="G129" s="60">
        <f t="shared" si="18"/>
        <v>3.8695905639999233</v>
      </c>
      <c r="H129" s="39">
        <f t="shared" si="19"/>
        <v>25429504.231123522</v>
      </c>
      <c r="I129" s="40">
        <f t="shared" si="20"/>
        <v>24.600000000000012</v>
      </c>
      <c r="J129" s="40">
        <v>123</v>
      </c>
      <c r="K129" s="47">
        <f t="shared" si="14"/>
        <v>615</v>
      </c>
      <c r="L129" s="40">
        <v>1</v>
      </c>
      <c r="N129" s="41">
        <f t="shared" si="15"/>
        <v>157464</v>
      </c>
      <c r="O129" s="41">
        <f t="shared" si="21"/>
        <v>96840360</v>
      </c>
      <c r="P129" s="41">
        <f t="shared" si="22"/>
        <v>1271475211.5561762</v>
      </c>
      <c r="Q129" s="41">
        <f t="shared" si="23"/>
        <v>20.561704395317101</v>
      </c>
      <c r="R129" s="45">
        <f t="shared" si="16"/>
        <v>13.129600215820926</v>
      </c>
    </row>
    <row r="130" spans="1:18">
      <c r="A130" s="58">
        <f t="shared" si="28"/>
        <v>0.22300000000000011</v>
      </c>
      <c r="B130" s="58">
        <f t="shared" si="29"/>
        <v>3.2299999999999738</v>
      </c>
      <c r="C130" s="58">
        <f t="shared" si="30"/>
        <v>1.6149999999999869</v>
      </c>
      <c r="D130" s="58">
        <f t="shared" si="31"/>
        <v>1.6149999999999869</v>
      </c>
      <c r="E130" s="59">
        <f t="shared" si="17"/>
        <v>1.4972899999999945</v>
      </c>
      <c r="F130" s="50">
        <v>6.06</v>
      </c>
      <c r="G130" s="60">
        <f t="shared" si="18"/>
        <v>3.905269210249922</v>
      </c>
      <c r="H130" s="39">
        <f t="shared" si="19"/>
        <v>29210829.678681735</v>
      </c>
      <c r="I130" s="40">
        <f t="shared" si="20"/>
        <v>24.800000000000015</v>
      </c>
      <c r="J130" s="40">
        <v>124</v>
      </c>
      <c r="K130" s="47">
        <f t="shared" si="14"/>
        <v>620</v>
      </c>
      <c r="L130" s="40">
        <v>1</v>
      </c>
      <c r="N130" s="41">
        <f t="shared" si="15"/>
        <v>157464</v>
      </c>
      <c r="O130" s="41">
        <f t="shared" si="21"/>
        <v>97627680</v>
      </c>
      <c r="P130" s="41">
        <f t="shared" si="22"/>
        <v>1460541483.9340868</v>
      </c>
      <c r="Q130" s="41">
        <f t="shared" si="23"/>
        <v>23.214673213845948</v>
      </c>
      <c r="R130" s="45">
        <f t="shared" si="16"/>
        <v>14.960321539281551</v>
      </c>
    </row>
    <row r="131" spans="1:18">
      <c r="A131" s="58">
        <f t="shared" si="28"/>
        <v>0.22400000000000012</v>
      </c>
      <c r="B131" s="58">
        <f t="shared" si="29"/>
        <v>3.2399999999999736</v>
      </c>
      <c r="C131" s="58">
        <f t="shared" si="30"/>
        <v>1.6199999999999868</v>
      </c>
      <c r="D131" s="58">
        <f t="shared" si="31"/>
        <v>1.6199999999999868</v>
      </c>
      <c r="E131" s="59">
        <f t="shared" si="17"/>
        <v>1.5017599999999942</v>
      </c>
      <c r="F131" s="50">
        <v>6.06</v>
      </c>
      <c r="G131" s="60">
        <f t="shared" si="18"/>
        <v>3.9412189439999206</v>
      </c>
      <c r="H131" s="39">
        <f t="shared" si="19"/>
        <v>33554432.000000276</v>
      </c>
      <c r="I131" s="40">
        <f t="shared" si="20"/>
        <v>25.000000000000011</v>
      </c>
      <c r="J131" s="40">
        <v>125</v>
      </c>
      <c r="K131" s="47">
        <f t="shared" si="14"/>
        <v>625</v>
      </c>
      <c r="L131" s="40">
        <v>1</v>
      </c>
      <c r="N131" s="41">
        <f t="shared" si="15"/>
        <v>157464</v>
      </c>
      <c r="O131" s="41">
        <f t="shared" si="21"/>
        <v>98415000</v>
      </c>
      <c r="P131" s="41">
        <f t="shared" si="22"/>
        <v>1677721600.0000138</v>
      </c>
      <c r="Q131" s="41">
        <f t="shared" si="23"/>
        <v>26.212030321772218</v>
      </c>
      <c r="R131" s="45">
        <f t="shared" si="16"/>
        <v>17.047417568460233</v>
      </c>
    </row>
    <row r="132" spans="1:18">
      <c r="A132" s="58">
        <f t="shared" si="28"/>
        <v>0.22500000000000012</v>
      </c>
      <c r="B132" s="58">
        <f t="shared" si="29"/>
        <v>3.2499999999999734</v>
      </c>
      <c r="C132" s="58">
        <f t="shared" si="30"/>
        <v>1.6249999999999867</v>
      </c>
      <c r="D132" s="58">
        <f t="shared" si="31"/>
        <v>1.6249999999999867</v>
      </c>
      <c r="E132" s="59">
        <f t="shared" si="17"/>
        <v>1.5062499999999943</v>
      </c>
      <c r="F132" s="50">
        <v>6.06</v>
      </c>
      <c r="G132" s="60">
        <f t="shared" si="18"/>
        <v>3.9774414062499197</v>
      </c>
      <c r="H132" s="39">
        <f t="shared" si="19"/>
        <v>38543920.841260195</v>
      </c>
      <c r="I132" s="40">
        <f t="shared" si="20"/>
        <v>25.200000000000014</v>
      </c>
      <c r="J132" s="40">
        <v>126</v>
      </c>
      <c r="K132" s="47">
        <f t="shared" si="14"/>
        <v>630</v>
      </c>
      <c r="L132" s="40">
        <v>1</v>
      </c>
      <c r="N132" s="41">
        <f t="shared" si="15"/>
        <v>157464</v>
      </c>
      <c r="O132" s="41">
        <f t="shared" si="21"/>
        <v>99202320</v>
      </c>
      <c r="P132" s="41">
        <f t="shared" si="22"/>
        <v>1927196042.0630097</v>
      </c>
      <c r="Q132" s="41">
        <f t="shared" si="23"/>
        <v>29.598717915351354</v>
      </c>
      <c r="R132" s="45">
        <f t="shared" si="16"/>
        <v>19.426925116902606</v>
      </c>
    </row>
    <row r="133" spans="1:18">
      <c r="A133" s="58">
        <f t="shared" si="28"/>
        <v>0.22600000000000012</v>
      </c>
      <c r="B133" s="58">
        <f t="shared" si="29"/>
        <v>3.2599999999999731</v>
      </c>
      <c r="C133" s="58">
        <f t="shared" si="30"/>
        <v>1.6299999999999866</v>
      </c>
      <c r="D133" s="58">
        <f t="shared" si="31"/>
        <v>1.6299999999999866</v>
      </c>
      <c r="E133" s="59">
        <f t="shared" si="17"/>
        <v>1.5107599999999941</v>
      </c>
      <c r="F133" s="50">
        <v>6.06</v>
      </c>
      <c r="G133" s="60">
        <f t="shared" si="18"/>
        <v>4.0139382439999185</v>
      </c>
      <c r="H133" s="39">
        <f t="shared" si="19"/>
        <v>44275338.465491526</v>
      </c>
      <c r="I133" s="40">
        <f t="shared" si="20"/>
        <v>25.400000000000013</v>
      </c>
      <c r="J133" s="40">
        <v>127</v>
      </c>
      <c r="K133" s="47">
        <f t="shared" si="14"/>
        <v>635</v>
      </c>
      <c r="L133" s="40">
        <v>1</v>
      </c>
      <c r="N133" s="41">
        <f t="shared" si="15"/>
        <v>157464</v>
      </c>
      <c r="O133" s="41">
        <f t="shared" si="21"/>
        <v>99989640</v>
      </c>
      <c r="P133" s="41">
        <f t="shared" si="22"/>
        <v>2213766923.2745762</v>
      </c>
      <c r="Q133" s="41">
        <f t="shared" si="23"/>
        <v>33.425570404319032</v>
      </c>
      <c r="R133" s="45">
        <f t="shared" si="16"/>
        <v>22.139962932905611</v>
      </c>
    </row>
    <row r="134" spans="1:18">
      <c r="A134" s="58">
        <f t="shared" si="28"/>
        <v>0.22700000000000012</v>
      </c>
      <c r="B134" s="58">
        <f t="shared" si="29"/>
        <v>3.2699999999999729</v>
      </c>
      <c r="C134" s="58">
        <f t="shared" si="30"/>
        <v>1.6349999999999865</v>
      </c>
      <c r="D134" s="58">
        <f t="shared" si="31"/>
        <v>1.6349999999999865</v>
      </c>
      <c r="E134" s="59">
        <f t="shared" si="17"/>
        <v>1.515289999999994</v>
      </c>
      <c r="F134" s="50">
        <v>6.06</v>
      </c>
      <c r="G134" s="60">
        <f t="shared" si="18"/>
        <v>4.0507111102499165</v>
      </c>
      <c r="H134" s="39">
        <f t="shared" si="19"/>
        <v>50859008.462247066</v>
      </c>
      <c r="I134" s="40">
        <f t="shared" si="20"/>
        <v>25.600000000000016</v>
      </c>
      <c r="J134" s="40">
        <v>128</v>
      </c>
      <c r="K134" s="47">
        <f t="shared" si="14"/>
        <v>640</v>
      </c>
      <c r="L134" s="40">
        <v>1</v>
      </c>
      <c r="N134" s="41">
        <f t="shared" si="15"/>
        <v>157464</v>
      </c>
      <c r="O134" s="41">
        <f t="shared" si="21"/>
        <v>100776960</v>
      </c>
      <c r="P134" s="41">
        <f t="shared" si="22"/>
        <v>2542950423.1123533</v>
      </c>
      <c r="Q134" s="41">
        <f t="shared" si="23"/>
        <v>37.75009013272674</v>
      </c>
      <c r="R134" s="45">
        <f t="shared" si="16"/>
        <v>25.233450414780851</v>
      </c>
    </row>
    <row r="135" spans="1:18">
      <c r="A135" s="58">
        <f t="shared" si="28"/>
        <v>0.22800000000000012</v>
      </c>
      <c r="B135" s="58">
        <f t="shared" si="29"/>
        <v>3.2799999999999727</v>
      </c>
      <c r="C135" s="58">
        <f t="shared" si="30"/>
        <v>1.6399999999999864</v>
      </c>
      <c r="D135" s="58">
        <f t="shared" si="31"/>
        <v>1.6399999999999864</v>
      </c>
      <c r="E135" s="59">
        <f t="shared" si="17"/>
        <v>1.5198399999999941</v>
      </c>
      <c r="F135" s="50">
        <v>6.06</v>
      </c>
      <c r="G135" s="60">
        <f t="shared" si="18"/>
        <v>4.0877616639999159</v>
      </c>
      <c r="H135" s="39">
        <f t="shared" si="19"/>
        <v>58421659.357363492</v>
      </c>
      <c r="I135" s="40">
        <f t="shared" si="20"/>
        <v>25.800000000000011</v>
      </c>
      <c r="J135" s="40">
        <v>129</v>
      </c>
      <c r="K135" s="47">
        <f t="shared" ref="K135:K198" si="32">L$4*J135</f>
        <v>645</v>
      </c>
      <c r="L135" s="40">
        <v>1</v>
      </c>
      <c r="N135" s="41">
        <f t="shared" ref="N135:N198" si="33">L135*N134</f>
        <v>157464</v>
      </c>
      <c r="O135" s="41">
        <f t="shared" si="21"/>
        <v>101564280</v>
      </c>
      <c r="P135" s="41">
        <f t="shared" si="22"/>
        <v>2921082967.8681746</v>
      </c>
      <c r="Q135" s="41">
        <f t="shared" si="23"/>
        <v>42.637325608320431</v>
      </c>
      <c r="R135" s="45">
        <f t="shared" ref="R135:R198" si="34">P135/(K135*L135*N134)</f>
        <v>28.760928230556793</v>
      </c>
    </row>
    <row r="136" spans="1:18">
      <c r="A136" s="58">
        <f t="shared" si="28"/>
        <v>0.22900000000000012</v>
      </c>
      <c r="B136" s="58">
        <f t="shared" si="29"/>
        <v>3.2899999999999725</v>
      </c>
      <c r="C136" s="58">
        <f t="shared" si="30"/>
        <v>1.6449999999999863</v>
      </c>
      <c r="D136" s="58">
        <f t="shared" si="31"/>
        <v>1.6449999999999863</v>
      </c>
      <c r="E136" s="59">
        <f t="shared" ref="E136:E199" si="35">(1-A136)+A136*B136</f>
        <v>1.524409999999994</v>
      </c>
      <c r="F136" s="50">
        <v>6.06</v>
      </c>
      <c r="G136" s="60">
        <f t="shared" ref="G136:G199" si="36">E136*C136*D136</f>
        <v>4.1250915702499151</v>
      </c>
      <c r="H136" s="39">
        <f t="shared" ref="H136:H199" si="37">POWER($I$1,J136)</f>
        <v>67108864.000000581</v>
      </c>
      <c r="I136" s="40">
        <f t="shared" ref="I136:I199" si="38">LOG(H136,2)</f>
        <v>26.000000000000014</v>
      </c>
      <c r="J136" s="48">
        <v>130</v>
      </c>
      <c r="K136" s="47">
        <f t="shared" si="32"/>
        <v>650</v>
      </c>
      <c r="L136" s="40">
        <v>3</v>
      </c>
      <c r="N136" s="41">
        <f t="shared" si="33"/>
        <v>472392</v>
      </c>
      <c r="O136" s="41">
        <f t="shared" ref="O136:O199" si="39">K136*N136</f>
        <v>307054800</v>
      </c>
      <c r="P136" s="41">
        <f t="shared" ref="P136:P199" si="40">R$4*POWER($I$1,J136)</f>
        <v>3355443200.0000291</v>
      </c>
      <c r="Q136" s="41">
        <f t="shared" ref="Q136:Q199" si="41">(R136/G136)*F136</f>
        <v>16.053621944298126</v>
      </c>
      <c r="R136" s="45">
        <f t="shared" si="34"/>
        <v>10.927831774654001</v>
      </c>
    </row>
    <row r="137" spans="1:18">
      <c r="A137" s="58">
        <f t="shared" si="28"/>
        <v>0.23000000000000012</v>
      </c>
      <c r="B137" s="58">
        <f t="shared" si="29"/>
        <v>3.2999999999999723</v>
      </c>
      <c r="C137" s="58">
        <f t="shared" si="30"/>
        <v>1.6499999999999861</v>
      </c>
      <c r="D137" s="58">
        <f t="shared" si="31"/>
        <v>1.6499999999999861</v>
      </c>
      <c r="E137" s="59">
        <f t="shared" si="35"/>
        <v>1.5289999999999939</v>
      </c>
      <c r="F137" s="50">
        <v>6.06</v>
      </c>
      <c r="G137" s="60">
        <f t="shared" si="36"/>
        <v>4.1627024999999138</v>
      </c>
      <c r="H137" s="39">
        <f t="shared" si="37"/>
        <v>77087841.682520419</v>
      </c>
      <c r="I137" s="40">
        <f t="shared" si="38"/>
        <v>26.200000000000014</v>
      </c>
      <c r="J137" s="40">
        <v>131</v>
      </c>
      <c r="K137" s="47">
        <f t="shared" si="32"/>
        <v>655</v>
      </c>
      <c r="L137" s="40">
        <v>1</v>
      </c>
      <c r="N137" s="41">
        <f t="shared" si="33"/>
        <v>472392</v>
      </c>
      <c r="O137" s="41">
        <f t="shared" si="39"/>
        <v>309416760</v>
      </c>
      <c r="P137" s="41">
        <f t="shared" si="40"/>
        <v>3854392084.1260209</v>
      </c>
      <c r="Q137" s="41">
        <f t="shared" si="41"/>
        <v>18.134655378012095</v>
      </c>
      <c r="R137" s="45">
        <f t="shared" si="34"/>
        <v>12.456959616945188</v>
      </c>
    </row>
    <row r="138" spans="1:18">
      <c r="A138" s="58">
        <f t="shared" si="28"/>
        <v>0.23100000000000012</v>
      </c>
      <c r="B138" s="58">
        <f t="shared" si="29"/>
        <v>3.3099999999999721</v>
      </c>
      <c r="C138" s="58">
        <f t="shared" si="30"/>
        <v>1.654999999999986</v>
      </c>
      <c r="D138" s="58">
        <f t="shared" si="31"/>
        <v>1.654999999999986</v>
      </c>
      <c r="E138" s="59">
        <f t="shared" si="35"/>
        <v>1.5336099999999937</v>
      </c>
      <c r="F138" s="50">
        <v>6.06</v>
      </c>
      <c r="G138" s="60">
        <f t="shared" si="36"/>
        <v>4.2005961302499113</v>
      </c>
      <c r="H138" s="39">
        <f t="shared" si="37"/>
        <v>88550676.930983081</v>
      </c>
      <c r="I138" s="40">
        <f t="shared" si="38"/>
        <v>26.400000000000013</v>
      </c>
      <c r="J138" s="40">
        <v>132</v>
      </c>
      <c r="K138" s="47">
        <f t="shared" si="32"/>
        <v>660</v>
      </c>
      <c r="L138" s="40">
        <v>1</v>
      </c>
      <c r="N138" s="41">
        <f t="shared" si="33"/>
        <v>472392</v>
      </c>
      <c r="O138" s="41">
        <f t="shared" si="39"/>
        <v>311778720</v>
      </c>
      <c r="P138" s="41">
        <f t="shared" si="40"/>
        <v>4427533846.5491543</v>
      </c>
      <c r="Q138" s="41">
        <f t="shared" si="41"/>
        <v>20.486940982616332</v>
      </c>
      <c r="R138" s="45">
        <f t="shared" si="34"/>
        <v>14.200885315550575</v>
      </c>
    </row>
    <row r="139" spans="1:18">
      <c r="A139" s="58">
        <f t="shared" si="28"/>
        <v>0.23200000000000012</v>
      </c>
      <c r="B139" s="58">
        <f t="shared" si="29"/>
        <v>3.3199999999999719</v>
      </c>
      <c r="C139" s="58">
        <f t="shared" si="30"/>
        <v>1.6599999999999859</v>
      </c>
      <c r="D139" s="58">
        <f t="shared" si="31"/>
        <v>1.6599999999999859</v>
      </c>
      <c r="E139" s="59">
        <f t="shared" si="35"/>
        <v>1.5382399999999938</v>
      </c>
      <c r="F139" s="50">
        <v>6.06</v>
      </c>
      <c r="G139" s="60">
        <f t="shared" si="36"/>
        <v>4.2387741439999109</v>
      </c>
      <c r="H139" s="39">
        <f t="shared" si="37"/>
        <v>101718016.92449416</v>
      </c>
      <c r="I139" s="40">
        <f t="shared" si="38"/>
        <v>26.600000000000012</v>
      </c>
      <c r="J139" s="40">
        <v>133</v>
      </c>
      <c r="K139" s="47">
        <f t="shared" si="32"/>
        <v>665</v>
      </c>
      <c r="L139" s="40">
        <v>1</v>
      </c>
      <c r="N139" s="41">
        <f t="shared" si="33"/>
        <v>472392</v>
      </c>
      <c r="O139" s="41">
        <f t="shared" si="39"/>
        <v>314140680</v>
      </c>
      <c r="P139" s="41">
        <f t="shared" si="40"/>
        <v>5085900846.2247086</v>
      </c>
      <c r="Q139" s="41">
        <f t="shared" si="41"/>
        <v>23.146005774948755</v>
      </c>
      <c r="R139" s="45">
        <f t="shared" si="34"/>
        <v>16.189882972891983</v>
      </c>
    </row>
    <row r="140" spans="1:18">
      <c r="A140" s="58">
        <f t="shared" si="28"/>
        <v>0.23300000000000012</v>
      </c>
      <c r="B140" s="58">
        <f t="shared" si="29"/>
        <v>3.3299999999999716</v>
      </c>
      <c r="C140" s="58">
        <f t="shared" si="30"/>
        <v>1.6649999999999858</v>
      </c>
      <c r="D140" s="58">
        <f t="shared" si="31"/>
        <v>1.6649999999999858</v>
      </c>
      <c r="E140" s="59">
        <f t="shared" si="35"/>
        <v>1.5428899999999937</v>
      </c>
      <c r="F140" s="50">
        <v>6.06</v>
      </c>
      <c r="G140" s="60">
        <f t="shared" si="36"/>
        <v>4.2772382302499095</v>
      </c>
      <c r="H140" s="39">
        <f t="shared" si="37"/>
        <v>116843318.71472701</v>
      </c>
      <c r="I140" s="40">
        <f t="shared" si="38"/>
        <v>26.800000000000015</v>
      </c>
      <c r="J140" s="40">
        <v>134</v>
      </c>
      <c r="K140" s="47">
        <f t="shared" si="32"/>
        <v>670</v>
      </c>
      <c r="L140" s="40">
        <v>1</v>
      </c>
      <c r="N140" s="41">
        <f t="shared" si="33"/>
        <v>472392</v>
      </c>
      <c r="O140" s="41">
        <f t="shared" si="39"/>
        <v>316502640</v>
      </c>
      <c r="P140" s="41">
        <f t="shared" si="40"/>
        <v>5842165935.736351</v>
      </c>
      <c r="Q140" s="41">
        <f t="shared" si="41"/>
        <v>26.15204985462168</v>
      </c>
      <c r="R140" s="45">
        <f t="shared" si="34"/>
        <v>18.458506177820038</v>
      </c>
    </row>
    <row r="141" spans="1:18">
      <c r="A141" s="58">
        <f t="shared" si="28"/>
        <v>0.23400000000000012</v>
      </c>
      <c r="B141" s="58">
        <f t="shared" si="29"/>
        <v>3.3399999999999714</v>
      </c>
      <c r="C141" s="58">
        <f t="shared" si="30"/>
        <v>1.6699999999999857</v>
      </c>
      <c r="D141" s="58">
        <f t="shared" si="31"/>
        <v>1.6699999999999857</v>
      </c>
      <c r="E141" s="59">
        <f t="shared" si="35"/>
        <v>1.5475599999999936</v>
      </c>
      <c r="F141" s="50">
        <v>6.06</v>
      </c>
      <c r="G141" s="60">
        <f t="shared" si="36"/>
        <v>4.3159900839999086</v>
      </c>
      <c r="H141" s="39">
        <f t="shared" si="37"/>
        <v>134217728.00000122</v>
      </c>
      <c r="I141" s="40">
        <f t="shared" si="38"/>
        <v>27.000000000000011</v>
      </c>
      <c r="J141" s="40">
        <v>135</v>
      </c>
      <c r="K141" s="47">
        <f t="shared" si="32"/>
        <v>675</v>
      </c>
      <c r="L141" s="40">
        <v>1</v>
      </c>
      <c r="N141" s="41">
        <f t="shared" si="33"/>
        <v>472392</v>
      </c>
      <c r="O141" s="41">
        <f t="shared" si="39"/>
        <v>318864600</v>
      </c>
      <c r="P141" s="41">
        <f t="shared" si="40"/>
        <v>6710886400.000061</v>
      </c>
      <c r="Q141" s="41">
        <f t="shared" si="41"/>
        <v>29.550563454334409</v>
      </c>
      <c r="R141" s="45">
        <f t="shared" si="34"/>
        <v>21.046194528963269</v>
      </c>
    </row>
    <row r="142" spans="1:18">
      <c r="A142" s="58">
        <f t="shared" si="28"/>
        <v>0.23500000000000013</v>
      </c>
      <c r="B142" s="58">
        <f t="shared" si="29"/>
        <v>3.3499999999999712</v>
      </c>
      <c r="C142" s="58">
        <f t="shared" si="30"/>
        <v>1.6749999999999856</v>
      </c>
      <c r="D142" s="58">
        <f t="shared" si="31"/>
        <v>1.6749999999999856</v>
      </c>
      <c r="E142" s="59">
        <f t="shared" si="35"/>
        <v>1.5522499999999937</v>
      </c>
      <c r="F142" s="50">
        <v>6.06</v>
      </c>
      <c r="G142" s="60">
        <f t="shared" si="36"/>
        <v>4.3550314062499069</v>
      </c>
      <c r="H142" s="39">
        <f t="shared" si="37"/>
        <v>154175683.3650409</v>
      </c>
      <c r="I142" s="40">
        <f t="shared" si="38"/>
        <v>27.200000000000014</v>
      </c>
      <c r="J142" s="40">
        <v>136</v>
      </c>
      <c r="K142" s="47">
        <f t="shared" si="32"/>
        <v>680</v>
      </c>
      <c r="L142" s="40">
        <v>1</v>
      </c>
      <c r="N142" s="41">
        <f t="shared" si="33"/>
        <v>472392</v>
      </c>
      <c r="O142" s="41">
        <f t="shared" si="39"/>
        <v>321226560</v>
      </c>
      <c r="P142" s="41">
        <f t="shared" si="40"/>
        <v>7708784168.2520447</v>
      </c>
      <c r="Q142" s="41">
        <f t="shared" si="41"/>
        <v>33.393025753115744</v>
      </c>
      <c r="R142" s="45">
        <f t="shared" si="34"/>
        <v>23.997966320879708</v>
      </c>
    </row>
    <row r="143" spans="1:18">
      <c r="A143" s="58">
        <f t="shared" si="28"/>
        <v>0.23600000000000013</v>
      </c>
      <c r="B143" s="58">
        <f t="shared" si="29"/>
        <v>3.359999999999971</v>
      </c>
      <c r="C143" s="58">
        <f t="shared" si="30"/>
        <v>1.6799999999999855</v>
      </c>
      <c r="D143" s="58">
        <f t="shared" si="31"/>
        <v>1.6799999999999855</v>
      </c>
      <c r="E143" s="59">
        <f t="shared" si="35"/>
        <v>1.5569599999999935</v>
      </c>
      <c r="F143" s="50">
        <v>6.06</v>
      </c>
      <c r="G143" s="60">
        <f t="shared" si="36"/>
        <v>4.3943639039999054</v>
      </c>
      <c r="H143" s="39">
        <f t="shared" si="37"/>
        <v>177101353.86196622</v>
      </c>
      <c r="I143" s="40">
        <f t="shared" si="38"/>
        <v>27.400000000000013</v>
      </c>
      <c r="J143" s="40">
        <v>137</v>
      </c>
      <c r="K143" s="47">
        <f t="shared" si="32"/>
        <v>685</v>
      </c>
      <c r="L143" s="40">
        <v>1</v>
      </c>
      <c r="N143" s="41">
        <f t="shared" si="33"/>
        <v>472392</v>
      </c>
      <c r="O143" s="41">
        <f t="shared" si="39"/>
        <v>323588520</v>
      </c>
      <c r="P143" s="41">
        <f t="shared" si="40"/>
        <v>8855067693.0983105</v>
      </c>
      <c r="Q143" s="41">
        <f t="shared" si="41"/>
        <v>37.737696321322296</v>
      </c>
      <c r="R143" s="45">
        <f t="shared" si="34"/>
        <v>27.365209659163156</v>
      </c>
    </row>
    <row r="144" spans="1:18">
      <c r="A144" s="58">
        <f t="shared" si="28"/>
        <v>0.23700000000000013</v>
      </c>
      <c r="B144" s="58">
        <f t="shared" si="29"/>
        <v>3.3699999999999708</v>
      </c>
      <c r="C144" s="58">
        <f t="shared" si="30"/>
        <v>1.6849999999999854</v>
      </c>
      <c r="D144" s="58">
        <f t="shared" si="31"/>
        <v>1.6849999999999854</v>
      </c>
      <c r="E144" s="59">
        <f t="shared" si="35"/>
        <v>1.5616899999999934</v>
      </c>
      <c r="F144" s="50">
        <v>6.06</v>
      </c>
      <c r="G144" s="60">
        <f t="shared" si="36"/>
        <v>4.4339892902499045</v>
      </c>
      <c r="H144" s="39">
        <f t="shared" si="37"/>
        <v>203436033.84898841</v>
      </c>
      <c r="I144" s="40">
        <f t="shared" si="38"/>
        <v>27.600000000000016</v>
      </c>
      <c r="J144" s="40">
        <v>138</v>
      </c>
      <c r="K144" s="47">
        <f t="shared" si="32"/>
        <v>690</v>
      </c>
      <c r="L144" s="40">
        <v>1</v>
      </c>
      <c r="N144" s="41">
        <f t="shared" si="33"/>
        <v>472392</v>
      </c>
      <c r="O144" s="41">
        <f t="shared" si="39"/>
        <v>325950480</v>
      </c>
      <c r="P144" s="41">
        <f t="shared" si="40"/>
        <v>10171801692.449421</v>
      </c>
      <c r="Q144" s="41">
        <f t="shared" si="41"/>
        <v>42.650511515292074</v>
      </c>
      <c r="R144" s="45">
        <f t="shared" si="34"/>
        <v>31.206586020212093</v>
      </c>
    </row>
    <row r="145" spans="1:18">
      <c r="A145" s="58">
        <f t="shared" si="28"/>
        <v>0.23800000000000013</v>
      </c>
      <c r="B145" s="58">
        <f t="shared" si="29"/>
        <v>3.3799999999999706</v>
      </c>
      <c r="C145" s="58">
        <f t="shared" si="30"/>
        <v>1.6899999999999853</v>
      </c>
      <c r="D145" s="58">
        <f t="shared" si="31"/>
        <v>1.6899999999999853</v>
      </c>
      <c r="E145" s="59">
        <f t="shared" si="35"/>
        <v>1.5664399999999934</v>
      </c>
      <c r="F145" s="50">
        <v>6.06</v>
      </c>
      <c r="G145" s="60">
        <f t="shared" si="36"/>
        <v>4.4739092839999035</v>
      </c>
      <c r="H145" s="39">
        <f t="shared" si="37"/>
        <v>233686637.42945412</v>
      </c>
      <c r="I145" s="40">
        <f t="shared" si="38"/>
        <v>27.800000000000011</v>
      </c>
      <c r="J145" s="40">
        <v>139</v>
      </c>
      <c r="K145" s="47">
        <f t="shared" si="32"/>
        <v>695</v>
      </c>
      <c r="L145" s="40">
        <v>1</v>
      </c>
      <c r="N145" s="41">
        <f t="shared" si="33"/>
        <v>472392</v>
      </c>
      <c r="O145" s="41">
        <f t="shared" si="39"/>
        <v>328312440</v>
      </c>
      <c r="P145" s="41">
        <f t="shared" si="40"/>
        <v>11684331871.472706</v>
      </c>
      <c r="Q145" s="41">
        <f t="shared" si="41"/>
        <v>48.206099782350421</v>
      </c>
      <c r="R145" s="45">
        <f t="shared" si="34"/>
        <v>35.589062270904833</v>
      </c>
    </row>
    <row r="146" spans="1:18">
      <c r="A146" s="58">
        <f t="shared" si="28"/>
        <v>0.23900000000000013</v>
      </c>
      <c r="B146" s="58">
        <f t="shared" si="29"/>
        <v>3.3899999999999704</v>
      </c>
      <c r="C146" s="58">
        <f t="shared" si="30"/>
        <v>1.6949999999999852</v>
      </c>
      <c r="D146" s="58">
        <f t="shared" si="31"/>
        <v>1.6949999999999852</v>
      </c>
      <c r="E146" s="59">
        <f t="shared" si="35"/>
        <v>1.5712099999999931</v>
      </c>
      <c r="F146" s="50">
        <v>6.06</v>
      </c>
      <c r="G146" s="60">
        <f t="shared" si="36"/>
        <v>4.5141256102499012</v>
      </c>
      <c r="H146" s="39">
        <f t="shared" si="37"/>
        <v>268435456.0000025</v>
      </c>
      <c r="I146" s="40">
        <f t="shared" si="38"/>
        <v>28.000000000000014</v>
      </c>
      <c r="J146" s="48">
        <v>140</v>
      </c>
      <c r="K146" s="47">
        <f t="shared" si="32"/>
        <v>700</v>
      </c>
      <c r="L146" s="40">
        <v>4</v>
      </c>
      <c r="N146" s="41">
        <f t="shared" si="33"/>
        <v>1889568</v>
      </c>
      <c r="O146" s="41">
        <f t="shared" si="39"/>
        <v>1322697600</v>
      </c>
      <c r="P146" s="41">
        <f t="shared" si="40"/>
        <v>13421772800.000126</v>
      </c>
      <c r="Q146" s="41">
        <f t="shared" si="41"/>
        <v>13.622232924838533</v>
      </c>
      <c r="R146" s="45">
        <f t="shared" si="34"/>
        <v>10.147272362178722</v>
      </c>
    </row>
    <row r="147" spans="1:18">
      <c r="A147" s="58">
        <f t="shared" si="28"/>
        <v>0.24000000000000013</v>
      </c>
      <c r="B147" s="58">
        <f t="shared" si="29"/>
        <v>3.3999999999999702</v>
      </c>
      <c r="C147" s="58">
        <f t="shared" si="30"/>
        <v>1.6999999999999851</v>
      </c>
      <c r="D147" s="58">
        <f t="shared" si="31"/>
        <v>1.6999999999999851</v>
      </c>
      <c r="E147" s="59">
        <f t="shared" si="35"/>
        <v>1.5759999999999932</v>
      </c>
      <c r="F147" s="50">
        <v>6.06</v>
      </c>
      <c r="G147" s="60">
        <f t="shared" si="36"/>
        <v>4.5546399999998997</v>
      </c>
      <c r="H147" s="39">
        <f t="shared" si="37"/>
        <v>308351366.73008186</v>
      </c>
      <c r="I147" s="40">
        <f t="shared" si="38"/>
        <v>28.200000000000014</v>
      </c>
      <c r="J147" s="40">
        <v>141</v>
      </c>
      <c r="K147" s="47">
        <f t="shared" si="32"/>
        <v>705</v>
      </c>
      <c r="L147" s="40">
        <v>1</v>
      </c>
      <c r="N147" s="41">
        <f t="shared" si="33"/>
        <v>1889568</v>
      </c>
      <c r="O147" s="41">
        <f t="shared" si="39"/>
        <v>1332145440</v>
      </c>
      <c r="P147" s="41">
        <f t="shared" si="40"/>
        <v>15417568336.504093</v>
      </c>
      <c r="Q147" s="41">
        <f t="shared" si="41"/>
        <v>15.398655669897678</v>
      </c>
      <c r="R147" s="45">
        <f t="shared" si="34"/>
        <v>11.573487303686671</v>
      </c>
    </row>
    <row r="148" spans="1:18">
      <c r="A148" s="58">
        <f t="shared" si="28"/>
        <v>0.24100000000000013</v>
      </c>
      <c r="B148" s="58">
        <f t="shared" si="29"/>
        <v>3.4099999999999699</v>
      </c>
      <c r="C148" s="58">
        <f t="shared" si="30"/>
        <v>1.704999999999985</v>
      </c>
      <c r="D148" s="58">
        <f t="shared" si="31"/>
        <v>1.704999999999985</v>
      </c>
      <c r="E148" s="59">
        <f t="shared" si="35"/>
        <v>1.5808099999999929</v>
      </c>
      <c r="F148" s="50">
        <v>7.77</v>
      </c>
      <c r="G148" s="60">
        <f t="shared" si="36"/>
        <v>4.5954541902498987</v>
      </c>
      <c r="H148" s="39">
        <f t="shared" si="37"/>
        <v>354202707.7239325</v>
      </c>
      <c r="I148" s="40">
        <f t="shared" si="38"/>
        <v>28.400000000000016</v>
      </c>
      <c r="J148" s="40">
        <v>142</v>
      </c>
      <c r="K148" s="47">
        <f t="shared" si="32"/>
        <v>710</v>
      </c>
      <c r="L148" s="40">
        <v>1</v>
      </c>
      <c r="N148" s="41">
        <f t="shared" si="33"/>
        <v>1889568</v>
      </c>
      <c r="O148" s="41">
        <f t="shared" si="39"/>
        <v>1341593280</v>
      </c>
      <c r="P148" s="41">
        <f t="shared" si="40"/>
        <v>17710135386.196625</v>
      </c>
      <c r="Q148" s="41">
        <f t="shared" si="41"/>
        <v>22.319968870485919</v>
      </c>
      <c r="R148" s="45">
        <f t="shared" si="34"/>
        <v>13.200822969385047</v>
      </c>
    </row>
    <row r="149" spans="1:18">
      <c r="A149" s="58">
        <f t="shared" si="28"/>
        <v>0.24200000000000013</v>
      </c>
      <c r="B149" s="58">
        <f t="shared" si="29"/>
        <v>3.4199999999999697</v>
      </c>
      <c r="C149" s="58">
        <f t="shared" si="30"/>
        <v>1.7099999999999849</v>
      </c>
      <c r="D149" s="58">
        <f t="shared" si="31"/>
        <v>1.7099999999999849</v>
      </c>
      <c r="E149" s="59">
        <f t="shared" si="35"/>
        <v>1.5856399999999931</v>
      </c>
      <c r="F149" s="50">
        <v>7.77</v>
      </c>
      <c r="G149" s="60">
        <f t="shared" si="36"/>
        <v>4.6365699239998976</v>
      </c>
      <c r="H149" s="39">
        <f t="shared" si="37"/>
        <v>406872067.69797689</v>
      </c>
      <c r="I149" s="40">
        <f t="shared" si="38"/>
        <v>28.600000000000012</v>
      </c>
      <c r="J149" s="40">
        <v>143</v>
      </c>
      <c r="K149" s="47">
        <f t="shared" si="32"/>
        <v>715</v>
      </c>
      <c r="L149" s="40">
        <v>1</v>
      </c>
      <c r="N149" s="41">
        <f t="shared" si="33"/>
        <v>1889568</v>
      </c>
      <c r="O149" s="41">
        <f t="shared" si="39"/>
        <v>1351041120</v>
      </c>
      <c r="P149" s="41">
        <f t="shared" si="40"/>
        <v>20343603384.898846</v>
      </c>
      <c r="Q149" s="41">
        <f t="shared" si="41"/>
        <v>25.233850054816056</v>
      </c>
      <c r="R149" s="45">
        <f t="shared" si="34"/>
        <v>15.057723324438005</v>
      </c>
    </row>
    <row r="150" spans="1:18">
      <c r="A150" s="58">
        <f t="shared" si="28"/>
        <v>0.24300000000000013</v>
      </c>
      <c r="B150" s="58">
        <f t="shared" si="29"/>
        <v>3.4299999999999695</v>
      </c>
      <c r="C150" s="58">
        <f t="shared" si="30"/>
        <v>1.7149999999999848</v>
      </c>
      <c r="D150" s="58">
        <f t="shared" si="31"/>
        <v>1.7149999999999848</v>
      </c>
      <c r="E150" s="59">
        <f t="shared" si="35"/>
        <v>1.5904899999999929</v>
      </c>
      <c r="F150" s="50">
        <v>7.77</v>
      </c>
      <c r="G150" s="60">
        <f t="shared" si="36"/>
        <v>4.6779889502498957</v>
      </c>
      <c r="H150" s="39">
        <f t="shared" si="37"/>
        <v>467373274.85890841</v>
      </c>
      <c r="I150" s="40">
        <f t="shared" si="38"/>
        <v>28.800000000000015</v>
      </c>
      <c r="J150" s="40">
        <v>144</v>
      </c>
      <c r="K150" s="47">
        <f t="shared" si="32"/>
        <v>720</v>
      </c>
      <c r="L150" s="40">
        <v>1</v>
      </c>
      <c r="N150" s="41">
        <f t="shared" si="33"/>
        <v>1889568</v>
      </c>
      <c r="O150" s="41">
        <f t="shared" si="39"/>
        <v>1360488960</v>
      </c>
      <c r="P150" s="41">
        <f t="shared" si="40"/>
        <v>23368663742.945419</v>
      </c>
      <c r="Q150" s="41">
        <f t="shared" si="41"/>
        <v>28.529928593087035</v>
      </c>
      <c r="R150" s="45">
        <f t="shared" si="34"/>
        <v>17.17666547102699</v>
      </c>
    </row>
    <row r="151" spans="1:18">
      <c r="A151" s="58">
        <f t="shared" si="28"/>
        <v>0.24400000000000013</v>
      </c>
      <c r="B151" s="58">
        <f t="shared" si="29"/>
        <v>3.4399999999999693</v>
      </c>
      <c r="C151" s="58">
        <f t="shared" si="30"/>
        <v>1.7199999999999847</v>
      </c>
      <c r="D151" s="58">
        <f t="shared" si="31"/>
        <v>1.7199999999999847</v>
      </c>
      <c r="E151" s="59">
        <f t="shared" si="35"/>
        <v>1.5953599999999928</v>
      </c>
      <c r="F151" s="50">
        <v>7.77</v>
      </c>
      <c r="G151" s="60">
        <f t="shared" si="36"/>
        <v>4.7197130239998941</v>
      </c>
      <c r="H151" s="39">
        <f t="shared" si="37"/>
        <v>536870912.00000525</v>
      </c>
      <c r="I151" s="40">
        <f t="shared" si="38"/>
        <v>29.000000000000018</v>
      </c>
      <c r="J151" s="40">
        <v>145</v>
      </c>
      <c r="K151" s="47">
        <f t="shared" si="32"/>
        <v>725</v>
      </c>
      <c r="L151" s="40">
        <v>1</v>
      </c>
      <c r="N151" s="41">
        <f t="shared" si="33"/>
        <v>1889568</v>
      </c>
      <c r="O151" s="41">
        <f t="shared" si="39"/>
        <v>1369936800</v>
      </c>
      <c r="P151" s="41">
        <f t="shared" si="40"/>
        <v>26843545600.000263</v>
      </c>
      <c r="Q151" s="41">
        <f t="shared" si="41"/>
        <v>32.258544825014155</v>
      </c>
      <c r="R151" s="45">
        <f t="shared" si="34"/>
        <v>19.594732837310644</v>
      </c>
    </row>
    <row r="152" spans="1:18">
      <c r="A152" s="58">
        <f t="shared" si="28"/>
        <v>0.24500000000000013</v>
      </c>
      <c r="B152" s="58">
        <f t="shared" si="29"/>
        <v>3.4499999999999691</v>
      </c>
      <c r="C152" s="58">
        <f t="shared" si="30"/>
        <v>1.7249999999999845</v>
      </c>
      <c r="D152" s="58">
        <f t="shared" si="31"/>
        <v>1.7249999999999845</v>
      </c>
      <c r="E152" s="59">
        <f t="shared" si="35"/>
        <v>1.6002499999999928</v>
      </c>
      <c r="F152" s="50">
        <v>7.77</v>
      </c>
      <c r="G152" s="60">
        <f t="shared" si="36"/>
        <v>4.7617439062498939</v>
      </c>
      <c r="H152" s="39">
        <f t="shared" si="37"/>
        <v>616702733.46016395</v>
      </c>
      <c r="I152" s="40">
        <f t="shared" si="38"/>
        <v>29.200000000000014</v>
      </c>
      <c r="J152" s="40">
        <v>146</v>
      </c>
      <c r="K152" s="47">
        <f t="shared" si="32"/>
        <v>730</v>
      </c>
      <c r="L152" s="40">
        <v>1</v>
      </c>
      <c r="N152" s="41">
        <f t="shared" si="33"/>
        <v>1889568</v>
      </c>
      <c r="O152" s="41">
        <f t="shared" si="39"/>
        <v>1379384640</v>
      </c>
      <c r="P152" s="41">
        <f t="shared" si="40"/>
        <v>30835136673.008198</v>
      </c>
      <c r="Q152" s="41">
        <f t="shared" si="41"/>
        <v>36.476694526315583</v>
      </c>
      <c r="R152" s="45">
        <f t="shared" si="34"/>
        <v>22.354269997531798</v>
      </c>
    </row>
    <row r="153" spans="1:18">
      <c r="A153" s="58">
        <f t="shared" si="28"/>
        <v>0.24600000000000014</v>
      </c>
      <c r="B153" s="58">
        <f t="shared" si="29"/>
        <v>3.4599999999999689</v>
      </c>
      <c r="C153" s="58">
        <f t="shared" si="30"/>
        <v>1.7299999999999844</v>
      </c>
      <c r="D153" s="58">
        <f t="shared" si="31"/>
        <v>1.7299999999999844</v>
      </c>
      <c r="E153" s="59">
        <f t="shared" si="35"/>
        <v>1.6051599999999926</v>
      </c>
      <c r="F153" s="50">
        <v>7.77</v>
      </c>
      <c r="G153" s="60">
        <f t="shared" si="36"/>
        <v>4.8040833639998919</v>
      </c>
      <c r="H153" s="39">
        <f t="shared" si="37"/>
        <v>708405415.44786537</v>
      </c>
      <c r="I153" s="40">
        <f t="shared" si="38"/>
        <v>29.400000000000016</v>
      </c>
      <c r="J153" s="40">
        <v>147</v>
      </c>
      <c r="K153" s="47">
        <f t="shared" si="32"/>
        <v>735</v>
      </c>
      <c r="L153" s="40">
        <v>1</v>
      </c>
      <c r="N153" s="41">
        <f t="shared" si="33"/>
        <v>1889568</v>
      </c>
      <c r="O153" s="41">
        <f t="shared" si="39"/>
        <v>1388832480</v>
      </c>
      <c r="P153" s="41">
        <f t="shared" si="40"/>
        <v>35420270772.393265</v>
      </c>
      <c r="Q153" s="41">
        <f t="shared" si="41"/>
        <v>41.248911826543768</v>
      </c>
      <c r="R153" s="45">
        <f t="shared" si="34"/>
        <v>25.503630770784728</v>
      </c>
    </row>
    <row r="154" spans="1:18">
      <c r="A154" s="58">
        <f t="shared" si="28"/>
        <v>0.24700000000000014</v>
      </c>
      <c r="B154" s="58">
        <f t="shared" si="29"/>
        <v>3.4699999999999687</v>
      </c>
      <c r="C154" s="58">
        <f t="shared" si="30"/>
        <v>1.7349999999999843</v>
      </c>
      <c r="D154" s="58">
        <f t="shared" si="31"/>
        <v>1.7349999999999843</v>
      </c>
      <c r="E154" s="59">
        <f t="shared" si="35"/>
        <v>1.6100899999999925</v>
      </c>
      <c r="F154" s="50">
        <v>7.77</v>
      </c>
      <c r="G154" s="60">
        <f t="shared" si="36"/>
        <v>4.8467331702498893</v>
      </c>
      <c r="H154" s="39">
        <f t="shared" si="37"/>
        <v>813744135.39595413</v>
      </c>
      <c r="I154" s="40">
        <f t="shared" si="38"/>
        <v>29.600000000000016</v>
      </c>
      <c r="J154" s="40">
        <v>148</v>
      </c>
      <c r="K154" s="47">
        <f t="shared" si="32"/>
        <v>740</v>
      </c>
      <c r="L154" s="40">
        <v>1</v>
      </c>
      <c r="N154" s="41">
        <f t="shared" si="33"/>
        <v>1889568</v>
      </c>
      <c r="O154" s="41">
        <f t="shared" si="39"/>
        <v>1398280320</v>
      </c>
      <c r="P154" s="41">
        <f t="shared" si="40"/>
        <v>40687206769.797707</v>
      </c>
      <c r="Q154" s="41">
        <f t="shared" si="41"/>
        <v>46.648269622975725</v>
      </c>
      <c r="R154" s="45">
        <f t="shared" si="34"/>
        <v>29.098032910738318</v>
      </c>
    </row>
    <row r="155" spans="1:18">
      <c r="A155" s="58">
        <f t="shared" si="28"/>
        <v>0.24800000000000014</v>
      </c>
      <c r="B155" s="58">
        <f t="shared" si="29"/>
        <v>3.4799999999999685</v>
      </c>
      <c r="C155" s="58">
        <f t="shared" si="30"/>
        <v>1.7399999999999842</v>
      </c>
      <c r="D155" s="58">
        <f t="shared" si="31"/>
        <v>1.7399999999999842</v>
      </c>
      <c r="E155" s="59">
        <f t="shared" si="35"/>
        <v>1.6150399999999925</v>
      </c>
      <c r="F155" s="50">
        <v>7.77</v>
      </c>
      <c r="G155" s="60">
        <f t="shared" si="36"/>
        <v>4.8896951039998884</v>
      </c>
      <c r="H155" s="39">
        <f t="shared" si="37"/>
        <v>934746549.71781695</v>
      </c>
      <c r="I155" s="40">
        <f t="shared" si="38"/>
        <v>29.800000000000018</v>
      </c>
      <c r="J155" s="40">
        <v>149</v>
      </c>
      <c r="K155" s="47">
        <f t="shared" si="32"/>
        <v>745</v>
      </c>
      <c r="L155" s="40">
        <v>1</v>
      </c>
      <c r="N155" s="41">
        <f t="shared" si="33"/>
        <v>1889568</v>
      </c>
      <c r="O155" s="41">
        <f t="shared" si="39"/>
        <v>1407728160</v>
      </c>
      <c r="P155" s="41">
        <f t="shared" si="40"/>
        <v>46737327485.890846</v>
      </c>
      <c r="Q155" s="41">
        <f t="shared" si="41"/>
        <v>52.757513171795487</v>
      </c>
      <c r="R155" s="45">
        <f t="shared" si="34"/>
        <v>33.200534601716605</v>
      </c>
    </row>
    <row r="156" spans="1:18">
      <c r="A156" s="58">
        <f t="shared" si="28"/>
        <v>0.24900000000000014</v>
      </c>
      <c r="B156" s="58">
        <f t="shared" si="29"/>
        <v>3.4899999999999682</v>
      </c>
      <c r="C156" s="58">
        <f t="shared" si="30"/>
        <v>1.7449999999999841</v>
      </c>
      <c r="D156" s="58">
        <f t="shared" si="31"/>
        <v>1.7449999999999841</v>
      </c>
      <c r="E156" s="59">
        <f t="shared" si="35"/>
        <v>1.6200099999999926</v>
      </c>
      <c r="F156" s="50">
        <v>7.77</v>
      </c>
      <c r="G156" s="60">
        <f t="shared" si="36"/>
        <v>4.9329709502498877</v>
      </c>
      <c r="H156" s="39">
        <f t="shared" si="37"/>
        <v>1073741824.0000107</v>
      </c>
      <c r="I156" s="40">
        <f t="shared" si="38"/>
        <v>30.000000000000014</v>
      </c>
      <c r="J156" s="48">
        <v>150</v>
      </c>
      <c r="K156" s="47">
        <f t="shared" si="32"/>
        <v>750</v>
      </c>
      <c r="L156" s="40">
        <v>4</v>
      </c>
      <c r="N156" s="41">
        <f t="shared" si="33"/>
        <v>7558272</v>
      </c>
      <c r="O156" s="41">
        <f t="shared" si="39"/>
        <v>5668704000</v>
      </c>
      <c r="P156" s="41">
        <f t="shared" si="40"/>
        <v>53687091200.000534</v>
      </c>
      <c r="Q156" s="41">
        <f t="shared" si="41"/>
        <v>14.917586159065545</v>
      </c>
      <c r="R156" s="45">
        <f t="shared" si="34"/>
        <v>9.4707875380334787</v>
      </c>
    </row>
    <row r="157" spans="1:18">
      <c r="A157" s="58">
        <f t="shared" si="28"/>
        <v>0.25000000000000011</v>
      </c>
      <c r="B157" s="58">
        <f t="shared" si="29"/>
        <v>3.499999999999968</v>
      </c>
      <c r="C157" s="58">
        <f t="shared" si="30"/>
        <v>1.749999999999984</v>
      </c>
      <c r="D157" s="58">
        <f t="shared" si="31"/>
        <v>1.749999999999984</v>
      </c>
      <c r="E157" s="59">
        <f t="shared" si="35"/>
        <v>1.6249999999999925</v>
      </c>
      <c r="F157" s="50">
        <v>7.77</v>
      </c>
      <c r="G157" s="60">
        <f t="shared" si="36"/>
        <v>4.9765624999998863</v>
      </c>
      <c r="H157" s="39">
        <f t="shared" si="37"/>
        <v>1233405466.9203284</v>
      </c>
      <c r="I157" s="40">
        <f t="shared" si="38"/>
        <v>30.200000000000017</v>
      </c>
      <c r="J157" s="40">
        <v>151</v>
      </c>
      <c r="K157" s="47">
        <f t="shared" si="32"/>
        <v>755</v>
      </c>
      <c r="L157" s="40">
        <v>1</v>
      </c>
      <c r="N157" s="41">
        <f t="shared" si="33"/>
        <v>7558272</v>
      </c>
      <c r="O157" s="41">
        <f t="shared" si="39"/>
        <v>5706495360</v>
      </c>
      <c r="P157" s="41">
        <f t="shared" si="40"/>
        <v>61670273346.016418</v>
      </c>
      <c r="Q157" s="41">
        <f t="shared" si="41"/>
        <v>16.873219687883381</v>
      </c>
      <c r="R157" s="45">
        <f t="shared" si="34"/>
        <v>10.807031190859746</v>
      </c>
    </row>
    <row r="158" spans="1:18">
      <c r="A158" s="58">
        <f t="shared" si="28"/>
        <v>0.25100000000000011</v>
      </c>
      <c r="B158" s="58">
        <f t="shared" si="29"/>
        <v>3.5099999999999678</v>
      </c>
      <c r="C158" s="58">
        <f t="shared" si="30"/>
        <v>1.7549999999999839</v>
      </c>
      <c r="D158" s="58">
        <f t="shared" si="31"/>
        <v>1.7549999999999839</v>
      </c>
      <c r="E158" s="59">
        <f t="shared" si="35"/>
        <v>1.6300099999999922</v>
      </c>
      <c r="F158" s="50">
        <v>7.77</v>
      </c>
      <c r="G158" s="60">
        <f t="shared" si="36"/>
        <v>5.0204715502498836</v>
      </c>
      <c r="H158" s="39">
        <f t="shared" si="37"/>
        <v>1416810830.895731</v>
      </c>
      <c r="I158" s="40">
        <f t="shared" si="38"/>
        <v>30.400000000000016</v>
      </c>
      <c r="J158" s="40">
        <v>152</v>
      </c>
      <c r="K158" s="47">
        <f t="shared" si="32"/>
        <v>760</v>
      </c>
      <c r="L158" s="40">
        <v>1</v>
      </c>
      <c r="N158" s="41">
        <f t="shared" si="33"/>
        <v>7558272</v>
      </c>
      <c r="O158" s="41">
        <f t="shared" si="39"/>
        <v>5744286720</v>
      </c>
      <c r="P158" s="41">
        <f t="shared" si="40"/>
        <v>70840541544.786545</v>
      </c>
      <c r="Q158" s="41">
        <f t="shared" si="41"/>
        <v>19.086323116291688</v>
      </c>
      <c r="R158" s="45">
        <f t="shared" si="34"/>
        <v>12.332347774030776</v>
      </c>
    </row>
    <row r="159" spans="1:18">
      <c r="A159" s="58">
        <f t="shared" si="28"/>
        <v>0.25200000000000011</v>
      </c>
      <c r="B159" s="58">
        <f t="shared" si="29"/>
        <v>3.5199999999999676</v>
      </c>
      <c r="C159" s="58">
        <f t="shared" si="30"/>
        <v>1.7599999999999838</v>
      </c>
      <c r="D159" s="58">
        <f t="shared" si="31"/>
        <v>1.7599999999999838</v>
      </c>
      <c r="E159" s="59">
        <f t="shared" si="35"/>
        <v>1.6350399999999921</v>
      </c>
      <c r="F159" s="50">
        <v>7.77</v>
      </c>
      <c r="G159" s="60">
        <f t="shared" si="36"/>
        <v>5.0646999039998821</v>
      </c>
      <c r="H159" s="39">
        <f t="shared" si="37"/>
        <v>1627488270.791909</v>
      </c>
      <c r="I159" s="40">
        <f t="shared" si="38"/>
        <v>30.600000000000019</v>
      </c>
      <c r="J159" s="40">
        <v>153</v>
      </c>
      <c r="K159" s="47">
        <f t="shared" si="32"/>
        <v>765</v>
      </c>
      <c r="L159" s="40">
        <v>1</v>
      </c>
      <c r="N159" s="41">
        <f t="shared" si="33"/>
        <v>7558272</v>
      </c>
      <c r="O159" s="41">
        <f t="shared" si="39"/>
        <v>5782078080</v>
      </c>
      <c r="P159" s="41">
        <f t="shared" si="40"/>
        <v>81374413539.595444</v>
      </c>
      <c r="Q159" s="41">
        <f t="shared" si="41"/>
        <v>21.590923618499748</v>
      </c>
      <c r="R159" s="45">
        <f t="shared" si="34"/>
        <v>14.073558401272132</v>
      </c>
    </row>
    <row r="160" spans="1:18">
      <c r="A160" s="58">
        <f t="shared" si="28"/>
        <v>0.25300000000000011</v>
      </c>
      <c r="B160" s="58">
        <f t="shared" si="29"/>
        <v>3.5299999999999674</v>
      </c>
      <c r="C160" s="58">
        <f t="shared" si="30"/>
        <v>1.7649999999999837</v>
      </c>
      <c r="D160" s="58">
        <f t="shared" si="31"/>
        <v>1.7649999999999837</v>
      </c>
      <c r="E160" s="59">
        <f t="shared" si="35"/>
        <v>1.6400899999999921</v>
      </c>
      <c r="F160" s="50">
        <v>7.77</v>
      </c>
      <c r="G160" s="60">
        <f t="shared" si="36"/>
        <v>5.1092493702498807</v>
      </c>
      <c r="H160" s="39">
        <f t="shared" si="37"/>
        <v>1869493099.4356346</v>
      </c>
      <c r="I160" s="40">
        <f t="shared" si="38"/>
        <v>30.800000000000015</v>
      </c>
      <c r="J160" s="40">
        <v>154</v>
      </c>
      <c r="K160" s="47">
        <f t="shared" si="32"/>
        <v>770</v>
      </c>
      <c r="L160" s="40">
        <v>1</v>
      </c>
      <c r="N160" s="41">
        <f t="shared" si="33"/>
        <v>7558272</v>
      </c>
      <c r="O160" s="41">
        <f t="shared" si="39"/>
        <v>5819869440</v>
      </c>
      <c r="P160" s="41">
        <f t="shared" si="40"/>
        <v>93474654971.781738</v>
      </c>
      <c r="Q160" s="41">
        <f t="shared" si="41"/>
        <v>24.425561012717171</v>
      </c>
      <c r="R160" s="45">
        <f t="shared" si="34"/>
        <v>16.061297583297975</v>
      </c>
    </row>
    <row r="161" spans="1:18">
      <c r="A161" s="58">
        <f t="shared" si="28"/>
        <v>0.25400000000000011</v>
      </c>
      <c r="B161" s="58">
        <f t="shared" si="29"/>
        <v>3.5399999999999672</v>
      </c>
      <c r="C161" s="58">
        <f t="shared" si="30"/>
        <v>1.7699999999999836</v>
      </c>
      <c r="D161" s="58">
        <f t="shared" si="31"/>
        <v>1.7699999999999836</v>
      </c>
      <c r="E161" s="59">
        <f t="shared" si="35"/>
        <v>1.645159999999992</v>
      </c>
      <c r="F161" s="50">
        <v>7.77</v>
      </c>
      <c r="G161" s="60">
        <f t="shared" si="36"/>
        <v>5.1541217639998793</v>
      </c>
      <c r="H161" s="39">
        <f t="shared" si="37"/>
        <v>2147483648.0000219</v>
      </c>
      <c r="I161" s="40">
        <f t="shared" si="38"/>
        <v>31.000000000000018</v>
      </c>
      <c r="J161" s="40">
        <v>155</v>
      </c>
      <c r="K161" s="47">
        <f t="shared" si="32"/>
        <v>775</v>
      </c>
      <c r="L161" s="40">
        <v>1</v>
      </c>
      <c r="N161" s="41">
        <f t="shared" si="33"/>
        <v>7558272</v>
      </c>
      <c r="O161" s="41">
        <f t="shared" si="39"/>
        <v>5857660800</v>
      </c>
      <c r="P161" s="41">
        <f t="shared" si="40"/>
        <v>107374182400.0011</v>
      </c>
      <c r="Q161" s="41">
        <f t="shared" si="41"/>
        <v>27.63388812344909</v>
      </c>
      <c r="R161" s="45">
        <f t="shared" si="34"/>
        <v>18.330556525226093</v>
      </c>
    </row>
    <row r="162" spans="1:18">
      <c r="A162" s="58">
        <f t="shared" ref="A162:A225" si="42">A161+0.1%</f>
        <v>0.25500000000000012</v>
      </c>
      <c r="B162" s="58">
        <f t="shared" ref="B162:B225" si="43">B161+1%</f>
        <v>3.549999999999967</v>
      </c>
      <c r="C162" s="58">
        <f t="shared" ref="C162:C225" si="44">C161+0.5%</f>
        <v>1.7749999999999835</v>
      </c>
      <c r="D162" s="58">
        <f t="shared" ref="D162:D225" si="45">D161+0.5%</f>
        <v>1.7749999999999835</v>
      </c>
      <c r="E162" s="59">
        <f t="shared" si="35"/>
        <v>1.6502499999999918</v>
      </c>
      <c r="F162" s="50">
        <v>7.77</v>
      </c>
      <c r="G162" s="60">
        <f t="shared" si="36"/>
        <v>5.1993189062498777</v>
      </c>
      <c r="H162" s="39">
        <f t="shared" si="37"/>
        <v>2466810933.8406577</v>
      </c>
      <c r="I162" s="40">
        <f t="shared" si="38"/>
        <v>31.200000000000014</v>
      </c>
      <c r="J162" s="40">
        <v>156</v>
      </c>
      <c r="K162" s="47">
        <f t="shared" si="32"/>
        <v>780</v>
      </c>
      <c r="L162" s="40">
        <v>1</v>
      </c>
      <c r="N162" s="41">
        <f t="shared" si="33"/>
        <v>7558272</v>
      </c>
      <c r="O162" s="41">
        <f t="shared" si="39"/>
        <v>5895452160</v>
      </c>
      <c r="P162" s="41">
        <f t="shared" si="40"/>
        <v>123340546692.03288</v>
      </c>
      <c r="Q162" s="41">
        <f t="shared" si="41"/>
        <v>31.265351249644667</v>
      </c>
      <c r="R162" s="45">
        <f t="shared" si="34"/>
        <v>20.921303972049003</v>
      </c>
    </row>
    <row r="163" spans="1:18">
      <c r="A163" s="58">
        <f t="shared" si="42"/>
        <v>0.25600000000000012</v>
      </c>
      <c r="B163" s="58">
        <f t="shared" si="43"/>
        <v>3.5599999999999667</v>
      </c>
      <c r="C163" s="58">
        <f t="shared" si="44"/>
        <v>1.7799999999999834</v>
      </c>
      <c r="D163" s="58">
        <f t="shared" si="45"/>
        <v>1.7799999999999834</v>
      </c>
      <c r="E163" s="59">
        <f t="shared" si="35"/>
        <v>1.6553599999999919</v>
      </c>
      <c r="F163" s="50">
        <v>7.77</v>
      </c>
      <c r="G163" s="60">
        <f t="shared" si="36"/>
        <v>5.244842623999876</v>
      </c>
      <c r="H163" s="39">
        <f t="shared" si="37"/>
        <v>2833621661.7914634</v>
      </c>
      <c r="I163" s="40">
        <f t="shared" si="38"/>
        <v>31.400000000000016</v>
      </c>
      <c r="J163" s="40">
        <v>157</v>
      </c>
      <c r="K163" s="47">
        <f t="shared" si="32"/>
        <v>785</v>
      </c>
      <c r="L163" s="40">
        <v>1</v>
      </c>
      <c r="N163" s="41">
        <f t="shared" si="33"/>
        <v>7558272</v>
      </c>
      <c r="O163" s="41">
        <f t="shared" si="39"/>
        <v>5933243520</v>
      </c>
      <c r="P163" s="41">
        <f t="shared" si="40"/>
        <v>141681083089.57318</v>
      </c>
      <c r="Q163" s="41">
        <f t="shared" si="41"/>
        <v>35.375961456128685</v>
      </c>
      <c r="R163" s="45">
        <f t="shared" si="34"/>
        <v>23.879195689843044</v>
      </c>
    </row>
    <row r="164" spans="1:18">
      <c r="A164" s="58">
        <f t="shared" si="42"/>
        <v>0.25700000000000012</v>
      </c>
      <c r="B164" s="58">
        <f t="shared" si="43"/>
        <v>3.5699999999999665</v>
      </c>
      <c r="C164" s="58">
        <f t="shared" si="44"/>
        <v>1.7849999999999833</v>
      </c>
      <c r="D164" s="58">
        <f t="shared" si="45"/>
        <v>1.7849999999999833</v>
      </c>
      <c r="E164" s="59">
        <f t="shared" si="35"/>
        <v>1.6604899999999918</v>
      </c>
      <c r="F164" s="50">
        <v>7.77</v>
      </c>
      <c r="G164" s="60">
        <f t="shared" si="36"/>
        <v>5.2906947502498749</v>
      </c>
      <c r="H164" s="39">
        <f t="shared" si="37"/>
        <v>3254976541.583818</v>
      </c>
      <c r="I164" s="40">
        <f t="shared" si="38"/>
        <v>31.600000000000016</v>
      </c>
      <c r="J164" s="40">
        <v>158</v>
      </c>
      <c r="K164" s="47">
        <f t="shared" si="32"/>
        <v>790</v>
      </c>
      <c r="L164" s="40">
        <v>1</v>
      </c>
      <c r="N164" s="41">
        <f t="shared" si="33"/>
        <v>7558272</v>
      </c>
      <c r="O164" s="41">
        <f t="shared" si="39"/>
        <v>5971034880</v>
      </c>
      <c r="P164" s="41">
        <f t="shared" si="40"/>
        <v>162748827079.19089</v>
      </c>
      <c r="Q164" s="41">
        <f t="shared" si="41"/>
        <v>40.029168843260244</v>
      </c>
      <c r="R164" s="45">
        <f t="shared" si="34"/>
        <v>27.256385258159952</v>
      </c>
    </row>
    <row r="165" spans="1:18">
      <c r="A165" s="58">
        <f t="shared" si="42"/>
        <v>0.25800000000000012</v>
      </c>
      <c r="B165" s="58">
        <f t="shared" si="43"/>
        <v>3.5799999999999663</v>
      </c>
      <c r="C165" s="58">
        <f t="shared" si="44"/>
        <v>1.7899999999999832</v>
      </c>
      <c r="D165" s="58">
        <f t="shared" si="45"/>
        <v>1.7899999999999832</v>
      </c>
      <c r="E165" s="59">
        <f t="shared" si="35"/>
        <v>1.6656399999999916</v>
      </c>
      <c r="F165" s="50">
        <v>7.77</v>
      </c>
      <c r="G165" s="60">
        <f t="shared" si="36"/>
        <v>5.3368771239998729</v>
      </c>
      <c r="H165" s="39">
        <f t="shared" si="37"/>
        <v>3738986198.8712707</v>
      </c>
      <c r="I165" s="40">
        <f t="shared" si="38"/>
        <v>31.800000000000018</v>
      </c>
      <c r="J165" s="40">
        <v>159</v>
      </c>
      <c r="K165" s="47">
        <f t="shared" si="32"/>
        <v>795</v>
      </c>
      <c r="L165" s="40">
        <v>1</v>
      </c>
      <c r="N165" s="41">
        <f t="shared" si="33"/>
        <v>7558272</v>
      </c>
      <c r="O165" s="41">
        <f t="shared" si="39"/>
        <v>6008826240</v>
      </c>
      <c r="P165" s="41">
        <f t="shared" si="40"/>
        <v>186949309943.56354</v>
      </c>
      <c r="Q165" s="41">
        <f t="shared" si="41"/>
        <v>45.296853580544287</v>
      </c>
      <c r="R165" s="45">
        <f t="shared" si="34"/>
        <v>31.112450664501747</v>
      </c>
    </row>
    <row r="166" spans="1:18">
      <c r="A166" s="58">
        <f t="shared" si="42"/>
        <v>0.25900000000000012</v>
      </c>
      <c r="B166" s="58">
        <f t="shared" si="43"/>
        <v>3.5899999999999661</v>
      </c>
      <c r="C166" s="58">
        <f t="shared" si="44"/>
        <v>1.7949999999999831</v>
      </c>
      <c r="D166" s="58">
        <f t="shared" si="45"/>
        <v>1.7949999999999831</v>
      </c>
      <c r="E166" s="59">
        <f t="shared" si="35"/>
        <v>1.6708099999999915</v>
      </c>
      <c r="F166" s="50">
        <v>7.77</v>
      </c>
      <c r="G166" s="60">
        <f t="shared" si="36"/>
        <v>5.3833915902498708</v>
      </c>
      <c r="H166" s="39">
        <f t="shared" si="37"/>
        <v>4294967296.0000458</v>
      </c>
      <c r="I166" s="40">
        <f t="shared" si="38"/>
        <v>32.000000000000014</v>
      </c>
      <c r="J166" s="48">
        <v>160</v>
      </c>
      <c r="K166" s="47">
        <f t="shared" si="32"/>
        <v>800</v>
      </c>
      <c r="L166" s="40">
        <v>4</v>
      </c>
      <c r="N166" s="41">
        <f t="shared" si="33"/>
        <v>30233088</v>
      </c>
      <c r="O166" s="41">
        <f t="shared" si="39"/>
        <v>24186470400</v>
      </c>
      <c r="P166" s="41">
        <f t="shared" si="40"/>
        <v>214748364800.00229</v>
      </c>
      <c r="Q166" s="41">
        <f t="shared" si="41"/>
        <v>12.815112335003025</v>
      </c>
      <c r="R166" s="45">
        <f t="shared" si="34"/>
        <v>8.8788633169063935</v>
      </c>
    </row>
    <row r="167" spans="1:18">
      <c r="A167" s="58">
        <f t="shared" si="42"/>
        <v>0.26000000000000012</v>
      </c>
      <c r="B167" s="58">
        <f t="shared" si="43"/>
        <v>3.5999999999999659</v>
      </c>
      <c r="C167" s="58">
        <f t="shared" si="44"/>
        <v>1.7999999999999829</v>
      </c>
      <c r="D167" s="58">
        <f t="shared" si="45"/>
        <v>1.7999999999999829</v>
      </c>
      <c r="E167" s="59">
        <f t="shared" si="35"/>
        <v>1.6759999999999915</v>
      </c>
      <c r="F167" s="50">
        <v>7.77</v>
      </c>
      <c r="G167" s="60">
        <f t="shared" si="36"/>
        <v>5.4302399999998689</v>
      </c>
      <c r="H167" s="39">
        <f t="shared" si="37"/>
        <v>4933621867.6813173</v>
      </c>
      <c r="I167" s="40">
        <f t="shared" si="38"/>
        <v>32.200000000000017</v>
      </c>
      <c r="J167" s="40">
        <v>161</v>
      </c>
      <c r="K167" s="47">
        <f t="shared" si="32"/>
        <v>805</v>
      </c>
      <c r="L167" s="40">
        <v>1</v>
      </c>
      <c r="N167" s="41">
        <f t="shared" si="33"/>
        <v>30233088</v>
      </c>
      <c r="O167" s="41">
        <f t="shared" si="39"/>
        <v>24337635840</v>
      </c>
      <c r="P167" s="41">
        <f t="shared" si="40"/>
        <v>246681093384.06586</v>
      </c>
      <c r="Q167" s="41">
        <f t="shared" si="41"/>
        <v>14.503054216036308</v>
      </c>
      <c r="R167" s="45">
        <f t="shared" si="34"/>
        <v>10.135787017514428</v>
      </c>
    </row>
    <row r="168" spans="1:18">
      <c r="A168" s="58">
        <f t="shared" si="42"/>
        <v>0.26100000000000012</v>
      </c>
      <c r="B168" s="58">
        <f t="shared" si="43"/>
        <v>3.6099999999999657</v>
      </c>
      <c r="C168" s="58">
        <f t="shared" si="44"/>
        <v>1.8049999999999828</v>
      </c>
      <c r="D168" s="58">
        <f t="shared" si="45"/>
        <v>1.8049999999999828</v>
      </c>
      <c r="E168" s="59">
        <f t="shared" si="35"/>
        <v>1.6812099999999912</v>
      </c>
      <c r="F168" s="50">
        <v>7.77</v>
      </c>
      <c r="G168" s="60">
        <f t="shared" si="36"/>
        <v>5.4774242102498674</v>
      </c>
      <c r="H168" s="39">
        <f t="shared" si="37"/>
        <v>5667243323.5829287</v>
      </c>
      <c r="I168" s="40">
        <f t="shared" si="38"/>
        <v>32.400000000000013</v>
      </c>
      <c r="J168" s="40">
        <v>162</v>
      </c>
      <c r="K168" s="47">
        <f t="shared" si="32"/>
        <v>810</v>
      </c>
      <c r="L168" s="40">
        <v>1</v>
      </c>
      <c r="N168" s="41">
        <f t="shared" si="33"/>
        <v>30233088</v>
      </c>
      <c r="O168" s="41">
        <f t="shared" si="39"/>
        <v>24488801280</v>
      </c>
      <c r="P168" s="41">
        <f t="shared" si="40"/>
        <v>283362166179.14642</v>
      </c>
      <c r="Q168" s="41">
        <f t="shared" si="41"/>
        <v>16.414171946122767</v>
      </c>
      <c r="R168" s="45">
        <f t="shared" si="34"/>
        <v>11.571091738596786</v>
      </c>
    </row>
    <row r="169" spans="1:18">
      <c r="A169" s="58">
        <f t="shared" si="42"/>
        <v>0.26200000000000012</v>
      </c>
      <c r="B169" s="58">
        <f t="shared" si="43"/>
        <v>3.6199999999999655</v>
      </c>
      <c r="C169" s="58">
        <f t="shared" si="44"/>
        <v>1.8099999999999827</v>
      </c>
      <c r="D169" s="58">
        <f t="shared" si="45"/>
        <v>1.8099999999999827</v>
      </c>
      <c r="E169" s="59">
        <f t="shared" si="35"/>
        <v>1.6864399999999913</v>
      </c>
      <c r="F169" s="50">
        <v>7.77</v>
      </c>
      <c r="G169" s="60">
        <f t="shared" si="36"/>
        <v>5.5249460839998665</v>
      </c>
      <c r="H169" s="39">
        <f t="shared" si="37"/>
        <v>6509953083.1676407</v>
      </c>
      <c r="I169" s="40">
        <f t="shared" si="38"/>
        <v>32.600000000000016</v>
      </c>
      <c r="J169" s="40">
        <v>163</v>
      </c>
      <c r="K169" s="47">
        <f t="shared" si="32"/>
        <v>815</v>
      </c>
      <c r="L169" s="40">
        <v>1</v>
      </c>
      <c r="N169" s="41">
        <f t="shared" si="33"/>
        <v>30233088</v>
      </c>
      <c r="O169" s="41">
        <f t="shared" si="39"/>
        <v>24639966720</v>
      </c>
      <c r="P169" s="41">
        <f t="shared" si="40"/>
        <v>325497654158.38202</v>
      </c>
      <c r="Q169" s="41">
        <f t="shared" si="41"/>
        <v>18.578075377248094</v>
      </c>
      <c r="R169" s="45">
        <f t="shared" si="34"/>
        <v>13.210149910396552</v>
      </c>
    </row>
    <row r="170" spans="1:18">
      <c r="A170" s="58">
        <f t="shared" si="42"/>
        <v>0.26300000000000012</v>
      </c>
      <c r="B170" s="58">
        <f t="shared" si="43"/>
        <v>3.6299999999999653</v>
      </c>
      <c r="C170" s="58">
        <f t="shared" si="44"/>
        <v>1.8149999999999826</v>
      </c>
      <c r="D170" s="58">
        <f t="shared" si="45"/>
        <v>1.8149999999999826</v>
      </c>
      <c r="E170" s="59">
        <f t="shared" si="35"/>
        <v>1.691689999999991</v>
      </c>
      <c r="F170" s="50">
        <v>7.77</v>
      </c>
      <c r="G170" s="60">
        <f t="shared" si="36"/>
        <v>5.5728074902498639</v>
      </c>
      <c r="H170" s="39">
        <f t="shared" si="37"/>
        <v>7477972397.7425442</v>
      </c>
      <c r="I170" s="40">
        <f t="shared" si="38"/>
        <v>32.800000000000018</v>
      </c>
      <c r="J170" s="40">
        <v>164</v>
      </c>
      <c r="K170" s="47">
        <f t="shared" si="32"/>
        <v>820</v>
      </c>
      <c r="L170" s="40">
        <v>1</v>
      </c>
      <c r="N170" s="41">
        <f t="shared" si="33"/>
        <v>30233088</v>
      </c>
      <c r="O170" s="41">
        <f t="shared" si="39"/>
        <v>24791132160</v>
      </c>
      <c r="P170" s="41">
        <f t="shared" si="40"/>
        <v>373898619887.1272</v>
      </c>
      <c r="Q170" s="41">
        <f t="shared" si="41"/>
        <v>21.028315265413358</v>
      </c>
      <c r="R170" s="45">
        <f t="shared" si="34"/>
        <v>15.081950169682255</v>
      </c>
    </row>
    <row r="171" spans="1:18">
      <c r="A171" s="58">
        <f t="shared" si="42"/>
        <v>0.26400000000000012</v>
      </c>
      <c r="B171" s="58">
        <f t="shared" si="43"/>
        <v>3.639999999999965</v>
      </c>
      <c r="C171" s="58">
        <f t="shared" si="44"/>
        <v>1.8199999999999825</v>
      </c>
      <c r="D171" s="58">
        <f t="shared" si="45"/>
        <v>1.8199999999999825</v>
      </c>
      <c r="E171" s="59">
        <f t="shared" si="35"/>
        <v>1.6969599999999911</v>
      </c>
      <c r="F171" s="50">
        <v>7.77</v>
      </c>
      <c r="G171" s="60">
        <f t="shared" si="36"/>
        <v>5.6210103039998627</v>
      </c>
      <c r="H171" s="39">
        <f t="shared" si="37"/>
        <v>8589934592.0000935</v>
      </c>
      <c r="I171" s="40">
        <f t="shared" si="38"/>
        <v>33.000000000000021</v>
      </c>
      <c r="J171" s="40">
        <v>165</v>
      </c>
      <c r="K171" s="47">
        <f t="shared" si="32"/>
        <v>825</v>
      </c>
      <c r="L171" s="40">
        <v>1</v>
      </c>
      <c r="N171" s="41">
        <f t="shared" si="33"/>
        <v>30233088</v>
      </c>
      <c r="O171" s="41">
        <f t="shared" si="39"/>
        <v>24942297600</v>
      </c>
      <c r="P171" s="41">
        <f t="shared" si="40"/>
        <v>429496729600.0047</v>
      </c>
      <c r="Q171" s="41">
        <f t="shared" si="41"/>
        <v>23.802909309140837</v>
      </c>
      <c r="R171" s="45">
        <f t="shared" si="34"/>
        <v>17.219613705515432</v>
      </c>
    </row>
    <row r="172" spans="1:18">
      <c r="A172" s="58">
        <f t="shared" si="42"/>
        <v>0.26500000000000012</v>
      </c>
      <c r="B172" s="58">
        <f t="shared" si="43"/>
        <v>3.6499999999999648</v>
      </c>
      <c r="C172" s="58">
        <f t="shared" si="44"/>
        <v>1.8249999999999824</v>
      </c>
      <c r="D172" s="58">
        <f t="shared" si="45"/>
        <v>1.8249999999999824</v>
      </c>
      <c r="E172" s="59">
        <f t="shared" si="35"/>
        <v>1.7022499999999909</v>
      </c>
      <c r="F172" s="50">
        <v>7.77</v>
      </c>
      <c r="G172" s="60">
        <f t="shared" si="36"/>
        <v>5.6695564062498605</v>
      </c>
      <c r="H172" s="39">
        <f t="shared" si="37"/>
        <v>9867243735.3626366</v>
      </c>
      <c r="I172" s="40">
        <f t="shared" si="38"/>
        <v>33.200000000000017</v>
      </c>
      <c r="J172" s="40">
        <v>166</v>
      </c>
      <c r="K172" s="47">
        <f t="shared" si="32"/>
        <v>830</v>
      </c>
      <c r="L172" s="40">
        <v>1</v>
      </c>
      <c r="N172" s="41">
        <f t="shared" si="33"/>
        <v>30233088</v>
      </c>
      <c r="O172" s="41">
        <f t="shared" si="39"/>
        <v>25093463040</v>
      </c>
      <c r="P172" s="41">
        <f t="shared" si="40"/>
        <v>493362186768.13184</v>
      </c>
      <c r="Q172" s="41">
        <f t="shared" si="41"/>
        <v>26.944938593799002</v>
      </c>
      <c r="R172" s="45">
        <f t="shared" si="34"/>
        <v>19.660984455660522</v>
      </c>
    </row>
    <row r="173" spans="1:18">
      <c r="A173" s="58">
        <f t="shared" si="42"/>
        <v>0.26600000000000013</v>
      </c>
      <c r="B173" s="58">
        <f t="shared" si="43"/>
        <v>3.6599999999999646</v>
      </c>
      <c r="C173" s="58">
        <f t="shared" si="44"/>
        <v>1.8299999999999823</v>
      </c>
      <c r="D173" s="58">
        <f t="shared" si="45"/>
        <v>1.8299999999999823</v>
      </c>
      <c r="E173" s="59">
        <f t="shared" si="35"/>
        <v>1.7075599999999911</v>
      </c>
      <c r="F173" s="50">
        <v>7.77</v>
      </c>
      <c r="G173" s="60">
        <f t="shared" si="36"/>
        <v>5.7184476839998588</v>
      </c>
      <c r="H173" s="39">
        <f t="shared" si="37"/>
        <v>11334486647.165861</v>
      </c>
      <c r="I173" s="40">
        <f t="shared" si="38"/>
        <v>33.40000000000002</v>
      </c>
      <c r="J173" s="40">
        <v>167</v>
      </c>
      <c r="K173" s="47">
        <f t="shared" si="32"/>
        <v>835</v>
      </c>
      <c r="L173" s="40">
        <v>1</v>
      </c>
      <c r="N173" s="41">
        <f t="shared" si="33"/>
        <v>30233088</v>
      </c>
      <c r="O173" s="41">
        <f t="shared" si="39"/>
        <v>25244628480</v>
      </c>
      <c r="P173" s="41">
        <f t="shared" si="40"/>
        <v>566724332358.29309</v>
      </c>
      <c r="Q173" s="41">
        <f t="shared" si="41"/>
        <v>30.503223888635166</v>
      </c>
      <c r="R173" s="45">
        <f t="shared" si="34"/>
        <v>22.449303732367429</v>
      </c>
    </row>
    <row r="174" spans="1:18">
      <c r="A174" s="58">
        <f t="shared" si="42"/>
        <v>0.26700000000000013</v>
      </c>
      <c r="B174" s="58">
        <f t="shared" si="43"/>
        <v>3.6699999999999644</v>
      </c>
      <c r="C174" s="58">
        <f t="shared" si="44"/>
        <v>1.8349999999999822</v>
      </c>
      <c r="D174" s="58">
        <f t="shared" si="45"/>
        <v>1.8349999999999822</v>
      </c>
      <c r="E174" s="59">
        <f t="shared" si="35"/>
        <v>1.7128899999999909</v>
      </c>
      <c r="F174" s="50">
        <v>7.77</v>
      </c>
      <c r="G174" s="60">
        <f t="shared" si="36"/>
        <v>5.7676860302498572</v>
      </c>
      <c r="H174" s="39">
        <f t="shared" si="37"/>
        <v>13019906166.335283</v>
      </c>
      <c r="I174" s="40">
        <f t="shared" si="38"/>
        <v>33.600000000000016</v>
      </c>
      <c r="J174" s="40">
        <v>168</v>
      </c>
      <c r="K174" s="47">
        <f t="shared" si="32"/>
        <v>840</v>
      </c>
      <c r="L174" s="40">
        <v>1</v>
      </c>
      <c r="N174" s="41">
        <f t="shared" si="33"/>
        <v>30233088</v>
      </c>
      <c r="O174" s="41">
        <f t="shared" si="39"/>
        <v>25395793920</v>
      </c>
      <c r="P174" s="41">
        <f t="shared" si="40"/>
        <v>650995308316.76416</v>
      </c>
      <c r="Q174" s="41">
        <f t="shared" si="41"/>
        <v>34.533092513944574</v>
      </c>
      <c r="R174" s="45">
        <f t="shared" si="34"/>
        <v>25.633981373745694</v>
      </c>
    </row>
    <row r="175" spans="1:18">
      <c r="A175" s="58">
        <f t="shared" si="42"/>
        <v>0.26800000000000013</v>
      </c>
      <c r="B175" s="58">
        <f t="shared" si="43"/>
        <v>3.6799999999999642</v>
      </c>
      <c r="C175" s="58">
        <f t="shared" si="44"/>
        <v>1.8399999999999821</v>
      </c>
      <c r="D175" s="58">
        <f t="shared" si="45"/>
        <v>1.8399999999999821</v>
      </c>
      <c r="E175" s="59">
        <f t="shared" si="35"/>
        <v>1.7182399999999909</v>
      </c>
      <c r="F175" s="50">
        <v>7.77</v>
      </c>
      <c r="G175" s="60">
        <f t="shared" si="36"/>
        <v>5.8172733439998563</v>
      </c>
      <c r="H175" s="39">
        <f t="shared" si="37"/>
        <v>14955944795.485094</v>
      </c>
      <c r="I175" s="40">
        <f t="shared" si="38"/>
        <v>33.800000000000018</v>
      </c>
      <c r="J175" s="40">
        <v>169</v>
      </c>
      <c r="K175" s="47">
        <f t="shared" si="32"/>
        <v>845</v>
      </c>
      <c r="L175" s="40">
        <v>1</v>
      </c>
      <c r="N175" s="41">
        <f t="shared" si="33"/>
        <v>30233088</v>
      </c>
      <c r="O175" s="41">
        <f t="shared" si="39"/>
        <v>25546959360</v>
      </c>
      <c r="P175" s="41">
        <f t="shared" si="40"/>
        <v>747797239774.25476</v>
      </c>
      <c r="Q175" s="41">
        <f t="shared" si="41"/>
        <v>39.097247937600429</v>
      </c>
      <c r="R175" s="45">
        <f t="shared" si="34"/>
        <v>29.271477252401077</v>
      </c>
    </row>
    <row r="176" spans="1:18">
      <c r="A176" s="58">
        <f t="shared" si="42"/>
        <v>0.26900000000000013</v>
      </c>
      <c r="B176" s="58">
        <f t="shared" si="43"/>
        <v>3.689999999999964</v>
      </c>
      <c r="C176" s="58">
        <f t="shared" si="44"/>
        <v>1.844999999999982</v>
      </c>
      <c r="D176" s="58">
        <f t="shared" si="45"/>
        <v>1.844999999999982</v>
      </c>
      <c r="E176" s="59">
        <f t="shared" si="35"/>
        <v>1.7236099999999905</v>
      </c>
      <c r="F176" s="50">
        <v>7.77</v>
      </c>
      <c r="G176" s="60">
        <f t="shared" si="36"/>
        <v>5.8672115302498531</v>
      </c>
      <c r="H176" s="39">
        <f t="shared" si="37"/>
        <v>17179869184.000195</v>
      </c>
      <c r="I176" s="40">
        <f t="shared" si="38"/>
        <v>34.000000000000014</v>
      </c>
      <c r="J176" s="48">
        <v>170</v>
      </c>
      <c r="K176" s="47">
        <f t="shared" si="32"/>
        <v>850</v>
      </c>
      <c r="L176" s="40">
        <v>4</v>
      </c>
      <c r="N176" s="41">
        <f t="shared" si="33"/>
        <v>120932352</v>
      </c>
      <c r="O176" s="41">
        <f t="shared" si="39"/>
        <v>102792499200</v>
      </c>
      <c r="P176" s="41">
        <f t="shared" si="40"/>
        <v>858993459200.00977</v>
      </c>
      <c r="Q176" s="41">
        <f t="shared" si="41"/>
        <v>11.066688974088169</v>
      </c>
      <c r="R176" s="45">
        <f t="shared" si="34"/>
        <v>8.3565772394413163</v>
      </c>
    </row>
    <row r="177" spans="1:18">
      <c r="A177" s="58">
        <f t="shared" si="42"/>
        <v>0.27000000000000013</v>
      </c>
      <c r="B177" s="58">
        <f t="shared" si="43"/>
        <v>3.6999999999999638</v>
      </c>
      <c r="C177" s="58">
        <f t="shared" si="44"/>
        <v>1.8499999999999819</v>
      </c>
      <c r="D177" s="58">
        <f t="shared" si="45"/>
        <v>1.8499999999999819</v>
      </c>
      <c r="E177" s="59">
        <f t="shared" si="35"/>
        <v>1.7289999999999905</v>
      </c>
      <c r="F177" s="50">
        <v>7.77</v>
      </c>
      <c r="G177" s="60">
        <f t="shared" si="36"/>
        <v>5.917502499999852</v>
      </c>
      <c r="H177" s="39">
        <f t="shared" si="37"/>
        <v>19734487470.725281</v>
      </c>
      <c r="I177" s="40">
        <f t="shared" si="38"/>
        <v>34.200000000000017</v>
      </c>
      <c r="J177" s="40">
        <v>171</v>
      </c>
      <c r="K177" s="47">
        <f t="shared" si="32"/>
        <v>855</v>
      </c>
      <c r="L177" s="40">
        <v>1</v>
      </c>
      <c r="N177" s="41">
        <f t="shared" si="33"/>
        <v>120932352</v>
      </c>
      <c r="O177" s="41">
        <f t="shared" si="39"/>
        <v>103397160960</v>
      </c>
      <c r="P177" s="41">
        <f t="shared" si="40"/>
        <v>986724373536.26404</v>
      </c>
      <c r="Q177" s="41">
        <f t="shared" si="41"/>
        <v>12.530540673534205</v>
      </c>
      <c r="R177" s="45">
        <f t="shared" si="34"/>
        <v>9.5430509346188543</v>
      </c>
    </row>
    <row r="178" spans="1:18">
      <c r="A178" s="58">
        <f t="shared" si="42"/>
        <v>0.27100000000000013</v>
      </c>
      <c r="B178" s="58">
        <f t="shared" si="43"/>
        <v>3.7099999999999635</v>
      </c>
      <c r="C178" s="58">
        <f t="shared" si="44"/>
        <v>1.8549999999999818</v>
      </c>
      <c r="D178" s="58">
        <f t="shared" si="45"/>
        <v>1.8549999999999818</v>
      </c>
      <c r="E178" s="59">
        <f t="shared" si="35"/>
        <v>1.7344099999999905</v>
      </c>
      <c r="F178" s="50">
        <v>7.77</v>
      </c>
      <c r="G178" s="60">
        <f t="shared" si="36"/>
        <v>5.9681481702498491</v>
      </c>
      <c r="H178" s="39">
        <f t="shared" si="37"/>
        <v>22668973294.33173</v>
      </c>
      <c r="I178" s="40">
        <f t="shared" si="38"/>
        <v>34.400000000000013</v>
      </c>
      <c r="J178" s="40">
        <v>172</v>
      </c>
      <c r="K178" s="47">
        <f t="shared" si="32"/>
        <v>860</v>
      </c>
      <c r="L178" s="40">
        <v>1</v>
      </c>
      <c r="N178" s="41">
        <f t="shared" si="33"/>
        <v>120932352</v>
      </c>
      <c r="O178" s="41">
        <f t="shared" si="39"/>
        <v>104001822720</v>
      </c>
      <c r="P178" s="41">
        <f t="shared" si="40"/>
        <v>1133448664716.5864</v>
      </c>
      <c r="Q178" s="41">
        <f t="shared" si="41"/>
        <v>14.1886908592335</v>
      </c>
      <c r="R178" s="45">
        <f t="shared" si="34"/>
        <v>10.898353846817912</v>
      </c>
    </row>
    <row r="179" spans="1:18">
      <c r="A179" s="58">
        <f t="shared" si="42"/>
        <v>0.27200000000000013</v>
      </c>
      <c r="B179" s="58">
        <f t="shared" si="43"/>
        <v>3.7199999999999633</v>
      </c>
      <c r="C179" s="58">
        <f t="shared" si="44"/>
        <v>1.8599999999999817</v>
      </c>
      <c r="D179" s="58">
        <f t="shared" si="45"/>
        <v>1.8599999999999817</v>
      </c>
      <c r="E179" s="59">
        <f t="shared" si="35"/>
        <v>1.7398399999999903</v>
      </c>
      <c r="F179" s="50">
        <v>7.77</v>
      </c>
      <c r="G179" s="60">
        <f t="shared" si="36"/>
        <v>6.0191504639998472</v>
      </c>
      <c r="H179" s="39">
        <f t="shared" si="37"/>
        <v>26039812332.670574</v>
      </c>
      <c r="I179" s="40">
        <f t="shared" si="38"/>
        <v>34.600000000000016</v>
      </c>
      <c r="J179" s="40">
        <v>173</v>
      </c>
      <c r="K179" s="47">
        <f t="shared" si="32"/>
        <v>865</v>
      </c>
      <c r="L179" s="40">
        <v>1</v>
      </c>
      <c r="N179" s="41">
        <f t="shared" si="33"/>
        <v>120932352</v>
      </c>
      <c r="O179" s="41">
        <f t="shared" si="39"/>
        <v>104606484480</v>
      </c>
      <c r="P179" s="41">
        <f t="shared" si="40"/>
        <v>1301990616633.5288</v>
      </c>
      <c r="Q179" s="41">
        <f t="shared" si="41"/>
        <v>16.067010088836152</v>
      </c>
      <c r="R179" s="45">
        <f t="shared" si="34"/>
        <v>12.446557430026816</v>
      </c>
    </row>
    <row r="180" spans="1:18">
      <c r="A180" s="58">
        <f t="shared" si="42"/>
        <v>0.27300000000000013</v>
      </c>
      <c r="B180" s="58">
        <f t="shared" si="43"/>
        <v>3.7299999999999631</v>
      </c>
      <c r="C180" s="58">
        <f t="shared" si="44"/>
        <v>1.8649999999999816</v>
      </c>
      <c r="D180" s="58">
        <f t="shared" si="45"/>
        <v>1.8649999999999816</v>
      </c>
      <c r="E180" s="59">
        <f t="shared" si="35"/>
        <v>1.7452899999999902</v>
      </c>
      <c r="F180" s="50">
        <v>7.77</v>
      </c>
      <c r="G180" s="60">
        <f t="shared" si="36"/>
        <v>6.070511310249846</v>
      </c>
      <c r="H180" s="39">
        <f t="shared" si="37"/>
        <v>29911889590.970196</v>
      </c>
      <c r="I180" s="40">
        <f t="shared" si="38"/>
        <v>34.800000000000018</v>
      </c>
      <c r="J180" s="40">
        <v>174</v>
      </c>
      <c r="K180" s="47">
        <f t="shared" si="32"/>
        <v>870</v>
      </c>
      <c r="L180" s="40">
        <v>1</v>
      </c>
      <c r="N180" s="41">
        <f t="shared" si="33"/>
        <v>120932352</v>
      </c>
      <c r="O180" s="41">
        <f t="shared" si="39"/>
        <v>105211146240</v>
      </c>
      <c r="P180" s="41">
        <f t="shared" si="40"/>
        <v>1495594479548.5098</v>
      </c>
      <c r="Q180" s="41">
        <f t="shared" si="41"/>
        <v>18.194823520104983</v>
      </c>
      <c r="R180" s="45">
        <f t="shared" si="34"/>
        <v>14.215171424298227</v>
      </c>
    </row>
    <row r="181" spans="1:18">
      <c r="A181" s="58">
        <f t="shared" si="42"/>
        <v>0.27400000000000013</v>
      </c>
      <c r="B181" s="58">
        <f t="shared" si="43"/>
        <v>3.7399999999999629</v>
      </c>
      <c r="C181" s="58">
        <f t="shared" si="44"/>
        <v>1.8699999999999815</v>
      </c>
      <c r="D181" s="58">
        <f t="shared" si="45"/>
        <v>1.8699999999999815</v>
      </c>
      <c r="E181" s="59">
        <f t="shared" si="35"/>
        <v>1.7507599999999903</v>
      </c>
      <c r="F181" s="50">
        <v>7.77</v>
      </c>
      <c r="G181" s="60">
        <f t="shared" si="36"/>
        <v>6.1222326439998449</v>
      </c>
      <c r="H181" s="39">
        <f t="shared" si="37"/>
        <v>34359738368.000397</v>
      </c>
      <c r="I181" s="40">
        <f t="shared" si="38"/>
        <v>35.000000000000021</v>
      </c>
      <c r="J181" s="40">
        <v>175</v>
      </c>
      <c r="K181" s="47">
        <f t="shared" si="32"/>
        <v>875</v>
      </c>
      <c r="L181" s="40">
        <v>1</v>
      </c>
      <c r="N181" s="41">
        <f t="shared" si="33"/>
        <v>120932352</v>
      </c>
      <c r="O181" s="41">
        <f t="shared" si="39"/>
        <v>105815808000</v>
      </c>
      <c r="P181" s="41">
        <f t="shared" si="40"/>
        <v>1717986918400.0198</v>
      </c>
      <c r="Q181" s="41">
        <f t="shared" si="41"/>
        <v>20.605373454770881</v>
      </c>
      <c r="R181" s="45">
        <f t="shared" si="34"/>
        <v>16.235635779485989</v>
      </c>
    </row>
    <row r="182" spans="1:18">
      <c r="A182" s="58">
        <f t="shared" si="42"/>
        <v>0.27500000000000013</v>
      </c>
      <c r="B182" s="58">
        <f t="shared" si="43"/>
        <v>3.7499999999999627</v>
      </c>
      <c r="C182" s="58">
        <f t="shared" si="44"/>
        <v>1.8749999999999813</v>
      </c>
      <c r="D182" s="58">
        <f t="shared" si="45"/>
        <v>1.8749999999999813</v>
      </c>
      <c r="E182" s="59">
        <f t="shared" si="35"/>
        <v>1.7562499999999901</v>
      </c>
      <c r="F182" s="50">
        <v>7.77</v>
      </c>
      <c r="G182" s="60">
        <f t="shared" si="36"/>
        <v>6.1743164062498419</v>
      </c>
      <c r="H182" s="39">
        <f t="shared" si="37"/>
        <v>39468974941.450569</v>
      </c>
      <c r="I182" s="40">
        <f t="shared" si="38"/>
        <v>35.200000000000017</v>
      </c>
      <c r="J182" s="40">
        <v>176</v>
      </c>
      <c r="K182" s="47">
        <f t="shared" si="32"/>
        <v>880</v>
      </c>
      <c r="L182" s="40">
        <v>1</v>
      </c>
      <c r="N182" s="41">
        <f t="shared" si="33"/>
        <v>120932352</v>
      </c>
      <c r="O182" s="41">
        <f t="shared" si="39"/>
        <v>106420469760</v>
      </c>
      <c r="P182" s="41">
        <f t="shared" si="40"/>
        <v>1973448747072.5286</v>
      </c>
      <c r="Q182" s="41">
        <f t="shared" si="41"/>
        <v>23.336343968057022</v>
      </c>
      <c r="R182" s="45">
        <f t="shared" si="34"/>
        <v>18.543883066134367</v>
      </c>
    </row>
    <row r="183" spans="1:18">
      <c r="A183" s="58">
        <f t="shared" si="42"/>
        <v>0.27600000000000013</v>
      </c>
      <c r="B183" s="58">
        <f t="shared" si="43"/>
        <v>3.7599999999999625</v>
      </c>
      <c r="C183" s="58">
        <f t="shared" si="44"/>
        <v>1.8799999999999812</v>
      </c>
      <c r="D183" s="58">
        <f t="shared" si="45"/>
        <v>1.8799999999999812</v>
      </c>
      <c r="E183" s="59">
        <f t="shared" si="35"/>
        <v>1.76175999999999</v>
      </c>
      <c r="F183" s="50">
        <v>7.77</v>
      </c>
      <c r="G183" s="60">
        <f t="shared" si="36"/>
        <v>6.2267645439998409</v>
      </c>
      <c r="H183" s="39">
        <f t="shared" si="37"/>
        <v>45337946588.663475</v>
      </c>
      <c r="I183" s="40">
        <f t="shared" si="38"/>
        <v>35.40000000000002</v>
      </c>
      <c r="J183" s="40">
        <v>177</v>
      </c>
      <c r="K183" s="47">
        <f t="shared" si="32"/>
        <v>885</v>
      </c>
      <c r="L183" s="40">
        <v>1</v>
      </c>
      <c r="N183" s="41">
        <f t="shared" si="33"/>
        <v>120932352</v>
      </c>
      <c r="O183" s="41">
        <f t="shared" si="39"/>
        <v>107025131520</v>
      </c>
      <c r="P183" s="41">
        <f t="shared" si="40"/>
        <v>2266897329433.1738</v>
      </c>
      <c r="Q183" s="41">
        <f t="shared" si="41"/>
        <v>26.430455976891899</v>
      </c>
      <c r="R183" s="45">
        <f t="shared" si="34"/>
        <v>21.180981487600921</v>
      </c>
    </row>
    <row r="184" spans="1:18">
      <c r="A184" s="58">
        <f t="shared" si="42"/>
        <v>0.27700000000000014</v>
      </c>
      <c r="B184" s="58">
        <f t="shared" si="43"/>
        <v>3.7699999999999623</v>
      </c>
      <c r="C184" s="58">
        <f t="shared" si="44"/>
        <v>1.8849999999999811</v>
      </c>
      <c r="D184" s="58">
        <f t="shared" si="45"/>
        <v>1.8849999999999811</v>
      </c>
      <c r="E184" s="59">
        <f t="shared" si="35"/>
        <v>1.7672899999999898</v>
      </c>
      <c r="F184" s="50">
        <v>7.77</v>
      </c>
      <c r="G184" s="60">
        <f t="shared" si="36"/>
        <v>6.2795790102498374</v>
      </c>
      <c r="H184" s="39">
        <f t="shared" si="37"/>
        <v>52079624665.341171</v>
      </c>
      <c r="I184" s="40">
        <f t="shared" si="38"/>
        <v>35.600000000000016</v>
      </c>
      <c r="J184" s="40">
        <v>178</v>
      </c>
      <c r="K184" s="47">
        <f t="shared" si="32"/>
        <v>890</v>
      </c>
      <c r="L184" s="40">
        <v>1</v>
      </c>
      <c r="N184" s="41">
        <f t="shared" si="33"/>
        <v>120932352</v>
      </c>
      <c r="O184" s="41">
        <f t="shared" si="39"/>
        <v>107629793280</v>
      </c>
      <c r="P184" s="41">
        <f t="shared" si="40"/>
        <v>2603981233267.0586</v>
      </c>
      <c r="Q184" s="41">
        <f t="shared" si="41"/>
        <v>29.936142226115741</v>
      </c>
      <c r="R184" s="45">
        <f t="shared" si="34"/>
        <v>24.193870060613932</v>
      </c>
    </row>
    <row r="185" spans="1:18">
      <c r="A185" s="58">
        <f t="shared" si="42"/>
        <v>0.27800000000000014</v>
      </c>
      <c r="B185" s="58">
        <f t="shared" si="43"/>
        <v>3.7799999999999621</v>
      </c>
      <c r="C185" s="58">
        <f t="shared" si="44"/>
        <v>1.889999999999981</v>
      </c>
      <c r="D185" s="58">
        <f t="shared" si="45"/>
        <v>1.889999999999981</v>
      </c>
      <c r="E185" s="59">
        <f t="shared" si="35"/>
        <v>1.7728399999999898</v>
      </c>
      <c r="F185" s="50">
        <v>7.77</v>
      </c>
      <c r="G185" s="60">
        <f t="shared" si="36"/>
        <v>6.3327617639998364</v>
      </c>
      <c r="H185" s="39">
        <f t="shared" si="37"/>
        <v>59823779181.940414</v>
      </c>
      <c r="I185" s="40">
        <f t="shared" si="38"/>
        <v>35.800000000000018</v>
      </c>
      <c r="J185" s="40">
        <v>179</v>
      </c>
      <c r="K185" s="47">
        <f t="shared" si="32"/>
        <v>895</v>
      </c>
      <c r="L185" s="40">
        <v>1</v>
      </c>
      <c r="N185" s="41">
        <f t="shared" si="33"/>
        <v>120932352</v>
      </c>
      <c r="O185" s="41">
        <f t="shared" si="39"/>
        <v>108234455040</v>
      </c>
      <c r="P185" s="41">
        <f t="shared" si="40"/>
        <v>2991188959097.0205</v>
      </c>
      <c r="Q185" s="41">
        <f t="shared" si="41"/>
        <v>33.908312950447126</v>
      </c>
      <c r="R185" s="45">
        <f t="shared" si="34"/>
        <v>27.636199193607734</v>
      </c>
    </row>
    <row r="186" spans="1:18">
      <c r="A186" s="58">
        <f t="shared" si="42"/>
        <v>0.27900000000000014</v>
      </c>
      <c r="B186" s="58">
        <f t="shared" si="43"/>
        <v>3.7899999999999618</v>
      </c>
      <c r="C186" s="58">
        <f t="shared" si="44"/>
        <v>1.8949999999999809</v>
      </c>
      <c r="D186" s="58">
        <f t="shared" si="45"/>
        <v>1.8949999999999809</v>
      </c>
      <c r="E186" s="59">
        <f t="shared" si="35"/>
        <v>1.7784099999999898</v>
      </c>
      <c r="F186" s="50">
        <v>7.77</v>
      </c>
      <c r="G186" s="60">
        <f t="shared" si="36"/>
        <v>6.3863147702498351</v>
      </c>
      <c r="H186" s="39">
        <f t="shared" si="37"/>
        <v>68719476736.000824</v>
      </c>
      <c r="I186" s="40">
        <f t="shared" si="38"/>
        <v>36.000000000000014</v>
      </c>
      <c r="J186" s="48">
        <v>180</v>
      </c>
      <c r="K186" s="47">
        <f t="shared" si="32"/>
        <v>900</v>
      </c>
      <c r="L186" s="40">
        <v>4</v>
      </c>
      <c r="N186" s="41">
        <f t="shared" si="33"/>
        <v>483729408</v>
      </c>
      <c r="O186" s="41">
        <f t="shared" si="39"/>
        <v>435356467200</v>
      </c>
      <c r="P186" s="41">
        <f t="shared" si="40"/>
        <v>3435973836800.041</v>
      </c>
      <c r="Q186" s="41">
        <f t="shared" si="41"/>
        <v>9.6023061053045939</v>
      </c>
      <c r="R186" s="45">
        <f t="shared" si="34"/>
        <v>7.8923229483612483</v>
      </c>
    </row>
    <row r="187" spans="1:18">
      <c r="A187" s="58">
        <f t="shared" si="42"/>
        <v>0.28000000000000014</v>
      </c>
      <c r="B187" s="58">
        <f t="shared" si="43"/>
        <v>3.7999999999999616</v>
      </c>
      <c r="C187" s="58">
        <f t="shared" si="44"/>
        <v>1.8999999999999808</v>
      </c>
      <c r="D187" s="58">
        <f t="shared" si="45"/>
        <v>1.8999999999999808</v>
      </c>
      <c r="E187" s="59">
        <f t="shared" si="35"/>
        <v>1.7839999999999896</v>
      </c>
      <c r="F187" s="50">
        <v>7.77</v>
      </c>
      <c r="G187" s="60">
        <f t="shared" si="36"/>
        <v>6.4402399999998323</v>
      </c>
      <c r="H187" s="39">
        <f t="shared" si="37"/>
        <v>78937949882.901169</v>
      </c>
      <c r="I187" s="40">
        <f t="shared" si="38"/>
        <v>36.200000000000017</v>
      </c>
      <c r="J187" s="40">
        <v>181</v>
      </c>
      <c r="K187" s="47">
        <f t="shared" si="32"/>
        <v>905</v>
      </c>
      <c r="L187" s="40">
        <v>1</v>
      </c>
      <c r="N187" s="41">
        <f t="shared" si="33"/>
        <v>483729408</v>
      </c>
      <c r="O187" s="41">
        <f t="shared" si="39"/>
        <v>437775114240</v>
      </c>
      <c r="P187" s="41">
        <f t="shared" si="40"/>
        <v>3946897494145.0586</v>
      </c>
      <c r="Q187" s="41">
        <f t="shared" si="41"/>
        <v>10.877366058576222</v>
      </c>
      <c r="R187" s="45">
        <f t="shared" si="34"/>
        <v>9.0158105514907465</v>
      </c>
    </row>
    <row r="188" spans="1:18">
      <c r="A188" s="58">
        <f t="shared" si="42"/>
        <v>0.28100000000000014</v>
      </c>
      <c r="B188" s="58">
        <f t="shared" si="43"/>
        <v>3.8099999999999614</v>
      </c>
      <c r="C188" s="58">
        <f t="shared" si="44"/>
        <v>1.9049999999999807</v>
      </c>
      <c r="D188" s="58">
        <f t="shared" si="45"/>
        <v>1.9049999999999807</v>
      </c>
      <c r="E188" s="59">
        <f t="shared" si="35"/>
        <v>1.7896099999999895</v>
      </c>
      <c r="F188" s="50">
        <v>7.77</v>
      </c>
      <c r="G188" s="60">
        <f t="shared" si="36"/>
        <v>6.49453943024983</v>
      </c>
      <c r="H188" s="39">
        <f t="shared" si="37"/>
        <v>90675893177.326965</v>
      </c>
      <c r="I188" s="40">
        <f t="shared" si="38"/>
        <v>36.400000000000013</v>
      </c>
      <c r="J188" s="40">
        <v>182</v>
      </c>
      <c r="K188" s="47">
        <f t="shared" si="32"/>
        <v>910</v>
      </c>
      <c r="L188" s="40">
        <v>1</v>
      </c>
      <c r="N188" s="41">
        <f t="shared" si="33"/>
        <v>483729408</v>
      </c>
      <c r="O188" s="41">
        <f t="shared" si="39"/>
        <v>440193761280</v>
      </c>
      <c r="P188" s="41">
        <f t="shared" si="40"/>
        <v>4533794658866.3486</v>
      </c>
      <c r="Q188" s="41">
        <f t="shared" si="41"/>
        <v>12.322267266459079</v>
      </c>
      <c r="R188" s="45">
        <f t="shared" si="34"/>
        <v>10.299543195893857</v>
      </c>
    </row>
    <row r="189" spans="1:18">
      <c r="A189" s="58">
        <f t="shared" si="42"/>
        <v>0.28200000000000014</v>
      </c>
      <c r="B189" s="58">
        <f t="shared" si="43"/>
        <v>3.8199999999999612</v>
      </c>
      <c r="C189" s="58">
        <f t="shared" si="44"/>
        <v>1.9099999999999806</v>
      </c>
      <c r="D189" s="58">
        <f t="shared" si="45"/>
        <v>1.9099999999999806</v>
      </c>
      <c r="E189" s="59">
        <f t="shared" si="35"/>
        <v>1.7952399999999895</v>
      </c>
      <c r="F189" s="50">
        <v>7.77</v>
      </c>
      <c r="G189" s="60">
        <f t="shared" si="36"/>
        <v>6.5492150439998289</v>
      </c>
      <c r="H189" s="39">
        <f t="shared" si="37"/>
        <v>104159249330.68239</v>
      </c>
      <c r="I189" s="40">
        <f t="shared" si="38"/>
        <v>36.600000000000016</v>
      </c>
      <c r="J189" s="40">
        <v>183</v>
      </c>
      <c r="K189" s="47">
        <f t="shared" si="32"/>
        <v>915</v>
      </c>
      <c r="L189" s="40">
        <v>1</v>
      </c>
      <c r="N189" s="41">
        <f t="shared" si="33"/>
        <v>483729408</v>
      </c>
      <c r="O189" s="41">
        <f t="shared" si="39"/>
        <v>442612408320</v>
      </c>
      <c r="P189" s="41">
        <f t="shared" si="40"/>
        <v>5207962466534.1191</v>
      </c>
      <c r="Q189" s="41">
        <f t="shared" si="41"/>
        <v>13.959698186339853</v>
      </c>
      <c r="R189" s="45">
        <f t="shared" si="34"/>
        <v>11.766417679752136</v>
      </c>
    </row>
    <row r="190" spans="1:18">
      <c r="A190" s="58">
        <f t="shared" si="42"/>
        <v>0.28300000000000014</v>
      </c>
      <c r="B190" s="58">
        <f t="shared" si="43"/>
        <v>3.829999999999961</v>
      </c>
      <c r="C190" s="58">
        <f t="shared" si="44"/>
        <v>1.9149999999999805</v>
      </c>
      <c r="D190" s="58">
        <f t="shared" si="45"/>
        <v>1.9149999999999805</v>
      </c>
      <c r="E190" s="59">
        <f t="shared" si="35"/>
        <v>1.8008899999999894</v>
      </c>
      <c r="F190" s="50">
        <v>7.77</v>
      </c>
      <c r="G190" s="60">
        <f t="shared" si="36"/>
        <v>6.6042688302498274</v>
      </c>
      <c r="H190" s="39">
        <f t="shared" si="37"/>
        <v>119647558363.88087</v>
      </c>
      <c r="I190" s="40">
        <f t="shared" si="38"/>
        <v>36.800000000000018</v>
      </c>
      <c r="J190" s="40">
        <v>184</v>
      </c>
      <c r="K190" s="47">
        <f t="shared" si="32"/>
        <v>920</v>
      </c>
      <c r="L190" s="40">
        <v>1</v>
      </c>
      <c r="N190" s="41">
        <f t="shared" si="33"/>
        <v>483729408</v>
      </c>
      <c r="O190" s="41">
        <f t="shared" si="39"/>
        <v>445031055360</v>
      </c>
      <c r="P190" s="41">
        <f t="shared" si="40"/>
        <v>5982377918194.0439</v>
      </c>
      <c r="Q190" s="41">
        <f t="shared" si="41"/>
        <v>15.815386226598779</v>
      </c>
      <c r="R190" s="45">
        <f t="shared" si="34"/>
        <v>13.442607759934203</v>
      </c>
    </row>
    <row r="191" spans="1:18">
      <c r="A191" s="58">
        <f t="shared" si="42"/>
        <v>0.28400000000000014</v>
      </c>
      <c r="B191" s="58">
        <f t="shared" si="43"/>
        <v>3.8399999999999608</v>
      </c>
      <c r="C191" s="58">
        <f t="shared" si="44"/>
        <v>1.9199999999999804</v>
      </c>
      <c r="D191" s="58">
        <f t="shared" si="45"/>
        <v>1.9199999999999804</v>
      </c>
      <c r="E191" s="59">
        <f t="shared" si="35"/>
        <v>1.8065599999999891</v>
      </c>
      <c r="F191" s="50">
        <v>7.77</v>
      </c>
      <c r="G191" s="60">
        <f t="shared" si="36"/>
        <v>6.6597027839998235</v>
      </c>
      <c r="H191" s="39">
        <f t="shared" si="37"/>
        <v>137438953472.00174</v>
      </c>
      <c r="I191" s="40">
        <f t="shared" si="38"/>
        <v>37.000000000000021</v>
      </c>
      <c r="J191" s="40">
        <v>185</v>
      </c>
      <c r="K191" s="47">
        <f t="shared" si="32"/>
        <v>925</v>
      </c>
      <c r="L191" s="40">
        <v>1</v>
      </c>
      <c r="N191" s="41">
        <f t="shared" si="33"/>
        <v>483729408</v>
      </c>
      <c r="O191" s="41">
        <f t="shared" si="39"/>
        <v>447449702400</v>
      </c>
      <c r="P191" s="41">
        <f t="shared" si="40"/>
        <v>6871947673600.0869</v>
      </c>
      <c r="Q191" s="41">
        <f t="shared" si="41"/>
        <v>17.918505802679576</v>
      </c>
      <c r="R191" s="45">
        <f t="shared" si="34"/>
        <v>15.358033845459737</v>
      </c>
    </row>
    <row r="192" spans="1:18">
      <c r="A192" s="58">
        <f t="shared" si="42"/>
        <v>0.28500000000000014</v>
      </c>
      <c r="B192" s="58">
        <f t="shared" si="43"/>
        <v>3.8499999999999606</v>
      </c>
      <c r="C192" s="58">
        <f t="shared" si="44"/>
        <v>1.9249999999999803</v>
      </c>
      <c r="D192" s="58">
        <f t="shared" si="45"/>
        <v>1.9249999999999803</v>
      </c>
      <c r="E192" s="59">
        <f t="shared" si="35"/>
        <v>1.8122499999999893</v>
      </c>
      <c r="F192" s="50">
        <v>7.77</v>
      </c>
      <c r="G192" s="60">
        <f t="shared" si="36"/>
        <v>6.7155189062498231</v>
      </c>
      <c r="H192" s="39">
        <f t="shared" si="37"/>
        <v>157875899765.80237</v>
      </c>
      <c r="I192" s="40">
        <f t="shared" si="38"/>
        <v>37.200000000000024</v>
      </c>
      <c r="J192" s="40">
        <v>186</v>
      </c>
      <c r="K192" s="47">
        <f t="shared" si="32"/>
        <v>930</v>
      </c>
      <c r="L192" s="40">
        <v>1</v>
      </c>
      <c r="N192" s="41">
        <f t="shared" si="33"/>
        <v>483729408</v>
      </c>
      <c r="O192" s="41">
        <f t="shared" si="39"/>
        <v>449868349440</v>
      </c>
      <c r="P192" s="41">
        <f t="shared" si="40"/>
        <v>7893794988290.1182</v>
      </c>
      <c r="Q192" s="41">
        <f t="shared" si="41"/>
        <v>20.302141312348294</v>
      </c>
      <c r="R192" s="45">
        <f t="shared" si="34"/>
        <v>17.546900105589518</v>
      </c>
    </row>
    <row r="193" spans="1:18">
      <c r="A193" s="58">
        <f t="shared" si="42"/>
        <v>0.28600000000000014</v>
      </c>
      <c r="B193" s="58">
        <f t="shared" si="43"/>
        <v>3.8599999999999604</v>
      </c>
      <c r="C193" s="58">
        <f t="shared" si="44"/>
        <v>1.9299999999999802</v>
      </c>
      <c r="D193" s="58">
        <f t="shared" si="45"/>
        <v>1.9299999999999802</v>
      </c>
      <c r="E193" s="59">
        <f t="shared" si="35"/>
        <v>1.8179599999999891</v>
      </c>
      <c r="F193" s="50">
        <v>9.7050000000000001</v>
      </c>
      <c r="G193" s="60">
        <f t="shared" si="36"/>
        <v>6.7717192039998206</v>
      </c>
      <c r="H193" s="39">
        <f t="shared" si="37"/>
        <v>181351786354.65399</v>
      </c>
      <c r="I193" s="40">
        <f t="shared" si="38"/>
        <v>37.40000000000002</v>
      </c>
      <c r="J193" s="40">
        <v>187</v>
      </c>
      <c r="K193" s="47">
        <f t="shared" si="32"/>
        <v>935</v>
      </c>
      <c r="L193" s="40">
        <v>1</v>
      </c>
      <c r="N193" s="41">
        <f t="shared" si="33"/>
        <v>483729408</v>
      </c>
      <c r="O193" s="41">
        <f t="shared" si="39"/>
        <v>452286996480</v>
      </c>
      <c r="P193" s="41">
        <f t="shared" si="40"/>
        <v>9067589317732.6992</v>
      </c>
      <c r="Q193" s="41">
        <f t="shared" si="41"/>
        <v>28.732561094975569</v>
      </c>
      <c r="R193" s="45">
        <f t="shared" si="34"/>
        <v>20.04830868077735</v>
      </c>
    </row>
    <row r="194" spans="1:18">
      <c r="A194" s="58">
        <f t="shared" si="42"/>
        <v>0.28700000000000014</v>
      </c>
      <c r="B194" s="58">
        <f t="shared" si="43"/>
        <v>3.8699999999999601</v>
      </c>
      <c r="C194" s="58">
        <f t="shared" si="44"/>
        <v>1.9349999999999801</v>
      </c>
      <c r="D194" s="58">
        <f t="shared" si="45"/>
        <v>1.9349999999999801</v>
      </c>
      <c r="E194" s="59">
        <f t="shared" si="35"/>
        <v>1.8236899999999889</v>
      </c>
      <c r="F194" s="50">
        <v>9.7050000000000001</v>
      </c>
      <c r="G194" s="60">
        <f t="shared" si="36"/>
        <v>6.8283056902498185</v>
      </c>
      <c r="H194" s="39">
        <f t="shared" si="37"/>
        <v>208318498661.36481</v>
      </c>
      <c r="I194" s="40">
        <f t="shared" si="38"/>
        <v>37.600000000000023</v>
      </c>
      <c r="J194" s="40">
        <v>188</v>
      </c>
      <c r="K194" s="47">
        <f t="shared" si="32"/>
        <v>940</v>
      </c>
      <c r="L194" s="40">
        <v>1</v>
      </c>
      <c r="N194" s="41">
        <f t="shared" si="33"/>
        <v>483729408</v>
      </c>
      <c r="O194" s="41">
        <f t="shared" si="39"/>
        <v>454705643520</v>
      </c>
      <c r="P194" s="41">
        <f t="shared" si="40"/>
        <v>10415924933068.24</v>
      </c>
      <c r="Q194" s="41">
        <f t="shared" si="41"/>
        <v>32.557427429017743</v>
      </c>
      <c r="R194" s="45">
        <f t="shared" si="34"/>
        <v>22.906962078666396</v>
      </c>
    </row>
    <row r="195" spans="1:18">
      <c r="A195" s="58">
        <f t="shared" si="42"/>
        <v>0.28800000000000014</v>
      </c>
      <c r="B195" s="58">
        <f t="shared" si="43"/>
        <v>3.8799999999999599</v>
      </c>
      <c r="C195" s="58">
        <f t="shared" si="44"/>
        <v>1.93999999999998</v>
      </c>
      <c r="D195" s="58">
        <f t="shared" si="45"/>
        <v>1.93999999999998</v>
      </c>
      <c r="E195" s="59">
        <f t="shared" si="35"/>
        <v>1.8294399999999889</v>
      </c>
      <c r="F195" s="50">
        <v>9.7050000000000001</v>
      </c>
      <c r="G195" s="60">
        <f t="shared" si="36"/>
        <v>6.8852803839998158</v>
      </c>
      <c r="H195" s="39">
        <f t="shared" si="37"/>
        <v>239295116727.76178</v>
      </c>
      <c r="I195" s="40">
        <f t="shared" si="38"/>
        <v>37.800000000000018</v>
      </c>
      <c r="J195" s="40">
        <v>189</v>
      </c>
      <c r="K195" s="47">
        <f t="shared" si="32"/>
        <v>945</v>
      </c>
      <c r="L195" s="40">
        <v>1</v>
      </c>
      <c r="N195" s="41">
        <f t="shared" si="33"/>
        <v>483729408</v>
      </c>
      <c r="O195" s="41">
        <f t="shared" si="39"/>
        <v>457124290560</v>
      </c>
      <c r="P195" s="41">
        <f t="shared" si="40"/>
        <v>11964755836388.09</v>
      </c>
      <c r="Q195" s="41">
        <f t="shared" si="41"/>
        <v>36.892955704934543</v>
      </c>
      <c r="R195" s="45">
        <f t="shared" si="34"/>
        <v>26.173966432041205</v>
      </c>
    </row>
    <row r="196" spans="1:18">
      <c r="A196" s="58">
        <f t="shared" si="42"/>
        <v>0.28900000000000015</v>
      </c>
      <c r="B196" s="58">
        <f t="shared" si="43"/>
        <v>3.8899999999999597</v>
      </c>
      <c r="C196" s="58">
        <f t="shared" si="44"/>
        <v>1.9449999999999799</v>
      </c>
      <c r="D196" s="58">
        <f t="shared" si="45"/>
        <v>1.9449999999999799</v>
      </c>
      <c r="E196" s="59">
        <f t="shared" si="35"/>
        <v>1.8352099999999887</v>
      </c>
      <c r="F196" s="50">
        <v>9.7050000000000001</v>
      </c>
      <c r="G196" s="60">
        <f t="shared" si="36"/>
        <v>6.9426453102498131</v>
      </c>
      <c r="H196" s="39">
        <f t="shared" si="37"/>
        <v>274877906944.00348</v>
      </c>
      <c r="I196" s="40">
        <f t="shared" si="38"/>
        <v>38.000000000000021</v>
      </c>
      <c r="J196" s="48">
        <v>190</v>
      </c>
      <c r="K196" s="47">
        <f t="shared" si="32"/>
        <v>950</v>
      </c>
      <c r="L196" s="40">
        <v>4</v>
      </c>
      <c r="N196" s="41">
        <f t="shared" si="33"/>
        <v>1934917632</v>
      </c>
      <c r="O196" s="41">
        <f t="shared" si="39"/>
        <v>1838171750400</v>
      </c>
      <c r="P196" s="41">
        <f t="shared" si="40"/>
        <v>13743895347200.174</v>
      </c>
      <c r="Q196" s="41">
        <f t="shared" si="41"/>
        <v>10.451877560528249</v>
      </c>
      <c r="R196" s="45">
        <f t="shared" si="34"/>
        <v>7.4769375300264507</v>
      </c>
    </row>
    <row r="197" spans="1:18">
      <c r="A197" s="58">
        <f t="shared" si="42"/>
        <v>0.29000000000000015</v>
      </c>
      <c r="B197" s="58">
        <f t="shared" si="43"/>
        <v>3.8999999999999595</v>
      </c>
      <c r="C197" s="58">
        <f t="shared" si="44"/>
        <v>1.9499999999999797</v>
      </c>
      <c r="D197" s="58">
        <f t="shared" si="45"/>
        <v>1.9499999999999797</v>
      </c>
      <c r="E197" s="59">
        <f t="shared" si="35"/>
        <v>1.8409999999999886</v>
      </c>
      <c r="F197" s="50">
        <v>9.7050000000000001</v>
      </c>
      <c r="G197" s="60">
        <f t="shared" si="36"/>
        <v>7.0004024999998116</v>
      </c>
      <c r="H197" s="39">
        <f t="shared" si="37"/>
        <v>315751799531.60492</v>
      </c>
      <c r="I197" s="40">
        <f t="shared" si="38"/>
        <v>38.200000000000017</v>
      </c>
      <c r="J197" s="40">
        <v>191</v>
      </c>
      <c r="K197" s="47">
        <f t="shared" si="32"/>
        <v>955</v>
      </c>
      <c r="L197" s="40">
        <v>1</v>
      </c>
      <c r="N197" s="41">
        <f t="shared" si="33"/>
        <v>1934917632</v>
      </c>
      <c r="O197" s="41">
        <f t="shared" si="39"/>
        <v>1847846338560</v>
      </c>
      <c r="P197" s="41">
        <f t="shared" si="40"/>
        <v>15787589976580.246</v>
      </c>
      <c r="Q197" s="41">
        <f t="shared" si="41"/>
        <v>11.844657671003544</v>
      </c>
      <c r="R197" s="45">
        <f t="shared" si="34"/>
        <v>8.5437785854441159</v>
      </c>
    </row>
    <row r="198" spans="1:18">
      <c r="A198" s="58">
        <f t="shared" si="42"/>
        <v>0.29100000000000015</v>
      </c>
      <c r="B198" s="58">
        <f t="shared" si="43"/>
        <v>3.9099999999999593</v>
      </c>
      <c r="C198" s="58">
        <f t="shared" si="44"/>
        <v>1.9549999999999796</v>
      </c>
      <c r="D198" s="58">
        <f t="shared" si="45"/>
        <v>1.9549999999999796</v>
      </c>
      <c r="E198" s="59">
        <f t="shared" si="35"/>
        <v>1.8468099999999885</v>
      </c>
      <c r="F198" s="50">
        <v>9.7050000000000001</v>
      </c>
      <c r="G198" s="60">
        <f t="shared" si="36"/>
        <v>7.0585539902498091</v>
      </c>
      <c r="H198" s="39">
        <f t="shared" si="37"/>
        <v>362703572709.30817</v>
      </c>
      <c r="I198" s="40">
        <f t="shared" si="38"/>
        <v>38.40000000000002</v>
      </c>
      <c r="J198" s="40">
        <v>192</v>
      </c>
      <c r="K198" s="47">
        <f t="shared" si="32"/>
        <v>960</v>
      </c>
      <c r="L198" s="40">
        <v>1</v>
      </c>
      <c r="N198" s="41">
        <f t="shared" si="33"/>
        <v>1934917632</v>
      </c>
      <c r="O198" s="41">
        <f t="shared" si="39"/>
        <v>1857520926720</v>
      </c>
      <c r="P198" s="41">
        <f t="shared" si="40"/>
        <v>18135178635465.41</v>
      </c>
      <c r="Q198" s="41">
        <f t="shared" si="41"/>
        <v>13.423566586333806</v>
      </c>
      <c r="R198" s="45">
        <f t="shared" si="34"/>
        <v>9.7631086544410604</v>
      </c>
    </row>
    <row r="199" spans="1:18">
      <c r="A199" s="58">
        <f t="shared" si="42"/>
        <v>0.29200000000000015</v>
      </c>
      <c r="B199" s="58">
        <f t="shared" si="43"/>
        <v>3.9199999999999591</v>
      </c>
      <c r="C199" s="58">
        <f t="shared" si="44"/>
        <v>1.9599999999999795</v>
      </c>
      <c r="D199" s="58">
        <f t="shared" si="45"/>
        <v>1.9599999999999795</v>
      </c>
      <c r="E199" s="59">
        <f t="shared" si="35"/>
        <v>1.8526399999999885</v>
      </c>
      <c r="F199" s="50">
        <v>9.7050000000000001</v>
      </c>
      <c r="G199" s="60">
        <f t="shared" si="36"/>
        <v>7.117101823999807</v>
      </c>
      <c r="H199" s="39">
        <f t="shared" si="37"/>
        <v>416636997322.7298</v>
      </c>
      <c r="I199" s="40">
        <f t="shared" si="38"/>
        <v>38.600000000000016</v>
      </c>
      <c r="J199" s="40">
        <v>193</v>
      </c>
      <c r="K199" s="47">
        <f t="shared" ref="K199:K262" si="46">L$4*J199</f>
        <v>965</v>
      </c>
      <c r="L199" s="40">
        <v>1</v>
      </c>
      <c r="N199" s="41">
        <f t="shared" ref="N199:N262" si="47">L199*N198</f>
        <v>1934917632</v>
      </c>
      <c r="O199" s="41">
        <f t="shared" si="39"/>
        <v>1867195514880</v>
      </c>
      <c r="P199" s="41">
        <f t="shared" si="40"/>
        <v>20831849866136.488</v>
      </c>
      <c r="Q199" s="41">
        <f t="shared" si="41"/>
        <v>15.213544245623099</v>
      </c>
      <c r="R199" s="45">
        <f t="shared" ref="R199:R262" si="48">P199/(K199*L199*N198)</f>
        <v>11.156758732614726</v>
      </c>
    </row>
    <row r="200" spans="1:18">
      <c r="A200" s="58">
        <f t="shared" si="42"/>
        <v>0.29300000000000015</v>
      </c>
      <c r="B200" s="58">
        <f t="shared" si="43"/>
        <v>3.9299999999999589</v>
      </c>
      <c r="C200" s="58">
        <f t="shared" si="44"/>
        <v>1.9649999999999794</v>
      </c>
      <c r="D200" s="58">
        <f t="shared" si="45"/>
        <v>1.9649999999999794</v>
      </c>
      <c r="E200" s="59">
        <f t="shared" ref="E200:E263" si="49">(1-A200)+A200*B200</f>
        <v>1.8584899999999884</v>
      </c>
      <c r="F200" s="50">
        <v>9.7050000000000001</v>
      </c>
      <c r="G200" s="60">
        <f t="shared" ref="G200:G263" si="50">E200*C200*D200</f>
        <v>7.176048050249805</v>
      </c>
      <c r="H200" s="39">
        <f t="shared" ref="H200:H263" si="51">POWER($I$1,J200)</f>
        <v>478590233455.52386</v>
      </c>
      <c r="I200" s="40">
        <f t="shared" ref="I200:I263" si="52">LOG(H200,2)</f>
        <v>38.800000000000018</v>
      </c>
      <c r="J200" s="40">
        <v>194</v>
      </c>
      <c r="K200" s="47">
        <f t="shared" si="46"/>
        <v>970</v>
      </c>
      <c r="L200" s="40">
        <v>1</v>
      </c>
      <c r="N200" s="41">
        <f t="shared" si="47"/>
        <v>1934917632</v>
      </c>
      <c r="O200" s="41">
        <f t="shared" ref="O200:O263" si="53">K200*N200</f>
        <v>1876870103040</v>
      </c>
      <c r="P200" s="41">
        <f t="shared" ref="P200:P263" si="54">R$4*POWER($I$1,J200)</f>
        <v>23929511672776.191</v>
      </c>
      <c r="Q200" s="41">
        <f t="shared" ref="Q200:Q263" si="55">(R200/G200)*F200</f>
        <v>17.242880618150014</v>
      </c>
      <c r="R200" s="45">
        <f t="shared" si="48"/>
        <v>12.749689834164407</v>
      </c>
    </row>
    <row r="201" spans="1:18">
      <c r="A201" s="58">
        <f t="shared" si="42"/>
        <v>0.29400000000000015</v>
      </c>
      <c r="B201" s="58">
        <f t="shared" si="43"/>
        <v>3.9399999999999586</v>
      </c>
      <c r="C201" s="58">
        <f t="shared" si="44"/>
        <v>1.9699999999999793</v>
      </c>
      <c r="D201" s="58">
        <f t="shared" si="45"/>
        <v>1.9699999999999793</v>
      </c>
      <c r="E201" s="59">
        <f t="shared" si="49"/>
        <v>1.8643599999999885</v>
      </c>
      <c r="F201" s="50">
        <v>9.7050000000000001</v>
      </c>
      <c r="G201" s="60">
        <f t="shared" si="50"/>
        <v>7.2353947239998035</v>
      </c>
      <c r="H201" s="39">
        <f t="shared" si="51"/>
        <v>549755813888.0072</v>
      </c>
      <c r="I201" s="40">
        <f t="shared" si="52"/>
        <v>39.000000000000021</v>
      </c>
      <c r="J201" s="40">
        <v>195</v>
      </c>
      <c r="K201" s="47">
        <f t="shared" si="46"/>
        <v>975</v>
      </c>
      <c r="L201" s="40">
        <v>1</v>
      </c>
      <c r="N201" s="41">
        <f t="shared" si="47"/>
        <v>1934917632</v>
      </c>
      <c r="O201" s="41">
        <f t="shared" si="53"/>
        <v>1886544691200</v>
      </c>
      <c r="P201" s="41">
        <f t="shared" si="54"/>
        <v>27487790694400.359</v>
      </c>
      <c r="Q201" s="41">
        <f t="shared" si="55"/>
        <v>19.543666732511394</v>
      </c>
      <c r="R201" s="45">
        <f t="shared" si="48"/>
        <v>14.570442366205398</v>
      </c>
    </row>
    <row r="202" spans="1:18">
      <c r="A202" s="58">
        <f t="shared" si="42"/>
        <v>0.29500000000000015</v>
      </c>
      <c r="B202" s="58">
        <f t="shared" si="43"/>
        <v>3.9499999999999584</v>
      </c>
      <c r="C202" s="58">
        <f t="shared" si="44"/>
        <v>1.9749999999999792</v>
      </c>
      <c r="D202" s="58">
        <f t="shared" si="45"/>
        <v>1.9749999999999792</v>
      </c>
      <c r="E202" s="59">
        <f t="shared" si="49"/>
        <v>1.8702499999999882</v>
      </c>
      <c r="F202" s="50">
        <v>9.7050000000000001</v>
      </c>
      <c r="G202" s="60">
        <f t="shared" si="50"/>
        <v>7.2951439062498</v>
      </c>
      <c r="H202" s="39">
        <f t="shared" si="51"/>
        <v>631503599063.21008</v>
      </c>
      <c r="I202" s="40">
        <f t="shared" si="52"/>
        <v>39.200000000000024</v>
      </c>
      <c r="J202" s="40">
        <v>196</v>
      </c>
      <c r="K202" s="47">
        <f t="shared" si="46"/>
        <v>980</v>
      </c>
      <c r="L202" s="40">
        <v>1</v>
      </c>
      <c r="N202" s="41">
        <f t="shared" si="47"/>
        <v>1934917632</v>
      </c>
      <c r="O202" s="41">
        <f t="shared" si="53"/>
        <v>1896219279360</v>
      </c>
      <c r="P202" s="41">
        <f t="shared" si="54"/>
        <v>31575179953160.504</v>
      </c>
      <c r="Q202" s="41">
        <f t="shared" si="55"/>
        <v>22.152306561631494</v>
      </c>
      <c r="R202" s="45">
        <f t="shared" si="48"/>
        <v>16.651650100202314</v>
      </c>
    </row>
    <row r="203" spans="1:18">
      <c r="A203" s="58">
        <f t="shared" si="42"/>
        <v>0.29600000000000015</v>
      </c>
      <c r="B203" s="58">
        <f t="shared" si="43"/>
        <v>3.9599999999999582</v>
      </c>
      <c r="C203" s="58">
        <f t="shared" si="44"/>
        <v>1.9799999999999791</v>
      </c>
      <c r="D203" s="58">
        <f t="shared" si="45"/>
        <v>1.9799999999999791</v>
      </c>
      <c r="E203" s="59">
        <f t="shared" si="49"/>
        <v>1.8761599999999881</v>
      </c>
      <c r="F203" s="50">
        <v>9.7050000000000001</v>
      </c>
      <c r="G203" s="60">
        <f t="shared" si="50"/>
        <v>7.3552976639997976</v>
      </c>
      <c r="H203" s="39">
        <f t="shared" si="51"/>
        <v>725407145418.61646</v>
      </c>
      <c r="I203" s="40">
        <f t="shared" si="52"/>
        <v>39.40000000000002</v>
      </c>
      <c r="J203" s="40">
        <v>197</v>
      </c>
      <c r="K203" s="47">
        <f t="shared" si="46"/>
        <v>985</v>
      </c>
      <c r="L203" s="40">
        <v>1</v>
      </c>
      <c r="N203" s="41">
        <f t="shared" si="47"/>
        <v>1934917632</v>
      </c>
      <c r="O203" s="41">
        <f t="shared" si="53"/>
        <v>1905893867520</v>
      </c>
      <c r="P203" s="41">
        <f t="shared" si="54"/>
        <v>36270357270930.82</v>
      </c>
      <c r="Q203" s="41">
        <f t="shared" si="55"/>
        <v>25.110097991527915</v>
      </c>
      <c r="R203" s="45">
        <f t="shared" si="48"/>
        <v>19.03062803708308</v>
      </c>
    </row>
    <row r="204" spans="1:18">
      <c r="A204" s="58">
        <f t="shared" si="42"/>
        <v>0.29700000000000015</v>
      </c>
      <c r="B204" s="58">
        <f t="shared" si="43"/>
        <v>3.969999999999958</v>
      </c>
      <c r="C204" s="58">
        <f t="shared" si="44"/>
        <v>1.984999999999979</v>
      </c>
      <c r="D204" s="58">
        <f t="shared" si="45"/>
        <v>1.984999999999979</v>
      </c>
      <c r="E204" s="59">
        <f t="shared" si="49"/>
        <v>1.8820899999999881</v>
      </c>
      <c r="F204" s="50">
        <v>9.7050000000000001</v>
      </c>
      <c r="G204" s="60">
        <f t="shared" si="50"/>
        <v>7.4158580702497954</v>
      </c>
      <c r="H204" s="39">
        <f t="shared" si="51"/>
        <v>833273994645.45984</v>
      </c>
      <c r="I204" s="40">
        <f t="shared" si="52"/>
        <v>39.600000000000023</v>
      </c>
      <c r="J204" s="40">
        <v>198</v>
      </c>
      <c r="K204" s="47">
        <f t="shared" si="46"/>
        <v>990</v>
      </c>
      <c r="L204" s="40">
        <v>1</v>
      </c>
      <c r="N204" s="41">
        <f t="shared" si="47"/>
        <v>1934917632</v>
      </c>
      <c r="O204" s="41">
        <f t="shared" si="53"/>
        <v>1915568455680</v>
      </c>
      <c r="P204" s="41">
        <f t="shared" si="54"/>
        <v>41663699732272.992</v>
      </c>
      <c r="Q204" s="41">
        <f t="shared" si="55"/>
        <v>28.463892216315127</v>
      </c>
      <c r="R204" s="45">
        <f t="shared" si="48"/>
        <v>21.750044801966087</v>
      </c>
    </row>
    <row r="205" spans="1:18">
      <c r="A205" s="58">
        <f t="shared" si="42"/>
        <v>0.29800000000000015</v>
      </c>
      <c r="B205" s="58">
        <f t="shared" si="43"/>
        <v>3.9799999999999578</v>
      </c>
      <c r="C205" s="58">
        <f t="shared" si="44"/>
        <v>1.9899999999999789</v>
      </c>
      <c r="D205" s="58">
        <f t="shared" si="45"/>
        <v>1.9899999999999789</v>
      </c>
      <c r="E205" s="59">
        <f t="shared" si="49"/>
        <v>1.8880399999999877</v>
      </c>
      <c r="F205" s="50">
        <v>9.7050000000000001</v>
      </c>
      <c r="G205" s="60">
        <f t="shared" si="50"/>
        <v>7.4768272039997932</v>
      </c>
      <c r="H205" s="39">
        <f t="shared" si="51"/>
        <v>957180466911.04785</v>
      </c>
      <c r="I205" s="40">
        <f t="shared" si="52"/>
        <v>39.800000000000018</v>
      </c>
      <c r="J205" s="40">
        <v>199</v>
      </c>
      <c r="K205" s="47">
        <f t="shared" si="46"/>
        <v>995</v>
      </c>
      <c r="L205" s="40">
        <v>1</v>
      </c>
      <c r="N205" s="41">
        <f t="shared" si="47"/>
        <v>1934917632</v>
      </c>
      <c r="O205" s="41">
        <f t="shared" si="53"/>
        <v>1925243043840</v>
      </c>
      <c r="P205" s="41">
        <f t="shared" si="54"/>
        <v>47859023345552.391</v>
      </c>
      <c r="Q205" s="41">
        <f t="shared" si="55"/>
        <v>32.266842167781107</v>
      </c>
      <c r="R205" s="45">
        <f t="shared" si="48"/>
        <v>24.858691736963774</v>
      </c>
    </row>
    <row r="206" spans="1:18">
      <c r="A206" s="58">
        <f t="shared" si="42"/>
        <v>0.29900000000000015</v>
      </c>
      <c r="B206" s="58">
        <f t="shared" si="43"/>
        <v>3.9899999999999576</v>
      </c>
      <c r="C206" s="58">
        <f t="shared" si="44"/>
        <v>1.9949999999999788</v>
      </c>
      <c r="D206" s="58">
        <f t="shared" si="45"/>
        <v>1.9949999999999788</v>
      </c>
      <c r="E206" s="59">
        <f t="shared" si="49"/>
        <v>1.8940099999999878</v>
      </c>
      <c r="F206" s="50">
        <v>9.7050000000000001</v>
      </c>
      <c r="G206" s="60">
        <f t="shared" si="50"/>
        <v>7.5382071502497912</v>
      </c>
      <c r="H206" s="39">
        <f t="shared" si="51"/>
        <v>1099511627776.0146</v>
      </c>
      <c r="I206" s="40">
        <f t="shared" si="52"/>
        <v>40.000000000000021</v>
      </c>
      <c r="J206" s="48">
        <v>200</v>
      </c>
      <c r="K206" s="47">
        <f t="shared" si="46"/>
        <v>1000</v>
      </c>
      <c r="L206" s="40">
        <v>4</v>
      </c>
      <c r="N206" s="41">
        <f t="shared" si="47"/>
        <v>7739670528</v>
      </c>
      <c r="O206" s="41">
        <f t="shared" si="53"/>
        <v>7739670528000</v>
      </c>
      <c r="P206" s="41">
        <f t="shared" si="54"/>
        <v>54975581388800.734</v>
      </c>
      <c r="Q206" s="41">
        <f t="shared" si="55"/>
        <v>9.1448130063893416</v>
      </c>
      <c r="R206" s="45">
        <f t="shared" si="48"/>
        <v>7.1030906535251335</v>
      </c>
    </row>
    <row r="207" spans="1:18">
      <c r="A207" s="58">
        <f t="shared" si="42"/>
        <v>0.30000000000000016</v>
      </c>
      <c r="B207" s="58">
        <f t="shared" si="43"/>
        <v>3.9999999999999574</v>
      </c>
      <c r="C207" s="58">
        <f t="shared" si="44"/>
        <v>1.9999999999999787</v>
      </c>
      <c r="D207" s="58">
        <f t="shared" si="45"/>
        <v>1.9999999999999787</v>
      </c>
      <c r="E207" s="59">
        <f t="shared" si="49"/>
        <v>1.8999999999999875</v>
      </c>
      <c r="F207" s="50">
        <v>9.7050000000000001</v>
      </c>
      <c r="G207" s="60">
        <f t="shared" si="50"/>
        <v>7.5999999999997883</v>
      </c>
      <c r="H207" s="39">
        <f t="shared" si="51"/>
        <v>1263007198126.4204</v>
      </c>
      <c r="I207" s="40">
        <f t="shared" si="52"/>
        <v>40.200000000000017</v>
      </c>
      <c r="J207" s="40">
        <v>201</v>
      </c>
      <c r="K207" s="47">
        <f t="shared" si="46"/>
        <v>1005</v>
      </c>
      <c r="L207" s="40">
        <v>1</v>
      </c>
      <c r="N207" s="41">
        <f t="shared" si="47"/>
        <v>7739670528</v>
      </c>
      <c r="O207" s="41">
        <f t="shared" si="53"/>
        <v>7778368880640</v>
      </c>
      <c r="P207" s="41">
        <f t="shared" si="54"/>
        <v>63150359906321.023</v>
      </c>
      <c r="Q207" s="41">
        <f t="shared" si="55"/>
        <v>10.367385371695383</v>
      </c>
      <c r="R207" s="45">
        <f t="shared" si="48"/>
        <v>8.1187149742279967</v>
      </c>
    </row>
    <row r="208" spans="1:18">
      <c r="A208" s="58">
        <f t="shared" si="42"/>
        <v>0.30100000000000016</v>
      </c>
      <c r="B208" s="58">
        <f t="shared" si="43"/>
        <v>4.0099999999999572</v>
      </c>
      <c r="C208" s="58">
        <f t="shared" si="44"/>
        <v>2.0049999999999786</v>
      </c>
      <c r="D208" s="58">
        <f t="shared" si="45"/>
        <v>2.0049999999999786</v>
      </c>
      <c r="E208" s="59">
        <f t="shared" si="49"/>
        <v>1.9060099999999875</v>
      </c>
      <c r="F208" s="50">
        <v>9.7050000000000001</v>
      </c>
      <c r="G208" s="60">
        <f t="shared" si="50"/>
        <v>7.6622078502497866</v>
      </c>
      <c r="H208" s="39">
        <f t="shared" si="51"/>
        <v>1450814290837.2336</v>
      </c>
      <c r="I208" s="40">
        <f t="shared" si="52"/>
        <v>40.40000000000002</v>
      </c>
      <c r="J208" s="40">
        <v>202</v>
      </c>
      <c r="K208" s="47">
        <f t="shared" si="46"/>
        <v>1010</v>
      </c>
      <c r="L208" s="40">
        <v>1</v>
      </c>
      <c r="N208" s="41">
        <f t="shared" si="47"/>
        <v>7739670528</v>
      </c>
      <c r="O208" s="41">
        <f t="shared" si="53"/>
        <v>7817067233280</v>
      </c>
      <c r="P208" s="41">
        <f t="shared" si="54"/>
        <v>72540714541861.687</v>
      </c>
      <c r="Q208" s="41">
        <f t="shared" si="55"/>
        <v>11.753835082193358</v>
      </c>
      <c r="R208" s="45">
        <f t="shared" si="48"/>
        <v>9.2797864438251718</v>
      </c>
    </row>
    <row r="209" spans="1:18">
      <c r="A209" s="58">
        <f t="shared" si="42"/>
        <v>0.30200000000000016</v>
      </c>
      <c r="B209" s="58">
        <f t="shared" si="43"/>
        <v>4.0199999999999569</v>
      </c>
      <c r="C209" s="58">
        <f t="shared" si="44"/>
        <v>2.0099999999999785</v>
      </c>
      <c r="D209" s="58">
        <f t="shared" si="45"/>
        <v>2.0099999999999785</v>
      </c>
      <c r="E209" s="59">
        <f t="shared" si="49"/>
        <v>1.9120399999999873</v>
      </c>
      <c r="F209" s="50">
        <v>9.7050000000000001</v>
      </c>
      <c r="G209" s="60">
        <f t="shared" si="50"/>
        <v>7.7248328039997824</v>
      </c>
      <c r="H209" s="39">
        <f t="shared" si="51"/>
        <v>1666547989290.9199</v>
      </c>
      <c r="I209" s="40">
        <f t="shared" si="52"/>
        <v>40.600000000000023</v>
      </c>
      <c r="J209" s="40">
        <v>203</v>
      </c>
      <c r="K209" s="47">
        <f t="shared" si="46"/>
        <v>1015</v>
      </c>
      <c r="L209" s="40">
        <v>1</v>
      </c>
      <c r="N209" s="41">
        <f t="shared" si="47"/>
        <v>7739670528</v>
      </c>
      <c r="O209" s="41">
        <f t="shared" si="53"/>
        <v>7855765585920</v>
      </c>
      <c r="P209" s="41">
        <f t="shared" si="54"/>
        <v>83327399464546</v>
      </c>
      <c r="Q209" s="41">
        <f t="shared" si="55"/>
        <v>13.326182726193416</v>
      </c>
      <c r="R209" s="45">
        <f t="shared" si="48"/>
        <v>10.607164706377553</v>
      </c>
    </row>
    <row r="210" spans="1:18">
      <c r="A210" s="58">
        <f t="shared" si="42"/>
        <v>0.30300000000000016</v>
      </c>
      <c r="B210" s="58">
        <f t="shared" si="43"/>
        <v>4.0299999999999567</v>
      </c>
      <c r="C210" s="58">
        <f t="shared" si="44"/>
        <v>2.0149999999999784</v>
      </c>
      <c r="D210" s="58">
        <f t="shared" si="45"/>
        <v>2.0149999999999784</v>
      </c>
      <c r="E210" s="59">
        <f t="shared" si="49"/>
        <v>1.9180899999999874</v>
      </c>
      <c r="F210" s="50">
        <v>9.7050000000000001</v>
      </c>
      <c r="G210" s="60">
        <f t="shared" si="50"/>
        <v>7.7878769702497816</v>
      </c>
      <c r="H210" s="39">
        <f t="shared" si="51"/>
        <v>1914360933822.0964</v>
      </c>
      <c r="I210" s="40">
        <f t="shared" si="52"/>
        <v>40.800000000000018</v>
      </c>
      <c r="J210" s="40">
        <v>204</v>
      </c>
      <c r="K210" s="47">
        <f t="shared" si="46"/>
        <v>1020</v>
      </c>
      <c r="L210" s="40">
        <v>1</v>
      </c>
      <c r="N210" s="41">
        <f t="shared" si="47"/>
        <v>7739670528</v>
      </c>
      <c r="O210" s="41">
        <f t="shared" si="53"/>
        <v>7894463938560</v>
      </c>
      <c r="P210" s="41">
        <f t="shared" si="54"/>
        <v>95718046691104.828</v>
      </c>
      <c r="Q210" s="41">
        <f t="shared" si="55"/>
        <v>15.109414651375344</v>
      </c>
      <c r="R210" s="45">
        <f t="shared" si="48"/>
        <v>12.124705038372042</v>
      </c>
    </row>
    <row r="211" spans="1:18">
      <c r="A211" s="58">
        <f t="shared" si="42"/>
        <v>0.30400000000000016</v>
      </c>
      <c r="B211" s="58">
        <f t="shared" si="43"/>
        <v>4.0399999999999565</v>
      </c>
      <c r="C211" s="58">
        <f t="shared" si="44"/>
        <v>2.0199999999999783</v>
      </c>
      <c r="D211" s="58">
        <f t="shared" si="45"/>
        <v>2.0199999999999783</v>
      </c>
      <c r="E211" s="59">
        <f t="shared" si="49"/>
        <v>1.9241599999999872</v>
      </c>
      <c r="F211" s="50">
        <v>9.7050000000000001</v>
      </c>
      <c r="G211" s="60">
        <f t="shared" si="50"/>
        <v>7.8513424639997789</v>
      </c>
      <c r="H211" s="39">
        <f t="shared" si="51"/>
        <v>2199023255552.0303</v>
      </c>
      <c r="I211" s="40">
        <f t="shared" si="52"/>
        <v>41.000000000000021</v>
      </c>
      <c r="J211" s="40">
        <v>205</v>
      </c>
      <c r="K211" s="47">
        <f t="shared" si="46"/>
        <v>1025</v>
      </c>
      <c r="L211" s="40">
        <v>1</v>
      </c>
      <c r="N211" s="41">
        <f t="shared" si="47"/>
        <v>7739670528</v>
      </c>
      <c r="O211" s="41">
        <f t="shared" si="53"/>
        <v>7933162291200</v>
      </c>
      <c r="P211" s="41">
        <f t="shared" si="54"/>
        <v>109951162777601.52</v>
      </c>
      <c r="Q211" s="41">
        <f t="shared" si="55"/>
        <v>17.13188325928051</v>
      </c>
      <c r="R211" s="45">
        <f t="shared" si="48"/>
        <v>13.859689080049046</v>
      </c>
    </row>
    <row r="212" spans="1:18">
      <c r="A212" s="58">
        <f t="shared" si="42"/>
        <v>0.30500000000000016</v>
      </c>
      <c r="B212" s="58">
        <f t="shared" si="43"/>
        <v>4.0499999999999563</v>
      </c>
      <c r="C212" s="58">
        <f t="shared" si="44"/>
        <v>2.0249999999999782</v>
      </c>
      <c r="D212" s="58">
        <f t="shared" si="45"/>
        <v>2.0249999999999782</v>
      </c>
      <c r="E212" s="59">
        <f t="shared" si="49"/>
        <v>1.9302499999999871</v>
      </c>
      <c r="F212" s="50">
        <v>9.7050000000000001</v>
      </c>
      <c r="G212" s="60">
        <f t="shared" si="50"/>
        <v>7.9152314062497764</v>
      </c>
      <c r="H212" s="39">
        <f t="shared" si="51"/>
        <v>2526014396252.8413</v>
      </c>
      <c r="I212" s="40">
        <f t="shared" si="52"/>
        <v>41.200000000000024</v>
      </c>
      <c r="J212" s="40">
        <v>206</v>
      </c>
      <c r="K212" s="47">
        <f t="shared" si="46"/>
        <v>1030</v>
      </c>
      <c r="L212" s="40">
        <v>1</v>
      </c>
      <c r="N212" s="41">
        <f t="shared" si="47"/>
        <v>7739670528</v>
      </c>
      <c r="O212" s="41">
        <f t="shared" si="53"/>
        <v>7971860643840</v>
      </c>
      <c r="P212" s="41">
        <f t="shared" si="54"/>
        <v>126300719812642.06</v>
      </c>
      <c r="Q212" s="41">
        <f t="shared" si="55"/>
        <v>19.42576143835689</v>
      </c>
      <c r="R212" s="45">
        <f t="shared" si="48"/>
        <v>15.843317571066285</v>
      </c>
    </row>
    <row r="213" spans="1:18">
      <c r="A213" s="58">
        <f t="shared" si="42"/>
        <v>0.30600000000000016</v>
      </c>
      <c r="B213" s="58">
        <f t="shared" si="43"/>
        <v>4.0599999999999561</v>
      </c>
      <c r="C213" s="58">
        <f t="shared" si="44"/>
        <v>2.029999999999978</v>
      </c>
      <c r="D213" s="58">
        <f t="shared" si="45"/>
        <v>2.029999999999978</v>
      </c>
      <c r="E213" s="59">
        <f t="shared" si="49"/>
        <v>1.9363599999999872</v>
      </c>
      <c r="F213" s="50">
        <v>9.7050000000000001</v>
      </c>
      <c r="G213" s="60">
        <f t="shared" si="50"/>
        <v>7.9795459239997744</v>
      </c>
      <c r="H213" s="39">
        <f t="shared" si="51"/>
        <v>2901628581674.4678</v>
      </c>
      <c r="I213" s="40">
        <f t="shared" si="52"/>
        <v>41.40000000000002</v>
      </c>
      <c r="J213" s="40">
        <v>207</v>
      </c>
      <c r="K213" s="47">
        <f t="shared" si="46"/>
        <v>1035</v>
      </c>
      <c r="L213" s="40">
        <v>1</v>
      </c>
      <c r="N213" s="41">
        <f t="shared" si="47"/>
        <v>7739670528</v>
      </c>
      <c r="O213" s="41">
        <f t="shared" si="53"/>
        <v>8010558996480</v>
      </c>
      <c r="P213" s="41">
        <f t="shared" si="54"/>
        <v>145081429083723.37</v>
      </c>
      <c r="Q213" s="41">
        <f t="shared" si="55"/>
        <v>22.027558471727172</v>
      </c>
      <c r="R213" s="45">
        <f t="shared" si="48"/>
        <v>18.111274025629804</v>
      </c>
    </row>
    <row r="214" spans="1:18">
      <c r="A214" s="58">
        <f t="shared" si="42"/>
        <v>0.30700000000000016</v>
      </c>
      <c r="B214" s="58">
        <f t="shared" si="43"/>
        <v>4.0699999999999559</v>
      </c>
      <c r="C214" s="58">
        <f t="shared" si="44"/>
        <v>2.0349999999999779</v>
      </c>
      <c r="D214" s="58">
        <f t="shared" si="45"/>
        <v>2.0349999999999779</v>
      </c>
      <c r="E214" s="59">
        <f t="shared" si="49"/>
        <v>1.9424899999999869</v>
      </c>
      <c r="F214" s="50">
        <v>9.7050000000000001</v>
      </c>
      <c r="G214" s="60">
        <f t="shared" si="50"/>
        <v>8.0442881502497716</v>
      </c>
      <c r="H214" s="39">
        <f t="shared" si="51"/>
        <v>3333095978581.8413</v>
      </c>
      <c r="I214" s="40">
        <f t="shared" si="52"/>
        <v>41.600000000000023</v>
      </c>
      <c r="J214" s="40">
        <v>208</v>
      </c>
      <c r="K214" s="47">
        <f t="shared" si="46"/>
        <v>1040</v>
      </c>
      <c r="L214" s="40">
        <v>1</v>
      </c>
      <c r="N214" s="41">
        <f t="shared" si="47"/>
        <v>7739670528</v>
      </c>
      <c r="O214" s="41">
        <f t="shared" si="53"/>
        <v>8049257349120</v>
      </c>
      <c r="P214" s="41">
        <f t="shared" si="54"/>
        <v>166654798929092.06</v>
      </c>
      <c r="Q214" s="41">
        <f t="shared" si="55"/>
        <v>24.978705751771123</v>
      </c>
      <c r="R214" s="45">
        <f t="shared" si="48"/>
        <v>20.704369571102347</v>
      </c>
    </row>
    <row r="215" spans="1:18">
      <c r="A215" s="58">
        <f t="shared" si="42"/>
        <v>0.30800000000000016</v>
      </c>
      <c r="B215" s="58">
        <f t="shared" si="43"/>
        <v>4.0799999999999557</v>
      </c>
      <c r="C215" s="58">
        <f t="shared" si="44"/>
        <v>2.0399999999999778</v>
      </c>
      <c r="D215" s="58">
        <f t="shared" si="45"/>
        <v>2.0399999999999778</v>
      </c>
      <c r="E215" s="59">
        <f t="shared" si="49"/>
        <v>1.9486399999999868</v>
      </c>
      <c r="F215" s="50">
        <v>9.7050000000000001</v>
      </c>
      <c r="G215" s="60">
        <f t="shared" si="50"/>
        <v>8.1094602239997684</v>
      </c>
      <c r="H215" s="39">
        <f t="shared" si="51"/>
        <v>3828721867644.1943</v>
      </c>
      <c r="I215" s="40">
        <f t="shared" si="52"/>
        <v>41.800000000000018</v>
      </c>
      <c r="J215" s="40">
        <v>209</v>
      </c>
      <c r="K215" s="47">
        <f t="shared" si="46"/>
        <v>1045</v>
      </c>
      <c r="L215" s="40">
        <v>1</v>
      </c>
      <c r="N215" s="41">
        <f t="shared" si="47"/>
        <v>7739670528</v>
      </c>
      <c r="O215" s="41">
        <f t="shared" si="53"/>
        <v>8087955701760</v>
      </c>
      <c r="P215" s="41">
        <f t="shared" si="54"/>
        <v>191436093382209.72</v>
      </c>
      <c r="Q215" s="41">
        <f t="shared" si="55"/>
        <v>28.32622176497139</v>
      </c>
      <c r="R215" s="45">
        <f t="shared" si="48"/>
        <v>23.669280649070789</v>
      </c>
    </row>
    <row r="216" spans="1:18">
      <c r="A216" s="58">
        <f t="shared" si="42"/>
        <v>0.30900000000000016</v>
      </c>
      <c r="B216" s="58">
        <f t="shared" si="43"/>
        <v>4.0899999999999554</v>
      </c>
      <c r="C216" s="58">
        <f t="shared" si="44"/>
        <v>2.0449999999999777</v>
      </c>
      <c r="D216" s="58">
        <f t="shared" si="45"/>
        <v>2.0449999999999777</v>
      </c>
      <c r="E216" s="59">
        <f t="shared" si="49"/>
        <v>1.9548099999999868</v>
      </c>
      <c r="F216" s="50">
        <v>9.7050000000000001</v>
      </c>
      <c r="G216" s="60">
        <f t="shared" si="50"/>
        <v>8.1750642902497663</v>
      </c>
      <c r="H216" s="39">
        <f t="shared" si="51"/>
        <v>4398046511104.0615</v>
      </c>
      <c r="I216" s="40">
        <f t="shared" si="52"/>
        <v>42.000000000000021</v>
      </c>
      <c r="J216" s="48">
        <v>210</v>
      </c>
      <c r="K216" s="47">
        <f t="shared" si="46"/>
        <v>1050</v>
      </c>
      <c r="L216" s="40">
        <v>4</v>
      </c>
      <c r="N216" s="41">
        <f t="shared" si="47"/>
        <v>30958682112</v>
      </c>
      <c r="O216" s="41">
        <f t="shared" si="53"/>
        <v>32506616217600</v>
      </c>
      <c r="P216" s="41">
        <f t="shared" si="54"/>
        <v>219902325555203.06</v>
      </c>
      <c r="Q216" s="41">
        <f t="shared" si="55"/>
        <v>8.0308667739285493</v>
      </c>
      <c r="R216" s="45">
        <f t="shared" si="48"/>
        <v>6.764848241452512</v>
      </c>
    </row>
    <row r="217" spans="1:18">
      <c r="A217" s="58">
        <f t="shared" si="42"/>
        <v>0.31000000000000016</v>
      </c>
      <c r="B217" s="58">
        <f t="shared" si="43"/>
        <v>4.0999999999999552</v>
      </c>
      <c r="C217" s="58">
        <f t="shared" si="44"/>
        <v>2.0499999999999776</v>
      </c>
      <c r="D217" s="58">
        <f t="shared" si="45"/>
        <v>2.0499999999999776</v>
      </c>
      <c r="E217" s="59">
        <f t="shared" si="49"/>
        <v>1.9609999999999865</v>
      </c>
      <c r="F217" s="50">
        <v>9.7050000000000001</v>
      </c>
      <c r="G217" s="60">
        <f t="shared" si="50"/>
        <v>8.241102499999764</v>
      </c>
      <c r="H217" s="39">
        <f t="shared" si="51"/>
        <v>5052028792505.6846</v>
      </c>
      <c r="I217" s="40">
        <f t="shared" si="52"/>
        <v>42.200000000000017</v>
      </c>
      <c r="J217" s="40">
        <v>211</v>
      </c>
      <c r="K217" s="47">
        <f t="shared" si="46"/>
        <v>1055</v>
      </c>
      <c r="L217" s="40">
        <v>1</v>
      </c>
      <c r="N217" s="41">
        <f t="shared" si="47"/>
        <v>30958682112</v>
      </c>
      <c r="O217" s="41">
        <f t="shared" si="53"/>
        <v>32661409628160</v>
      </c>
      <c r="P217" s="41">
        <f t="shared" si="54"/>
        <v>252601439625284.22</v>
      </c>
      <c r="Q217" s="41">
        <f t="shared" si="55"/>
        <v>9.1077504144574757</v>
      </c>
      <c r="R217" s="45">
        <f t="shared" si="48"/>
        <v>7.7339417527006065</v>
      </c>
    </row>
    <row r="218" spans="1:18">
      <c r="A218" s="58">
        <f t="shared" si="42"/>
        <v>0.31100000000000017</v>
      </c>
      <c r="B218" s="58">
        <f t="shared" si="43"/>
        <v>4.109999999999955</v>
      </c>
      <c r="C218" s="58">
        <f t="shared" si="44"/>
        <v>2.0549999999999775</v>
      </c>
      <c r="D218" s="58">
        <f t="shared" si="45"/>
        <v>2.0549999999999775</v>
      </c>
      <c r="E218" s="59">
        <f t="shared" si="49"/>
        <v>1.9672099999999866</v>
      </c>
      <c r="F218" s="50">
        <v>9.7050000000000001</v>
      </c>
      <c r="G218" s="60">
        <f t="shared" si="50"/>
        <v>8.3075770102497604</v>
      </c>
      <c r="H218" s="39">
        <f t="shared" si="51"/>
        <v>5803257163348.9385</v>
      </c>
      <c r="I218" s="40">
        <f t="shared" si="52"/>
        <v>42.40000000000002</v>
      </c>
      <c r="J218" s="40">
        <v>212</v>
      </c>
      <c r="K218" s="47">
        <f t="shared" si="46"/>
        <v>1060</v>
      </c>
      <c r="L218" s="40">
        <v>1</v>
      </c>
      <c r="N218" s="41">
        <f t="shared" si="47"/>
        <v>30958682112</v>
      </c>
      <c r="O218" s="41">
        <f t="shared" si="53"/>
        <v>32816203038720</v>
      </c>
      <c r="P218" s="41">
        <f t="shared" si="54"/>
        <v>290162858167446.94</v>
      </c>
      <c r="Q218" s="41">
        <f t="shared" si="55"/>
        <v>10.329389505357057</v>
      </c>
      <c r="R218" s="45">
        <f t="shared" si="48"/>
        <v>8.8420606681730476</v>
      </c>
    </row>
    <row r="219" spans="1:18">
      <c r="A219" s="58">
        <f t="shared" si="42"/>
        <v>0.31200000000000017</v>
      </c>
      <c r="B219" s="58">
        <f t="shared" si="43"/>
        <v>4.1199999999999548</v>
      </c>
      <c r="C219" s="58">
        <f t="shared" si="44"/>
        <v>2.0599999999999774</v>
      </c>
      <c r="D219" s="58">
        <f t="shared" si="45"/>
        <v>2.0599999999999774</v>
      </c>
      <c r="E219" s="59">
        <f t="shared" si="49"/>
        <v>1.9734399999999863</v>
      </c>
      <c r="F219" s="50">
        <v>9.7050000000000001</v>
      </c>
      <c r="G219" s="60">
        <f t="shared" si="50"/>
        <v>8.3744899839997569</v>
      </c>
      <c r="H219" s="39">
        <f t="shared" si="51"/>
        <v>6666191957163.6846</v>
      </c>
      <c r="I219" s="40">
        <f t="shared" si="52"/>
        <v>42.600000000000023</v>
      </c>
      <c r="J219" s="40">
        <v>213</v>
      </c>
      <c r="K219" s="47">
        <f t="shared" si="46"/>
        <v>1065</v>
      </c>
      <c r="L219" s="40">
        <v>1</v>
      </c>
      <c r="N219" s="41">
        <f t="shared" si="47"/>
        <v>30958682112</v>
      </c>
      <c r="O219" s="41">
        <f t="shared" si="53"/>
        <v>32970996449280</v>
      </c>
      <c r="P219" s="41">
        <f t="shared" si="54"/>
        <v>333309597858184.25</v>
      </c>
      <c r="Q219" s="41">
        <f t="shared" si="55"/>
        <v>11.715286646777253</v>
      </c>
      <c r="R219" s="45">
        <f t="shared" si="48"/>
        <v>10.109175753026502</v>
      </c>
    </row>
    <row r="220" spans="1:18">
      <c r="A220" s="58">
        <f t="shared" si="42"/>
        <v>0.31300000000000017</v>
      </c>
      <c r="B220" s="58">
        <f t="shared" si="43"/>
        <v>4.1299999999999546</v>
      </c>
      <c r="C220" s="58">
        <f t="shared" si="44"/>
        <v>2.0649999999999773</v>
      </c>
      <c r="D220" s="58">
        <f t="shared" si="45"/>
        <v>2.0649999999999773</v>
      </c>
      <c r="E220" s="59">
        <f t="shared" si="49"/>
        <v>1.9796899999999864</v>
      </c>
      <c r="F220" s="50">
        <v>9.7050000000000001</v>
      </c>
      <c r="G220" s="60">
        <f t="shared" si="50"/>
        <v>8.4418435902497553</v>
      </c>
      <c r="H220" s="39">
        <f t="shared" si="51"/>
        <v>7657443735288.3906</v>
      </c>
      <c r="I220" s="40">
        <f t="shared" si="52"/>
        <v>42.800000000000026</v>
      </c>
      <c r="J220" s="40">
        <v>214</v>
      </c>
      <c r="K220" s="47">
        <f t="shared" si="46"/>
        <v>1070</v>
      </c>
      <c r="L220" s="40">
        <v>1</v>
      </c>
      <c r="N220" s="41">
        <f t="shared" si="47"/>
        <v>30958682112</v>
      </c>
      <c r="O220" s="41">
        <f t="shared" si="53"/>
        <v>33125789859840</v>
      </c>
      <c r="P220" s="41">
        <f t="shared" si="54"/>
        <v>382872186764419.5</v>
      </c>
      <c r="Q220" s="41">
        <f t="shared" si="55"/>
        <v>13.28757762517135</v>
      </c>
      <c r="R220" s="45">
        <f t="shared" si="48"/>
        <v>11.558130036578962</v>
      </c>
    </row>
    <row r="221" spans="1:18">
      <c r="A221" s="58">
        <f t="shared" si="42"/>
        <v>0.31400000000000017</v>
      </c>
      <c r="B221" s="58">
        <f t="shared" si="43"/>
        <v>4.1399999999999544</v>
      </c>
      <c r="C221" s="58">
        <f t="shared" si="44"/>
        <v>2.0699999999999772</v>
      </c>
      <c r="D221" s="58">
        <f t="shared" si="45"/>
        <v>2.0699999999999772</v>
      </c>
      <c r="E221" s="59">
        <f t="shared" si="49"/>
        <v>1.9859599999999862</v>
      </c>
      <c r="F221" s="50">
        <v>9.7050000000000001</v>
      </c>
      <c r="G221" s="60">
        <f t="shared" si="50"/>
        <v>8.5096400039997526</v>
      </c>
      <c r="H221" s="39">
        <f t="shared" si="51"/>
        <v>8796093022208.127</v>
      </c>
      <c r="I221" s="40">
        <f t="shared" si="52"/>
        <v>43.000000000000021</v>
      </c>
      <c r="J221" s="40">
        <v>215</v>
      </c>
      <c r="K221" s="47">
        <f t="shared" si="46"/>
        <v>1075</v>
      </c>
      <c r="L221" s="40">
        <v>1</v>
      </c>
      <c r="N221" s="41">
        <f t="shared" si="47"/>
        <v>30958682112</v>
      </c>
      <c r="O221" s="41">
        <f t="shared" si="53"/>
        <v>33280583270400</v>
      </c>
      <c r="P221" s="41">
        <f t="shared" si="54"/>
        <v>439804651110406.37</v>
      </c>
      <c r="Q221" s="41">
        <f t="shared" si="55"/>
        <v>15.071387658529652</v>
      </c>
      <c r="R221" s="45">
        <f t="shared" si="48"/>
        <v>13.215052378651427</v>
      </c>
    </row>
    <row r="222" spans="1:18">
      <c r="A222" s="58">
        <f t="shared" si="42"/>
        <v>0.31500000000000017</v>
      </c>
      <c r="B222" s="58">
        <f t="shared" si="43"/>
        <v>4.1499999999999542</v>
      </c>
      <c r="C222" s="58">
        <f t="shared" si="44"/>
        <v>2.0749999999999771</v>
      </c>
      <c r="D222" s="58">
        <f t="shared" si="45"/>
        <v>2.0749999999999771</v>
      </c>
      <c r="E222" s="59">
        <f t="shared" si="49"/>
        <v>1.9922499999999861</v>
      </c>
      <c r="F222" s="50">
        <v>9.7050000000000001</v>
      </c>
      <c r="G222" s="60">
        <f t="shared" si="50"/>
        <v>8.5778814062497517</v>
      </c>
      <c r="H222" s="39">
        <f t="shared" si="51"/>
        <v>10104057585011.373</v>
      </c>
      <c r="I222" s="40">
        <f t="shared" si="52"/>
        <v>43.200000000000024</v>
      </c>
      <c r="J222" s="40">
        <v>216</v>
      </c>
      <c r="K222" s="47">
        <f t="shared" si="46"/>
        <v>1080</v>
      </c>
      <c r="L222" s="40">
        <v>1</v>
      </c>
      <c r="N222" s="41">
        <f t="shared" si="47"/>
        <v>30958682112</v>
      </c>
      <c r="O222" s="41">
        <f t="shared" si="53"/>
        <v>33435376680960</v>
      </c>
      <c r="P222" s="41">
        <f t="shared" si="54"/>
        <v>505202879250568.62</v>
      </c>
      <c r="Q222" s="41">
        <f t="shared" si="55"/>
        <v>17.095235930546487</v>
      </c>
      <c r="R222" s="45">
        <f t="shared" si="48"/>
        <v>15.109830646479894</v>
      </c>
    </row>
    <row r="223" spans="1:18">
      <c r="A223" s="58">
        <f t="shared" si="42"/>
        <v>0.31600000000000017</v>
      </c>
      <c r="B223" s="58">
        <f t="shared" si="43"/>
        <v>4.159999999999954</v>
      </c>
      <c r="C223" s="58">
        <f t="shared" si="44"/>
        <v>2.079999999999977</v>
      </c>
      <c r="D223" s="58">
        <f t="shared" si="45"/>
        <v>2.079999999999977</v>
      </c>
      <c r="E223" s="59">
        <f t="shared" si="49"/>
        <v>1.9985599999999861</v>
      </c>
      <c r="F223" s="50">
        <v>9.7050000000000001</v>
      </c>
      <c r="G223" s="60">
        <f t="shared" si="50"/>
        <v>8.6465699839997487</v>
      </c>
      <c r="H223" s="39">
        <f t="shared" si="51"/>
        <v>11606514326697.883</v>
      </c>
      <c r="I223" s="40">
        <f t="shared" si="52"/>
        <v>43.400000000000027</v>
      </c>
      <c r="J223" s="40">
        <v>217</v>
      </c>
      <c r="K223" s="47">
        <f t="shared" si="46"/>
        <v>1085</v>
      </c>
      <c r="L223" s="40">
        <v>1</v>
      </c>
      <c r="N223" s="41">
        <f t="shared" si="47"/>
        <v>30958682112</v>
      </c>
      <c r="O223" s="41">
        <f t="shared" si="53"/>
        <v>33590170091520</v>
      </c>
      <c r="P223" s="41">
        <f t="shared" si="54"/>
        <v>580325716334894.12</v>
      </c>
      <c r="Q223" s="41">
        <f t="shared" si="55"/>
        <v>19.391494971166974</v>
      </c>
      <c r="R223" s="45">
        <f t="shared" si="48"/>
        <v>17.276653102789741</v>
      </c>
    </row>
    <row r="224" spans="1:18">
      <c r="A224" s="58">
        <f t="shared" si="42"/>
        <v>0.31700000000000017</v>
      </c>
      <c r="B224" s="58">
        <f t="shared" si="43"/>
        <v>4.1699999999999537</v>
      </c>
      <c r="C224" s="58">
        <f t="shared" si="44"/>
        <v>2.0849999999999769</v>
      </c>
      <c r="D224" s="58">
        <f t="shared" si="45"/>
        <v>2.0849999999999769</v>
      </c>
      <c r="E224" s="59">
        <f t="shared" si="49"/>
        <v>2.0048899999999859</v>
      </c>
      <c r="F224" s="50">
        <v>9.7050000000000001</v>
      </c>
      <c r="G224" s="60">
        <f t="shared" si="50"/>
        <v>8.7157079302497458</v>
      </c>
      <c r="H224" s="39">
        <f t="shared" si="51"/>
        <v>13332383914327.375</v>
      </c>
      <c r="I224" s="40">
        <f t="shared" si="52"/>
        <v>43.600000000000023</v>
      </c>
      <c r="J224" s="40">
        <v>218</v>
      </c>
      <c r="K224" s="47">
        <f t="shared" si="46"/>
        <v>1090</v>
      </c>
      <c r="L224" s="40">
        <v>1</v>
      </c>
      <c r="N224" s="41">
        <f t="shared" si="47"/>
        <v>30958682112</v>
      </c>
      <c r="O224" s="41">
        <f t="shared" si="53"/>
        <v>33744963502080</v>
      </c>
      <c r="P224" s="41">
        <f t="shared" si="54"/>
        <v>666619195716368.75</v>
      </c>
      <c r="Q224" s="41">
        <f t="shared" si="55"/>
        <v>21.996912332974482</v>
      </c>
      <c r="R224" s="45">
        <f t="shared" si="48"/>
        <v>19.7546278476573</v>
      </c>
    </row>
    <row r="225" spans="1:18">
      <c r="A225" s="58">
        <f t="shared" si="42"/>
        <v>0.31800000000000017</v>
      </c>
      <c r="B225" s="58">
        <f t="shared" si="43"/>
        <v>4.1799999999999535</v>
      </c>
      <c r="C225" s="58">
        <f t="shared" si="44"/>
        <v>2.0899999999999768</v>
      </c>
      <c r="D225" s="58">
        <f t="shared" si="45"/>
        <v>2.0899999999999768</v>
      </c>
      <c r="E225" s="59">
        <f t="shared" si="49"/>
        <v>2.0112399999999857</v>
      </c>
      <c r="F225" s="50">
        <v>9.7050000000000001</v>
      </c>
      <c r="G225" s="60">
        <f t="shared" si="50"/>
        <v>8.7852974439997418</v>
      </c>
      <c r="H225" s="39">
        <f t="shared" si="51"/>
        <v>15314887470576.785</v>
      </c>
      <c r="I225" s="40">
        <f t="shared" si="52"/>
        <v>43.800000000000026</v>
      </c>
      <c r="J225" s="40">
        <v>219</v>
      </c>
      <c r="K225" s="47">
        <f t="shared" si="46"/>
        <v>1095</v>
      </c>
      <c r="L225" s="40">
        <v>1</v>
      </c>
      <c r="N225" s="41">
        <f t="shared" si="47"/>
        <v>30958682112</v>
      </c>
      <c r="O225" s="41">
        <f t="shared" si="53"/>
        <v>33899756912640</v>
      </c>
      <c r="P225" s="41">
        <f t="shared" si="54"/>
        <v>765744373528839.25</v>
      </c>
      <c r="Q225" s="41">
        <f t="shared" si="55"/>
        <v>24.953203026436629</v>
      </c>
      <c r="R225" s="45">
        <f t="shared" si="48"/>
        <v>22.588491578336974</v>
      </c>
    </row>
    <row r="226" spans="1:18">
      <c r="A226" s="58">
        <f t="shared" ref="A226:A289" si="56">A225+0.1%</f>
        <v>0.31900000000000017</v>
      </c>
      <c r="B226" s="58">
        <f t="shared" ref="B226:B289" si="57">B225+1%</f>
        <v>4.1899999999999533</v>
      </c>
      <c r="C226" s="58">
        <f t="shared" ref="C226:C289" si="58">C225+0.5%</f>
        <v>2.0949999999999767</v>
      </c>
      <c r="D226" s="58">
        <f t="shared" ref="D226:D289" si="59">D225+0.5%</f>
        <v>2.0949999999999767</v>
      </c>
      <c r="E226" s="59">
        <f t="shared" si="49"/>
        <v>2.0176099999999857</v>
      </c>
      <c r="F226" s="50">
        <v>9.7050000000000001</v>
      </c>
      <c r="G226" s="60">
        <f t="shared" si="50"/>
        <v>8.8553407302497398</v>
      </c>
      <c r="H226" s="39">
        <f t="shared" si="51"/>
        <v>17592186044416.258</v>
      </c>
      <c r="I226" s="40">
        <f t="shared" si="52"/>
        <v>44.000000000000021</v>
      </c>
      <c r="J226" s="48">
        <v>220</v>
      </c>
      <c r="K226" s="47">
        <f t="shared" si="46"/>
        <v>1100</v>
      </c>
      <c r="L226" s="40">
        <v>4</v>
      </c>
      <c r="N226" s="41">
        <f t="shared" si="47"/>
        <v>123834728448</v>
      </c>
      <c r="O226" s="41">
        <f t="shared" si="53"/>
        <v>136218201292800</v>
      </c>
      <c r="P226" s="41">
        <f t="shared" si="54"/>
        <v>879609302220812.87</v>
      </c>
      <c r="Q226" s="41">
        <f t="shared" si="55"/>
        <v>7.0769305821779565</v>
      </c>
      <c r="R226" s="45">
        <f t="shared" si="48"/>
        <v>6.4573551395683113</v>
      </c>
    </row>
    <row r="227" spans="1:18">
      <c r="A227" s="58">
        <f t="shared" si="56"/>
        <v>0.32000000000000017</v>
      </c>
      <c r="B227" s="58">
        <f t="shared" si="57"/>
        <v>4.1999999999999531</v>
      </c>
      <c r="C227" s="58">
        <f t="shared" si="58"/>
        <v>2.0999999999999766</v>
      </c>
      <c r="D227" s="58">
        <f t="shared" si="59"/>
        <v>2.0999999999999766</v>
      </c>
      <c r="E227" s="59">
        <f t="shared" si="49"/>
        <v>2.0239999999999854</v>
      </c>
      <c r="F227" s="50">
        <v>9.7050000000000001</v>
      </c>
      <c r="G227" s="60">
        <f t="shared" si="50"/>
        <v>8.9258399999997362</v>
      </c>
      <c r="H227" s="39">
        <f t="shared" si="51"/>
        <v>20208115170022.754</v>
      </c>
      <c r="I227" s="40">
        <f t="shared" si="52"/>
        <v>44.200000000000024</v>
      </c>
      <c r="J227" s="40">
        <v>221</v>
      </c>
      <c r="K227" s="47">
        <f t="shared" si="46"/>
        <v>1105</v>
      </c>
      <c r="L227" s="40">
        <v>1</v>
      </c>
      <c r="N227" s="41">
        <f t="shared" si="47"/>
        <v>123834728448</v>
      </c>
      <c r="O227" s="41">
        <f t="shared" si="53"/>
        <v>136837374935040</v>
      </c>
      <c r="P227" s="41">
        <f t="shared" si="54"/>
        <v>1010405758501137.7</v>
      </c>
      <c r="Q227" s="41">
        <f t="shared" si="55"/>
        <v>8.028557472346348</v>
      </c>
      <c r="R227" s="45">
        <f t="shared" si="48"/>
        <v>7.3839896371937979</v>
      </c>
    </row>
    <row r="228" spans="1:18">
      <c r="A228" s="58">
        <f t="shared" si="56"/>
        <v>0.32100000000000017</v>
      </c>
      <c r="B228" s="58">
        <f t="shared" si="57"/>
        <v>4.2099999999999529</v>
      </c>
      <c r="C228" s="58">
        <f t="shared" si="58"/>
        <v>2.1049999999999764</v>
      </c>
      <c r="D228" s="58">
        <f t="shared" si="59"/>
        <v>2.1049999999999764</v>
      </c>
      <c r="E228" s="59">
        <f t="shared" si="49"/>
        <v>2.0304099999999856</v>
      </c>
      <c r="F228" s="50">
        <v>9.7050000000000001</v>
      </c>
      <c r="G228" s="60">
        <f t="shared" si="50"/>
        <v>8.9967974702497351</v>
      </c>
      <c r="H228" s="39">
        <f t="shared" si="51"/>
        <v>23213028653395.766</v>
      </c>
      <c r="I228" s="40">
        <f t="shared" si="52"/>
        <v>44.40000000000002</v>
      </c>
      <c r="J228" s="40">
        <v>222</v>
      </c>
      <c r="K228" s="47">
        <f t="shared" si="46"/>
        <v>1110</v>
      </c>
      <c r="L228" s="40">
        <v>1</v>
      </c>
      <c r="N228" s="41">
        <f t="shared" si="47"/>
        <v>123834728448</v>
      </c>
      <c r="O228" s="41">
        <f t="shared" si="53"/>
        <v>137456548577280</v>
      </c>
      <c r="P228" s="41">
        <f t="shared" si="54"/>
        <v>1160651432669788.2</v>
      </c>
      <c r="Q228" s="41">
        <f t="shared" si="55"/>
        <v>9.10843938589597</v>
      </c>
      <c r="R228" s="45">
        <f t="shared" si="48"/>
        <v>8.4437696470841743</v>
      </c>
    </row>
    <row r="229" spans="1:18">
      <c r="A229" s="58">
        <f t="shared" si="56"/>
        <v>0.32200000000000017</v>
      </c>
      <c r="B229" s="58">
        <f t="shared" si="57"/>
        <v>4.2199999999999527</v>
      </c>
      <c r="C229" s="58">
        <f t="shared" si="58"/>
        <v>2.1099999999999763</v>
      </c>
      <c r="D229" s="58">
        <f t="shared" si="59"/>
        <v>2.1099999999999763</v>
      </c>
      <c r="E229" s="59">
        <f t="shared" si="49"/>
        <v>2.0368399999999851</v>
      </c>
      <c r="F229" s="50">
        <v>9.7050000000000001</v>
      </c>
      <c r="G229" s="60">
        <f t="shared" si="50"/>
        <v>9.0682153639997303</v>
      </c>
      <c r="H229" s="39">
        <f t="shared" si="51"/>
        <v>26664767828654.762</v>
      </c>
      <c r="I229" s="40">
        <f t="shared" si="52"/>
        <v>44.600000000000023</v>
      </c>
      <c r="J229" s="40">
        <v>223</v>
      </c>
      <c r="K229" s="47">
        <f t="shared" si="46"/>
        <v>1115</v>
      </c>
      <c r="L229" s="40">
        <v>1</v>
      </c>
      <c r="N229" s="41">
        <f t="shared" si="47"/>
        <v>123834728448</v>
      </c>
      <c r="O229" s="41">
        <f t="shared" si="53"/>
        <v>138075722219520</v>
      </c>
      <c r="P229" s="41">
        <f t="shared" si="54"/>
        <v>1333238391432738</v>
      </c>
      <c r="Q229" s="41">
        <f t="shared" si="55"/>
        <v>10.333898733192598</v>
      </c>
      <c r="R229" s="45">
        <f t="shared" si="48"/>
        <v>9.6558494860746471</v>
      </c>
    </row>
    <row r="230" spans="1:18">
      <c r="A230" s="58">
        <f t="shared" si="56"/>
        <v>0.32300000000000018</v>
      </c>
      <c r="B230" s="58">
        <f t="shared" si="57"/>
        <v>4.2299999999999525</v>
      </c>
      <c r="C230" s="58">
        <f t="shared" si="58"/>
        <v>2.1149999999999762</v>
      </c>
      <c r="D230" s="58">
        <f t="shared" si="59"/>
        <v>2.1149999999999762</v>
      </c>
      <c r="E230" s="59">
        <f t="shared" si="49"/>
        <v>2.0432899999999852</v>
      </c>
      <c r="F230" s="50">
        <v>9.7050000000000001</v>
      </c>
      <c r="G230" s="60">
        <f t="shared" si="50"/>
        <v>9.1400959102497286</v>
      </c>
      <c r="H230" s="39">
        <f t="shared" si="51"/>
        <v>30629774941153.586</v>
      </c>
      <c r="I230" s="40">
        <f t="shared" si="52"/>
        <v>44.800000000000026</v>
      </c>
      <c r="J230" s="40">
        <v>224</v>
      </c>
      <c r="K230" s="47">
        <f t="shared" si="46"/>
        <v>1120</v>
      </c>
      <c r="L230" s="40">
        <v>1</v>
      </c>
      <c r="N230" s="41">
        <f t="shared" si="47"/>
        <v>123834728448</v>
      </c>
      <c r="O230" s="41">
        <f t="shared" si="53"/>
        <v>138694895861760</v>
      </c>
      <c r="P230" s="41">
        <f t="shared" si="54"/>
        <v>1531488747057679.2</v>
      </c>
      <c r="Q230" s="41">
        <f t="shared" si="55"/>
        <v>11.724602238460921</v>
      </c>
      <c r="R230" s="45">
        <f t="shared" si="48"/>
        <v>11.04214208851741</v>
      </c>
    </row>
    <row r="231" spans="1:18">
      <c r="A231" s="58">
        <f t="shared" si="56"/>
        <v>0.32400000000000018</v>
      </c>
      <c r="B231" s="58">
        <f t="shared" si="57"/>
        <v>4.2399999999999523</v>
      </c>
      <c r="C231" s="58">
        <f t="shared" si="58"/>
        <v>2.1199999999999761</v>
      </c>
      <c r="D231" s="58">
        <f t="shared" si="59"/>
        <v>2.1199999999999761</v>
      </c>
      <c r="E231" s="59">
        <f t="shared" si="49"/>
        <v>2.0497599999999849</v>
      </c>
      <c r="F231" s="50">
        <v>9.7050000000000001</v>
      </c>
      <c r="G231" s="60">
        <f t="shared" si="50"/>
        <v>9.2124413439997248</v>
      </c>
      <c r="H231" s="39">
        <f t="shared" si="51"/>
        <v>35184372088832.539</v>
      </c>
      <c r="I231" s="40">
        <f t="shared" si="52"/>
        <v>45.000000000000028</v>
      </c>
      <c r="J231" s="40">
        <v>225</v>
      </c>
      <c r="K231" s="47">
        <f t="shared" si="46"/>
        <v>1125</v>
      </c>
      <c r="L231" s="40">
        <v>1</v>
      </c>
      <c r="N231" s="41">
        <f t="shared" si="47"/>
        <v>123834728448</v>
      </c>
      <c r="O231" s="41">
        <f t="shared" si="53"/>
        <v>139314069504000</v>
      </c>
      <c r="P231" s="41">
        <f t="shared" si="54"/>
        <v>1759218604441627</v>
      </c>
      <c r="Q231" s="41">
        <f t="shared" si="55"/>
        <v>13.302878809858022</v>
      </c>
      <c r="R231" s="45">
        <f t="shared" si="48"/>
        <v>12.627716717378041</v>
      </c>
    </row>
    <row r="232" spans="1:18">
      <c r="A232" s="58">
        <f t="shared" si="56"/>
        <v>0.32500000000000018</v>
      </c>
      <c r="B232" s="58">
        <f t="shared" si="57"/>
        <v>4.249999999999952</v>
      </c>
      <c r="C232" s="58">
        <f t="shared" si="58"/>
        <v>2.124999999999976</v>
      </c>
      <c r="D232" s="58">
        <f t="shared" si="59"/>
        <v>2.124999999999976</v>
      </c>
      <c r="E232" s="59">
        <f t="shared" si="49"/>
        <v>2.0562499999999853</v>
      </c>
      <c r="F232" s="50">
        <v>9.7050000000000001</v>
      </c>
      <c r="G232" s="60">
        <f t="shared" si="50"/>
        <v>9.285253906249725</v>
      </c>
      <c r="H232" s="39">
        <f t="shared" si="51"/>
        <v>40416230340045.523</v>
      </c>
      <c r="I232" s="40">
        <f t="shared" si="52"/>
        <v>45.200000000000024</v>
      </c>
      <c r="J232" s="40">
        <v>226</v>
      </c>
      <c r="K232" s="47">
        <f t="shared" si="46"/>
        <v>1130</v>
      </c>
      <c r="L232" s="40">
        <v>1</v>
      </c>
      <c r="N232" s="41">
        <f t="shared" si="47"/>
        <v>123834728448</v>
      </c>
      <c r="O232" s="41">
        <f t="shared" si="53"/>
        <v>139933243146240</v>
      </c>
      <c r="P232" s="41">
        <f t="shared" si="54"/>
        <v>2020811517002276.2</v>
      </c>
      <c r="Q232" s="41">
        <f t="shared" si="55"/>
        <v>15.094080588067916</v>
      </c>
      <c r="R232" s="45">
        <f t="shared" si="48"/>
        <v>14.441254069202035</v>
      </c>
    </row>
    <row r="233" spans="1:18">
      <c r="A233" s="58">
        <f t="shared" si="56"/>
        <v>0.32600000000000018</v>
      </c>
      <c r="B233" s="58">
        <f t="shared" si="57"/>
        <v>4.2599999999999518</v>
      </c>
      <c r="C233" s="58">
        <f t="shared" si="58"/>
        <v>2.1299999999999759</v>
      </c>
      <c r="D233" s="58">
        <f t="shared" si="59"/>
        <v>2.1299999999999759</v>
      </c>
      <c r="E233" s="59">
        <f t="shared" si="49"/>
        <v>2.0627599999999848</v>
      </c>
      <c r="F233" s="50">
        <v>9.7050000000000001</v>
      </c>
      <c r="G233" s="60">
        <f t="shared" si="50"/>
        <v>9.3585358439997197</v>
      </c>
      <c r="H233" s="39">
        <f t="shared" si="51"/>
        <v>46426057306791.555</v>
      </c>
      <c r="I233" s="40">
        <f t="shared" si="52"/>
        <v>45.400000000000027</v>
      </c>
      <c r="J233" s="40">
        <v>227</v>
      </c>
      <c r="K233" s="47">
        <f t="shared" si="46"/>
        <v>1135</v>
      </c>
      <c r="L233" s="40">
        <v>1</v>
      </c>
      <c r="N233" s="41">
        <f t="shared" si="47"/>
        <v>123834728448</v>
      </c>
      <c r="O233" s="41">
        <f t="shared" si="53"/>
        <v>140552416788480</v>
      </c>
      <c r="P233" s="41">
        <f t="shared" si="54"/>
        <v>2321302865339577.5</v>
      </c>
      <c r="Q233" s="41">
        <f t="shared" si="55"/>
        <v>17.12699304874371</v>
      </c>
      <c r="R233" s="45">
        <f t="shared" si="48"/>
        <v>16.515567063019272</v>
      </c>
    </row>
    <row r="234" spans="1:18">
      <c r="A234" s="58">
        <f t="shared" si="56"/>
        <v>0.32700000000000018</v>
      </c>
      <c r="B234" s="58">
        <f t="shared" si="57"/>
        <v>4.2699999999999516</v>
      </c>
      <c r="C234" s="58">
        <f t="shared" si="58"/>
        <v>2.1349999999999758</v>
      </c>
      <c r="D234" s="58">
        <f t="shared" si="59"/>
        <v>2.1349999999999758</v>
      </c>
      <c r="E234" s="59">
        <f t="shared" si="49"/>
        <v>2.0692899999999845</v>
      </c>
      <c r="F234" s="50">
        <v>9.7050000000000001</v>
      </c>
      <c r="G234" s="60">
        <f t="shared" si="50"/>
        <v>9.4322894102497159</v>
      </c>
      <c r="H234" s="39">
        <f t="shared" si="51"/>
        <v>53329535657309.531</v>
      </c>
      <c r="I234" s="40">
        <f t="shared" si="52"/>
        <v>45.600000000000023</v>
      </c>
      <c r="J234" s="40">
        <v>228</v>
      </c>
      <c r="K234" s="47">
        <f t="shared" si="46"/>
        <v>1140</v>
      </c>
      <c r="L234" s="40">
        <v>1</v>
      </c>
      <c r="N234" s="41">
        <f t="shared" si="47"/>
        <v>123834728448</v>
      </c>
      <c r="O234" s="41">
        <f t="shared" si="53"/>
        <v>141171590430720</v>
      </c>
      <c r="P234" s="41">
        <f t="shared" si="54"/>
        <v>2666476782865476.5</v>
      </c>
      <c r="Q234" s="41">
        <f t="shared" si="55"/>
        <v>19.434300834893229</v>
      </c>
      <c r="R234" s="45">
        <f t="shared" si="48"/>
        <v>18.88819680170743</v>
      </c>
    </row>
    <row r="235" spans="1:18">
      <c r="A235" s="58">
        <f t="shared" si="56"/>
        <v>0.32800000000000018</v>
      </c>
      <c r="B235" s="58">
        <f t="shared" si="57"/>
        <v>4.2799999999999514</v>
      </c>
      <c r="C235" s="58">
        <f t="shared" si="58"/>
        <v>2.1399999999999757</v>
      </c>
      <c r="D235" s="58">
        <f t="shared" si="59"/>
        <v>2.1399999999999757</v>
      </c>
      <c r="E235" s="59">
        <f t="shared" si="49"/>
        <v>2.0758399999999848</v>
      </c>
      <c r="F235" s="50">
        <v>9.7050000000000001</v>
      </c>
      <c r="G235" s="60">
        <f t="shared" si="50"/>
        <v>9.5065168639997157</v>
      </c>
      <c r="H235" s="39">
        <f t="shared" si="51"/>
        <v>61259549882307.187</v>
      </c>
      <c r="I235" s="40">
        <f t="shared" si="52"/>
        <v>45.800000000000026</v>
      </c>
      <c r="J235" s="40">
        <v>229</v>
      </c>
      <c r="K235" s="47">
        <f t="shared" si="46"/>
        <v>1145</v>
      </c>
      <c r="L235" s="40">
        <v>1</v>
      </c>
      <c r="N235" s="41">
        <f t="shared" si="47"/>
        <v>123834728448</v>
      </c>
      <c r="O235" s="41">
        <f t="shared" si="53"/>
        <v>141790764072960</v>
      </c>
      <c r="P235" s="41">
        <f t="shared" si="54"/>
        <v>3062977494115359.5</v>
      </c>
      <c r="Q235" s="41">
        <f t="shared" si="55"/>
        <v>22.053116905385195</v>
      </c>
      <c r="R235" s="45">
        <f t="shared" si="48"/>
        <v>21.60209456618254</v>
      </c>
    </row>
    <row r="236" spans="1:18">
      <c r="A236" s="58">
        <f t="shared" si="56"/>
        <v>0.32900000000000018</v>
      </c>
      <c r="B236" s="58">
        <f t="shared" si="57"/>
        <v>4.2899999999999512</v>
      </c>
      <c r="C236" s="58">
        <f t="shared" si="58"/>
        <v>2.1449999999999756</v>
      </c>
      <c r="D236" s="58">
        <f t="shared" si="59"/>
        <v>2.1449999999999756</v>
      </c>
      <c r="E236" s="59">
        <f t="shared" si="49"/>
        <v>2.0824099999999843</v>
      </c>
      <c r="F236" s="50">
        <v>9.7050000000000001</v>
      </c>
      <c r="G236" s="60">
        <f t="shared" si="50"/>
        <v>9.5812204702497095</v>
      </c>
      <c r="H236" s="39">
        <f t="shared" si="51"/>
        <v>70368744177665.078</v>
      </c>
      <c r="I236" s="40">
        <f t="shared" si="52"/>
        <v>46.000000000000021</v>
      </c>
      <c r="J236" s="48">
        <v>230</v>
      </c>
      <c r="K236" s="47">
        <f t="shared" si="46"/>
        <v>1150</v>
      </c>
      <c r="L236" s="40">
        <v>3</v>
      </c>
      <c r="N236" s="41">
        <f t="shared" si="47"/>
        <v>371504185344</v>
      </c>
      <c r="O236" s="41">
        <f t="shared" si="53"/>
        <v>427229813145600</v>
      </c>
      <c r="P236" s="41">
        <f t="shared" si="54"/>
        <v>3518437208883254</v>
      </c>
      <c r="Q236" s="41">
        <f t="shared" si="55"/>
        <v>8.3418612066961</v>
      </c>
      <c r="R236" s="45">
        <f t="shared" si="48"/>
        <v>8.2354674243769832</v>
      </c>
    </row>
    <row r="237" spans="1:18">
      <c r="A237" s="58">
        <f t="shared" si="56"/>
        <v>0.33000000000000018</v>
      </c>
      <c r="B237" s="58">
        <f t="shared" si="57"/>
        <v>4.299999999999951</v>
      </c>
      <c r="C237" s="58">
        <f t="shared" si="58"/>
        <v>2.1499999999999755</v>
      </c>
      <c r="D237" s="58">
        <f t="shared" si="59"/>
        <v>2.1499999999999755</v>
      </c>
      <c r="E237" s="59">
        <f t="shared" si="49"/>
        <v>2.0889999999999844</v>
      </c>
      <c r="F237" s="50">
        <v>9.7050000000000001</v>
      </c>
      <c r="G237" s="60">
        <f t="shared" si="50"/>
        <v>9.6564024999997073</v>
      </c>
      <c r="H237" s="39">
        <f t="shared" si="51"/>
        <v>80832460680091.078</v>
      </c>
      <c r="I237" s="40">
        <f t="shared" si="52"/>
        <v>46.200000000000024</v>
      </c>
      <c r="J237" s="40">
        <v>231</v>
      </c>
      <c r="K237" s="47">
        <f t="shared" si="46"/>
        <v>1155</v>
      </c>
      <c r="L237" s="40">
        <v>1</v>
      </c>
      <c r="N237" s="41">
        <f t="shared" si="47"/>
        <v>371504185344</v>
      </c>
      <c r="O237" s="41">
        <f t="shared" si="53"/>
        <v>429087334072320</v>
      </c>
      <c r="P237" s="41">
        <f t="shared" si="54"/>
        <v>4041623034004554</v>
      </c>
      <c r="Q237" s="41">
        <f t="shared" si="55"/>
        <v>9.4665185192454295</v>
      </c>
      <c r="R237" s="45">
        <f t="shared" si="48"/>
        <v>9.4191152081952705</v>
      </c>
    </row>
    <row r="238" spans="1:18">
      <c r="A238" s="58">
        <f t="shared" si="56"/>
        <v>0.33100000000000018</v>
      </c>
      <c r="B238" s="58">
        <f t="shared" si="57"/>
        <v>4.3099999999999508</v>
      </c>
      <c r="C238" s="58">
        <f t="shared" si="58"/>
        <v>2.1549999999999754</v>
      </c>
      <c r="D238" s="58">
        <f t="shared" si="59"/>
        <v>2.1549999999999754</v>
      </c>
      <c r="E238" s="59">
        <f t="shared" si="49"/>
        <v>2.0956099999999842</v>
      </c>
      <c r="F238" s="50">
        <v>11.865</v>
      </c>
      <c r="G238" s="60">
        <f t="shared" si="50"/>
        <v>9.7320652302497042</v>
      </c>
      <c r="H238" s="39">
        <f t="shared" si="51"/>
        <v>92852114613583.141</v>
      </c>
      <c r="I238" s="40">
        <f t="shared" si="52"/>
        <v>46.400000000000027</v>
      </c>
      <c r="J238" s="40">
        <v>232</v>
      </c>
      <c r="K238" s="47">
        <f t="shared" si="46"/>
        <v>1160</v>
      </c>
      <c r="L238" s="40">
        <v>1</v>
      </c>
      <c r="N238" s="41">
        <f t="shared" si="47"/>
        <v>371504185344</v>
      </c>
      <c r="O238" s="41">
        <f t="shared" si="53"/>
        <v>430944854999040</v>
      </c>
      <c r="P238" s="41">
        <f t="shared" si="54"/>
        <v>4642605730679157</v>
      </c>
      <c r="Q238" s="41">
        <f t="shared" si="55"/>
        <v>13.134176085633619</v>
      </c>
      <c r="R238" s="45">
        <f t="shared" si="48"/>
        <v>10.77308541179706</v>
      </c>
    </row>
    <row r="239" spans="1:18">
      <c r="A239" s="58">
        <f t="shared" si="56"/>
        <v>0.33200000000000018</v>
      </c>
      <c r="B239" s="58">
        <f t="shared" si="57"/>
        <v>4.3199999999999505</v>
      </c>
      <c r="C239" s="58">
        <f t="shared" si="58"/>
        <v>2.1599999999999753</v>
      </c>
      <c r="D239" s="58">
        <f t="shared" si="59"/>
        <v>2.1599999999999753</v>
      </c>
      <c r="E239" s="59">
        <f t="shared" si="49"/>
        <v>2.1022399999999841</v>
      </c>
      <c r="F239" s="50">
        <v>11.865</v>
      </c>
      <c r="G239" s="60">
        <f t="shared" si="50"/>
        <v>9.8082109439997023</v>
      </c>
      <c r="H239" s="39">
        <f t="shared" si="51"/>
        <v>106659071314619.12</v>
      </c>
      <c r="I239" s="40">
        <f t="shared" si="52"/>
        <v>46.600000000000023</v>
      </c>
      <c r="J239" s="40">
        <v>233</v>
      </c>
      <c r="K239" s="47">
        <f t="shared" si="46"/>
        <v>1165</v>
      </c>
      <c r="L239" s="40">
        <v>1</v>
      </c>
      <c r="N239" s="41">
        <f t="shared" si="47"/>
        <v>371504185344</v>
      </c>
      <c r="O239" s="41">
        <f t="shared" si="53"/>
        <v>432802375925760</v>
      </c>
      <c r="P239" s="41">
        <f t="shared" si="54"/>
        <v>5332953565730956</v>
      </c>
      <c r="Q239" s="41">
        <f t="shared" si="55"/>
        <v>14.905828187554885</v>
      </c>
      <c r="R239" s="45">
        <f t="shared" si="48"/>
        <v>12.321913793388545</v>
      </c>
    </row>
    <row r="240" spans="1:18">
      <c r="A240" s="58">
        <f t="shared" si="56"/>
        <v>0.33300000000000018</v>
      </c>
      <c r="B240" s="58">
        <f t="shared" si="57"/>
        <v>4.3299999999999503</v>
      </c>
      <c r="C240" s="58">
        <f t="shared" si="58"/>
        <v>2.1649999999999752</v>
      </c>
      <c r="D240" s="58">
        <f t="shared" si="59"/>
        <v>2.1649999999999752</v>
      </c>
      <c r="E240" s="59">
        <f t="shared" si="49"/>
        <v>2.1088899999999842</v>
      </c>
      <c r="F240" s="50">
        <v>11.865</v>
      </c>
      <c r="G240" s="60">
        <f t="shared" si="50"/>
        <v>9.8848419302496975</v>
      </c>
      <c r="H240" s="39">
        <f t="shared" si="51"/>
        <v>122519099764614.42</v>
      </c>
      <c r="I240" s="40">
        <f t="shared" si="52"/>
        <v>46.800000000000026</v>
      </c>
      <c r="J240" s="40">
        <v>234</v>
      </c>
      <c r="K240" s="47">
        <f t="shared" si="46"/>
        <v>1170</v>
      </c>
      <c r="L240" s="40">
        <v>1</v>
      </c>
      <c r="N240" s="41">
        <f t="shared" si="47"/>
        <v>371504185344</v>
      </c>
      <c r="O240" s="41">
        <f t="shared" si="53"/>
        <v>434659896852480</v>
      </c>
      <c r="P240" s="41">
        <f t="shared" si="54"/>
        <v>6125954988230721</v>
      </c>
      <c r="Q240" s="41">
        <f t="shared" si="55"/>
        <v>16.916956887141765</v>
      </c>
      <c r="R240" s="45">
        <f t="shared" si="48"/>
        <v>14.093674232637616</v>
      </c>
    </row>
    <row r="241" spans="1:18">
      <c r="A241" s="58">
        <f t="shared" si="56"/>
        <v>0.33400000000000019</v>
      </c>
      <c r="B241" s="58">
        <f t="shared" si="57"/>
        <v>4.3399999999999501</v>
      </c>
      <c r="C241" s="58">
        <f t="shared" si="58"/>
        <v>2.1699999999999751</v>
      </c>
      <c r="D241" s="58">
        <f t="shared" si="59"/>
        <v>2.1699999999999751</v>
      </c>
      <c r="E241" s="59">
        <f t="shared" si="49"/>
        <v>2.1155599999999839</v>
      </c>
      <c r="F241" s="50">
        <v>11.865</v>
      </c>
      <c r="G241" s="60">
        <f t="shared" si="50"/>
        <v>9.9619604839996949</v>
      </c>
      <c r="H241" s="39">
        <f t="shared" si="51"/>
        <v>140737488355330.22</v>
      </c>
      <c r="I241" s="40">
        <f t="shared" si="52"/>
        <v>47.000000000000028</v>
      </c>
      <c r="J241" s="40">
        <v>235</v>
      </c>
      <c r="K241" s="47">
        <f t="shared" si="46"/>
        <v>1175</v>
      </c>
      <c r="L241" s="40">
        <v>1</v>
      </c>
      <c r="N241" s="41">
        <f t="shared" si="47"/>
        <v>371504185344</v>
      </c>
      <c r="O241" s="41">
        <f t="shared" si="53"/>
        <v>436517417779200</v>
      </c>
      <c r="P241" s="41">
        <f t="shared" si="54"/>
        <v>7036874417766511</v>
      </c>
      <c r="Q241" s="41">
        <f t="shared" si="55"/>
        <v>19.199996562114165</v>
      </c>
      <c r="R241" s="45">
        <f t="shared" si="48"/>
        <v>16.120489426440059</v>
      </c>
    </row>
    <row r="242" spans="1:18">
      <c r="A242" s="58">
        <f t="shared" si="56"/>
        <v>0.33500000000000019</v>
      </c>
      <c r="B242" s="58">
        <f t="shared" si="57"/>
        <v>4.3499999999999499</v>
      </c>
      <c r="C242" s="58">
        <f t="shared" si="58"/>
        <v>2.174999999999975</v>
      </c>
      <c r="D242" s="58">
        <f t="shared" si="59"/>
        <v>2.174999999999975</v>
      </c>
      <c r="E242" s="59">
        <f t="shared" si="49"/>
        <v>2.1222499999999838</v>
      </c>
      <c r="F242" s="50">
        <v>11.865</v>
      </c>
      <c r="G242" s="60">
        <f t="shared" si="50"/>
        <v>10.039568906249693</v>
      </c>
      <c r="H242" s="39">
        <f t="shared" si="51"/>
        <v>161664921360182.22</v>
      </c>
      <c r="I242" s="40">
        <f t="shared" si="52"/>
        <v>47.200000000000031</v>
      </c>
      <c r="J242" s="40">
        <v>236</v>
      </c>
      <c r="K242" s="47">
        <f t="shared" si="46"/>
        <v>1180</v>
      </c>
      <c r="L242" s="40">
        <v>1</v>
      </c>
      <c r="N242" s="41">
        <f t="shared" si="47"/>
        <v>371504185344</v>
      </c>
      <c r="O242" s="41">
        <f t="shared" si="53"/>
        <v>438374938705920</v>
      </c>
      <c r="P242" s="41">
        <f t="shared" si="54"/>
        <v>8083246068009111</v>
      </c>
      <c r="Q242" s="41">
        <f t="shared" si="55"/>
        <v>21.791782680216137</v>
      </c>
      <c r="R242" s="45">
        <f t="shared" si="48"/>
        <v>18.439115365195832</v>
      </c>
    </row>
    <row r="243" spans="1:18">
      <c r="A243" s="58">
        <f t="shared" si="56"/>
        <v>0.33600000000000019</v>
      </c>
      <c r="B243" s="58">
        <f t="shared" si="57"/>
        <v>4.3599999999999497</v>
      </c>
      <c r="C243" s="58">
        <f t="shared" si="58"/>
        <v>2.1799999999999748</v>
      </c>
      <c r="D243" s="58">
        <f t="shared" si="59"/>
        <v>2.1799999999999748</v>
      </c>
      <c r="E243" s="59">
        <f t="shared" si="49"/>
        <v>2.1289599999999838</v>
      </c>
      <c r="F243" s="50">
        <v>11.865</v>
      </c>
      <c r="G243" s="60">
        <f t="shared" si="50"/>
        <v>10.117669503999691</v>
      </c>
      <c r="H243" s="39">
        <f t="shared" si="51"/>
        <v>185704229227166.31</v>
      </c>
      <c r="I243" s="40">
        <f t="shared" si="52"/>
        <v>47.40000000000002</v>
      </c>
      <c r="J243" s="40">
        <v>237</v>
      </c>
      <c r="K243" s="47">
        <f t="shared" si="46"/>
        <v>1185</v>
      </c>
      <c r="L243" s="40">
        <v>1</v>
      </c>
      <c r="N243" s="41">
        <f t="shared" si="47"/>
        <v>371504185344</v>
      </c>
      <c r="O243" s="41">
        <f t="shared" si="53"/>
        <v>440232459632640</v>
      </c>
      <c r="P243" s="41">
        <f t="shared" si="54"/>
        <v>9285211461358316</v>
      </c>
      <c r="Q243" s="41">
        <f t="shared" si="55"/>
        <v>24.734150053886253</v>
      </c>
      <c r="R243" s="45">
        <f t="shared" si="48"/>
        <v>21.091610257695514</v>
      </c>
    </row>
    <row r="244" spans="1:18">
      <c r="A244" s="58">
        <f t="shared" si="56"/>
        <v>0.33700000000000019</v>
      </c>
      <c r="B244" s="58">
        <f t="shared" si="57"/>
        <v>4.3699999999999495</v>
      </c>
      <c r="C244" s="58">
        <f t="shared" si="58"/>
        <v>2.1849999999999747</v>
      </c>
      <c r="D244" s="58">
        <f t="shared" si="59"/>
        <v>2.1849999999999747</v>
      </c>
      <c r="E244" s="59">
        <f t="shared" si="49"/>
        <v>2.1356899999999834</v>
      </c>
      <c r="F244" s="50">
        <v>11.865</v>
      </c>
      <c r="G244" s="60">
        <f t="shared" si="50"/>
        <v>10.196264590249685</v>
      </c>
      <c r="H244" s="39">
        <f t="shared" si="51"/>
        <v>213318142629238.28</v>
      </c>
      <c r="I244" s="40">
        <f t="shared" si="52"/>
        <v>47.600000000000023</v>
      </c>
      <c r="J244" s="40">
        <v>238</v>
      </c>
      <c r="K244" s="47">
        <f t="shared" si="46"/>
        <v>1190</v>
      </c>
      <c r="L244" s="40">
        <v>1</v>
      </c>
      <c r="N244" s="41">
        <f t="shared" si="47"/>
        <v>371504185344</v>
      </c>
      <c r="O244" s="41">
        <f t="shared" si="53"/>
        <v>442089980559360</v>
      </c>
      <c r="P244" s="41">
        <f t="shared" si="54"/>
        <v>1.0665907131461914E+16</v>
      </c>
      <c r="Q244" s="41">
        <f t="shared" si="55"/>
        <v>28.07461255523058</v>
      </c>
      <c r="R244" s="45">
        <f t="shared" si="48"/>
        <v>24.126100116466649</v>
      </c>
    </row>
    <row r="245" spans="1:18">
      <c r="A245" s="58">
        <f t="shared" si="56"/>
        <v>0.33800000000000019</v>
      </c>
      <c r="B245" s="58">
        <f t="shared" si="57"/>
        <v>4.3799999999999493</v>
      </c>
      <c r="C245" s="58">
        <f t="shared" si="58"/>
        <v>2.1899999999999746</v>
      </c>
      <c r="D245" s="58">
        <f t="shared" si="59"/>
        <v>2.1899999999999746</v>
      </c>
      <c r="E245" s="59">
        <f t="shared" si="49"/>
        <v>2.1424399999999837</v>
      </c>
      <c r="F245" s="50">
        <v>11.865</v>
      </c>
      <c r="G245" s="60">
        <f t="shared" si="50"/>
        <v>10.275356483999683</v>
      </c>
      <c r="H245" s="39">
        <f t="shared" si="51"/>
        <v>245038199529228.87</v>
      </c>
      <c r="I245" s="40">
        <f t="shared" si="52"/>
        <v>47.800000000000026</v>
      </c>
      <c r="J245" s="40">
        <v>239</v>
      </c>
      <c r="K245" s="47">
        <f t="shared" si="46"/>
        <v>1195</v>
      </c>
      <c r="L245" s="40">
        <v>1</v>
      </c>
      <c r="N245" s="41">
        <f t="shared" si="47"/>
        <v>371504185344</v>
      </c>
      <c r="O245" s="41">
        <f t="shared" si="53"/>
        <v>443947501486080</v>
      </c>
      <c r="P245" s="41">
        <f t="shared" si="54"/>
        <v>1.2251909976461444E+16</v>
      </c>
      <c r="Q245" s="41">
        <f t="shared" si="55"/>
        <v>31.86713540109988</v>
      </c>
      <c r="R245" s="45">
        <f t="shared" si="48"/>
        <v>27.597654982738096</v>
      </c>
    </row>
    <row r="246" spans="1:18">
      <c r="A246" s="58">
        <f t="shared" si="56"/>
        <v>0.33900000000000019</v>
      </c>
      <c r="B246" s="58">
        <f t="shared" si="57"/>
        <v>4.3899999999999491</v>
      </c>
      <c r="C246" s="58">
        <f t="shared" si="58"/>
        <v>2.1949999999999745</v>
      </c>
      <c r="D246" s="58">
        <f t="shared" si="59"/>
        <v>2.1949999999999745</v>
      </c>
      <c r="E246" s="59">
        <f t="shared" si="49"/>
        <v>2.1492099999999832</v>
      </c>
      <c r="F246" s="50">
        <v>11.865</v>
      </c>
      <c r="G246" s="60">
        <f t="shared" si="50"/>
        <v>10.35494751024968</v>
      </c>
      <c r="H246" s="39">
        <f t="shared" si="51"/>
        <v>281474976710660.56</v>
      </c>
      <c r="I246" s="40">
        <f t="shared" si="52"/>
        <v>48.000000000000028</v>
      </c>
      <c r="J246" s="48">
        <v>240</v>
      </c>
      <c r="K246" s="47">
        <f t="shared" si="46"/>
        <v>1200</v>
      </c>
      <c r="L246" s="40">
        <v>3</v>
      </c>
      <c r="N246" s="41">
        <f t="shared" si="47"/>
        <v>1114512556032</v>
      </c>
      <c r="O246" s="41">
        <f t="shared" si="53"/>
        <v>1337415067238400</v>
      </c>
      <c r="P246" s="41">
        <f t="shared" si="54"/>
        <v>1.4073748835533028E+16</v>
      </c>
      <c r="Q246" s="41">
        <f t="shared" si="55"/>
        <v>12.057670878533012</v>
      </c>
      <c r="R246" s="45">
        <f t="shared" si="48"/>
        <v>10.523097264481709</v>
      </c>
    </row>
    <row r="247" spans="1:18">
      <c r="A247" s="58">
        <f t="shared" si="56"/>
        <v>0.34000000000000019</v>
      </c>
      <c r="B247" s="58">
        <f t="shared" si="57"/>
        <v>4.3999999999999488</v>
      </c>
      <c r="C247" s="58">
        <f t="shared" si="58"/>
        <v>2.1999999999999744</v>
      </c>
      <c r="D247" s="58">
        <f t="shared" si="59"/>
        <v>2.1999999999999744</v>
      </c>
      <c r="E247" s="59">
        <f t="shared" si="49"/>
        <v>2.1559999999999833</v>
      </c>
      <c r="F247" s="50">
        <v>11.865</v>
      </c>
      <c r="G247" s="60">
        <f t="shared" si="50"/>
        <v>10.435039999999677</v>
      </c>
      <c r="H247" s="39">
        <f t="shared" si="51"/>
        <v>323329842720364.5</v>
      </c>
      <c r="I247" s="40">
        <f t="shared" si="52"/>
        <v>48.200000000000017</v>
      </c>
      <c r="J247" s="40">
        <v>241</v>
      </c>
      <c r="K247" s="47">
        <f t="shared" si="46"/>
        <v>1205</v>
      </c>
      <c r="L247" s="40">
        <v>1</v>
      </c>
      <c r="N247" s="41">
        <f t="shared" si="47"/>
        <v>1114512556032</v>
      </c>
      <c r="O247" s="41">
        <f t="shared" si="53"/>
        <v>1342987630018560</v>
      </c>
      <c r="P247" s="41">
        <f t="shared" si="54"/>
        <v>1.6166492136018224E+16</v>
      </c>
      <c r="Q247" s="41">
        <f t="shared" si="55"/>
        <v>13.687288054157509</v>
      </c>
      <c r="R247" s="45">
        <f t="shared" si="48"/>
        <v>12.037707403004751</v>
      </c>
    </row>
    <row r="248" spans="1:18">
      <c r="A248" s="58">
        <f t="shared" si="56"/>
        <v>0.34100000000000019</v>
      </c>
      <c r="B248" s="58">
        <f t="shared" si="57"/>
        <v>4.4099999999999486</v>
      </c>
      <c r="C248" s="58">
        <f t="shared" si="58"/>
        <v>2.2049999999999743</v>
      </c>
      <c r="D248" s="58">
        <f t="shared" si="59"/>
        <v>2.2049999999999743</v>
      </c>
      <c r="E248" s="59">
        <f t="shared" si="49"/>
        <v>2.1628099999999835</v>
      </c>
      <c r="F248" s="50">
        <v>11.865</v>
      </c>
      <c r="G248" s="60">
        <f t="shared" si="50"/>
        <v>10.515636290249674</v>
      </c>
      <c r="H248" s="39">
        <f t="shared" si="51"/>
        <v>371408458454332.81</v>
      </c>
      <c r="I248" s="40">
        <f t="shared" si="52"/>
        <v>48.40000000000002</v>
      </c>
      <c r="J248" s="40">
        <v>242</v>
      </c>
      <c r="K248" s="47">
        <f t="shared" si="46"/>
        <v>1210</v>
      </c>
      <c r="L248" s="40">
        <v>1</v>
      </c>
      <c r="N248" s="41">
        <f t="shared" si="47"/>
        <v>1114512556032</v>
      </c>
      <c r="O248" s="41">
        <f t="shared" si="53"/>
        <v>1348560192798720</v>
      </c>
      <c r="P248" s="41">
        <f t="shared" si="54"/>
        <v>1.857042292271664E+16</v>
      </c>
      <c r="Q248" s="41">
        <f t="shared" si="55"/>
        <v>15.537589546985171</v>
      </c>
      <c r="R248" s="45">
        <f t="shared" si="48"/>
        <v>13.770555457503688</v>
      </c>
    </row>
    <row r="249" spans="1:18">
      <c r="A249" s="58">
        <f t="shared" si="56"/>
        <v>0.34200000000000019</v>
      </c>
      <c r="B249" s="58">
        <f t="shared" si="57"/>
        <v>4.4199999999999484</v>
      </c>
      <c r="C249" s="58">
        <f t="shared" si="58"/>
        <v>2.2099999999999742</v>
      </c>
      <c r="D249" s="58">
        <f t="shared" si="59"/>
        <v>2.2099999999999742</v>
      </c>
      <c r="E249" s="59">
        <f t="shared" si="49"/>
        <v>2.1696399999999829</v>
      </c>
      <c r="F249" s="50">
        <v>11.865</v>
      </c>
      <c r="G249" s="60">
        <f t="shared" si="50"/>
        <v>10.596738723999668</v>
      </c>
      <c r="H249" s="39">
        <f t="shared" si="51"/>
        <v>426636285258476.75</v>
      </c>
      <c r="I249" s="40">
        <f t="shared" si="52"/>
        <v>48.600000000000023</v>
      </c>
      <c r="J249" s="40">
        <v>243</v>
      </c>
      <c r="K249" s="47">
        <f t="shared" si="46"/>
        <v>1215</v>
      </c>
      <c r="L249" s="40">
        <v>1</v>
      </c>
      <c r="N249" s="41">
        <f t="shared" si="47"/>
        <v>1114512556032</v>
      </c>
      <c r="O249" s="41">
        <f t="shared" si="53"/>
        <v>1354132755578880</v>
      </c>
      <c r="P249" s="41">
        <f t="shared" si="54"/>
        <v>2.1331814262923836E+16</v>
      </c>
      <c r="Q249" s="41">
        <f t="shared" si="55"/>
        <v>17.638516929396701</v>
      </c>
      <c r="R249" s="45">
        <f t="shared" si="48"/>
        <v>15.753118868913758</v>
      </c>
    </row>
    <row r="250" spans="1:18">
      <c r="A250" s="58">
        <f t="shared" si="56"/>
        <v>0.34300000000000019</v>
      </c>
      <c r="B250" s="58">
        <f t="shared" si="57"/>
        <v>4.4299999999999482</v>
      </c>
      <c r="C250" s="58">
        <f t="shared" si="58"/>
        <v>2.2149999999999741</v>
      </c>
      <c r="D250" s="58">
        <f t="shared" si="59"/>
        <v>2.2149999999999741</v>
      </c>
      <c r="E250" s="59">
        <f t="shared" si="49"/>
        <v>2.1764899999999829</v>
      </c>
      <c r="F250" s="50">
        <v>11.865</v>
      </c>
      <c r="G250" s="60">
        <f t="shared" si="50"/>
        <v>10.678349650249666</v>
      </c>
      <c r="H250" s="39">
        <f t="shared" si="51"/>
        <v>490076399058458.06</v>
      </c>
      <c r="I250" s="40">
        <f t="shared" si="52"/>
        <v>48.800000000000026</v>
      </c>
      <c r="J250" s="40">
        <v>244</v>
      </c>
      <c r="K250" s="47">
        <f t="shared" si="46"/>
        <v>1220</v>
      </c>
      <c r="L250" s="40">
        <v>1</v>
      </c>
      <c r="N250" s="41">
        <f t="shared" si="47"/>
        <v>1114512556032</v>
      </c>
      <c r="O250" s="41">
        <f t="shared" si="53"/>
        <v>1359705318359040</v>
      </c>
      <c r="P250" s="41">
        <f t="shared" si="54"/>
        <v>2.4503819952922904E+16</v>
      </c>
      <c r="Q250" s="41">
        <f t="shared" si="55"/>
        <v>20.024081388653666</v>
      </c>
      <c r="R250" s="45">
        <f t="shared" si="48"/>
        <v>18.021419510585819</v>
      </c>
    </row>
    <row r="251" spans="1:18">
      <c r="A251" s="58">
        <f t="shared" si="56"/>
        <v>0.34400000000000019</v>
      </c>
      <c r="B251" s="58">
        <f t="shared" si="57"/>
        <v>4.439999999999948</v>
      </c>
      <c r="C251" s="58">
        <f t="shared" si="58"/>
        <v>2.219999999999974</v>
      </c>
      <c r="D251" s="58">
        <f t="shared" si="59"/>
        <v>2.219999999999974</v>
      </c>
      <c r="E251" s="59">
        <f t="shared" si="49"/>
        <v>2.1833599999999826</v>
      </c>
      <c r="F251" s="50">
        <v>11.865</v>
      </c>
      <c r="G251" s="60">
        <f t="shared" si="50"/>
        <v>10.760471423999661</v>
      </c>
      <c r="H251" s="39">
        <f t="shared" si="51"/>
        <v>562949953421321.12</v>
      </c>
      <c r="I251" s="40">
        <f t="shared" si="52"/>
        <v>49.000000000000021</v>
      </c>
      <c r="J251" s="40">
        <v>245</v>
      </c>
      <c r="K251" s="47">
        <f t="shared" si="46"/>
        <v>1225</v>
      </c>
      <c r="L251" s="40">
        <v>1</v>
      </c>
      <c r="N251" s="41">
        <f t="shared" si="47"/>
        <v>1114512556032</v>
      </c>
      <c r="O251" s="41">
        <f t="shared" si="53"/>
        <v>1365277881139200</v>
      </c>
      <c r="P251" s="41">
        <f t="shared" si="54"/>
        <v>2.8147497671066056E+16</v>
      </c>
      <c r="Q251" s="41">
        <f t="shared" si="55"/>
        <v>22.7329178037071</v>
      </c>
      <c r="R251" s="45">
        <f t="shared" si="48"/>
        <v>20.61668035490294</v>
      </c>
    </row>
    <row r="252" spans="1:18">
      <c r="A252" s="58">
        <f t="shared" si="56"/>
        <v>0.3450000000000002</v>
      </c>
      <c r="B252" s="58">
        <f t="shared" si="57"/>
        <v>4.4499999999999478</v>
      </c>
      <c r="C252" s="58">
        <f t="shared" si="58"/>
        <v>2.2249999999999739</v>
      </c>
      <c r="D252" s="58">
        <f t="shared" si="59"/>
        <v>2.2249999999999739</v>
      </c>
      <c r="E252" s="59">
        <f t="shared" si="49"/>
        <v>2.1902499999999829</v>
      </c>
      <c r="F252" s="50">
        <v>11.865</v>
      </c>
      <c r="G252" s="60">
        <f t="shared" si="50"/>
        <v>10.84310640624966</v>
      </c>
      <c r="H252" s="39">
        <f t="shared" si="51"/>
        <v>646659685440729.12</v>
      </c>
      <c r="I252" s="40">
        <f t="shared" si="52"/>
        <v>49.200000000000024</v>
      </c>
      <c r="J252" s="40">
        <v>246</v>
      </c>
      <c r="K252" s="47">
        <f t="shared" si="46"/>
        <v>1230</v>
      </c>
      <c r="L252" s="40">
        <v>1</v>
      </c>
      <c r="N252" s="41">
        <f t="shared" si="47"/>
        <v>1114512556032</v>
      </c>
      <c r="O252" s="41">
        <f t="shared" si="53"/>
        <v>1370850443919360</v>
      </c>
      <c r="P252" s="41">
        <f t="shared" si="54"/>
        <v>3.2332984272036456E+16</v>
      </c>
      <c r="Q252" s="41">
        <f t="shared" si="55"/>
        <v>25.808914381740543</v>
      </c>
      <c r="R252" s="45">
        <f t="shared" si="48"/>
        <v>23.586077106700369</v>
      </c>
    </row>
    <row r="253" spans="1:18">
      <c r="A253" s="58">
        <f t="shared" si="56"/>
        <v>0.3460000000000002</v>
      </c>
      <c r="B253" s="58">
        <f t="shared" si="57"/>
        <v>4.4599999999999476</v>
      </c>
      <c r="C253" s="58">
        <f t="shared" si="58"/>
        <v>2.2299999999999738</v>
      </c>
      <c r="D253" s="58">
        <f t="shared" si="59"/>
        <v>2.2299999999999738</v>
      </c>
      <c r="E253" s="59">
        <f t="shared" si="49"/>
        <v>2.1971599999999825</v>
      </c>
      <c r="F253" s="50">
        <v>11.865</v>
      </c>
      <c r="G253" s="60">
        <f t="shared" si="50"/>
        <v>10.926256963999656</v>
      </c>
      <c r="H253" s="39">
        <f t="shared" si="51"/>
        <v>742816916908666</v>
      </c>
      <c r="I253" s="40">
        <f t="shared" si="52"/>
        <v>49.400000000000027</v>
      </c>
      <c r="J253" s="40">
        <v>247</v>
      </c>
      <c r="K253" s="47">
        <f t="shared" si="46"/>
        <v>1235</v>
      </c>
      <c r="L253" s="40">
        <v>1</v>
      </c>
      <c r="N253" s="41">
        <f t="shared" si="47"/>
        <v>1114512556032</v>
      </c>
      <c r="O253" s="41">
        <f t="shared" si="53"/>
        <v>1376423006699520</v>
      </c>
      <c r="P253" s="41">
        <f t="shared" si="54"/>
        <v>3.7140845845433296E+16</v>
      </c>
      <c r="Q253" s="41">
        <f t="shared" si="55"/>
        <v>29.301928174537728</v>
      </c>
      <c r="R253" s="45">
        <f t="shared" si="48"/>
        <v>26.983598548306833</v>
      </c>
    </row>
    <row r="254" spans="1:18">
      <c r="A254" s="58">
        <f t="shared" si="56"/>
        <v>0.3470000000000002</v>
      </c>
      <c r="B254" s="58">
        <f t="shared" si="57"/>
        <v>4.4699999999999473</v>
      </c>
      <c r="C254" s="58">
        <f t="shared" si="58"/>
        <v>2.2349999999999737</v>
      </c>
      <c r="D254" s="58">
        <f t="shared" si="59"/>
        <v>2.2349999999999737</v>
      </c>
      <c r="E254" s="59">
        <f t="shared" si="49"/>
        <v>2.2040899999999821</v>
      </c>
      <c r="F254" s="50">
        <v>11.865</v>
      </c>
      <c r="G254" s="60">
        <f t="shared" si="50"/>
        <v>11.00992547024965</v>
      </c>
      <c r="H254" s="39">
        <f t="shared" si="51"/>
        <v>853272570516953.75</v>
      </c>
      <c r="I254" s="40">
        <f t="shared" si="52"/>
        <v>49.60000000000003</v>
      </c>
      <c r="J254" s="40">
        <v>248</v>
      </c>
      <c r="K254" s="47">
        <f t="shared" si="46"/>
        <v>1240</v>
      </c>
      <c r="L254" s="40">
        <v>1</v>
      </c>
      <c r="N254" s="41">
        <f t="shared" si="47"/>
        <v>1114512556032</v>
      </c>
      <c r="O254" s="41">
        <f t="shared" si="53"/>
        <v>1381995569479680</v>
      </c>
      <c r="P254" s="41">
        <f t="shared" si="54"/>
        <v>4.2663628525847688E+16</v>
      </c>
      <c r="Q254" s="41">
        <f t="shared" si="55"/>
        <v>33.268598206394003</v>
      </c>
      <c r="R254" s="45">
        <f t="shared" si="48"/>
        <v>30.871031331822941</v>
      </c>
    </row>
    <row r="255" spans="1:18">
      <c r="A255" s="58">
        <f t="shared" si="56"/>
        <v>0.3480000000000002</v>
      </c>
      <c r="B255" s="58">
        <f t="shared" si="57"/>
        <v>4.4799999999999471</v>
      </c>
      <c r="C255" s="58">
        <f t="shared" si="58"/>
        <v>2.2399999999999736</v>
      </c>
      <c r="D255" s="58">
        <f t="shared" si="59"/>
        <v>2.2399999999999736</v>
      </c>
      <c r="E255" s="59">
        <f t="shared" si="49"/>
        <v>2.2110399999999824</v>
      </c>
      <c r="F255" s="50">
        <v>11.865</v>
      </c>
      <c r="G255" s="60">
        <f t="shared" si="50"/>
        <v>11.09411430399965</v>
      </c>
      <c r="H255" s="39">
        <f t="shared" si="51"/>
        <v>980152798116916.62</v>
      </c>
      <c r="I255" s="40">
        <f t="shared" si="52"/>
        <v>49.800000000000033</v>
      </c>
      <c r="J255" s="40">
        <v>249</v>
      </c>
      <c r="K255" s="47">
        <f t="shared" si="46"/>
        <v>1245</v>
      </c>
      <c r="L255" s="40">
        <v>1</v>
      </c>
      <c r="N255" s="41">
        <f t="shared" si="47"/>
        <v>1114512556032</v>
      </c>
      <c r="O255" s="41">
        <f t="shared" si="53"/>
        <v>1387568132259840</v>
      </c>
      <c r="P255" s="41">
        <f t="shared" si="54"/>
        <v>4.9007639905845832E+16</v>
      </c>
      <c r="Q255" s="41">
        <f t="shared" si="55"/>
        <v>37.773269550283935</v>
      </c>
      <c r="R255" s="45">
        <f t="shared" si="48"/>
        <v>35.319087233597926</v>
      </c>
    </row>
    <row r="256" spans="1:18">
      <c r="A256" s="58">
        <f t="shared" si="56"/>
        <v>0.3490000000000002</v>
      </c>
      <c r="B256" s="58">
        <f t="shared" si="57"/>
        <v>4.4899999999999469</v>
      </c>
      <c r="C256" s="58">
        <f t="shared" si="58"/>
        <v>2.2449999999999735</v>
      </c>
      <c r="D256" s="58">
        <f t="shared" si="59"/>
        <v>2.2449999999999735</v>
      </c>
      <c r="E256" s="59">
        <f t="shared" si="49"/>
        <v>2.2180099999999823</v>
      </c>
      <c r="F256" s="50">
        <v>11.865</v>
      </c>
      <c r="G256" s="60">
        <f t="shared" si="50"/>
        <v>11.178825850249646</v>
      </c>
      <c r="H256" s="39">
        <f t="shared" si="51"/>
        <v>1125899906842642.8</v>
      </c>
      <c r="I256" s="40">
        <f t="shared" si="52"/>
        <v>50.000000000000021</v>
      </c>
      <c r="J256" s="48">
        <v>250</v>
      </c>
      <c r="K256" s="47">
        <f t="shared" si="46"/>
        <v>1250</v>
      </c>
      <c r="L256" s="40">
        <v>3</v>
      </c>
      <c r="N256" s="41">
        <f t="shared" si="47"/>
        <v>3343537668096</v>
      </c>
      <c r="O256" s="41">
        <f t="shared" si="53"/>
        <v>4179422085120000</v>
      </c>
      <c r="P256" s="41">
        <f t="shared" si="54"/>
        <v>5.6294995342132136E+16</v>
      </c>
      <c r="Q256" s="41">
        <f t="shared" si="55"/>
        <v>14.296347837958997</v>
      </c>
      <c r="R256" s="45">
        <f t="shared" si="48"/>
        <v>13.469564498536593</v>
      </c>
    </row>
    <row r="257" spans="1:18">
      <c r="A257" s="58">
        <f t="shared" si="56"/>
        <v>0.3500000000000002</v>
      </c>
      <c r="B257" s="58">
        <f t="shared" si="57"/>
        <v>4.4999999999999467</v>
      </c>
      <c r="C257" s="58">
        <f t="shared" si="58"/>
        <v>2.2499999999999734</v>
      </c>
      <c r="D257" s="58">
        <f t="shared" si="59"/>
        <v>2.2499999999999734</v>
      </c>
      <c r="E257" s="59">
        <f t="shared" si="49"/>
        <v>2.2249999999999819</v>
      </c>
      <c r="F257" s="50">
        <v>11.865</v>
      </c>
      <c r="G257" s="60">
        <f t="shared" si="50"/>
        <v>11.264062499999643</v>
      </c>
      <c r="H257" s="39">
        <f t="shared" si="51"/>
        <v>1293319370881458.7</v>
      </c>
      <c r="I257" s="40">
        <f t="shared" si="52"/>
        <v>50.200000000000024</v>
      </c>
      <c r="J257" s="40">
        <v>251</v>
      </c>
      <c r="K257" s="47">
        <f t="shared" si="46"/>
        <v>1255</v>
      </c>
      <c r="L257" s="40">
        <v>1</v>
      </c>
      <c r="N257" s="41">
        <f t="shared" si="47"/>
        <v>3343537668096</v>
      </c>
      <c r="O257" s="41">
        <f t="shared" si="53"/>
        <v>4196139773460480</v>
      </c>
      <c r="P257" s="41">
        <f t="shared" si="54"/>
        <v>6.4665968544072936E+16</v>
      </c>
      <c r="Q257" s="41">
        <f t="shared" si="55"/>
        <v>16.232990390642225</v>
      </c>
      <c r="R257" s="45">
        <f t="shared" si="48"/>
        <v>15.410823288840088</v>
      </c>
    </row>
    <row r="258" spans="1:18">
      <c r="A258" s="58">
        <f t="shared" si="56"/>
        <v>0.3510000000000002</v>
      </c>
      <c r="B258" s="58">
        <f t="shared" si="57"/>
        <v>4.5099999999999465</v>
      </c>
      <c r="C258" s="58">
        <f t="shared" si="58"/>
        <v>2.2549999999999732</v>
      </c>
      <c r="D258" s="58">
        <f t="shared" si="59"/>
        <v>2.2549999999999732</v>
      </c>
      <c r="E258" s="59">
        <f t="shared" si="49"/>
        <v>2.2320099999999821</v>
      </c>
      <c r="F258" s="50">
        <v>11.865</v>
      </c>
      <c r="G258" s="60">
        <f t="shared" si="50"/>
        <v>11.349826650249639</v>
      </c>
      <c r="H258" s="39">
        <f t="shared" si="51"/>
        <v>1485633833817332</v>
      </c>
      <c r="I258" s="40">
        <f t="shared" si="52"/>
        <v>50.400000000000027</v>
      </c>
      <c r="J258" s="40">
        <v>252</v>
      </c>
      <c r="K258" s="47">
        <f t="shared" si="46"/>
        <v>1260</v>
      </c>
      <c r="L258" s="40">
        <v>1</v>
      </c>
      <c r="N258" s="41">
        <f t="shared" si="47"/>
        <v>3343537668096</v>
      </c>
      <c r="O258" s="41">
        <f t="shared" si="53"/>
        <v>4212857461800960</v>
      </c>
      <c r="P258" s="41">
        <f t="shared" si="54"/>
        <v>7.4281691690866592E+16</v>
      </c>
      <c r="Q258" s="41">
        <f t="shared" si="55"/>
        <v>18.432469946951098</v>
      </c>
      <c r="R258" s="45">
        <f t="shared" si="48"/>
        <v>17.632139792147587</v>
      </c>
    </row>
    <row r="259" spans="1:18">
      <c r="A259" s="58">
        <f t="shared" si="56"/>
        <v>0.3520000000000002</v>
      </c>
      <c r="B259" s="58">
        <f t="shared" si="57"/>
        <v>4.5199999999999463</v>
      </c>
      <c r="C259" s="58">
        <f t="shared" si="58"/>
        <v>2.2599999999999731</v>
      </c>
      <c r="D259" s="58">
        <f t="shared" si="59"/>
        <v>2.2599999999999731</v>
      </c>
      <c r="E259" s="59">
        <f t="shared" si="49"/>
        <v>2.2390399999999819</v>
      </c>
      <c r="F259" s="50">
        <v>11.865</v>
      </c>
      <c r="G259" s="60">
        <f t="shared" si="50"/>
        <v>11.436120703999634</v>
      </c>
      <c r="H259" s="39">
        <f t="shared" si="51"/>
        <v>1706545141033907.7</v>
      </c>
      <c r="I259" s="40">
        <f t="shared" si="52"/>
        <v>50.600000000000023</v>
      </c>
      <c r="J259" s="40">
        <v>253</v>
      </c>
      <c r="K259" s="47">
        <f t="shared" si="46"/>
        <v>1265</v>
      </c>
      <c r="L259" s="40">
        <v>1</v>
      </c>
      <c r="N259" s="41">
        <f t="shared" si="47"/>
        <v>3343537668096</v>
      </c>
      <c r="O259" s="41">
        <f t="shared" si="53"/>
        <v>4229575150141440</v>
      </c>
      <c r="P259" s="41">
        <f t="shared" si="54"/>
        <v>8.5327257051695392E+16</v>
      </c>
      <c r="Q259" s="41">
        <f t="shared" si="55"/>
        <v>20.930521591341051</v>
      </c>
      <c r="R259" s="45">
        <f t="shared" si="48"/>
        <v>20.173954598925139</v>
      </c>
    </row>
    <row r="260" spans="1:18">
      <c r="A260" s="58">
        <f t="shared" si="56"/>
        <v>0.3530000000000002</v>
      </c>
      <c r="B260" s="58">
        <f t="shared" si="57"/>
        <v>4.5299999999999461</v>
      </c>
      <c r="C260" s="58">
        <f t="shared" si="58"/>
        <v>2.264999999999973</v>
      </c>
      <c r="D260" s="58">
        <f t="shared" si="59"/>
        <v>2.264999999999973</v>
      </c>
      <c r="E260" s="59">
        <f t="shared" si="49"/>
        <v>2.2460899999999819</v>
      </c>
      <c r="F260" s="50">
        <v>11.865</v>
      </c>
      <c r="G260" s="60">
        <f t="shared" si="50"/>
        <v>11.522947070249632</v>
      </c>
      <c r="H260" s="39">
        <f t="shared" si="51"/>
        <v>1960305596233833.2</v>
      </c>
      <c r="I260" s="40">
        <f t="shared" si="52"/>
        <v>50.800000000000026</v>
      </c>
      <c r="J260" s="40">
        <v>254</v>
      </c>
      <c r="K260" s="47">
        <f t="shared" si="46"/>
        <v>1270</v>
      </c>
      <c r="L260" s="40">
        <v>1</v>
      </c>
      <c r="N260" s="41">
        <f t="shared" si="47"/>
        <v>3343537668096</v>
      </c>
      <c r="O260" s="41">
        <f t="shared" si="53"/>
        <v>4246292838481920</v>
      </c>
      <c r="P260" s="41">
        <f t="shared" si="54"/>
        <v>9.8015279811691664E+16</v>
      </c>
      <c r="Q260" s="41">
        <f t="shared" si="55"/>
        <v>23.767747135559929</v>
      </c>
      <c r="R260" s="45">
        <f t="shared" si="48"/>
        <v>23.082553073926203</v>
      </c>
    </row>
    <row r="261" spans="1:18">
      <c r="A261" s="58">
        <f t="shared" si="56"/>
        <v>0.3540000000000002</v>
      </c>
      <c r="B261" s="58">
        <f t="shared" si="57"/>
        <v>4.5399999999999459</v>
      </c>
      <c r="C261" s="58">
        <f t="shared" si="58"/>
        <v>2.2699999999999729</v>
      </c>
      <c r="D261" s="58">
        <f t="shared" si="59"/>
        <v>2.2699999999999729</v>
      </c>
      <c r="E261" s="59">
        <f t="shared" si="49"/>
        <v>2.2531599999999816</v>
      </c>
      <c r="F261" s="50">
        <v>11.865</v>
      </c>
      <c r="G261" s="60">
        <f t="shared" si="50"/>
        <v>11.610308163999628</v>
      </c>
      <c r="H261" s="39">
        <f t="shared" si="51"/>
        <v>2251799813685286.5</v>
      </c>
      <c r="I261" s="40">
        <f t="shared" si="52"/>
        <v>51.000000000000028</v>
      </c>
      <c r="J261" s="40">
        <v>255</v>
      </c>
      <c r="K261" s="47">
        <f t="shared" si="46"/>
        <v>1275</v>
      </c>
      <c r="L261" s="40">
        <v>1</v>
      </c>
      <c r="N261" s="41">
        <f t="shared" si="47"/>
        <v>3343537668096</v>
      </c>
      <c r="O261" s="41">
        <f t="shared" si="53"/>
        <v>4263010526822400</v>
      </c>
      <c r="P261" s="41">
        <f t="shared" si="54"/>
        <v>1.1258999068426432E+17</v>
      </c>
      <c r="Q261" s="41">
        <f t="shared" si="55"/>
        <v>26.990278982731638</v>
      </c>
      <c r="R261" s="45">
        <f t="shared" si="48"/>
        <v>26.410910781444311</v>
      </c>
    </row>
    <row r="262" spans="1:18">
      <c r="A262" s="58">
        <f t="shared" si="56"/>
        <v>0.3550000000000002</v>
      </c>
      <c r="B262" s="58">
        <f t="shared" si="57"/>
        <v>4.5499999999999456</v>
      </c>
      <c r="C262" s="58">
        <f t="shared" si="58"/>
        <v>2.2749999999999728</v>
      </c>
      <c r="D262" s="58">
        <f t="shared" si="59"/>
        <v>2.2749999999999728</v>
      </c>
      <c r="E262" s="59">
        <f t="shared" si="49"/>
        <v>2.2602499999999814</v>
      </c>
      <c r="F262" s="50">
        <v>11.865</v>
      </c>
      <c r="G262" s="60">
        <f t="shared" si="50"/>
        <v>11.698206406249623</v>
      </c>
      <c r="H262" s="39">
        <f t="shared" si="51"/>
        <v>2586638741762918.5</v>
      </c>
      <c r="I262" s="40">
        <f t="shared" si="52"/>
        <v>51.200000000000031</v>
      </c>
      <c r="J262" s="40">
        <v>256</v>
      </c>
      <c r="K262" s="47">
        <f t="shared" si="46"/>
        <v>1280</v>
      </c>
      <c r="L262" s="40">
        <v>1</v>
      </c>
      <c r="N262" s="41">
        <f t="shared" si="47"/>
        <v>3343537668096</v>
      </c>
      <c r="O262" s="41">
        <f t="shared" si="53"/>
        <v>4279728215162880</v>
      </c>
      <c r="P262" s="41">
        <f t="shared" si="54"/>
        <v>1.2933193708814592E+17</v>
      </c>
      <c r="Q262" s="41">
        <f t="shared" si="55"/>
        <v>30.650534687900066</v>
      </c>
      <c r="R262" s="45">
        <f t="shared" si="48"/>
        <v>30.21966129295987</v>
      </c>
    </row>
    <row r="263" spans="1:18">
      <c r="A263" s="58">
        <f t="shared" si="56"/>
        <v>0.35600000000000021</v>
      </c>
      <c r="B263" s="58">
        <f t="shared" si="57"/>
        <v>4.5599999999999454</v>
      </c>
      <c r="C263" s="58">
        <f t="shared" si="58"/>
        <v>2.2799999999999727</v>
      </c>
      <c r="D263" s="58">
        <f t="shared" si="59"/>
        <v>2.2799999999999727</v>
      </c>
      <c r="E263" s="59">
        <f t="shared" si="49"/>
        <v>2.2673599999999814</v>
      </c>
      <c r="F263" s="50">
        <v>11.865</v>
      </c>
      <c r="G263" s="60">
        <f t="shared" si="50"/>
        <v>11.786644223999621</v>
      </c>
      <c r="H263" s="39">
        <f t="shared" si="51"/>
        <v>2971267667634665</v>
      </c>
      <c r="I263" s="40">
        <f t="shared" si="52"/>
        <v>51.400000000000034</v>
      </c>
      <c r="J263" s="40">
        <v>257</v>
      </c>
      <c r="K263" s="47">
        <f t="shared" ref="K263:K305" si="60">L$4*J263</f>
        <v>1285</v>
      </c>
      <c r="L263" s="40">
        <v>1</v>
      </c>
      <c r="N263" s="41">
        <f t="shared" ref="N263:N305" si="61">L263*N262</f>
        <v>3343537668096</v>
      </c>
      <c r="O263" s="41">
        <f t="shared" si="53"/>
        <v>4296445903503360</v>
      </c>
      <c r="P263" s="41">
        <f t="shared" si="54"/>
        <v>1.4856338338173325E+17</v>
      </c>
      <c r="Q263" s="41">
        <f t="shared" si="55"/>
        <v>34.808074624185849</v>
      </c>
      <c r="R263" s="45">
        <f t="shared" ref="R263:R305" si="62">P263/(K263*L263*N262)</f>
        <v>34.578204106001508</v>
      </c>
    </row>
    <row r="264" spans="1:18">
      <c r="A264" s="58">
        <f t="shared" si="56"/>
        <v>0.35700000000000021</v>
      </c>
      <c r="B264" s="58">
        <f t="shared" si="57"/>
        <v>4.5699999999999452</v>
      </c>
      <c r="C264" s="58">
        <f t="shared" si="58"/>
        <v>2.2849999999999726</v>
      </c>
      <c r="D264" s="58">
        <f t="shared" si="59"/>
        <v>2.2849999999999726</v>
      </c>
      <c r="E264" s="59">
        <f t="shared" ref="E264:E327" si="63">(1-A264)+A264*B264</f>
        <v>2.2744899999999815</v>
      </c>
      <c r="F264" s="50">
        <v>11.865</v>
      </c>
      <c r="G264" s="60">
        <f t="shared" ref="G264:G327" si="64">E264*C264*D264</f>
        <v>11.87562405024962</v>
      </c>
      <c r="H264" s="39">
        <f t="shared" ref="H264:H327" si="65">POWER($I$1,J264)</f>
        <v>3413090282067817</v>
      </c>
      <c r="I264" s="40">
        <f t="shared" ref="I264:I327" si="66">LOG(H264,2)</f>
        <v>51.600000000000023</v>
      </c>
      <c r="J264" s="40">
        <v>258</v>
      </c>
      <c r="K264" s="47">
        <f t="shared" si="60"/>
        <v>1290</v>
      </c>
      <c r="L264" s="40">
        <v>1</v>
      </c>
      <c r="N264" s="41">
        <f t="shared" si="61"/>
        <v>3343537668096</v>
      </c>
      <c r="O264" s="41">
        <f t="shared" ref="O264:O305" si="67">K264*N264</f>
        <v>4313163591843840</v>
      </c>
      <c r="P264" s="41">
        <f t="shared" ref="P264:P305" si="68">R$4*POWER($I$1,J264)</f>
        <v>1.7065451410339085E+17</v>
      </c>
      <c r="Q264" s="41">
        <f t="shared" ref="Q264:Q305" si="69">(R264/G264)*F264</f>
        <v>39.530576863941299</v>
      </c>
      <c r="R264" s="45">
        <f t="shared" si="62"/>
        <v>39.565972973085756</v>
      </c>
    </row>
    <row r="265" spans="1:18">
      <c r="A265" s="58">
        <f t="shared" si="56"/>
        <v>0.35800000000000021</v>
      </c>
      <c r="B265" s="58">
        <f t="shared" si="57"/>
        <v>4.579999999999945</v>
      </c>
      <c r="C265" s="58">
        <f t="shared" si="58"/>
        <v>2.2899999999999725</v>
      </c>
      <c r="D265" s="58">
        <f t="shared" si="59"/>
        <v>2.2899999999999725</v>
      </c>
      <c r="E265" s="59">
        <f t="shared" si="63"/>
        <v>2.2816399999999812</v>
      </c>
      <c r="F265" s="50">
        <v>11.865</v>
      </c>
      <c r="G265" s="60">
        <f t="shared" si="64"/>
        <v>11.965148323999616</v>
      </c>
      <c r="H265" s="39">
        <f t="shared" si="65"/>
        <v>3920611192467668</v>
      </c>
      <c r="I265" s="40">
        <f t="shared" si="66"/>
        <v>51.800000000000026</v>
      </c>
      <c r="J265" s="40">
        <v>259</v>
      </c>
      <c r="K265" s="47">
        <f t="shared" si="60"/>
        <v>1295</v>
      </c>
      <c r="L265" s="40">
        <v>1</v>
      </c>
      <c r="N265" s="41">
        <f t="shared" si="61"/>
        <v>3343537668096</v>
      </c>
      <c r="O265" s="41">
        <f t="shared" si="67"/>
        <v>4329881280184320</v>
      </c>
      <c r="P265" s="41">
        <f t="shared" si="68"/>
        <v>1.9603055962338339E+17</v>
      </c>
      <c r="Q265" s="41">
        <f t="shared" si="69"/>
        <v>44.894945317794864</v>
      </c>
      <c r="R265" s="45">
        <f t="shared" si="62"/>
        <v>45.273887882449863</v>
      </c>
    </row>
    <row r="266" spans="1:18">
      <c r="A266" s="58">
        <f t="shared" si="56"/>
        <v>0.35900000000000021</v>
      </c>
      <c r="B266" s="58">
        <f t="shared" si="57"/>
        <v>4.5899999999999448</v>
      </c>
      <c r="C266" s="58">
        <f t="shared" si="58"/>
        <v>2.2949999999999724</v>
      </c>
      <c r="D266" s="58">
        <f t="shared" si="59"/>
        <v>2.2949999999999724</v>
      </c>
      <c r="E266" s="59">
        <f t="shared" si="63"/>
        <v>2.2888099999999811</v>
      </c>
      <c r="F266" s="50">
        <v>11.865</v>
      </c>
      <c r="G266" s="60">
        <f t="shared" si="64"/>
        <v>12.055219490249611</v>
      </c>
      <c r="H266" s="39">
        <f t="shared" si="65"/>
        <v>4503599627370574</v>
      </c>
      <c r="I266" s="40">
        <f t="shared" si="66"/>
        <v>52.000000000000028</v>
      </c>
      <c r="J266" s="48">
        <v>260</v>
      </c>
      <c r="K266" s="47">
        <f t="shared" si="60"/>
        <v>1300</v>
      </c>
      <c r="L266" s="40">
        <v>3</v>
      </c>
      <c r="N266" s="41">
        <f t="shared" si="61"/>
        <v>10030613004288</v>
      </c>
      <c r="O266" s="41">
        <f t="shared" si="67"/>
        <v>1.30397969055744E+16</v>
      </c>
      <c r="P266" s="41">
        <f t="shared" si="68"/>
        <v>2.251799813685287E+17</v>
      </c>
      <c r="Q266" s="41">
        <f t="shared" si="69"/>
        <v>16.996189791101028</v>
      </c>
      <c r="R266" s="45">
        <f t="shared" si="62"/>
        <v>17.268672434021287</v>
      </c>
    </row>
    <row r="267" spans="1:18">
      <c r="A267" s="58">
        <f t="shared" si="56"/>
        <v>0.36000000000000021</v>
      </c>
      <c r="B267" s="58">
        <f t="shared" si="57"/>
        <v>4.5999999999999446</v>
      </c>
      <c r="C267" s="58">
        <f t="shared" si="58"/>
        <v>2.2999999999999723</v>
      </c>
      <c r="D267" s="58">
        <f t="shared" si="59"/>
        <v>2.2999999999999723</v>
      </c>
      <c r="E267" s="59">
        <f t="shared" si="63"/>
        <v>2.2959999999999807</v>
      </c>
      <c r="F267" s="50">
        <v>11.865</v>
      </c>
      <c r="G267" s="60">
        <f t="shared" si="64"/>
        <v>12.145839999999605</v>
      </c>
      <c r="H267" s="39">
        <f t="shared" si="65"/>
        <v>5173277483525838</v>
      </c>
      <c r="I267" s="40">
        <f t="shared" si="66"/>
        <v>52.200000000000031</v>
      </c>
      <c r="J267" s="40">
        <v>261</v>
      </c>
      <c r="K267" s="47">
        <f t="shared" si="60"/>
        <v>1305</v>
      </c>
      <c r="L267" s="40">
        <v>1</v>
      </c>
      <c r="N267" s="41">
        <f t="shared" si="61"/>
        <v>10030613004288</v>
      </c>
      <c r="O267" s="41">
        <f t="shared" si="67"/>
        <v>1.308994997059584E+16</v>
      </c>
      <c r="P267" s="41">
        <f t="shared" si="68"/>
        <v>2.586638741762919E+17</v>
      </c>
      <c r="Q267" s="41">
        <f t="shared" si="69"/>
        <v>19.303585258510097</v>
      </c>
      <c r="R267" s="45">
        <f t="shared" si="62"/>
        <v>19.760493719023572</v>
      </c>
    </row>
    <row r="268" spans="1:18">
      <c r="A268" s="58">
        <f t="shared" si="56"/>
        <v>0.36100000000000021</v>
      </c>
      <c r="B268" s="58">
        <f t="shared" si="57"/>
        <v>4.6099999999999444</v>
      </c>
      <c r="C268" s="58">
        <f t="shared" si="58"/>
        <v>2.3049999999999722</v>
      </c>
      <c r="D268" s="58">
        <f t="shared" si="59"/>
        <v>2.3049999999999722</v>
      </c>
      <c r="E268" s="59">
        <f t="shared" si="63"/>
        <v>2.3032099999999804</v>
      </c>
      <c r="F268" s="50">
        <v>11.865</v>
      </c>
      <c r="G268" s="60">
        <f t="shared" si="64"/>
        <v>12.2370123102496</v>
      </c>
      <c r="H268" s="39">
        <f t="shared" si="65"/>
        <v>5942535335269331</v>
      </c>
      <c r="I268" s="40">
        <f t="shared" si="66"/>
        <v>52.400000000000027</v>
      </c>
      <c r="J268" s="40">
        <v>262</v>
      </c>
      <c r="K268" s="47">
        <f t="shared" si="60"/>
        <v>1310</v>
      </c>
      <c r="L268" s="40">
        <v>1</v>
      </c>
      <c r="N268" s="41">
        <f t="shared" si="61"/>
        <v>10030613004288</v>
      </c>
      <c r="O268" s="41">
        <f t="shared" si="67"/>
        <v>1.314010303561728E+16</v>
      </c>
      <c r="P268" s="41">
        <f t="shared" si="68"/>
        <v>2.9712676676346656E+17</v>
      </c>
      <c r="Q268" s="41">
        <f t="shared" si="69"/>
        <v>21.924785445241785</v>
      </c>
      <c r="R268" s="45">
        <f t="shared" si="62"/>
        <v>22.612209809777074</v>
      </c>
    </row>
    <row r="269" spans="1:18">
      <c r="A269" s="58">
        <f t="shared" si="56"/>
        <v>0.36200000000000021</v>
      </c>
      <c r="B269" s="58">
        <f t="shared" si="57"/>
        <v>4.6199999999999442</v>
      </c>
      <c r="C269" s="58">
        <f t="shared" si="58"/>
        <v>2.3099999999999721</v>
      </c>
      <c r="D269" s="58">
        <f t="shared" si="59"/>
        <v>2.3099999999999721</v>
      </c>
      <c r="E269" s="59">
        <f t="shared" si="63"/>
        <v>2.3104399999999807</v>
      </c>
      <c r="F269" s="50">
        <v>11.865</v>
      </c>
      <c r="G269" s="60">
        <f t="shared" si="64"/>
        <v>12.328738883999598</v>
      </c>
      <c r="H269" s="39">
        <f t="shared" si="65"/>
        <v>6826180564135636</v>
      </c>
      <c r="I269" s="40">
        <f t="shared" si="66"/>
        <v>52.60000000000003</v>
      </c>
      <c r="J269" s="40">
        <v>263</v>
      </c>
      <c r="K269" s="47">
        <f t="shared" si="60"/>
        <v>1315</v>
      </c>
      <c r="L269" s="40">
        <v>1</v>
      </c>
      <c r="N269" s="41">
        <f t="shared" si="61"/>
        <v>10030613004288</v>
      </c>
      <c r="O269" s="41">
        <f t="shared" si="67"/>
        <v>1.319025610063872E+16</v>
      </c>
      <c r="P269" s="41">
        <f t="shared" si="68"/>
        <v>3.4130902820678182E+17</v>
      </c>
      <c r="Q269" s="41">
        <f t="shared" si="69"/>
        <v>24.902539429512025</v>
      </c>
      <c r="R269" s="45">
        <f t="shared" si="62"/>
        <v>25.875845442474343</v>
      </c>
    </row>
    <row r="270" spans="1:18">
      <c r="A270" s="58">
        <f t="shared" si="56"/>
        <v>0.36300000000000021</v>
      </c>
      <c r="B270" s="58">
        <f t="shared" si="57"/>
        <v>4.6299999999999439</v>
      </c>
      <c r="C270" s="58">
        <f t="shared" si="58"/>
        <v>2.314999999999972</v>
      </c>
      <c r="D270" s="58">
        <f t="shared" si="59"/>
        <v>2.314999999999972</v>
      </c>
      <c r="E270" s="59">
        <f t="shared" si="63"/>
        <v>2.3176899999999803</v>
      </c>
      <c r="F270" s="50">
        <v>11.865</v>
      </c>
      <c r="G270" s="60">
        <f t="shared" si="64"/>
        <v>12.421022190249593</v>
      </c>
      <c r="H270" s="39">
        <f t="shared" si="65"/>
        <v>7841222384935338</v>
      </c>
      <c r="I270" s="40">
        <f t="shared" si="66"/>
        <v>52.800000000000026</v>
      </c>
      <c r="J270" s="40">
        <v>264</v>
      </c>
      <c r="K270" s="47">
        <f t="shared" si="60"/>
        <v>1320</v>
      </c>
      <c r="L270" s="40">
        <v>1</v>
      </c>
      <c r="N270" s="41">
        <f t="shared" si="61"/>
        <v>10030613004288</v>
      </c>
      <c r="O270" s="41">
        <f t="shared" si="67"/>
        <v>1.324040916566016E+16</v>
      </c>
      <c r="P270" s="41">
        <f t="shared" si="68"/>
        <v>3.9206111924676691E+17</v>
      </c>
      <c r="Q270" s="41">
        <f t="shared" si="69"/>
        <v>28.285429265522385</v>
      </c>
      <c r="R270" s="45">
        <f t="shared" si="62"/>
        <v>29.610951923117472</v>
      </c>
    </row>
    <row r="271" spans="1:18">
      <c r="A271" s="58">
        <f t="shared" si="56"/>
        <v>0.36400000000000021</v>
      </c>
      <c r="B271" s="58">
        <f t="shared" si="57"/>
        <v>4.6399999999999437</v>
      </c>
      <c r="C271" s="58">
        <f t="shared" si="58"/>
        <v>2.3199999999999719</v>
      </c>
      <c r="D271" s="58">
        <f t="shared" si="59"/>
        <v>2.3199999999999719</v>
      </c>
      <c r="E271" s="59">
        <f t="shared" si="63"/>
        <v>2.3249599999999804</v>
      </c>
      <c r="F271" s="50">
        <v>11.865</v>
      </c>
      <c r="G271" s="60">
        <f t="shared" si="64"/>
        <v>12.513864703999591</v>
      </c>
      <c r="H271" s="39">
        <f t="shared" si="65"/>
        <v>9007199254741152</v>
      </c>
      <c r="I271" s="40">
        <f t="shared" si="66"/>
        <v>53.000000000000028</v>
      </c>
      <c r="J271" s="40">
        <v>265</v>
      </c>
      <c r="K271" s="47">
        <f t="shared" si="60"/>
        <v>1325</v>
      </c>
      <c r="L271" s="40">
        <v>1</v>
      </c>
      <c r="N271" s="41">
        <f t="shared" si="61"/>
        <v>10030613004288</v>
      </c>
      <c r="O271" s="41">
        <f t="shared" si="67"/>
        <v>1.32905622306816E+16</v>
      </c>
      <c r="P271" s="41">
        <f t="shared" si="68"/>
        <v>4.503599627370576E+17</v>
      </c>
      <c r="Q271" s="41">
        <f t="shared" si="69"/>
        <v>32.128667094866138</v>
      </c>
      <c r="R271" s="45">
        <f t="shared" si="62"/>
        <v>33.885696851664427</v>
      </c>
    </row>
    <row r="272" spans="1:18">
      <c r="A272" s="58">
        <f t="shared" si="56"/>
        <v>0.36500000000000021</v>
      </c>
      <c r="B272" s="58">
        <f t="shared" si="57"/>
        <v>4.6499999999999435</v>
      </c>
      <c r="C272" s="58">
        <f t="shared" si="58"/>
        <v>2.3249999999999718</v>
      </c>
      <c r="D272" s="58">
        <f t="shared" si="59"/>
        <v>2.3249999999999718</v>
      </c>
      <c r="E272" s="59">
        <f t="shared" si="63"/>
        <v>2.3322499999999802</v>
      </c>
      <c r="F272" s="50">
        <v>11.865</v>
      </c>
      <c r="G272" s="60">
        <f t="shared" si="64"/>
        <v>12.607268906249585</v>
      </c>
      <c r="H272" s="39">
        <f t="shared" si="65"/>
        <v>1.034655496705168E+16</v>
      </c>
      <c r="I272" s="40">
        <f t="shared" si="66"/>
        <v>53.200000000000024</v>
      </c>
      <c r="J272" s="40">
        <v>266</v>
      </c>
      <c r="K272" s="47">
        <f t="shared" si="60"/>
        <v>1330</v>
      </c>
      <c r="L272" s="40">
        <v>1</v>
      </c>
      <c r="N272" s="41">
        <f t="shared" si="61"/>
        <v>10030613004288</v>
      </c>
      <c r="O272" s="41">
        <f t="shared" si="67"/>
        <v>1.334071529570304E+16</v>
      </c>
      <c r="P272" s="41">
        <f t="shared" si="68"/>
        <v>5.17327748352584E+17</v>
      </c>
      <c r="Q272" s="41">
        <f t="shared" si="69"/>
        <v>36.495001347966898</v>
      </c>
      <c r="R272" s="45">
        <f t="shared" si="62"/>
        <v>38.778111734324469</v>
      </c>
    </row>
    <row r="273" spans="1:18">
      <c r="A273" s="58">
        <f t="shared" si="56"/>
        <v>0.36600000000000021</v>
      </c>
      <c r="B273" s="58">
        <f t="shared" si="57"/>
        <v>4.6599999999999433</v>
      </c>
      <c r="C273" s="58">
        <f t="shared" si="58"/>
        <v>2.3299999999999716</v>
      </c>
      <c r="D273" s="58">
        <f t="shared" si="59"/>
        <v>2.3299999999999716</v>
      </c>
      <c r="E273" s="59">
        <f t="shared" si="63"/>
        <v>2.3395599999999801</v>
      </c>
      <c r="F273" s="50">
        <v>11.865</v>
      </c>
      <c r="G273" s="60">
        <f t="shared" si="64"/>
        <v>12.701237283999584</v>
      </c>
      <c r="H273" s="39">
        <f t="shared" si="65"/>
        <v>1.1885070670538668E+16</v>
      </c>
      <c r="I273" s="40">
        <f t="shared" si="66"/>
        <v>53.400000000000027</v>
      </c>
      <c r="J273" s="40">
        <v>267</v>
      </c>
      <c r="K273" s="47">
        <f t="shared" si="60"/>
        <v>1335</v>
      </c>
      <c r="L273" s="40">
        <v>1</v>
      </c>
      <c r="N273" s="41">
        <f t="shared" si="61"/>
        <v>10030613004288</v>
      </c>
      <c r="O273" s="41">
        <f t="shared" si="67"/>
        <v>1.339086836072448E+16</v>
      </c>
      <c r="P273" s="41">
        <f t="shared" si="68"/>
        <v>5.9425353352693338E+17</v>
      </c>
      <c r="Q273" s="41">
        <f t="shared" si="69"/>
        <v>41.455746986279166</v>
      </c>
      <c r="R273" s="45">
        <f t="shared" si="62"/>
        <v>44.377520375742293</v>
      </c>
    </row>
    <row r="274" spans="1:18">
      <c r="A274" s="58">
        <f t="shared" si="56"/>
        <v>0.36700000000000021</v>
      </c>
      <c r="B274" s="58">
        <f t="shared" si="57"/>
        <v>4.6699999999999431</v>
      </c>
      <c r="C274" s="58">
        <f t="shared" si="58"/>
        <v>2.3349999999999715</v>
      </c>
      <c r="D274" s="58">
        <f t="shared" si="59"/>
        <v>2.3349999999999715</v>
      </c>
      <c r="E274" s="59">
        <f t="shared" si="63"/>
        <v>2.3468899999999797</v>
      </c>
      <c r="F274" s="50">
        <v>11.865</v>
      </c>
      <c r="G274" s="60">
        <f t="shared" si="64"/>
        <v>12.795772330249578</v>
      </c>
      <c r="H274" s="39">
        <f t="shared" si="65"/>
        <v>1.3652361128271278E+16</v>
      </c>
      <c r="I274" s="40">
        <f t="shared" si="66"/>
        <v>53.60000000000003</v>
      </c>
      <c r="J274" s="40">
        <v>268</v>
      </c>
      <c r="K274" s="47">
        <f t="shared" si="60"/>
        <v>1340</v>
      </c>
      <c r="L274" s="40">
        <v>1</v>
      </c>
      <c r="N274" s="41">
        <f t="shared" si="61"/>
        <v>10030613004288</v>
      </c>
      <c r="O274" s="41">
        <f t="shared" si="67"/>
        <v>1.344102142574592E+16</v>
      </c>
      <c r="P274" s="41">
        <f t="shared" si="68"/>
        <v>6.826180564135639E+17</v>
      </c>
      <c r="Q274" s="41">
        <f t="shared" si="69"/>
        <v>47.091956787741822</v>
      </c>
      <c r="R274" s="45">
        <f t="shared" si="62"/>
        <v>50.786174263960859</v>
      </c>
    </row>
    <row r="275" spans="1:18">
      <c r="A275" s="58">
        <f t="shared" si="56"/>
        <v>0.36800000000000022</v>
      </c>
      <c r="B275" s="58">
        <f t="shared" si="57"/>
        <v>4.6799999999999429</v>
      </c>
      <c r="C275" s="58">
        <f t="shared" si="58"/>
        <v>2.3399999999999714</v>
      </c>
      <c r="D275" s="58">
        <f t="shared" si="59"/>
        <v>2.3399999999999714</v>
      </c>
      <c r="E275" s="59">
        <f t="shared" si="63"/>
        <v>2.3542399999999799</v>
      </c>
      <c r="F275" s="50">
        <v>11.865</v>
      </c>
      <c r="G275" s="60">
        <f t="shared" si="64"/>
        <v>12.890876543999575</v>
      </c>
      <c r="H275" s="39">
        <f t="shared" si="65"/>
        <v>1.5682444769870682E+16</v>
      </c>
      <c r="I275" s="40">
        <f t="shared" si="66"/>
        <v>53.800000000000033</v>
      </c>
      <c r="J275" s="40">
        <v>269</v>
      </c>
      <c r="K275" s="47">
        <f t="shared" si="60"/>
        <v>1345</v>
      </c>
      <c r="L275" s="40">
        <v>1</v>
      </c>
      <c r="N275" s="41">
        <f t="shared" si="61"/>
        <v>10030613004288</v>
      </c>
      <c r="O275" s="41">
        <f t="shared" si="67"/>
        <v>1.349117449076736E+16</v>
      </c>
      <c r="P275" s="41">
        <f t="shared" si="68"/>
        <v>7.8412223849353408E+17</v>
      </c>
      <c r="Q275" s="41">
        <f t="shared" si="69"/>
        <v>53.495753011677728</v>
      </c>
      <c r="R275" s="45">
        <f t="shared" si="62"/>
        <v>58.121124964334683</v>
      </c>
    </row>
    <row r="276" spans="1:18">
      <c r="A276" s="58">
        <f t="shared" si="56"/>
        <v>0.36900000000000022</v>
      </c>
      <c r="B276" s="58">
        <f t="shared" si="57"/>
        <v>4.6899999999999427</v>
      </c>
      <c r="C276" s="58">
        <f t="shared" si="58"/>
        <v>2.3449999999999713</v>
      </c>
      <c r="D276" s="58">
        <f t="shared" si="59"/>
        <v>2.3449999999999713</v>
      </c>
      <c r="E276" s="59">
        <f t="shared" si="63"/>
        <v>2.3616099999999793</v>
      </c>
      <c r="F276" s="50">
        <v>11.865</v>
      </c>
      <c r="G276" s="60">
        <f t="shared" si="64"/>
        <v>12.986552430249569</v>
      </c>
      <c r="H276" s="39">
        <f t="shared" si="65"/>
        <v>1.8014398509482304E+16</v>
      </c>
      <c r="I276" s="40">
        <f t="shared" si="66"/>
        <v>54.000000000000021</v>
      </c>
      <c r="J276" s="48">
        <v>270</v>
      </c>
      <c r="K276" s="47">
        <f t="shared" si="60"/>
        <v>1350</v>
      </c>
      <c r="L276" s="40">
        <v>4</v>
      </c>
      <c r="N276" s="41">
        <f t="shared" si="61"/>
        <v>40122452017152</v>
      </c>
      <c r="O276" s="41">
        <f t="shared" si="67"/>
        <v>5.41653102231552E+16</v>
      </c>
      <c r="P276" s="41">
        <f t="shared" si="68"/>
        <v>9.007199254741152E+17</v>
      </c>
      <c r="Q276" s="41">
        <f t="shared" si="69"/>
        <v>15.192960358441287</v>
      </c>
      <c r="R276" s="45">
        <f t="shared" si="62"/>
        <v>16.629091973501986</v>
      </c>
    </row>
    <row r="277" spans="1:18">
      <c r="A277" s="58">
        <f t="shared" si="56"/>
        <v>0.37000000000000022</v>
      </c>
      <c r="B277" s="58">
        <f t="shared" si="57"/>
        <v>4.6999999999999424</v>
      </c>
      <c r="C277" s="58">
        <f t="shared" si="58"/>
        <v>2.3499999999999712</v>
      </c>
      <c r="D277" s="58">
        <f t="shared" si="59"/>
        <v>2.3499999999999712</v>
      </c>
      <c r="E277" s="59">
        <f t="shared" si="63"/>
        <v>2.3689999999999793</v>
      </c>
      <c r="F277" s="50">
        <v>11.865</v>
      </c>
      <c r="G277" s="60">
        <f t="shared" si="64"/>
        <v>13.082802499999566</v>
      </c>
      <c r="H277" s="39">
        <f t="shared" si="65"/>
        <v>2.0693109934103368E+16</v>
      </c>
      <c r="I277" s="40">
        <f t="shared" si="66"/>
        <v>54.200000000000024</v>
      </c>
      <c r="J277" s="40">
        <v>271</v>
      </c>
      <c r="K277" s="47">
        <f t="shared" si="60"/>
        <v>1355</v>
      </c>
      <c r="L277" s="40">
        <v>1</v>
      </c>
      <c r="N277" s="41">
        <f t="shared" si="61"/>
        <v>40122452017152</v>
      </c>
      <c r="O277" s="41">
        <f t="shared" si="67"/>
        <v>5.436592248324096E+16</v>
      </c>
      <c r="P277" s="41">
        <f t="shared" si="68"/>
        <v>1.0346554967051684E+18</v>
      </c>
      <c r="Q277" s="41">
        <f t="shared" si="69"/>
        <v>17.259808190251107</v>
      </c>
      <c r="R277" s="45">
        <f t="shared" si="62"/>
        <v>19.031324209096518</v>
      </c>
    </row>
    <row r="278" spans="1:18">
      <c r="A278" s="58">
        <f t="shared" si="56"/>
        <v>0.37100000000000022</v>
      </c>
      <c r="B278" s="58">
        <f t="shared" si="57"/>
        <v>4.7099999999999422</v>
      </c>
      <c r="C278" s="58">
        <f t="shared" si="58"/>
        <v>2.3549999999999711</v>
      </c>
      <c r="D278" s="58">
        <f t="shared" si="59"/>
        <v>2.3549999999999711</v>
      </c>
      <c r="E278" s="59">
        <f t="shared" si="63"/>
        <v>2.3764099999999795</v>
      </c>
      <c r="F278" s="50">
        <v>11.865</v>
      </c>
      <c r="G278" s="60">
        <f t="shared" si="64"/>
        <v>13.179629270249563</v>
      </c>
      <c r="H278" s="39">
        <f t="shared" si="65"/>
        <v>2.3770141341077344E+16</v>
      </c>
      <c r="I278" s="40">
        <f t="shared" si="66"/>
        <v>54.400000000000027</v>
      </c>
      <c r="J278" s="40">
        <v>272</v>
      </c>
      <c r="K278" s="47">
        <f t="shared" si="60"/>
        <v>1360</v>
      </c>
      <c r="L278" s="40">
        <v>1</v>
      </c>
      <c r="N278" s="41">
        <f t="shared" si="61"/>
        <v>40122452017152</v>
      </c>
      <c r="O278" s="41">
        <f t="shared" si="67"/>
        <v>5.456653474332672E+16</v>
      </c>
      <c r="P278" s="41">
        <f t="shared" si="68"/>
        <v>1.1885070670538673E+18</v>
      </c>
      <c r="Q278" s="41">
        <f t="shared" si="69"/>
        <v>19.608299967745559</v>
      </c>
      <c r="R278" s="45">
        <f t="shared" si="62"/>
        <v>21.780878566770582</v>
      </c>
    </row>
    <row r="279" spans="1:18">
      <c r="A279" s="58">
        <f t="shared" si="56"/>
        <v>0.37200000000000022</v>
      </c>
      <c r="B279" s="58">
        <f t="shared" si="57"/>
        <v>4.719999999999942</v>
      </c>
      <c r="C279" s="58">
        <f t="shared" si="58"/>
        <v>2.359999999999971</v>
      </c>
      <c r="D279" s="58">
        <f t="shared" si="59"/>
        <v>2.359999999999971</v>
      </c>
      <c r="E279" s="59">
        <f t="shared" si="63"/>
        <v>2.3838399999999793</v>
      </c>
      <c r="F279" s="50">
        <v>11.865</v>
      </c>
      <c r="G279" s="60">
        <f t="shared" si="64"/>
        <v>13.277035263999558</v>
      </c>
      <c r="H279" s="39">
        <f t="shared" si="65"/>
        <v>2.7304722256542564E+16</v>
      </c>
      <c r="I279" s="40">
        <f t="shared" si="66"/>
        <v>54.60000000000003</v>
      </c>
      <c r="J279" s="40">
        <v>273</v>
      </c>
      <c r="K279" s="47">
        <f t="shared" si="60"/>
        <v>1365</v>
      </c>
      <c r="L279" s="40">
        <v>1</v>
      </c>
      <c r="N279" s="41">
        <f t="shared" si="61"/>
        <v>40122452017152</v>
      </c>
      <c r="O279" s="41">
        <f t="shared" si="67"/>
        <v>5.476714700341248E+16</v>
      </c>
      <c r="P279" s="41">
        <f t="shared" si="68"/>
        <v>1.3652361128271283E+18</v>
      </c>
      <c r="Q279" s="41">
        <f t="shared" si="69"/>
        <v>22.276875806582098</v>
      </c>
      <c r="R279" s="45">
        <f t="shared" si="62"/>
        <v>24.928012276083361</v>
      </c>
    </row>
    <row r="280" spans="1:18">
      <c r="A280" s="58">
        <f t="shared" si="56"/>
        <v>0.37300000000000022</v>
      </c>
      <c r="B280" s="58">
        <f t="shared" si="57"/>
        <v>4.7299999999999418</v>
      </c>
      <c r="C280" s="58">
        <f t="shared" si="58"/>
        <v>2.3649999999999709</v>
      </c>
      <c r="D280" s="58">
        <f t="shared" si="59"/>
        <v>2.3649999999999709</v>
      </c>
      <c r="E280" s="59">
        <f t="shared" si="63"/>
        <v>2.3912899999999793</v>
      </c>
      <c r="F280" s="50">
        <v>11.865</v>
      </c>
      <c r="G280" s="60">
        <f t="shared" si="64"/>
        <v>13.375023010249555</v>
      </c>
      <c r="H280" s="39">
        <f t="shared" si="65"/>
        <v>3.1364889539741372E+16</v>
      </c>
      <c r="I280" s="40">
        <f t="shared" si="66"/>
        <v>54.800000000000026</v>
      </c>
      <c r="J280" s="40">
        <v>274</v>
      </c>
      <c r="K280" s="47">
        <f t="shared" si="60"/>
        <v>1370</v>
      </c>
      <c r="L280" s="40">
        <v>1</v>
      </c>
      <c r="N280" s="41">
        <f t="shared" si="61"/>
        <v>40122452017152</v>
      </c>
      <c r="O280" s="41">
        <f t="shared" si="67"/>
        <v>5.496775926349824E+16</v>
      </c>
      <c r="P280" s="41">
        <f t="shared" si="68"/>
        <v>1.5682444769870687E+18</v>
      </c>
      <c r="Q280" s="41">
        <f t="shared" si="69"/>
        <v>25.309230314768804</v>
      </c>
      <c r="R280" s="45">
        <f t="shared" si="62"/>
        <v>28.530260247091306</v>
      </c>
    </row>
    <row r="281" spans="1:18">
      <c r="A281" s="58">
        <f t="shared" si="56"/>
        <v>0.37400000000000022</v>
      </c>
      <c r="B281" s="58">
        <f t="shared" si="57"/>
        <v>4.7399999999999416</v>
      </c>
      <c r="C281" s="58">
        <f t="shared" si="58"/>
        <v>2.3699999999999708</v>
      </c>
      <c r="D281" s="58">
        <f t="shared" si="59"/>
        <v>2.3699999999999708</v>
      </c>
      <c r="E281" s="59">
        <f t="shared" si="63"/>
        <v>2.3987599999999789</v>
      </c>
      <c r="F281" s="50">
        <v>11.865</v>
      </c>
      <c r="G281" s="60">
        <f t="shared" si="64"/>
        <v>13.47359504399955</v>
      </c>
      <c r="H281" s="39">
        <f t="shared" si="65"/>
        <v>3.6028797018964632E+16</v>
      </c>
      <c r="I281" s="40">
        <f t="shared" si="66"/>
        <v>55.000000000000028</v>
      </c>
      <c r="J281" s="40">
        <v>275</v>
      </c>
      <c r="K281" s="47">
        <f t="shared" si="60"/>
        <v>1375</v>
      </c>
      <c r="L281" s="40">
        <v>1</v>
      </c>
      <c r="N281" s="41">
        <f t="shared" si="61"/>
        <v>40122452017152</v>
      </c>
      <c r="O281" s="41">
        <f t="shared" si="67"/>
        <v>5.5168371523584E+16</v>
      </c>
      <c r="P281" s="41">
        <f t="shared" si="68"/>
        <v>1.8014398509482317E+18</v>
      </c>
      <c r="Q281" s="41">
        <f t="shared" si="69"/>
        <v>28.755031893659027</v>
      </c>
      <c r="R281" s="45">
        <f t="shared" si="62"/>
        <v>32.653489693422102</v>
      </c>
    </row>
    <row r="282" spans="1:18">
      <c r="A282" s="58">
        <f t="shared" si="56"/>
        <v>0.37500000000000022</v>
      </c>
      <c r="B282" s="58">
        <f t="shared" si="57"/>
        <v>4.7499999999999414</v>
      </c>
      <c r="C282" s="58">
        <f t="shared" si="58"/>
        <v>2.3749999999999707</v>
      </c>
      <c r="D282" s="58">
        <f t="shared" si="59"/>
        <v>2.3749999999999707</v>
      </c>
      <c r="E282" s="59">
        <f t="shared" si="63"/>
        <v>2.4062499999999787</v>
      </c>
      <c r="F282" s="50">
        <v>11.865</v>
      </c>
      <c r="G282" s="60">
        <f t="shared" si="64"/>
        <v>13.572753906249545</v>
      </c>
      <c r="H282" s="39">
        <f t="shared" si="65"/>
        <v>4.1386219868206752E+16</v>
      </c>
      <c r="I282" s="40">
        <f t="shared" si="66"/>
        <v>55.200000000000031</v>
      </c>
      <c r="J282" s="40">
        <v>276</v>
      </c>
      <c r="K282" s="47">
        <f t="shared" si="60"/>
        <v>1380</v>
      </c>
      <c r="L282" s="40">
        <v>1</v>
      </c>
      <c r="N282" s="41">
        <f t="shared" si="61"/>
        <v>40122452017152</v>
      </c>
      <c r="O282" s="41">
        <f t="shared" si="67"/>
        <v>5.536898378366976E+16</v>
      </c>
      <c r="P282" s="41">
        <f t="shared" si="68"/>
        <v>2.0693109934103375E+18</v>
      </c>
      <c r="Q282" s="41">
        <f t="shared" si="69"/>
        <v>32.670740643869507</v>
      </c>
      <c r="R282" s="45">
        <f t="shared" si="62"/>
        <v>37.373107685979406</v>
      </c>
    </row>
    <row r="283" spans="1:18">
      <c r="A283" s="58">
        <f t="shared" si="56"/>
        <v>0.37600000000000022</v>
      </c>
      <c r="B283" s="58">
        <f t="shared" si="57"/>
        <v>4.7599999999999412</v>
      </c>
      <c r="C283" s="58">
        <f t="shared" si="58"/>
        <v>2.3799999999999706</v>
      </c>
      <c r="D283" s="58">
        <f t="shared" si="59"/>
        <v>2.3799999999999706</v>
      </c>
      <c r="E283" s="59">
        <f t="shared" si="63"/>
        <v>2.4137599999999786</v>
      </c>
      <c r="F283" s="50">
        <v>11.865</v>
      </c>
      <c r="G283" s="60">
        <f t="shared" si="64"/>
        <v>13.672502143999541</v>
      </c>
      <c r="H283" s="39">
        <f t="shared" si="65"/>
        <v>4.7540282682154696E+16</v>
      </c>
      <c r="I283" s="40">
        <f t="shared" si="66"/>
        <v>55.400000000000034</v>
      </c>
      <c r="J283" s="40">
        <v>277</v>
      </c>
      <c r="K283" s="47">
        <f t="shared" si="60"/>
        <v>1385</v>
      </c>
      <c r="L283" s="40">
        <v>1</v>
      </c>
      <c r="N283" s="41">
        <f t="shared" si="61"/>
        <v>40122452017152</v>
      </c>
      <c r="O283" s="41">
        <f t="shared" si="67"/>
        <v>5.556959604375552E+16</v>
      </c>
      <c r="P283" s="41">
        <f t="shared" si="68"/>
        <v>2.377014134107735E+18</v>
      </c>
      <c r="Q283" s="41">
        <f t="shared" si="69"/>
        <v>37.120538411511994</v>
      </c>
      <c r="R283" s="45">
        <f t="shared" si="62"/>
        <v>42.775443827881588</v>
      </c>
    </row>
    <row r="284" spans="1:18">
      <c r="A284" s="58">
        <f t="shared" si="56"/>
        <v>0.37700000000000022</v>
      </c>
      <c r="B284" s="58">
        <f t="shared" si="57"/>
        <v>4.769999999999941</v>
      </c>
      <c r="C284" s="58">
        <f t="shared" si="58"/>
        <v>2.3849999999999705</v>
      </c>
      <c r="D284" s="58">
        <f t="shared" si="59"/>
        <v>2.3849999999999705</v>
      </c>
      <c r="E284" s="59">
        <f t="shared" si="63"/>
        <v>2.4212899999999786</v>
      </c>
      <c r="F284" s="50">
        <v>11.865</v>
      </c>
      <c r="G284" s="60">
        <f t="shared" si="64"/>
        <v>13.772842310249537</v>
      </c>
      <c r="H284" s="39">
        <f t="shared" si="65"/>
        <v>5.4609444513085136E+16</v>
      </c>
      <c r="I284" s="40">
        <f t="shared" si="66"/>
        <v>55.600000000000023</v>
      </c>
      <c r="J284" s="40">
        <v>278</v>
      </c>
      <c r="K284" s="47">
        <f t="shared" si="60"/>
        <v>1390</v>
      </c>
      <c r="L284" s="40">
        <v>1</v>
      </c>
      <c r="N284" s="41">
        <f t="shared" si="61"/>
        <v>40122452017152</v>
      </c>
      <c r="O284" s="41">
        <f t="shared" si="67"/>
        <v>5.577020830384128E+16</v>
      </c>
      <c r="P284" s="41">
        <f t="shared" si="68"/>
        <v>2.7304722256542566E+18</v>
      </c>
      <c r="Q284" s="41">
        <f t="shared" si="69"/>
        <v>42.177386370522129</v>
      </c>
      <c r="R284" s="45">
        <f t="shared" si="62"/>
        <v>48.959333463098972</v>
      </c>
    </row>
    <row r="285" spans="1:18">
      <c r="A285" s="58">
        <f t="shared" si="56"/>
        <v>0.37800000000000022</v>
      </c>
      <c r="B285" s="58">
        <f t="shared" si="57"/>
        <v>4.7799999999999407</v>
      </c>
      <c r="C285" s="58">
        <f t="shared" si="58"/>
        <v>2.3899999999999704</v>
      </c>
      <c r="D285" s="58">
        <f t="shared" si="59"/>
        <v>2.3899999999999704</v>
      </c>
      <c r="E285" s="59">
        <f t="shared" si="63"/>
        <v>2.4288399999999783</v>
      </c>
      <c r="F285" s="50">
        <v>11.865</v>
      </c>
      <c r="G285" s="60">
        <f t="shared" si="64"/>
        <v>13.873776963999534</v>
      </c>
      <c r="H285" s="39">
        <f t="shared" si="65"/>
        <v>6.2729779079482768E+16</v>
      </c>
      <c r="I285" s="40">
        <f t="shared" si="66"/>
        <v>55.800000000000026</v>
      </c>
      <c r="J285" s="40">
        <v>279</v>
      </c>
      <c r="K285" s="47">
        <f t="shared" si="60"/>
        <v>1395</v>
      </c>
      <c r="L285" s="40">
        <v>1</v>
      </c>
      <c r="N285" s="41">
        <f t="shared" si="61"/>
        <v>40122452017152</v>
      </c>
      <c r="O285" s="41">
        <f t="shared" si="67"/>
        <v>5.597082056392704E+16</v>
      </c>
      <c r="P285" s="41">
        <f t="shared" si="68"/>
        <v>3.1364889539741384E+18</v>
      </c>
      <c r="Q285" s="41">
        <f t="shared" si="69"/>
        <v>47.924227653288654</v>
      </c>
      <c r="R285" s="45">
        <f t="shared" si="62"/>
        <v>56.037930521168605</v>
      </c>
    </row>
    <row r="286" spans="1:18">
      <c r="A286" s="58">
        <f t="shared" si="56"/>
        <v>0.37900000000000023</v>
      </c>
      <c r="B286" s="58">
        <f t="shared" si="57"/>
        <v>4.7899999999999405</v>
      </c>
      <c r="C286" s="58">
        <f t="shared" si="58"/>
        <v>2.3949999999999703</v>
      </c>
      <c r="D286" s="58">
        <f t="shared" si="59"/>
        <v>2.3949999999999703</v>
      </c>
      <c r="E286" s="59">
        <f t="shared" si="63"/>
        <v>2.4364099999999782</v>
      </c>
      <c r="F286" s="50">
        <v>11.865</v>
      </c>
      <c r="G286" s="60">
        <f t="shared" si="64"/>
        <v>13.975308670249529</v>
      </c>
      <c r="H286" s="39">
        <f t="shared" si="65"/>
        <v>7.205759403792928E+16</v>
      </c>
      <c r="I286" s="40">
        <f t="shared" si="66"/>
        <v>56.000000000000028</v>
      </c>
      <c r="J286" s="48">
        <v>280</v>
      </c>
      <c r="K286" s="47">
        <f t="shared" si="60"/>
        <v>1400</v>
      </c>
      <c r="L286" s="40">
        <v>4</v>
      </c>
      <c r="N286" s="41">
        <f t="shared" si="61"/>
        <v>160489808068608</v>
      </c>
      <c r="O286" s="41">
        <f t="shared" si="67"/>
        <v>2.246857312960512E+17</v>
      </c>
      <c r="P286" s="41">
        <f t="shared" si="68"/>
        <v>3.6028797018964639E+18</v>
      </c>
      <c r="Q286" s="41">
        <f t="shared" si="69"/>
        <v>13.613838737376003</v>
      </c>
      <c r="R286" s="45">
        <f t="shared" si="62"/>
        <v>16.035195831591214</v>
      </c>
    </row>
    <row r="287" spans="1:18">
      <c r="A287" s="58">
        <f t="shared" si="56"/>
        <v>0.38000000000000023</v>
      </c>
      <c r="B287" s="58">
        <f t="shared" si="57"/>
        <v>4.7999999999999403</v>
      </c>
      <c r="C287" s="58">
        <f t="shared" si="58"/>
        <v>2.3999999999999702</v>
      </c>
      <c r="D287" s="58">
        <f t="shared" si="59"/>
        <v>2.3999999999999702</v>
      </c>
      <c r="E287" s="59">
        <f t="shared" si="63"/>
        <v>2.4439999999999782</v>
      </c>
      <c r="F287" s="50">
        <v>11.865</v>
      </c>
      <c r="G287" s="60">
        <f t="shared" si="64"/>
        <v>14.077439999999523</v>
      </c>
      <c r="H287" s="39">
        <f t="shared" si="65"/>
        <v>8.2772439736413536E+16</v>
      </c>
      <c r="I287" s="40">
        <f t="shared" si="66"/>
        <v>56.200000000000031</v>
      </c>
      <c r="J287" s="40">
        <v>281</v>
      </c>
      <c r="K287" s="47">
        <f t="shared" si="60"/>
        <v>1405</v>
      </c>
      <c r="L287" s="40">
        <v>1</v>
      </c>
      <c r="N287" s="41">
        <f t="shared" si="61"/>
        <v>160489808068608</v>
      </c>
      <c r="O287" s="41">
        <f t="shared" si="67"/>
        <v>2.2548818033639424E+17</v>
      </c>
      <c r="P287" s="41">
        <f t="shared" si="68"/>
        <v>4.1386219868206766E+18</v>
      </c>
      <c r="Q287" s="41">
        <f t="shared" si="69"/>
        <v>15.469491433079783</v>
      </c>
      <c r="R287" s="45">
        <f t="shared" si="62"/>
        <v>18.354052884929395</v>
      </c>
    </row>
    <row r="288" spans="1:18">
      <c r="A288" s="58">
        <f t="shared" si="56"/>
        <v>0.38100000000000023</v>
      </c>
      <c r="B288" s="58">
        <f t="shared" si="57"/>
        <v>4.8099999999999401</v>
      </c>
      <c r="C288" s="58">
        <f t="shared" si="58"/>
        <v>2.4049999999999701</v>
      </c>
      <c r="D288" s="58">
        <f t="shared" si="59"/>
        <v>2.4049999999999701</v>
      </c>
      <c r="E288" s="59">
        <f t="shared" si="63"/>
        <v>2.4516099999999783</v>
      </c>
      <c r="F288" s="50">
        <v>11.865</v>
      </c>
      <c r="G288" s="60">
        <f t="shared" si="64"/>
        <v>14.180173530249522</v>
      </c>
      <c r="H288" s="39">
        <f t="shared" si="65"/>
        <v>9.5080565364309424E+16</v>
      </c>
      <c r="I288" s="40">
        <f t="shared" si="66"/>
        <v>56.400000000000027</v>
      </c>
      <c r="J288" s="40">
        <v>282</v>
      </c>
      <c r="K288" s="47">
        <f t="shared" si="60"/>
        <v>1410</v>
      </c>
      <c r="L288" s="40">
        <v>1</v>
      </c>
      <c r="N288" s="41">
        <f t="shared" si="61"/>
        <v>160489808068608</v>
      </c>
      <c r="O288" s="41">
        <f t="shared" si="67"/>
        <v>2.2629062937673728E+17</v>
      </c>
      <c r="P288" s="41">
        <f t="shared" si="68"/>
        <v>4.7540282682154711E+18</v>
      </c>
      <c r="Q288" s="41">
        <f t="shared" si="69"/>
        <v>17.578482721791854</v>
      </c>
      <c r="R288" s="45">
        <f t="shared" si="62"/>
        <v>21.008506986388657</v>
      </c>
    </row>
    <row r="289" spans="1:18">
      <c r="A289" s="58">
        <f t="shared" si="56"/>
        <v>0.38200000000000023</v>
      </c>
      <c r="B289" s="58">
        <f t="shared" si="57"/>
        <v>4.8199999999999399</v>
      </c>
      <c r="C289" s="58">
        <f t="shared" si="58"/>
        <v>2.4099999999999699</v>
      </c>
      <c r="D289" s="58">
        <f t="shared" si="59"/>
        <v>2.4099999999999699</v>
      </c>
      <c r="E289" s="59">
        <f t="shared" si="63"/>
        <v>2.4592399999999781</v>
      </c>
      <c r="F289" s="50">
        <v>14.265000000000001</v>
      </c>
      <c r="G289" s="60">
        <f t="shared" si="64"/>
        <v>14.283511843999516</v>
      </c>
      <c r="H289" s="39">
        <f t="shared" si="65"/>
        <v>1.092188890261703E+17</v>
      </c>
      <c r="I289" s="40">
        <f t="shared" si="66"/>
        <v>56.60000000000003</v>
      </c>
      <c r="J289" s="40">
        <v>283</v>
      </c>
      <c r="K289" s="47">
        <f t="shared" si="60"/>
        <v>1415</v>
      </c>
      <c r="L289" s="40">
        <v>1</v>
      </c>
      <c r="N289" s="41">
        <f t="shared" si="61"/>
        <v>160489808068608</v>
      </c>
      <c r="O289" s="41">
        <f t="shared" si="67"/>
        <v>2.2709307841708032E+17</v>
      </c>
      <c r="P289" s="41">
        <f t="shared" si="68"/>
        <v>5.4609444513085153E+18</v>
      </c>
      <c r="Q289" s="41">
        <f t="shared" si="69"/>
        <v>24.015997966775117</v>
      </c>
      <c r="R289" s="45">
        <f t="shared" si="62"/>
        <v>24.047163785762404</v>
      </c>
    </row>
    <row r="290" spans="1:18">
      <c r="A290" s="58">
        <f t="shared" ref="A290:A353" si="70">A289+0.1%</f>
        <v>0.38300000000000023</v>
      </c>
      <c r="B290" s="58">
        <f t="shared" ref="B290:B353" si="71">B289+1%</f>
        <v>4.8299999999999397</v>
      </c>
      <c r="C290" s="58">
        <f t="shared" ref="C290:C353" si="72">C289+0.5%</f>
        <v>2.4149999999999698</v>
      </c>
      <c r="D290" s="58">
        <f t="shared" ref="D290:D353" si="73">D289+0.5%</f>
        <v>2.4149999999999698</v>
      </c>
      <c r="E290" s="59">
        <f t="shared" si="63"/>
        <v>2.466889999999978</v>
      </c>
      <c r="F290" s="50">
        <v>14.265000000000001</v>
      </c>
      <c r="G290" s="60">
        <f t="shared" si="64"/>
        <v>14.387457530249511</v>
      </c>
      <c r="H290" s="39">
        <f t="shared" si="65"/>
        <v>1.2545955815896558E+17</v>
      </c>
      <c r="I290" s="40">
        <f t="shared" si="66"/>
        <v>56.800000000000033</v>
      </c>
      <c r="J290" s="40">
        <v>284</v>
      </c>
      <c r="K290" s="47">
        <f t="shared" si="60"/>
        <v>1420</v>
      </c>
      <c r="L290" s="40">
        <v>1</v>
      </c>
      <c r="N290" s="41">
        <f t="shared" si="61"/>
        <v>160489808068608</v>
      </c>
      <c r="O290" s="41">
        <f t="shared" si="67"/>
        <v>2.2789552745742336E+17</v>
      </c>
      <c r="P290" s="41">
        <f t="shared" si="68"/>
        <v>6.2729779079482788E+18</v>
      </c>
      <c r="Q290" s="41">
        <f t="shared" si="69"/>
        <v>27.291391362567964</v>
      </c>
      <c r="R290" s="45">
        <f t="shared" si="62"/>
        <v>27.525673618672617</v>
      </c>
    </row>
    <row r="291" spans="1:18">
      <c r="A291" s="58">
        <f t="shared" si="70"/>
        <v>0.38400000000000023</v>
      </c>
      <c r="B291" s="58">
        <f t="shared" si="71"/>
        <v>4.8399999999999395</v>
      </c>
      <c r="C291" s="58">
        <f t="shared" si="72"/>
        <v>2.4199999999999697</v>
      </c>
      <c r="D291" s="58">
        <f t="shared" si="73"/>
        <v>2.4199999999999697</v>
      </c>
      <c r="E291" s="59">
        <f t="shared" si="63"/>
        <v>2.4745599999999777</v>
      </c>
      <c r="F291" s="50">
        <v>14.265000000000001</v>
      </c>
      <c r="G291" s="60">
        <f t="shared" si="64"/>
        <v>14.492013183999505</v>
      </c>
      <c r="H291" s="39">
        <f t="shared" si="65"/>
        <v>1.4411518807585862E+17</v>
      </c>
      <c r="I291" s="40">
        <f t="shared" si="66"/>
        <v>57.000000000000036</v>
      </c>
      <c r="J291" s="40">
        <v>285</v>
      </c>
      <c r="K291" s="47">
        <f t="shared" si="60"/>
        <v>1425</v>
      </c>
      <c r="L291" s="40">
        <v>1</v>
      </c>
      <c r="N291" s="41">
        <f t="shared" si="61"/>
        <v>160489808068608</v>
      </c>
      <c r="O291" s="41">
        <f t="shared" si="67"/>
        <v>2.286979764977664E+17</v>
      </c>
      <c r="P291" s="41">
        <f t="shared" si="68"/>
        <v>7.2057594037929308E+18</v>
      </c>
      <c r="Q291" s="41">
        <f t="shared" si="69"/>
        <v>31.014193395779607</v>
      </c>
      <c r="R291" s="45">
        <f t="shared" si="62"/>
        <v>31.507753212951172</v>
      </c>
    </row>
    <row r="292" spans="1:18">
      <c r="A292" s="58">
        <f t="shared" si="70"/>
        <v>0.38500000000000023</v>
      </c>
      <c r="B292" s="58">
        <f t="shared" si="71"/>
        <v>4.8499999999999392</v>
      </c>
      <c r="C292" s="58">
        <f t="shared" si="72"/>
        <v>2.4249999999999696</v>
      </c>
      <c r="D292" s="58">
        <f t="shared" si="73"/>
        <v>2.4249999999999696</v>
      </c>
      <c r="E292" s="59">
        <f t="shared" si="63"/>
        <v>2.4822499999999774</v>
      </c>
      <c r="F292" s="50">
        <v>14.265000000000001</v>
      </c>
      <c r="G292" s="60">
        <f t="shared" si="64"/>
        <v>14.597181406249501</v>
      </c>
      <c r="H292" s="39">
        <f t="shared" si="65"/>
        <v>1.6554487947282707E+17</v>
      </c>
      <c r="I292" s="40">
        <f t="shared" si="66"/>
        <v>57.200000000000024</v>
      </c>
      <c r="J292" s="40">
        <v>286</v>
      </c>
      <c r="K292" s="47">
        <f t="shared" si="60"/>
        <v>1430</v>
      </c>
      <c r="L292" s="40">
        <v>1</v>
      </c>
      <c r="N292" s="41">
        <f t="shared" si="61"/>
        <v>160489808068608</v>
      </c>
      <c r="O292" s="41">
        <f t="shared" si="67"/>
        <v>2.2950042553810944E+17</v>
      </c>
      <c r="P292" s="41">
        <f t="shared" si="68"/>
        <v>8.2772439736413532E+18</v>
      </c>
      <c r="Q292" s="41">
        <f t="shared" si="69"/>
        <v>35.245610046185632</v>
      </c>
      <c r="R292" s="45">
        <f t="shared" si="62"/>
        <v>36.066355668987136</v>
      </c>
    </row>
    <row r="293" spans="1:18">
      <c r="A293" s="58">
        <f t="shared" si="70"/>
        <v>0.38600000000000023</v>
      </c>
      <c r="B293" s="58">
        <f t="shared" si="71"/>
        <v>4.859999999999939</v>
      </c>
      <c r="C293" s="58">
        <f t="shared" si="72"/>
        <v>2.4299999999999695</v>
      </c>
      <c r="D293" s="58">
        <f t="shared" si="73"/>
        <v>2.4299999999999695</v>
      </c>
      <c r="E293" s="59">
        <f t="shared" si="63"/>
        <v>2.4899599999999773</v>
      </c>
      <c r="F293" s="50">
        <v>14.265000000000001</v>
      </c>
      <c r="G293" s="60">
        <f t="shared" si="64"/>
        <v>14.702964803999496</v>
      </c>
      <c r="H293" s="39">
        <f t="shared" si="65"/>
        <v>1.9016113072861894E+17</v>
      </c>
      <c r="I293" s="40">
        <f t="shared" si="66"/>
        <v>57.400000000000027</v>
      </c>
      <c r="J293" s="40">
        <v>287</v>
      </c>
      <c r="K293" s="47">
        <f t="shared" si="60"/>
        <v>1435</v>
      </c>
      <c r="L293" s="40">
        <v>1</v>
      </c>
      <c r="N293" s="41">
        <f t="shared" si="61"/>
        <v>160489808068608</v>
      </c>
      <c r="O293" s="41">
        <f t="shared" si="67"/>
        <v>2.3030287457845248E+17</v>
      </c>
      <c r="P293" s="41">
        <f t="shared" si="68"/>
        <v>9.5080565364309463E+18</v>
      </c>
      <c r="Q293" s="41">
        <f t="shared" si="69"/>
        <v>40.055232328729517</v>
      </c>
      <c r="R293" s="45">
        <f t="shared" si="62"/>
        <v>41.285010245028595</v>
      </c>
    </row>
    <row r="294" spans="1:18">
      <c r="A294" s="58">
        <f t="shared" si="70"/>
        <v>0.38700000000000023</v>
      </c>
      <c r="B294" s="58">
        <f t="shared" si="71"/>
        <v>4.8699999999999388</v>
      </c>
      <c r="C294" s="58">
        <f t="shared" si="72"/>
        <v>2.4349999999999694</v>
      </c>
      <c r="D294" s="58">
        <f t="shared" si="73"/>
        <v>2.4349999999999694</v>
      </c>
      <c r="E294" s="59">
        <f t="shared" si="63"/>
        <v>2.4976899999999773</v>
      </c>
      <c r="F294" s="50">
        <v>14.265000000000001</v>
      </c>
      <c r="G294" s="60">
        <f t="shared" si="64"/>
        <v>14.809365990249495</v>
      </c>
      <c r="H294" s="39">
        <f t="shared" si="65"/>
        <v>2.1843777805234074E+17</v>
      </c>
      <c r="I294" s="40">
        <f t="shared" si="66"/>
        <v>57.60000000000003</v>
      </c>
      <c r="J294" s="40">
        <v>288</v>
      </c>
      <c r="K294" s="47">
        <f t="shared" si="60"/>
        <v>1440</v>
      </c>
      <c r="L294" s="40">
        <v>1</v>
      </c>
      <c r="N294" s="41">
        <f t="shared" si="61"/>
        <v>160489808068608</v>
      </c>
      <c r="O294" s="41">
        <f t="shared" si="67"/>
        <v>2.3110532361879552E+17</v>
      </c>
      <c r="P294" s="41">
        <f t="shared" si="68"/>
        <v>1.0921888902617037E+19</v>
      </c>
      <c r="Q294" s="41">
        <f t="shared" si="69"/>
        <v>45.522186597254105</v>
      </c>
      <c r="R294" s="45">
        <f t="shared" si="62"/>
        <v>47.259356606741413</v>
      </c>
    </row>
    <row r="295" spans="1:18">
      <c r="A295" s="58">
        <f t="shared" si="70"/>
        <v>0.38800000000000023</v>
      </c>
      <c r="B295" s="58">
        <f t="shared" si="71"/>
        <v>4.8799999999999386</v>
      </c>
      <c r="C295" s="58">
        <f t="shared" si="72"/>
        <v>2.4399999999999693</v>
      </c>
      <c r="D295" s="58">
        <f t="shared" si="73"/>
        <v>2.4399999999999693</v>
      </c>
      <c r="E295" s="59">
        <f t="shared" si="63"/>
        <v>2.505439999999977</v>
      </c>
      <c r="F295" s="50">
        <v>14.265000000000001</v>
      </c>
      <c r="G295" s="60">
        <f t="shared" si="64"/>
        <v>14.916387583999487</v>
      </c>
      <c r="H295" s="39">
        <f t="shared" si="65"/>
        <v>2.5091911631793126E+17</v>
      </c>
      <c r="I295" s="40">
        <f t="shared" si="66"/>
        <v>57.800000000000033</v>
      </c>
      <c r="J295" s="40">
        <v>289</v>
      </c>
      <c r="K295" s="47">
        <f t="shared" si="60"/>
        <v>1445</v>
      </c>
      <c r="L295" s="40">
        <v>1</v>
      </c>
      <c r="N295" s="41">
        <f t="shared" si="61"/>
        <v>160489808068608</v>
      </c>
      <c r="O295" s="41">
        <f t="shared" si="67"/>
        <v>2.3190777265913856E+17</v>
      </c>
      <c r="P295" s="41">
        <f t="shared" si="68"/>
        <v>1.2545955815896564E+19</v>
      </c>
      <c r="Q295" s="41">
        <f t="shared" si="69"/>
        <v>51.736442861553222</v>
      </c>
      <c r="R295" s="45">
        <f t="shared" si="62"/>
        <v>54.098901783411947</v>
      </c>
    </row>
    <row r="296" spans="1:18">
      <c r="A296" s="58">
        <f t="shared" si="70"/>
        <v>0.38900000000000023</v>
      </c>
      <c r="B296" s="58">
        <f t="shared" si="71"/>
        <v>4.8899999999999384</v>
      </c>
      <c r="C296" s="58">
        <f t="shared" si="72"/>
        <v>2.4449999999999692</v>
      </c>
      <c r="D296" s="58">
        <f t="shared" si="73"/>
        <v>2.4449999999999692</v>
      </c>
      <c r="E296" s="59">
        <f t="shared" si="63"/>
        <v>2.5132099999999769</v>
      </c>
      <c r="F296" s="50">
        <v>14.265000000000001</v>
      </c>
      <c r="G296" s="60">
        <f t="shared" si="64"/>
        <v>15.024032210249482</v>
      </c>
      <c r="H296" s="39">
        <f t="shared" si="65"/>
        <v>2.8823037615171731E+17</v>
      </c>
      <c r="I296" s="40">
        <f t="shared" si="66"/>
        <v>58.000000000000036</v>
      </c>
      <c r="J296" s="48">
        <v>290</v>
      </c>
      <c r="K296" s="47">
        <f t="shared" si="60"/>
        <v>1450</v>
      </c>
      <c r="L296" s="40">
        <v>4</v>
      </c>
      <c r="N296" s="41">
        <f t="shared" si="61"/>
        <v>641959232274432</v>
      </c>
      <c r="O296" s="41">
        <f t="shared" si="67"/>
        <v>9.308408867979264E+17</v>
      </c>
      <c r="P296" s="41">
        <f t="shared" si="68"/>
        <v>1.4411518807585866E+19</v>
      </c>
      <c r="Q296" s="41">
        <f t="shared" si="69"/>
        <v>14.700075712777007</v>
      </c>
      <c r="R296" s="45">
        <f t="shared" si="62"/>
        <v>15.482258044294976</v>
      </c>
    </row>
    <row r="297" spans="1:18">
      <c r="A297" s="58">
        <f t="shared" si="70"/>
        <v>0.39000000000000024</v>
      </c>
      <c r="B297" s="58">
        <f t="shared" si="71"/>
        <v>4.8999999999999382</v>
      </c>
      <c r="C297" s="58">
        <f t="shared" si="72"/>
        <v>2.4499999999999691</v>
      </c>
      <c r="D297" s="58">
        <f t="shared" si="73"/>
        <v>2.4499999999999691</v>
      </c>
      <c r="E297" s="59">
        <f t="shared" si="63"/>
        <v>2.5209999999999768</v>
      </c>
      <c r="F297" s="50">
        <v>14.265000000000001</v>
      </c>
      <c r="G297" s="60">
        <f t="shared" si="64"/>
        <v>15.132302499999478</v>
      </c>
      <c r="H297" s="39">
        <f t="shared" si="65"/>
        <v>3.310897589456544E+17</v>
      </c>
      <c r="I297" s="40">
        <f t="shared" si="66"/>
        <v>58.200000000000024</v>
      </c>
      <c r="J297" s="40">
        <v>291</v>
      </c>
      <c r="K297" s="47">
        <f t="shared" si="60"/>
        <v>1455</v>
      </c>
      <c r="L297" s="40">
        <v>1</v>
      </c>
      <c r="N297" s="41">
        <f t="shared" si="61"/>
        <v>641959232274432</v>
      </c>
      <c r="O297" s="41">
        <f t="shared" si="67"/>
        <v>9.3405068295929856E+17</v>
      </c>
      <c r="P297" s="41">
        <f t="shared" si="68"/>
        <v>1.6554487947282721E+19</v>
      </c>
      <c r="Q297" s="41">
        <f t="shared" si="69"/>
        <v>16.707523137943507</v>
      </c>
      <c r="R297" s="45">
        <f t="shared" si="62"/>
        <v>17.72332941809335</v>
      </c>
    </row>
    <row r="298" spans="1:18">
      <c r="A298" s="58">
        <f t="shared" si="70"/>
        <v>0.39100000000000024</v>
      </c>
      <c r="B298" s="58">
        <f t="shared" si="71"/>
        <v>4.909999999999938</v>
      </c>
      <c r="C298" s="58">
        <f t="shared" si="72"/>
        <v>2.454999999999969</v>
      </c>
      <c r="D298" s="58">
        <f t="shared" si="73"/>
        <v>2.454999999999969</v>
      </c>
      <c r="E298" s="59">
        <f t="shared" si="63"/>
        <v>2.5288099999999769</v>
      </c>
      <c r="F298" s="50">
        <v>14.265000000000001</v>
      </c>
      <c r="G298" s="60">
        <f t="shared" si="64"/>
        <v>15.241201090249477</v>
      </c>
      <c r="H298" s="39">
        <f t="shared" si="65"/>
        <v>3.8032226145723802E+17</v>
      </c>
      <c r="I298" s="40">
        <f t="shared" si="66"/>
        <v>58.400000000000027</v>
      </c>
      <c r="J298" s="40">
        <v>292</v>
      </c>
      <c r="K298" s="47">
        <f t="shared" si="60"/>
        <v>1460</v>
      </c>
      <c r="L298" s="40">
        <v>1</v>
      </c>
      <c r="N298" s="41">
        <f t="shared" si="61"/>
        <v>641959232274432</v>
      </c>
      <c r="O298" s="41">
        <f t="shared" si="67"/>
        <v>9.3726047912067072E+17</v>
      </c>
      <c r="P298" s="41">
        <f t="shared" si="68"/>
        <v>1.9016113072861901E+19</v>
      </c>
      <c r="Q298" s="41">
        <f t="shared" si="69"/>
        <v>18.989521836806382</v>
      </c>
      <c r="R298" s="45">
        <f t="shared" si="62"/>
        <v>20.289037569046595</v>
      </c>
    </row>
    <row r="299" spans="1:18">
      <c r="A299" s="58">
        <f t="shared" si="70"/>
        <v>0.39200000000000024</v>
      </c>
      <c r="B299" s="58">
        <f t="shared" si="71"/>
        <v>4.9199999999999378</v>
      </c>
      <c r="C299" s="58">
        <f t="shared" si="72"/>
        <v>2.4599999999999689</v>
      </c>
      <c r="D299" s="58">
        <f t="shared" si="73"/>
        <v>2.4599999999999689</v>
      </c>
      <c r="E299" s="59">
        <f t="shared" si="63"/>
        <v>2.5366399999999767</v>
      </c>
      <c r="F299" s="50">
        <v>14.265000000000001</v>
      </c>
      <c r="G299" s="60">
        <f t="shared" si="64"/>
        <v>15.350730623999471</v>
      </c>
      <c r="H299" s="39">
        <f t="shared" si="65"/>
        <v>4.3687555610468154E+17</v>
      </c>
      <c r="I299" s="40">
        <f t="shared" si="66"/>
        <v>58.60000000000003</v>
      </c>
      <c r="J299" s="40">
        <v>293</v>
      </c>
      <c r="K299" s="47">
        <f t="shared" si="60"/>
        <v>1465</v>
      </c>
      <c r="L299" s="40">
        <v>1</v>
      </c>
      <c r="N299" s="41">
        <f t="shared" si="61"/>
        <v>641959232274432</v>
      </c>
      <c r="O299" s="41">
        <f t="shared" si="67"/>
        <v>9.4047027528204288E+17</v>
      </c>
      <c r="P299" s="41">
        <f t="shared" si="68"/>
        <v>2.1843777805234078E+19</v>
      </c>
      <c r="Q299" s="41">
        <f t="shared" si="69"/>
        <v>21.583675443025705</v>
      </c>
      <c r="R299" s="45">
        <f t="shared" si="62"/>
        <v>23.226441472255171</v>
      </c>
    </row>
    <row r="300" spans="1:18">
      <c r="A300" s="58">
        <f t="shared" si="70"/>
        <v>0.39300000000000024</v>
      </c>
      <c r="B300" s="58">
        <f t="shared" si="71"/>
        <v>4.9299999999999375</v>
      </c>
      <c r="C300" s="58">
        <f t="shared" si="72"/>
        <v>2.4649999999999688</v>
      </c>
      <c r="D300" s="58">
        <f t="shared" si="73"/>
        <v>2.4649999999999688</v>
      </c>
      <c r="E300" s="59">
        <f t="shared" si="63"/>
        <v>2.5444899999999766</v>
      </c>
      <c r="F300" s="50">
        <v>14.265000000000001</v>
      </c>
      <c r="G300" s="60">
        <f t="shared" si="64"/>
        <v>15.460893750249467</v>
      </c>
      <c r="H300" s="39">
        <f t="shared" si="65"/>
        <v>5.0183823263586259E+17</v>
      </c>
      <c r="I300" s="40">
        <f t="shared" si="66"/>
        <v>58.800000000000033</v>
      </c>
      <c r="J300" s="40">
        <v>294</v>
      </c>
      <c r="K300" s="47">
        <f t="shared" si="60"/>
        <v>1470</v>
      </c>
      <c r="L300" s="40">
        <v>1</v>
      </c>
      <c r="N300" s="41">
        <f t="shared" si="61"/>
        <v>641959232274432</v>
      </c>
      <c r="O300" s="41">
        <f t="shared" si="67"/>
        <v>9.4368007144341504E+17</v>
      </c>
      <c r="P300" s="41">
        <f t="shared" si="68"/>
        <v>2.5091911631793132E+19</v>
      </c>
      <c r="Q300" s="41">
        <f t="shared" si="69"/>
        <v>24.532745073342014</v>
      </c>
      <c r="R300" s="45">
        <f t="shared" si="62"/>
        <v>26.589426216676966</v>
      </c>
    </row>
    <row r="301" spans="1:18">
      <c r="A301" s="58">
        <f t="shared" si="70"/>
        <v>0.39400000000000024</v>
      </c>
      <c r="B301" s="58">
        <f t="shared" si="71"/>
        <v>4.9399999999999373</v>
      </c>
      <c r="C301" s="58">
        <f t="shared" si="72"/>
        <v>2.4699999999999687</v>
      </c>
      <c r="D301" s="58">
        <f t="shared" si="73"/>
        <v>2.4699999999999687</v>
      </c>
      <c r="E301" s="59">
        <f t="shared" si="63"/>
        <v>2.5523599999999762</v>
      </c>
      <c r="F301" s="50">
        <v>14.265000000000001</v>
      </c>
      <c r="G301" s="60">
        <f t="shared" si="64"/>
        <v>15.571693123999459</v>
      </c>
      <c r="H301" s="39">
        <f t="shared" si="65"/>
        <v>5.7646075230343488E+17</v>
      </c>
      <c r="I301" s="40">
        <f t="shared" si="66"/>
        <v>59.000000000000028</v>
      </c>
      <c r="J301" s="40">
        <v>295</v>
      </c>
      <c r="K301" s="47">
        <f t="shared" si="60"/>
        <v>1475</v>
      </c>
      <c r="L301" s="40">
        <v>1</v>
      </c>
      <c r="N301" s="41">
        <f t="shared" si="61"/>
        <v>641959232274432</v>
      </c>
      <c r="O301" s="41">
        <f t="shared" si="67"/>
        <v>9.468898676047872E+17</v>
      </c>
      <c r="P301" s="41">
        <f t="shared" si="68"/>
        <v>2.8823037615171744E+19</v>
      </c>
      <c r="Q301" s="41">
        <f t="shared" si="69"/>
        <v>27.885357638537666</v>
      </c>
      <c r="R301" s="45">
        <f t="shared" si="62"/>
        <v>30.439693782003697</v>
      </c>
    </row>
    <row r="302" spans="1:18">
      <c r="A302" s="58">
        <f t="shared" si="70"/>
        <v>0.39500000000000024</v>
      </c>
      <c r="B302" s="58">
        <f t="shared" si="71"/>
        <v>4.9499999999999371</v>
      </c>
      <c r="C302" s="58">
        <f t="shared" si="72"/>
        <v>2.4749999999999686</v>
      </c>
      <c r="D302" s="58">
        <f t="shared" si="73"/>
        <v>2.4749999999999686</v>
      </c>
      <c r="E302" s="59">
        <f t="shared" si="63"/>
        <v>2.5602499999999759</v>
      </c>
      <c r="F302" s="50">
        <v>14.265000000000001</v>
      </c>
      <c r="G302" s="60">
        <f t="shared" si="64"/>
        <v>15.683131406249455</v>
      </c>
      <c r="H302" s="39">
        <f t="shared" si="65"/>
        <v>6.6217951789130893E+17</v>
      </c>
      <c r="I302" s="40">
        <f t="shared" si="66"/>
        <v>59.200000000000031</v>
      </c>
      <c r="J302" s="40">
        <v>296</v>
      </c>
      <c r="K302" s="47">
        <f t="shared" si="60"/>
        <v>1480</v>
      </c>
      <c r="L302" s="40">
        <v>1</v>
      </c>
      <c r="N302" s="41">
        <f t="shared" si="61"/>
        <v>641959232274432</v>
      </c>
      <c r="O302" s="41">
        <f t="shared" si="67"/>
        <v>9.5009966376615936E+17</v>
      </c>
      <c r="P302" s="41">
        <f t="shared" si="68"/>
        <v>3.3108975894565446E+19</v>
      </c>
      <c r="Q302" s="41">
        <f t="shared" si="69"/>
        <v>31.696811556082373</v>
      </c>
      <c r="R302" s="45">
        <f t="shared" si="62"/>
        <v>34.847897707197063</v>
      </c>
    </row>
    <row r="303" spans="1:18">
      <c r="A303" s="58">
        <f t="shared" si="70"/>
        <v>0.39600000000000024</v>
      </c>
      <c r="B303" s="58">
        <f t="shared" si="71"/>
        <v>4.9599999999999369</v>
      </c>
      <c r="C303" s="58">
        <f t="shared" si="72"/>
        <v>2.4799999999999685</v>
      </c>
      <c r="D303" s="58">
        <f t="shared" si="73"/>
        <v>2.4799999999999685</v>
      </c>
      <c r="E303" s="59">
        <f t="shared" si="63"/>
        <v>2.5681599999999758</v>
      </c>
      <c r="F303" s="50">
        <v>14.265000000000001</v>
      </c>
      <c r="G303" s="60">
        <f t="shared" si="64"/>
        <v>15.795211263999448</v>
      </c>
      <c r="H303" s="39">
        <f t="shared" si="65"/>
        <v>7.6064452291447629E+17</v>
      </c>
      <c r="I303" s="40">
        <f t="shared" si="66"/>
        <v>59.400000000000034</v>
      </c>
      <c r="J303" s="40">
        <v>297</v>
      </c>
      <c r="K303" s="47">
        <f t="shared" si="60"/>
        <v>1485</v>
      </c>
      <c r="L303" s="40">
        <v>1</v>
      </c>
      <c r="N303" s="41">
        <f t="shared" si="61"/>
        <v>641959232274432</v>
      </c>
      <c r="O303" s="41">
        <f t="shared" si="67"/>
        <v>9.5330945992753152E+17</v>
      </c>
      <c r="P303" s="41">
        <f t="shared" si="68"/>
        <v>3.8032226145723818E+19</v>
      </c>
      <c r="Q303" s="41">
        <f t="shared" si="69"/>
        <v>36.029993274965193</v>
      </c>
      <c r="R303" s="45">
        <f t="shared" si="62"/>
        <v>39.894942560010833</v>
      </c>
    </row>
    <row r="304" spans="1:18">
      <c r="A304" s="58">
        <f t="shared" si="70"/>
        <v>0.39700000000000024</v>
      </c>
      <c r="B304" s="58">
        <f t="shared" si="71"/>
        <v>4.9699999999999367</v>
      </c>
      <c r="C304" s="58">
        <f t="shared" si="72"/>
        <v>2.4849999999999683</v>
      </c>
      <c r="D304" s="58">
        <f t="shared" si="73"/>
        <v>2.4849999999999683</v>
      </c>
      <c r="E304" s="59">
        <f t="shared" si="63"/>
        <v>2.5760899999999758</v>
      </c>
      <c r="F304" s="50">
        <v>14.265000000000001</v>
      </c>
      <c r="G304" s="60">
        <f t="shared" si="64"/>
        <v>15.907935370249444</v>
      </c>
      <c r="H304" s="39">
        <f t="shared" si="65"/>
        <v>8.7375111220936346E+17</v>
      </c>
      <c r="I304" s="40">
        <f t="shared" si="66"/>
        <v>59.600000000000037</v>
      </c>
      <c r="J304" s="40">
        <v>298</v>
      </c>
      <c r="K304" s="47">
        <f t="shared" si="60"/>
        <v>1490</v>
      </c>
      <c r="L304" s="40">
        <v>1</v>
      </c>
      <c r="N304" s="41">
        <f t="shared" si="61"/>
        <v>641959232274432</v>
      </c>
      <c r="O304" s="41">
        <f t="shared" si="67"/>
        <v>9.5651925608890368E+17</v>
      </c>
      <c r="P304" s="41">
        <f t="shared" si="68"/>
        <v>4.3687555610468172E+19</v>
      </c>
      <c r="Q304" s="41">
        <f t="shared" si="69"/>
        <v>40.956419871805167</v>
      </c>
      <c r="R304" s="45">
        <f t="shared" si="62"/>
        <v>45.673472156850792</v>
      </c>
    </row>
    <row r="305" spans="1:18">
      <c r="A305" s="58">
        <f t="shared" si="70"/>
        <v>0.39800000000000024</v>
      </c>
      <c r="B305" s="58">
        <f t="shared" si="71"/>
        <v>4.9799999999999365</v>
      </c>
      <c r="C305" s="58">
        <f t="shared" si="72"/>
        <v>2.4899999999999682</v>
      </c>
      <c r="D305" s="58">
        <f t="shared" si="73"/>
        <v>2.4899999999999682</v>
      </c>
      <c r="E305" s="59">
        <f t="shared" si="63"/>
        <v>2.5840399999999755</v>
      </c>
      <c r="F305" s="50">
        <v>14.265000000000001</v>
      </c>
      <c r="G305" s="60">
        <f t="shared" si="64"/>
        <v>16.021306403999439</v>
      </c>
      <c r="H305" s="39">
        <f t="shared" si="65"/>
        <v>1.0036764652717257E+18</v>
      </c>
      <c r="I305" s="40">
        <f t="shared" si="66"/>
        <v>59.800000000000026</v>
      </c>
      <c r="J305" s="40">
        <v>299</v>
      </c>
      <c r="K305" s="47">
        <f t="shared" si="60"/>
        <v>1495</v>
      </c>
      <c r="L305" s="40">
        <v>1</v>
      </c>
      <c r="N305" s="41">
        <f t="shared" si="61"/>
        <v>641959232274432</v>
      </c>
      <c r="O305" s="41">
        <f t="shared" si="67"/>
        <v>9.5972905225027584E+17</v>
      </c>
      <c r="P305" s="41">
        <f t="shared" si="68"/>
        <v>5.0183823263586288E+19</v>
      </c>
      <c r="Q305" s="41">
        <f t="shared" si="69"/>
        <v>46.557425081038957</v>
      </c>
      <c r="R305" s="45">
        <f t="shared" si="62"/>
        <v>52.289573964568774</v>
      </c>
    </row>
    <row r="306" spans="1:18">
      <c r="A306" s="58">
        <f t="shared" si="70"/>
        <v>0.39900000000000024</v>
      </c>
      <c r="B306" s="58">
        <f t="shared" si="71"/>
        <v>4.9899999999999363</v>
      </c>
      <c r="C306" s="58">
        <f t="shared" si="72"/>
        <v>2.4949999999999681</v>
      </c>
      <c r="D306" s="58">
        <f t="shared" si="73"/>
        <v>2.4949999999999681</v>
      </c>
      <c r="E306" s="59">
        <f t="shared" si="63"/>
        <v>2.5920099999999753</v>
      </c>
      <c r="F306" s="50">
        <v>14.265000000000001</v>
      </c>
      <c r="G306" s="60">
        <f t="shared" si="64"/>
        <v>16.135327050249433</v>
      </c>
      <c r="H306" s="39">
        <f t="shared" si="65"/>
        <v>1.15292150460687E+18</v>
      </c>
      <c r="I306" s="40">
        <f t="shared" si="66"/>
        <v>60.000000000000028</v>
      </c>
      <c r="J306" s="48">
        <v>300</v>
      </c>
      <c r="K306" s="47">
        <f t="shared" ref="K306:K308" si="74">L$4*J306</f>
        <v>1500</v>
      </c>
      <c r="L306" s="40">
        <v>4</v>
      </c>
      <c r="N306" s="41">
        <f t="shared" ref="N306:N308" si="75">L306*N305</f>
        <v>2567836929097728</v>
      </c>
      <c r="O306" s="41">
        <f t="shared" ref="O306:O308" si="76">K306*N306</f>
        <v>3.851755393646592E+18</v>
      </c>
      <c r="P306" s="41">
        <f t="shared" ref="P306:P308" si="77">R$4*POWER($I$1,J306)</f>
        <v>5.7646075230343504E+19</v>
      </c>
      <c r="Q306" s="41">
        <f t="shared" ref="Q306:Q308" si="78">(R306/G306)*F306</f>
        <v>13.231377129012417</v>
      </c>
      <c r="R306" s="45">
        <f t="shared" ref="R306:R308" si="79">P306/(K306*L306*N305)</f>
        <v>14.966182776151822</v>
      </c>
    </row>
    <row r="307" spans="1:18">
      <c r="A307" s="58">
        <f t="shared" si="70"/>
        <v>0.40000000000000024</v>
      </c>
      <c r="B307" s="58">
        <f t="shared" si="71"/>
        <v>4.9999999999999361</v>
      </c>
      <c r="C307" s="58">
        <f t="shared" si="72"/>
        <v>2.499999999999968</v>
      </c>
      <c r="D307" s="58">
        <f t="shared" si="73"/>
        <v>2.499999999999968</v>
      </c>
      <c r="E307" s="59">
        <f t="shared" si="63"/>
        <v>2.5999999999999752</v>
      </c>
      <c r="F307" s="50">
        <v>14.265000000000001</v>
      </c>
      <c r="G307" s="60">
        <f t="shared" si="64"/>
        <v>16.249999999999432</v>
      </c>
      <c r="H307" s="39">
        <f t="shared" si="65"/>
        <v>1.3243590357826181E+18</v>
      </c>
      <c r="I307" s="40">
        <f t="shared" si="66"/>
        <v>60.200000000000031</v>
      </c>
      <c r="J307" s="40">
        <v>301</v>
      </c>
      <c r="K307" s="47">
        <f t="shared" si="74"/>
        <v>1505</v>
      </c>
      <c r="L307" s="40">
        <v>1</v>
      </c>
      <c r="N307" s="41">
        <f t="shared" si="75"/>
        <v>2567836929097728</v>
      </c>
      <c r="O307" s="41">
        <f t="shared" si="76"/>
        <v>3.8645945782920806E+18</v>
      </c>
      <c r="P307" s="41">
        <f t="shared" si="77"/>
        <v>6.6217951789130908E+19</v>
      </c>
      <c r="Q307" s="41">
        <f t="shared" si="78"/>
        <v>15.041467640662647</v>
      </c>
      <c r="R307" s="45">
        <f t="shared" si="79"/>
        <v>17.13451448725969</v>
      </c>
    </row>
    <row r="308" spans="1:18">
      <c r="A308" s="58">
        <f t="shared" si="70"/>
        <v>0.40100000000000025</v>
      </c>
      <c r="B308" s="58">
        <f t="shared" si="71"/>
        <v>5.0099999999999358</v>
      </c>
      <c r="C308" s="58">
        <f t="shared" si="72"/>
        <v>2.5049999999999679</v>
      </c>
      <c r="D308" s="58">
        <f t="shared" si="73"/>
        <v>2.5049999999999679</v>
      </c>
      <c r="E308" s="59">
        <f t="shared" si="63"/>
        <v>2.6080099999999753</v>
      </c>
      <c r="F308" s="50">
        <v>14.265000000000001</v>
      </c>
      <c r="G308" s="60">
        <f t="shared" si="64"/>
        <v>16.365327950249426</v>
      </c>
      <c r="H308" s="39">
        <f t="shared" si="65"/>
        <v>1.5212890458289531E+18</v>
      </c>
      <c r="I308" s="40">
        <f t="shared" si="66"/>
        <v>60.400000000000034</v>
      </c>
      <c r="J308" s="40">
        <v>302</v>
      </c>
      <c r="K308" s="47">
        <f t="shared" si="74"/>
        <v>1510</v>
      </c>
      <c r="L308" s="40">
        <v>1</v>
      </c>
      <c r="N308" s="41">
        <f t="shared" si="75"/>
        <v>2567836929097728</v>
      </c>
      <c r="O308" s="41">
        <f t="shared" si="76"/>
        <v>3.8774337629375693E+18</v>
      </c>
      <c r="P308" s="41">
        <f t="shared" si="77"/>
        <v>7.6064452291447652E+19</v>
      </c>
      <c r="Q308" s="41">
        <f t="shared" si="78"/>
        <v>17.099539631759875</v>
      </c>
      <c r="R308" s="45">
        <f t="shared" si="79"/>
        <v>19.617215132985464</v>
      </c>
    </row>
    <row r="309" spans="1:18">
      <c r="A309" s="58">
        <f t="shared" si="70"/>
        <v>0.40200000000000025</v>
      </c>
      <c r="B309" s="58">
        <f t="shared" si="71"/>
        <v>5.0199999999999356</v>
      </c>
      <c r="C309" s="58">
        <f t="shared" si="72"/>
        <v>2.5099999999999678</v>
      </c>
      <c r="D309" s="58">
        <f t="shared" si="73"/>
        <v>2.5099999999999678</v>
      </c>
      <c r="E309" s="59">
        <f t="shared" si="63"/>
        <v>2.6160399999999751</v>
      </c>
      <c r="F309" s="50">
        <v>14.265000000000001</v>
      </c>
      <c r="G309" s="60">
        <f t="shared" si="64"/>
        <v>16.481313603999421</v>
      </c>
      <c r="H309" s="39">
        <f t="shared" si="65"/>
        <v>1.7475022244187272E+18</v>
      </c>
      <c r="I309" s="40">
        <f t="shared" si="66"/>
        <v>60.60000000000003</v>
      </c>
      <c r="J309" s="40">
        <v>303</v>
      </c>
      <c r="K309" s="47">
        <f t="shared" ref="K309:K372" si="80">L$4*J309</f>
        <v>1515</v>
      </c>
      <c r="L309" s="40">
        <v>1</v>
      </c>
      <c r="N309" s="41">
        <f t="shared" ref="N309:N372" si="81">L309*N308</f>
        <v>2567836929097728</v>
      </c>
      <c r="O309" s="41">
        <f t="shared" ref="O309:O372" si="82">K309*N309</f>
        <v>3.8902729475830579E+18</v>
      </c>
      <c r="P309" s="41">
        <f t="shared" ref="P309:P372" si="83">R$4*POWER($I$1,J309)</f>
        <v>8.737511122093636E+19</v>
      </c>
      <c r="Q309" s="41">
        <f t="shared" ref="Q309:Q372" si="84">(R309/G309)*F309</f>
        <v>19.439613287295796</v>
      </c>
      <c r="R309" s="45">
        <f t="shared" ref="R309:R372" si="85">P309/(K309*L309*N308)</f>
        <v>22.45989224874841</v>
      </c>
    </row>
    <row r="310" spans="1:18">
      <c r="A310" s="58">
        <f t="shared" si="70"/>
        <v>0.40300000000000025</v>
      </c>
      <c r="B310" s="58">
        <f t="shared" si="71"/>
        <v>5.0299999999999354</v>
      </c>
      <c r="C310" s="58">
        <f t="shared" si="72"/>
        <v>2.5149999999999677</v>
      </c>
      <c r="D310" s="58">
        <f t="shared" si="73"/>
        <v>2.5149999999999677</v>
      </c>
      <c r="E310" s="59">
        <f t="shared" si="63"/>
        <v>2.6240899999999749</v>
      </c>
      <c r="F310" s="50">
        <v>14.265000000000001</v>
      </c>
      <c r="G310" s="60">
        <f t="shared" si="64"/>
        <v>16.597959670249416</v>
      </c>
      <c r="H310" s="39">
        <f t="shared" si="65"/>
        <v>2.0073529305434519E+18</v>
      </c>
      <c r="I310" s="40">
        <f t="shared" si="66"/>
        <v>60.800000000000033</v>
      </c>
      <c r="J310" s="40">
        <v>304</v>
      </c>
      <c r="K310" s="47">
        <f t="shared" si="80"/>
        <v>1520</v>
      </c>
      <c r="L310" s="40">
        <v>1</v>
      </c>
      <c r="N310" s="41">
        <f t="shared" si="81"/>
        <v>2567836929097728</v>
      </c>
      <c r="O310" s="41">
        <f t="shared" si="82"/>
        <v>3.9031121322285466E+18</v>
      </c>
      <c r="P310" s="41">
        <f t="shared" si="83"/>
        <v>1.0036764652717259E+20</v>
      </c>
      <c r="Q310" s="41">
        <f t="shared" si="84"/>
        <v>22.100382152190452</v>
      </c>
      <c r="R310" s="45">
        <f t="shared" si="85"/>
        <v>25.71477403849682</v>
      </c>
    </row>
    <row r="311" spans="1:18">
      <c r="A311" s="58">
        <f t="shared" si="70"/>
        <v>0.40400000000000025</v>
      </c>
      <c r="B311" s="58">
        <f t="shared" si="71"/>
        <v>5.0399999999999352</v>
      </c>
      <c r="C311" s="58">
        <f t="shared" si="72"/>
        <v>2.5199999999999676</v>
      </c>
      <c r="D311" s="58">
        <f t="shared" si="73"/>
        <v>2.5199999999999676</v>
      </c>
      <c r="E311" s="59">
        <f t="shared" si="63"/>
        <v>2.6321599999999745</v>
      </c>
      <c r="F311" s="50">
        <v>14.265000000000001</v>
      </c>
      <c r="G311" s="60">
        <f t="shared" si="64"/>
        <v>16.715268863999409</v>
      </c>
      <c r="H311" s="39">
        <f t="shared" si="65"/>
        <v>2.3058430092137411E+18</v>
      </c>
      <c r="I311" s="40">
        <f t="shared" si="66"/>
        <v>61.000000000000036</v>
      </c>
      <c r="J311" s="40">
        <v>305</v>
      </c>
      <c r="K311" s="47">
        <f t="shared" si="80"/>
        <v>1525</v>
      </c>
      <c r="L311" s="40">
        <v>1</v>
      </c>
      <c r="N311" s="41">
        <f t="shared" si="81"/>
        <v>2567836929097728</v>
      </c>
      <c r="O311" s="41">
        <f t="shared" si="82"/>
        <v>3.9159513168740352E+18</v>
      </c>
      <c r="P311" s="41">
        <f t="shared" si="83"/>
        <v>1.1529215046068706E+20</v>
      </c>
      <c r="Q311" s="41">
        <f t="shared" si="84"/>
        <v>25.12585593041662</v>
      </c>
      <c r="R311" s="45">
        <f t="shared" si="85"/>
        <v>29.441671035052774</v>
      </c>
    </row>
    <row r="312" spans="1:18">
      <c r="A312" s="58">
        <f t="shared" si="70"/>
        <v>0.40500000000000025</v>
      </c>
      <c r="B312" s="58">
        <f t="shared" si="71"/>
        <v>5.049999999999935</v>
      </c>
      <c r="C312" s="58">
        <f t="shared" si="72"/>
        <v>2.5249999999999675</v>
      </c>
      <c r="D312" s="58">
        <f t="shared" si="73"/>
        <v>2.5249999999999675</v>
      </c>
      <c r="E312" s="59">
        <f t="shared" si="63"/>
        <v>2.6402499999999747</v>
      </c>
      <c r="F312" s="50">
        <v>14.265000000000001</v>
      </c>
      <c r="G312" s="60">
        <f t="shared" si="64"/>
        <v>16.833243906249404</v>
      </c>
      <c r="H312" s="39">
        <f t="shared" si="65"/>
        <v>2.6487180715652372E+18</v>
      </c>
      <c r="I312" s="40">
        <f t="shared" si="66"/>
        <v>61.200000000000038</v>
      </c>
      <c r="J312" s="40">
        <v>306</v>
      </c>
      <c r="K312" s="47">
        <f t="shared" si="80"/>
        <v>1530</v>
      </c>
      <c r="L312" s="40">
        <v>1</v>
      </c>
      <c r="N312" s="41">
        <f t="shared" si="81"/>
        <v>2567836929097728</v>
      </c>
      <c r="O312" s="41">
        <f t="shared" si="82"/>
        <v>3.9287905015195238E+18</v>
      </c>
      <c r="P312" s="41">
        <f t="shared" si="83"/>
        <v>1.3243590357826186E+20</v>
      </c>
      <c r="Q312" s="41">
        <f t="shared" si="84"/>
        <v>28.56609180682544</v>
      </c>
      <c r="R312" s="45">
        <f t="shared" si="85"/>
        <v>33.709077520687373</v>
      </c>
    </row>
    <row r="313" spans="1:18">
      <c r="A313" s="58">
        <f t="shared" si="70"/>
        <v>0.40600000000000025</v>
      </c>
      <c r="B313" s="58">
        <f t="shared" si="71"/>
        <v>5.0599999999999348</v>
      </c>
      <c r="C313" s="58">
        <f t="shared" si="72"/>
        <v>2.5299999999999674</v>
      </c>
      <c r="D313" s="58">
        <f t="shared" si="73"/>
        <v>2.5299999999999674</v>
      </c>
      <c r="E313" s="59">
        <f t="shared" si="63"/>
        <v>2.6483599999999745</v>
      </c>
      <c r="F313" s="50">
        <v>14.265000000000001</v>
      </c>
      <c r="G313" s="60">
        <f t="shared" si="64"/>
        <v>16.9518875239994</v>
      </c>
      <c r="H313" s="39">
        <f t="shared" si="65"/>
        <v>3.0425780916579072E+18</v>
      </c>
      <c r="I313" s="40">
        <f t="shared" si="66"/>
        <v>61.400000000000027</v>
      </c>
      <c r="J313" s="40">
        <v>307</v>
      </c>
      <c r="K313" s="47">
        <f t="shared" si="80"/>
        <v>1535</v>
      </c>
      <c r="L313" s="40">
        <v>1</v>
      </c>
      <c r="N313" s="41">
        <f t="shared" si="81"/>
        <v>2567836929097728</v>
      </c>
      <c r="O313" s="41">
        <f t="shared" si="82"/>
        <v>3.9416296861650125E+18</v>
      </c>
      <c r="P313" s="41">
        <f t="shared" si="83"/>
        <v>1.5212890458289537E+20</v>
      </c>
      <c r="Q313" s="41">
        <f t="shared" si="84"/>
        <v>32.478026496976099</v>
      </c>
      <c r="R313" s="45">
        <f t="shared" si="85"/>
        <v>38.59543303036881</v>
      </c>
    </row>
    <row r="314" spans="1:18">
      <c r="A314" s="58">
        <f t="shared" si="70"/>
        <v>0.40700000000000025</v>
      </c>
      <c r="B314" s="58">
        <f t="shared" si="71"/>
        <v>5.0699999999999346</v>
      </c>
      <c r="C314" s="58">
        <f t="shared" si="72"/>
        <v>2.5349999999999673</v>
      </c>
      <c r="D314" s="58">
        <f t="shared" si="73"/>
        <v>2.5349999999999673</v>
      </c>
      <c r="E314" s="59">
        <f t="shared" si="63"/>
        <v>2.656489999999974</v>
      </c>
      <c r="F314" s="50">
        <v>14.265000000000001</v>
      </c>
      <c r="G314" s="60">
        <f t="shared" si="64"/>
        <v>17.071202450249391</v>
      </c>
      <c r="H314" s="39">
        <f t="shared" si="65"/>
        <v>3.4950044488374564E+18</v>
      </c>
      <c r="I314" s="40">
        <f t="shared" si="66"/>
        <v>61.60000000000003</v>
      </c>
      <c r="J314" s="40">
        <v>308</v>
      </c>
      <c r="K314" s="47">
        <f t="shared" si="80"/>
        <v>1540</v>
      </c>
      <c r="L314" s="40">
        <v>1</v>
      </c>
      <c r="N314" s="41">
        <f t="shared" si="81"/>
        <v>2567836929097728</v>
      </c>
      <c r="O314" s="41">
        <f t="shared" si="82"/>
        <v>3.9544688708105011E+18</v>
      </c>
      <c r="P314" s="41">
        <f t="shared" si="83"/>
        <v>1.7475022244187282E+20</v>
      </c>
      <c r="Q314" s="41">
        <f t="shared" si="84"/>
        <v>36.926422915037321</v>
      </c>
      <c r="R314" s="45">
        <f t="shared" si="85"/>
        <v>44.190567216693331</v>
      </c>
    </row>
    <row r="315" spans="1:18">
      <c r="A315" s="58">
        <f t="shared" si="70"/>
        <v>0.40800000000000025</v>
      </c>
      <c r="B315" s="58">
        <f t="shared" si="71"/>
        <v>5.0799999999999343</v>
      </c>
      <c r="C315" s="58">
        <f t="shared" si="72"/>
        <v>2.5399999999999672</v>
      </c>
      <c r="D315" s="58">
        <f t="shared" si="73"/>
        <v>2.5399999999999672</v>
      </c>
      <c r="E315" s="59">
        <f t="shared" si="63"/>
        <v>2.6646399999999741</v>
      </c>
      <c r="F315" s="50">
        <v>14.265000000000001</v>
      </c>
      <c r="G315" s="60">
        <f t="shared" si="64"/>
        <v>17.191191423999388</v>
      </c>
      <c r="H315" s="39">
        <f t="shared" si="65"/>
        <v>4.0147058610869048E+18</v>
      </c>
      <c r="I315" s="40">
        <f t="shared" si="66"/>
        <v>61.800000000000033</v>
      </c>
      <c r="J315" s="40">
        <v>309</v>
      </c>
      <c r="K315" s="47">
        <f t="shared" si="80"/>
        <v>1545</v>
      </c>
      <c r="L315" s="40">
        <v>1</v>
      </c>
      <c r="N315" s="41">
        <f t="shared" si="81"/>
        <v>2567836929097728</v>
      </c>
      <c r="O315" s="41">
        <f t="shared" si="82"/>
        <v>3.9673080554559898E+18</v>
      </c>
      <c r="P315" s="41">
        <f t="shared" si="83"/>
        <v>2.0073529305434525E+20</v>
      </c>
      <c r="Q315" s="41">
        <f t="shared" si="84"/>
        <v>41.984947267408664</v>
      </c>
      <c r="R315" s="45">
        <f t="shared" si="85"/>
        <v>50.597354742414467</v>
      </c>
    </row>
    <row r="316" spans="1:18">
      <c r="A316" s="58">
        <f t="shared" si="70"/>
        <v>0.40900000000000025</v>
      </c>
      <c r="B316" s="58">
        <f t="shared" si="71"/>
        <v>5.0899999999999341</v>
      </c>
      <c r="C316" s="58">
        <f t="shared" si="72"/>
        <v>2.5449999999999671</v>
      </c>
      <c r="D316" s="58">
        <f t="shared" si="73"/>
        <v>2.5449999999999671</v>
      </c>
      <c r="E316" s="59">
        <f t="shared" si="63"/>
        <v>2.6728099999999739</v>
      </c>
      <c r="F316" s="50">
        <v>14.265000000000001</v>
      </c>
      <c r="G316" s="60">
        <f t="shared" si="64"/>
        <v>17.311857190249384</v>
      </c>
      <c r="H316" s="39">
        <f t="shared" si="65"/>
        <v>4.6116860184274821E+18</v>
      </c>
      <c r="I316" s="40">
        <f t="shared" si="66"/>
        <v>62.000000000000036</v>
      </c>
      <c r="J316" s="40">
        <v>310</v>
      </c>
      <c r="K316" s="47">
        <f t="shared" si="80"/>
        <v>1550</v>
      </c>
      <c r="L316" s="40">
        <v>4</v>
      </c>
      <c r="N316" s="41">
        <f t="shared" si="81"/>
        <v>1.0271347716390912E+16</v>
      </c>
      <c r="O316" s="41">
        <f t="shared" si="82"/>
        <v>1.5920588960405914E+19</v>
      </c>
      <c r="P316" s="41">
        <f t="shared" si="83"/>
        <v>2.3058430092137411E+20</v>
      </c>
      <c r="Q316" s="41">
        <f t="shared" si="84"/>
        <v>11.934348640577712</v>
      </c>
      <c r="R316" s="45">
        <f t="shared" si="85"/>
        <v>14.483402686598543</v>
      </c>
    </row>
    <row r="317" spans="1:18">
      <c r="A317" s="58">
        <f t="shared" si="70"/>
        <v>0.41000000000000025</v>
      </c>
      <c r="B317" s="58">
        <f t="shared" si="71"/>
        <v>5.0999999999999339</v>
      </c>
      <c r="C317" s="58">
        <f t="shared" si="72"/>
        <v>2.549999999999967</v>
      </c>
      <c r="D317" s="58">
        <f t="shared" si="73"/>
        <v>2.549999999999967</v>
      </c>
      <c r="E317" s="59">
        <f t="shared" si="63"/>
        <v>2.6809999999999738</v>
      </c>
      <c r="F317" s="50">
        <v>14.265000000000001</v>
      </c>
      <c r="G317" s="60">
        <f t="shared" si="64"/>
        <v>17.433202499999378</v>
      </c>
      <c r="H317" s="39">
        <f t="shared" si="65"/>
        <v>5.2974361431304776E+18</v>
      </c>
      <c r="I317" s="40">
        <f t="shared" si="66"/>
        <v>62.200000000000031</v>
      </c>
      <c r="J317" s="40">
        <v>311</v>
      </c>
      <c r="K317" s="47">
        <f t="shared" si="80"/>
        <v>1555</v>
      </c>
      <c r="L317" s="40">
        <v>1</v>
      </c>
      <c r="N317" s="41">
        <f t="shared" si="81"/>
        <v>1.0271347716390912E+16</v>
      </c>
      <c r="O317" s="41">
        <f t="shared" si="82"/>
        <v>1.5971945698987868E+19</v>
      </c>
      <c r="P317" s="41">
        <f t="shared" si="83"/>
        <v>2.6487180715652389E+20</v>
      </c>
      <c r="Q317" s="41">
        <f t="shared" si="84"/>
        <v>13.569770752470918</v>
      </c>
      <c r="R317" s="45">
        <f t="shared" si="85"/>
        <v>16.583565468376758</v>
      </c>
    </row>
    <row r="318" spans="1:18">
      <c r="A318" s="58">
        <f t="shared" si="70"/>
        <v>0.41100000000000025</v>
      </c>
      <c r="B318" s="58">
        <f t="shared" si="71"/>
        <v>5.1099999999999337</v>
      </c>
      <c r="C318" s="58">
        <f t="shared" si="72"/>
        <v>2.5549999999999669</v>
      </c>
      <c r="D318" s="58">
        <f t="shared" si="73"/>
        <v>2.5549999999999669</v>
      </c>
      <c r="E318" s="59">
        <f t="shared" si="63"/>
        <v>2.6892099999999735</v>
      </c>
      <c r="F318" s="50">
        <v>14.265000000000001</v>
      </c>
      <c r="G318" s="60">
        <f t="shared" si="64"/>
        <v>17.555230110249369</v>
      </c>
      <c r="H318" s="39">
        <f t="shared" si="65"/>
        <v>6.0851561833158164E+18</v>
      </c>
      <c r="I318" s="40">
        <f t="shared" si="66"/>
        <v>62.400000000000027</v>
      </c>
      <c r="J318" s="40">
        <v>312</v>
      </c>
      <c r="K318" s="47">
        <f t="shared" si="80"/>
        <v>1560</v>
      </c>
      <c r="L318" s="40">
        <v>1</v>
      </c>
      <c r="N318" s="41">
        <f t="shared" si="81"/>
        <v>1.0271347716390912E+16</v>
      </c>
      <c r="O318" s="41">
        <f t="shared" si="82"/>
        <v>1.6023302437569823E+19</v>
      </c>
      <c r="P318" s="41">
        <f t="shared" si="83"/>
        <v>3.0425780916579081E+20</v>
      </c>
      <c r="Q318" s="41">
        <f t="shared" si="84"/>
        <v>15.429610153763281</v>
      </c>
      <c r="R318" s="45">
        <f t="shared" si="85"/>
        <v>18.988458237697479</v>
      </c>
    </row>
    <row r="319" spans="1:18">
      <c r="A319" s="58">
        <f t="shared" si="70"/>
        <v>0.41200000000000025</v>
      </c>
      <c r="B319" s="58">
        <f t="shared" si="71"/>
        <v>5.1199999999999335</v>
      </c>
      <c r="C319" s="58">
        <f t="shared" si="72"/>
        <v>2.5599999999999667</v>
      </c>
      <c r="D319" s="58">
        <f t="shared" si="73"/>
        <v>2.5599999999999667</v>
      </c>
      <c r="E319" s="59">
        <f t="shared" si="63"/>
        <v>2.6974399999999736</v>
      </c>
      <c r="F319" s="50">
        <v>14.265000000000001</v>
      </c>
      <c r="G319" s="60">
        <f t="shared" si="64"/>
        <v>17.677942783999367</v>
      </c>
      <c r="H319" s="39">
        <f t="shared" si="65"/>
        <v>6.9900088976749158E+18</v>
      </c>
      <c r="I319" s="40">
        <f t="shared" si="66"/>
        <v>62.60000000000003</v>
      </c>
      <c r="J319" s="40">
        <v>313</v>
      </c>
      <c r="K319" s="47">
        <f t="shared" si="80"/>
        <v>1565</v>
      </c>
      <c r="L319" s="40">
        <v>1</v>
      </c>
      <c r="N319" s="41">
        <f t="shared" si="81"/>
        <v>1.0271347716390912E+16</v>
      </c>
      <c r="O319" s="41">
        <f t="shared" si="82"/>
        <v>1.6074659176151777E+19</v>
      </c>
      <c r="P319" s="41">
        <f t="shared" si="83"/>
        <v>3.4950044488374577E+20</v>
      </c>
      <c r="Q319" s="41">
        <f t="shared" si="84"/>
        <v>17.544702621028087</v>
      </c>
      <c r="R319" s="45">
        <f t="shared" si="85"/>
        <v>21.742323806296408</v>
      </c>
    </row>
    <row r="320" spans="1:18">
      <c r="A320" s="58">
        <f t="shared" si="70"/>
        <v>0.41300000000000026</v>
      </c>
      <c r="B320" s="58">
        <f t="shared" si="71"/>
        <v>5.1299999999999333</v>
      </c>
      <c r="C320" s="58">
        <f t="shared" si="72"/>
        <v>2.5649999999999666</v>
      </c>
      <c r="D320" s="58">
        <f t="shared" si="73"/>
        <v>2.5649999999999666</v>
      </c>
      <c r="E320" s="59">
        <f t="shared" si="63"/>
        <v>2.7056899999999735</v>
      </c>
      <c r="F320" s="50">
        <v>14.265000000000001</v>
      </c>
      <c r="G320" s="60">
        <f t="shared" si="64"/>
        <v>17.801343290249363</v>
      </c>
      <c r="H320" s="39">
        <f t="shared" si="65"/>
        <v>8.0294117221738127E+18</v>
      </c>
      <c r="I320" s="40">
        <f t="shared" si="66"/>
        <v>62.800000000000033</v>
      </c>
      <c r="J320" s="40">
        <v>314</v>
      </c>
      <c r="K320" s="47">
        <f t="shared" si="80"/>
        <v>1570</v>
      </c>
      <c r="L320" s="40">
        <v>1</v>
      </c>
      <c r="N320" s="41">
        <f t="shared" si="81"/>
        <v>1.0271347716390912E+16</v>
      </c>
      <c r="O320" s="41">
        <f t="shared" si="82"/>
        <v>1.6126015914733732E+19</v>
      </c>
      <c r="P320" s="41">
        <f t="shared" si="83"/>
        <v>4.0147058610869063E+20</v>
      </c>
      <c r="Q320" s="41">
        <f t="shared" si="84"/>
        <v>19.950126257428654</v>
      </c>
      <c r="R320" s="45">
        <f t="shared" si="85"/>
        <v>24.895832190137064</v>
      </c>
    </row>
    <row r="321" spans="1:18">
      <c r="A321" s="58">
        <f t="shared" si="70"/>
        <v>0.41400000000000026</v>
      </c>
      <c r="B321" s="58">
        <f t="shared" si="71"/>
        <v>5.1399999999999331</v>
      </c>
      <c r="C321" s="58">
        <f t="shared" si="72"/>
        <v>2.5699999999999665</v>
      </c>
      <c r="D321" s="58">
        <f t="shared" si="73"/>
        <v>2.5699999999999665</v>
      </c>
      <c r="E321" s="59">
        <f t="shared" si="63"/>
        <v>2.7139599999999735</v>
      </c>
      <c r="F321" s="50">
        <v>14.265000000000001</v>
      </c>
      <c r="G321" s="60">
        <f t="shared" si="64"/>
        <v>17.925434403999358</v>
      </c>
      <c r="H321" s="39">
        <f t="shared" si="65"/>
        <v>9.2233720368549683E+18</v>
      </c>
      <c r="I321" s="40">
        <f t="shared" si="66"/>
        <v>63.000000000000028</v>
      </c>
      <c r="J321" s="40">
        <v>315</v>
      </c>
      <c r="K321" s="47">
        <f t="shared" si="80"/>
        <v>1575</v>
      </c>
      <c r="L321" s="40">
        <v>1</v>
      </c>
      <c r="N321" s="41">
        <f t="shared" si="81"/>
        <v>1.0271347716390912E+16</v>
      </c>
      <c r="O321" s="41">
        <f t="shared" si="82"/>
        <v>1.6177372653315686E+19</v>
      </c>
      <c r="P321" s="41">
        <f t="shared" si="83"/>
        <v>4.6116860184274842E+20</v>
      </c>
      <c r="Q321" s="41">
        <f t="shared" si="84"/>
        <v>22.685785857352812</v>
      </c>
      <c r="R321" s="45">
        <f t="shared" si="85"/>
        <v>28.507014811717781</v>
      </c>
    </row>
    <row r="322" spans="1:18">
      <c r="A322" s="58">
        <f t="shared" si="70"/>
        <v>0.41500000000000026</v>
      </c>
      <c r="B322" s="58">
        <f t="shared" si="71"/>
        <v>5.1499999999999329</v>
      </c>
      <c r="C322" s="58">
        <f t="shared" si="72"/>
        <v>2.5749999999999664</v>
      </c>
      <c r="D322" s="58">
        <f t="shared" si="73"/>
        <v>2.5749999999999664</v>
      </c>
      <c r="E322" s="59">
        <f t="shared" si="63"/>
        <v>2.7222499999999732</v>
      </c>
      <c r="F322" s="50">
        <v>14.265000000000001</v>
      </c>
      <c r="G322" s="60">
        <f t="shared" si="64"/>
        <v>18.050218906249352</v>
      </c>
      <c r="H322" s="39">
        <f t="shared" si="65"/>
        <v>1.0594872286260957E+19</v>
      </c>
      <c r="I322" s="40">
        <f t="shared" si="66"/>
        <v>63.200000000000031</v>
      </c>
      <c r="J322" s="40">
        <v>316</v>
      </c>
      <c r="K322" s="47">
        <f t="shared" si="80"/>
        <v>1580</v>
      </c>
      <c r="L322" s="40">
        <v>1</v>
      </c>
      <c r="N322" s="41">
        <f t="shared" si="81"/>
        <v>1.0271347716390912E+16</v>
      </c>
      <c r="O322" s="41">
        <f t="shared" si="82"/>
        <v>1.6228729391897641E+19</v>
      </c>
      <c r="P322" s="41">
        <f t="shared" si="83"/>
        <v>5.2974361431304785E+20</v>
      </c>
      <c r="Q322" s="41">
        <f t="shared" si="84"/>
        <v>25.797077860031006</v>
      </c>
      <c r="R322" s="45">
        <f t="shared" si="85"/>
        <v>32.642334561171978</v>
      </c>
    </row>
    <row r="323" spans="1:18">
      <c r="A323" s="58">
        <f t="shared" si="70"/>
        <v>0.41600000000000026</v>
      </c>
      <c r="B323" s="58">
        <f t="shared" si="71"/>
        <v>5.1599999999999326</v>
      </c>
      <c r="C323" s="58">
        <f t="shared" si="72"/>
        <v>2.5799999999999663</v>
      </c>
      <c r="D323" s="58">
        <f t="shared" si="73"/>
        <v>2.5799999999999663</v>
      </c>
      <c r="E323" s="59">
        <f t="shared" si="63"/>
        <v>2.730559999999973</v>
      </c>
      <c r="F323" s="50">
        <v>14.265000000000001</v>
      </c>
      <c r="G323" s="60">
        <f t="shared" si="64"/>
        <v>18.175699583999346</v>
      </c>
      <c r="H323" s="39">
        <f t="shared" si="65"/>
        <v>1.2170312366631635E+19</v>
      </c>
      <c r="I323" s="40">
        <f t="shared" si="66"/>
        <v>63.400000000000034</v>
      </c>
      <c r="J323" s="40">
        <v>317</v>
      </c>
      <c r="K323" s="47">
        <f t="shared" si="80"/>
        <v>1585</v>
      </c>
      <c r="L323" s="40">
        <v>1</v>
      </c>
      <c r="N323" s="41">
        <f t="shared" si="81"/>
        <v>1.0271347716390912E+16</v>
      </c>
      <c r="O323" s="41">
        <f t="shared" si="82"/>
        <v>1.6280086130479596E+19</v>
      </c>
      <c r="P323" s="41">
        <f t="shared" si="83"/>
        <v>6.0851561833158174E+20</v>
      </c>
      <c r="Q323" s="41">
        <f t="shared" si="84"/>
        <v>29.335647018722455</v>
      </c>
      <c r="R323" s="45">
        <f t="shared" si="85"/>
        <v>37.377911483669493</v>
      </c>
    </row>
    <row r="324" spans="1:18">
      <c r="A324" s="58">
        <f t="shared" si="70"/>
        <v>0.41700000000000026</v>
      </c>
      <c r="B324" s="58">
        <f t="shared" si="71"/>
        <v>5.1699999999999324</v>
      </c>
      <c r="C324" s="58">
        <f t="shared" si="72"/>
        <v>2.5849999999999662</v>
      </c>
      <c r="D324" s="58">
        <f t="shared" si="73"/>
        <v>2.5849999999999662</v>
      </c>
      <c r="E324" s="59">
        <f t="shared" si="63"/>
        <v>2.738889999999973</v>
      </c>
      <c r="F324" s="50">
        <v>14.265000000000001</v>
      </c>
      <c r="G324" s="60">
        <f t="shared" si="64"/>
        <v>18.301879230249341</v>
      </c>
      <c r="H324" s="39">
        <f t="shared" si="65"/>
        <v>1.3980017795349832E+19</v>
      </c>
      <c r="I324" s="40">
        <f t="shared" si="66"/>
        <v>63.600000000000037</v>
      </c>
      <c r="J324" s="40">
        <v>318</v>
      </c>
      <c r="K324" s="47">
        <f t="shared" si="80"/>
        <v>1590</v>
      </c>
      <c r="L324" s="40">
        <v>1</v>
      </c>
      <c r="N324" s="41">
        <f t="shared" si="81"/>
        <v>1.0271347716390912E+16</v>
      </c>
      <c r="O324" s="41">
        <f t="shared" si="82"/>
        <v>1.633144286906155E+19</v>
      </c>
      <c r="P324" s="41">
        <f t="shared" si="83"/>
        <v>6.9900088976749153E+20</v>
      </c>
      <c r="Q324" s="41">
        <f t="shared" si="84"/>
        <v>33.36024744994635</v>
      </c>
      <c r="R324" s="45">
        <f t="shared" si="85"/>
        <v>42.800926738180976</v>
      </c>
    </row>
    <row r="325" spans="1:18">
      <c r="A325" s="58">
        <f t="shared" si="70"/>
        <v>0.41800000000000026</v>
      </c>
      <c r="B325" s="58">
        <f t="shared" si="71"/>
        <v>5.1799999999999322</v>
      </c>
      <c r="C325" s="58">
        <f t="shared" si="72"/>
        <v>2.5899999999999661</v>
      </c>
      <c r="D325" s="58">
        <f t="shared" si="73"/>
        <v>2.5899999999999661</v>
      </c>
      <c r="E325" s="59">
        <f t="shared" si="63"/>
        <v>2.747239999999973</v>
      </c>
      <c r="F325" s="50">
        <v>14.265000000000001</v>
      </c>
      <c r="G325" s="60">
        <f t="shared" si="64"/>
        <v>18.428760643999336</v>
      </c>
      <c r="H325" s="39">
        <f t="shared" si="65"/>
        <v>1.6058823444347632E+19</v>
      </c>
      <c r="I325" s="40">
        <f t="shared" si="66"/>
        <v>63.800000000000026</v>
      </c>
      <c r="J325" s="40">
        <v>319</v>
      </c>
      <c r="K325" s="47">
        <f t="shared" si="80"/>
        <v>1595</v>
      </c>
      <c r="L325" s="40">
        <v>1</v>
      </c>
      <c r="N325" s="41">
        <f t="shared" si="81"/>
        <v>1.0271347716390912E+16</v>
      </c>
      <c r="O325" s="41">
        <f t="shared" si="82"/>
        <v>1.6382799607643505E+19</v>
      </c>
      <c r="P325" s="41">
        <f t="shared" si="83"/>
        <v>8.0294117221738152E+20</v>
      </c>
      <c r="Q325" s="41">
        <f t="shared" si="84"/>
        <v>37.937722477918683</v>
      </c>
      <c r="R325" s="45">
        <f t="shared" si="85"/>
        <v>49.011230769298059</v>
      </c>
    </row>
    <row r="326" spans="1:18">
      <c r="A326" s="58">
        <f t="shared" si="70"/>
        <v>0.41900000000000026</v>
      </c>
      <c r="B326" s="58">
        <f t="shared" si="71"/>
        <v>5.189999999999932</v>
      </c>
      <c r="C326" s="58">
        <f t="shared" si="72"/>
        <v>2.594999999999966</v>
      </c>
      <c r="D326" s="58">
        <f t="shared" si="73"/>
        <v>2.594999999999966</v>
      </c>
      <c r="E326" s="59">
        <f t="shared" si="63"/>
        <v>2.7556099999999724</v>
      </c>
      <c r="F326" s="50">
        <v>14.265000000000001</v>
      </c>
      <c r="G326" s="60">
        <f t="shared" si="64"/>
        <v>18.55634663024933</v>
      </c>
      <c r="H326" s="39">
        <f t="shared" si="65"/>
        <v>1.8446744073709945E+19</v>
      </c>
      <c r="I326" s="40">
        <f t="shared" si="66"/>
        <v>64.000000000000028</v>
      </c>
      <c r="J326" s="40">
        <v>320</v>
      </c>
      <c r="K326" s="47">
        <f t="shared" si="80"/>
        <v>1600</v>
      </c>
      <c r="L326" s="40">
        <v>4</v>
      </c>
      <c r="N326" s="41">
        <f t="shared" si="81"/>
        <v>4.1085390865563648E+16</v>
      </c>
      <c r="O326" s="41">
        <f t="shared" si="82"/>
        <v>6.5736625384901837E+19</v>
      </c>
      <c r="P326" s="41">
        <f t="shared" si="83"/>
        <v>9.2233720368549724E+20</v>
      </c>
      <c r="Q326" s="41">
        <f t="shared" si="84"/>
        <v>10.786029920575691</v>
      </c>
      <c r="R326" s="45">
        <f t="shared" si="85"/>
        <v>14.030796352642351</v>
      </c>
    </row>
    <row r="327" spans="1:18">
      <c r="A327" s="58">
        <f t="shared" si="70"/>
        <v>0.42000000000000026</v>
      </c>
      <c r="B327" s="58">
        <f t="shared" si="71"/>
        <v>5.1999999999999318</v>
      </c>
      <c r="C327" s="58">
        <f t="shared" si="72"/>
        <v>2.5999999999999659</v>
      </c>
      <c r="D327" s="58">
        <f t="shared" si="73"/>
        <v>2.5999999999999659</v>
      </c>
      <c r="E327" s="59">
        <f t="shared" si="63"/>
        <v>2.7639999999999723</v>
      </c>
      <c r="F327" s="50">
        <v>14.265000000000001</v>
      </c>
      <c r="G327" s="60">
        <f t="shared" si="64"/>
        <v>18.684639999999323</v>
      </c>
      <c r="H327" s="39">
        <f t="shared" si="65"/>
        <v>2.1189744572521923E+19</v>
      </c>
      <c r="I327" s="40">
        <f t="shared" si="66"/>
        <v>64.200000000000031</v>
      </c>
      <c r="J327" s="40">
        <v>321</v>
      </c>
      <c r="K327" s="47">
        <f t="shared" si="80"/>
        <v>1605</v>
      </c>
      <c r="L327" s="40">
        <v>1</v>
      </c>
      <c r="N327" s="41">
        <f t="shared" si="81"/>
        <v>4.1085390865563648E+16</v>
      </c>
      <c r="O327" s="41">
        <f t="shared" si="82"/>
        <v>6.5942052339229655E+19</v>
      </c>
      <c r="P327" s="41">
        <f t="shared" si="83"/>
        <v>1.0594872286260961E+21</v>
      </c>
      <c r="Q327" s="41">
        <f t="shared" si="84"/>
        <v>12.266489956538139</v>
      </c>
      <c r="R327" s="45">
        <f t="shared" si="85"/>
        <v>16.066943491168768</v>
      </c>
    </row>
    <row r="328" spans="1:18">
      <c r="A328" s="58">
        <f t="shared" si="70"/>
        <v>0.42100000000000026</v>
      </c>
      <c r="B328" s="58">
        <f t="shared" si="71"/>
        <v>5.2099999999999316</v>
      </c>
      <c r="C328" s="58">
        <f t="shared" si="72"/>
        <v>2.6049999999999658</v>
      </c>
      <c r="D328" s="58">
        <f t="shared" si="73"/>
        <v>2.6049999999999658</v>
      </c>
      <c r="E328" s="59">
        <f t="shared" ref="E328:E391" si="86">(1-A328)+A328*B328</f>
        <v>2.7724099999999723</v>
      </c>
      <c r="F328" s="50">
        <v>14.265000000000001</v>
      </c>
      <c r="G328" s="60">
        <f t="shared" ref="G328:G391" si="87">E328*C328*D328</f>
        <v>18.813643570249319</v>
      </c>
      <c r="H328" s="39">
        <f t="shared" ref="H328:H391" si="88">POWER($I$1,J328)</f>
        <v>2.4340624733263286E+19</v>
      </c>
      <c r="I328" s="40">
        <f t="shared" ref="I328:I391" si="89">LOG(H328,2)</f>
        <v>64.400000000000034</v>
      </c>
      <c r="J328" s="40">
        <v>322</v>
      </c>
      <c r="K328" s="47">
        <f t="shared" si="80"/>
        <v>1610</v>
      </c>
      <c r="L328" s="40">
        <v>1</v>
      </c>
      <c r="N328" s="41">
        <f t="shared" si="81"/>
        <v>4.1085390865563648E+16</v>
      </c>
      <c r="O328" s="41">
        <f t="shared" si="82"/>
        <v>6.6147479293557473E+19</v>
      </c>
      <c r="P328" s="41">
        <f t="shared" si="83"/>
        <v>1.2170312366631643E+21</v>
      </c>
      <c r="Q328" s="41">
        <f t="shared" si="84"/>
        <v>13.950420230933922</v>
      </c>
      <c r="R328" s="45">
        <f t="shared" si="85"/>
        <v>18.398754565719312</v>
      </c>
    </row>
    <row r="329" spans="1:18">
      <c r="A329" s="58">
        <f t="shared" si="70"/>
        <v>0.42200000000000026</v>
      </c>
      <c r="B329" s="58">
        <f t="shared" si="71"/>
        <v>5.2199999999999314</v>
      </c>
      <c r="C329" s="58">
        <f t="shared" si="72"/>
        <v>2.6099999999999657</v>
      </c>
      <c r="D329" s="58">
        <f t="shared" si="73"/>
        <v>2.6099999999999657</v>
      </c>
      <c r="E329" s="59">
        <f t="shared" si="86"/>
        <v>2.7808399999999724</v>
      </c>
      <c r="F329" s="50">
        <v>14.265000000000001</v>
      </c>
      <c r="G329" s="60">
        <f t="shared" si="87"/>
        <v>18.943360163999316</v>
      </c>
      <c r="H329" s="39">
        <f t="shared" si="88"/>
        <v>2.796003559069968E+19</v>
      </c>
      <c r="I329" s="40">
        <f t="shared" si="89"/>
        <v>64.600000000000023</v>
      </c>
      <c r="J329" s="40">
        <v>323</v>
      </c>
      <c r="K329" s="47">
        <f t="shared" si="80"/>
        <v>1615</v>
      </c>
      <c r="L329" s="40">
        <v>1</v>
      </c>
      <c r="N329" s="41">
        <f t="shared" si="81"/>
        <v>4.1085390865563648E+16</v>
      </c>
      <c r="O329" s="41">
        <f t="shared" si="82"/>
        <v>6.6352906247885292E+19</v>
      </c>
      <c r="P329" s="41">
        <f t="shared" si="83"/>
        <v>1.3980017795349841E+21</v>
      </c>
      <c r="Q329" s="41">
        <f t="shared" si="84"/>
        <v>15.865820412069832</v>
      </c>
      <c r="R329" s="45">
        <f t="shared" si="85"/>
        <v>21.069186846349165</v>
      </c>
    </row>
    <row r="330" spans="1:18">
      <c r="A330" s="58">
        <f t="shared" si="70"/>
        <v>0.42300000000000026</v>
      </c>
      <c r="B330" s="58">
        <f t="shared" si="71"/>
        <v>5.2299999999999311</v>
      </c>
      <c r="C330" s="58">
        <f t="shared" si="72"/>
        <v>2.6149999999999656</v>
      </c>
      <c r="D330" s="58">
        <f t="shared" si="73"/>
        <v>2.6149999999999656</v>
      </c>
      <c r="E330" s="59">
        <f t="shared" si="86"/>
        <v>2.7892899999999718</v>
      </c>
      <c r="F330" s="50">
        <v>14.265000000000001</v>
      </c>
      <c r="G330" s="60">
        <f t="shared" si="87"/>
        <v>19.073792610249306</v>
      </c>
      <c r="H330" s="39">
        <f t="shared" si="88"/>
        <v>3.2117646888695276E+19</v>
      </c>
      <c r="I330" s="40">
        <f t="shared" si="89"/>
        <v>64.800000000000026</v>
      </c>
      <c r="J330" s="40">
        <v>324</v>
      </c>
      <c r="K330" s="47">
        <f t="shared" si="80"/>
        <v>1620</v>
      </c>
      <c r="L330" s="40">
        <v>1</v>
      </c>
      <c r="N330" s="41">
        <f t="shared" si="81"/>
        <v>4.1085390865563648E+16</v>
      </c>
      <c r="O330" s="41">
        <f t="shared" si="82"/>
        <v>6.655833320221311E+19</v>
      </c>
      <c r="P330" s="41">
        <f t="shared" si="83"/>
        <v>1.6058823444347638E+21</v>
      </c>
      <c r="Q330" s="41">
        <f t="shared" si="84"/>
        <v>18.044547906783855</v>
      </c>
      <c r="R330" s="45">
        <f t="shared" si="85"/>
        <v>24.127442307725445</v>
      </c>
    </row>
    <row r="331" spans="1:18">
      <c r="A331" s="58">
        <f t="shared" si="70"/>
        <v>0.42400000000000027</v>
      </c>
      <c r="B331" s="58">
        <f t="shared" si="71"/>
        <v>5.2399999999999309</v>
      </c>
      <c r="C331" s="58">
        <f t="shared" si="72"/>
        <v>2.6199999999999655</v>
      </c>
      <c r="D331" s="58">
        <f t="shared" si="73"/>
        <v>2.6199999999999655</v>
      </c>
      <c r="E331" s="59">
        <f t="shared" si="86"/>
        <v>2.7977599999999718</v>
      </c>
      <c r="F331" s="50">
        <v>14.265000000000001</v>
      </c>
      <c r="G331" s="60">
        <f t="shared" si="87"/>
        <v>19.204943743999301</v>
      </c>
      <c r="H331" s="39">
        <f t="shared" si="88"/>
        <v>3.6893488147419906E+19</v>
      </c>
      <c r="I331" s="40">
        <f t="shared" si="89"/>
        <v>65.000000000000028</v>
      </c>
      <c r="J331" s="40">
        <v>325</v>
      </c>
      <c r="K331" s="47">
        <f t="shared" si="80"/>
        <v>1625</v>
      </c>
      <c r="L331" s="40">
        <v>1</v>
      </c>
      <c r="N331" s="41">
        <f t="shared" si="81"/>
        <v>4.1085390865563648E+16</v>
      </c>
      <c r="O331" s="41">
        <f t="shared" si="82"/>
        <v>6.6763760156540928E+19</v>
      </c>
      <c r="P331" s="41">
        <f t="shared" si="83"/>
        <v>1.8446744073709953E+21</v>
      </c>
      <c r="Q331" s="41">
        <f t="shared" si="84"/>
        <v>20.522849995707748</v>
      </c>
      <c r="R331" s="45">
        <f t="shared" si="85"/>
        <v>27.629875894434178</v>
      </c>
    </row>
    <row r="332" spans="1:18">
      <c r="A332" s="58">
        <f t="shared" si="70"/>
        <v>0.42500000000000027</v>
      </c>
      <c r="B332" s="58">
        <f t="shared" si="71"/>
        <v>5.2499999999999307</v>
      </c>
      <c r="C332" s="58">
        <f t="shared" si="72"/>
        <v>2.6249999999999654</v>
      </c>
      <c r="D332" s="58">
        <f t="shared" si="73"/>
        <v>2.6249999999999654</v>
      </c>
      <c r="E332" s="59">
        <f t="shared" si="86"/>
        <v>2.8062499999999715</v>
      </c>
      <c r="F332" s="50">
        <v>14.265000000000001</v>
      </c>
      <c r="G332" s="60">
        <f t="shared" si="87"/>
        <v>19.336816406249291</v>
      </c>
      <c r="H332" s="39">
        <f t="shared" si="88"/>
        <v>4.2379489145043853E+19</v>
      </c>
      <c r="I332" s="40">
        <f t="shared" si="89"/>
        <v>65.200000000000031</v>
      </c>
      <c r="J332" s="40">
        <v>326</v>
      </c>
      <c r="K332" s="47">
        <f t="shared" si="80"/>
        <v>1630</v>
      </c>
      <c r="L332" s="40">
        <v>1</v>
      </c>
      <c r="N332" s="41">
        <f t="shared" si="81"/>
        <v>4.1085390865563648E+16</v>
      </c>
      <c r="O332" s="41">
        <f t="shared" si="82"/>
        <v>6.6969187110868746E+19</v>
      </c>
      <c r="P332" s="41">
        <f t="shared" si="83"/>
        <v>2.1189744572521927E+21</v>
      </c>
      <c r="Q332" s="41">
        <f t="shared" si="84"/>
        <v>23.341969454300635</v>
      </c>
      <c r="R332" s="45">
        <f t="shared" si="85"/>
        <v>31.641035955001076</v>
      </c>
    </row>
    <row r="333" spans="1:18">
      <c r="A333" s="58">
        <f t="shared" si="70"/>
        <v>0.42600000000000027</v>
      </c>
      <c r="B333" s="58">
        <f t="shared" si="71"/>
        <v>5.2599999999999305</v>
      </c>
      <c r="C333" s="58">
        <f t="shared" si="72"/>
        <v>2.6299999999999653</v>
      </c>
      <c r="D333" s="58">
        <f t="shared" si="73"/>
        <v>2.6299999999999653</v>
      </c>
      <c r="E333" s="59">
        <f t="shared" si="86"/>
        <v>2.8147599999999717</v>
      </c>
      <c r="F333" s="50">
        <v>14.265000000000001</v>
      </c>
      <c r="G333" s="60">
        <f t="shared" si="87"/>
        <v>19.46941344399929</v>
      </c>
      <c r="H333" s="39">
        <f t="shared" si="88"/>
        <v>4.8681249466526581E+19</v>
      </c>
      <c r="I333" s="40">
        <f t="shared" si="89"/>
        <v>65.400000000000034</v>
      </c>
      <c r="J333" s="40">
        <v>327</v>
      </c>
      <c r="K333" s="47">
        <f t="shared" si="80"/>
        <v>1635</v>
      </c>
      <c r="L333" s="40">
        <v>1</v>
      </c>
      <c r="N333" s="41">
        <f t="shared" si="81"/>
        <v>4.1085390865563648E+16</v>
      </c>
      <c r="O333" s="41">
        <f t="shared" si="82"/>
        <v>6.7174614065196564E+19</v>
      </c>
      <c r="P333" s="41">
        <f t="shared" si="83"/>
        <v>2.4340624733263291E+21</v>
      </c>
      <c r="Q333" s="41">
        <f t="shared" si="84"/>
        <v>26.548833818867859</v>
      </c>
      <c r="R333" s="45">
        <f t="shared" si="85"/>
        <v>36.234856086615416</v>
      </c>
    </row>
    <row r="334" spans="1:18">
      <c r="A334" s="58">
        <f t="shared" si="70"/>
        <v>0.42700000000000027</v>
      </c>
      <c r="B334" s="58">
        <f t="shared" si="71"/>
        <v>5.2699999999999303</v>
      </c>
      <c r="C334" s="58">
        <f t="shared" si="72"/>
        <v>2.6349999999999651</v>
      </c>
      <c r="D334" s="58">
        <f t="shared" si="73"/>
        <v>2.6349999999999651</v>
      </c>
      <c r="E334" s="59">
        <f t="shared" si="86"/>
        <v>2.8232899999999717</v>
      </c>
      <c r="F334" s="50">
        <v>14.265000000000001</v>
      </c>
      <c r="G334" s="60">
        <f t="shared" si="87"/>
        <v>19.602737710249286</v>
      </c>
      <c r="H334" s="39">
        <f t="shared" si="88"/>
        <v>5.5920071181399376E+19</v>
      </c>
      <c r="I334" s="40">
        <f t="shared" si="89"/>
        <v>65.600000000000037</v>
      </c>
      <c r="J334" s="40">
        <v>328</v>
      </c>
      <c r="K334" s="47">
        <f t="shared" si="80"/>
        <v>1640</v>
      </c>
      <c r="L334" s="40">
        <v>1</v>
      </c>
      <c r="N334" s="41">
        <f t="shared" si="81"/>
        <v>4.1085390865563648E+16</v>
      </c>
      <c r="O334" s="41">
        <f t="shared" si="82"/>
        <v>6.7380041019524383E+19</v>
      </c>
      <c r="P334" s="41">
        <f t="shared" si="83"/>
        <v>2.7960035590699688E+21</v>
      </c>
      <c r="Q334" s="41">
        <f t="shared" si="84"/>
        <v>30.196839862753276</v>
      </c>
      <c r="R334" s="45">
        <f t="shared" si="85"/>
        <v>41.496020435187695</v>
      </c>
    </row>
    <row r="335" spans="1:18">
      <c r="A335" s="58">
        <f t="shared" si="70"/>
        <v>0.42800000000000027</v>
      </c>
      <c r="B335" s="58">
        <f t="shared" si="71"/>
        <v>5.2799999999999301</v>
      </c>
      <c r="C335" s="58">
        <f t="shared" si="72"/>
        <v>2.639999999999965</v>
      </c>
      <c r="D335" s="58">
        <f t="shared" si="73"/>
        <v>2.639999999999965</v>
      </c>
      <c r="E335" s="59">
        <f t="shared" si="86"/>
        <v>2.8318399999999713</v>
      </c>
      <c r="F335" s="50">
        <v>14.265000000000001</v>
      </c>
      <c r="G335" s="60">
        <f t="shared" si="87"/>
        <v>19.736792063999275</v>
      </c>
      <c r="H335" s="39">
        <f t="shared" si="88"/>
        <v>6.4235293777390576E+19</v>
      </c>
      <c r="I335" s="40">
        <f t="shared" si="89"/>
        <v>65.80000000000004</v>
      </c>
      <c r="J335" s="40">
        <v>329</v>
      </c>
      <c r="K335" s="47">
        <f t="shared" si="80"/>
        <v>1645</v>
      </c>
      <c r="L335" s="40">
        <v>1</v>
      </c>
      <c r="N335" s="41">
        <f t="shared" si="81"/>
        <v>4.1085390865563648E+16</v>
      </c>
      <c r="O335" s="41">
        <f t="shared" si="82"/>
        <v>6.7585467973852201E+19</v>
      </c>
      <c r="P335" s="41">
        <f t="shared" si="83"/>
        <v>3.2117646888695287E+21</v>
      </c>
      <c r="Q335" s="41">
        <f t="shared" si="84"/>
        <v>34.346746448645284</v>
      </c>
      <c r="R335" s="45">
        <f t="shared" si="85"/>
        <v>47.5215277064015</v>
      </c>
    </row>
    <row r="336" spans="1:18">
      <c r="A336" s="58">
        <f t="shared" si="70"/>
        <v>0.42900000000000027</v>
      </c>
      <c r="B336" s="58">
        <f t="shared" si="71"/>
        <v>5.2899999999999299</v>
      </c>
      <c r="C336" s="58">
        <f t="shared" si="72"/>
        <v>2.6449999999999649</v>
      </c>
      <c r="D336" s="58">
        <f t="shared" si="73"/>
        <v>2.6449999999999649</v>
      </c>
      <c r="E336" s="59">
        <f t="shared" si="86"/>
        <v>2.840409999999971</v>
      </c>
      <c r="F336" s="50">
        <v>14.265000000000001</v>
      </c>
      <c r="G336" s="60">
        <f t="shared" si="87"/>
        <v>19.871579370249272</v>
      </c>
      <c r="H336" s="39">
        <f t="shared" si="88"/>
        <v>7.3786976294839828E+19</v>
      </c>
      <c r="I336" s="40">
        <f t="shared" si="89"/>
        <v>66.000000000000043</v>
      </c>
      <c r="J336" s="40">
        <v>330</v>
      </c>
      <c r="K336" s="47">
        <f t="shared" si="80"/>
        <v>1650</v>
      </c>
      <c r="L336" s="40">
        <v>4</v>
      </c>
      <c r="N336" s="41">
        <f t="shared" si="81"/>
        <v>1.6434156346225459E+17</v>
      </c>
      <c r="O336" s="41">
        <f t="shared" si="82"/>
        <v>2.7116357971272008E+20</v>
      </c>
      <c r="P336" s="41">
        <f t="shared" si="83"/>
        <v>3.6893488147419916E+21</v>
      </c>
      <c r="Q336" s="41">
        <f t="shared" si="84"/>
        <v>9.7669226863694281</v>
      </c>
      <c r="R336" s="45">
        <f t="shared" si="85"/>
        <v>13.605620705592592</v>
      </c>
    </row>
    <row r="337" spans="1:18">
      <c r="A337" s="58">
        <f t="shared" si="70"/>
        <v>0.43000000000000027</v>
      </c>
      <c r="B337" s="58">
        <f t="shared" si="71"/>
        <v>5.2999999999999297</v>
      </c>
      <c r="C337" s="58">
        <f t="shared" si="72"/>
        <v>2.6499999999999648</v>
      </c>
      <c r="D337" s="58">
        <f t="shared" si="73"/>
        <v>2.6499999999999648</v>
      </c>
      <c r="E337" s="59">
        <f t="shared" si="86"/>
        <v>2.8489999999999709</v>
      </c>
      <c r="F337" s="50">
        <v>14.265000000000001</v>
      </c>
      <c r="G337" s="60">
        <f t="shared" si="87"/>
        <v>20.007102499999263</v>
      </c>
      <c r="H337" s="39">
        <f t="shared" si="88"/>
        <v>8.4758978290087723E+19</v>
      </c>
      <c r="I337" s="40">
        <f t="shared" si="89"/>
        <v>66.200000000000045</v>
      </c>
      <c r="J337" s="40">
        <v>331</v>
      </c>
      <c r="K337" s="47">
        <f t="shared" si="80"/>
        <v>1655</v>
      </c>
      <c r="L337" s="40">
        <v>1</v>
      </c>
      <c r="N337" s="41">
        <f t="shared" si="81"/>
        <v>1.6434156346225459E+17</v>
      </c>
      <c r="O337" s="41">
        <f t="shared" si="82"/>
        <v>2.7198528753003135E+20</v>
      </c>
      <c r="P337" s="41">
        <f t="shared" si="83"/>
        <v>4.237948914504386E+21</v>
      </c>
      <c r="Q337" s="41">
        <f t="shared" si="84"/>
        <v>11.109586218374178</v>
      </c>
      <c r="R337" s="45">
        <f t="shared" si="85"/>
        <v>15.581537343399324</v>
      </c>
    </row>
    <row r="338" spans="1:18">
      <c r="A338" s="58">
        <f t="shared" si="70"/>
        <v>0.43100000000000027</v>
      </c>
      <c r="B338" s="58">
        <f t="shared" si="71"/>
        <v>5.3099999999999294</v>
      </c>
      <c r="C338" s="58">
        <f t="shared" si="72"/>
        <v>2.6549999999999647</v>
      </c>
      <c r="D338" s="58">
        <f t="shared" si="73"/>
        <v>2.6549999999999647</v>
      </c>
      <c r="E338" s="59">
        <f t="shared" si="86"/>
        <v>2.8576099999999709</v>
      </c>
      <c r="F338" s="50">
        <v>14.265000000000001</v>
      </c>
      <c r="G338" s="60">
        <f t="shared" si="87"/>
        <v>20.143364330249259</v>
      </c>
      <c r="H338" s="39">
        <f t="shared" si="88"/>
        <v>9.7362498933053194E+19</v>
      </c>
      <c r="I338" s="40">
        <f t="shared" si="89"/>
        <v>66.400000000000034</v>
      </c>
      <c r="J338" s="40">
        <v>332</v>
      </c>
      <c r="K338" s="47">
        <f t="shared" si="80"/>
        <v>1660</v>
      </c>
      <c r="L338" s="40">
        <v>1</v>
      </c>
      <c r="N338" s="41">
        <f t="shared" si="81"/>
        <v>1.6434156346225459E+17</v>
      </c>
      <c r="O338" s="41">
        <f t="shared" si="82"/>
        <v>2.7280699534734262E+20</v>
      </c>
      <c r="P338" s="41">
        <f t="shared" si="83"/>
        <v>4.8681249466526602E+21</v>
      </c>
      <c r="Q338" s="41">
        <f t="shared" si="84"/>
        <v>12.637058100933194</v>
      </c>
      <c r="R338" s="45">
        <f t="shared" si="85"/>
        <v>17.844575211330188</v>
      </c>
    </row>
    <row r="339" spans="1:18">
      <c r="A339" s="58">
        <f t="shared" si="70"/>
        <v>0.43200000000000027</v>
      </c>
      <c r="B339" s="58">
        <f t="shared" si="71"/>
        <v>5.3199999999999292</v>
      </c>
      <c r="C339" s="58">
        <f t="shared" si="72"/>
        <v>2.6599999999999646</v>
      </c>
      <c r="D339" s="58">
        <f t="shared" si="73"/>
        <v>2.6599999999999646</v>
      </c>
      <c r="E339" s="59">
        <f t="shared" si="86"/>
        <v>2.8662399999999706</v>
      </c>
      <c r="F339" s="50">
        <v>14.265000000000001</v>
      </c>
      <c r="G339" s="60">
        <f t="shared" si="87"/>
        <v>20.280367743999253</v>
      </c>
      <c r="H339" s="39">
        <f t="shared" si="88"/>
        <v>1.1184014236279878E+20</v>
      </c>
      <c r="I339" s="40">
        <f t="shared" si="89"/>
        <v>66.600000000000037</v>
      </c>
      <c r="J339" s="40">
        <v>333</v>
      </c>
      <c r="K339" s="47">
        <f t="shared" si="80"/>
        <v>1665</v>
      </c>
      <c r="L339" s="40">
        <v>1</v>
      </c>
      <c r="N339" s="41">
        <f t="shared" si="81"/>
        <v>1.6434156346225459E+17</v>
      </c>
      <c r="O339" s="41">
        <f t="shared" si="82"/>
        <v>2.736287031646539E+20</v>
      </c>
      <c r="P339" s="41">
        <f t="shared" si="83"/>
        <v>5.5920071181399396E+21</v>
      </c>
      <c r="Q339" s="41">
        <f t="shared" si="84"/>
        <v>14.374806707064792</v>
      </c>
      <c r="R339" s="45">
        <f t="shared" si="85"/>
        <v>20.436478532644998</v>
      </c>
    </row>
    <row r="340" spans="1:18">
      <c r="A340" s="58">
        <f t="shared" si="70"/>
        <v>0.43300000000000027</v>
      </c>
      <c r="B340" s="58">
        <f t="shared" si="71"/>
        <v>5.329999999999929</v>
      </c>
      <c r="C340" s="58">
        <f t="shared" si="72"/>
        <v>2.6649999999999645</v>
      </c>
      <c r="D340" s="58">
        <f t="shared" si="73"/>
        <v>2.6649999999999645</v>
      </c>
      <c r="E340" s="59">
        <f t="shared" si="86"/>
        <v>2.8748899999999704</v>
      </c>
      <c r="F340" s="50">
        <v>14.265000000000001</v>
      </c>
      <c r="G340" s="60">
        <f t="shared" si="87"/>
        <v>20.418115630249247</v>
      </c>
      <c r="H340" s="39">
        <f t="shared" si="88"/>
        <v>1.2847058755478117E+20</v>
      </c>
      <c r="I340" s="40">
        <f t="shared" si="89"/>
        <v>66.80000000000004</v>
      </c>
      <c r="J340" s="40">
        <v>334</v>
      </c>
      <c r="K340" s="47">
        <f t="shared" si="80"/>
        <v>1670</v>
      </c>
      <c r="L340" s="40">
        <v>1</v>
      </c>
      <c r="N340" s="41">
        <f t="shared" si="81"/>
        <v>1.6434156346225459E+17</v>
      </c>
      <c r="O340" s="41">
        <f t="shared" si="82"/>
        <v>2.7445041098196517E+20</v>
      </c>
      <c r="P340" s="41">
        <f t="shared" si="83"/>
        <v>6.4235293777390584E+21</v>
      </c>
      <c r="Q340" s="41">
        <f t="shared" si="84"/>
        <v>16.351814295166189</v>
      </c>
      <c r="R340" s="45">
        <f t="shared" si="85"/>
        <v>23.40506379551811</v>
      </c>
    </row>
    <row r="341" spans="1:18">
      <c r="A341" s="58">
        <f t="shared" si="70"/>
        <v>0.43400000000000027</v>
      </c>
      <c r="B341" s="58">
        <f t="shared" si="71"/>
        <v>5.3399999999999288</v>
      </c>
      <c r="C341" s="58">
        <f t="shared" si="72"/>
        <v>2.6699999999999644</v>
      </c>
      <c r="D341" s="58">
        <f t="shared" si="73"/>
        <v>2.6699999999999644</v>
      </c>
      <c r="E341" s="59">
        <f t="shared" si="86"/>
        <v>2.8835599999999704</v>
      </c>
      <c r="F341" s="50">
        <v>14.265000000000001</v>
      </c>
      <c r="G341" s="60">
        <f t="shared" si="87"/>
        <v>20.556610883999241</v>
      </c>
      <c r="H341" s="39">
        <f t="shared" si="88"/>
        <v>1.4757395258967969E+20</v>
      </c>
      <c r="I341" s="40">
        <f t="shared" si="89"/>
        <v>67.000000000000043</v>
      </c>
      <c r="J341" s="40">
        <v>335</v>
      </c>
      <c r="K341" s="47">
        <f t="shared" si="80"/>
        <v>1675</v>
      </c>
      <c r="L341" s="40">
        <v>1</v>
      </c>
      <c r="N341" s="41">
        <f t="shared" si="81"/>
        <v>1.6434156346225459E+17</v>
      </c>
      <c r="O341" s="41">
        <f t="shared" si="82"/>
        <v>2.7527211879927644E+20</v>
      </c>
      <c r="P341" s="41">
        <f t="shared" si="83"/>
        <v>7.3786976294839842E+21</v>
      </c>
      <c r="Q341" s="41">
        <f t="shared" si="84"/>
        <v>18.601062368466316</v>
      </c>
      <c r="R341" s="45">
        <f t="shared" si="85"/>
        <v>26.805103479674962</v>
      </c>
    </row>
    <row r="342" spans="1:18">
      <c r="A342" s="58">
        <f t="shared" si="70"/>
        <v>0.43500000000000028</v>
      </c>
      <c r="B342" s="58">
        <f t="shared" si="71"/>
        <v>5.3499999999999286</v>
      </c>
      <c r="C342" s="58">
        <f t="shared" si="72"/>
        <v>2.6749999999999643</v>
      </c>
      <c r="D342" s="58">
        <f t="shared" si="73"/>
        <v>2.6749999999999643</v>
      </c>
      <c r="E342" s="59">
        <f t="shared" si="86"/>
        <v>2.8922499999999705</v>
      </c>
      <c r="F342" s="50">
        <v>14.265000000000001</v>
      </c>
      <c r="G342" s="60">
        <f t="shared" si="87"/>
        <v>20.695856406249234</v>
      </c>
      <c r="H342" s="39">
        <f t="shared" si="88"/>
        <v>1.6951795658017554E+20</v>
      </c>
      <c r="I342" s="40">
        <f t="shared" si="89"/>
        <v>67.200000000000031</v>
      </c>
      <c r="J342" s="40">
        <v>336</v>
      </c>
      <c r="K342" s="47">
        <f t="shared" si="80"/>
        <v>1680</v>
      </c>
      <c r="L342" s="40">
        <v>1</v>
      </c>
      <c r="N342" s="41">
        <f t="shared" si="81"/>
        <v>1.6434156346225459E+17</v>
      </c>
      <c r="O342" s="41">
        <f t="shared" si="82"/>
        <v>2.7609382661658771E+20</v>
      </c>
      <c r="P342" s="41">
        <f t="shared" si="83"/>
        <v>8.4758978290087772E+21</v>
      </c>
      <c r="Q342" s="41">
        <f t="shared" si="84"/>
        <v>21.160084148412473</v>
      </c>
      <c r="R342" s="45">
        <f t="shared" si="85"/>
        <v>30.699338456340353</v>
      </c>
    </row>
    <row r="343" spans="1:18">
      <c r="A343" s="58">
        <f t="shared" si="70"/>
        <v>0.43600000000000028</v>
      </c>
      <c r="B343" s="58">
        <f t="shared" si="71"/>
        <v>5.3599999999999284</v>
      </c>
      <c r="C343" s="58">
        <f t="shared" si="72"/>
        <v>2.6799999999999642</v>
      </c>
      <c r="D343" s="58">
        <f t="shared" si="73"/>
        <v>2.6799999999999642</v>
      </c>
      <c r="E343" s="59">
        <f t="shared" si="86"/>
        <v>2.9009599999999698</v>
      </c>
      <c r="F343" s="50">
        <v>14.265000000000001</v>
      </c>
      <c r="G343" s="60">
        <f t="shared" si="87"/>
        <v>20.835855103999226</v>
      </c>
      <c r="H343" s="39">
        <f t="shared" si="88"/>
        <v>1.9472499786610645E+20</v>
      </c>
      <c r="I343" s="40">
        <f t="shared" si="89"/>
        <v>67.400000000000034</v>
      </c>
      <c r="J343" s="40">
        <v>337</v>
      </c>
      <c r="K343" s="47">
        <f t="shared" si="80"/>
        <v>1685</v>
      </c>
      <c r="L343" s="40">
        <v>1</v>
      </c>
      <c r="N343" s="41">
        <f t="shared" si="81"/>
        <v>1.6434156346225459E+17</v>
      </c>
      <c r="O343" s="41">
        <f t="shared" si="82"/>
        <v>2.7691553443389899E+20</v>
      </c>
      <c r="P343" s="41">
        <f t="shared" si="83"/>
        <v>9.7362498933053226E+21</v>
      </c>
      <c r="Q343" s="41">
        <f t="shared" si="84"/>
        <v>24.071593452081373</v>
      </c>
      <c r="R343" s="45">
        <f t="shared" si="85"/>
        <v>35.159637805113498</v>
      </c>
    </row>
    <row r="344" spans="1:18">
      <c r="A344" s="58">
        <f t="shared" si="70"/>
        <v>0.43700000000000028</v>
      </c>
      <c r="B344" s="58">
        <f t="shared" si="71"/>
        <v>5.3699999999999282</v>
      </c>
      <c r="C344" s="58">
        <f t="shared" si="72"/>
        <v>2.6849999999999641</v>
      </c>
      <c r="D344" s="58">
        <f t="shared" si="73"/>
        <v>2.6849999999999641</v>
      </c>
      <c r="E344" s="59">
        <f t="shared" si="86"/>
        <v>2.9096899999999697</v>
      </c>
      <c r="F344" s="50">
        <v>16.97</v>
      </c>
      <c r="G344" s="60">
        <f t="shared" si="87"/>
        <v>20.976609890249218</v>
      </c>
      <c r="H344" s="39">
        <f t="shared" si="88"/>
        <v>2.2368028472559767E+20</v>
      </c>
      <c r="I344" s="40">
        <f t="shared" si="89"/>
        <v>67.600000000000037</v>
      </c>
      <c r="J344" s="40">
        <v>338</v>
      </c>
      <c r="K344" s="47">
        <f t="shared" si="80"/>
        <v>1690</v>
      </c>
      <c r="L344" s="40">
        <v>1</v>
      </c>
      <c r="N344" s="41">
        <f t="shared" si="81"/>
        <v>1.6434156346225459E+17</v>
      </c>
      <c r="O344" s="41">
        <f t="shared" si="82"/>
        <v>2.7773724225121026E+20</v>
      </c>
      <c r="P344" s="41">
        <f t="shared" si="83"/>
        <v>1.1184014236279883E+22</v>
      </c>
      <c r="Q344" s="41">
        <f t="shared" si="84"/>
        <v>32.576928380659474</v>
      </c>
      <c r="R344" s="45">
        <f t="shared" si="85"/>
        <v>40.268327522904066</v>
      </c>
    </row>
    <row r="345" spans="1:18">
      <c r="A345" s="58">
        <f t="shared" si="70"/>
        <v>0.43800000000000028</v>
      </c>
      <c r="B345" s="58">
        <f t="shared" si="71"/>
        <v>5.379999999999928</v>
      </c>
      <c r="C345" s="58">
        <f t="shared" si="72"/>
        <v>2.689999999999964</v>
      </c>
      <c r="D345" s="58">
        <f t="shared" si="73"/>
        <v>2.689999999999964</v>
      </c>
      <c r="E345" s="59">
        <f t="shared" si="86"/>
        <v>2.9184399999999697</v>
      </c>
      <c r="F345" s="50">
        <v>16.97</v>
      </c>
      <c r="G345" s="60">
        <f t="shared" si="87"/>
        <v>21.118123683999215</v>
      </c>
      <c r="H345" s="39">
        <f t="shared" si="88"/>
        <v>2.5694117510956243E+20</v>
      </c>
      <c r="I345" s="40">
        <f t="shared" si="89"/>
        <v>67.80000000000004</v>
      </c>
      <c r="J345" s="40">
        <v>339</v>
      </c>
      <c r="K345" s="47">
        <f t="shared" si="80"/>
        <v>1695</v>
      </c>
      <c r="L345" s="40">
        <v>1</v>
      </c>
      <c r="N345" s="41">
        <f t="shared" si="81"/>
        <v>1.6434156346225459E+17</v>
      </c>
      <c r="O345" s="41">
        <f t="shared" si="82"/>
        <v>2.7855895006852153E+20</v>
      </c>
      <c r="P345" s="41">
        <f t="shared" si="83"/>
        <v>1.2847058755478121E+22</v>
      </c>
      <c r="Q345" s="41">
        <f t="shared" si="84"/>
        <v>37.060656369670795</v>
      </c>
      <c r="R345" s="45">
        <f t="shared" si="85"/>
        <v>46.119712729811511</v>
      </c>
    </row>
    <row r="346" spans="1:18">
      <c r="A346" s="58">
        <f t="shared" si="70"/>
        <v>0.43900000000000028</v>
      </c>
      <c r="B346" s="58">
        <f t="shared" si="71"/>
        <v>5.3899999999999277</v>
      </c>
      <c r="C346" s="58">
        <f t="shared" si="72"/>
        <v>2.6949999999999639</v>
      </c>
      <c r="D346" s="58">
        <f t="shared" si="73"/>
        <v>2.6949999999999639</v>
      </c>
      <c r="E346" s="59">
        <f t="shared" si="86"/>
        <v>2.9272099999999694</v>
      </c>
      <c r="F346" s="50">
        <v>16.97</v>
      </c>
      <c r="G346" s="60">
        <f t="shared" si="87"/>
        <v>21.260399410249207</v>
      </c>
      <c r="H346" s="39">
        <f t="shared" si="88"/>
        <v>2.9514790517935951E+20</v>
      </c>
      <c r="I346" s="40">
        <f t="shared" si="89"/>
        <v>68.000000000000028</v>
      </c>
      <c r="J346" s="40">
        <v>340</v>
      </c>
      <c r="K346" s="47">
        <f t="shared" si="80"/>
        <v>1700</v>
      </c>
      <c r="L346" s="40">
        <v>4</v>
      </c>
      <c r="N346" s="41">
        <f t="shared" si="81"/>
        <v>6.5736625384901837E+17</v>
      </c>
      <c r="O346" s="41">
        <f t="shared" si="82"/>
        <v>1.1175226315433312E+21</v>
      </c>
      <c r="P346" s="41">
        <f t="shared" si="83"/>
        <v>1.4757395258967975E+22</v>
      </c>
      <c r="Q346" s="41">
        <f t="shared" si="84"/>
        <v>10.540562933757668</v>
      </c>
      <c r="R346" s="45">
        <f t="shared" si="85"/>
        <v>13.205455390722229</v>
      </c>
    </row>
    <row r="347" spans="1:18">
      <c r="A347" s="58">
        <f t="shared" si="70"/>
        <v>0.44000000000000028</v>
      </c>
      <c r="B347" s="58">
        <f t="shared" si="71"/>
        <v>5.3999999999999275</v>
      </c>
      <c r="C347" s="58">
        <f t="shared" si="72"/>
        <v>2.6999999999999638</v>
      </c>
      <c r="D347" s="58">
        <f t="shared" si="73"/>
        <v>2.6999999999999638</v>
      </c>
      <c r="E347" s="59">
        <f t="shared" si="86"/>
        <v>2.9359999999999693</v>
      </c>
      <c r="F347" s="50">
        <v>16.97</v>
      </c>
      <c r="G347" s="60">
        <f t="shared" si="87"/>
        <v>21.4034399999992</v>
      </c>
      <c r="H347" s="39">
        <f t="shared" si="88"/>
        <v>3.3903591316035115E+20</v>
      </c>
      <c r="I347" s="40">
        <f t="shared" si="89"/>
        <v>68.200000000000031</v>
      </c>
      <c r="J347" s="40">
        <v>341</v>
      </c>
      <c r="K347" s="47">
        <f t="shared" si="80"/>
        <v>1705</v>
      </c>
      <c r="L347" s="40">
        <v>1</v>
      </c>
      <c r="N347" s="41">
        <f t="shared" si="81"/>
        <v>6.5736625384901837E+17</v>
      </c>
      <c r="O347" s="41">
        <f t="shared" si="82"/>
        <v>1.1208094628125763E+21</v>
      </c>
      <c r="P347" s="41">
        <f t="shared" si="83"/>
        <v>1.6951795658017558E+22</v>
      </c>
      <c r="Q347" s="41">
        <f t="shared" si="84"/>
        <v>11.991739410679568</v>
      </c>
      <c r="R347" s="45">
        <f t="shared" si="85"/>
        <v>15.124600764414019</v>
      </c>
    </row>
    <row r="348" spans="1:18">
      <c r="A348" s="58">
        <f t="shared" si="70"/>
        <v>0.44100000000000028</v>
      </c>
      <c r="B348" s="58">
        <f t="shared" si="71"/>
        <v>5.4099999999999273</v>
      </c>
      <c r="C348" s="58">
        <f t="shared" si="72"/>
        <v>2.7049999999999637</v>
      </c>
      <c r="D348" s="58">
        <f t="shared" si="73"/>
        <v>2.7049999999999637</v>
      </c>
      <c r="E348" s="59">
        <f t="shared" si="86"/>
        <v>2.9448099999999693</v>
      </c>
      <c r="F348" s="50">
        <v>16.97</v>
      </c>
      <c r="G348" s="60">
        <f t="shared" si="87"/>
        <v>21.547248390249198</v>
      </c>
      <c r="H348" s="39">
        <f t="shared" si="88"/>
        <v>3.8944999573221304E+20</v>
      </c>
      <c r="I348" s="40">
        <f t="shared" si="89"/>
        <v>68.400000000000034</v>
      </c>
      <c r="J348" s="40">
        <v>342</v>
      </c>
      <c r="K348" s="47">
        <f t="shared" si="80"/>
        <v>1710</v>
      </c>
      <c r="L348" s="40">
        <v>1</v>
      </c>
      <c r="N348" s="41">
        <f t="shared" si="81"/>
        <v>6.5736625384901837E+17</v>
      </c>
      <c r="O348" s="41">
        <f t="shared" si="82"/>
        <v>1.1240962940818214E+21</v>
      </c>
      <c r="P348" s="41">
        <f t="shared" si="83"/>
        <v>1.9472499786610654E+22</v>
      </c>
      <c r="Q348" s="41">
        <f t="shared" si="84"/>
        <v>13.642947751987178</v>
      </c>
      <c r="R348" s="45">
        <f t="shared" si="85"/>
        <v>17.322804006320546</v>
      </c>
    </row>
    <row r="349" spans="1:18">
      <c r="A349" s="58">
        <f t="shared" si="70"/>
        <v>0.44200000000000028</v>
      </c>
      <c r="B349" s="58">
        <f t="shared" si="71"/>
        <v>5.4199999999999271</v>
      </c>
      <c r="C349" s="58">
        <f t="shared" si="72"/>
        <v>2.7099999999999635</v>
      </c>
      <c r="D349" s="58">
        <f t="shared" si="73"/>
        <v>2.7099999999999635</v>
      </c>
      <c r="E349" s="59">
        <f t="shared" si="86"/>
        <v>2.953639999999969</v>
      </c>
      <c r="F349" s="50">
        <v>16.97</v>
      </c>
      <c r="G349" s="60">
        <f t="shared" si="87"/>
        <v>21.691827523999187</v>
      </c>
      <c r="H349" s="39">
        <f t="shared" si="88"/>
        <v>4.4736056945119547E+20</v>
      </c>
      <c r="I349" s="40">
        <f t="shared" si="89"/>
        <v>68.600000000000037</v>
      </c>
      <c r="J349" s="40">
        <v>343</v>
      </c>
      <c r="K349" s="47">
        <f t="shared" si="80"/>
        <v>1715</v>
      </c>
      <c r="L349" s="40">
        <v>1</v>
      </c>
      <c r="N349" s="41">
        <f t="shared" si="81"/>
        <v>6.5736625384901837E+17</v>
      </c>
      <c r="O349" s="41">
        <f t="shared" si="82"/>
        <v>1.1273831253510665E+21</v>
      </c>
      <c r="P349" s="41">
        <f t="shared" si="83"/>
        <v>2.2368028472559775E+22</v>
      </c>
      <c r="Q349" s="41">
        <f t="shared" si="84"/>
        <v>15.52179261458131</v>
      </c>
      <c r="R349" s="45">
        <f t="shared" si="85"/>
        <v>19.840662831984808</v>
      </c>
    </row>
    <row r="350" spans="1:18">
      <c r="A350" s="58">
        <f t="shared" si="70"/>
        <v>0.44300000000000028</v>
      </c>
      <c r="B350" s="58">
        <f t="shared" si="71"/>
        <v>5.4299999999999269</v>
      </c>
      <c r="C350" s="58">
        <f t="shared" si="72"/>
        <v>2.7149999999999634</v>
      </c>
      <c r="D350" s="58">
        <f t="shared" si="73"/>
        <v>2.7149999999999634</v>
      </c>
      <c r="E350" s="59">
        <f t="shared" si="86"/>
        <v>2.9624899999999688</v>
      </c>
      <c r="F350" s="50">
        <v>16.97</v>
      </c>
      <c r="G350" s="60">
        <f t="shared" si="87"/>
        <v>21.837180350249181</v>
      </c>
      <c r="H350" s="39">
        <f t="shared" si="88"/>
        <v>5.1388235021912506E+20</v>
      </c>
      <c r="I350" s="40">
        <f t="shared" si="89"/>
        <v>68.800000000000026</v>
      </c>
      <c r="J350" s="40">
        <v>344</v>
      </c>
      <c r="K350" s="47">
        <f t="shared" si="80"/>
        <v>1720</v>
      </c>
      <c r="L350" s="40">
        <v>1</v>
      </c>
      <c r="N350" s="41">
        <f t="shared" si="81"/>
        <v>6.5736625384901837E+17</v>
      </c>
      <c r="O350" s="41">
        <f t="shared" si="82"/>
        <v>1.1306699566203116E+21</v>
      </c>
      <c r="P350" s="41">
        <f t="shared" si="83"/>
        <v>2.5694117510956255E+22</v>
      </c>
      <c r="Q350" s="41">
        <f t="shared" si="84"/>
        <v>17.659692408636793</v>
      </c>
      <c r="R350" s="45">
        <f t="shared" si="85"/>
        <v>22.724684034020509</v>
      </c>
    </row>
    <row r="351" spans="1:18">
      <c r="A351" s="58">
        <f t="shared" si="70"/>
        <v>0.44400000000000028</v>
      </c>
      <c r="B351" s="58">
        <f t="shared" si="71"/>
        <v>5.4399999999999267</v>
      </c>
      <c r="C351" s="58">
        <f t="shared" si="72"/>
        <v>2.7199999999999633</v>
      </c>
      <c r="D351" s="58">
        <f t="shared" si="73"/>
        <v>2.7199999999999633</v>
      </c>
      <c r="E351" s="59">
        <f t="shared" si="86"/>
        <v>2.9713599999999687</v>
      </c>
      <c r="F351" s="50">
        <v>16.97</v>
      </c>
      <c r="G351" s="60">
        <f t="shared" si="87"/>
        <v>21.983309823999178</v>
      </c>
      <c r="H351" s="39">
        <f t="shared" si="88"/>
        <v>5.9029581035871928E+20</v>
      </c>
      <c r="I351" s="40">
        <f t="shared" si="89"/>
        <v>69.000000000000028</v>
      </c>
      <c r="J351" s="40">
        <v>345</v>
      </c>
      <c r="K351" s="47">
        <f t="shared" si="80"/>
        <v>1725</v>
      </c>
      <c r="L351" s="40">
        <v>1</v>
      </c>
      <c r="N351" s="41">
        <f t="shared" si="81"/>
        <v>6.5736625384901837E+17</v>
      </c>
      <c r="O351" s="41">
        <f t="shared" si="82"/>
        <v>1.1339567878895567E+21</v>
      </c>
      <c r="P351" s="41">
        <f t="shared" si="83"/>
        <v>2.9514790517935962E+22</v>
      </c>
      <c r="Q351" s="41">
        <f t="shared" si="84"/>
        <v>20.09240676278727</v>
      </c>
      <c r="R351" s="45">
        <f t="shared" si="85"/>
        <v>26.028143958524986</v>
      </c>
    </row>
    <row r="352" spans="1:18">
      <c r="A352" s="58">
        <f t="shared" si="70"/>
        <v>0.44500000000000028</v>
      </c>
      <c r="B352" s="58">
        <f t="shared" si="71"/>
        <v>5.4499999999999265</v>
      </c>
      <c r="C352" s="58">
        <f t="shared" si="72"/>
        <v>2.7249999999999632</v>
      </c>
      <c r="D352" s="58">
        <f t="shared" si="73"/>
        <v>2.7249999999999632</v>
      </c>
      <c r="E352" s="59">
        <f t="shared" si="86"/>
        <v>2.9802499999999688</v>
      </c>
      <c r="F352" s="50">
        <v>16.97</v>
      </c>
      <c r="G352" s="60">
        <f t="shared" si="87"/>
        <v>22.130218906249173</v>
      </c>
      <c r="H352" s="39">
        <f t="shared" si="88"/>
        <v>6.7807182632070257E+20</v>
      </c>
      <c r="I352" s="40">
        <f t="shared" si="89"/>
        <v>69.200000000000031</v>
      </c>
      <c r="J352" s="40">
        <v>346</v>
      </c>
      <c r="K352" s="47">
        <f t="shared" si="80"/>
        <v>1730</v>
      </c>
      <c r="L352" s="40">
        <v>1</v>
      </c>
      <c r="N352" s="41">
        <f t="shared" si="81"/>
        <v>6.5736625384901837E+17</v>
      </c>
      <c r="O352" s="41">
        <f t="shared" si="82"/>
        <v>1.1372436191588018E+21</v>
      </c>
      <c r="P352" s="41">
        <f t="shared" si="83"/>
        <v>3.390359131603513E+22</v>
      </c>
      <c r="Q352" s="41">
        <f t="shared" si="84"/>
        <v>22.860637017546786</v>
      </c>
      <c r="R352" s="45">
        <f t="shared" si="85"/>
        <v>29.812074339105102</v>
      </c>
    </row>
    <row r="353" spans="1:18">
      <c r="A353" s="58">
        <f t="shared" si="70"/>
        <v>0.44600000000000029</v>
      </c>
      <c r="B353" s="58">
        <f t="shared" si="71"/>
        <v>5.4599999999999262</v>
      </c>
      <c r="C353" s="58">
        <f t="shared" si="72"/>
        <v>2.7299999999999631</v>
      </c>
      <c r="D353" s="58">
        <f t="shared" si="73"/>
        <v>2.7299999999999631</v>
      </c>
      <c r="E353" s="59">
        <f t="shared" si="86"/>
        <v>2.9891599999999685</v>
      </c>
      <c r="F353" s="50">
        <v>16.97</v>
      </c>
      <c r="G353" s="60">
        <f t="shared" si="87"/>
        <v>22.277910563999161</v>
      </c>
      <c r="H353" s="39">
        <f t="shared" si="88"/>
        <v>7.7889999146442621E+20</v>
      </c>
      <c r="I353" s="40">
        <f t="shared" si="89"/>
        <v>69.400000000000034</v>
      </c>
      <c r="J353" s="40">
        <v>347</v>
      </c>
      <c r="K353" s="47">
        <f t="shared" si="80"/>
        <v>1735</v>
      </c>
      <c r="L353" s="40">
        <v>1</v>
      </c>
      <c r="N353" s="41">
        <f t="shared" si="81"/>
        <v>6.5736625384901837E+17</v>
      </c>
      <c r="O353" s="41">
        <f t="shared" si="82"/>
        <v>1.1405304504280469E+21</v>
      </c>
      <c r="P353" s="41">
        <f t="shared" si="83"/>
        <v>3.8944999573221307E+22</v>
      </c>
      <c r="Q353" s="41">
        <f t="shared" si="84"/>
        <v>26.010709868106055</v>
      </c>
      <c r="R353" s="45">
        <f t="shared" si="85"/>
        <v>34.146391758856637</v>
      </c>
    </row>
    <row r="354" spans="1:18">
      <c r="A354" s="58">
        <f t="shared" ref="A354:A417" si="90">A353+0.1%</f>
        <v>0.44700000000000029</v>
      </c>
      <c r="B354" s="58">
        <f t="shared" ref="B354:B417" si="91">B353+1%</f>
        <v>5.469999999999926</v>
      </c>
      <c r="C354" s="58">
        <f t="shared" ref="C354:C417" si="92">C353+0.5%</f>
        <v>2.734999999999963</v>
      </c>
      <c r="D354" s="58">
        <f t="shared" ref="D354:D417" si="93">D353+0.5%</f>
        <v>2.734999999999963</v>
      </c>
      <c r="E354" s="59">
        <f t="shared" si="86"/>
        <v>2.9980899999999684</v>
      </c>
      <c r="F354" s="50">
        <v>16.97</v>
      </c>
      <c r="G354" s="60">
        <f t="shared" si="87"/>
        <v>22.426387770249157</v>
      </c>
      <c r="H354" s="39">
        <f t="shared" si="88"/>
        <v>8.9472113890239119E+20</v>
      </c>
      <c r="I354" s="40">
        <f t="shared" si="89"/>
        <v>69.600000000000037</v>
      </c>
      <c r="J354" s="40">
        <v>348</v>
      </c>
      <c r="K354" s="47">
        <f t="shared" si="80"/>
        <v>1740</v>
      </c>
      <c r="L354" s="40">
        <v>1</v>
      </c>
      <c r="N354" s="41">
        <f t="shared" si="81"/>
        <v>6.5736625384901837E+17</v>
      </c>
      <c r="O354" s="41">
        <f t="shared" si="82"/>
        <v>1.143817281697292E+21</v>
      </c>
      <c r="P354" s="41">
        <f t="shared" si="83"/>
        <v>4.4736056945119559E+22</v>
      </c>
      <c r="Q354" s="41">
        <f t="shared" si="84"/>
        <v>29.59535568173451</v>
      </c>
      <c r="R354" s="45">
        <f t="shared" si="85"/>
        <v>39.11119167454477</v>
      </c>
    </row>
    <row r="355" spans="1:18">
      <c r="A355" s="58">
        <f t="shared" si="90"/>
        <v>0.44800000000000029</v>
      </c>
      <c r="B355" s="58">
        <f t="shared" si="91"/>
        <v>5.4799999999999258</v>
      </c>
      <c r="C355" s="58">
        <f t="shared" si="92"/>
        <v>2.7399999999999629</v>
      </c>
      <c r="D355" s="58">
        <f t="shared" si="93"/>
        <v>2.7399999999999629</v>
      </c>
      <c r="E355" s="59">
        <f t="shared" si="86"/>
        <v>3.007039999999968</v>
      </c>
      <c r="F355" s="50">
        <v>16.97</v>
      </c>
      <c r="G355" s="60">
        <f t="shared" si="87"/>
        <v>22.575653503999149</v>
      </c>
      <c r="H355" s="39">
        <f t="shared" si="88"/>
        <v>1.0277647004382505E+21</v>
      </c>
      <c r="I355" s="40">
        <f t="shared" si="89"/>
        <v>69.80000000000004</v>
      </c>
      <c r="J355" s="40">
        <v>349</v>
      </c>
      <c r="K355" s="47">
        <f t="shared" si="80"/>
        <v>1745</v>
      </c>
      <c r="L355" s="40">
        <v>1</v>
      </c>
      <c r="N355" s="41">
        <f t="shared" si="81"/>
        <v>6.5736625384901837E+17</v>
      </c>
      <c r="O355" s="41">
        <f t="shared" si="82"/>
        <v>1.1471041129665371E+21</v>
      </c>
      <c r="P355" s="41">
        <f t="shared" si="83"/>
        <v>5.1388235021912526E+22</v>
      </c>
      <c r="Q355" s="41">
        <f t="shared" si="84"/>
        <v>33.67459461408631</v>
      </c>
      <c r="R355" s="45">
        <f t="shared" si="85"/>
        <v>44.798230989702333</v>
      </c>
    </row>
    <row r="356" spans="1:18">
      <c r="A356" s="58">
        <f t="shared" si="90"/>
        <v>0.44900000000000029</v>
      </c>
      <c r="B356" s="58">
        <f t="shared" si="91"/>
        <v>5.4899999999999256</v>
      </c>
      <c r="C356" s="58">
        <f t="shared" si="92"/>
        <v>2.7449999999999628</v>
      </c>
      <c r="D356" s="58">
        <f t="shared" si="93"/>
        <v>2.7449999999999628</v>
      </c>
      <c r="E356" s="59">
        <f t="shared" si="86"/>
        <v>3.0160099999999681</v>
      </c>
      <c r="F356" s="50">
        <v>16.97</v>
      </c>
      <c r="G356" s="60">
        <f t="shared" si="87"/>
        <v>22.725710750249142</v>
      </c>
      <c r="H356" s="39">
        <f t="shared" si="88"/>
        <v>1.1805916207174386E+21</v>
      </c>
      <c r="I356" s="40">
        <f t="shared" si="89"/>
        <v>70.000000000000043</v>
      </c>
      <c r="J356" s="40">
        <v>350</v>
      </c>
      <c r="K356" s="47">
        <f t="shared" si="80"/>
        <v>1750</v>
      </c>
      <c r="L356" s="40">
        <v>4</v>
      </c>
      <c r="N356" s="41">
        <f t="shared" si="81"/>
        <v>2.6294650153960735E+18</v>
      </c>
      <c r="O356" s="41">
        <f t="shared" si="82"/>
        <v>4.6015637769431286E+21</v>
      </c>
      <c r="P356" s="41">
        <f t="shared" si="83"/>
        <v>5.9029581035871924E+22</v>
      </c>
      <c r="Q356" s="41">
        <f t="shared" si="84"/>
        <v>9.5791863674625315</v>
      </c>
      <c r="R356" s="45">
        <f t="shared" si="85"/>
        <v>12.828156665273028</v>
      </c>
    </row>
    <row r="357" spans="1:18">
      <c r="A357" s="58">
        <f t="shared" si="90"/>
        <v>0.45000000000000029</v>
      </c>
      <c r="B357" s="58">
        <f t="shared" si="91"/>
        <v>5.4999999999999254</v>
      </c>
      <c r="C357" s="58">
        <f t="shared" si="92"/>
        <v>2.7499999999999627</v>
      </c>
      <c r="D357" s="58">
        <f t="shared" si="93"/>
        <v>2.7499999999999627</v>
      </c>
      <c r="E357" s="59">
        <f t="shared" si="86"/>
        <v>3.0249999999999679</v>
      </c>
      <c r="F357" s="50">
        <v>16.97</v>
      </c>
      <c r="G357" s="60">
        <f t="shared" si="87"/>
        <v>22.876562499999135</v>
      </c>
      <c r="H357" s="39">
        <f t="shared" si="88"/>
        <v>1.3561436526414057E+21</v>
      </c>
      <c r="I357" s="40">
        <f t="shared" si="89"/>
        <v>70.200000000000045</v>
      </c>
      <c r="J357" s="40">
        <v>351</v>
      </c>
      <c r="K357" s="47">
        <f t="shared" si="80"/>
        <v>1755</v>
      </c>
      <c r="L357" s="40">
        <v>1</v>
      </c>
      <c r="N357" s="41">
        <f t="shared" si="81"/>
        <v>2.6294650153960735E+18</v>
      </c>
      <c r="O357" s="41">
        <f t="shared" si="82"/>
        <v>4.6147111020201089E+21</v>
      </c>
      <c r="P357" s="41">
        <f t="shared" si="83"/>
        <v>6.7807182632070284E+22</v>
      </c>
      <c r="Q357" s="41">
        <f t="shared" si="84"/>
        <v>10.899893581816849</v>
      </c>
      <c r="R357" s="45">
        <f t="shared" si="85"/>
        <v>14.693700457735568</v>
      </c>
    </row>
    <row r="358" spans="1:18">
      <c r="A358" s="58">
        <f t="shared" si="90"/>
        <v>0.45100000000000029</v>
      </c>
      <c r="B358" s="58">
        <f t="shared" si="91"/>
        <v>5.5099999999999252</v>
      </c>
      <c r="C358" s="58">
        <f t="shared" si="92"/>
        <v>2.7549999999999626</v>
      </c>
      <c r="D358" s="58">
        <f t="shared" si="93"/>
        <v>2.7549999999999626</v>
      </c>
      <c r="E358" s="59">
        <f t="shared" si="86"/>
        <v>3.0340099999999675</v>
      </c>
      <c r="F358" s="50">
        <v>16.97</v>
      </c>
      <c r="G358" s="60">
        <f t="shared" si="87"/>
        <v>23.028211750249127</v>
      </c>
      <c r="H358" s="39">
        <f t="shared" si="88"/>
        <v>1.5577999829288532E+21</v>
      </c>
      <c r="I358" s="40">
        <f t="shared" si="89"/>
        <v>70.400000000000034</v>
      </c>
      <c r="J358" s="40">
        <v>352</v>
      </c>
      <c r="K358" s="47">
        <f t="shared" si="80"/>
        <v>1760</v>
      </c>
      <c r="L358" s="40">
        <v>1</v>
      </c>
      <c r="N358" s="41">
        <f t="shared" si="81"/>
        <v>2.6294650153960735E+18</v>
      </c>
      <c r="O358" s="41">
        <f t="shared" si="82"/>
        <v>4.6278584270970893E+21</v>
      </c>
      <c r="P358" s="41">
        <f t="shared" si="83"/>
        <v>7.7889999146442664E+22</v>
      </c>
      <c r="Q358" s="41">
        <f t="shared" si="84"/>
        <v>12.40290057705908</v>
      </c>
      <c r="R358" s="45">
        <f t="shared" si="85"/>
        <v>16.830678892504633</v>
      </c>
    </row>
    <row r="359" spans="1:18">
      <c r="A359" s="58">
        <f t="shared" si="90"/>
        <v>0.45200000000000029</v>
      </c>
      <c r="B359" s="58">
        <f t="shared" si="91"/>
        <v>5.519999999999925</v>
      </c>
      <c r="C359" s="58">
        <f t="shared" si="92"/>
        <v>2.7599999999999625</v>
      </c>
      <c r="D359" s="58">
        <f t="shared" si="93"/>
        <v>2.7599999999999625</v>
      </c>
      <c r="E359" s="59">
        <f t="shared" si="86"/>
        <v>3.0430399999999671</v>
      </c>
      <c r="F359" s="50">
        <v>16.97</v>
      </c>
      <c r="G359" s="60">
        <f t="shared" si="87"/>
        <v>23.180661503999119</v>
      </c>
      <c r="H359" s="39">
        <f t="shared" si="88"/>
        <v>1.7894422778047834E+21</v>
      </c>
      <c r="I359" s="40">
        <f t="shared" si="89"/>
        <v>70.600000000000037</v>
      </c>
      <c r="J359" s="40">
        <v>353</v>
      </c>
      <c r="K359" s="47">
        <f t="shared" si="80"/>
        <v>1765</v>
      </c>
      <c r="L359" s="40">
        <v>1</v>
      </c>
      <c r="N359" s="41">
        <f t="shared" si="81"/>
        <v>2.6294650153960735E+18</v>
      </c>
      <c r="O359" s="41">
        <f t="shared" si="82"/>
        <v>4.6410057521740697E+21</v>
      </c>
      <c r="P359" s="41">
        <f t="shared" si="83"/>
        <v>8.9472113890239168E+22</v>
      </c>
      <c r="Q359" s="41">
        <f t="shared" si="84"/>
        <v>14.113398641519449</v>
      </c>
      <c r="R359" s="45">
        <f t="shared" si="85"/>
        <v>19.278604394818114</v>
      </c>
    </row>
    <row r="360" spans="1:18">
      <c r="A360" s="58">
        <f t="shared" si="90"/>
        <v>0.45300000000000029</v>
      </c>
      <c r="B360" s="58">
        <f t="shared" si="91"/>
        <v>5.5299999999999248</v>
      </c>
      <c r="C360" s="58">
        <f t="shared" si="92"/>
        <v>2.7649999999999624</v>
      </c>
      <c r="D360" s="58">
        <f t="shared" si="93"/>
        <v>2.7649999999999624</v>
      </c>
      <c r="E360" s="59">
        <f t="shared" si="86"/>
        <v>3.0520899999999673</v>
      </c>
      <c r="F360" s="50">
        <v>16.97</v>
      </c>
      <c r="G360" s="60">
        <f t="shared" si="87"/>
        <v>23.333914770249116</v>
      </c>
      <c r="H360" s="39">
        <f t="shared" si="88"/>
        <v>2.0555294008765016E+21</v>
      </c>
      <c r="I360" s="40">
        <f t="shared" si="89"/>
        <v>70.80000000000004</v>
      </c>
      <c r="J360" s="40">
        <v>354</v>
      </c>
      <c r="K360" s="47">
        <f t="shared" si="80"/>
        <v>1770</v>
      </c>
      <c r="L360" s="40">
        <v>1</v>
      </c>
      <c r="N360" s="41">
        <f t="shared" si="81"/>
        <v>2.6294650153960735E+18</v>
      </c>
      <c r="O360" s="41">
        <f t="shared" si="82"/>
        <v>4.65415307725105E+21</v>
      </c>
      <c r="P360" s="41">
        <f t="shared" si="83"/>
        <v>1.0277647004382509E+23</v>
      </c>
      <c r="Q360" s="41">
        <f t="shared" si="84"/>
        <v>16.060063906798547</v>
      </c>
      <c r="R360" s="45">
        <f t="shared" si="85"/>
        <v>22.082743807070791</v>
      </c>
    </row>
    <row r="361" spans="1:18">
      <c r="A361" s="58">
        <f t="shared" si="90"/>
        <v>0.45400000000000029</v>
      </c>
      <c r="B361" s="58">
        <f t="shared" si="91"/>
        <v>5.5399999999999245</v>
      </c>
      <c r="C361" s="58">
        <f t="shared" si="92"/>
        <v>2.7699999999999623</v>
      </c>
      <c r="D361" s="58">
        <f t="shared" si="93"/>
        <v>2.7699999999999623</v>
      </c>
      <c r="E361" s="59">
        <f t="shared" si="86"/>
        <v>3.0611599999999672</v>
      </c>
      <c r="F361" s="50">
        <v>16.97</v>
      </c>
      <c r="G361" s="60">
        <f t="shared" si="87"/>
        <v>23.48797456399911</v>
      </c>
      <c r="H361" s="39">
        <f t="shared" si="88"/>
        <v>2.3611832414348787E+21</v>
      </c>
      <c r="I361" s="40">
        <f t="shared" si="89"/>
        <v>71.000000000000043</v>
      </c>
      <c r="J361" s="40">
        <v>355</v>
      </c>
      <c r="K361" s="47">
        <f t="shared" si="80"/>
        <v>1775</v>
      </c>
      <c r="L361" s="40">
        <v>1</v>
      </c>
      <c r="N361" s="41">
        <f t="shared" si="81"/>
        <v>2.6294650153960735E+18</v>
      </c>
      <c r="O361" s="41">
        <f t="shared" si="82"/>
        <v>4.6673004023280304E+21</v>
      </c>
      <c r="P361" s="41">
        <f t="shared" si="83"/>
        <v>1.1805916207174393E+23</v>
      </c>
      <c r="Q361" s="41">
        <f t="shared" si="84"/>
        <v>18.27553992819697</v>
      </c>
      <c r="R361" s="45">
        <f t="shared" si="85"/>
        <v>25.294956804763736</v>
      </c>
    </row>
    <row r="362" spans="1:18">
      <c r="A362" s="58">
        <f t="shared" si="90"/>
        <v>0.45500000000000029</v>
      </c>
      <c r="B362" s="58">
        <f t="shared" si="91"/>
        <v>5.5499999999999243</v>
      </c>
      <c r="C362" s="58">
        <f t="shared" si="92"/>
        <v>2.7749999999999622</v>
      </c>
      <c r="D362" s="58">
        <f t="shared" si="93"/>
        <v>2.7749999999999622</v>
      </c>
      <c r="E362" s="59">
        <f t="shared" si="86"/>
        <v>3.0702499999999668</v>
      </c>
      <c r="F362" s="50">
        <v>16.97</v>
      </c>
      <c r="G362" s="60">
        <f t="shared" si="87"/>
        <v>23.642843906249098</v>
      </c>
      <c r="H362" s="39">
        <f t="shared" si="88"/>
        <v>2.7122873052828119E+21</v>
      </c>
      <c r="I362" s="40">
        <f t="shared" si="89"/>
        <v>71.200000000000031</v>
      </c>
      <c r="J362" s="40">
        <v>356</v>
      </c>
      <c r="K362" s="47">
        <f t="shared" si="80"/>
        <v>1780</v>
      </c>
      <c r="L362" s="40">
        <v>1</v>
      </c>
      <c r="N362" s="41">
        <f t="shared" si="81"/>
        <v>2.6294650153960735E+18</v>
      </c>
      <c r="O362" s="41">
        <f t="shared" si="82"/>
        <v>4.6804477274050108E+21</v>
      </c>
      <c r="P362" s="41">
        <f t="shared" si="83"/>
        <v>1.3561436526414059E+23</v>
      </c>
      <c r="Q362" s="41">
        <f t="shared" si="84"/>
        <v>20.796987160434856</v>
      </c>
      <c r="R362" s="45">
        <f t="shared" si="85"/>
        <v>28.974656520590926</v>
      </c>
    </row>
    <row r="363" spans="1:18">
      <c r="A363" s="58">
        <f t="shared" si="90"/>
        <v>0.45600000000000029</v>
      </c>
      <c r="B363" s="58">
        <f t="shared" si="91"/>
        <v>5.5599999999999241</v>
      </c>
      <c r="C363" s="58">
        <f t="shared" si="92"/>
        <v>2.7799999999999621</v>
      </c>
      <c r="D363" s="58">
        <f t="shared" si="93"/>
        <v>2.7799999999999621</v>
      </c>
      <c r="E363" s="59">
        <f t="shared" si="86"/>
        <v>3.0793599999999666</v>
      </c>
      <c r="F363" s="50">
        <v>16.97</v>
      </c>
      <c r="G363" s="60">
        <f t="shared" si="87"/>
        <v>23.798525823999093</v>
      </c>
      <c r="H363" s="39">
        <f t="shared" si="88"/>
        <v>3.1155999658577069E+21</v>
      </c>
      <c r="I363" s="40">
        <f t="shared" si="89"/>
        <v>71.400000000000034</v>
      </c>
      <c r="J363" s="40">
        <v>357</v>
      </c>
      <c r="K363" s="47">
        <f t="shared" si="80"/>
        <v>1785</v>
      </c>
      <c r="L363" s="40">
        <v>1</v>
      </c>
      <c r="N363" s="41">
        <f t="shared" si="81"/>
        <v>2.6294650153960735E+18</v>
      </c>
      <c r="O363" s="41">
        <f t="shared" si="82"/>
        <v>4.6935950524819911E+21</v>
      </c>
      <c r="P363" s="41">
        <f t="shared" si="83"/>
        <v>1.5577999829288536E+23</v>
      </c>
      <c r="Q363" s="41">
        <f t="shared" si="84"/>
        <v>23.666708610784525</v>
      </c>
      <c r="R363" s="45">
        <f t="shared" si="85"/>
        <v>33.189910196983931</v>
      </c>
    </row>
    <row r="364" spans="1:18">
      <c r="A364" s="58">
        <f t="shared" si="90"/>
        <v>0.45700000000000029</v>
      </c>
      <c r="B364" s="58">
        <f t="shared" si="91"/>
        <v>5.5699999999999239</v>
      </c>
      <c r="C364" s="58">
        <f t="shared" si="92"/>
        <v>2.784999999999962</v>
      </c>
      <c r="D364" s="58">
        <f t="shared" si="93"/>
        <v>2.784999999999962</v>
      </c>
      <c r="E364" s="59">
        <f t="shared" si="86"/>
        <v>3.0884899999999664</v>
      </c>
      <c r="F364" s="50">
        <v>16.97</v>
      </c>
      <c r="G364" s="60">
        <f t="shared" si="87"/>
        <v>23.955023350249089</v>
      </c>
      <c r="H364" s="39">
        <f t="shared" si="88"/>
        <v>3.5788845556095669E+21</v>
      </c>
      <c r="I364" s="40">
        <f t="shared" si="89"/>
        <v>71.600000000000037</v>
      </c>
      <c r="J364" s="40">
        <v>358</v>
      </c>
      <c r="K364" s="47">
        <f t="shared" si="80"/>
        <v>1790</v>
      </c>
      <c r="L364" s="40">
        <v>1</v>
      </c>
      <c r="N364" s="41">
        <f t="shared" si="81"/>
        <v>2.6294650153960735E+18</v>
      </c>
      <c r="O364" s="41">
        <f t="shared" si="82"/>
        <v>4.7067423775589715E+21</v>
      </c>
      <c r="P364" s="41">
        <f t="shared" si="83"/>
        <v>1.7894422778047834E+23</v>
      </c>
      <c r="Q364" s="41">
        <f t="shared" si="84"/>
        <v>26.932862240915838</v>
      </c>
      <c r="R364" s="45">
        <f t="shared" si="85"/>
        <v>38.018700286987681</v>
      </c>
    </row>
    <row r="365" spans="1:18">
      <c r="A365" s="58">
        <f t="shared" si="90"/>
        <v>0.4580000000000003</v>
      </c>
      <c r="B365" s="58">
        <f t="shared" si="91"/>
        <v>5.5799999999999237</v>
      </c>
      <c r="C365" s="58">
        <f t="shared" si="92"/>
        <v>2.7899999999999618</v>
      </c>
      <c r="D365" s="58">
        <f t="shared" si="93"/>
        <v>2.7899999999999618</v>
      </c>
      <c r="E365" s="59">
        <f t="shared" si="86"/>
        <v>3.0976399999999664</v>
      </c>
      <c r="F365" s="50">
        <v>16.97</v>
      </c>
      <c r="G365" s="60">
        <f t="shared" si="87"/>
        <v>24.112339523999079</v>
      </c>
      <c r="H365" s="39">
        <f t="shared" si="88"/>
        <v>4.1110588017530052E+21</v>
      </c>
      <c r="I365" s="40">
        <f t="shared" si="89"/>
        <v>71.80000000000004</v>
      </c>
      <c r="J365" s="40">
        <v>359</v>
      </c>
      <c r="K365" s="47">
        <f t="shared" si="80"/>
        <v>1795</v>
      </c>
      <c r="L365" s="40">
        <v>1</v>
      </c>
      <c r="N365" s="41">
        <f t="shared" si="81"/>
        <v>2.6294650153960735E+18</v>
      </c>
      <c r="O365" s="41">
        <f t="shared" si="82"/>
        <v>4.7198897026359519E+21</v>
      </c>
      <c r="P365" s="41">
        <f t="shared" si="83"/>
        <v>2.0555294008765027E+23</v>
      </c>
      <c r="Q365" s="41">
        <f t="shared" si="84"/>
        <v>30.650272157147064</v>
      </c>
      <c r="R365" s="45">
        <f t="shared" si="85"/>
        <v>43.550369402245479</v>
      </c>
    </row>
    <row r="366" spans="1:18">
      <c r="A366" s="58">
        <f t="shared" si="90"/>
        <v>0.4590000000000003</v>
      </c>
      <c r="B366" s="58">
        <f t="shared" si="91"/>
        <v>5.5899999999999235</v>
      </c>
      <c r="C366" s="58">
        <f t="shared" si="92"/>
        <v>2.7949999999999617</v>
      </c>
      <c r="D366" s="58">
        <f t="shared" si="93"/>
        <v>2.7949999999999617</v>
      </c>
      <c r="E366" s="59">
        <f t="shared" si="86"/>
        <v>3.1068099999999665</v>
      </c>
      <c r="F366" s="50">
        <v>16.97</v>
      </c>
      <c r="G366" s="60">
        <f t="shared" si="87"/>
        <v>24.270477390249074</v>
      </c>
      <c r="H366" s="39">
        <f t="shared" si="88"/>
        <v>4.7223664828697585E+21</v>
      </c>
      <c r="I366" s="40">
        <f t="shared" si="89"/>
        <v>72.000000000000028</v>
      </c>
      <c r="J366" s="40">
        <v>360</v>
      </c>
      <c r="K366" s="47">
        <f t="shared" si="80"/>
        <v>1800</v>
      </c>
      <c r="L366" s="40">
        <v>4</v>
      </c>
      <c r="N366" s="41">
        <f t="shared" si="81"/>
        <v>1.0517860061584294E+19</v>
      </c>
      <c r="O366" s="41">
        <f t="shared" si="82"/>
        <v>1.8932148110851729E+22</v>
      </c>
      <c r="P366" s="41">
        <f t="shared" si="83"/>
        <v>2.3611832414348793E+23</v>
      </c>
      <c r="Q366" s="41">
        <f t="shared" si="84"/>
        <v>8.7203380753350661</v>
      </c>
      <c r="R366" s="45">
        <f t="shared" si="85"/>
        <v>12.471818980126567</v>
      </c>
    </row>
    <row r="367" spans="1:18">
      <c r="A367" s="58">
        <f t="shared" si="90"/>
        <v>0.4600000000000003</v>
      </c>
      <c r="B367" s="58">
        <f t="shared" si="91"/>
        <v>5.5999999999999233</v>
      </c>
      <c r="C367" s="58">
        <f t="shared" si="92"/>
        <v>2.7999999999999616</v>
      </c>
      <c r="D367" s="58">
        <f t="shared" si="93"/>
        <v>2.7999999999999616</v>
      </c>
      <c r="E367" s="59">
        <f t="shared" si="86"/>
        <v>3.1159999999999659</v>
      </c>
      <c r="F367" s="50">
        <v>16.97</v>
      </c>
      <c r="G367" s="60">
        <f t="shared" si="87"/>
        <v>24.429439999999065</v>
      </c>
      <c r="H367" s="39">
        <f t="shared" si="88"/>
        <v>5.4245746105656269E+21</v>
      </c>
      <c r="I367" s="40">
        <f t="shared" si="89"/>
        <v>72.200000000000031</v>
      </c>
      <c r="J367" s="40">
        <v>361</v>
      </c>
      <c r="K367" s="47">
        <f t="shared" si="80"/>
        <v>1805</v>
      </c>
      <c r="L367" s="40">
        <v>1</v>
      </c>
      <c r="N367" s="41">
        <f t="shared" si="81"/>
        <v>1.0517860061584294E+19</v>
      </c>
      <c r="O367" s="41">
        <f t="shared" si="82"/>
        <v>1.898473741115965E+22</v>
      </c>
      <c r="P367" s="41">
        <f t="shared" si="83"/>
        <v>2.7122873052828134E+23</v>
      </c>
      <c r="Q367" s="41">
        <f t="shared" si="84"/>
        <v>9.9242895649472853</v>
      </c>
      <c r="R367" s="45">
        <f t="shared" si="85"/>
        <v>14.286672744224898</v>
      </c>
    </row>
    <row r="368" spans="1:18">
      <c r="A368" s="58">
        <f t="shared" si="90"/>
        <v>0.4610000000000003</v>
      </c>
      <c r="B368" s="58">
        <f t="shared" si="91"/>
        <v>5.609999999999923</v>
      </c>
      <c r="C368" s="58">
        <f t="shared" si="92"/>
        <v>2.8049999999999615</v>
      </c>
      <c r="D368" s="58">
        <f t="shared" si="93"/>
        <v>2.8049999999999615</v>
      </c>
      <c r="E368" s="59">
        <f t="shared" si="86"/>
        <v>3.1252099999999658</v>
      </c>
      <c r="F368" s="50">
        <v>16.97</v>
      </c>
      <c r="G368" s="60">
        <f t="shared" si="87"/>
        <v>24.589230410249055</v>
      </c>
      <c r="H368" s="39">
        <f t="shared" si="88"/>
        <v>6.231199931715417E+21</v>
      </c>
      <c r="I368" s="40">
        <f t="shared" si="89"/>
        <v>72.400000000000034</v>
      </c>
      <c r="J368" s="40">
        <v>362</v>
      </c>
      <c r="K368" s="47">
        <f t="shared" si="80"/>
        <v>1810</v>
      </c>
      <c r="L368" s="40">
        <v>1</v>
      </c>
      <c r="N368" s="41">
        <f t="shared" si="81"/>
        <v>1.0517860061584294E+19</v>
      </c>
      <c r="O368" s="41">
        <f t="shared" si="82"/>
        <v>1.9037326711467572E+22</v>
      </c>
      <c r="P368" s="41">
        <f t="shared" si="83"/>
        <v>3.1155999658577086E+23</v>
      </c>
      <c r="Q368" s="41">
        <f t="shared" si="84"/>
        <v>11.294646244370931</v>
      </c>
      <c r="R368" s="45">
        <f t="shared" si="85"/>
        <v>16.365743011496228</v>
      </c>
    </row>
    <row r="369" spans="1:18">
      <c r="A369" s="58">
        <f t="shared" si="90"/>
        <v>0.4620000000000003</v>
      </c>
      <c r="B369" s="58">
        <f t="shared" si="91"/>
        <v>5.6199999999999228</v>
      </c>
      <c r="C369" s="58">
        <f t="shared" si="92"/>
        <v>2.8099999999999614</v>
      </c>
      <c r="D369" s="58">
        <f t="shared" si="93"/>
        <v>2.8099999999999614</v>
      </c>
      <c r="E369" s="59">
        <f t="shared" si="86"/>
        <v>3.1344399999999659</v>
      </c>
      <c r="F369" s="50">
        <v>16.97</v>
      </c>
      <c r="G369" s="60">
        <f t="shared" si="87"/>
        <v>24.749851683999051</v>
      </c>
      <c r="H369" s="39">
        <f t="shared" si="88"/>
        <v>7.1577691112191369E+21</v>
      </c>
      <c r="I369" s="40">
        <f t="shared" si="89"/>
        <v>72.600000000000037</v>
      </c>
      <c r="J369" s="40">
        <v>363</v>
      </c>
      <c r="K369" s="47">
        <f t="shared" si="80"/>
        <v>1815</v>
      </c>
      <c r="L369" s="40">
        <v>1</v>
      </c>
      <c r="N369" s="41">
        <f t="shared" si="81"/>
        <v>1.0517860061584294E+19</v>
      </c>
      <c r="O369" s="41">
        <f t="shared" si="82"/>
        <v>1.9089916011775493E+22</v>
      </c>
      <c r="P369" s="41">
        <f t="shared" si="83"/>
        <v>3.5788845556095687E+23</v>
      </c>
      <c r="Q369" s="41">
        <f t="shared" si="84"/>
        <v>12.854432659244045</v>
      </c>
      <c r="R369" s="45">
        <f t="shared" si="85"/>
        <v>18.747513364657845</v>
      </c>
    </row>
    <row r="370" spans="1:18">
      <c r="A370" s="58">
        <f t="shared" si="90"/>
        <v>0.4630000000000003</v>
      </c>
      <c r="B370" s="58">
        <f t="shared" si="91"/>
        <v>5.6299999999999226</v>
      </c>
      <c r="C370" s="58">
        <f t="shared" si="92"/>
        <v>2.8149999999999613</v>
      </c>
      <c r="D370" s="58">
        <f t="shared" si="93"/>
        <v>2.8149999999999613</v>
      </c>
      <c r="E370" s="59">
        <f t="shared" si="86"/>
        <v>3.1436899999999657</v>
      </c>
      <c r="F370" s="50">
        <v>16.97</v>
      </c>
      <c r="G370" s="60">
        <f t="shared" si="87"/>
        <v>24.911306890249044</v>
      </c>
      <c r="H370" s="39">
        <f t="shared" si="88"/>
        <v>8.2221176035060126E+21</v>
      </c>
      <c r="I370" s="40">
        <f t="shared" si="89"/>
        <v>72.80000000000004</v>
      </c>
      <c r="J370" s="40">
        <v>364</v>
      </c>
      <c r="K370" s="47">
        <f t="shared" si="80"/>
        <v>1820</v>
      </c>
      <c r="L370" s="40">
        <v>1</v>
      </c>
      <c r="N370" s="41">
        <f t="shared" si="81"/>
        <v>1.0517860061584294E+19</v>
      </c>
      <c r="O370" s="41">
        <f t="shared" si="82"/>
        <v>1.9142505312083415E+22</v>
      </c>
      <c r="P370" s="41">
        <f t="shared" si="83"/>
        <v>4.1110588017530061E+23</v>
      </c>
      <c r="Q370" s="41">
        <f t="shared" si="84"/>
        <v>14.62986244418107</v>
      </c>
      <c r="R370" s="45">
        <f t="shared" si="85"/>
        <v>21.476075021162266</v>
      </c>
    </row>
    <row r="371" spans="1:18">
      <c r="A371" s="58">
        <f t="shared" si="90"/>
        <v>0.4640000000000003</v>
      </c>
      <c r="B371" s="58">
        <f t="shared" si="91"/>
        <v>5.6399999999999224</v>
      </c>
      <c r="C371" s="58">
        <f t="shared" si="92"/>
        <v>2.8199999999999612</v>
      </c>
      <c r="D371" s="58">
        <f t="shared" si="93"/>
        <v>2.8199999999999612</v>
      </c>
      <c r="E371" s="59">
        <f t="shared" si="86"/>
        <v>3.1529599999999651</v>
      </c>
      <c r="F371" s="50">
        <v>16.97</v>
      </c>
      <c r="G371" s="60">
        <f t="shared" si="87"/>
        <v>25.073599103999033</v>
      </c>
      <c r="H371" s="39">
        <f t="shared" si="88"/>
        <v>9.4447329657395211E+21</v>
      </c>
      <c r="I371" s="40">
        <f t="shared" si="89"/>
        <v>73.000000000000028</v>
      </c>
      <c r="J371" s="40">
        <v>365</v>
      </c>
      <c r="K371" s="47">
        <f t="shared" si="80"/>
        <v>1825</v>
      </c>
      <c r="L371" s="40">
        <v>1</v>
      </c>
      <c r="N371" s="41">
        <f t="shared" si="81"/>
        <v>1.0517860061584294E+19</v>
      </c>
      <c r="O371" s="41">
        <f t="shared" si="82"/>
        <v>1.9195094612391336E+22</v>
      </c>
      <c r="P371" s="41">
        <f t="shared" si="83"/>
        <v>4.7223664828697606E+23</v>
      </c>
      <c r="Q371" s="41">
        <f t="shared" si="84"/>
        <v>16.650780482779858</v>
      </c>
      <c r="R371" s="45">
        <f t="shared" si="85"/>
        <v>24.601944289564745</v>
      </c>
    </row>
    <row r="372" spans="1:18">
      <c r="A372" s="58">
        <f t="shared" si="90"/>
        <v>0.4650000000000003</v>
      </c>
      <c r="B372" s="58">
        <f t="shared" si="91"/>
        <v>5.6499999999999222</v>
      </c>
      <c r="C372" s="58">
        <f t="shared" si="92"/>
        <v>2.8249999999999611</v>
      </c>
      <c r="D372" s="58">
        <f t="shared" si="93"/>
        <v>2.8249999999999611</v>
      </c>
      <c r="E372" s="59">
        <f t="shared" si="86"/>
        <v>3.1622499999999651</v>
      </c>
      <c r="F372" s="50">
        <v>16.97</v>
      </c>
      <c r="G372" s="60">
        <f t="shared" si="87"/>
        <v>25.236731406249028</v>
      </c>
      <c r="H372" s="39">
        <f t="shared" si="88"/>
        <v>1.0849149221131256E+22</v>
      </c>
      <c r="I372" s="40">
        <f t="shared" si="89"/>
        <v>73.200000000000031</v>
      </c>
      <c r="J372" s="40">
        <v>366</v>
      </c>
      <c r="K372" s="47">
        <f t="shared" si="80"/>
        <v>1830</v>
      </c>
      <c r="L372" s="40">
        <v>1</v>
      </c>
      <c r="N372" s="41">
        <f t="shared" si="81"/>
        <v>1.0517860061584294E+19</v>
      </c>
      <c r="O372" s="41">
        <f t="shared" si="82"/>
        <v>1.9247683912699258E+22</v>
      </c>
      <c r="P372" s="41">
        <f t="shared" si="83"/>
        <v>5.4245746105656281E+23</v>
      </c>
      <c r="Q372" s="41">
        <f t="shared" si="84"/>
        <v>18.951166431986689</v>
      </c>
      <c r="R372" s="45">
        <f t="shared" si="85"/>
        <v>28.182999238607593</v>
      </c>
    </row>
    <row r="373" spans="1:18">
      <c r="A373" s="58">
        <f t="shared" si="90"/>
        <v>0.4660000000000003</v>
      </c>
      <c r="B373" s="58">
        <f t="shared" si="91"/>
        <v>5.659999999999922</v>
      </c>
      <c r="C373" s="58">
        <f t="shared" si="92"/>
        <v>2.829999999999961</v>
      </c>
      <c r="D373" s="58">
        <f t="shared" si="93"/>
        <v>2.829999999999961</v>
      </c>
      <c r="E373" s="59">
        <f t="shared" si="86"/>
        <v>3.1715599999999653</v>
      </c>
      <c r="F373" s="50">
        <v>16.97</v>
      </c>
      <c r="G373" s="60">
        <f t="shared" si="87"/>
        <v>25.400706883999025</v>
      </c>
      <c r="H373" s="39">
        <f t="shared" si="88"/>
        <v>1.2462399863430836E+22</v>
      </c>
      <c r="I373" s="40">
        <f t="shared" si="89"/>
        <v>73.400000000000034</v>
      </c>
      <c r="J373" s="40">
        <v>367</v>
      </c>
      <c r="K373" s="47">
        <f t="shared" ref="K373:K436" si="94">L$4*J373</f>
        <v>1835</v>
      </c>
      <c r="L373" s="40">
        <v>1</v>
      </c>
      <c r="N373" s="41">
        <f t="shared" ref="N373:N436" si="95">L373*N372</f>
        <v>1.0517860061584294E+19</v>
      </c>
      <c r="O373" s="41">
        <f t="shared" ref="O373:O436" si="96">K373*N373</f>
        <v>1.9300273213007179E+22</v>
      </c>
      <c r="P373" s="41">
        <f t="shared" ref="P373:P436" si="97">R$4*POWER($I$1,J373)</f>
        <v>6.2311999317154185E+23</v>
      </c>
      <c r="Q373" s="41">
        <f t="shared" ref="Q373:Q436" si="98">(R373/G373)*F373</f>
        <v>21.569708135227003</v>
      </c>
      <c r="R373" s="45">
        <f t="shared" ref="R373:R436" si="99">P373/(K373*L373*N372)</f>
        <v>32.285552970908093</v>
      </c>
    </row>
    <row r="374" spans="1:18">
      <c r="A374" s="58">
        <f t="shared" si="90"/>
        <v>0.4670000000000003</v>
      </c>
      <c r="B374" s="58">
        <f t="shared" si="91"/>
        <v>5.6699999999999218</v>
      </c>
      <c r="C374" s="58">
        <f t="shared" si="92"/>
        <v>2.8349999999999609</v>
      </c>
      <c r="D374" s="58">
        <f t="shared" si="93"/>
        <v>2.8349999999999609</v>
      </c>
      <c r="E374" s="59">
        <f t="shared" si="86"/>
        <v>3.1808899999999651</v>
      </c>
      <c r="F374" s="50">
        <v>16.97</v>
      </c>
      <c r="G374" s="60">
        <f t="shared" si="87"/>
        <v>25.565528630249013</v>
      </c>
      <c r="H374" s="39">
        <f t="shared" si="88"/>
        <v>1.4315538222438278E+22</v>
      </c>
      <c r="I374" s="40">
        <f t="shared" si="89"/>
        <v>73.600000000000037</v>
      </c>
      <c r="J374" s="40">
        <v>368</v>
      </c>
      <c r="K374" s="47">
        <f t="shared" si="94"/>
        <v>1840</v>
      </c>
      <c r="L374" s="40">
        <v>1</v>
      </c>
      <c r="N374" s="41">
        <f t="shared" si="95"/>
        <v>1.0517860061584294E+19</v>
      </c>
      <c r="O374" s="41">
        <f t="shared" si="96"/>
        <v>1.9352862513315101E+22</v>
      </c>
      <c r="P374" s="41">
        <f t="shared" si="97"/>
        <v>7.1577691112191388E+23</v>
      </c>
      <c r="Q374" s="41">
        <f t="shared" si="98"/>
        <v>24.550454633963788</v>
      </c>
      <c r="R374" s="45">
        <f t="shared" si="99"/>
        <v>36.98558343136304</v>
      </c>
    </row>
    <row r="375" spans="1:18">
      <c r="A375" s="58">
        <f t="shared" si="90"/>
        <v>0.4680000000000003</v>
      </c>
      <c r="B375" s="58">
        <f t="shared" si="91"/>
        <v>5.6799999999999216</v>
      </c>
      <c r="C375" s="58">
        <f t="shared" si="92"/>
        <v>2.8399999999999608</v>
      </c>
      <c r="D375" s="58">
        <f t="shared" si="93"/>
        <v>2.8399999999999608</v>
      </c>
      <c r="E375" s="59">
        <f t="shared" si="86"/>
        <v>3.1902399999999647</v>
      </c>
      <c r="F375" s="50">
        <v>16.97</v>
      </c>
      <c r="G375" s="60">
        <f t="shared" si="87"/>
        <v>25.731199743999003</v>
      </c>
      <c r="H375" s="39">
        <f t="shared" si="88"/>
        <v>1.6444235207012029E+22</v>
      </c>
      <c r="I375" s="40">
        <f t="shared" si="89"/>
        <v>73.80000000000004</v>
      </c>
      <c r="J375" s="40">
        <v>369</v>
      </c>
      <c r="K375" s="47">
        <f t="shared" si="94"/>
        <v>1845</v>
      </c>
      <c r="L375" s="40">
        <v>1</v>
      </c>
      <c r="N375" s="41">
        <f t="shared" si="95"/>
        <v>1.0517860061584294E+19</v>
      </c>
      <c r="O375" s="41">
        <f t="shared" si="96"/>
        <v>1.9405451813623022E+22</v>
      </c>
      <c r="P375" s="41">
        <f t="shared" si="97"/>
        <v>8.2221176035060149E+23</v>
      </c>
      <c r="Q375" s="41">
        <f t="shared" si="98"/>
        <v>27.943559837547593</v>
      </c>
      <c r="R375" s="45">
        <f t="shared" si="99"/>
        <v>42.370142589176517</v>
      </c>
    </row>
    <row r="376" spans="1:18">
      <c r="A376" s="58">
        <f t="shared" si="90"/>
        <v>0.46900000000000031</v>
      </c>
      <c r="B376" s="58">
        <f t="shared" si="91"/>
        <v>5.6899999999999213</v>
      </c>
      <c r="C376" s="58">
        <f t="shared" si="92"/>
        <v>2.8449999999999607</v>
      </c>
      <c r="D376" s="58">
        <f t="shared" si="93"/>
        <v>2.8449999999999607</v>
      </c>
      <c r="E376" s="59">
        <f t="shared" si="86"/>
        <v>3.1996099999999648</v>
      </c>
      <c r="F376" s="50">
        <v>16.97</v>
      </c>
      <c r="G376" s="60">
        <f t="shared" si="87"/>
        <v>25.897723330249001</v>
      </c>
      <c r="H376" s="39">
        <f t="shared" si="88"/>
        <v>1.8889465931479046E+22</v>
      </c>
      <c r="I376" s="40">
        <f t="shared" si="89"/>
        <v>74.000000000000043</v>
      </c>
      <c r="J376" s="40">
        <v>370</v>
      </c>
      <c r="K376" s="47">
        <f t="shared" si="94"/>
        <v>1850</v>
      </c>
      <c r="L376" s="40">
        <v>3</v>
      </c>
      <c r="N376" s="41">
        <f t="shared" si="95"/>
        <v>3.1553580184752882E+19</v>
      </c>
      <c r="O376" s="41">
        <f t="shared" si="96"/>
        <v>5.8374123341792831E+22</v>
      </c>
      <c r="P376" s="41">
        <f t="shared" si="97"/>
        <v>9.4447329657395226E+23</v>
      </c>
      <c r="Q376" s="41">
        <f t="shared" si="98"/>
        <v>10.602043149782537</v>
      </c>
      <c r="R376" s="45">
        <f t="shared" si="99"/>
        <v>16.179657055299341</v>
      </c>
    </row>
    <row r="377" spans="1:18">
      <c r="A377" s="58">
        <f t="shared" si="90"/>
        <v>0.47000000000000031</v>
      </c>
      <c r="B377" s="58">
        <f t="shared" si="91"/>
        <v>5.6999999999999211</v>
      </c>
      <c r="C377" s="58">
        <f t="shared" si="92"/>
        <v>2.8499999999999606</v>
      </c>
      <c r="D377" s="58">
        <f t="shared" si="93"/>
        <v>2.8499999999999606</v>
      </c>
      <c r="E377" s="59">
        <f t="shared" si="86"/>
        <v>3.2089999999999645</v>
      </c>
      <c r="F377" s="50">
        <v>16.97</v>
      </c>
      <c r="G377" s="60">
        <f t="shared" si="87"/>
        <v>26.065102499998989</v>
      </c>
      <c r="H377" s="39">
        <f t="shared" si="88"/>
        <v>2.169829844226252E+22</v>
      </c>
      <c r="I377" s="40">
        <f t="shared" si="89"/>
        <v>74.200000000000045</v>
      </c>
      <c r="J377" s="40">
        <v>371</v>
      </c>
      <c r="K377" s="47">
        <f t="shared" si="94"/>
        <v>1855</v>
      </c>
      <c r="L377" s="40">
        <v>1</v>
      </c>
      <c r="N377" s="41">
        <f t="shared" si="95"/>
        <v>3.1553580184752882E+19</v>
      </c>
      <c r="O377" s="41">
        <f t="shared" si="96"/>
        <v>5.8531891242716595E+22</v>
      </c>
      <c r="P377" s="41">
        <f t="shared" si="97"/>
        <v>1.084914922113126E+24</v>
      </c>
      <c r="Q377" s="41">
        <f t="shared" si="98"/>
        <v>12.067728499793096</v>
      </c>
      <c r="R377" s="45">
        <f t="shared" si="99"/>
        <v>18.53544963401686</v>
      </c>
    </row>
    <row r="378" spans="1:18">
      <c r="A378" s="58">
        <f t="shared" si="90"/>
        <v>0.47100000000000031</v>
      </c>
      <c r="B378" s="58">
        <f t="shared" si="91"/>
        <v>5.7099999999999209</v>
      </c>
      <c r="C378" s="58">
        <f t="shared" si="92"/>
        <v>2.8549999999999605</v>
      </c>
      <c r="D378" s="58">
        <f t="shared" si="93"/>
        <v>2.8549999999999605</v>
      </c>
      <c r="E378" s="59">
        <f t="shared" si="86"/>
        <v>3.218409999999964</v>
      </c>
      <c r="F378" s="50">
        <v>16.97</v>
      </c>
      <c r="G378" s="60">
        <f t="shared" si="87"/>
        <v>26.233340370248982</v>
      </c>
      <c r="H378" s="39">
        <f t="shared" si="88"/>
        <v>2.4924799726861685E+22</v>
      </c>
      <c r="I378" s="40">
        <f t="shared" si="89"/>
        <v>74.400000000000048</v>
      </c>
      <c r="J378" s="40">
        <v>372</v>
      </c>
      <c r="K378" s="47">
        <f t="shared" si="94"/>
        <v>1860</v>
      </c>
      <c r="L378" s="40">
        <v>1</v>
      </c>
      <c r="N378" s="41">
        <f t="shared" si="95"/>
        <v>3.1553580184752882E+19</v>
      </c>
      <c r="O378" s="41">
        <f t="shared" si="96"/>
        <v>5.868965914364036E+22</v>
      </c>
      <c r="P378" s="41">
        <f t="shared" si="97"/>
        <v>1.2462399863430842E+24</v>
      </c>
      <c r="Q378" s="41">
        <f t="shared" si="98"/>
        <v>13.736254943266385</v>
      </c>
      <c r="R378" s="45">
        <f t="shared" si="99"/>
        <v>21.234404910973613</v>
      </c>
    </row>
    <row r="379" spans="1:18">
      <c r="A379" s="58">
        <f t="shared" si="90"/>
        <v>0.47200000000000031</v>
      </c>
      <c r="B379" s="58">
        <f t="shared" si="91"/>
        <v>5.7199999999999207</v>
      </c>
      <c r="C379" s="58">
        <f t="shared" si="92"/>
        <v>2.8599999999999604</v>
      </c>
      <c r="D379" s="58">
        <f t="shared" si="93"/>
        <v>2.8599999999999604</v>
      </c>
      <c r="E379" s="59">
        <f t="shared" si="86"/>
        <v>3.2278399999999641</v>
      </c>
      <c r="F379" s="50">
        <v>16.97</v>
      </c>
      <c r="G379" s="60">
        <f t="shared" si="87"/>
        <v>26.402440063998977</v>
      </c>
      <c r="H379" s="39">
        <f t="shared" si="88"/>
        <v>2.8631076444876564E+22</v>
      </c>
      <c r="I379" s="40">
        <f t="shared" si="89"/>
        <v>74.600000000000037</v>
      </c>
      <c r="J379" s="40">
        <v>373</v>
      </c>
      <c r="K379" s="47">
        <f t="shared" si="94"/>
        <v>1865</v>
      </c>
      <c r="L379" s="40">
        <v>1</v>
      </c>
      <c r="N379" s="41">
        <f t="shared" si="95"/>
        <v>3.1553580184752882E+19</v>
      </c>
      <c r="O379" s="41">
        <f t="shared" si="96"/>
        <v>5.8847427044564124E+22</v>
      </c>
      <c r="P379" s="41">
        <f t="shared" si="97"/>
        <v>1.4315538222438283E+24</v>
      </c>
      <c r="Q379" s="41">
        <f t="shared" si="98"/>
        <v>15.635723384569545</v>
      </c>
      <c r="R379" s="45">
        <f t="shared" si="99"/>
        <v>24.326532087116362</v>
      </c>
    </row>
    <row r="380" spans="1:18">
      <c r="A380" s="58">
        <f t="shared" si="90"/>
        <v>0.47300000000000031</v>
      </c>
      <c r="B380" s="58">
        <f t="shared" si="91"/>
        <v>5.7299999999999205</v>
      </c>
      <c r="C380" s="58">
        <f t="shared" si="92"/>
        <v>2.8649999999999602</v>
      </c>
      <c r="D380" s="58">
        <f t="shared" si="93"/>
        <v>2.8649999999999602</v>
      </c>
      <c r="E380" s="59">
        <f t="shared" si="86"/>
        <v>3.2372899999999638</v>
      </c>
      <c r="F380" s="50">
        <v>16.97</v>
      </c>
      <c r="G380" s="60">
        <f t="shared" si="87"/>
        <v>26.572404710248968</v>
      </c>
      <c r="H380" s="39">
        <f t="shared" si="88"/>
        <v>3.2888470414024067E+22</v>
      </c>
      <c r="I380" s="40">
        <f t="shared" si="89"/>
        <v>74.80000000000004</v>
      </c>
      <c r="J380" s="40">
        <v>374</v>
      </c>
      <c r="K380" s="47">
        <f t="shared" si="94"/>
        <v>1870</v>
      </c>
      <c r="L380" s="40">
        <v>1</v>
      </c>
      <c r="N380" s="41">
        <f t="shared" si="95"/>
        <v>3.1553580184752882E+19</v>
      </c>
      <c r="O380" s="41">
        <f t="shared" si="96"/>
        <v>5.9005194945487889E+22</v>
      </c>
      <c r="P380" s="41">
        <f t="shared" si="97"/>
        <v>1.6444235207012033E+24</v>
      </c>
      <c r="Q380" s="41">
        <f t="shared" si="98"/>
        <v>17.798131632806935</v>
      </c>
      <c r="R380" s="45">
        <f t="shared" si="99"/>
        <v>27.869131221757822</v>
      </c>
    </row>
    <row r="381" spans="1:18">
      <c r="A381" s="58">
        <f t="shared" si="90"/>
        <v>0.47400000000000031</v>
      </c>
      <c r="B381" s="58">
        <f t="shared" si="91"/>
        <v>5.7399999999999203</v>
      </c>
      <c r="C381" s="58">
        <f t="shared" si="92"/>
        <v>2.8699999999999601</v>
      </c>
      <c r="D381" s="58">
        <f t="shared" si="93"/>
        <v>2.8699999999999601</v>
      </c>
      <c r="E381" s="59">
        <f t="shared" si="86"/>
        <v>3.2467599999999637</v>
      </c>
      <c r="F381" s="50">
        <v>16.97</v>
      </c>
      <c r="G381" s="60">
        <f t="shared" si="87"/>
        <v>26.743237443998957</v>
      </c>
      <c r="H381" s="39">
        <f t="shared" si="88"/>
        <v>3.7778931862958118E+22</v>
      </c>
      <c r="I381" s="40">
        <f t="shared" si="89"/>
        <v>75.000000000000043</v>
      </c>
      <c r="J381" s="40">
        <v>375</v>
      </c>
      <c r="K381" s="47">
        <f t="shared" si="94"/>
        <v>1875</v>
      </c>
      <c r="L381" s="40">
        <v>1</v>
      </c>
      <c r="N381" s="41">
        <f t="shared" si="95"/>
        <v>3.1553580184752882E+19</v>
      </c>
      <c r="O381" s="41">
        <f t="shared" si="96"/>
        <v>5.9162962846411653E+22</v>
      </c>
      <c r="P381" s="41">
        <f t="shared" si="97"/>
        <v>1.8889465931479059E+24</v>
      </c>
      <c r="Q381" s="41">
        <f t="shared" si="98"/>
        <v>20.259915331941823</v>
      </c>
      <c r="R381" s="45">
        <f t="shared" si="99"/>
        <v>31.927856589124055</v>
      </c>
    </row>
    <row r="382" spans="1:18">
      <c r="A382" s="58">
        <f t="shared" si="90"/>
        <v>0.47500000000000031</v>
      </c>
      <c r="B382" s="58">
        <f t="shared" si="91"/>
        <v>5.7499999999999201</v>
      </c>
      <c r="C382" s="58">
        <f t="shared" si="92"/>
        <v>2.87499999999996</v>
      </c>
      <c r="D382" s="58">
        <f t="shared" si="93"/>
        <v>2.87499999999996</v>
      </c>
      <c r="E382" s="59">
        <f t="shared" si="86"/>
        <v>3.2562499999999632</v>
      </c>
      <c r="F382" s="50">
        <v>16.97</v>
      </c>
      <c r="G382" s="60">
        <f t="shared" si="87"/>
        <v>26.914941406248946</v>
      </c>
      <c r="H382" s="39">
        <f t="shared" si="88"/>
        <v>4.3396596884525048E+22</v>
      </c>
      <c r="I382" s="40">
        <f t="shared" si="89"/>
        <v>75.200000000000045</v>
      </c>
      <c r="J382" s="40">
        <v>376</v>
      </c>
      <c r="K382" s="47">
        <f t="shared" si="94"/>
        <v>1880</v>
      </c>
      <c r="L382" s="40">
        <v>1</v>
      </c>
      <c r="N382" s="41">
        <f t="shared" si="95"/>
        <v>3.1553580184752882E+19</v>
      </c>
      <c r="O382" s="41">
        <f t="shared" si="96"/>
        <v>5.9320730747335418E+22</v>
      </c>
      <c r="P382" s="41">
        <f t="shared" si="97"/>
        <v>2.1698298442262523E+24</v>
      </c>
      <c r="Q382" s="41">
        <f t="shared" si="98"/>
        <v>23.062564048339617</v>
      </c>
      <c r="R382" s="45">
        <f t="shared" si="99"/>
        <v>36.577935182022642</v>
      </c>
    </row>
    <row r="383" spans="1:18">
      <c r="A383" s="58">
        <f t="shared" si="90"/>
        <v>0.47600000000000031</v>
      </c>
      <c r="B383" s="58">
        <f t="shared" si="91"/>
        <v>5.7599999999999199</v>
      </c>
      <c r="C383" s="58">
        <f t="shared" si="92"/>
        <v>2.8799999999999599</v>
      </c>
      <c r="D383" s="58">
        <f t="shared" si="93"/>
        <v>2.8799999999999599</v>
      </c>
      <c r="E383" s="59">
        <f t="shared" si="86"/>
        <v>3.2657599999999634</v>
      </c>
      <c r="F383" s="50">
        <v>16.97</v>
      </c>
      <c r="G383" s="60">
        <f t="shared" si="87"/>
        <v>27.087519743998939</v>
      </c>
      <c r="H383" s="39">
        <f t="shared" si="88"/>
        <v>4.9849599453723403E+22</v>
      </c>
      <c r="I383" s="40">
        <f t="shared" si="89"/>
        <v>75.400000000000034</v>
      </c>
      <c r="J383" s="40">
        <v>377</v>
      </c>
      <c r="K383" s="47">
        <f t="shared" si="94"/>
        <v>1885</v>
      </c>
      <c r="L383" s="40">
        <v>1</v>
      </c>
      <c r="N383" s="41">
        <f t="shared" si="95"/>
        <v>3.1553580184752882E+19</v>
      </c>
      <c r="O383" s="41">
        <f t="shared" si="96"/>
        <v>5.9478498648259182E+22</v>
      </c>
      <c r="P383" s="41">
        <f t="shared" si="97"/>
        <v>2.4924799726861701E+24</v>
      </c>
      <c r="Q383" s="41">
        <f t="shared" si="98"/>
        <v>26.25332296774722</v>
      </c>
      <c r="R383" s="45">
        <f t="shared" si="99"/>
        <v>41.905563007332567</v>
      </c>
    </row>
    <row r="384" spans="1:18">
      <c r="A384" s="58">
        <f t="shared" si="90"/>
        <v>0.47700000000000031</v>
      </c>
      <c r="B384" s="58">
        <f t="shared" si="91"/>
        <v>5.7699999999999196</v>
      </c>
      <c r="C384" s="58">
        <f t="shared" si="92"/>
        <v>2.8849999999999598</v>
      </c>
      <c r="D384" s="58">
        <f t="shared" si="93"/>
        <v>2.8849999999999598</v>
      </c>
      <c r="E384" s="59">
        <f t="shared" si="86"/>
        <v>3.2752899999999632</v>
      </c>
      <c r="F384" s="50">
        <v>16.97</v>
      </c>
      <c r="G384" s="60">
        <f t="shared" si="87"/>
        <v>27.260975610248934</v>
      </c>
      <c r="H384" s="39">
        <f t="shared" si="88"/>
        <v>5.7262152889753145E+22</v>
      </c>
      <c r="I384" s="40">
        <f t="shared" si="89"/>
        <v>75.600000000000037</v>
      </c>
      <c r="J384" s="40">
        <v>378</v>
      </c>
      <c r="K384" s="47">
        <f t="shared" si="94"/>
        <v>1890</v>
      </c>
      <c r="L384" s="40">
        <v>1</v>
      </c>
      <c r="N384" s="41">
        <f t="shared" si="95"/>
        <v>3.1553580184752882E+19</v>
      </c>
      <c r="O384" s="41">
        <f t="shared" si="96"/>
        <v>5.9636266549182946E+22</v>
      </c>
      <c r="P384" s="41">
        <f t="shared" si="97"/>
        <v>2.8631076444876571E+24</v>
      </c>
      <c r="Q384" s="41">
        <f t="shared" si="98"/>
        <v>29.885992108559179</v>
      </c>
      <c r="R384" s="45">
        <f t="shared" si="99"/>
        <v>48.009505124309015</v>
      </c>
    </row>
    <row r="385" spans="1:18">
      <c r="A385" s="58">
        <f t="shared" si="90"/>
        <v>0.47800000000000031</v>
      </c>
      <c r="B385" s="58">
        <f t="shared" si="91"/>
        <v>5.7799999999999194</v>
      </c>
      <c r="C385" s="58">
        <f t="shared" si="92"/>
        <v>2.8899999999999597</v>
      </c>
      <c r="D385" s="58">
        <f t="shared" si="93"/>
        <v>2.8899999999999597</v>
      </c>
      <c r="E385" s="59">
        <f t="shared" si="86"/>
        <v>3.2848399999999631</v>
      </c>
      <c r="F385" s="50">
        <v>16.97</v>
      </c>
      <c r="G385" s="60">
        <f t="shared" si="87"/>
        <v>27.435312163998926</v>
      </c>
      <c r="H385" s="39">
        <f t="shared" si="88"/>
        <v>6.5776940828048159E+22</v>
      </c>
      <c r="I385" s="40">
        <f t="shared" si="89"/>
        <v>75.80000000000004</v>
      </c>
      <c r="J385" s="40">
        <v>379</v>
      </c>
      <c r="K385" s="47">
        <f t="shared" si="94"/>
        <v>1895</v>
      </c>
      <c r="L385" s="40">
        <v>1</v>
      </c>
      <c r="N385" s="41">
        <f t="shared" si="95"/>
        <v>3.1553580184752882E+19</v>
      </c>
      <c r="O385" s="41">
        <f t="shared" si="96"/>
        <v>5.9794034450106711E+22</v>
      </c>
      <c r="P385" s="41">
        <f t="shared" si="97"/>
        <v>3.2888470414024081E+24</v>
      </c>
      <c r="Q385" s="41">
        <f t="shared" si="98"/>
        <v>34.021836615735324</v>
      </c>
      <c r="R385" s="45">
        <f t="shared" si="99"/>
        <v>55.002929165896731</v>
      </c>
    </row>
    <row r="386" spans="1:18">
      <c r="A386" s="58">
        <f t="shared" si="90"/>
        <v>0.47900000000000031</v>
      </c>
      <c r="B386" s="58">
        <f t="shared" si="91"/>
        <v>5.7899999999999192</v>
      </c>
      <c r="C386" s="58">
        <f t="shared" si="92"/>
        <v>2.8949999999999596</v>
      </c>
      <c r="D386" s="58">
        <f t="shared" si="93"/>
        <v>2.8949999999999596</v>
      </c>
      <c r="E386" s="59">
        <f t="shared" si="86"/>
        <v>3.2944099999999628</v>
      </c>
      <c r="F386" s="50">
        <v>16.97</v>
      </c>
      <c r="G386" s="60">
        <f t="shared" si="87"/>
        <v>27.610532570248917</v>
      </c>
      <c r="H386" s="39">
        <f t="shared" si="88"/>
        <v>7.5557863725916236E+22</v>
      </c>
      <c r="I386" s="40">
        <f t="shared" si="89"/>
        <v>76.000000000000043</v>
      </c>
      <c r="J386" s="40">
        <v>380</v>
      </c>
      <c r="K386" s="47">
        <f t="shared" si="94"/>
        <v>1900</v>
      </c>
      <c r="L386" s="40">
        <v>3</v>
      </c>
      <c r="N386" s="41">
        <f t="shared" si="95"/>
        <v>9.4660740554258645E+19</v>
      </c>
      <c r="O386" s="41">
        <f t="shared" si="96"/>
        <v>1.7985540705309143E+23</v>
      </c>
      <c r="P386" s="41">
        <f t="shared" si="97"/>
        <v>3.7778931862958117E+24</v>
      </c>
      <c r="Q386" s="41">
        <f t="shared" si="98"/>
        <v>12.910207862727566</v>
      </c>
      <c r="R386" s="45">
        <f t="shared" si="99"/>
        <v>21.005168808634245</v>
      </c>
    </row>
    <row r="387" spans="1:18">
      <c r="A387" s="58">
        <f t="shared" si="90"/>
        <v>0.48000000000000032</v>
      </c>
      <c r="B387" s="58">
        <f t="shared" si="91"/>
        <v>5.799999999999919</v>
      </c>
      <c r="C387" s="58">
        <f t="shared" si="92"/>
        <v>2.8999999999999595</v>
      </c>
      <c r="D387" s="58">
        <f t="shared" si="93"/>
        <v>2.8999999999999595</v>
      </c>
      <c r="E387" s="59">
        <f t="shared" si="86"/>
        <v>3.3039999999999625</v>
      </c>
      <c r="F387" s="50">
        <v>16.97</v>
      </c>
      <c r="G387" s="60">
        <f t="shared" si="87"/>
        <v>27.786639999998911</v>
      </c>
      <c r="H387" s="39">
        <f t="shared" si="88"/>
        <v>8.679319376905013E+22</v>
      </c>
      <c r="I387" s="40">
        <f t="shared" si="89"/>
        <v>76.200000000000031</v>
      </c>
      <c r="J387" s="40">
        <v>381</v>
      </c>
      <c r="K387" s="47">
        <f t="shared" si="94"/>
        <v>1905</v>
      </c>
      <c r="L387" s="40">
        <v>1</v>
      </c>
      <c r="N387" s="41">
        <f t="shared" si="95"/>
        <v>9.4660740554258645E+19</v>
      </c>
      <c r="O387" s="41">
        <f t="shared" si="96"/>
        <v>1.8032871075586272E+23</v>
      </c>
      <c r="P387" s="41">
        <f t="shared" si="97"/>
        <v>4.3396596884525068E+24</v>
      </c>
      <c r="Q387" s="41">
        <f t="shared" si="98"/>
        <v>14.697267681334361</v>
      </c>
      <c r="R387" s="45">
        <f t="shared" si="99"/>
        <v>24.065273190622079</v>
      </c>
    </row>
    <row r="388" spans="1:18">
      <c r="A388" s="58">
        <f t="shared" si="90"/>
        <v>0.48100000000000032</v>
      </c>
      <c r="B388" s="58">
        <f t="shared" si="91"/>
        <v>5.8099999999999188</v>
      </c>
      <c r="C388" s="58">
        <f t="shared" si="92"/>
        <v>2.9049999999999594</v>
      </c>
      <c r="D388" s="58">
        <f t="shared" si="93"/>
        <v>2.9049999999999594</v>
      </c>
      <c r="E388" s="59">
        <f t="shared" si="86"/>
        <v>3.3136099999999624</v>
      </c>
      <c r="F388" s="50">
        <v>16.97</v>
      </c>
      <c r="G388" s="60">
        <f t="shared" si="87"/>
        <v>27.9636376302489</v>
      </c>
      <c r="H388" s="39">
        <f t="shared" si="88"/>
        <v>9.9699198907446806E+22</v>
      </c>
      <c r="I388" s="40">
        <f t="shared" si="89"/>
        <v>76.400000000000034</v>
      </c>
      <c r="J388" s="40">
        <v>382</v>
      </c>
      <c r="K388" s="47">
        <f t="shared" si="94"/>
        <v>1910</v>
      </c>
      <c r="L388" s="40">
        <v>1</v>
      </c>
      <c r="N388" s="41">
        <f t="shared" si="95"/>
        <v>9.4660740554258645E+19</v>
      </c>
      <c r="O388" s="41">
        <f t="shared" si="96"/>
        <v>1.8080201445863401E+23</v>
      </c>
      <c r="P388" s="41">
        <f t="shared" si="97"/>
        <v>4.9849599453723402E+24</v>
      </c>
      <c r="Q388" s="41">
        <f t="shared" si="98"/>
        <v>16.731951026476182</v>
      </c>
      <c r="R388" s="45">
        <f t="shared" si="99"/>
        <v>27.571373915819159</v>
      </c>
    </row>
    <row r="389" spans="1:18">
      <c r="A389" s="58">
        <f t="shared" si="90"/>
        <v>0.48200000000000032</v>
      </c>
      <c r="B389" s="58">
        <f t="shared" si="91"/>
        <v>5.8199999999999186</v>
      </c>
      <c r="C389" s="58">
        <f t="shared" si="92"/>
        <v>2.9099999999999593</v>
      </c>
      <c r="D389" s="58">
        <f t="shared" si="93"/>
        <v>2.9099999999999593</v>
      </c>
      <c r="E389" s="59">
        <f t="shared" si="86"/>
        <v>3.3232399999999624</v>
      </c>
      <c r="F389" s="50">
        <v>16.97</v>
      </c>
      <c r="G389" s="60">
        <f t="shared" si="87"/>
        <v>28.141528643998893</v>
      </c>
      <c r="H389" s="39">
        <f t="shared" si="88"/>
        <v>1.1452430577950634E+23</v>
      </c>
      <c r="I389" s="40">
        <f t="shared" si="89"/>
        <v>76.600000000000037</v>
      </c>
      <c r="J389" s="40">
        <v>383</v>
      </c>
      <c r="K389" s="47">
        <f t="shared" si="94"/>
        <v>1915</v>
      </c>
      <c r="L389" s="40">
        <v>1</v>
      </c>
      <c r="N389" s="41">
        <f t="shared" si="95"/>
        <v>9.4660740554258645E+19</v>
      </c>
      <c r="O389" s="41">
        <f t="shared" si="96"/>
        <v>1.8127531816140531E+23</v>
      </c>
      <c r="P389" s="41">
        <f t="shared" si="97"/>
        <v>5.7262152889753175E+24</v>
      </c>
      <c r="Q389" s="41">
        <f t="shared" si="98"/>
        <v>19.048604023447751</v>
      </c>
      <c r="R389" s="45">
        <f t="shared" si="99"/>
        <v>31.588499455158953</v>
      </c>
    </row>
    <row r="390" spans="1:18">
      <c r="A390" s="58">
        <f t="shared" si="90"/>
        <v>0.48300000000000032</v>
      </c>
      <c r="B390" s="58">
        <f t="shared" si="91"/>
        <v>5.8299999999999184</v>
      </c>
      <c r="C390" s="58">
        <f t="shared" si="92"/>
        <v>2.9149999999999592</v>
      </c>
      <c r="D390" s="58">
        <f t="shared" si="93"/>
        <v>2.9149999999999592</v>
      </c>
      <c r="E390" s="59">
        <f t="shared" si="86"/>
        <v>3.3328899999999617</v>
      </c>
      <c r="F390" s="50">
        <v>16.97</v>
      </c>
      <c r="G390" s="60">
        <f t="shared" si="87"/>
        <v>28.320316230248881</v>
      </c>
      <c r="H390" s="39">
        <f t="shared" si="88"/>
        <v>1.3155388165609637E+23</v>
      </c>
      <c r="I390" s="40">
        <f t="shared" si="89"/>
        <v>76.80000000000004</v>
      </c>
      <c r="J390" s="40">
        <v>384</v>
      </c>
      <c r="K390" s="47">
        <f t="shared" si="94"/>
        <v>1920</v>
      </c>
      <c r="L390" s="40">
        <v>1</v>
      </c>
      <c r="N390" s="41">
        <f t="shared" si="95"/>
        <v>9.4660740554258645E+19</v>
      </c>
      <c r="O390" s="41">
        <f t="shared" si="96"/>
        <v>1.817486218641766E+23</v>
      </c>
      <c r="P390" s="41">
        <f t="shared" si="97"/>
        <v>6.5776940828048184E+24</v>
      </c>
      <c r="Q390" s="41">
        <f t="shared" si="98"/>
        <v>21.686341315891308</v>
      </c>
      <c r="R390" s="45">
        <f t="shared" si="99"/>
        <v>36.19116346158831</v>
      </c>
    </row>
    <row r="391" spans="1:18">
      <c r="A391" s="58">
        <f t="shared" si="90"/>
        <v>0.48400000000000032</v>
      </c>
      <c r="B391" s="58">
        <f t="shared" si="91"/>
        <v>5.8399999999999181</v>
      </c>
      <c r="C391" s="58">
        <f t="shared" si="92"/>
        <v>2.9199999999999591</v>
      </c>
      <c r="D391" s="58">
        <f t="shared" si="93"/>
        <v>2.9199999999999591</v>
      </c>
      <c r="E391" s="59">
        <f t="shared" si="86"/>
        <v>3.342559999999962</v>
      </c>
      <c r="F391" s="50">
        <v>16.97</v>
      </c>
      <c r="G391" s="60">
        <f t="shared" si="87"/>
        <v>28.500003583998875</v>
      </c>
      <c r="H391" s="39">
        <f t="shared" si="88"/>
        <v>1.5111572745183254E+23</v>
      </c>
      <c r="I391" s="40">
        <f t="shared" si="89"/>
        <v>77.000000000000028</v>
      </c>
      <c r="J391" s="40">
        <v>385</v>
      </c>
      <c r="K391" s="47">
        <f t="shared" si="94"/>
        <v>1925</v>
      </c>
      <c r="L391" s="40">
        <v>1</v>
      </c>
      <c r="N391" s="41">
        <f t="shared" si="95"/>
        <v>9.4660740554258645E+19</v>
      </c>
      <c r="O391" s="41">
        <f t="shared" si="96"/>
        <v>1.8222192556694789E+23</v>
      </c>
      <c r="P391" s="41">
        <f t="shared" si="97"/>
        <v>7.5557863725916267E+24</v>
      </c>
      <c r="Q391" s="41">
        <f t="shared" si="98"/>
        <v>24.689708734643947</v>
      </c>
      <c r="R391" s="45">
        <f t="shared" si="99"/>
        <v>41.464748817044246</v>
      </c>
    </row>
    <row r="392" spans="1:18">
      <c r="A392" s="58">
        <f t="shared" si="90"/>
        <v>0.48500000000000032</v>
      </c>
      <c r="B392" s="58">
        <f t="shared" si="91"/>
        <v>5.8499999999999179</v>
      </c>
      <c r="C392" s="58">
        <f t="shared" si="92"/>
        <v>2.924999999999959</v>
      </c>
      <c r="D392" s="58">
        <f t="shared" si="93"/>
        <v>2.924999999999959</v>
      </c>
      <c r="E392" s="59">
        <f t="shared" ref="E392:E455" si="100">(1-A392)+A392*B392</f>
        <v>3.3522499999999615</v>
      </c>
      <c r="F392" s="50">
        <v>16.97</v>
      </c>
      <c r="G392" s="60">
        <f t="shared" ref="G392:G455" si="101">E392*C392*D392</f>
        <v>28.680593906248866</v>
      </c>
      <c r="H392" s="39">
        <f t="shared" ref="H392:H455" si="102">POWER($I$1,J392)</f>
        <v>1.7358638753810033E+23</v>
      </c>
      <c r="I392" s="40">
        <f t="shared" ref="I392:I455" si="103">LOG(H392,2)</f>
        <v>77.200000000000031</v>
      </c>
      <c r="J392" s="40">
        <v>386</v>
      </c>
      <c r="K392" s="47">
        <f t="shared" si="94"/>
        <v>1930</v>
      </c>
      <c r="L392" s="40">
        <v>1</v>
      </c>
      <c r="N392" s="41">
        <f t="shared" si="95"/>
        <v>9.4660740554258645E+19</v>
      </c>
      <c r="O392" s="41">
        <f t="shared" si="96"/>
        <v>1.8269522926971918E+23</v>
      </c>
      <c r="P392" s="41">
        <f t="shared" si="97"/>
        <v>8.6793193769050168E+24</v>
      </c>
      <c r="Q392" s="41">
        <f t="shared" si="98"/>
        <v>28.109438139898995</v>
      </c>
      <c r="R392" s="45">
        <f t="shared" si="99"/>
        <v>47.507093707911999</v>
      </c>
    </row>
    <row r="393" spans="1:18">
      <c r="A393" s="58">
        <f t="shared" si="90"/>
        <v>0.48600000000000032</v>
      </c>
      <c r="B393" s="58">
        <f t="shared" si="91"/>
        <v>5.8599999999999177</v>
      </c>
      <c r="C393" s="58">
        <f t="shared" si="92"/>
        <v>2.9299999999999589</v>
      </c>
      <c r="D393" s="58">
        <f t="shared" si="93"/>
        <v>2.9299999999999589</v>
      </c>
      <c r="E393" s="59">
        <f t="shared" si="100"/>
        <v>3.3619599999999616</v>
      </c>
      <c r="F393" s="50">
        <v>16.97</v>
      </c>
      <c r="G393" s="60">
        <f t="shared" si="101"/>
        <v>28.86209040399886</v>
      </c>
      <c r="H393" s="39">
        <f t="shared" si="102"/>
        <v>1.9939839781489368E+23</v>
      </c>
      <c r="I393" s="40">
        <f t="shared" si="103"/>
        <v>77.400000000000034</v>
      </c>
      <c r="J393" s="40">
        <v>387</v>
      </c>
      <c r="K393" s="47">
        <f t="shared" si="94"/>
        <v>1935</v>
      </c>
      <c r="L393" s="40">
        <v>1</v>
      </c>
      <c r="N393" s="41">
        <f t="shared" si="95"/>
        <v>9.4660740554258645E+19</v>
      </c>
      <c r="O393" s="41">
        <f t="shared" si="96"/>
        <v>1.8316853297249048E+23</v>
      </c>
      <c r="P393" s="41">
        <f t="shared" si="97"/>
        <v>9.9699198907446847E+24</v>
      </c>
      <c r="Q393" s="41">
        <f t="shared" si="98"/>
        <v>32.003307268793982</v>
      </c>
      <c r="R393" s="45">
        <f t="shared" si="99"/>
        <v>54.430309229162397</v>
      </c>
    </row>
    <row r="394" spans="1:18">
      <c r="A394" s="58">
        <f t="shared" si="90"/>
        <v>0.48700000000000032</v>
      </c>
      <c r="B394" s="58">
        <f t="shared" si="91"/>
        <v>5.8699999999999175</v>
      </c>
      <c r="C394" s="58">
        <f t="shared" si="92"/>
        <v>2.9349999999999588</v>
      </c>
      <c r="D394" s="58">
        <f t="shared" si="93"/>
        <v>2.9349999999999588</v>
      </c>
      <c r="E394" s="59">
        <f t="shared" si="100"/>
        <v>3.371689999999961</v>
      </c>
      <c r="F394" s="50">
        <v>16.97</v>
      </c>
      <c r="G394" s="60">
        <f t="shared" si="101"/>
        <v>29.044496290248848</v>
      </c>
      <c r="H394" s="39">
        <f t="shared" si="102"/>
        <v>2.2904861155901278E+23</v>
      </c>
      <c r="I394" s="40">
        <f t="shared" si="103"/>
        <v>77.600000000000037</v>
      </c>
      <c r="J394" s="40">
        <v>388</v>
      </c>
      <c r="K394" s="47">
        <f t="shared" si="94"/>
        <v>1940</v>
      </c>
      <c r="L394" s="40">
        <v>1</v>
      </c>
      <c r="N394" s="41">
        <f t="shared" si="95"/>
        <v>9.4660740554258645E+19</v>
      </c>
      <c r="O394" s="41">
        <f t="shared" si="96"/>
        <v>1.8364183667526177E+23</v>
      </c>
      <c r="P394" s="41">
        <f t="shared" si="97"/>
        <v>1.1452430577950639E+25</v>
      </c>
      <c r="Q394" s="41">
        <f t="shared" si="98"/>
        <v>36.4371192085258</v>
      </c>
      <c r="R394" s="45">
        <f t="shared" si="99"/>
        <v>62.362862326422082</v>
      </c>
    </row>
    <row r="395" spans="1:18">
      <c r="A395" s="58">
        <f t="shared" si="90"/>
        <v>0.48800000000000032</v>
      </c>
      <c r="B395" s="58">
        <f t="shared" si="91"/>
        <v>5.8799999999999173</v>
      </c>
      <c r="C395" s="58">
        <f t="shared" si="92"/>
        <v>2.9399999999999586</v>
      </c>
      <c r="D395" s="58">
        <f t="shared" si="93"/>
        <v>2.9399999999999586</v>
      </c>
      <c r="E395" s="59">
        <f t="shared" si="100"/>
        <v>3.3814399999999609</v>
      </c>
      <c r="F395" s="50">
        <v>16.97</v>
      </c>
      <c r="G395" s="60">
        <f t="shared" si="101"/>
        <v>29.227814783998841</v>
      </c>
      <c r="H395" s="39">
        <f t="shared" si="102"/>
        <v>2.6310776331219284E+23</v>
      </c>
      <c r="I395" s="40">
        <f t="shared" si="103"/>
        <v>77.80000000000004</v>
      </c>
      <c r="J395" s="40">
        <v>389</v>
      </c>
      <c r="K395" s="47">
        <f t="shared" si="94"/>
        <v>1945</v>
      </c>
      <c r="L395" s="40">
        <v>1</v>
      </c>
      <c r="N395" s="41">
        <f t="shared" si="95"/>
        <v>9.4660740554258645E+19</v>
      </c>
      <c r="O395" s="41">
        <f t="shared" si="96"/>
        <v>1.8411514037803306E+23</v>
      </c>
      <c r="P395" s="41">
        <f t="shared" si="97"/>
        <v>1.3155388165609641E+25</v>
      </c>
      <c r="Q395" s="41">
        <f t="shared" si="98"/>
        <v>41.485818152423874</v>
      </c>
      <c r="R395" s="45">
        <f t="shared" si="99"/>
        <v>71.451962823907024</v>
      </c>
    </row>
    <row r="396" spans="1:18">
      <c r="A396" s="58">
        <f t="shared" si="90"/>
        <v>0.48900000000000032</v>
      </c>
      <c r="B396" s="58">
        <f t="shared" si="91"/>
        <v>5.8899999999999171</v>
      </c>
      <c r="C396" s="58">
        <f t="shared" si="92"/>
        <v>2.9449999999999585</v>
      </c>
      <c r="D396" s="58">
        <f t="shared" si="93"/>
        <v>2.9449999999999585</v>
      </c>
      <c r="E396" s="59">
        <f t="shared" si="100"/>
        <v>3.391209999999961</v>
      </c>
      <c r="F396" s="50">
        <v>16.97</v>
      </c>
      <c r="G396" s="60">
        <f t="shared" si="101"/>
        <v>29.412049110248834</v>
      </c>
      <c r="H396" s="39">
        <f t="shared" si="102"/>
        <v>3.0223145490366515E+23</v>
      </c>
      <c r="I396" s="40">
        <f t="shared" si="103"/>
        <v>78.000000000000043</v>
      </c>
      <c r="J396" s="40">
        <v>390</v>
      </c>
      <c r="K396" s="47">
        <f t="shared" si="94"/>
        <v>1950</v>
      </c>
      <c r="L396" s="40">
        <v>3</v>
      </c>
      <c r="N396" s="41">
        <f t="shared" si="95"/>
        <v>2.8398222166277593E+20</v>
      </c>
      <c r="O396" s="41">
        <f t="shared" si="96"/>
        <v>5.5376533224241307E+23</v>
      </c>
      <c r="P396" s="41">
        <f t="shared" si="97"/>
        <v>1.5111572745183258E+25</v>
      </c>
      <c r="Q396" s="41">
        <f t="shared" si="98"/>
        <v>15.744920139294527</v>
      </c>
      <c r="R396" s="45">
        <f t="shared" si="99"/>
        <v>27.288766315490662</v>
      </c>
    </row>
    <row r="397" spans="1:18">
      <c r="A397" s="58">
        <f t="shared" si="90"/>
        <v>0.49000000000000032</v>
      </c>
      <c r="B397" s="58">
        <f t="shared" si="91"/>
        <v>5.8999999999999169</v>
      </c>
      <c r="C397" s="58">
        <f t="shared" si="92"/>
        <v>2.9499999999999584</v>
      </c>
      <c r="D397" s="58">
        <f t="shared" si="93"/>
        <v>2.9499999999999584</v>
      </c>
      <c r="E397" s="59">
        <f t="shared" si="100"/>
        <v>3.4009999999999612</v>
      </c>
      <c r="F397" s="50">
        <v>16.97</v>
      </c>
      <c r="G397" s="60">
        <f t="shared" si="101"/>
        <v>29.597202499998826</v>
      </c>
      <c r="H397" s="39">
        <f t="shared" si="102"/>
        <v>3.4717277507620079E+23</v>
      </c>
      <c r="I397" s="40">
        <f t="shared" si="103"/>
        <v>78.200000000000045</v>
      </c>
      <c r="J397" s="40">
        <v>391</v>
      </c>
      <c r="K397" s="47">
        <f t="shared" si="94"/>
        <v>1955</v>
      </c>
      <c r="L397" s="40">
        <v>1</v>
      </c>
      <c r="N397" s="41">
        <f t="shared" si="95"/>
        <v>2.8398222166277593E+20</v>
      </c>
      <c r="O397" s="41">
        <f t="shared" si="96"/>
        <v>5.5518524335072695E+23</v>
      </c>
      <c r="P397" s="41">
        <f t="shared" si="97"/>
        <v>1.735863875381004E+25</v>
      </c>
      <c r="Q397" s="41">
        <f t="shared" si="98"/>
        <v>17.927054116778464</v>
      </c>
      <c r="R397" s="45">
        <f t="shared" si="99"/>
        <v>31.266390743826154</v>
      </c>
    </row>
    <row r="398" spans="1:18">
      <c r="A398" s="58">
        <f t="shared" si="90"/>
        <v>0.49100000000000033</v>
      </c>
      <c r="B398" s="58">
        <f t="shared" si="91"/>
        <v>5.9099999999999167</v>
      </c>
      <c r="C398" s="58">
        <f t="shared" si="92"/>
        <v>2.9549999999999583</v>
      </c>
      <c r="D398" s="58">
        <f t="shared" si="93"/>
        <v>2.9549999999999583</v>
      </c>
      <c r="E398" s="59">
        <f t="shared" si="100"/>
        <v>3.4108099999999606</v>
      </c>
      <c r="F398" s="50">
        <v>16.97</v>
      </c>
      <c r="G398" s="60">
        <f t="shared" si="101"/>
        <v>29.783278190248815</v>
      </c>
      <c r="H398" s="39">
        <f t="shared" si="102"/>
        <v>3.9879679562978749E+23</v>
      </c>
      <c r="I398" s="40">
        <f t="shared" si="103"/>
        <v>78.400000000000048</v>
      </c>
      <c r="J398" s="40">
        <v>392</v>
      </c>
      <c r="K398" s="47">
        <f t="shared" si="94"/>
        <v>1960</v>
      </c>
      <c r="L398" s="40">
        <v>1</v>
      </c>
      <c r="N398" s="41">
        <f t="shared" si="95"/>
        <v>2.8398222166277593E+20</v>
      </c>
      <c r="O398" s="41">
        <f t="shared" si="96"/>
        <v>5.5660515445904083E+23</v>
      </c>
      <c r="P398" s="41">
        <f t="shared" si="97"/>
        <v>1.9939839781489374E+25</v>
      </c>
      <c r="Q398" s="41">
        <f t="shared" si="98"/>
        <v>20.411916583900801</v>
      </c>
      <c r="R398" s="45">
        <f t="shared" si="99"/>
        <v>35.824030053887505</v>
      </c>
    </row>
    <row r="399" spans="1:18">
      <c r="A399" s="58">
        <f t="shared" si="90"/>
        <v>0.49200000000000033</v>
      </c>
      <c r="B399" s="58">
        <f t="shared" si="91"/>
        <v>5.9199999999999164</v>
      </c>
      <c r="C399" s="58">
        <f t="shared" si="92"/>
        <v>2.9599999999999582</v>
      </c>
      <c r="D399" s="58">
        <f t="shared" si="93"/>
        <v>2.9599999999999582</v>
      </c>
      <c r="E399" s="59">
        <f t="shared" si="100"/>
        <v>3.4206399999999606</v>
      </c>
      <c r="F399" s="50">
        <v>16.97</v>
      </c>
      <c r="G399" s="60">
        <f t="shared" si="101"/>
        <v>29.970279423998811</v>
      </c>
      <c r="H399" s="39">
        <f t="shared" si="102"/>
        <v>4.580972231180257E+23</v>
      </c>
      <c r="I399" s="40">
        <f t="shared" si="103"/>
        <v>78.600000000000037</v>
      </c>
      <c r="J399" s="40">
        <v>393</v>
      </c>
      <c r="K399" s="47">
        <f t="shared" si="94"/>
        <v>1965</v>
      </c>
      <c r="L399" s="40">
        <v>1</v>
      </c>
      <c r="N399" s="41">
        <f t="shared" si="95"/>
        <v>2.8398222166277593E+20</v>
      </c>
      <c r="O399" s="41">
        <f t="shared" si="96"/>
        <v>5.5802506556735471E+23</v>
      </c>
      <c r="P399" s="41">
        <f t="shared" si="97"/>
        <v>2.2904861155901283E+25</v>
      </c>
      <c r="Q399" s="41">
        <f t="shared" si="98"/>
        <v>23.241545635531349</v>
      </c>
      <c r="R399" s="45">
        <f t="shared" si="99"/>
        <v>41.046294457424551</v>
      </c>
    </row>
    <row r="400" spans="1:18">
      <c r="A400" s="58">
        <f t="shared" si="90"/>
        <v>0.49300000000000033</v>
      </c>
      <c r="B400" s="58">
        <f t="shared" si="91"/>
        <v>5.9299999999999162</v>
      </c>
      <c r="C400" s="58">
        <f t="shared" si="92"/>
        <v>2.9649999999999581</v>
      </c>
      <c r="D400" s="58">
        <f t="shared" si="93"/>
        <v>2.9649999999999581</v>
      </c>
      <c r="E400" s="59">
        <f t="shared" si="100"/>
        <v>3.4304899999999603</v>
      </c>
      <c r="F400" s="50">
        <v>16.97</v>
      </c>
      <c r="G400" s="60">
        <f t="shared" si="101"/>
        <v>30.158209450248798</v>
      </c>
      <c r="H400" s="39">
        <f t="shared" si="102"/>
        <v>5.2621552662438588E+23</v>
      </c>
      <c r="I400" s="40">
        <f t="shared" si="103"/>
        <v>78.80000000000004</v>
      </c>
      <c r="J400" s="40">
        <v>394</v>
      </c>
      <c r="K400" s="47">
        <f t="shared" si="94"/>
        <v>1970</v>
      </c>
      <c r="L400" s="40">
        <v>1</v>
      </c>
      <c r="N400" s="41">
        <f t="shared" si="95"/>
        <v>2.8398222166277593E+20</v>
      </c>
      <c r="O400" s="41">
        <f t="shared" si="96"/>
        <v>5.5944497667566859E+23</v>
      </c>
      <c r="P400" s="41">
        <f t="shared" si="97"/>
        <v>2.6310776331219295E+25</v>
      </c>
      <c r="Q400" s="41">
        <f t="shared" si="98"/>
        <v>26.463822397837198</v>
      </c>
      <c r="R400" s="45">
        <f t="shared" si="99"/>
        <v>47.030141351099566</v>
      </c>
    </row>
    <row r="401" spans="1:18">
      <c r="A401" s="58">
        <f t="shared" si="90"/>
        <v>0.49400000000000033</v>
      </c>
      <c r="B401" s="58">
        <f t="shared" si="91"/>
        <v>5.939999999999916</v>
      </c>
      <c r="C401" s="58">
        <f t="shared" si="92"/>
        <v>2.969999999999958</v>
      </c>
      <c r="D401" s="58">
        <f t="shared" si="93"/>
        <v>2.969999999999958</v>
      </c>
      <c r="E401" s="59">
        <f t="shared" si="100"/>
        <v>3.4403599999999601</v>
      </c>
      <c r="F401" s="50">
        <v>16.97</v>
      </c>
      <c r="G401" s="60">
        <f t="shared" si="101"/>
        <v>30.347071523998789</v>
      </c>
      <c r="H401" s="39">
        <f t="shared" si="102"/>
        <v>6.0446290980733056E+23</v>
      </c>
      <c r="I401" s="40">
        <f t="shared" si="103"/>
        <v>79.000000000000043</v>
      </c>
      <c r="J401" s="40">
        <v>395</v>
      </c>
      <c r="K401" s="47">
        <f t="shared" si="94"/>
        <v>1975</v>
      </c>
      <c r="L401" s="40">
        <v>1</v>
      </c>
      <c r="N401" s="41">
        <f t="shared" si="95"/>
        <v>2.8398222166277593E+20</v>
      </c>
      <c r="O401" s="41">
        <f t="shared" si="96"/>
        <v>5.6086488778398247E+23</v>
      </c>
      <c r="P401" s="41">
        <f t="shared" si="97"/>
        <v>3.0223145490366528E+25</v>
      </c>
      <c r="Q401" s="41">
        <f t="shared" si="98"/>
        <v>30.133283909506115</v>
      </c>
      <c r="R401" s="45">
        <f t="shared" si="99"/>
        <v>53.886677787551207</v>
      </c>
    </row>
    <row r="402" spans="1:18">
      <c r="A402" s="58">
        <f t="shared" si="90"/>
        <v>0.49500000000000033</v>
      </c>
      <c r="B402" s="58">
        <f t="shared" si="91"/>
        <v>5.9499999999999158</v>
      </c>
      <c r="C402" s="58">
        <f t="shared" si="92"/>
        <v>2.9749999999999579</v>
      </c>
      <c r="D402" s="58">
        <f t="shared" si="93"/>
        <v>2.9749999999999579</v>
      </c>
      <c r="E402" s="59">
        <f t="shared" si="100"/>
        <v>3.4502499999999596</v>
      </c>
      <c r="F402" s="50">
        <v>16.97</v>
      </c>
      <c r="G402" s="60">
        <f t="shared" si="101"/>
        <v>30.536868906248781</v>
      </c>
      <c r="H402" s="39">
        <f t="shared" si="102"/>
        <v>6.9434555015240171E+23</v>
      </c>
      <c r="I402" s="40">
        <f t="shared" si="103"/>
        <v>79.200000000000045</v>
      </c>
      <c r="J402" s="40">
        <v>396</v>
      </c>
      <c r="K402" s="47">
        <f t="shared" si="94"/>
        <v>1980</v>
      </c>
      <c r="L402" s="40">
        <v>1</v>
      </c>
      <c r="N402" s="41">
        <f t="shared" si="95"/>
        <v>2.8398222166277593E+20</v>
      </c>
      <c r="O402" s="41">
        <f t="shared" si="96"/>
        <v>5.6228479889229635E+23</v>
      </c>
      <c r="P402" s="41">
        <f t="shared" si="97"/>
        <v>3.4717277507620084E+25</v>
      </c>
      <c r="Q402" s="41">
        <f t="shared" si="98"/>
        <v>34.312049190474511</v>
      </c>
      <c r="R402" s="45">
        <f t="shared" si="99"/>
        <v>61.743226165838522</v>
      </c>
    </row>
    <row r="403" spans="1:18">
      <c r="A403" s="58">
        <f t="shared" si="90"/>
        <v>0.49600000000000033</v>
      </c>
      <c r="B403" s="58">
        <f t="shared" si="91"/>
        <v>5.9599999999999156</v>
      </c>
      <c r="C403" s="58">
        <f t="shared" si="92"/>
        <v>2.9799999999999578</v>
      </c>
      <c r="D403" s="58">
        <f t="shared" si="93"/>
        <v>2.9799999999999578</v>
      </c>
      <c r="E403" s="59">
        <f t="shared" si="100"/>
        <v>3.4601599999999597</v>
      </c>
      <c r="F403" s="50">
        <v>16.97</v>
      </c>
      <c r="G403" s="60">
        <f t="shared" si="101"/>
        <v>30.727604863998771</v>
      </c>
      <c r="H403" s="39">
        <f t="shared" si="102"/>
        <v>7.9759359125957512E+23</v>
      </c>
      <c r="I403" s="40">
        <f t="shared" si="103"/>
        <v>79.400000000000034</v>
      </c>
      <c r="J403" s="40">
        <v>397</v>
      </c>
      <c r="K403" s="47">
        <f t="shared" si="94"/>
        <v>1985</v>
      </c>
      <c r="L403" s="40">
        <v>1</v>
      </c>
      <c r="N403" s="41">
        <f t="shared" si="95"/>
        <v>2.8398222166277593E+20</v>
      </c>
      <c r="O403" s="41">
        <f t="shared" si="96"/>
        <v>5.6370471000061023E+23</v>
      </c>
      <c r="P403" s="41">
        <f t="shared" si="97"/>
        <v>3.9879679562978756E+25</v>
      </c>
      <c r="Q403" s="41">
        <f t="shared" si="98"/>
        <v>39.070874272156701</v>
      </c>
      <c r="R403" s="45">
        <f t="shared" si="99"/>
        <v>70.745691592563745</v>
      </c>
    </row>
    <row r="404" spans="1:18">
      <c r="A404" s="58">
        <f t="shared" si="90"/>
        <v>0.49700000000000033</v>
      </c>
      <c r="B404" s="58">
        <f t="shared" si="91"/>
        <v>5.9699999999999154</v>
      </c>
      <c r="C404" s="58">
        <f t="shared" si="92"/>
        <v>2.9849999999999577</v>
      </c>
      <c r="D404" s="58">
        <f t="shared" si="93"/>
        <v>2.9849999999999577</v>
      </c>
      <c r="E404" s="59">
        <f t="shared" si="100"/>
        <v>3.4700899999999595</v>
      </c>
      <c r="F404" s="50">
        <v>16.97</v>
      </c>
      <c r="G404" s="60">
        <f t="shared" si="101"/>
        <v>30.919282670248766</v>
      </c>
      <c r="H404" s="39">
        <f t="shared" si="102"/>
        <v>9.1619444623605154E+23</v>
      </c>
      <c r="I404" s="40">
        <f t="shared" si="103"/>
        <v>79.600000000000037</v>
      </c>
      <c r="J404" s="40">
        <v>398</v>
      </c>
      <c r="K404" s="47">
        <f t="shared" si="94"/>
        <v>1990</v>
      </c>
      <c r="L404" s="40">
        <v>1</v>
      </c>
      <c r="N404" s="41">
        <f t="shared" si="95"/>
        <v>2.8398222166277593E+20</v>
      </c>
      <c r="O404" s="41">
        <f t="shared" si="96"/>
        <v>5.6512462110892411E+23</v>
      </c>
      <c r="P404" s="41">
        <f t="shared" si="97"/>
        <v>4.5809722311802574E+25</v>
      </c>
      <c r="Q404" s="41">
        <f t="shared" si="98"/>
        <v>44.490354163294249</v>
      </c>
      <c r="R404" s="45">
        <f t="shared" si="99"/>
        <v>81.06127498375804</v>
      </c>
    </row>
    <row r="405" spans="1:18">
      <c r="A405" s="58">
        <f t="shared" si="90"/>
        <v>0.49800000000000033</v>
      </c>
      <c r="B405" s="58">
        <f t="shared" si="91"/>
        <v>5.9799999999999152</v>
      </c>
      <c r="C405" s="58">
        <f t="shared" si="92"/>
        <v>2.9899999999999576</v>
      </c>
      <c r="D405" s="58">
        <f t="shared" si="93"/>
        <v>2.9899999999999576</v>
      </c>
      <c r="E405" s="59">
        <f t="shared" si="100"/>
        <v>3.4800399999999594</v>
      </c>
      <c r="F405" s="50">
        <v>16.97</v>
      </c>
      <c r="G405" s="60">
        <f t="shared" si="101"/>
        <v>31.111905603998753</v>
      </c>
      <c r="H405" s="39">
        <f t="shared" si="102"/>
        <v>1.0524310532487719E+24</v>
      </c>
      <c r="I405" s="40">
        <f t="shared" si="103"/>
        <v>79.80000000000004</v>
      </c>
      <c r="J405" s="40">
        <v>399</v>
      </c>
      <c r="K405" s="47">
        <f t="shared" si="94"/>
        <v>1995</v>
      </c>
      <c r="L405" s="40">
        <v>1</v>
      </c>
      <c r="N405" s="41">
        <f t="shared" si="95"/>
        <v>2.8398222166277593E+20</v>
      </c>
      <c r="O405" s="41">
        <f t="shared" si="96"/>
        <v>5.6654453221723799E+23</v>
      </c>
      <c r="P405" s="41">
        <f t="shared" si="97"/>
        <v>5.2621552662438599E+25</v>
      </c>
      <c r="Q405" s="41">
        <f t="shared" si="98"/>
        <v>50.662292232783074</v>
      </c>
      <c r="R405" s="45">
        <f t="shared" si="99"/>
        <v>92.881582417710447</v>
      </c>
    </row>
    <row r="406" spans="1:18">
      <c r="A406" s="58">
        <f t="shared" si="90"/>
        <v>0.49900000000000033</v>
      </c>
      <c r="B406" s="58">
        <f t="shared" si="91"/>
        <v>5.9899999999999149</v>
      </c>
      <c r="C406" s="58">
        <f t="shared" si="92"/>
        <v>2.9949999999999575</v>
      </c>
      <c r="D406" s="58">
        <f t="shared" si="93"/>
        <v>2.9949999999999575</v>
      </c>
      <c r="E406" s="59">
        <f t="shared" si="100"/>
        <v>3.490009999999959</v>
      </c>
      <c r="F406" s="50">
        <v>16.97</v>
      </c>
      <c r="G406" s="60">
        <f t="shared" si="101"/>
        <v>31.305476950248742</v>
      </c>
      <c r="H406" s="39">
        <f t="shared" si="102"/>
        <v>1.2089258196146617E+24</v>
      </c>
      <c r="I406" s="40">
        <f t="shared" si="103"/>
        <v>80.000000000000043</v>
      </c>
      <c r="J406" s="40">
        <v>400</v>
      </c>
      <c r="K406" s="47">
        <f t="shared" si="94"/>
        <v>2000</v>
      </c>
      <c r="L406" s="40">
        <v>4</v>
      </c>
      <c r="N406" s="41">
        <f t="shared" si="95"/>
        <v>1.1359288866511037E+21</v>
      </c>
      <c r="O406" s="41">
        <f t="shared" si="96"/>
        <v>2.2718577733022075E+24</v>
      </c>
      <c r="P406" s="41">
        <f t="shared" si="97"/>
        <v>6.0446290980733082E+25</v>
      </c>
      <c r="Q406" s="41">
        <f t="shared" si="98"/>
        <v>14.422815087024011</v>
      </c>
      <c r="R406" s="45">
        <f t="shared" si="99"/>
        <v>26.606547157603419</v>
      </c>
    </row>
    <row r="407" spans="1:18">
      <c r="A407" s="58">
        <f t="shared" si="90"/>
        <v>0.50000000000000033</v>
      </c>
      <c r="B407" s="58">
        <f t="shared" si="91"/>
        <v>5.9999999999999147</v>
      </c>
      <c r="C407" s="58">
        <f t="shared" si="92"/>
        <v>2.9999999999999574</v>
      </c>
      <c r="D407" s="58">
        <f t="shared" si="93"/>
        <v>2.9999999999999574</v>
      </c>
      <c r="E407" s="59">
        <f t="shared" si="100"/>
        <v>3.4999999999999587</v>
      </c>
      <c r="F407" s="50">
        <v>16.97</v>
      </c>
      <c r="G407" s="60">
        <f t="shared" si="101"/>
        <v>31.499999999998732</v>
      </c>
      <c r="H407" s="39">
        <f t="shared" si="102"/>
        <v>1.3886911003048042E+24</v>
      </c>
      <c r="I407" s="40">
        <f t="shared" si="103"/>
        <v>80.200000000000045</v>
      </c>
      <c r="J407" s="40">
        <v>401</v>
      </c>
      <c r="K407" s="47">
        <f t="shared" si="94"/>
        <v>2005</v>
      </c>
      <c r="L407" s="40">
        <v>1</v>
      </c>
      <c r="N407" s="41">
        <f t="shared" si="95"/>
        <v>1.1359288866511037E+21</v>
      </c>
      <c r="O407" s="41">
        <f t="shared" si="96"/>
        <v>2.277537417735463E+24</v>
      </c>
      <c r="P407" s="41">
        <f t="shared" si="97"/>
        <v>6.9434555015240212E+25</v>
      </c>
      <c r="Q407" s="41">
        <f t="shared" si="98"/>
        <v>16.424094091026074</v>
      </c>
      <c r="R407" s="45">
        <f t="shared" si="99"/>
        <v>30.486680251461436</v>
      </c>
    </row>
    <row r="408" spans="1:18">
      <c r="A408" s="58">
        <f t="shared" si="90"/>
        <v>0.50100000000000033</v>
      </c>
      <c r="B408" s="58">
        <f t="shared" si="91"/>
        <v>6.0099999999999145</v>
      </c>
      <c r="C408" s="58">
        <f t="shared" si="92"/>
        <v>3.0049999999999573</v>
      </c>
      <c r="D408" s="58">
        <f t="shared" si="93"/>
        <v>3.0049999999999573</v>
      </c>
      <c r="E408" s="59">
        <f t="shared" si="100"/>
        <v>3.510009999999959</v>
      </c>
      <c r="F408" s="50">
        <v>16.97</v>
      </c>
      <c r="G408" s="60">
        <f t="shared" si="101"/>
        <v>31.695478050248727</v>
      </c>
      <c r="H408" s="39">
        <f t="shared" si="102"/>
        <v>1.5951871825191511E+24</v>
      </c>
      <c r="I408" s="40">
        <f t="shared" si="103"/>
        <v>80.400000000000034</v>
      </c>
      <c r="J408" s="40">
        <v>402</v>
      </c>
      <c r="K408" s="47">
        <f t="shared" si="94"/>
        <v>2010</v>
      </c>
      <c r="L408" s="40">
        <v>1</v>
      </c>
      <c r="N408" s="41">
        <f t="shared" si="95"/>
        <v>1.1359288866511037E+21</v>
      </c>
      <c r="O408" s="41">
        <f t="shared" si="96"/>
        <v>2.2832170621687185E+24</v>
      </c>
      <c r="P408" s="41">
        <f t="shared" si="97"/>
        <v>7.9759359125957546E+25</v>
      </c>
      <c r="Q408" s="41">
        <f t="shared" si="98"/>
        <v>18.703332316987467</v>
      </c>
      <c r="R408" s="45">
        <f t="shared" si="99"/>
        <v>34.932885027671418</v>
      </c>
    </row>
    <row r="409" spans="1:18">
      <c r="A409" s="58">
        <f t="shared" si="90"/>
        <v>0.50200000000000033</v>
      </c>
      <c r="B409" s="58">
        <f t="shared" si="91"/>
        <v>6.0199999999999143</v>
      </c>
      <c r="C409" s="58">
        <f t="shared" si="92"/>
        <v>3.0099999999999572</v>
      </c>
      <c r="D409" s="58">
        <f t="shared" si="93"/>
        <v>3.0099999999999572</v>
      </c>
      <c r="E409" s="59">
        <f t="shared" si="100"/>
        <v>3.520039999999959</v>
      </c>
      <c r="F409" s="50">
        <v>16.97</v>
      </c>
      <c r="G409" s="60">
        <f t="shared" si="101"/>
        <v>31.891914403998719</v>
      </c>
      <c r="H409" s="39">
        <f t="shared" si="102"/>
        <v>1.8323888924721041E+24</v>
      </c>
      <c r="I409" s="40">
        <f t="shared" si="103"/>
        <v>80.600000000000037</v>
      </c>
      <c r="J409" s="40">
        <v>403</v>
      </c>
      <c r="K409" s="47">
        <f t="shared" si="94"/>
        <v>2015</v>
      </c>
      <c r="L409" s="40">
        <v>1</v>
      </c>
      <c r="N409" s="41">
        <f t="shared" si="95"/>
        <v>1.1359288866511037E+21</v>
      </c>
      <c r="O409" s="41">
        <f t="shared" si="96"/>
        <v>2.288896706601974E+24</v>
      </c>
      <c r="P409" s="41">
        <f t="shared" si="97"/>
        <v>9.16194446236052E+25</v>
      </c>
      <c r="Q409" s="41">
        <f t="shared" si="98"/>
        <v>21.299171628668368</v>
      </c>
      <c r="R409" s="45">
        <f t="shared" si="99"/>
        <v>40.02777598453563</v>
      </c>
    </row>
    <row r="410" spans="1:18">
      <c r="A410" s="58">
        <f t="shared" si="90"/>
        <v>0.50300000000000034</v>
      </c>
      <c r="B410" s="58">
        <f t="shared" si="91"/>
        <v>6.0299999999999141</v>
      </c>
      <c r="C410" s="58">
        <f t="shared" si="92"/>
        <v>3.014999999999957</v>
      </c>
      <c r="D410" s="58">
        <f t="shared" si="93"/>
        <v>3.014999999999957</v>
      </c>
      <c r="E410" s="59">
        <f t="shared" si="100"/>
        <v>3.5300899999999586</v>
      </c>
      <c r="F410" s="50">
        <v>16.97</v>
      </c>
      <c r="G410" s="60">
        <f t="shared" si="101"/>
        <v>32.089312370248713</v>
      </c>
      <c r="H410" s="39">
        <f t="shared" si="102"/>
        <v>2.1048621064975449E+24</v>
      </c>
      <c r="I410" s="40">
        <f t="shared" si="103"/>
        <v>80.80000000000004</v>
      </c>
      <c r="J410" s="40">
        <v>404</v>
      </c>
      <c r="K410" s="47">
        <f t="shared" si="94"/>
        <v>2020</v>
      </c>
      <c r="L410" s="40">
        <v>1</v>
      </c>
      <c r="N410" s="41">
        <f t="shared" si="95"/>
        <v>1.1359288866511037E+21</v>
      </c>
      <c r="O410" s="41">
        <f t="shared" si="96"/>
        <v>2.2945763510352296E+24</v>
      </c>
      <c r="P410" s="41">
        <f t="shared" si="97"/>
        <v>1.0524310532487725E+26</v>
      </c>
      <c r="Q410" s="41">
        <f t="shared" si="98"/>
        <v>24.255630726992926</v>
      </c>
      <c r="R410" s="45">
        <f t="shared" si="99"/>
        <v>45.866028941418918</v>
      </c>
    </row>
    <row r="411" spans="1:18">
      <c r="A411" s="58">
        <f t="shared" si="90"/>
        <v>0.50400000000000034</v>
      </c>
      <c r="B411" s="58">
        <f t="shared" si="91"/>
        <v>6.0399999999999139</v>
      </c>
      <c r="C411" s="58">
        <f t="shared" si="92"/>
        <v>3.0199999999999569</v>
      </c>
      <c r="D411" s="58">
        <f t="shared" si="93"/>
        <v>3.0199999999999569</v>
      </c>
      <c r="E411" s="59">
        <f t="shared" si="100"/>
        <v>3.540159999999958</v>
      </c>
      <c r="F411" s="50">
        <v>16.97</v>
      </c>
      <c r="G411" s="60">
        <f t="shared" si="101"/>
        <v>32.287675263998693</v>
      </c>
      <c r="H411" s="39">
        <f t="shared" si="102"/>
        <v>2.4178516392293233E+24</v>
      </c>
      <c r="I411" s="40">
        <f t="shared" si="103"/>
        <v>81.000000000000043</v>
      </c>
      <c r="J411" s="40">
        <v>405</v>
      </c>
      <c r="K411" s="47">
        <f t="shared" si="94"/>
        <v>2025</v>
      </c>
      <c r="L411" s="40">
        <v>1</v>
      </c>
      <c r="N411" s="41">
        <f t="shared" si="95"/>
        <v>1.1359288866511037E+21</v>
      </c>
      <c r="O411" s="41">
        <f t="shared" si="96"/>
        <v>2.3002559954684851E+24</v>
      </c>
      <c r="P411" s="41">
        <f t="shared" si="97"/>
        <v>1.2089258196146616E+26</v>
      </c>
      <c r="Q411" s="41">
        <f t="shared" si="98"/>
        <v>27.622853968324939</v>
      </c>
      <c r="R411" s="45">
        <f t="shared" si="99"/>
        <v>52.556142533537617</v>
      </c>
    </row>
    <row r="412" spans="1:18">
      <c r="A412" s="58">
        <f t="shared" si="90"/>
        <v>0.50500000000000034</v>
      </c>
      <c r="B412" s="58">
        <f t="shared" si="91"/>
        <v>6.0499999999999137</v>
      </c>
      <c r="C412" s="58">
        <f t="shared" si="92"/>
        <v>3.0249999999999568</v>
      </c>
      <c r="D412" s="58">
        <f t="shared" si="93"/>
        <v>3.0249999999999568</v>
      </c>
      <c r="E412" s="59">
        <f t="shared" si="100"/>
        <v>3.5502499999999579</v>
      </c>
      <c r="F412" s="50">
        <v>16.97</v>
      </c>
      <c r="G412" s="60">
        <f t="shared" si="101"/>
        <v>32.487006406248689</v>
      </c>
      <c r="H412" s="39">
        <f t="shared" si="102"/>
        <v>2.777382200609609E+24</v>
      </c>
      <c r="I412" s="40">
        <f t="shared" si="103"/>
        <v>81.200000000000045</v>
      </c>
      <c r="J412" s="40">
        <v>406</v>
      </c>
      <c r="K412" s="47">
        <f t="shared" si="94"/>
        <v>2030</v>
      </c>
      <c r="L412" s="40">
        <v>1</v>
      </c>
      <c r="N412" s="41">
        <f t="shared" si="95"/>
        <v>1.1359288866511037E+21</v>
      </c>
      <c r="O412" s="41">
        <f t="shared" si="96"/>
        <v>2.3059356399017406E+24</v>
      </c>
      <c r="P412" s="41">
        <f t="shared" si="97"/>
        <v>1.3886911003048046E+26</v>
      </c>
      <c r="Q412" s="41">
        <f t="shared" si="98"/>
        <v>31.45796455766029</v>
      </c>
      <c r="R412" s="45">
        <f t="shared" si="99"/>
        <v>60.222457048453393</v>
      </c>
    </row>
    <row r="413" spans="1:18">
      <c r="A413" s="58">
        <f t="shared" si="90"/>
        <v>0.50600000000000034</v>
      </c>
      <c r="B413" s="58">
        <f t="shared" si="91"/>
        <v>6.0599999999999135</v>
      </c>
      <c r="C413" s="58">
        <f t="shared" si="92"/>
        <v>3.0299999999999567</v>
      </c>
      <c r="D413" s="58">
        <f t="shared" si="93"/>
        <v>3.0299999999999567</v>
      </c>
      <c r="E413" s="59">
        <f t="shared" si="100"/>
        <v>3.560359999999958</v>
      </c>
      <c r="F413" s="50">
        <v>16.97</v>
      </c>
      <c r="G413" s="60">
        <f t="shared" si="101"/>
        <v>32.687309123998681</v>
      </c>
      <c r="H413" s="39">
        <f t="shared" si="102"/>
        <v>3.1903743650383032E+24</v>
      </c>
      <c r="I413" s="40">
        <f t="shared" si="103"/>
        <v>81.400000000000048</v>
      </c>
      <c r="J413" s="40">
        <v>407</v>
      </c>
      <c r="K413" s="47">
        <f t="shared" si="94"/>
        <v>2035</v>
      </c>
      <c r="L413" s="40">
        <v>1</v>
      </c>
      <c r="N413" s="41">
        <f t="shared" si="95"/>
        <v>1.1359288866511037E+21</v>
      </c>
      <c r="O413" s="41">
        <f t="shared" si="96"/>
        <v>2.3116152843349961E+24</v>
      </c>
      <c r="P413" s="41">
        <f t="shared" si="97"/>
        <v>1.5951871825191516E+26</v>
      </c>
      <c r="Q413" s="41">
        <f t="shared" si="98"/>
        <v>35.82603667722389</v>
      </c>
      <c r="R413" s="45">
        <f t="shared" si="99"/>
        <v>69.007468211911132</v>
      </c>
    </row>
    <row r="414" spans="1:18">
      <c r="A414" s="58">
        <f t="shared" si="90"/>
        <v>0.50700000000000034</v>
      </c>
      <c r="B414" s="58">
        <f t="shared" si="91"/>
        <v>6.0699999999999132</v>
      </c>
      <c r="C414" s="58">
        <f t="shared" si="92"/>
        <v>3.0349999999999566</v>
      </c>
      <c r="D414" s="58">
        <f t="shared" si="93"/>
        <v>3.0349999999999566</v>
      </c>
      <c r="E414" s="59">
        <f t="shared" si="100"/>
        <v>3.5704899999999578</v>
      </c>
      <c r="F414" s="50">
        <v>20.010000000000002</v>
      </c>
      <c r="G414" s="60">
        <f t="shared" si="101"/>
        <v>32.88858675024867</v>
      </c>
      <c r="H414" s="39">
        <f t="shared" si="102"/>
        <v>3.6647777849442088E+24</v>
      </c>
      <c r="I414" s="40">
        <f t="shared" si="103"/>
        <v>81.600000000000037</v>
      </c>
      <c r="J414" s="40">
        <v>408</v>
      </c>
      <c r="K414" s="47">
        <f t="shared" si="94"/>
        <v>2040</v>
      </c>
      <c r="L414" s="40">
        <v>1</v>
      </c>
      <c r="N414" s="41">
        <f t="shared" si="95"/>
        <v>1.1359288866511037E+21</v>
      </c>
      <c r="O414" s="41">
        <f t="shared" si="96"/>
        <v>2.3172949287682516E+24</v>
      </c>
      <c r="P414" s="41">
        <f t="shared" si="97"/>
        <v>1.8323888924721043E+26</v>
      </c>
      <c r="Q414" s="41">
        <f t="shared" si="98"/>
        <v>48.11031672997612</v>
      </c>
      <c r="R414" s="45">
        <f t="shared" si="99"/>
        <v>79.074479028273842</v>
      </c>
    </row>
    <row r="415" spans="1:18">
      <c r="A415" s="58">
        <f t="shared" si="90"/>
        <v>0.50800000000000034</v>
      </c>
      <c r="B415" s="58">
        <f t="shared" si="91"/>
        <v>6.079999999999913</v>
      </c>
      <c r="C415" s="58">
        <f t="shared" si="92"/>
        <v>3.0399999999999565</v>
      </c>
      <c r="D415" s="58">
        <f t="shared" si="93"/>
        <v>3.0399999999999565</v>
      </c>
      <c r="E415" s="59">
        <f t="shared" si="100"/>
        <v>3.5806399999999576</v>
      </c>
      <c r="F415" s="50">
        <v>20.010000000000002</v>
      </c>
      <c r="G415" s="60">
        <f t="shared" si="101"/>
        <v>33.090842623998661</v>
      </c>
      <c r="H415" s="39">
        <f t="shared" si="102"/>
        <v>4.2097242129950913E+24</v>
      </c>
      <c r="I415" s="40">
        <f t="shared" si="103"/>
        <v>81.80000000000004</v>
      </c>
      <c r="J415" s="40">
        <v>409</v>
      </c>
      <c r="K415" s="47">
        <f t="shared" si="94"/>
        <v>2045</v>
      </c>
      <c r="L415" s="40">
        <v>1</v>
      </c>
      <c r="N415" s="41">
        <f t="shared" si="95"/>
        <v>1.1359288866511037E+21</v>
      </c>
      <c r="O415" s="41">
        <f t="shared" si="96"/>
        <v>2.3229745732015071E+24</v>
      </c>
      <c r="P415" s="41">
        <f t="shared" si="97"/>
        <v>2.1048621064975457E+26</v>
      </c>
      <c r="Q415" s="41">
        <f t="shared" si="98"/>
        <v>54.792164365200179</v>
      </c>
      <c r="R415" s="45">
        <f t="shared" si="99"/>
        <v>90.610639082314165</v>
      </c>
    </row>
    <row r="416" spans="1:18">
      <c r="A416" s="58">
        <f t="shared" si="90"/>
        <v>0.50900000000000034</v>
      </c>
      <c r="B416" s="58">
        <f t="shared" si="91"/>
        <v>6.0899999999999128</v>
      </c>
      <c r="C416" s="58">
        <f t="shared" si="92"/>
        <v>3.0449999999999564</v>
      </c>
      <c r="D416" s="58">
        <f t="shared" si="93"/>
        <v>3.0449999999999564</v>
      </c>
      <c r="E416" s="59">
        <f t="shared" si="100"/>
        <v>3.5908099999999572</v>
      </c>
      <c r="F416" s="50">
        <v>20.010000000000002</v>
      </c>
      <c r="G416" s="60">
        <f t="shared" si="101"/>
        <v>33.294080090248649</v>
      </c>
      <c r="H416" s="39">
        <f t="shared" si="102"/>
        <v>4.8357032784586488E+24</v>
      </c>
      <c r="I416" s="40">
        <f t="shared" si="103"/>
        <v>82.000000000000043</v>
      </c>
      <c r="J416" s="40">
        <v>410</v>
      </c>
      <c r="K416" s="47">
        <f t="shared" si="94"/>
        <v>2050</v>
      </c>
      <c r="L416" s="40">
        <v>4</v>
      </c>
      <c r="N416" s="41">
        <f t="shared" si="95"/>
        <v>4.543715546604415E+21</v>
      </c>
      <c r="O416" s="41">
        <f t="shared" si="96"/>
        <v>9.3146168705390507E+24</v>
      </c>
      <c r="P416" s="41">
        <f t="shared" si="97"/>
        <v>2.4178516392293243E+26</v>
      </c>
      <c r="Q416" s="41">
        <f t="shared" si="98"/>
        <v>15.60072284089066</v>
      </c>
      <c r="R416" s="45">
        <f t="shared" si="99"/>
        <v>25.957606983027738</v>
      </c>
    </row>
    <row r="417" spans="1:18">
      <c r="A417" s="58">
        <f t="shared" si="90"/>
        <v>0.51000000000000034</v>
      </c>
      <c r="B417" s="58">
        <f t="shared" si="91"/>
        <v>6.0999999999999126</v>
      </c>
      <c r="C417" s="58">
        <f t="shared" si="92"/>
        <v>3.0499999999999563</v>
      </c>
      <c r="D417" s="58">
        <f t="shared" si="93"/>
        <v>3.0499999999999563</v>
      </c>
      <c r="E417" s="59">
        <f t="shared" si="100"/>
        <v>3.6009999999999573</v>
      </c>
      <c r="F417" s="50">
        <v>20.010000000000002</v>
      </c>
      <c r="G417" s="60">
        <f t="shared" si="101"/>
        <v>33.498302499998644</v>
      </c>
      <c r="H417" s="39">
        <f t="shared" si="102"/>
        <v>5.5547644012192191E+24</v>
      </c>
      <c r="I417" s="40">
        <f t="shared" si="103"/>
        <v>82.200000000000045</v>
      </c>
      <c r="J417" s="40">
        <v>411</v>
      </c>
      <c r="K417" s="47">
        <f t="shared" si="94"/>
        <v>2055</v>
      </c>
      <c r="L417" s="40">
        <v>1</v>
      </c>
      <c r="N417" s="41">
        <f t="shared" si="95"/>
        <v>4.543715546604415E+21</v>
      </c>
      <c r="O417" s="41">
        <f t="shared" si="96"/>
        <v>9.3373354482720727E+24</v>
      </c>
      <c r="P417" s="41">
        <f t="shared" si="97"/>
        <v>2.7773822006096095E+26</v>
      </c>
      <c r="Q417" s="41">
        <f t="shared" si="98"/>
        <v>17.767935752238458</v>
      </c>
      <c r="R417" s="45">
        <f t="shared" si="99"/>
        <v>29.74491187551348</v>
      </c>
    </row>
    <row r="418" spans="1:18">
      <c r="A418" s="58">
        <f t="shared" ref="A418:A481" si="104">A417+0.1%</f>
        <v>0.51100000000000034</v>
      </c>
      <c r="B418" s="58">
        <f t="shared" ref="B418:B481" si="105">B417+1%</f>
        <v>6.1099999999999124</v>
      </c>
      <c r="C418" s="58">
        <f t="shared" ref="C418:C481" si="106">C417+0.5%</f>
        <v>3.0549999999999562</v>
      </c>
      <c r="D418" s="58">
        <f t="shared" ref="D418:D481" si="107">D417+0.5%</f>
        <v>3.0549999999999562</v>
      </c>
      <c r="E418" s="59">
        <f t="shared" si="100"/>
        <v>3.6112099999999572</v>
      </c>
      <c r="F418" s="50">
        <v>20.010000000000002</v>
      </c>
      <c r="G418" s="60">
        <f t="shared" si="101"/>
        <v>33.70351321024863</v>
      </c>
      <c r="H418" s="39">
        <f t="shared" si="102"/>
        <v>6.3807487300766085E+24</v>
      </c>
      <c r="I418" s="40">
        <f t="shared" si="103"/>
        <v>82.400000000000048</v>
      </c>
      <c r="J418" s="40">
        <v>412</v>
      </c>
      <c r="K418" s="47">
        <f t="shared" si="94"/>
        <v>2060</v>
      </c>
      <c r="L418" s="40">
        <v>1</v>
      </c>
      <c r="N418" s="41">
        <f t="shared" si="95"/>
        <v>4.543715546604415E+21</v>
      </c>
      <c r="O418" s="41">
        <f t="shared" si="96"/>
        <v>9.3600540260050948E+24</v>
      </c>
      <c r="P418" s="41">
        <f t="shared" si="97"/>
        <v>3.1903743650383039E+26</v>
      </c>
      <c r="Q418" s="41">
        <f t="shared" si="98"/>
        <v>20.236490929445267</v>
      </c>
      <c r="R418" s="45">
        <f t="shared" si="99"/>
        <v>34.084999468747377</v>
      </c>
    </row>
    <row r="419" spans="1:18">
      <c r="A419" s="58">
        <f t="shared" si="104"/>
        <v>0.51200000000000034</v>
      </c>
      <c r="B419" s="58">
        <f t="shared" si="105"/>
        <v>6.1199999999999122</v>
      </c>
      <c r="C419" s="58">
        <f t="shared" si="106"/>
        <v>3.0599999999999561</v>
      </c>
      <c r="D419" s="58">
        <f t="shared" si="107"/>
        <v>3.0599999999999561</v>
      </c>
      <c r="E419" s="59">
        <f t="shared" si="100"/>
        <v>3.6214399999999567</v>
      </c>
      <c r="F419" s="50">
        <v>20.010000000000002</v>
      </c>
      <c r="G419" s="60">
        <f t="shared" si="101"/>
        <v>33.909715583998626</v>
      </c>
      <c r="H419" s="39">
        <f t="shared" si="102"/>
        <v>7.3295555698884209E+24</v>
      </c>
      <c r="I419" s="40">
        <f t="shared" si="103"/>
        <v>82.600000000000051</v>
      </c>
      <c r="J419" s="40">
        <v>413</v>
      </c>
      <c r="K419" s="47">
        <f t="shared" si="94"/>
        <v>2065</v>
      </c>
      <c r="L419" s="40">
        <v>1</v>
      </c>
      <c r="N419" s="41">
        <f t="shared" si="95"/>
        <v>4.543715546604415E+21</v>
      </c>
      <c r="O419" s="41">
        <f t="shared" si="96"/>
        <v>9.3827726037381169E+24</v>
      </c>
      <c r="P419" s="41">
        <f t="shared" si="97"/>
        <v>3.6647777849442108E+26</v>
      </c>
      <c r="Q419" s="41">
        <f t="shared" si="98"/>
        <v>23.048326450001966</v>
      </c>
      <c r="R419" s="45">
        <f t="shared" si="99"/>
        <v>39.058580440115911</v>
      </c>
    </row>
    <row r="420" spans="1:18">
      <c r="A420" s="58">
        <f t="shared" si="104"/>
        <v>0.51300000000000034</v>
      </c>
      <c r="B420" s="58">
        <f t="shared" si="105"/>
        <v>6.129999999999912</v>
      </c>
      <c r="C420" s="58">
        <f t="shared" si="106"/>
        <v>3.064999999999956</v>
      </c>
      <c r="D420" s="58">
        <f t="shared" si="107"/>
        <v>3.064999999999956</v>
      </c>
      <c r="E420" s="59">
        <f t="shared" si="100"/>
        <v>3.6316899999999568</v>
      </c>
      <c r="F420" s="50">
        <v>20.010000000000002</v>
      </c>
      <c r="G420" s="60">
        <f t="shared" si="101"/>
        <v>34.116912990248615</v>
      </c>
      <c r="H420" s="39">
        <f t="shared" si="102"/>
        <v>8.4194484259901826E+24</v>
      </c>
      <c r="I420" s="40">
        <f t="shared" si="103"/>
        <v>82.80000000000004</v>
      </c>
      <c r="J420" s="40">
        <v>414</v>
      </c>
      <c r="K420" s="47">
        <f t="shared" si="94"/>
        <v>2070</v>
      </c>
      <c r="L420" s="40">
        <v>1</v>
      </c>
      <c r="N420" s="41">
        <f t="shared" si="95"/>
        <v>4.543715546604415E+21</v>
      </c>
      <c r="O420" s="41">
        <f t="shared" si="96"/>
        <v>9.405491181471139E+24</v>
      </c>
      <c r="P420" s="41">
        <f t="shared" si="97"/>
        <v>4.2097242129950913E+26</v>
      </c>
      <c r="Q420" s="41">
        <f t="shared" si="98"/>
        <v>26.251222046929026</v>
      </c>
      <c r="R420" s="45">
        <f t="shared" si="99"/>
        <v>44.758153846215578</v>
      </c>
    </row>
    <row r="421" spans="1:18">
      <c r="A421" s="58">
        <f t="shared" si="104"/>
        <v>0.51400000000000035</v>
      </c>
      <c r="B421" s="58">
        <f t="shared" si="105"/>
        <v>6.1399999999999118</v>
      </c>
      <c r="C421" s="58">
        <f t="shared" si="106"/>
        <v>3.0699999999999559</v>
      </c>
      <c r="D421" s="58">
        <f t="shared" si="107"/>
        <v>3.0699999999999559</v>
      </c>
      <c r="E421" s="59">
        <f t="shared" si="100"/>
        <v>3.6419599999999566</v>
      </c>
      <c r="F421" s="50">
        <v>20.010000000000002</v>
      </c>
      <c r="G421" s="60">
        <f t="shared" si="101"/>
        <v>34.325108803998603</v>
      </c>
      <c r="H421" s="39">
        <f t="shared" si="102"/>
        <v>9.6714065569173018E+24</v>
      </c>
      <c r="I421" s="40">
        <f t="shared" si="103"/>
        <v>83.000000000000043</v>
      </c>
      <c r="J421" s="40">
        <v>415</v>
      </c>
      <c r="K421" s="47">
        <f t="shared" si="94"/>
        <v>2075</v>
      </c>
      <c r="L421" s="40">
        <v>1</v>
      </c>
      <c r="N421" s="41">
        <f t="shared" si="95"/>
        <v>4.543715546604415E+21</v>
      </c>
      <c r="O421" s="41">
        <f t="shared" si="96"/>
        <v>9.428209759204161E+24</v>
      </c>
      <c r="P421" s="41">
        <f t="shared" si="97"/>
        <v>4.8357032784586507E+26</v>
      </c>
      <c r="Q421" s="41">
        <f t="shared" si="98"/>
        <v>29.899613497622916</v>
      </c>
      <c r="R421" s="45">
        <f t="shared" si="99"/>
        <v>51.28972946044037</v>
      </c>
    </row>
    <row r="422" spans="1:18">
      <c r="A422" s="58">
        <f t="shared" si="104"/>
        <v>0.51500000000000035</v>
      </c>
      <c r="B422" s="58">
        <f t="shared" si="105"/>
        <v>6.1499999999999115</v>
      </c>
      <c r="C422" s="58">
        <f t="shared" si="106"/>
        <v>3.0749999999999558</v>
      </c>
      <c r="D422" s="58">
        <f t="shared" si="107"/>
        <v>3.0749999999999558</v>
      </c>
      <c r="E422" s="59">
        <f t="shared" si="100"/>
        <v>3.652249999999956</v>
      </c>
      <c r="F422" s="50">
        <v>20.010000000000002</v>
      </c>
      <c r="G422" s="60">
        <f t="shared" si="101"/>
        <v>34.534306406248589</v>
      </c>
      <c r="H422" s="39">
        <f t="shared" si="102"/>
        <v>1.1109528802438442E+25</v>
      </c>
      <c r="I422" s="40">
        <f t="shared" si="103"/>
        <v>83.200000000000045</v>
      </c>
      <c r="J422" s="40">
        <v>416</v>
      </c>
      <c r="K422" s="47">
        <f t="shared" si="94"/>
        <v>2080</v>
      </c>
      <c r="L422" s="40">
        <v>1</v>
      </c>
      <c r="N422" s="41">
        <f t="shared" si="95"/>
        <v>4.543715546604415E+21</v>
      </c>
      <c r="O422" s="41">
        <f t="shared" si="96"/>
        <v>9.4509283369371831E+24</v>
      </c>
      <c r="P422" s="41">
        <f t="shared" si="97"/>
        <v>5.5547644012192211E+26</v>
      </c>
      <c r="Q422" s="41">
        <f t="shared" si="98"/>
        <v>34.055520640899886</v>
      </c>
      <c r="R422" s="45">
        <f t="shared" si="99"/>
        <v>58.774801830942522</v>
      </c>
    </row>
    <row r="423" spans="1:18">
      <c r="A423" s="58">
        <f t="shared" si="104"/>
        <v>0.51600000000000035</v>
      </c>
      <c r="B423" s="58">
        <f t="shared" si="105"/>
        <v>6.1599999999999113</v>
      </c>
      <c r="C423" s="58">
        <f t="shared" si="106"/>
        <v>3.0799999999999557</v>
      </c>
      <c r="D423" s="58">
        <f t="shared" si="107"/>
        <v>3.0799999999999557</v>
      </c>
      <c r="E423" s="59">
        <f t="shared" si="100"/>
        <v>3.6625599999999561</v>
      </c>
      <c r="F423" s="50">
        <v>20.010000000000002</v>
      </c>
      <c r="G423" s="60">
        <f t="shared" si="101"/>
        <v>34.744509183998588</v>
      </c>
      <c r="H423" s="39">
        <f t="shared" si="102"/>
        <v>1.2761497460153223E+25</v>
      </c>
      <c r="I423" s="40">
        <f t="shared" si="103"/>
        <v>83.400000000000048</v>
      </c>
      <c r="J423" s="40">
        <v>417</v>
      </c>
      <c r="K423" s="47">
        <f t="shared" si="94"/>
        <v>2085</v>
      </c>
      <c r="L423" s="40">
        <v>1</v>
      </c>
      <c r="N423" s="41">
        <f t="shared" si="95"/>
        <v>4.543715546604415E+21</v>
      </c>
      <c r="O423" s="41">
        <f t="shared" si="96"/>
        <v>9.4736469146702052E+24</v>
      </c>
      <c r="P423" s="41">
        <f t="shared" si="97"/>
        <v>6.3807487300766119E+26</v>
      </c>
      <c r="Q423" s="41">
        <f t="shared" si="98"/>
        <v>38.789604889034699</v>
      </c>
      <c r="R423" s="45">
        <f t="shared" si="99"/>
        <v>67.352612859107566</v>
      </c>
    </row>
    <row r="424" spans="1:18">
      <c r="A424" s="58">
        <f t="shared" si="104"/>
        <v>0.51700000000000035</v>
      </c>
      <c r="B424" s="58">
        <f t="shared" si="105"/>
        <v>6.1699999999999111</v>
      </c>
      <c r="C424" s="58">
        <f t="shared" si="106"/>
        <v>3.0849999999999556</v>
      </c>
      <c r="D424" s="58">
        <f t="shared" si="107"/>
        <v>3.0849999999999556</v>
      </c>
      <c r="E424" s="59">
        <f t="shared" si="100"/>
        <v>3.6728899999999558</v>
      </c>
      <c r="F424" s="50">
        <v>20.010000000000002</v>
      </c>
      <c r="G424" s="60">
        <f t="shared" si="101"/>
        <v>34.95572053024857</v>
      </c>
      <c r="H424" s="39">
        <f t="shared" si="102"/>
        <v>1.4659111139776846E+25</v>
      </c>
      <c r="I424" s="40">
        <f t="shared" si="103"/>
        <v>83.600000000000037</v>
      </c>
      <c r="J424" s="40">
        <v>418</v>
      </c>
      <c r="K424" s="47">
        <f t="shared" si="94"/>
        <v>2090</v>
      </c>
      <c r="L424" s="40">
        <v>1</v>
      </c>
      <c r="N424" s="41">
        <f t="shared" si="95"/>
        <v>4.543715546604415E+21</v>
      </c>
      <c r="O424" s="41">
        <f t="shared" si="96"/>
        <v>9.4963654924032273E+24</v>
      </c>
      <c r="P424" s="41">
        <f t="shared" si="97"/>
        <v>7.3295555698884229E+26</v>
      </c>
      <c r="Q424" s="41">
        <f t="shared" si="98"/>
        <v>44.182374318931011</v>
      </c>
      <c r="R424" s="45">
        <f t="shared" si="99"/>
        <v>77.182745080229068</v>
      </c>
    </row>
    <row r="425" spans="1:18">
      <c r="A425" s="58">
        <f t="shared" si="104"/>
        <v>0.51800000000000035</v>
      </c>
      <c r="B425" s="58">
        <f t="shared" si="105"/>
        <v>6.1799999999999109</v>
      </c>
      <c r="C425" s="58">
        <f t="shared" si="106"/>
        <v>3.0899999999999554</v>
      </c>
      <c r="D425" s="58">
        <f t="shared" si="107"/>
        <v>3.0899999999999554</v>
      </c>
      <c r="E425" s="59">
        <f t="shared" si="100"/>
        <v>3.6832399999999557</v>
      </c>
      <c r="F425" s="50">
        <v>20.010000000000002</v>
      </c>
      <c r="G425" s="60">
        <f t="shared" si="101"/>
        <v>35.167943843998557</v>
      </c>
      <c r="H425" s="39">
        <f t="shared" si="102"/>
        <v>1.6838896851980378E+25</v>
      </c>
      <c r="I425" s="40">
        <f t="shared" si="103"/>
        <v>83.80000000000004</v>
      </c>
      <c r="J425" s="40">
        <v>419</v>
      </c>
      <c r="K425" s="47">
        <f t="shared" si="94"/>
        <v>2095</v>
      </c>
      <c r="L425" s="40">
        <v>1</v>
      </c>
      <c r="N425" s="41">
        <f t="shared" si="95"/>
        <v>4.543715546604415E+21</v>
      </c>
      <c r="O425" s="41">
        <f t="shared" si="96"/>
        <v>9.5190840701362493E+24</v>
      </c>
      <c r="P425" s="41">
        <f t="shared" si="97"/>
        <v>8.4194484259901895E+26</v>
      </c>
      <c r="Q425" s="41">
        <f t="shared" si="98"/>
        <v>50.325556954002707</v>
      </c>
      <c r="R425" s="45">
        <f t="shared" si="99"/>
        <v>88.448093996817491</v>
      </c>
    </row>
    <row r="426" spans="1:18">
      <c r="A426" s="58">
        <f t="shared" si="104"/>
        <v>0.51900000000000035</v>
      </c>
      <c r="B426" s="58">
        <f t="shared" si="105"/>
        <v>6.1899999999999107</v>
      </c>
      <c r="C426" s="58">
        <f t="shared" si="106"/>
        <v>3.0949999999999553</v>
      </c>
      <c r="D426" s="58">
        <f t="shared" si="107"/>
        <v>3.0949999999999553</v>
      </c>
      <c r="E426" s="59">
        <f t="shared" si="100"/>
        <v>3.6936099999999552</v>
      </c>
      <c r="F426" s="50">
        <v>20.010000000000002</v>
      </c>
      <c r="G426" s="60">
        <f t="shared" si="101"/>
        <v>35.381182530248552</v>
      </c>
      <c r="H426" s="39">
        <f t="shared" si="102"/>
        <v>1.9342813113834608E+25</v>
      </c>
      <c r="I426" s="40">
        <f t="shared" si="103"/>
        <v>84.000000000000043</v>
      </c>
      <c r="J426" s="40">
        <v>420</v>
      </c>
      <c r="K426" s="47">
        <f t="shared" si="94"/>
        <v>2100</v>
      </c>
      <c r="L426" s="40">
        <v>4</v>
      </c>
      <c r="N426" s="41">
        <f t="shared" si="95"/>
        <v>1.817486218641766E+22</v>
      </c>
      <c r="O426" s="41">
        <f t="shared" si="96"/>
        <v>3.8167210591477086E+25</v>
      </c>
      <c r="P426" s="41">
        <f t="shared" si="97"/>
        <v>9.6714065569173042E+26</v>
      </c>
      <c r="Q426" s="41">
        <f t="shared" si="98"/>
        <v>14.330916432322963</v>
      </c>
      <c r="R426" s="45">
        <f t="shared" si="99"/>
        <v>25.339568721527094</v>
      </c>
    </row>
    <row r="427" spans="1:18">
      <c r="A427" s="58">
        <f t="shared" si="104"/>
        <v>0.52000000000000035</v>
      </c>
      <c r="B427" s="58">
        <f t="shared" si="105"/>
        <v>6.1999999999999105</v>
      </c>
      <c r="C427" s="58">
        <f t="shared" si="106"/>
        <v>3.0999999999999552</v>
      </c>
      <c r="D427" s="58">
        <f t="shared" si="107"/>
        <v>3.0999999999999552</v>
      </c>
      <c r="E427" s="59">
        <f t="shared" si="100"/>
        <v>3.7039999999999553</v>
      </c>
      <c r="F427" s="50">
        <v>20.010000000000002</v>
      </c>
      <c r="G427" s="60">
        <f t="shared" si="101"/>
        <v>35.595439999998547</v>
      </c>
      <c r="H427" s="39">
        <f t="shared" si="102"/>
        <v>2.2219057604876889E+25</v>
      </c>
      <c r="I427" s="40">
        <f t="shared" si="103"/>
        <v>84.200000000000045</v>
      </c>
      <c r="J427" s="40">
        <v>421</v>
      </c>
      <c r="K427" s="47">
        <f t="shared" si="94"/>
        <v>2105</v>
      </c>
      <c r="L427" s="40">
        <v>1</v>
      </c>
      <c r="N427" s="41">
        <f t="shared" si="95"/>
        <v>1.817486218641766E+22</v>
      </c>
      <c r="O427" s="41">
        <f t="shared" si="96"/>
        <v>3.8258084902409174E+25</v>
      </c>
      <c r="P427" s="41">
        <f t="shared" si="97"/>
        <v>1.1109528802438445E+27</v>
      </c>
      <c r="Q427" s="41">
        <f t="shared" si="98"/>
        <v>16.323945479070179</v>
      </c>
      <c r="R427" s="45">
        <f t="shared" si="99"/>
        <v>29.038381902223392</v>
      </c>
    </row>
    <row r="428" spans="1:18">
      <c r="A428" s="58">
        <f t="shared" si="104"/>
        <v>0.52100000000000035</v>
      </c>
      <c r="B428" s="58">
        <f t="shared" si="105"/>
        <v>6.2099999999999103</v>
      </c>
      <c r="C428" s="58">
        <f t="shared" si="106"/>
        <v>3.1049999999999551</v>
      </c>
      <c r="D428" s="58">
        <f t="shared" si="107"/>
        <v>3.1049999999999551</v>
      </c>
      <c r="E428" s="59">
        <f t="shared" si="100"/>
        <v>3.7144099999999551</v>
      </c>
      <c r="F428" s="50">
        <v>20.010000000000002</v>
      </c>
      <c r="G428" s="60">
        <f t="shared" si="101"/>
        <v>35.810719670248531</v>
      </c>
      <c r="H428" s="39">
        <f t="shared" si="102"/>
        <v>2.5522994920306451E+25</v>
      </c>
      <c r="I428" s="40">
        <f t="shared" si="103"/>
        <v>84.400000000000034</v>
      </c>
      <c r="J428" s="40">
        <v>422</v>
      </c>
      <c r="K428" s="47">
        <f t="shared" si="94"/>
        <v>2110</v>
      </c>
      <c r="L428" s="40">
        <v>1</v>
      </c>
      <c r="N428" s="41">
        <f t="shared" si="95"/>
        <v>1.817486218641766E+22</v>
      </c>
      <c r="O428" s="41">
        <f t="shared" si="96"/>
        <v>3.8348959213341262E+25</v>
      </c>
      <c r="P428" s="41">
        <f t="shared" si="97"/>
        <v>1.2761497460153227E+27</v>
      </c>
      <c r="Q428" s="41">
        <f t="shared" si="98"/>
        <v>18.594396881794971</v>
      </c>
      <c r="R428" s="45">
        <f t="shared" si="99"/>
        <v>33.277298059535383</v>
      </c>
    </row>
    <row r="429" spans="1:18">
      <c r="A429" s="58">
        <f t="shared" si="104"/>
        <v>0.52200000000000035</v>
      </c>
      <c r="B429" s="58">
        <f t="shared" si="105"/>
        <v>6.21999999999991</v>
      </c>
      <c r="C429" s="58">
        <f t="shared" si="106"/>
        <v>3.109999999999955</v>
      </c>
      <c r="D429" s="58">
        <f t="shared" si="107"/>
        <v>3.109999999999955</v>
      </c>
      <c r="E429" s="59">
        <f t="shared" si="100"/>
        <v>3.7248399999999551</v>
      </c>
      <c r="F429" s="50">
        <v>20.010000000000002</v>
      </c>
      <c r="G429" s="60">
        <f t="shared" si="101"/>
        <v>36.027024963998528</v>
      </c>
      <c r="H429" s="39">
        <f t="shared" si="102"/>
        <v>2.9318222279553705E+25</v>
      </c>
      <c r="I429" s="40">
        <f t="shared" si="103"/>
        <v>84.600000000000037</v>
      </c>
      <c r="J429" s="40">
        <v>423</v>
      </c>
      <c r="K429" s="47">
        <f t="shared" si="94"/>
        <v>2115</v>
      </c>
      <c r="L429" s="40">
        <v>1</v>
      </c>
      <c r="N429" s="41">
        <f t="shared" si="95"/>
        <v>1.817486218641766E+22</v>
      </c>
      <c r="O429" s="41">
        <f t="shared" si="96"/>
        <v>3.8439833524273351E+25</v>
      </c>
      <c r="P429" s="41">
        <f t="shared" si="97"/>
        <v>1.4659111139776851E+27</v>
      </c>
      <c r="Q429" s="41">
        <f t="shared" si="98"/>
        <v>21.180920371377535</v>
      </c>
      <c r="R429" s="45">
        <f t="shared" si="99"/>
        <v>38.135209744132105</v>
      </c>
    </row>
    <row r="430" spans="1:18">
      <c r="A430" s="58">
        <f t="shared" si="104"/>
        <v>0.52300000000000035</v>
      </c>
      <c r="B430" s="58">
        <f t="shared" si="105"/>
        <v>6.2299999999999098</v>
      </c>
      <c r="C430" s="58">
        <f t="shared" si="106"/>
        <v>3.1149999999999549</v>
      </c>
      <c r="D430" s="58">
        <f t="shared" si="107"/>
        <v>3.1149999999999549</v>
      </c>
      <c r="E430" s="59">
        <f t="shared" si="100"/>
        <v>3.7352899999999547</v>
      </c>
      <c r="F430" s="50">
        <v>20.010000000000002</v>
      </c>
      <c r="G430" s="60">
        <f t="shared" si="101"/>
        <v>36.244359310248512</v>
      </c>
      <c r="H430" s="39">
        <f t="shared" si="102"/>
        <v>3.3677793703960761E+25</v>
      </c>
      <c r="I430" s="40">
        <f t="shared" si="103"/>
        <v>84.80000000000004</v>
      </c>
      <c r="J430" s="40">
        <v>424</v>
      </c>
      <c r="K430" s="47">
        <f t="shared" si="94"/>
        <v>2120</v>
      </c>
      <c r="L430" s="40">
        <v>1</v>
      </c>
      <c r="N430" s="41">
        <f t="shared" si="95"/>
        <v>1.817486218641766E+22</v>
      </c>
      <c r="O430" s="41">
        <f t="shared" si="96"/>
        <v>3.8530707835205439E+25</v>
      </c>
      <c r="P430" s="41">
        <f t="shared" si="97"/>
        <v>1.6838896851980379E+27</v>
      </c>
      <c r="Q430" s="41">
        <f t="shared" si="98"/>
        <v>24.127554803465099</v>
      </c>
      <c r="R430" s="45">
        <f t="shared" si="99"/>
        <v>43.702537010219963</v>
      </c>
    </row>
    <row r="431" spans="1:18">
      <c r="A431" s="58">
        <f t="shared" si="104"/>
        <v>0.52400000000000035</v>
      </c>
      <c r="B431" s="58">
        <f t="shared" si="105"/>
        <v>6.2399999999999096</v>
      </c>
      <c r="C431" s="58">
        <f t="shared" si="106"/>
        <v>3.1199999999999548</v>
      </c>
      <c r="D431" s="58">
        <f t="shared" si="107"/>
        <v>3.1199999999999548</v>
      </c>
      <c r="E431" s="59">
        <f t="shared" si="100"/>
        <v>3.7457599999999545</v>
      </c>
      <c r="F431" s="50">
        <v>20.010000000000002</v>
      </c>
      <c r="G431" s="60">
        <f t="shared" si="101"/>
        <v>36.462726143998502</v>
      </c>
      <c r="H431" s="39">
        <f t="shared" si="102"/>
        <v>3.8685626227669233E+25</v>
      </c>
      <c r="I431" s="40">
        <f t="shared" si="103"/>
        <v>85.000000000000043</v>
      </c>
      <c r="J431" s="40">
        <v>425</v>
      </c>
      <c r="K431" s="47">
        <f t="shared" si="94"/>
        <v>2125</v>
      </c>
      <c r="L431" s="40">
        <v>1</v>
      </c>
      <c r="N431" s="41">
        <f t="shared" si="95"/>
        <v>1.817486218641766E+22</v>
      </c>
      <c r="O431" s="41">
        <f t="shared" si="96"/>
        <v>3.8621582146137527E+25</v>
      </c>
      <c r="P431" s="41">
        <f t="shared" si="97"/>
        <v>1.9342813113834617E+27</v>
      </c>
      <c r="Q431" s="41">
        <f t="shared" si="98"/>
        <v>27.484480208598491</v>
      </c>
      <c r="R431" s="45">
        <f t="shared" si="99"/>
        <v>50.082912296665342</v>
      </c>
    </row>
    <row r="432" spans="1:18">
      <c r="A432" s="58">
        <f t="shared" si="104"/>
        <v>0.52500000000000036</v>
      </c>
      <c r="B432" s="58">
        <f t="shared" si="105"/>
        <v>6.2499999999999094</v>
      </c>
      <c r="C432" s="58">
        <f t="shared" si="106"/>
        <v>3.1249999999999547</v>
      </c>
      <c r="D432" s="58">
        <f t="shared" si="107"/>
        <v>3.1249999999999547</v>
      </c>
      <c r="E432" s="59">
        <f t="shared" si="100"/>
        <v>3.7562499999999543</v>
      </c>
      <c r="F432" s="50">
        <v>20.010000000000002</v>
      </c>
      <c r="G432" s="60">
        <f t="shared" si="101"/>
        <v>36.682128906248494</v>
      </c>
      <c r="H432" s="39">
        <f t="shared" si="102"/>
        <v>4.4438115209753804E+25</v>
      </c>
      <c r="I432" s="40">
        <f t="shared" si="103"/>
        <v>85.200000000000045</v>
      </c>
      <c r="J432" s="40">
        <v>426</v>
      </c>
      <c r="K432" s="47">
        <f t="shared" si="94"/>
        <v>2130</v>
      </c>
      <c r="L432" s="40">
        <v>1</v>
      </c>
      <c r="N432" s="41">
        <f t="shared" si="95"/>
        <v>1.817486218641766E+22</v>
      </c>
      <c r="O432" s="41">
        <f t="shared" si="96"/>
        <v>3.8712456457069615E+25</v>
      </c>
      <c r="P432" s="41">
        <f t="shared" si="97"/>
        <v>2.2219057604876901E+27</v>
      </c>
      <c r="Q432" s="41">
        <f t="shared" si="98"/>
        <v>31.308874874576606</v>
      </c>
      <c r="R432" s="45">
        <f t="shared" si="99"/>
        <v>57.395111647117623</v>
      </c>
    </row>
    <row r="433" spans="1:18">
      <c r="A433" s="58">
        <f t="shared" si="104"/>
        <v>0.52600000000000036</v>
      </c>
      <c r="B433" s="58">
        <f t="shared" si="105"/>
        <v>6.2599999999999092</v>
      </c>
      <c r="C433" s="58">
        <f t="shared" si="106"/>
        <v>3.1299999999999546</v>
      </c>
      <c r="D433" s="58">
        <f t="shared" si="107"/>
        <v>3.1299999999999546</v>
      </c>
      <c r="E433" s="59">
        <f t="shared" si="100"/>
        <v>3.7667599999999544</v>
      </c>
      <c r="F433" s="50">
        <v>20.010000000000002</v>
      </c>
      <c r="G433" s="60">
        <f t="shared" si="101"/>
        <v>36.902571043998485</v>
      </c>
      <c r="H433" s="39">
        <f t="shared" si="102"/>
        <v>5.104598984061292E+25</v>
      </c>
      <c r="I433" s="40">
        <f t="shared" si="103"/>
        <v>85.400000000000048</v>
      </c>
      <c r="J433" s="40">
        <v>427</v>
      </c>
      <c r="K433" s="47">
        <f t="shared" si="94"/>
        <v>2135</v>
      </c>
      <c r="L433" s="40">
        <v>1</v>
      </c>
      <c r="N433" s="41">
        <f t="shared" si="95"/>
        <v>1.817486218641766E+22</v>
      </c>
      <c r="O433" s="41">
        <f t="shared" si="96"/>
        <v>3.8803330768001704E+25</v>
      </c>
      <c r="P433" s="41">
        <f t="shared" si="97"/>
        <v>2.5522994920306459E+27</v>
      </c>
      <c r="Q433" s="41">
        <f t="shared" si="98"/>
        <v>35.6658921414164</v>
      </c>
      <c r="R433" s="45">
        <f t="shared" si="99"/>
        <v>65.775268295662457</v>
      </c>
    </row>
    <row r="434" spans="1:18">
      <c r="A434" s="58">
        <f t="shared" si="104"/>
        <v>0.52700000000000036</v>
      </c>
      <c r="B434" s="58">
        <f t="shared" si="105"/>
        <v>6.269999999999909</v>
      </c>
      <c r="C434" s="58">
        <f t="shared" si="106"/>
        <v>3.1349999999999545</v>
      </c>
      <c r="D434" s="58">
        <f t="shared" si="107"/>
        <v>3.1349999999999545</v>
      </c>
      <c r="E434" s="59">
        <f t="shared" si="100"/>
        <v>3.7772899999999536</v>
      </c>
      <c r="F434" s="50">
        <v>20.010000000000002</v>
      </c>
      <c r="G434" s="60">
        <f t="shared" si="101"/>
        <v>37.124056010248466</v>
      </c>
      <c r="H434" s="39">
        <f t="shared" si="102"/>
        <v>5.8636444559107427E+25</v>
      </c>
      <c r="I434" s="40">
        <f t="shared" si="103"/>
        <v>85.600000000000051</v>
      </c>
      <c r="J434" s="40">
        <v>428</v>
      </c>
      <c r="K434" s="47">
        <f t="shared" si="94"/>
        <v>2140</v>
      </c>
      <c r="L434" s="40">
        <v>1</v>
      </c>
      <c r="N434" s="41">
        <f t="shared" si="95"/>
        <v>1.817486218641766E+22</v>
      </c>
      <c r="O434" s="41">
        <f t="shared" si="96"/>
        <v>3.8894205078933792E+25</v>
      </c>
      <c r="P434" s="41">
        <f t="shared" si="97"/>
        <v>2.9318222279553714E+27</v>
      </c>
      <c r="Q434" s="41">
        <f t="shared" si="98"/>
        <v>40.62977364269733</v>
      </c>
      <c r="R434" s="45">
        <f t="shared" si="99"/>
        <v>75.379409914803219</v>
      </c>
    </row>
    <row r="435" spans="1:18">
      <c r="A435" s="58">
        <f t="shared" si="104"/>
        <v>0.52800000000000036</v>
      </c>
      <c r="B435" s="58">
        <f t="shared" si="105"/>
        <v>6.2799999999999088</v>
      </c>
      <c r="C435" s="58">
        <f t="shared" si="106"/>
        <v>3.1399999999999544</v>
      </c>
      <c r="D435" s="58">
        <f t="shared" si="107"/>
        <v>3.1399999999999544</v>
      </c>
      <c r="E435" s="59">
        <f t="shared" si="100"/>
        <v>3.7878399999999535</v>
      </c>
      <c r="F435" s="50">
        <v>20.010000000000002</v>
      </c>
      <c r="G435" s="60">
        <f t="shared" si="101"/>
        <v>37.346587263998451</v>
      </c>
      <c r="H435" s="39">
        <f t="shared" si="102"/>
        <v>6.7355587407921538E+25</v>
      </c>
      <c r="I435" s="40">
        <f t="shared" si="103"/>
        <v>85.800000000000054</v>
      </c>
      <c r="J435" s="40">
        <v>429</v>
      </c>
      <c r="K435" s="47">
        <f t="shared" si="94"/>
        <v>2145</v>
      </c>
      <c r="L435" s="40">
        <v>1</v>
      </c>
      <c r="N435" s="41">
        <f t="shared" si="95"/>
        <v>1.817486218641766E+22</v>
      </c>
      <c r="O435" s="41">
        <f t="shared" si="96"/>
        <v>3.898507938986588E+25</v>
      </c>
      <c r="P435" s="41">
        <f t="shared" si="97"/>
        <v>3.3677793703960769E+27</v>
      </c>
      <c r="Q435" s="41">
        <f t="shared" si="98"/>
        <v>46.285118067949078</v>
      </c>
      <c r="R435" s="45">
        <f t="shared" si="99"/>
        <v>86.386366864024566</v>
      </c>
    </row>
    <row r="436" spans="1:18">
      <c r="A436" s="58">
        <f t="shared" si="104"/>
        <v>0.52900000000000036</v>
      </c>
      <c r="B436" s="58">
        <f t="shared" si="105"/>
        <v>6.2899999999999086</v>
      </c>
      <c r="C436" s="58">
        <f t="shared" si="106"/>
        <v>3.1449999999999543</v>
      </c>
      <c r="D436" s="58">
        <f t="shared" si="107"/>
        <v>3.1449999999999543</v>
      </c>
      <c r="E436" s="59">
        <f t="shared" si="100"/>
        <v>3.7984099999999534</v>
      </c>
      <c r="F436" s="50">
        <v>20.010000000000002</v>
      </c>
      <c r="G436" s="60">
        <f t="shared" si="101"/>
        <v>37.570168270248452</v>
      </c>
      <c r="H436" s="39">
        <f t="shared" si="102"/>
        <v>7.7371252455338483E+25</v>
      </c>
      <c r="I436" s="40">
        <f t="shared" si="103"/>
        <v>86.000000000000043</v>
      </c>
      <c r="J436" s="40">
        <v>430</v>
      </c>
      <c r="K436" s="47">
        <f t="shared" si="94"/>
        <v>2150</v>
      </c>
      <c r="L436" s="40">
        <v>4</v>
      </c>
      <c r="N436" s="41">
        <f t="shared" si="95"/>
        <v>7.2699448745670639E+22</v>
      </c>
      <c r="O436" s="41">
        <f t="shared" si="96"/>
        <v>1.5630381480319187E+26</v>
      </c>
      <c r="P436" s="41">
        <f t="shared" si="97"/>
        <v>3.8685626227669244E+27</v>
      </c>
      <c r="Q436" s="41">
        <f t="shared" si="98"/>
        <v>13.182081797328468</v>
      </c>
      <c r="R436" s="45">
        <f t="shared" si="99"/>
        <v>24.750276425677644</v>
      </c>
    </row>
    <row r="437" spans="1:18">
      <c r="A437" s="58">
        <f t="shared" si="104"/>
        <v>0.53000000000000036</v>
      </c>
      <c r="B437" s="58">
        <f t="shared" si="105"/>
        <v>6.2999999999999083</v>
      </c>
      <c r="C437" s="58">
        <f t="shared" si="106"/>
        <v>3.1499999999999542</v>
      </c>
      <c r="D437" s="58">
        <f t="shared" si="107"/>
        <v>3.1499999999999542</v>
      </c>
      <c r="E437" s="59">
        <f t="shared" si="100"/>
        <v>3.8089999999999535</v>
      </c>
      <c r="F437" s="50">
        <v>20.010000000000002</v>
      </c>
      <c r="G437" s="60">
        <f t="shared" si="101"/>
        <v>37.79480249999844</v>
      </c>
      <c r="H437" s="39">
        <f t="shared" si="102"/>
        <v>8.8876230419507626E+25</v>
      </c>
      <c r="I437" s="40">
        <f t="shared" si="103"/>
        <v>86.200000000000045</v>
      </c>
      <c r="J437" s="40">
        <v>431</v>
      </c>
      <c r="K437" s="47">
        <f t="shared" ref="K437:K500" si="108">L$4*J437</f>
        <v>2155</v>
      </c>
      <c r="L437" s="40">
        <v>1</v>
      </c>
      <c r="N437" s="41">
        <f t="shared" ref="N437:N500" si="109">L437*N436</f>
        <v>7.2699448745670639E+22</v>
      </c>
      <c r="O437" s="41">
        <f t="shared" ref="O437:O500" si="110">K437*N437</f>
        <v>1.5666731204692023E+26</v>
      </c>
      <c r="P437" s="41">
        <f t="shared" ref="P437:P500" si="111">R$4*POWER($I$1,J437)</f>
        <v>4.4438115209753812E+27</v>
      </c>
      <c r="Q437" s="41">
        <f t="shared" ref="Q437:Q500" si="112">(R437/G437)*F437</f>
        <v>15.01731348447475</v>
      </c>
      <c r="R437" s="45">
        <f t="shared" ref="R437:R500" si="113">P437/(K437*L437*N436)</f>
        <v>28.364637542543054</v>
      </c>
    </row>
    <row r="438" spans="1:18">
      <c r="A438" s="58">
        <f t="shared" si="104"/>
        <v>0.53100000000000036</v>
      </c>
      <c r="B438" s="58">
        <f t="shared" si="105"/>
        <v>6.3099999999999081</v>
      </c>
      <c r="C438" s="58">
        <f t="shared" si="106"/>
        <v>3.1549999999999541</v>
      </c>
      <c r="D438" s="58">
        <f t="shared" si="107"/>
        <v>3.1549999999999541</v>
      </c>
      <c r="E438" s="59">
        <f t="shared" si="100"/>
        <v>3.8196099999999529</v>
      </c>
      <c r="F438" s="50">
        <v>20.010000000000002</v>
      </c>
      <c r="G438" s="60">
        <f t="shared" si="101"/>
        <v>38.020493430248429</v>
      </c>
      <c r="H438" s="39">
        <f t="shared" si="102"/>
        <v>1.0209197968122586E+26</v>
      </c>
      <c r="I438" s="40">
        <f t="shared" si="103"/>
        <v>86.400000000000048</v>
      </c>
      <c r="J438" s="40">
        <v>432</v>
      </c>
      <c r="K438" s="47">
        <f t="shared" si="108"/>
        <v>2160</v>
      </c>
      <c r="L438" s="40">
        <v>1</v>
      </c>
      <c r="N438" s="41">
        <f t="shared" si="109"/>
        <v>7.2699448745670639E+22</v>
      </c>
      <c r="O438" s="41">
        <f t="shared" si="110"/>
        <v>1.5703080929064858E+26</v>
      </c>
      <c r="P438" s="41">
        <f t="shared" si="111"/>
        <v>5.1045989840612928E+27</v>
      </c>
      <c r="Q438" s="41">
        <f t="shared" si="112"/>
        <v>17.108270195844074</v>
      </c>
      <c r="R438" s="45">
        <f t="shared" si="113"/>
        <v>32.50699023408319</v>
      </c>
    </row>
    <row r="439" spans="1:18">
      <c r="A439" s="58">
        <f t="shared" si="104"/>
        <v>0.53200000000000036</v>
      </c>
      <c r="B439" s="58">
        <f t="shared" si="105"/>
        <v>6.3199999999999079</v>
      </c>
      <c r="C439" s="58">
        <f t="shared" si="106"/>
        <v>3.159999999999954</v>
      </c>
      <c r="D439" s="58">
        <f t="shared" si="107"/>
        <v>3.159999999999954</v>
      </c>
      <c r="E439" s="59">
        <f t="shared" si="100"/>
        <v>3.8302399999999528</v>
      </c>
      <c r="F439" s="50">
        <v>20.010000000000002</v>
      </c>
      <c r="G439" s="60">
        <f t="shared" si="101"/>
        <v>38.247244543998413</v>
      </c>
      <c r="H439" s="39">
        <f t="shared" si="102"/>
        <v>1.1727288911821489E+26</v>
      </c>
      <c r="I439" s="40">
        <f t="shared" si="103"/>
        <v>86.600000000000051</v>
      </c>
      <c r="J439" s="40">
        <v>433</v>
      </c>
      <c r="K439" s="47">
        <f t="shared" si="108"/>
        <v>2165</v>
      </c>
      <c r="L439" s="40">
        <v>1</v>
      </c>
      <c r="N439" s="41">
        <f t="shared" si="109"/>
        <v>7.2699448745670639E+22</v>
      </c>
      <c r="O439" s="41">
        <f t="shared" si="110"/>
        <v>1.5739430653437693E+26</v>
      </c>
      <c r="P439" s="41">
        <f t="shared" si="111"/>
        <v>5.8636444559107449E+27</v>
      </c>
      <c r="Q439" s="41">
        <f t="shared" si="112"/>
        <v>19.490615156041649</v>
      </c>
      <c r="R439" s="45">
        <f t="shared" si="113"/>
        <v>37.254488964821924</v>
      </c>
    </row>
    <row r="440" spans="1:18">
      <c r="A440" s="58">
        <f t="shared" si="104"/>
        <v>0.53300000000000036</v>
      </c>
      <c r="B440" s="58">
        <f t="shared" si="105"/>
        <v>6.3299999999999077</v>
      </c>
      <c r="C440" s="58">
        <f t="shared" si="106"/>
        <v>3.1649999999999539</v>
      </c>
      <c r="D440" s="58">
        <f t="shared" si="107"/>
        <v>3.1649999999999539</v>
      </c>
      <c r="E440" s="59">
        <f t="shared" si="100"/>
        <v>3.8408899999999528</v>
      </c>
      <c r="F440" s="50">
        <v>20.010000000000002</v>
      </c>
      <c r="G440" s="60">
        <f t="shared" si="101"/>
        <v>38.475059330248406</v>
      </c>
      <c r="H440" s="39">
        <f t="shared" si="102"/>
        <v>1.3471117481584315E+26</v>
      </c>
      <c r="I440" s="40">
        <f t="shared" si="103"/>
        <v>86.800000000000054</v>
      </c>
      <c r="J440" s="40">
        <v>434</v>
      </c>
      <c r="K440" s="47">
        <f t="shared" si="108"/>
        <v>2170</v>
      </c>
      <c r="L440" s="40">
        <v>1</v>
      </c>
      <c r="N440" s="41">
        <f t="shared" si="109"/>
        <v>7.2699448745670639E+22</v>
      </c>
      <c r="O440" s="41">
        <f t="shared" si="110"/>
        <v>1.5775780377810529E+26</v>
      </c>
      <c r="P440" s="41">
        <f t="shared" si="111"/>
        <v>6.7355587407921571E+27</v>
      </c>
      <c r="Q440" s="41">
        <f t="shared" si="112"/>
        <v>22.204989225755089</v>
      </c>
      <c r="R440" s="45">
        <f t="shared" si="113"/>
        <v>42.695566111367</v>
      </c>
    </row>
    <row r="441" spans="1:18">
      <c r="A441" s="58">
        <f t="shared" si="104"/>
        <v>0.53400000000000036</v>
      </c>
      <c r="B441" s="58">
        <f t="shared" si="105"/>
        <v>6.3399999999999075</v>
      </c>
      <c r="C441" s="58">
        <f t="shared" si="106"/>
        <v>3.1699999999999537</v>
      </c>
      <c r="D441" s="58">
        <f t="shared" si="107"/>
        <v>3.1699999999999537</v>
      </c>
      <c r="E441" s="59">
        <f t="shared" si="100"/>
        <v>3.8515599999999526</v>
      </c>
      <c r="F441" s="50">
        <v>20.010000000000002</v>
      </c>
      <c r="G441" s="60">
        <f t="shared" si="101"/>
        <v>38.70394128399839</v>
      </c>
      <c r="H441" s="39">
        <f t="shared" si="102"/>
        <v>1.5474250491067704E+26</v>
      </c>
      <c r="I441" s="40">
        <f t="shared" si="103"/>
        <v>87.000000000000043</v>
      </c>
      <c r="J441" s="40">
        <v>435</v>
      </c>
      <c r="K441" s="47">
        <f t="shared" si="108"/>
        <v>2175</v>
      </c>
      <c r="L441" s="40">
        <v>1</v>
      </c>
      <c r="N441" s="41">
        <f t="shared" si="109"/>
        <v>7.2699448745670639E+22</v>
      </c>
      <c r="O441" s="41">
        <f t="shared" si="110"/>
        <v>1.5812130102183364E+26</v>
      </c>
      <c r="P441" s="41">
        <f t="shared" si="111"/>
        <v>7.7371252455338521E+27</v>
      </c>
      <c r="Q441" s="41">
        <f t="shared" si="112"/>
        <v>25.297706200391847</v>
      </c>
      <c r="R441" s="45">
        <f t="shared" si="113"/>
        <v>48.931580979500652</v>
      </c>
    </row>
    <row r="442" spans="1:18">
      <c r="A442" s="58">
        <f t="shared" si="104"/>
        <v>0.53500000000000036</v>
      </c>
      <c r="B442" s="58">
        <f t="shared" si="105"/>
        <v>6.3499999999999073</v>
      </c>
      <c r="C442" s="58">
        <f t="shared" si="106"/>
        <v>3.1749999999999536</v>
      </c>
      <c r="D442" s="58">
        <f t="shared" si="107"/>
        <v>3.1749999999999536</v>
      </c>
      <c r="E442" s="59">
        <f t="shared" si="100"/>
        <v>3.8622499999999524</v>
      </c>
      <c r="F442" s="50">
        <v>20.010000000000002</v>
      </c>
      <c r="G442" s="60">
        <f t="shared" si="101"/>
        <v>38.933893906248386</v>
      </c>
      <c r="H442" s="39">
        <f t="shared" si="102"/>
        <v>1.7775246083901532E+26</v>
      </c>
      <c r="I442" s="40">
        <f t="shared" si="103"/>
        <v>87.200000000000045</v>
      </c>
      <c r="J442" s="40">
        <v>436</v>
      </c>
      <c r="K442" s="47">
        <f t="shared" si="108"/>
        <v>2180</v>
      </c>
      <c r="L442" s="40">
        <v>1</v>
      </c>
      <c r="N442" s="41">
        <f t="shared" si="109"/>
        <v>7.2699448745670639E+22</v>
      </c>
      <c r="O442" s="41">
        <f t="shared" si="110"/>
        <v>1.5848479826556199E+26</v>
      </c>
      <c r="P442" s="41">
        <f t="shared" si="111"/>
        <v>8.8876230419507658E+27</v>
      </c>
      <c r="Q442" s="41">
        <f t="shared" si="112"/>
        <v>28.821545306483028</v>
      </c>
      <c r="R442" s="45">
        <f t="shared" si="113"/>
        <v>56.078710003835141</v>
      </c>
    </row>
    <row r="443" spans="1:18">
      <c r="A443" s="58">
        <f t="shared" si="104"/>
        <v>0.53600000000000037</v>
      </c>
      <c r="B443" s="58">
        <f t="shared" si="105"/>
        <v>6.3599999999999071</v>
      </c>
      <c r="C443" s="58">
        <f t="shared" si="106"/>
        <v>3.1799999999999535</v>
      </c>
      <c r="D443" s="58">
        <f t="shared" si="107"/>
        <v>3.1799999999999535</v>
      </c>
      <c r="E443" s="59">
        <f t="shared" si="100"/>
        <v>3.872959999999952</v>
      </c>
      <c r="F443" s="50">
        <v>20.010000000000002</v>
      </c>
      <c r="G443" s="60">
        <f t="shared" si="101"/>
        <v>39.164920703998369</v>
      </c>
      <c r="H443" s="39">
        <f t="shared" si="102"/>
        <v>2.0418395936245182E+26</v>
      </c>
      <c r="I443" s="40">
        <f t="shared" si="103"/>
        <v>87.400000000000048</v>
      </c>
      <c r="J443" s="40">
        <v>437</v>
      </c>
      <c r="K443" s="47">
        <f t="shared" si="108"/>
        <v>2185</v>
      </c>
      <c r="L443" s="40">
        <v>1</v>
      </c>
      <c r="N443" s="41">
        <f t="shared" si="109"/>
        <v>7.2699448745670639E+22</v>
      </c>
      <c r="O443" s="41">
        <f t="shared" si="110"/>
        <v>1.5884829550929035E+26</v>
      </c>
      <c r="P443" s="41">
        <f t="shared" si="111"/>
        <v>1.020919796812259E+28</v>
      </c>
      <c r="Q443" s="41">
        <f t="shared" si="112"/>
        <v>32.836654493671737</v>
      </c>
      <c r="R443" s="45">
        <f t="shared" si="113"/>
        <v>64.270113414754888</v>
      </c>
    </row>
    <row r="444" spans="1:18">
      <c r="A444" s="58">
        <f t="shared" si="104"/>
        <v>0.53700000000000037</v>
      </c>
      <c r="B444" s="58">
        <f t="shared" si="105"/>
        <v>6.3699999999999068</v>
      </c>
      <c r="C444" s="58">
        <f t="shared" si="106"/>
        <v>3.1849999999999534</v>
      </c>
      <c r="D444" s="58">
        <f t="shared" si="107"/>
        <v>3.1849999999999534</v>
      </c>
      <c r="E444" s="59">
        <f t="shared" si="100"/>
        <v>3.8836899999999521</v>
      </c>
      <c r="F444" s="50">
        <v>20.010000000000002</v>
      </c>
      <c r="G444" s="60">
        <f t="shared" si="101"/>
        <v>39.397025190248364</v>
      </c>
      <c r="H444" s="39">
        <f t="shared" si="102"/>
        <v>2.3454577823642981E+26</v>
      </c>
      <c r="I444" s="40">
        <f t="shared" si="103"/>
        <v>87.600000000000051</v>
      </c>
      <c r="J444" s="40">
        <v>438</v>
      </c>
      <c r="K444" s="47">
        <f t="shared" si="108"/>
        <v>2190</v>
      </c>
      <c r="L444" s="40">
        <v>1</v>
      </c>
      <c r="N444" s="41">
        <f t="shared" si="109"/>
        <v>7.2699448745670639E+22</v>
      </c>
      <c r="O444" s="41">
        <f t="shared" si="110"/>
        <v>1.592117927530187E+26</v>
      </c>
      <c r="P444" s="41">
        <f t="shared" si="111"/>
        <v>1.172728891182149E+28</v>
      </c>
      <c r="Q444" s="41">
        <f t="shared" si="112"/>
        <v>37.411580023818452</v>
      </c>
      <c r="R444" s="45">
        <f t="shared" si="113"/>
        <v>73.65841882085796</v>
      </c>
    </row>
    <row r="445" spans="1:18">
      <c r="A445" s="58">
        <f t="shared" si="104"/>
        <v>0.53800000000000037</v>
      </c>
      <c r="B445" s="58">
        <f t="shared" si="105"/>
        <v>6.3799999999999066</v>
      </c>
      <c r="C445" s="58">
        <f t="shared" si="106"/>
        <v>3.1899999999999533</v>
      </c>
      <c r="D445" s="58">
        <f t="shared" si="107"/>
        <v>3.1899999999999533</v>
      </c>
      <c r="E445" s="59">
        <f t="shared" si="100"/>
        <v>3.8944399999999519</v>
      </c>
      <c r="F445" s="50">
        <v>20.010000000000002</v>
      </c>
      <c r="G445" s="60">
        <f t="shared" si="101"/>
        <v>39.630210883998352</v>
      </c>
      <c r="H445" s="39">
        <f t="shared" si="102"/>
        <v>2.6942234963168639E+26</v>
      </c>
      <c r="I445" s="40">
        <f t="shared" si="103"/>
        <v>87.80000000000004</v>
      </c>
      <c r="J445" s="40">
        <v>439</v>
      </c>
      <c r="K445" s="47">
        <f t="shared" si="108"/>
        <v>2195</v>
      </c>
      <c r="L445" s="40">
        <v>1</v>
      </c>
      <c r="N445" s="41">
        <f t="shared" si="109"/>
        <v>7.2699448745670639E+22</v>
      </c>
      <c r="O445" s="41">
        <f t="shared" si="110"/>
        <v>1.5957528999674705E+26</v>
      </c>
      <c r="P445" s="41">
        <f t="shared" si="111"/>
        <v>1.3471117481584319E+28</v>
      </c>
      <c r="Q445" s="41">
        <f t="shared" si="112"/>
        <v>42.624440029185713</v>
      </c>
      <c r="R445" s="45">
        <f t="shared" si="113"/>
        <v>84.418568074411326</v>
      </c>
    </row>
    <row r="446" spans="1:18">
      <c r="A446" s="58">
        <f t="shared" si="104"/>
        <v>0.53900000000000037</v>
      </c>
      <c r="B446" s="58">
        <f t="shared" si="105"/>
        <v>6.3899999999999064</v>
      </c>
      <c r="C446" s="58">
        <f t="shared" si="106"/>
        <v>3.1949999999999532</v>
      </c>
      <c r="D446" s="58">
        <f t="shared" si="107"/>
        <v>3.1949999999999532</v>
      </c>
      <c r="E446" s="59">
        <f t="shared" si="100"/>
        <v>3.9052099999999514</v>
      </c>
      <c r="F446" s="50">
        <v>20.010000000000002</v>
      </c>
      <c r="G446" s="60">
        <f t="shared" si="101"/>
        <v>39.864481310248337</v>
      </c>
      <c r="H446" s="39">
        <f t="shared" si="102"/>
        <v>3.0948500982135421E+26</v>
      </c>
      <c r="I446" s="40">
        <f t="shared" si="103"/>
        <v>88.000000000000043</v>
      </c>
      <c r="J446" s="40">
        <v>440</v>
      </c>
      <c r="K446" s="47">
        <f t="shared" si="108"/>
        <v>2200</v>
      </c>
      <c r="L446" s="40">
        <v>4</v>
      </c>
      <c r="N446" s="41">
        <f t="shared" si="109"/>
        <v>2.9079779498268256E+23</v>
      </c>
      <c r="O446" s="41">
        <f t="shared" si="110"/>
        <v>6.3975514896190163E+26</v>
      </c>
      <c r="P446" s="41">
        <f t="shared" si="111"/>
        <v>1.5474250491067711E+28</v>
      </c>
      <c r="Q446" s="41">
        <f t="shared" si="112"/>
        <v>12.141065546550211</v>
      </c>
      <c r="R446" s="45">
        <f t="shared" si="113"/>
        <v>24.187770143275902</v>
      </c>
    </row>
    <row r="447" spans="1:18">
      <c r="A447" s="58">
        <f t="shared" si="104"/>
        <v>0.54000000000000037</v>
      </c>
      <c r="B447" s="58">
        <f t="shared" si="105"/>
        <v>6.3999999999999062</v>
      </c>
      <c r="C447" s="58">
        <f t="shared" si="106"/>
        <v>3.1999999999999531</v>
      </c>
      <c r="D447" s="58">
        <f t="shared" si="107"/>
        <v>3.1999999999999531</v>
      </c>
      <c r="E447" s="59">
        <f t="shared" si="100"/>
        <v>3.9159999999999511</v>
      </c>
      <c r="F447" s="50">
        <v>20.010000000000002</v>
      </c>
      <c r="G447" s="60">
        <f t="shared" si="101"/>
        <v>40.099839999998323</v>
      </c>
      <c r="H447" s="39">
        <f t="shared" si="102"/>
        <v>3.5550492167803085E+26</v>
      </c>
      <c r="I447" s="40">
        <f t="shared" si="103"/>
        <v>88.200000000000045</v>
      </c>
      <c r="J447" s="40">
        <v>441</v>
      </c>
      <c r="K447" s="47">
        <f t="shared" si="108"/>
        <v>2205</v>
      </c>
      <c r="L447" s="40">
        <v>1</v>
      </c>
      <c r="N447" s="41">
        <f t="shared" si="109"/>
        <v>2.9079779498268256E+23</v>
      </c>
      <c r="O447" s="41">
        <f t="shared" si="110"/>
        <v>6.4120913793681504E+26</v>
      </c>
      <c r="P447" s="41">
        <f t="shared" si="111"/>
        <v>1.7775246083901543E+28</v>
      </c>
      <c r="Q447" s="41">
        <f t="shared" si="112"/>
        <v>13.833127118145081</v>
      </c>
      <c r="R447" s="45">
        <f t="shared" si="113"/>
        <v>27.721448482621472</v>
      </c>
    </row>
    <row r="448" spans="1:18">
      <c r="A448" s="58">
        <f t="shared" si="104"/>
        <v>0.54100000000000037</v>
      </c>
      <c r="B448" s="58">
        <f t="shared" si="105"/>
        <v>6.409999999999906</v>
      </c>
      <c r="C448" s="58">
        <f t="shared" si="106"/>
        <v>3.204999999999953</v>
      </c>
      <c r="D448" s="58">
        <f t="shared" si="107"/>
        <v>3.204999999999953</v>
      </c>
      <c r="E448" s="59">
        <f t="shared" si="100"/>
        <v>3.9268099999999513</v>
      </c>
      <c r="F448" s="50">
        <v>20.010000000000002</v>
      </c>
      <c r="G448" s="60">
        <f t="shared" si="101"/>
        <v>40.336290490248317</v>
      </c>
      <c r="H448" s="39">
        <f t="shared" si="102"/>
        <v>4.083679187249037E+26</v>
      </c>
      <c r="I448" s="40">
        <f t="shared" si="103"/>
        <v>88.400000000000048</v>
      </c>
      <c r="J448" s="40">
        <v>442</v>
      </c>
      <c r="K448" s="47">
        <f t="shared" si="108"/>
        <v>2210</v>
      </c>
      <c r="L448" s="40">
        <v>1</v>
      </c>
      <c r="N448" s="41">
        <f t="shared" si="109"/>
        <v>2.9079779498268256E+23</v>
      </c>
      <c r="O448" s="41">
        <f t="shared" si="110"/>
        <v>6.4266312691172845E+26</v>
      </c>
      <c r="P448" s="41">
        <f t="shared" si="111"/>
        <v>2.0418395936245185E+28</v>
      </c>
      <c r="Q448" s="41">
        <f t="shared" si="112"/>
        <v>15.761203298063243</v>
      </c>
      <c r="R448" s="45">
        <f t="shared" si="113"/>
        <v>31.771537966343768</v>
      </c>
    </row>
    <row r="449" spans="1:18">
      <c r="A449" s="58">
        <f t="shared" si="104"/>
        <v>0.54200000000000037</v>
      </c>
      <c r="B449" s="58">
        <f t="shared" si="105"/>
        <v>6.4199999999999058</v>
      </c>
      <c r="C449" s="58">
        <f t="shared" si="106"/>
        <v>3.2099999999999529</v>
      </c>
      <c r="D449" s="58">
        <f t="shared" si="107"/>
        <v>3.2099999999999529</v>
      </c>
      <c r="E449" s="59">
        <f t="shared" si="100"/>
        <v>3.9376399999999512</v>
      </c>
      <c r="F449" s="50">
        <v>20.010000000000002</v>
      </c>
      <c r="G449" s="60">
        <f t="shared" si="101"/>
        <v>40.573836323998307</v>
      </c>
      <c r="H449" s="39">
        <f t="shared" si="102"/>
        <v>4.6909155647285983E+26</v>
      </c>
      <c r="I449" s="40">
        <f t="shared" si="103"/>
        <v>88.600000000000037</v>
      </c>
      <c r="J449" s="40">
        <v>443</v>
      </c>
      <c r="K449" s="47">
        <f t="shared" si="108"/>
        <v>2215</v>
      </c>
      <c r="L449" s="40">
        <v>1</v>
      </c>
      <c r="N449" s="41">
        <f t="shared" si="109"/>
        <v>2.9079779498268256E+23</v>
      </c>
      <c r="O449" s="41">
        <f t="shared" si="110"/>
        <v>6.4411711588664186E+26</v>
      </c>
      <c r="P449" s="41">
        <f t="shared" si="111"/>
        <v>2.3454577823642993E+28</v>
      </c>
      <c r="Q449" s="41">
        <f t="shared" si="112"/>
        <v>17.958241029996877</v>
      </c>
      <c r="R449" s="45">
        <f t="shared" si="113"/>
        <v>36.413529845977209</v>
      </c>
    </row>
    <row r="450" spans="1:18">
      <c r="A450" s="58">
        <f t="shared" si="104"/>
        <v>0.54300000000000037</v>
      </c>
      <c r="B450" s="58">
        <f t="shared" si="105"/>
        <v>6.4299999999999056</v>
      </c>
      <c r="C450" s="58">
        <f t="shared" si="106"/>
        <v>3.2149999999999528</v>
      </c>
      <c r="D450" s="58">
        <f t="shared" si="107"/>
        <v>3.2149999999999528</v>
      </c>
      <c r="E450" s="59">
        <f t="shared" si="100"/>
        <v>3.9484899999999508</v>
      </c>
      <c r="F450" s="50">
        <v>20.010000000000002</v>
      </c>
      <c r="G450" s="60">
        <f t="shared" si="101"/>
        <v>40.812481050248294</v>
      </c>
      <c r="H450" s="39">
        <f t="shared" si="102"/>
        <v>5.3884469926337286E+26</v>
      </c>
      <c r="I450" s="40">
        <f t="shared" si="103"/>
        <v>88.80000000000004</v>
      </c>
      <c r="J450" s="40">
        <v>444</v>
      </c>
      <c r="K450" s="47">
        <f t="shared" si="108"/>
        <v>2220</v>
      </c>
      <c r="L450" s="40">
        <v>1</v>
      </c>
      <c r="N450" s="41">
        <f t="shared" si="109"/>
        <v>2.9079779498268256E+23</v>
      </c>
      <c r="O450" s="41">
        <f t="shared" si="110"/>
        <v>6.4557110486155528E+26</v>
      </c>
      <c r="P450" s="41">
        <f t="shared" si="111"/>
        <v>2.6942234963168642E+28</v>
      </c>
      <c r="Q450" s="41">
        <f t="shared" si="112"/>
        <v>20.461790199784428</v>
      </c>
      <c r="R450" s="45">
        <f t="shared" si="113"/>
        <v>41.733954262011906</v>
      </c>
    </row>
    <row r="451" spans="1:18">
      <c r="A451" s="58">
        <f t="shared" si="104"/>
        <v>0.54400000000000037</v>
      </c>
      <c r="B451" s="58">
        <f t="shared" si="105"/>
        <v>6.4399999999999054</v>
      </c>
      <c r="C451" s="58">
        <f t="shared" si="106"/>
        <v>3.2199999999999527</v>
      </c>
      <c r="D451" s="58">
        <f t="shared" si="107"/>
        <v>3.2199999999999527</v>
      </c>
      <c r="E451" s="59">
        <f t="shared" si="100"/>
        <v>3.9593599999999505</v>
      </c>
      <c r="F451" s="50">
        <v>20.010000000000002</v>
      </c>
      <c r="G451" s="60">
        <f t="shared" si="101"/>
        <v>41.052228223998284</v>
      </c>
      <c r="H451" s="39">
        <f t="shared" si="102"/>
        <v>6.1897001964270842E+26</v>
      </c>
      <c r="I451" s="40">
        <f t="shared" si="103"/>
        <v>89.000000000000043</v>
      </c>
      <c r="J451" s="40">
        <v>445</v>
      </c>
      <c r="K451" s="47">
        <f t="shared" si="108"/>
        <v>2225</v>
      </c>
      <c r="L451" s="40">
        <v>1</v>
      </c>
      <c r="N451" s="41">
        <f t="shared" si="109"/>
        <v>2.9079779498268256E+23</v>
      </c>
      <c r="O451" s="41">
        <f t="shared" si="110"/>
        <v>6.4702509383646869E+26</v>
      </c>
      <c r="P451" s="41">
        <f t="shared" si="111"/>
        <v>3.0948500982135422E+28</v>
      </c>
      <c r="Q451" s="41">
        <f t="shared" si="112"/>
        <v>23.314647198391615</v>
      </c>
      <c r="R451" s="45">
        <f t="shared" si="113"/>
        <v>47.831994890073695</v>
      </c>
    </row>
    <row r="452" spans="1:18">
      <c r="A452" s="58">
        <f t="shared" si="104"/>
        <v>0.54500000000000037</v>
      </c>
      <c r="B452" s="58">
        <f t="shared" si="105"/>
        <v>6.4499999999999051</v>
      </c>
      <c r="C452" s="58">
        <f t="shared" si="106"/>
        <v>3.2249999999999526</v>
      </c>
      <c r="D452" s="58">
        <f t="shared" si="107"/>
        <v>3.2249999999999526</v>
      </c>
      <c r="E452" s="59">
        <f t="shared" si="100"/>
        <v>3.9702499999999503</v>
      </c>
      <c r="F452" s="50">
        <v>20.010000000000002</v>
      </c>
      <c r="G452" s="60">
        <f t="shared" si="101"/>
        <v>41.29308140624827</v>
      </c>
      <c r="H452" s="39">
        <f t="shared" si="102"/>
        <v>7.1100984335606169E+26</v>
      </c>
      <c r="I452" s="40">
        <f t="shared" si="103"/>
        <v>89.200000000000045</v>
      </c>
      <c r="J452" s="40">
        <v>446</v>
      </c>
      <c r="K452" s="47">
        <f t="shared" si="108"/>
        <v>2230</v>
      </c>
      <c r="L452" s="40">
        <v>1</v>
      </c>
      <c r="N452" s="41">
        <f t="shared" si="109"/>
        <v>2.9079779498268256E+23</v>
      </c>
      <c r="O452" s="41">
        <f t="shared" si="110"/>
        <v>6.484790828113821E+26</v>
      </c>
      <c r="P452" s="41">
        <f t="shared" si="111"/>
        <v>3.5550492167803085E+28</v>
      </c>
      <c r="Q452" s="41">
        <f t="shared" si="112"/>
        <v>26.565588532702591</v>
      </c>
      <c r="R452" s="45">
        <f t="shared" si="113"/>
        <v>54.821339824376992</v>
      </c>
    </row>
    <row r="453" spans="1:18">
      <c r="A453" s="58">
        <f t="shared" si="104"/>
        <v>0.54600000000000037</v>
      </c>
      <c r="B453" s="58">
        <f t="shared" si="105"/>
        <v>6.4599999999999049</v>
      </c>
      <c r="C453" s="58">
        <f t="shared" si="106"/>
        <v>3.2299999999999525</v>
      </c>
      <c r="D453" s="58">
        <f t="shared" si="107"/>
        <v>3.2299999999999525</v>
      </c>
      <c r="E453" s="59">
        <f t="shared" si="100"/>
        <v>3.9811599999999503</v>
      </c>
      <c r="F453" s="50">
        <v>20.010000000000002</v>
      </c>
      <c r="G453" s="60">
        <f t="shared" si="101"/>
        <v>41.535044163998258</v>
      </c>
      <c r="H453" s="39">
        <f t="shared" si="102"/>
        <v>8.1673583744980781E+26</v>
      </c>
      <c r="I453" s="40">
        <f t="shared" si="103"/>
        <v>89.400000000000048</v>
      </c>
      <c r="J453" s="40">
        <v>447</v>
      </c>
      <c r="K453" s="47">
        <f t="shared" si="108"/>
        <v>2235</v>
      </c>
      <c r="L453" s="40">
        <v>1</v>
      </c>
      <c r="N453" s="41">
        <f t="shared" si="109"/>
        <v>2.9079779498268256E+23</v>
      </c>
      <c r="O453" s="41">
        <f t="shared" si="110"/>
        <v>6.4993307178629552E+26</v>
      </c>
      <c r="P453" s="41">
        <f t="shared" si="111"/>
        <v>4.0836791872490387E+28</v>
      </c>
      <c r="Q453" s="41">
        <f t="shared" si="112"/>
        <v>30.270207092916852</v>
      </c>
      <c r="R453" s="45">
        <f t="shared" si="113"/>
        <v>62.832303271248108</v>
      </c>
    </row>
    <row r="454" spans="1:18">
      <c r="A454" s="58">
        <f t="shared" si="104"/>
        <v>0.54700000000000037</v>
      </c>
      <c r="B454" s="58">
        <f t="shared" si="105"/>
        <v>6.4699999999999047</v>
      </c>
      <c r="C454" s="58">
        <f t="shared" si="106"/>
        <v>3.2349999999999524</v>
      </c>
      <c r="D454" s="58">
        <f t="shared" si="107"/>
        <v>3.2349999999999524</v>
      </c>
      <c r="E454" s="59">
        <f t="shared" si="100"/>
        <v>3.9920899999999495</v>
      </c>
      <c r="F454" s="50">
        <v>20.010000000000002</v>
      </c>
      <c r="G454" s="60">
        <f t="shared" si="101"/>
        <v>41.778120070248242</v>
      </c>
      <c r="H454" s="39">
        <f t="shared" si="102"/>
        <v>9.3818311294572007E+26</v>
      </c>
      <c r="I454" s="40">
        <f t="shared" si="103"/>
        <v>89.600000000000051</v>
      </c>
      <c r="J454" s="40">
        <v>448</v>
      </c>
      <c r="K454" s="47">
        <f t="shared" si="108"/>
        <v>2240</v>
      </c>
      <c r="L454" s="40">
        <v>1</v>
      </c>
      <c r="N454" s="41">
        <f t="shared" si="109"/>
        <v>2.9079779498268256E+23</v>
      </c>
      <c r="O454" s="41">
        <f t="shared" si="110"/>
        <v>6.5138706076120893E+26</v>
      </c>
      <c r="P454" s="41">
        <f t="shared" si="111"/>
        <v>4.6909155647286003E+28</v>
      </c>
      <c r="Q454" s="41">
        <f t="shared" si="112"/>
        <v>34.491865452134981</v>
      </c>
      <c r="R454" s="45">
        <f t="shared" si="113"/>
        <v>72.014257686463878</v>
      </c>
    </row>
    <row r="455" spans="1:18">
      <c r="A455" s="58">
        <f t="shared" si="104"/>
        <v>0.54800000000000038</v>
      </c>
      <c r="B455" s="58">
        <f t="shared" si="105"/>
        <v>6.4799999999999045</v>
      </c>
      <c r="C455" s="58">
        <f t="shared" si="106"/>
        <v>3.2399999999999523</v>
      </c>
      <c r="D455" s="58">
        <f t="shared" si="107"/>
        <v>3.2399999999999523</v>
      </c>
      <c r="E455" s="59">
        <f t="shared" si="100"/>
        <v>4.0030399999999497</v>
      </c>
      <c r="F455" s="50">
        <v>20.010000000000002</v>
      </c>
      <c r="G455" s="60">
        <f t="shared" si="101"/>
        <v>42.022312703998232</v>
      </c>
      <c r="H455" s="39">
        <f t="shared" si="102"/>
        <v>1.0776893985267463E+27</v>
      </c>
      <c r="I455" s="40">
        <f t="shared" si="103"/>
        <v>89.800000000000054</v>
      </c>
      <c r="J455" s="40">
        <v>449</v>
      </c>
      <c r="K455" s="47">
        <f t="shared" si="108"/>
        <v>2245</v>
      </c>
      <c r="L455" s="40">
        <v>1</v>
      </c>
      <c r="N455" s="41">
        <f t="shared" si="109"/>
        <v>2.9079779498268256E+23</v>
      </c>
      <c r="O455" s="41">
        <f t="shared" si="110"/>
        <v>6.5284104973612234E+26</v>
      </c>
      <c r="P455" s="41">
        <f t="shared" si="111"/>
        <v>5.388446992633731E+28</v>
      </c>
      <c r="Q455" s="41">
        <f t="shared" si="112"/>
        <v>39.302782588246025</v>
      </c>
      <c r="R455" s="45">
        <f t="shared" si="113"/>
        <v>82.538421792130492</v>
      </c>
    </row>
    <row r="456" spans="1:18">
      <c r="A456" s="58">
        <f t="shared" si="104"/>
        <v>0.54900000000000038</v>
      </c>
      <c r="B456" s="58">
        <f t="shared" si="105"/>
        <v>6.4899999999999043</v>
      </c>
      <c r="C456" s="58">
        <f t="shared" si="106"/>
        <v>3.2449999999999521</v>
      </c>
      <c r="D456" s="58">
        <f t="shared" si="107"/>
        <v>3.2449999999999521</v>
      </c>
      <c r="E456" s="59">
        <f t="shared" ref="E456:E519" si="114">(1-A456)+A456*B456</f>
        <v>4.0140099999999492</v>
      </c>
      <c r="F456" s="50">
        <v>20.010000000000002</v>
      </c>
      <c r="G456" s="60">
        <f t="shared" ref="G456:G519" si="115">E456*C456*D456</f>
        <v>42.26762565024822</v>
      </c>
      <c r="H456" s="39">
        <f t="shared" ref="H456:H519" si="116">POWER($I$1,J456)</f>
        <v>1.2379400392854177E+27</v>
      </c>
      <c r="I456" s="40">
        <f t="shared" ref="I456:I519" si="117">LOG(H456,2)</f>
        <v>90.000000000000057</v>
      </c>
      <c r="J456" s="40">
        <v>450</v>
      </c>
      <c r="K456" s="47">
        <f t="shared" si="108"/>
        <v>2250</v>
      </c>
      <c r="L456" s="40">
        <v>4</v>
      </c>
      <c r="N456" s="41">
        <f t="shared" si="109"/>
        <v>1.1631911799307302E+24</v>
      </c>
      <c r="O456" s="41">
        <f t="shared" si="110"/>
        <v>2.617180154844143E+27</v>
      </c>
      <c r="P456" s="41">
        <f t="shared" si="111"/>
        <v>6.1897001964270879E+28</v>
      </c>
      <c r="Q456" s="41">
        <f t="shared" si="112"/>
        <v>11.196318178815465</v>
      </c>
      <c r="R456" s="45">
        <f t="shared" si="113"/>
        <v>23.650264140092006</v>
      </c>
    </row>
    <row r="457" spans="1:18">
      <c r="A457" s="58">
        <f t="shared" si="104"/>
        <v>0.55000000000000038</v>
      </c>
      <c r="B457" s="58">
        <f t="shared" si="105"/>
        <v>6.4999999999999041</v>
      </c>
      <c r="C457" s="58">
        <f t="shared" si="106"/>
        <v>3.249999999999952</v>
      </c>
      <c r="D457" s="58">
        <f t="shared" si="107"/>
        <v>3.249999999999952</v>
      </c>
      <c r="E457" s="59">
        <f t="shared" si="114"/>
        <v>4.0249999999999488</v>
      </c>
      <c r="F457" s="50">
        <v>20.010000000000002</v>
      </c>
      <c r="G457" s="60">
        <f t="shared" si="115"/>
        <v>42.514062499998204</v>
      </c>
      <c r="H457" s="39">
        <f t="shared" si="116"/>
        <v>1.4220196867121242E+27</v>
      </c>
      <c r="I457" s="40">
        <f t="shared" si="117"/>
        <v>90.200000000000045</v>
      </c>
      <c r="J457" s="40">
        <v>451</v>
      </c>
      <c r="K457" s="47">
        <f t="shared" si="108"/>
        <v>2255</v>
      </c>
      <c r="L457" s="40">
        <v>1</v>
      </c>
      <c r="N457" s="41">
        <f t="shared" si="109"/>
        <v>1.1631911799307302E+24</v>
      </c>
      <c r="O457" s="41">
        <f t="shared" si="110"/>
        <v>2.6229961107437967E+27</v>
      </c>
      <c r="P457" s="41">
        <f t="shared" si="111"/>
        <v>7.1100984335606214E+28</v>
      </c>
      <c r="Q457" s="41">
        <f t="shared" si="112"/>
        <v>12.75828938260579</v>
      </c>
      <c r="R457" s="45">
        <f t="shared" si="113"/>
        <v>27.106782219148727</v>
      </c>
    </row>
    <row r="458" spans="1:18">
      <c r="A458" s="58">
        <f t="shared" si="104"/>
        <v>0.55100000000000038</v>
      </c>
      <c r="B458" s="58">
        <f t="shared" si="105"/>
        <v>6.5099999999999039</v>
      </c>
      <c r="C458" s="58">
        <f t="shared" si="106"/>
        <v>3.2549999999999519</v>
      </c>
      <c r="D458" s="58">
        <f t="shared" si="107"/>
        <v>3.2549999999999519</v>
      </c>
      <c r="E458" s="59">
        <f t="shared" si="114"/>
        <v>4.0360099999999495</v>
      </c>
      <c r="F458" s="50">
        <v>20.010000000000002</v>
      </c>
      <c r="G458" s="60">
        <f t="shared" si="115"/>
        <v>42.761626850248206</v>
      </c>
      <c r="H458" s="39">
        <f t="shared" si="116"/>
        <v>1.6334716748996162E+27</v>
      </c>
      <c r="I458" s="40">
        <f t="shared" si="117"/>
        <v>90.400000000000048</v>
      </c>
      <c r="J458" s="40">
        <v>452</v>
      </c>
      <c r="K458" s="47">
        <f t="shared" si="108"/>
        <v>2260</v>
      </c>
      <c r="L458" s="40">
        <v>1</v>
      </c>
      <c r="N458" s="41">
        <f t="shared" si="109"/>
        <v>1.1631911799307302E+24</v>
      </c>
      <c r="O458" s="41">
        <f t="shared" si="110"/>
        <v>2.6288120666434503E+27</v>
      </c>
      <c r="P458" s="41">
        <f t="shared" si="111"/>
        <v>8.1673583744980809E+28</v>
      </c>
      <c r="Q458" s="41">
        <f t="shared" si="112"/>
        <v>14.538344042484336</v>
      </c>
      <c r="R458" s="45">
        <f t="shared" si="113"/>
        <v>31.06862783434504</v>
      </c>
    </row>
    <row r="459" spans="1:18">
      <c r="A459" s="58">
        <f t="shared" si="104"/>
        <v>0.55200000000000038</v>
      </c>
      <c r="B459" s="58">
        <f t="shared" si="105"/>
        <v>6.5199999999999037</v>
      </c>
      <c r="C459" s="58">
        <f t="shared" si="106"/>
        <v>3.2599999999999518</v>
      </c>
      <c r="D459" s="58">
        <f t="shared" si="107"/>
        <v>3.2599999999999518</v>
      </c>
      <c r="E459" s="59">
        <f t="shared" si="114"/>
        <v>4.0470399999999493</v>
      </c>
      <c r="F459" s="50">
        <v>20.010000000000002</v>
      </c>
      <c r="G459" s="60">
        <f t="shared" si="115"/>
        <v>43.010322303998187</v>
      </c>
      <c r="H459" s="39">
        <f t="shared" si="116"/>
        <v>1.8763662258914404E+27</v>
      </c>
      <c r="I459" s="40">
        <f t="shared" si="117"/>
        <v>90.600000000000051</v>
      </c>
      <c r="J459" s="40">
        <v>453</v>
      </c>
      <c r="K459" s="47">
        <f t="shared" si="108"/>
        <v>2265</v>
      </c>
      <c r="L459" s="40">
        <v>1</v>
      </c>
      <c r="N459" s="41">
        <f t="shared" si="109"/>
        <v>1.1631911799307302E+24</v>
      </c>
      <c r="O459" s="41">
        <f t="shared" si="110"/>
        <v>2.634628022543104E+27</v>
      </c>
      <c r="P459" s="41">
        <f t="shared" si="111"/>
        <v>9.3818311294572024E+28</v>
      </c>
      <c r="Q459" s="41">
        <f t="shared" si="112"/>
        <v>16.566955142915177</v>
      </c>
      <c r="R459" s="45">
        <f t="shared" si="113"/>
        <v>35.609699165050579</v>
      </c>
    </row>
    <row r="460" spans="1:18">
      <c r="A460" s="58">
        <f t="shared" si="104"/>
        <v>0.55300000000000038</v>
      </c>
      <c r="B460" s="58">
        <f t="shared" si="105"/>
        <v>6.5299999999999034</v>
      </c>
      <c r="C460" s="58">
        <f t="shared" si="106"/>
        <v>3.2649999999999517</v>
      </c>
      <c r="D460" s="58">
        <f t="shared" si="107"/>
        <v>3.2649999999999517</v>
      </c>
      <c r="E460" s="59">
        <f t="shared" si="114"/>
        <v>4.0580899999999485</v>
      </c>
      <c r="F460" s="50">
        <v>20.010000000000002</v>
      </c>
      <c r="G460" s="60">
        <f t="shared" si="115"/>
        <v>43.260152470248165</v>
      </c>
      <c r="H460" s="39">
        <f t="shared" si="116"/>
        <v>2.1553787970534931E+27</v>
      </c>
      <c r="I460" s="40">
        <f t="shared" si="117"/>
        <v>90.800000000000054</v>
      </c>
      <c r="J460" s="40">
        <v>454</v>
      </c>
      <c r="K460" s="47">
        <f t="shared" si="108"/>
        <v>2270</v>
      </c>
      <c r="L460" s="40">
        <v>1</v>
      </c>
      <c r="N460" s="41">
        <f t="shared" si="109"/>
        <v>1.1631911799307302E+24</v>
      </c>
      <c r="O460" s="41">
        <f t="shared" si="110"/>
        <v>2.6404439784427576E+27</v>
      </c>
      <c r="P460" s="41">
        <f t="shared" si="111"/>
        <v>1.0776893985267465E+29</v>
      </c>
      <c r="Q460" s="41">
        <f t="shared" si="112"/>
        <v>18.87885695655055</v>
      </c>
      <c r="R460" s="45">
        <f t="shared" si="113"/>
        <v>40.81470416813503</v>
      </c>
    </row>
    <row r="461" spans="1:18">
      <c r="A461" s="58">
        <f t="shared" si="104"/>
        <v>0.55400000000000038</v>
      </c>
      <c r="B461" s="58">
        <f t="shared" si="105"/>
        <v>6.5399999999999032</v>
      </c>
      <c r="C461" s="58">
        <f t="shared" si="106"/>
        <v>3.2699999999999516</v>
      </c>
      <c r="D461" s="58">
        <f t="shared" si="107"/>
        <v>3.2699999999999516</v>
      </c>
      <c r="E461" s="59">
        <f t="shared" si="114"/>
        <v>4.0691599999999486</v>
      </c>
      <c r="F461" s="50">
        <v>20.010000000000002</v>
      </c>
      <c r="G461" s="60">
        <f t="shared" si="115"/>
        <v>43.51112096399816</v>
      </c>
      <c r="H461" s="39">
        <f t="shared" si="116"/>
        <v>2.4758800785708359E+27</v>
      </c>
      <c r="I461" s="40">
        <f t="shared" si="117"/>
        <v>91.000000000000043</v>
      </c>
      <c r="J461" s="40">
        <v>455</v>
      </c>
      <c r="K461" s="47">
        <f t="shared" si="108"/>
        <v>2275</v>
      </c>
      <c r="L461" s="40">
        <v>1</v>
      </c>
      <c r="N461" s="41">
        <f t="shared" si="109"/>
        <v>1.1631911799307302E+24</v>
      </c>
      <c r="O461" s="41">
        <f t="shared" si="110"/>
        <v>2.6462599343424113E+27</v>
      </c>
      <c r="P461" s="41">
        <f t="shared" si="111"/>
        <v>1.2379400392854179E+29</v>
      </c>
      <c r="Q461" s="41">
        <f t="shared" si="112"/>
        <v>21.513641381467124</v>
      </c>
      <c r="R461" s="45">
        <f t="shared" si="113"/>
        <v>46.780742255127059</v>
      </c>
    </row>
    <row r="462" spans="1:18">
      <c r="A462" s="58">
        <f t="shared" si="104"/>
        <v>0.55500000000000038</v>
      </c>
      <c r="B462" s="58">
        <f t="shared" si="105"/>
        <v>6.549999999999903</v>
      </c>
      <c r="C462" s="58">
        <f t="shared" si="106"/>
        <v>3.2749999999999515</v>
      </c>
      <c r="D462" s="58">
        <f t="shared" si="107"/>
        <v>3.2749999999999515</v>
      </c>
      <c r="E462" s="59">
        <f t="shared" si="114"/>
        <v>4.080249999999948</v>
      </c>
      <c r="F462" s="50">
        <v>20.010000000000002</v>
      </c>
      <c r="G462" s="60">
        <f t="shared" si="115"/>
        <v>43.763231406248146</v>
      </c>
      <c r="H462" s="39">
        <f t="shared" si="116"/>
        <v>2.844039373424249E+27</v>
      </c>
      <c r="I462" s="40">
        <f t="shared" si="117"/>
        <v>91.200000000000045</v>
      </c>
      <c r="J462" s="40">
        <v>456</v>
      </c>
      <c r="K462" s="47">
        <f t="shared" si="108"/>
        <v>2280</v>
      </c>
      <c r="L462" s="40">
        <v>1</v>
      </c>
      <c r="N462" s="41">
        <f t="shared" si="109"/>
        <v>1.1631911799307302E+24</v>
      </c>
      <c r="O462" s="41">
        <f t="shared" si="110"/>
        <v>2.6520758902420649E+27</v>
      </c>
      <c r="P462" s="41">
        <f t="shared" si="111"/>
        <v>1.4220196867121245E+29</v>
      </c>
      <c r="Q462" s="41">
        <f t="shared" si="112"/>
        <v>24.516437792515546</v>
      </c>
      <c r="R462" s="45">
        <f t="shared" si="113"/>
        <v>53.619117459807356</v>
      </c>
    </row>
    <row r="463" spans="1:18">
      <c r="A463" s="58">
        <f t="shared" si="104"/>
        <v>0.55600000000000038</v>
      </c>
      <c r="B463" s="58">
        <f t="shared" si="105"/>
        <v>6.5599999999999028</v>
      </c>
      <c r="C463" s="58">
        <f t="shared" si="106"/>
        <v>3.2799999999999514</v>
      </c>
      <c r="D463" s="58">
        <f t="shared" si="107"/>
        <v>3.2799999999999514</v>
      </c>
      <c r="E463" s="59">
        <f t="shared" si="114"/>
        <v>4.0913599999999484</v>
      </c>
      <c r="F463" s="50">
        <v>20.010000000000002</v>
      </c>
      <c r="G463" s="60">
        <f t="shared" si="115"/>
        <v>44.016487423998136</v>
      </c>
      <c r="H463" s="39">
        <f t="shared" si="116"/>
        <v>3.2669433497992334E+27</v>
      </c>
      <c r="I463" s="40">
        <f t="shared" si="117"/>
        <v>91.400000000000048</v>
      </c>
      <c r="J463" s="40">
        <v>457</v>
      </c>
      <c r="K463" s="47">
        <f t="shared" si="108"/>
        <v>2285</v>
      </c>
      <c r="L463" s="40">
        <v>1</v>
      </c>
      <c r="N463" s="41">
        <f t="shared" si="109"/>
        <v>1.1631911799307302E+24</v>
      </c>
      <c r="O463" s="41">
        <f t="shared" si="110"/>
        <v>2.6578918461417186E+27</v>
      </c>
      <c r="P463" s="41">
        <f t="shared" si="111"/>
        <v>1.6334716748996169E+29</v>
      </c>
      <c r="Q463" s="41">
        <f t="shared" si="112"/>
        <v>27.938688110852762</v>
      </c>
      <c r="R463" s="45">
        <f t="shared" si="113"/>
        <v>61.457416985225223</v>
      </c>
    </row>
    <row r="464" spans="1:18">
      <c r="A464" s="58">
        <f t="shared" si="104"/>
        <v>0.55700000000000038</v>
      </c>
      <c r="B464" s="58">
        <f t="shared" si="105"/>
        <v>6.5699999999999026</v>
      </c>
      <c r="C464" s="58">
        <f t="shared" si="106"/>
        <v>3.2849999999999513</v>
      </c>
      <c r="D464" s="58">
        <f t="shared" si="107"/>
        <v>3.2849999999999513</v>
      </c>
      <c r="E464" s="59">
        <f t="shared" si="114"/>
        <v>4.102489999999948</v>
      </c>
      <c r="F464" s="50">
        <v>20.010000000000002</v>
      </c>
      <c r="G464" s="60">
        <f t="shared" si="115"/>
        <v>44.270892650248129</v>
      </c>
      <c r="H464" s="39">
        <f t="shared" si="116"/>
        <v>3.752732451782883E+27</v>
      </c>
      <c r="I464" s="40">
        <f t="shared" si="117"/>
        <v>91.600000000000051</v>
      </c>
      <c r="J464" s="40">
        <v>458</v>
      </c>
      <c r="K464" s="47">
        <f t="shared" si="108"/>
        <v>2290</v>
      </c>
      <c r="L464" s="40">
        <v>1</v>
      </c>
      <c r="N464" s="41">
        <f t="shared" si="109"/>
        <v>1.1631911799307302E+24</v>
      </c>
      <c r="O464" s="41">
        <f t="shared" si="110"/>
        <v>2.6637078020413722E+27</v>
      </c>
      <c r="P464" s="41">
        <f t="shared" si="111"/>
        <v>1.8763662258914415E+29</v>
      </c>
      <c r="Q464" s="41">
        <f t="shared" si="112"/>
        <v>31.83903043713082</v>
      </c>
      <c r="R464" s="45">
        <f t="shared" si="113"/>
        <v>70.4418939815193</v>
      </c>
    </row>
    <row r="465" spans="1:18">
      <c r="A465" s="58">
        <f t="shared" si="104"/>
        <v>0.55800000000000038</v>
      </c>
      <c r="B465" s="58">
        <f t="shared" si="105"/>
        <v>6.5799999999999024</v>
      </c>
      <c r="C465" s="58">
        <f t="shared" si="106"/>
        <v>3.2899999999999512</v>
      </c>
      <c r="D465" s="58">
        <f t="shared" si="107"/>
        <v>3.2899999999999512</v>
      </c>
      <c r="E465" s="59">
        <f t="shared" si="114"/>
        <v>4.1136399999999478</v>
      </c>
      <c r="F465" s="50">
        <v>20.010000000000002</v>
      </c>
      <c r="G465" s="60">
        <f t="shared" si="115"/>
        <v>44.52645072399811</v>
      </c>
      <c r="H465" s="39">
        <f t="shared" si="116"/>
        <v>4.3107575941069867E+27</v>
      </c>
      <c r="I465" s="40">
        <f t="shared" si="117"/>
        <v>91.80000000000004</v>
      </c>
      <c r="J465" s="40">
        <v>459</v>
      </c>
      <c r="K465" s="47">
        <f t="shared" si="108"/>
        <v>2295</v>
      </c>
      <c r="L465" s="40">
        <v>1</v>
      </c>
      <c r="N465" s="41">
        <f t="shared" si="109"/>
        <v>1.1631911799307302E+24</v>
      </c>
      <c r="O465" s="41">
        <f t="shared" si="110"/>
        <v>2.6695237579410259E+27</v>
      </c>
      <c r="P465" s="41">
        <f t="shared" si="111"/>
        <v>2.1553787970534934E+29</v>
      </c>
      <c r="Q465" s="41">
        <f t="shared" si="112"/>
        <v>36.284306465569713</v>
      </c>
      <c r="R465" s="45">
        <f t="shared" si="113"/>
        <v>80.74019909513423</v>
      </c>
    </row>
    <row r="466" spans="1:18">
      <c r="A466" s="58">
        <f t="shared" si="104"/>
        <v>0.55900000000000039</v>
      </c>
      <c r="B466" s="58">
        <f t="shared" si="105"/>
        <v>6.5899999999999022</v>
      </c>
      <c r="C466" s="58">
        <f t="shared" si="106"/>
        <v>3.2949999999999511</v>
      </c>
      <c r="D466" s="58">
        <f t="shared" si="107"/>
        <v>3.2949999999999511</v>
      </c>
      <c r="E466" s="59">
        <f t="shared" si="114"/>
        <v>4.1248099999999477</v>
      </c>
      <c r="F466" s="50">
        <v>20.010000000000002</v>
      </c>
      <c r="G466" s="60">
        <f t="shared" si="115"/>
        <v>44.7831652902481</v>
      </c>
      <c r="H466" s="39">
        <f t="shared" si="116"/>
        <v>4.9517601571416728E+27</v>
      </c>
      <c r="I466" s="40">
        <f t="shared" si="117"/>
        <v>92.000000000000043</v>
      </c>
      <c r="J466" s="40">
        <v>460</v>
      </c>
      <c r="K466" s="47">
        <f t="shared" si="108"/>
        <v>2300</v>
      </c>
      <c r="L466" s="40">
        <v>4</v>
      </c>
      <c r="N466" s="41">
        <f t="shared" si="109"/>
        <v>4.6527647197229209E+24</v>
      </c>
      <c r="O466" s="41">
        <f t="shared" si="110"/>
        <v>1.0701358855362718E+28</v>
      </c>
      <c r="P466" s="41">
        <f t="shared" si="111"/>
        <v>2.4758800785708365E+29</v>
      </c>
      <c r="Q466" s="41">
        <f t="shared" si="112"/>
        <v>10.337677507648467</v>
      </c>
      <c r="R466" s="45">
        <f t="shared" si="113"/>
        <v>23.136127963133497</v>
      </c>
    </row>
    <row r="467" spans="1:18">
      <c r="A467" s="58">
        <f t="shared" si="104"/>
        <v>0.56000000000000039</v>
      </c>
      <c r="B467" s="58">
        <f t="shared" si="105"/>
        <v>6.5999999999999019</v>
      </c>
      <c r="C467" s="58">
        <f t="shared" si="106"/>
        <v>3.299999999999951</v>
      </c>
      <c r="D467" s="58">
        <f t="shared" si="107"/>
        <v>3.299999999999951</v>
      </c>
      <c r="E467" s="59">
        <f t="shared" si="114"/>
        <v>4.1359999999999477</v>
      </c>
      <c r="F467" s="50">
        <v>20.010000000000002</v>
      </c>
      <c r="G467" s="60">
        <f t="shared" si="115"/>
        <v>45.041039999998091</v>
      </c>
      <c r="H467" s="39">
        <f t="shared" si="116"/>
        <v>5.6880787468485001E+27</v>
      </c>
      <c r="I467" s="40">
        <f t="shared" si="117"/>
        <v>92.200000000000045</v>
      </c>
      <c r="J467" s="40">
        <v>461</v>
      </c>
      <c r="K467" s="47">
        <f t="shared" si="108"/>
        <v>2305</v>
      </c>
      <c r="L467" s="40">
        <v>1</v>
      </c>
      <c r="N467" s="41">
        <f t="shared" si="109"/>
        <v>4.6527647197229209E+24</v>
      </c>
      <c r="O467" s="41">
        <f t="shared" si="110"/>
        <v>1.0724622678961333E+28</v>
      </c>
      <c r="P467" s="41">
        <f t="shared" si="111"/>
        <v>2.84403937342425E+29</v>
      </c>
      <c r="Q467" s="41">
        <f t="shared" si="112"/>
        <v>11.781274142938999</v>
      </c>
      <c r="R467" s="45">
        <f t="shared" si="113"/>
        <v>26.518782604850504</v>
      </c>
    </row>
    <row r="468" spans="1:18">
      <c r="A468" s="58">
        <f t="shared" si="104"/>
        <v>0.56100000000000039</v>
      </c>
      <c r="B468" s="58">
        <f t="shared" si="105"/>
        <v>6.6099999999999017</v>
      </c>
      <c r="C468" s="58">
        <f t="shared" si="106"/>
        <v>3.3049999999999509</v>
      </c>
      <c r="D468" s="58">
        <f t="shared" si="107"/>
        <v>3.3049999999999509</v>
      </c>
      <c r="E468" s="59">
        <f t="shared" si="114"/>
        <v>4.147209999999947</v>
      </c>
      <c r="F468" s="50">
        <v>20.010000000000002</v>
      </c>
      <c r="G468" s="60">
        <f t="shared" si="115"/>
        <v>45.300078510248071</v>
      </c>
      <c r="H468" s="39">
        <f t="shared" si="116"/>
        <v>6.533886699598468E+27</v>
      </c>
      <c r="I468" s="40">
        <f t="shared" si="117"/>
        <v>92.400000000000048</v>
      </c>
      <c r="J468" s="40">
        <v>462</v>
      </c>
      <c r="K468" s="47">
        <f t="shared" si="108"/>
        <v>2310</v>
      </c>
      <c r="L468" s="40">
        <v>1</v>
      </c>
      <c r="N468" s="41">
        <f t="shared" si="109"/>
        <v>4.6527647197229209E+24</v>
      </c>
      <c r="O468" s="41">
        <f t="shared" si="110"/>
        <v>1.0747886502559947E+28</v>
      </c>
      <c r="P468" s="41">
        <f t="shared" si="111"/>
        <v>3.2669433497992338E+29</v>
      </c>
      <c r="Q468" s="41">
        <f t="shared" si="112"/>
        <v>13.42661901959657</v>
      </c>
      <c r="R468" s="45">
        <f t="shared" si="113"/>
        <v>30.396146712389534</v>
      </c>
    </row>
    <row r="469" spans="1:18">
      <c r="A469" s="58">
        <f t="shared" si="104"/>
        <v>0.56200000000000039</v>
      </c>
      <c r="B469" s="58">
        <f t="shared" si="105"/>
        <v>6.6199999999999015</v>
      </c>
      <c r="C469" s="58">
        <f t="shared" si="106"/>
        <v>3.3099999999999508</v>
      </c>
      <c r="D469" s="58">
        <f t="shared" si="107"/>
        <v>3.3099999999999508</v>
      </c>
      <c r="E469" s="59">
        <f t="shared" si="114"/>
        <v>4.1584399999999464</v>
      </c>
      <c r="F469" s="50">
        <v>20.010000000000002</v>
      </c>
      <c r="G469" s="60">
        <f t="shared" si="115"/>
        <v>45.560284483998053</v>
      </c>
      <c r="H469" s="39">
        <f t="shared" si="116"/>
        <v>7.5054649035657672E+27</v>
      </c>
      <c r="I469" s="40">
        <f t="shared" si="117"/>
        <v>92.600000000000037</v>
      </c>
      <c r="J469" s="40">
        <v>463</v>
      </c>
      <c r="K469" s="47">
        <f t="shared" si="108"/>
        <v>2315</v>
      </c>
      <c r="L469" s="40">
        <v>1</v>
      </c>
      <c r="N469" s="41">
        <f t="shared" si="109"/>
        <v>4.6527647197229209E+24</v>
      </c>
      <c r="O469" s="41">
        <f t="shared" si="110"/>
        <v>1.0771150326158562E+28</v>
      </c>
      <c r="P469" s="41">
        <f t="shared" si="111"/>
        <v>3.7527324517828838E+29</v>
      </c>
      <c r="Q469" s="41">
        <f t="shared" si="112"/>
        <v>15.301928810195324</v>
      </c>
      <c r="R469" s="45">
        <f t="shared" si="113"/>
        <v>34.840591191723377</v>
      </c>
    </row>
    <row r="470" spans="1:18">
      <c r="A470" s="58">
        <f t="shared" si="104"/>
        <v>0.56300000000000039</v>
      </c>
      <c r="B470" s="58">
        <f t="shared" si="105"/>
        <v>6.6299999999999013</v>
      </c>
      <c r="C470" s="58">
        <f t="shared" si="106"/>
        <v>3.3149999999999507</v>
      </c>
      <c r="D470" s="58">
        <f t="shared" si="107"/>
        <v>3.3149999999999507</v>
      </c>
      <c r="E470" s="59">
        <f t="shared" si="114"/>
        <v>4.1696899999999468</v>
      </c>
      <c r="F470" s="50">
        <v>20.010000000000002</v>
      </c>
      <c r="G470" s="60">
        <f t="shared" si="115"/>
        <v>45.821661590248048</v>
      </c>
      <c r="H470" s="39">
        <f t="shared" si="116"/>
        <v>8.6215151882139778E+27</v>
      </c>
      <c r="I470" s="40">
        <f t="shared" si="117"/>
        <v>92.800000000000054</v>
      </c>
      <c r="J470" s="40">
        <v>464</v>
      </c>
      <c r="K470" s="47">
        <f t="shared" si="108"/>
        <v>2320</v>
      </c>
      <c r="L470" s="40">
        <v>1</v>
      </c>
      <c r="N470" s="41">
        <f t="shared" si="109"/>
        <v>4.6527647197229209E+24</v>
      </c>
      <c r="O470" s="41">
        <f t="shared" si="110"/>
        <v>1.0794414149757177E+28</v>
      </c>
      <c r="P470" s="41">
        <f t="shared" si="111"/>
        <v>4.310757594106989E+29</v>
      </c>
      <c r="Q470" s="41">
        <f t="shared" si="112"/>
        <v>17.439369536130968</v>
      </c>
      <c r="R470" s="45">
        <f t="shared" si="113"/>
        <v>39.935076923132144</v>
      </c>
    </row>
    <row r="471" spans="1:18">
      <c r="A471" s="58">
        <f t="shared" si="104"/>
        <v>0.56400000000000039</v>
      </c>
      <c r="B471" s="58">
        <f t="shared" si="105"/>
        <v>6.6399999999999011</v>
      </c>
      <c r="C471" s="58">
        <f t="shared" si="106"/>
        <v>3.3199999999999505</v>
      </c>
      <c r="D471" s="58">
        <f t="shared" si="107"/>
        <v>3.3199999999999505</v>
      </c>
      <c r="E471" s="59">
        <f t="shared" si="114"/>
        <v>4.1809599999999465</v>
      </c>
      <c r="F471" s="50">
        <v>20.010000000000002</v>
      </c>
      <c r="G471" s="60">
        <f t="shared" si="115"/>
        <v>46.084213503998036</v>
      </c>
      <c r="H471" s="39">
        <f t="shared" si="116"/>
        <v>9.9035203142833501E+27</v>
      </c>
      <c r="I471" s="40">
        <f t="shared" si="117"/>
        <v>93.000000000000043</v>
      </c>
      <c r="J471" s="40">
        <v>465</v>
      </c>
      <c r="K471" s="47">
        <f t="shared" si="108"/>
        <v>2325</v>
      </c>
      <c r="L471" s="40">
        <v>1</v>
      </c>
      <c r="N471" s="41">
        <f t="shared" si="109"/>
        <v>4.6527647197229209E+24</v>
      </c>
      <c r="O471" s="41">
        <f t="shared" si="110"/>
        <v>1.0817677973355791E+28</v>
      </c>
      <c r="P471" s="41">
        <f t="shared" si="111"/>
        <v>4.9517601571416752E+29</v>
      </c>
      <c r="Q471" s="41">
        <f t="shared" si="112"/>
        <v>19.875609740283561</v>
      </c>
      <c r="R471" s="45">
        <f t="shared" si="113"/>
        <v>45.774704787274892</v>
      </c>
    </row>
    <row r="472" spans="1:18">
      <c r="A472" s="58">
        <f t="shared" si="104"/>
        <v>0.56500000000000039</v>
      </c>
      <c r="B472" s="58">
        <f t="shared" si="105"/>
        <v>6.6499999999999009</v>
      </c>
      <c r="C472" s="58">
        <f t="shared" si="106"/>
        <v>3.3249999999999504</v>
      </c>
      <c r="D472" s="58">
        <f t="shared" si="107"/>
        <v>3.3249999999999504</v>
      </c>
      <c r="E472" s="59">
        <f t="shared" si="114"/>
        <v>4.1922499999999463</v>
      </c>
      <c r="F472" s="50">
        <v>20.010000000000002</v>
      </c>
      <c r="G472" s="60">
        <f t="shared" si="115"/>
        <v>46.347943906248027</v>
      </c>
      <c r="H472" s="39">
        <f t="shared" si="116"/>
        <v>1.1376157493697002E+28</v>
      </c>
      <c r="I472" s="40">
        <f t="shared" si="117"/>
        <v>93.200000000000045</v>
      </c>
      <c r="J472" s="40">
        <v>466</v>
      </c>
      <c r="K472" s="47">
        <f t="shared" si="108"/>
        <v>2330</v>
      </c>
      <c r="L472" s="40">
        <v>1</v>
      </c>
      <c r="N472" s="41">
        <f t="shared" si="109"/>
        <v>4.6527647197229209E+24</v>
      </c>
      <c r="O472" s="41">
        <f t="shared" si="110"/>
        <v>1.0840941796954406E+28</v>
      </c>
      <c r="P472" s="41">
        <f t="shared" si="111"/>
        <v>5.6880787468485014E+29</v>
      </c>
      <c r="Q472" s="41">
        <f t="shared" si="112"/>
        <v>22.65245119572532</v>
      </c>
      <c r="R472" s="45">
        <f t="shared" si="113"/>
        <v>52.468492621614097</v>
      </c>
    </row>
    <row r="473" spans="1:18">
      <c r="A473" s="58">
        <f t="shared" si="104"/>
        <v>0.56600000000000039</v>
      </c>
      <c r="B473" s="58">
        <f t="shared" si="105"/>
        <v>6.6599999999999007</v>
      </c>
      <c r="C473" s="58">
        <f t="shared" si="106"/>
        <v>3.3299999999999503</v>
      </c>
      <c r="D473" s="58">
        <f t="shared" si="107"/>
        <v>3.3299999999999503</v>
      </c>
      <c r="E473" s="59">
        <f t="shared" si="114"/>
        <v>4.2035599999999462</v>
      </c>
      <c r="F473" s="50">
        <v>20.010000000000002</v>
      </c>
      <c r="G473" s="60">
        <f t="shared" si="115"/>
        <v>46.612856483998009</v>
      </c>
      <c r="H473" s="39">
        <f t="shared" si="116"/>
        <v>1.306777339919694E+28</v>
      </c>
      <c r="I473" s="40">
        <f t="shared" si="117"/>
        <v>93.400000000000048</v>
      </c>
      <c r="J473" s="40">
        <v>467</v>
      </c>
      <c r="K473" s="47">
        <f t="shared" si="108"/>
        <v>2335</v>
      </c>
      <c r="L473" s="40">
        <v>1</v>
      </c>
      <c r="N473" s="41">
        <f t="shared" si="109"/>
        <v>4.6527647197229209E+24</v>
      </c>
      <c r="O473" s="41">
        <f t="shared" si="110"/>
        <v>1.086420562055302E+28</v>
      </c>
      <c r="P473" s="41">
        <f t="shared" si="111"/>
        <v>6.5338866995984703E+29</v>
      </c>
      <c r="Q473" s="41">
        <f t="shared" si="112"/>
        <v>25.817548025912863</v>
      </c>
      <c r="R473" s="45">
        <f t="shared" si="113"/>
        <v>60.141412338860682</v>
      </c>
    </row>
    <row r="474" spans="1:18">
      <c r="A474" s="58">
        <f t="shared" si="104"/>
        <v>0.56700000000000039</v>
      </c>
      <c r="B474" s="58">
        <f t="shared" si="105"/>
        <v>6.6699999999999005</v>
      </c>
      <c r="C474" s="58">
        <f t="shared" si="106"/>
        <v>3.3349999999999502</v>
      </c>
      <c r="D474" s="58">
        <f t="shared" si="107"/>
        <v>3.3349999999999502</v>
      </c>
      <c r="E474" s="59">
        <f t="shared" si="114"/>
        <v>4.2148899999999454</v>
      </c>
      <c r="F474" s="50">
        <v>20.010000000000002</v>
      </c>
      <c r="G474" s="60">
        <f t="shared" si="115"/>
        <v>46.878954930247993</v>
      </c>
      <c r="H474" s="39">
        <f t="shared" si="116"/>
        <v>1.5010929807131541E+28</v>
      </c>
      <c r="I474" s="40">
        <f t="shared" si="117"/>
        <v>93.600000000000051</v>
      </c>
      <c r="J474" s="40">
        <v>468</v>
      </c>
      <c r="K474" s="47">
        <f t="shared" si="108"/>
        <v>2340</v>
      </c>
      <c r="L474" s="40">
        <v>1</v>
      </c>
      <c r="N474" s="41">
        <f t="shared" si="109"/>
        <v>4.6527647197229209E+24</v>
      </c>
      <c r="O474" s="41">
        <f t="shared" si="110"/>
        <v>1.0887469444151635E+28</v>
      </c>
      <c r="P474" s="41">
        <f t="shared" si="111"/>
        <v>7.5054649035657704E+29</v>
      </c>
      <c r="Q474" s="41">
        <f t="shared" si="112"/>
        <v>29.42522663825477</v>
      </c>
      <c r="R474" s="45">
        <f t="shared" si="113"/>
        <v>68.936725306700552</v>
      </c>
    </row>
    <row r="475" spans="1:18">
      <c r="A475" s="58">
        <f t="shared" si="104"/>
        <v>0.56800000000000039</v>
      </c>
      <c r="B475" s="58">
        <f t="shared" si="105"/>
        <v>6.6799999999999002</v>
      </c>
      <c r="C475" s="58">
        <f t="shared" si="106"/>
        <v>3.3399999999999501</v>
      </c>
      <c r="D475" s="58">
        <f t="shared" si="107"/>
        <v>3.3399999999999501</v>
      </c>
      <c r="E475" s="59">
        <f t="shared" si="114"/>
        <v>4.2262399999999456</v>
      </c>
      <c r="F475" s="50">
        <v>20.010000000000002</v>
      </c>
      <c r="G475" s="60">
        <f t="shared" si="115"/>
        <v>47.146242943997983</v>
      </c>
      <c r="H475" s="39">
        <f t="shared" si="116"/>
        <v>1.724303037642796E+28</v>
      </c>
      <c r="I475" s="40">
        <f t="shared" si="117"/>
        <v>93.80000000000004</v>
      </c>
      <c r="J475" s="40">
        <v>469</v>
      </c>
      <c r="K475" s="47">
        <f t="shared" si="108"/>
        <v>2345</v>
      </c>
      <c r="L475" s="40">
        <v>1</v>
      </c>
      <c r="N475" s="41">
        <f t="shared" si="109"/>
        <v>4.6527647197229209E+24</v>
      </c>
      <c r="O475" s="41">
        <f t="shared" si="110"/>
        <v>1.091073326775025E+28</v>
      </c>
      <c r="P475" s="41">
        <f t="shared" si="111"/>
        <v>8.6215151882139794E+29</v>
      </c>
      <c r="Q475" s="41">
        <f t="shared" si="112"/>
        <v>33.53742061378734</v>
      </c>
      <c r="R475" s="45">
        <f t="shared" si="113"/>
        <v>79.01865966879879</v>
      </c>
    </row>
    <row r="476" spans="1:18">
      <c r="A476" s="58">
        <f t="shared" si="104"/>
        <v>0.56900000000000039</v>
      </c>
      <c r="B476" s="58">
        <f t="shared" si="105"/>
        <v>6.6899999999999</v>
      </c>
      <c r="C476" s="58">
        <f t="shared" si="106"/>
        <v>3.34499999999995</v>
      </c>
      <c r="D476" s="58">
        <f t="shared" si="107"/>
        <v>3.34499999999995</v>
      </c>
      <c r="E476" s="59">
        <f t="shared" si="114"/>
        <v>4.237609999999945</v>
      </c>
      <c r="F476" s="50">
        <v>20.010000000000002</v>
      </c>
      <c r="G476" s="60">
        <f t="shared" si="115"/>
        <v>47.41472423024797</v>
      </c>
      <c r="H476" s="39">
        <f t="shared" si="116"/>
        <v>1.9807040628566705E+28</v>
      </c>
      <c r="I476" s="40">
        <f t="shared" si="117"/>
        <v>94.000000000000057</v>
      </c>
      <c r="J476" s="40">
        <v>470</v>
      </c>
      <c r="K476" s="47">
        <f t="shared" si="108"/>
        <v>2350</v>
      </c>
      <c r="L476" s="40">
        <v>4</v>
      </c>
      <c r="N476" s="41">
        <f t="shared" si="109"/>
        <v>1.8611058878891684E+25</v>
      </c>
      <c r="O476" s="41">
        <f t="shared" si="110"/>
        <v>4.3735988365395457E+28</v>
      </c>
      <c r="P476" s="41">
        <f t="shared" si="111"/>
        <v>9.9035203142833518E+29</v>
      </c>
      <c r="Q476" s="41">
        <f t="shared" si="112"/>
        <v>9.556184170263565</v>
      </c>
      <c r="R476" s="45">
        <f t="shared" si="113"/>
        <v>22.643869921364711</v>
      </c>
    </row>
    <row r="477" spans="1:18">
      <c r="A477" s="58">
        <f t="shared" si="104"/>
        <v>0.5700000000000004</v>
      </c>
      <c r="B477" s="58">
        <f t="shared" si="105"/>
        <v>6.6999999999998998</v>
      </c>
      <c r="C477" s="58">
        <f t="shared" si="106"/>
        <v>3.3499999999999499</v>
      </c>
      <c r="D477" s="58">
        <f t="shared" si="107"/>
        <v>3.3499999999999499</v>
      </c>
      <c r="E477" s="59">
        <f t="shared" si="114"/>
        <v>4.2489999999999446</v>
      </c>
      <c r="F477" s="50">
        <v>20.010000000000002</v>
      </c>
      <c r="G477" s="60">
        <f t="shared" si="115"/>
        <v>47.684402499997951</v>
      </c>
      <c r="H477" s="39">
        <f t="shared" si="116"/>
        <v>2.2752314987394018E+28</v>
      </c>
      <c r="I477" s="40">
        <f t="shared" si="117"/>
        <v>94.200000000000045</v>
      </c>
      <c r="J477" s="40">
        <v>471</v>
      </c>
      <c r="K477" s="47">
        <f t="shared" si="108"/>
        <v>2355</v>
      </c>
      <c r="L477" s="40">
        <v>1</v>
      </c>
      <c r="N477" s="41">
        <f t="shared" si="109"/>
        <v>1.8611058878891684E+25</v>
      </c>
      <c r="O477" s="41">
        <f t="shared" si="110"/>
        <v>4.3829043659789915E+28</v>
      </c>
      <c r="P477" s="41">
        <f t="shared" si="111"/>
        <v>1.137615749369701E+30</v>
      </c>
      <c r="Q477" s="41">
        <f t="shared" si="112"/>
        <v>10.891917541634363</v>
      </c>
      <c r="R477" s="45">
        <f t="shared" si="113"/>
        <v>25.955751127040536</v>
      </c>
    </row>
    <row r="478" spans="1:18">
      <c r="A478" s="58">
        <f t="shared" si="104"/>
        <v>0.5710000000000004</v>
      </c>
      <c r="B478" s="58">
        <f t="shared" si="105"/>
        <v>6.7099999999998996</v>
      </c>
      <c r="C478" s="58">
        <f t="shared" si="106"/>
        <v>3.3549999999999498</v>
      </c>
      <c r="D478" s="58">
        <f t="shared" si="107"/>
        <v>3.3549999999999498</v>
      </c>
      <c r="E478" s="59">
        <f t="shared" si="114"/>
        <v>4.2604099999999452</v>
      </c>
      <c r="F478" s="50">
        <v>20.010000000000002</v>
      </c>
      <c r="G478" s="60">
        <f t="shared" si="115"/>
        <v>47.955281470247947</v>
      </c>
      <c r="H478" s="39">
        <f t="shared" si="116"/>
        <v>2.613554679839389E+28</v>
      </c>
      <c r="I478" s="40">
        <f t="shared" si="117"/>
        <v>94.400000000000063</v>
      </c>
      <c r="J478" s="40">
        <v>472</v>
      </c>
      <c r="K478" s="47">
        <f t="shared" si="108"/>
        <v>2360</v>
      </c>
      <c r="L478" s="40">
        <v>1</v>
      </c>
      <c r="N478" s="41">
        <f t="shared" si="109"/>
        <v>1.8611058878891684E+25</v>
      </c>
      <c r="O478" s="41">
        <f t="shared" si="110"/>
        <v>4.3922098954184373E+28</v>
      </c>
      <c r="P478" s="41">
        <f t="shared" si="111"/>
        <v>1.3067773399196943E+30</v>
      </c>
      <c r="Q478" s="41">
        <f t="shared" si="112"/>
        <v>12.414497724082054</v>
      </c>
      <c r="R478" s="45">
        <f t="shared" si="113"/>
        <v>29.752160553228755</v>
      </c>
    </row>
    <row r="479" spans="1:18">
      <c r="A479" s="58">
        <f t="shared" si="104"/>
        <v>0.5720000000000004</v>
      </c>
      <c r="B479" s="58">
        <f t="shared" si="105"/>
        <v>6.7199999999998994</v>
      </c>
      <c r="C479" s="58">
        <f t="shared" si="106"/>
        <v>3.3599999999999497</v>
      </c>
      <c r="D479" s="58">
        <f t="shared" si="107"/>
        <v>3.3599999999999497</v>
      </c>
      <c r="E479" s="59">
        <f t="shared" si="114"/>
        <v>4.271839999999945</v>
      </c>
      <c r="F479" s="50">
        <v>20.010000000000002</v>
      </c>
      <c r="G479" s="60">
        <f t="shared" si="115"/>
        <v>48.227364863997934</v>
      </c>
      <c r="H479" s="39">
        <f t="shared" si="116"/>
        <v>3.0021859614263099E+28</v>
      </c>
      <c r="I479" s="40">
        <f t="shared" si="117"/>
        <v>94.600000000000051</v>
      </c>
      <c r="J479" s="40">
        <v>473</v>
      </c>
      <c r="K479" s="47">
        <f t="shared" si="108"/>
        <v>2365</v>
      </c>
      <c r="L479" s="40">
        <v>1</v>
      </c>
      <c r="N479" s="41">
        <f t="shared" si="109"/>
        <v>1.8611058878891684E+25</v>
      </c>
      <c r="O479" s="41">
        <f t="shared" si="110"/>
        <v>4.4015154248578832E+28</v>
      </c>
      <c r="P479" s="41">
        <f t="shared" si="111"/>
        <v>1.5010929807131549E+30</v>
      </c>
      <c r="Q479" s="41">
        <f t="shared" si="112"/>
        <v>14.150080867218609</v>
      </c>
      <c r="R479" s="45">
        <f t="shared" si="113"/>
        <v>34.104003640101354</v>
      </c>
    </row>
    <row r="480" spans="1:18">
      <c r="A480" s="58">
        <f t="shared" si="104"/>
        <v>0.5730000000000004</v>
      </c>
      <c r="B480" s="58">
        <f t="shared" si="105"/>
        <v>6.7299999999998992</v>
      </c>
      <c r="C480" s="58">
        <f t="shared" si="106"/>
        <v>3.3649999999999496</v>
      </c>
      <c r="D480" s="58">
        <f t="shared" si="107"/>
        <v>3.3649999999999496</v>
      </c>
      <c r="E480" s="59">
        <f t="shared" si="114"/>
        <v>4.2832899999999441</v>
      </c>
      <c r="F480" s="50">
        <v>20.010000000000002</v>
      </c>
      <c r="G480" s="60">
        <f t="shared" si="115"/>
        <v>48.500656410247913</v>
      </c>
      <c r="H480" s="39">
        <f t="shared" si="116"/>
        <v>3.4486060752855938E+28</v>
      </c>
      <c r="I480" s="40">
        <f t="shared" si="117"/>
        <v>94.80000000000004</v>
      </c>
      <c r="J480" s="40">
        <v>474</v>
      </c>
      <c r="K480" s="47">
        <f t="shared" si="108"/>
        <v>2370</v>
      </c>
      <c r="L480" s="40">
        <v>1</v>
      </c>
      <c r="N480" s="41">
        <f t="shared" si="109"/>
        <v>1.8611058878891684E+25</v>
      </c>
      <c r="O480" s="41">
        <f t="shared" si="110"/>
        <v>4.410820954297329E+28</v>
      </c>
      <c r="P480" s="41">
        <f t="shared" si="111"/>
        <v>1.724303037642797E+30</v>
      </c>
      <c r="Q480" s="41">
        <f t="shared" si="112"/>
        <v>16.128487294398678</v>
      </c>
      <c r="R480" s="45">
        <f t="shared" si="113"/>
        <v>39.092564751758083</v>
      </c>
    </row>
    <row r="481" spans="1:18">
      <c r="A481" s="58">
        <f t="shared" si="104"/>
        <v>0.5740000000000004</v>
      </c>
      <c r="B481" s="58">
        <f t="shared" si="105"/>
        <v>6.739999999999899</v>
      </c>
      <c r="C481" s="58">
        <f t="shared" si="106"/>
        <v>3.3699999999999495</v>
      </c>
      <c r="D481" s="58">
        <f t="shared" si="107"/>
        <v>3.3699999999999495</v>
      </c>
      <c r="E481" s="59">
        <f t="shared" si="114"/>
        <v>4.2947599999999442</v>
      </c>
      <c r="F481" s="50">
        <v>20.010000000000002</v>
      </c>
      <c r="G481" s="60">
        <f t="shared" si="115"/>
        <v>48.775159843997905</v>
      </c>
      <c r="H481" s="39">
        <f t="shared" si="116"/>
        <v>3.9614081257133418E+28</v>
      </c>
      <c r="I481" s="40">
        <f t="shared" si="117"/>
        <v>95.000000000000057</v>
      </c>
      <c r="J481" s="40">
        <v>475</v>
      </c>
      <c r="K481" s="47">
        <f t="shared" si="108"/>
        <v>2375</v>
      </c>
      <c r="L481" s="40">
        <v>1</v>
      </c>
      <c r="N481" s="41">
        <f t="shared" si="109"/>
        <v>1.8611058878891684E+25</v>
      </c>
      <c r="O481" s="41">
        <f t="shared" si="110"/>
        <v>4.4201264837367749E+28</v>
      </c>
      <c r="P481" s="41">
        <f t="shared" si="111"/>
        <v>1.9807040628566709E+30</v>
      </c>
      <c r="Q481" s="41">
        <f t="shared" si="112"/>
        <v>18.383715173274314</v>
      </c>
      <c r="R481" s="45">
        <f t="shared" si="113"/>
        <v>44.811026791753335</v>
      </c>
    </row>
    <row r="482" spans="1:18">
      <c r="A482" s="58">
        <f t="shared" ref="A482:A545" si="118">A481+0.1%</f>
        <v>0.5750000000000004</v>
      </c>
      <c r="B482" s="58">
        <f t="shared" ref="B482:B545" si="119">B481+1%</f>
        <v>6.7499999999998987</v>
      </c>
      <c r="C482" s="58">
        <f t="shared" ref="C482:C545" si="120">C481+0.5%</f>
        <v>3.3749999999999494</v>
      </c>
      <c r="D482" s="58">
        <f t="shared" ref="D482:D545" si="121">D481+0.5%</f>
        <v>3.3749999999999494</v>
      </c>
      <c r="E482" s="59">
        <f t="shared" si="114"/>
        <v>4.3062499999999444</v>
      </c>
      <c r="F482" s="50">
        <v>20.010000000000002</v>
      </c>
      <c r="G482" s="60">
        <f t="shared" si="115"/>
        <v>49.050878906247895</v>
      </c>
      <c r="H482" s="39">
        <f t="shared" si="116"/>
        <v>4.5504629974788045E+28</v>
      </c>
      <c r="I482" s="40">
        <f t="shared" si="117"/>
        <v>95.200000000000045</v>
      </c>
      <c r="J482" s="40">
        <v>476</v>
      </c>
      <c r="K482" s="47">
        <f t="shared" si="108"/>
        <v>2380</v>
      </c>
      <c r="L482" s="40">
        <v>1</v>
      </c>
      <c r="N482" s="41">
        <f t="shared" si="109"/>
        <v>1.8611058878891684E+25</v>
      </c>
      <c r="O482" s="41">
        <f t="shared" si="110"/>
        <v>4.4294320131762207E+28</v>
      </c>
      <c r="P482" s="41">
        <f t="shared" si="111"/>
        <v>2.2752314987394022E+30</v>
      </c>
      <c r="Q482" s="41">
        <f t="shared" si="112"/>
        <v>20.95452624600938</v>
      </c>
      <c r="R482" s="45">
        <f t="shared" si="113"/>
        <v>51.366213364857536</v>
      </c>
    </row>
    <row r="483" spans="1:18">
      <c r="A483" s="58">
        <f t="shared" si="118"/>
        <v>0.5760000000000004</v>
      </c>
      <c r="B483" s="58">
        <f t="shared" si="119"/>
        <v>6.7599999999998985</v>
      </c>
      <c r="C483" s="58">
        <f t="shared" si="120"/>
        <v>3.3799999999999493</v>
      </c>
      <c r="D483" s="58">
        <f t="shared" si="121"/>
        <v>3.3799999999999493</v>
      </c>
      <c r="E483" s="59">
        <f t="shared" si="114"/>
        <v>4.3177599999999439</v>
      </c>
      <c r="F483" s="50">
        <v>20.010000000000002</v>
      </c>
      <c r="G483" s="60">
        <f t="shared" si="115"/>
        <v>49.327817343997879</v>
      </c>
      <c r="H483" s="39">
        <f t="shared" si="116"/>
        <v>5.2271093596787806E+28</v>
      </c>
      <c r="I483" s="40">
        <f t="shared" si="117"/>
        <v>95.400000000000063</v>
      </c>
      <c r="J483" s="40">
        <v>477</v>
      </c>
      <c r="K483" s="47">
        <f t="shared" si="108"/>
        <v>2385</v>
      </c>
      <c r="L483" s="40">
        <v>1</v>
      </c>
      <c r="N483" s="41">
        <f t="shared" si="109"/>
        <v>1.8611058878891684E+25</v>
      </c>
      <c r="O483" s="41">
        <f t="shared" si="110"/>
        <v>4.4387375426156666E+28</v>
      </c>
      <c r="P483" s="41">
        <f t="shared" si="111"/>
        <v>2.6135546798393904E+30</v>
      </c>
      <c r="Q483" s="41">
        <f t="shared" si="112"/>
        <v>23.88511373475054</v>
      </c>
      <c r="R483" s="45">
        <f t="shared" si="113"/>
        <v>58.880586084377285</v>
      </c>
    </row>
    <row r="484" spans="1:18">
      <c r="A484" s="58">
        <f t="shared" si="118"/>
        <v>0.5770000000000004</v>
      </c>
      <c r="B484" s="58">
        <f t="shared" si="119"/>
        <v>6.7699999999998983</v>
      </c>
      <c r="C484" s="58">
        <f t="shared" si="120"/>
        <v>3.3849999999999492</v>
      </c>
      <c r="D484" s="58">
        <f t="shared" si="121"/>
        <v>3.3849999999999492</v>
      </c>
      <c r="E484" s="59">
        <f t="shared" si="114"/>
        <v>4.3292899999999435</v>
      </c>
      <c r="F484" s="50">
        <v>20.010000000000002</v>
      </c>
      <c r="G484" s="60">
        <f t="shared" si="115"/>
        <v>49.605978910247863</v>
      </c>
      <c r="H484" s="39">
        <f t="shared" si="116"/>
        <v>6.0043719228526199E+28</v>
      </c>
      <c r="I484" s="40">
        <f t="shared" si="117"/>
        <v>95.600000000000051</v>
      </c>
      <c r="J484" s="40">
        <v>478</v>
      </c>
      <c r="K484" s="47">
        <f t="shared" si="108"/>
        <v>2390</v>
      </c>
      <c r="L484" s="40">
        <v>1</v>
      </c>
      <c r="N484" s="41">
        <f t="shared" si="109"/>
        <v>1.8611058878891684E+25</v>
      </c>
      <c r="O484" s="41">
        <f t="shared" si="110"/>
        <v>4.4480430720551124E+28</v>
      </c>
      <c r="P484" s="41">
        <f t="shared" si="111"/>
        <v>3.0021859614263098E+30</v>
      </c>
      <c r="Q484" s="41">
        <f t="shared" si="112"/>
        <v>27.225863958891733</v>
      </c>
      <c r="R484" s="45">
        <f t="shared" si="113"/>
        <v>67.494534400702676</v>
      </c>
    </row>
    <row r="485" spans="1:18">
      <c r="A485" s="58">
        <f t="shared" si="118"/>
        <v>0.5780000000000004</v>
      </c>
      <c r="B485" s="58">
        <f t="shared" si="119"/>
        <v>6.7799999999998981</v>
      </c>
      <c r="C485" s="58">
        <f t="shared" si="120"/>
        <v>3.3899999999999491</v>
      </c>
      <c r="D485" s="58">
        <f t="shared" si="121"/>
        <v>3.3899999999999491</v>
      </c>
      <c r="E485" s="59">
        <f t="shared" si="114"/>
        <v>4.3408399999999432</v>
      </c>
      <c r="F485" s="50">
        <v>20.010000000000002</v>
      </c>
      <c r="G485" s="60">
        <f t="shared" si="115"/>
        <v>49.885367363997851</v>
      </c>
      <c r="H485" s="39">
        <f t="shared" si="116"/>
        <v>6.8972121505711902E+28</v>
      </c>
      <c r="I485" s="40">
        <f t="shared" si="117"/>
        <v>95.80000000000004</v>
      </c>
      <c r="J485" s="40">
        <v>479</v>
      </c>
      <c r="K485" s="47">
        <f t="shared" si="108"/>
        <v>2395</v>
      </c>
      <c r="L485" s="40">
        <v>1</v>
      </c>
      <c r="N485" s="41">
        <f t="shared" si="109"/>
        <v>1.8611058878891684E+25</v>
      </c>
      <c r="O485" s="41">
        <f t="shared" si="110"/>
        <v>4.4573486014945582E+28</v>
      </c>
      <c r="P485" s="41">
        <f t="shared" si="111"/>
        <v>3.4486060752855951E+30</v>
      </c>
      <c r="Q485" s="41">
        <f t="shared" si="112"/>
        <v>31.034224821336458</v>
      </c>
      <c r="R485" s="45">
        <f t="shared" si="113"/>
        <v>77.369000803061951</v>
      </c>
    </row>
    <row r="486" spans="1:18">
      <c r="A486" s="58">
        <f t="shared" si="118"/>
        <v>0.5790000000000004</v>
      </c>
      <c r="B486" s="58">
        <f t="shared" si="119"/>
        <v>6.7899999999998979</v>
      </c>
      <c r="C486" s="58">
        <f t="shared" si="120"/>
        <v>3.3949999999999489</v>
      </c>
      <c r="D486" s="58">
        <f t="shared" si="121"/>
        <v>3.3949999999999489</v>
      </c>
      <c r="E486" s="59">
        <f t="shared" si="114"/>
        <v>4.352409999999943</v>
      </c>
      <c r="F486" s="50">
        <v>20.010000000000002</v>
      </c>
      <c r="G486" s="60">
        <f t="shared" si="115"/>
        <v>50.165986470247837</v>
      </c>
      <c r="H486" s="39">
        <f t="shared" si="116"/>
        <v>7.9228162514266888E+28</v>
      </c>
      <c r="I486" s="40">
        <f t="shared" si="117"/>
        <v>96.000000000000057</v>
      </c>
      <c r="J486" s="40">
        <v>480</v>
      </c>
      <c r="K486" s="47">
        <f t="shared" si="108"/>
        <v>2400</v>
      </c>
      <c r="L486" s="40">
        <v>4</v>
      </c>
      <c r="N486" s="41">
        <f t="shared" si="109"/>
        <v>7.4444235515566735E+25</v>
      </c>
      <c r="O486" s="41">
        <f t="shared" si="110"/>
        <v>1.7866616523736016E+29</v>
      </c>
      <c r="P486" s="41">
        <f t="shared" si="111"/>
        <v>3.9614081257133447E+30</v>
      </c>
      <c r="Q486" s="41">
        <f t="shared" si="112"/>
        <v>8.8439240423621559</v>
      </c>
      <c r="R486" s="45">
        <f t="shared" si="113"/>
        <v>22.172122631336304</v>
      </c>
    </row>
    <row r="487" spans="1:18">
      <c r="A487" s="58">
        <f t="shared" si="118"/>
        <v>0.5800000000000004</v>
      </c>
      <c r="B487" s="58">
        <f t="shared" si="119"/>
        <v>6.7999999999998977</v>
      </c>
      <c r="C487" s="58">
        <f t="shared" si="120"/>
        <v>3.3999999999999488</v>
      </c>
      <c r="D487" s="58">
        <f t="shared" si="121"/>
        <v>3.3999999999999488</v>
      </c>
      <c r="E487" s="59">
        <f t="shared" si="114"/>
        <v>4.363999999999943</v>
      </c>
      <c r="F487" s="50">
        <v>20.010000000000002</v>
      </c>
      <c r="G487" s="60">
        <f t="shared" si="115"/>
        <v>50.447839999997825</v>
      </c>
      <c r="H487" s="39">
        <f t="shared" si="116"/>
        <v>9.1009259949576143E+28</v>
      </c>
      <c r="I487" s="40">
        <f t="shared" si="117"/>
        <v>96.200000000000045</v>
      </c>
      <c r="J487" s="40">
        <v>481</v>
      </c>
      <c r="K487" s="47">
        <f t="shared" si="108"/>
        <v>2405</v>
      </c>
      <c r="L487" s="40">
        <v>1</v>
      </c>
      <c r="N487" s="41">
        <f t="shared" si="109"/>
        <v>7.4444235515566735E+25</v>
      </c>
      <c r="O487" s="41">
        <f t="shared" si="110"/>
        <v>1.79038386414938E+29</v>
      </c>
      <c r="P487" s="41">
        <f t="shared" si="111"/>
        <v>4.5504629974788073E+30</v>
      </c>
      <c r="Q487" s="41">
        <f t="shared" si="112"/>
        <v>10.081239786183362</v>
      </c>
      <c r="R487" s="45">
        <f t="shared" si="113"/>
        <v>25.416130521488778</v>
      </c>
    </row>
    <row r="488" spans="1:18">
      <c r="A488" s="58">
        <f t="shared" si="118"/>
        <v>0.58100000000000041</v>
      </c>
      <c r="B488" s="58">
        <f t="shared" si="119"/>
        <v>6.8099999999998975</v>
      </c>
      <c r="C488" s="58">
        <f t="shared" si="120"/>
        <v>3.4049999999999487</v>
      </c>
      <c r="D488" s="58">
        <f t="shared" si="121"/>
        <v>3.4049999999999487</v>
      </c>
      <c r="E488" s="59">
        <f t="shared" si="114"/>
        <v>4.3756099999999432</v>
      </c>
      <c r="F488" s="50">
        <v>20.010000000000002</v>
      </c>
      <c r="G488" s="60">
        <f t="shared" si="115"/>
        <v>50.730931730247818</v>
      </c>
      <c r="H488" s="39">
        <f t="shared" si="116"/>
        <v>1.0454218719357565E+29</v>
      </c>
      <c r="I488" s="40">
        <f t="shared" si="117"/>
        <v>96.400000000000034</v>
      </c>
      <c r="J488" s="40">
        <v>482</v>
      </c>
      <c r="K488" s="47">
        <f t="shared" si="108"/>
        <v>2410</v>
      </c>
      <c r="L488" s="40">
        <v>1</v>
      </c>
      <c r="N488" s="41">
        <f t="shared" si="109"/>
        <v>7.4444235515566735E+25</v>
      </c>
      <c r="O488" s="41">
        <f t="shared" si="110"/>
        <v>1.7941060759251583E+29</v>
      </c>
      <c r="P488" s="41">
        <f t="shared" si="111"/>
        <v>5.2271093596787819E+30</v>
      </c>
      <c r="Q488" s="41">
        <f t="shared" si="112"/>
        <v>11.491791010014586</v>
      </c>
      <c r="R488" s="45">
        <f t="shared" si="113"/>
        <v>29.134895811460549</v>
      </c>
    </row>
    <row r="489" spans="1:18">
      <c r="A489" s="58">
        <f t="shared" si="118"/>
        <v>0.58200000000000041</v>
      </c>
      <c r="B489" s="58">
        <f t="shared" si="119"/>
        <v>6.8199999999998973</v>
      </c>
      <c r="C489" s="58">
        <f t="shared" si="120"/>
        <v>3.4099999999999486</v>
      </c>
      <c r="D489" s="58">
        <f t="shared" si="121"/>
        <v>3.4099999999999486</v>
      </c>
      <c r="E489" s="59">
        <f t="shared" si="114"/>
        <v>4.3872399999999425</v>
      </c>
      <c r="F489" s="50">
        <v>20.010000000000002</v>
      </c>
      <c r="G489" s="60">
        <f t="shared" si="115"/>
        <v>51.015265443997791</v>
      </c>
      <c r="H489" s="39">
        <f t="shared" si="116"/>
        <v>1.2008743845705245E+29</v>
      </c>
      <c r="I489" s="40">
        <f t="shared" si="117"/>
        <v>96.600000000000051</v>
      </c>
      <c r="J489" s="40">
        <v>483</v>
      </c>
      <c r="K489" s="47">
        <f t="shared" si="108"/>
        <v>2415</v>
      </c>
      <c r="L489" s="40">
        <v>1</v>
      </c>
      <c r="N489" s="41">
        <f t="shared" si="109"/>
        <v>7.4444235515566735E+25</v>
      </c>
      <c r="O489" s="41">
        <f t="shared" si="110"/>
        <v>1.7978282877009366E+29</v>
      </c>
      <c r="P489" s="41">
        <f t="shared" si="111"/>
        <v>6.0043719228526231E+30</v>
      </c>
      <c r="Q489" s="41">
        <f t="shared" si="112"/>
        <v>13.099849731528046</v>
      </c>
      <c r="R489" s="45">
        <f t="shared" si="113"/>
        <v>33.397916608215212</v>
      </c>
    </row>
    <row r="490" spans="1:18">
      <c r="A490" s="58">
        <f t="shared" si="118"/>
        <v>0.58300000000000041</v>
      </c>
      <c r="B490" s="58">
        <f t="shared" si="119"/>
        <v>6.829999999999897</v>
      </c>
      <c r="C490" s="58">
        <f t="shared" si="120"/>
        <v>3.4149999999999485</v>
      </c>
      <c r="D490" s="58">
        <f t="shared" si="121"/>
        <v>3.4149999999999485</v>
      </c>
      <c r="E490" s="59">
        <f t="shared" si="114"/>
        <v>4.398889999999942</v>
      </c>
      <c r="F490" s="50">
        <v>20.010000000000002</v>
      </c>
      <c r="G490" s="60">
        <f t="shared" si="115"/>
        <v>51.300844930247777</v>
      </c>
      <c r="H490" s="39">
        <f t="shared" si="116"/>
        <v>1.3794424301142382E+29</v>
      </c>
      <c r="I490" s="40">
        <f t="shared" si="117"/>
        <v>96.80000000000004</v>
      </c>
      <c r="J490" s="40">
        <v>484</v>
      </c>
      <c r="K490" s="47">
        <f t="shared" si="108"/>
        <v>2420</v>
      </c>
      <c r="L490" s="40">
        <v>1</v>
      </c>
      <c r="N490" s="41">
        <f t="shared" si="109"/>
        <v>7.4444235515566735E+25</v>
      </c>
      <c r="O490" s="41">
        <f t="shared" si="110"/>
        <v>1.801550499476715E+29</v>
      </c>
      <c r="P490" s="41">
        <f t="shared" si="111"/>
        <v>6.8972121505711914E+30</v>
      </c>
      <c r="Q490" s="41">
        <f t="shared" si="112"/>
        <v>14.933091109344259</v>
      </c>
      <c r="R490" s="45">
        <f t="shared" si="113"/>
        <v>38.28486713292012</v>
      </c>
    </row>
    <row r="491" spans="1:18">
      <c r="A491" s="58">
        <f t="shared" si="118"/>
        <v>0.58400000000000041</v>
      </c>
      <c r="B491" s="58">
        <f t="shared" si="119"/>
        <v>6.8399999999998968</v>
      </c>
      <c r="C491" s="58">
        <f t="shared" si="120"/>
        <v>3.4199999999999484</v>
      </c>
      <c r="D491" s="58">
        <f t="shared" si="121"/>
        <v>3.4199999999999484</v>
      </c>
      <c r="E491" s="59">
        <f t="shared" si="114"/>
        <v>4.4105599999999425</v>
      </c>
      <c r="F491" s="50">
        <v>20.010000000000002</v>
      </c>
      <c r="G491" s="60">
        <f t="shared" si="115"/>
        <v>51.587673983997774</v>
      </c>
      <c r="H491" s="39">
        <f t="shared" si="116"/>
        <v>1.5845632502853381E+29</v>
      </c>
      <c r="I491" s="40">
        <f t="shared" si="117"/>
        <v>97.000000000000057</v>
      </c>
      <c r="J491" s="40">
        <v>485</v>
      </c>
      <c r="K491" s="47">
        <f t="shared" si="108"/>
        <v>2425</v>
      </c>
      <c r="L491" s="40">
        <v>1</v>
      </c>
      <c r="N491" s="41">
        <f t="shared" si="109"/>
        <v>7.4444235515566735E+25</v>
      </c>
      <c r="O491" s="41">
        <f t="shared" si="110"/>
        <v>1.8052727112524933E+29</v>
      </c>
      <c r="P491" s="41">
        <f t="shared" si="111"/>
        <v>7.9228162514266905E+30</v>
      </c>
      <c r="Q491" s="41">
        <f t="shared" si="112"/>
        <v>17.023070919105233</v>
      </c>
      <c r="R491" s="45">
        <f t="shared" si="113"/>
        <v>43.887088095016196</v>
      </c>
    </row>
    <row r="492" spans="1:18">
      <c r="A492" s="58">
        <f t="shared" si="118"/>
        <v>0.58500000000000041</v>
      </c>
      <c r="B492" s="58">
        <f t="shared" si="119"/>
        <v>6.8499999999998966</v>
      </c>
      <c r="C492" s="58">
        <f t="shared" si="120"/>
        <v>3.4249999999999483</v>
      </c>
      <c r="D492" s="58">
        <f t="shared" si="121"/>
        <v>3.4249999999999483</v>
      </c>
      <c r="E492" s="59">
        <f t="shared" si="114"/>
        <v>4.4222499999999414</v>
      </c>
      <c r="F492" s="50">
        <v>20.010000000000002</v>
      </c>
      <c r="G492" s="60">
        <f t="shared" si="115"/>
        <v>51.875756406247746</v>
      </c>
      <c r="H492" s="39">
        <f t="shared" si="116"/>
        <v>1.8201851989915229E+29</v>
      </c>
      <c r="I492" s="40">
        <f t="shared" si="117"/>
        <v>97.200000000000045</v>
      </c>
      <c r="J492" s="40">
        <v>486</v>
      </c>
      <c r="K492" s="47">
        <f t="shared" si="108"/>
        <v>2430</v>
      </c>
      <c r="L492" s="40">
        <v>1</v>
      </c>
      <c r="N492" s="41">
        <f t="shared" si="109"/>
        <v>7.4444235515566735E+25</v>
      </c>
      <c r="O492" s="41">
        <f t="shared" si="110"/>
        <v>1.8089949230282717E+29</v>
      </c>
      <c r="P492" s="41">
        <f t="shared" si="111"/>
        <v>9.1009259949576146E+30</v>
      </c>
      <c r="Q492" s="41">
        <f t="shared" si="112"/>
        <v>19.405770066428307</v>
      </c>
      <c r="R492" s="45">
        <f t="shared" si="113"/>
        <v>50.309295394387249</v>
      </c>
    </row>
    <row r="493" spans="1:18">
      <c r="A493" s="58">
        <f t="shared" si="118"/>
        <v>0.58600000000000041</v>
      </c>
      <c r="B493" s="58">
        <f t="shared" si="119"/>
        <v>6.8599999999998964</v>
      </c>
      <c r="C493" s="58">
        <f t="shared" si="120"/>
        <v>3.4299999999999482</v>
      </c>
      <c r="D493" s="58">
        <f t="shared" si="121"/>
        <v>3.4299999999999482</v>
      </c>
      <c r="E493" s="59">
        <f t="shared" si="114"/>
        <v>4.4339599999999422</v>
      </c>
      <c r="F493" s="50">
        <v>20.010000000000002</v>
      </c>
      <c r="G493" s="60">
        <f t="shared" si="115"/>
        <v>52.165096003997746</v>
      </c>
      <c r="H493" s="39">
        <f t="shared" si="116"/>
        <v>2.0908437438715136E+29</v>
      </c>
      <c r="I493" s="40">
        <f t="shared" si="117"/>
        <v>97.400000000000048</v>
      </c>
      <c r="J493" s="40">
        <v>487</v>
      </c>
      <c r="K493" s="47">
        <f t="shared" si="108"/>
        <v>2435</v>
      </c>
      <c r="L493" s="40">
        <v>1</v>
      </c>
      <c r="N493" s="41">
        <f t="shared" si="109"/>
        <v>7.4444235515566735E+25</v>
      </c>
      <c r="O493" s="41">
        <f t="shared" si="110"/>
        <v>1.81271713480405E+29</v>
      </c>
      <c r="P493" s="41">
        <f t="shared" si="111"/>
        <v>1.0454218719357568E+31</v>
      </c>
      <c r="Q493" s="41">
        <f t="shared" si="112"/>
        <v>22.122215554761805</v>
      </c>
      <c r="R493" s="45">
        <f t="shared" si="113"/>
        <v>57.671539142192984</v>
      </c>
    </row>
    <row r="494" spans="1:18">
      <c r="A494" s="58">
        <f t="shared" si="118"/>
        <v>0.58700000000000041</v>
      </c>
      <c r="B494" s="58">
        <f t="shared" si="119"/>
        <v>6.8699999999998962</v>
      </c>
      <c r="C494" s="58">
        <f t="shared" si="120"/>
        <v>3.4349999999999481</v>
      </c>
      <c r="D494" s="58">
        <f t="shared" si="121"/>
        <v>3.4349999999999481</v>
      </c>
      <c r="E494" s="59">
        <f t="shared" si="114"/>
        <v>4.4456899999999413</v>
      </c>
      <c r="F494" s="50">
        <v>20.010000000000002</v>
      </c>
      <c r="G494" s="60">
        <f t="shared" si="115"/>
        <v>52.455696590247719</v>
      </c>
      <c r="H494" s="39">
        <f t="shared" si="116"/>
        <v>2.4017487691410501E+29</v>
      </c>
      <c r="I494" s="40">
        <f t="shared" si="117"/>
        <v>97.600000000000051</v>
      </c>
      <c r="J494" s="40">
        <v>488</v>
      </c>
      <c r="K494" s="47">
        <f t="shared" si="108"/>
        <v>2440</v>
      </c>
      <c r="L494" s="40">
        <v>1</v>
      </c>
      <c r="N494" s="41">
        <f t="shared" si="109"/>
        <v>7.4444235515566735E+25</v>
      </c>
      <c r="O494" s="41">
        <f t="shared" si="110"/>
        <v>1.8164393465798283E+29</v>
      </c>
      <c r="P494" s="41">
        <f t="shared" si="111"/>
        <v>1.2008743845705251E+31</v>
      </c>
      <c r="Q494" s="41">
        <f t="shared" si="112"/>
        <v>25.219188650147025</v>
      </c>
      <c r="R494" s="45">
        <f t="shared" si="113"/>
        <v>66.111449679376861</v>
      </c>
    </row>
    <row r="495" spans="1:18">
      <c r="A495" s="58">
        <f t="shared" si="118"/>
        <v>0.58800000000000041</v>
      </c>
      <c r="B495" s="58">
        <f t="shared" si="119"/>
        <v>6.879999999999896</v>
      </c>
      <c r="C495" s="58">
        <f t="shared" si="120"/>
        <v>3.439999999999948</v>
      </c>
      <c r="D495" s="58">
        <f t="shared" si="121"/>
        <v>3.439999999999948</v>
      </c>
      <c r="E495" s="59">
        <f t="shared" si="114"/>
        <v>4.4574399999999414</v>
      </c>
      <c r="F495" s="50">
        <v>20.010000000000002</v>
      </c>
      <c r="G495" s="60">
        <f t="shared" si="115"/>
        <v>52.747561983997713</v>
      </c>
      <c r="H495" s="39">
        <f t="shared" si="116"/>
        <v>2.7588848602284782E+29</v>
      </c>
      <c r="I495" s="40">
        <f t="shared" si="117"/>
        <v>97.800000000000054</v>
      </c>
      <c r="J495" s="40">
        <v>489</v>
      </c>
      <c r="K495" s="47">
        <f t="shared" si="108"/>
        <v>2445</v>
      </c>
      <c r="L495" s="40">
        <v>1</v>
      </c>
      <c r="N495" s="41">
        <f t="shared" si="109"/>
        <v>7.4444235515566735E+25</v>
      </c>
      <c r="O495" s="41">
        <f t="shared" si="110"/>
        <v>1.8201615583556067E+29</v>
      </c>
      <c r="P495" s="41">
        <f t="shared" si="111"/>
        <v>1.3794424301142392E+31</v>
      </c>
      <c r="Q495" s="41">
        <f t="shared" si="112"/>
        <v>28.750032495115992</v>
      </c>
      <c r="R495" s="45">
        <f t="shared" si="113"/>
        <v>75.786812647580163</v>
      </c>
    </row>
    <row r="496" spans="1:18">
      <c r="A496" s="58">
        <f t="shared" si="118"/>
        <v>0.58900000000000041</v>
      </c>
      <c r="B496" s="58">
        <f t="shared" si="119"/>
        <v>6.8899999999998958</v>
      </c>
      <c r="C496" s="58">
        <f t="shared" si="120"/>
        <v>3.4449999999999479</v>
      </c>
      <c r="D496" s="58">
        <f t="shared" si="121"/>
        <v>3.4449999999999479</v>
      </c>
      <c r="E496" s="59">
        <f t="shared" si="114"/>
        <v>4.4692099999999408</v>
      </c>
      <c r="F496" s="50">
        <v>20.010000000000002</v>
      </c>
      <c r="G496" s="60">
        <f t="shared" si="115"/>
        <v>53.040696010247693</v>
      </c>
      <c r="H496" s="39">
        <f t="shared" si="116"/>
        <v>3.1691265005706776E+29</v>
      </c>
      <c r="I496" s="40">
        <f t="shared" si="117"/>
        <v>98.000000000000043</v>
      </c>
      <c r="J496" s="40">
        <v>490</v>
      </c>
      <c r="K496" s="47">
        <f t="shared" si="108"/>
        <v>2450</v>
      </c>
      <c r="L496" s="40">
        <v>4</v>
      </c>
      <c r="N496" s="41">
        <f t="shared" si="109"/>
        <v>2.9777694206226694E+26</v>
      </c>
      <c r="O496" s="41">
        <f t="shared" si="110"/>
        <v>7.29553508052554E+29</v>
      </c>
      <c r="P496" s="41">
        <f t="shared" si="111"/>
        <v>1.5845632502853388E+31</v>
      </c>
      <c r="Q496" s="41">
        <f t="shared" si="112"/>
        <v>8.1938932866588186</v>
      </c>
      <c r="R496" s="45">
        <f t="shared" si="113"/>
        <v>21.719630332737616</v>
      </c>
    </row>
    <row r="497" spans="1:18">
      <c r="A497" s="58">
        <f t="shared" si="118"/>
        <v>0.59000000000000041</v>
      </c>
      <c r="B497" s="58">
        <f t="shared" si="119"/>
        <v>6.8999999999998956</v>
      </c>
      <c r="C497" s="58">
        <f t="shared" si="120"/>
        <v>3.4499999999999478</v>
      </c>
      <c r="D497" s="58">
        <f t="shared" si="121"/>
        <v>3.4499999999999478</v>
      </c>
      <c r="E497" s="59">
        <f t="shared" si="114"/>
        <v>4.4809999999999404</v>
      </c>
      <c r="F497" s="50">
        <v>20.010000000000002</v>
      </c>
      <c r="G497" s="60">
        <f t="shared" si="115"/>
        <v>53.335102499997674</v>
      </c>
      <c r="H497" s="39">
        <f t="shared" si="116"/>
        <v>3.6403703979830478E+29</v>
      </c>
      <c r="I497" s="40">
        <f t="shared" si="117"/>
        <v>98.20000000000006</v>
      </c>
      <c r="J497" s="40">
        <v>491</v>
      </c>
      <c r="K497" s="47">
        <f t="shared" si="108"/>
        <v>2455</v>
      </c>
      <c r="L497" s="40">
        <v>1</v>
      </c>
      <c r="N497" s="41">
        <f t="shared" si="109"/>
        <v>2.9777694206226694E+26</v>
      </c>
      <c r="O497" s="41">
        <f t="shared" si="110"/>
        <v>7.3104239276286533E+29</v>
      </c>
      <c r="P497" s="41">
        <f t="shared" si="111"/>
        <v>1.8201851989915238E+31</v>
      </c>
      <c r="Q497" s="41">
        <f t="shared" si="112"/>
        <v>9.341292494511908</v>
      </c>
      <c r="R497" s="45">
        <f t="shared" si="113"/>
        <v>24.898490388668243</v>
      </c>
    </row>
    <row r="498" spans="1:18">
      <c r="A498" s="58">
        <f t="shared" si="118"/>
        <v>0.59100000000000041</v>
      </c>
      <c r="B498" s="58">
        <f t="shared" si="119"/>
        <v>6.9099999999998953</v>
      </c>
      <c r="C498" s="58">
        <f t="shared" si="120"/>
        <v>3.4549999999999477</v>
      </c>
      <c r="D498" s="58">
        <f t="shared" si="121"/>
        <v>3.4549999999999477</v>
      </c>
      <c r="E498" s="59">
        <f t="shared" si="114"/>
        <v>4.4928099999999409</v>
      </c>
      <c r="F498" s="50">
        <v>20.010000000000002</v>
      </c>
      <c r="G498" s="60">
        <f t="shared" si="115"/>
        <v>53.630785290247665</v>
      </c>
      <c r="H498" s="39">
        <f t="shared" si="116"/>
        <v>4.1816874877430287E+29</v>
      </c>
      <c r="I498" s="40">
        <f t="shared" si="117"/>
        <v>98.400000000000048</v>
      </c>
      <c r="J498" s="40">
        <v>492</v>
      </c>
      <c r="K498" s="47">
        <f t="shared" si="108"/>
        <v>2460</v>
      </c>
      <c r="L498" s="40">
        <v>1</v>
      </c>
      <c r="N498" s="41">
        <f t="shared" si="109"/>
        <v>2.9777694206226694E+26</v>
      </c>
      <c r="O498" s="41">
        <f t="shared" si="110"/>
        <v>7.3253127747317667E+29</v>
      </c>
      <c r="P498" s="41">
        <f t="shared" si="111"/>
        <v>2.0908437438715146E+31</v>
      </c>
      <c r="Q498" s="41">
        <f t="shared" si="112"/>
        <v>10.649478406621391</v>
      </c>
      <c r="R498" s="45">
        <f t="shared" si="113"/>
        <v>28.542723132365847</v>
      </c>
    </row>
    <row r="499" spans="1:18">
      <c r="A499" s="58">
        <f t="shared" si="118"/>
        <v>0.59200000000000041</v>
      </c>
      <c r="B499" s="58">
        <f t="shared" si="119"/>
        <v>6.9199999999998951</v>
      </c>
      <c r="C499" s="58">
        <f t="shared" si="120"/>
        <v>3.4599999999999476</v>
      </c>
      <c r="D499" s="58">
        <f t="shared" si="121"/>
        <v>3.4599999999999476</v>
      </c>
      <c r="E499" s="59">
        <f t="shared" si="114"/>
        <v>4.5046399999999407</v>
      </c>
      <c r="F499" s="50">
        <v>23.475000000000001</v>
      </c>
      <c r="G499" s="60">
        <f t="shared" si="115"/>
        <v>53.927748223997654</v>
      </c>
      <c r="H499" s="39">
        <f t="shared" si="116"/>
        <v>4.8034975382821008E+29</v>
      </c>
      <c r="I499" s="40">
        <f t="shared" si="117"/>
        <v>98.600000000000065</v>
      </c>
      <c r="J499" s="40">
        <v>493</v>
      </c>
      <c r="K499" s="47">
        <f t="shared" si="108"/>
        <v>2465</v>
      </c>
      <c r="L499" s="40">
        <v>1</v>
      </c>
      <c r="N499" s="41">
        <f t="shared" si="109"/>
        <v>2.9777694206226694E+26</v>
      </c>
      <c r="O499" s="41">
        <f t="shared" si="110"/>
        <v>7.34020162183488E+29</v>
      </c>
      <c r="P499" s="41">
        <f t="shared" si="111"/>
        <v>2.4017487691410506E+31</v>
      </c>
      <c r="Q499" s="41">
        <f t="shared" si="112"/>
        <v>14.243374780885226</v>
      </c>
      <c r="R499" s="45">
        <f t="shared" si="113"/>
        <v>32.720474080665227</v>
      </c>
    </row>
    <row r="500" spans="1:18">
      <c r="A500" s="58">
        <f t="shared" si="118"/>
        <v>0.59300000000000042</v>
      </c>
      <c r="B500" s="58">
        <f t="shared" si="119"/>
        <v>6.9299999999998949</v>
      </c>
      <c r="C500" s="58">
        <f t="shared" si="120"/>
        <v>3.4649999999999475</v>
      </c>
      <c r="D500" s="58">
        <f t="shared" si="121"/>
        <v>3.4649999999999475</v>
      </c>
      <c r="E500" s="59">
        <f t="shared" si="114"/>
        <v>4.5164899999999406</v>
      </c>
      <c r="F500" s="50">
        <v>23.475000000000001</v>
      </c>
      <c r="G500" s="60">
        <f t="shared" si="115"/>
        <v>54.225995150247641</v>
      </c>
      <c r="H500" s="39">
        <f t="shared" si="116"/>
        <v>5.517769720456957E+29</v>
      </c>
      <c r="I500" s="40">
        <f t="shared" si="117"/>
        <v>98.800000000000054</v>
      </c>
      <c r="J500" s="40">
        <v>494</v>
      </c>
      <c r="K500" s="47">
        <f t="shared" si="108"/>
        <v>2470</v>
      </c>
      <c r="L500" s="40">
        <v>1</v>
      </c>
      <c r="N500" s="41">
        <f t="shared" si="109"/>
        <v>2.9777694206226694E+26</v>
      </c>
      <c r="O500" s="41">
        <f t="shared" si="110"/>
        <v>7.3550904689379934E+29</v>
      </c>
      <c r="P500" s="41">
        <f t="shared" si="111"/>
        <v>2.7588848602284784E+31</v>
      </c>
      <c r="Q500" s="41">
        <f t="shared" si="112"/>
        <v>16.23841465046932</v>
      </c>
      <c r="R500" s="45">
        <f t="shared" si="113"/>
        <v>37.509869822537148</v>
      </c>
    </row>
    <row r="501" spans="1:18">
      <c r="A501" s="58">
        <f t="shared" si="118"/>
        <v>0.59400000000000042</v>
      </c>
      <c r="B501" s="58">
        <f t="shared" si="119"/>
        <v>6.9399999999998947</v>
      </c>
      <c r="C501" s="58">
        <f t="shared" si="120"/>
        <v>3.4699999999999473</v>
      </c>
      <c r="D501" s="58">
        <f t="shared" si="121"/>
        <v>3.4699999999999473</v>
      </c>
      <c r="E501" s="59">
        <f t="shared" si="114"/>
        <v>4.5283599999999398</v>
      </c>
      <c r="F501" s="50">
        <v>23.475000000000001</v>
      </c>
      <c r="G501" s="60">
        <f t="shared" si="115"/>
        <v>54.525529923997624</v>
      </c>
      <c r="H501" s="39">
        <f t="shared" si="116"/>
        <v>6.3382530011413553E+29</v>
      </c>
      <c r="I501" s="40">
        <f t="shared" si="117"/>
        <v>99.000000000000043</v>
      </c>
      <c r="J501" s="40">
        <v>495</v>
      </c>
      <c r="K501" s="47">
        <f t="shared" ref="K501:K564" si="122">L$4*J501</f>
        <v>2475</v>
      </c>
      <c r="L501" s="40">
        <v>1</v>
      </c>
      <c r="N501" s="41">
        <f t="shared" ref="N501:N564" si="123">L501*N500</f>
        <v>2.9777694206226694E+26</v>
      </c>
      <c r="O501" s="41">
        <f t="shared" ref="O501:O564" si="124">K501*N501</f>
        <v>7.3699793160411067E+29</v>
      </c>
      <c r="P501" s="41">
        <f t="shared" ref="P501:P564" si="125">R$4*POWER($I$1,J501)</f>
        <v>3.1691265005706775E+31</v>
      </c>
      <c r="Q501" s="41">
        <f t="shared" ref="Q501:Q564" si="126">(R501/G501)*F501</f>
        <v>18.513094240192135</v>
      </c>
      <c r="R501" s="45">
        <f t="shared" ref="R501:R564" si="127">P501/(K501*L501*N500)</f>
        <v>43.000480254712855</v>
      </c>
    </row>
    <row r="502" spans="1:18">
      <c r="A502" s="58">
        <f t="shared" si="118"/>
        <v>0.59500000000000042</v>
      </c>
      <c r="B502" s="58">
        <f t="shared" si="119"/>
        <v>6.9499999999998945</v>
      </c>
      <c r="C502" s="58">
        <f t="shared" si="120"/>
        <v>3.4749999999999472</v>
      </c>
      <c r="D502" s="58">
        <f t="shared" si="121"/>
        <v>3.4749999999999472</v>
      </c>
      <c r="E502" s="59">
        <f t="shared" si="114"/>
        <v>4.5402499999999391</v>
      </c>
      <c r="F502" s="50">
        <v>23.475000000000001</v>
      </c>
      <c r="G502" s="60">
        <f t="shared" si="115"/>
        <v>54.826356406247598</v>
      </c>
      <c r="H502" s="39">
        <f t="shared" si="116"/>
        <v>7.2807407959660985E+29</v>
      </c>
      <c r="I502" s="40">
        <f t="shared" si="117"/>
        <v>99.20000000000006</v>
      </c>
      <c r="J502" s="40">
        <v>496</v>
      </c>
      <c r="K502" s="47">
        <f t="shared" si="122"/>
        <v>2480</v>
      </c>
      <c r="L502" s="40">
        <v>1</v>
      </c>
      <c r="N502" s="41">
        <f t="shared" si="123"/>
        <v>2.9777694206226694E+26</v>
      </c>
      <c r="O502" s="41">
        <f t="shared" si="124"/>
        <v>7.3848681631442201E+29</v>
      </c>
      <c r="P502" s="41">
        <f t="shared" si="125"/>
        <v>3.6403703979830494E+31</v>
      </c>
      <c r="Q502" s="41">
        <f t="shared" si="126"/>
        <v>21.106637125815347</v>
      </c>
      <c r="R502" s="45">
        <f t="shared" si="127"/>
        <v>49.294995084016591</v>
      </c>
    </row>
    <row r="503" spans="1:18">
      <c r="A503" s="58">
        <f t="shared" si="118"/>
        <v>0.59600000000000042</v>
      </c>
      <c r="B503" s="58">
        <f t="shared" si="119"/>
        <v>6.9599999999998943</v>
      </c>
      <c r="C503" s="58">
        <f t="shared" si="120"/>
        <v>3.4799999999999471</v>
      </c>
      <c r="D503" s="58">
        <f t="shared" si="121"/>
        <v>3.4799999999999471</v>
      </c>
      <c r="E503" s="59">
        <f t="shared" si="114"/>
        <v>4.5521599999999403</v>
      </c>
      <c r="F503" s="50">
        <v>23.475000000000001</v>
      </c>
      <c r="G503" s="60">
        <f t="shared" si="115"/>
        <v>55.128478463997602</v>
      </c>
      <c r="H503" s="39">
        <f t="shared" si="116"/>
        <v>8.3633749754860601E+29</v>
      </c>
      <c r="I503" s="40">
        <f t="shared" si="117"/>
        <v>99.400000000000048</v>
      </c>
      <c r="J503" s="40">
        <v>497</v>
      </c>
      <c r="K503" s="47">
        <f t="shared" si="122"/>
        <v>2485</v>
      </c>
      <c r="L503" s="40">
        <v>1</v>
      </c>
      <c r="N503" s="41">
        <f t="shared" si="123"/>
        <v>2.9777694206226694E+26</v>
      </c>
      <c r="O503" s="41">
        <f t="shared" si="124"/>
        <v>7.3997570102473334E+29</v>
      </c>
      <c r="P503" s="41">
        <f t="shared" si="125"/>
        <v>4.18168748774303E+31</v>
      </c>
      <c r="Q503" s="41">
        <f t="shared" si="126"/>
        <v>24.063772288365758</v>
      </c>
      <c r="R503" s="45">
        <f t="shared" si="127"/>
        <v>56.511146000498997</v>
      </c>
    </row>
    <row r="504" spans="1:18">
      <c r="A504" s="58">
        <f t="shared" si="118"/>
        <v>0.59700000000000042</v>
      </c>
      <c r="B504" s="58">
        <f t="shared" si="119"/>
        <v>6.9699999999998941</v>
      </c>
      <c r="C504" s="58">
        <f t="shared" si="120"/>
        <v>3.484999999999947</v>
      </c>
      <c r="D504" s="58">
        <f t="shared" si="121"/>
        <v>3.484999999999947</v>
      </c>
      <c r="E504" s="59">
        <f t="shared" si="114"/>
        <v>4.5640899999999389</v>
      </c>
      <c r="F504" s="50">
        <v>23.475000000000001</v>
      </c>
      <c r="G504" s="60">
        <f t="shared" si="115"/>
        <v>55.431899970247578</v>
      </c>
      <c r="H504" s="39">
        <f t="shared" si="116"/>
        <v>9.6069950765642059E+29</v>
      </c>
      <c r="I504" s="40">
        <f t="shared" si="117"/>
        <v>99.600000000000037</v>
      </c>
      <c r="J504" s="40">
        <v>498</v>
      </c>
      <c r="K504" s="47">
        <f t="shared" si="122"/>
        <v>2490</v>
      </c>
      <c r="L504" s="40">
        <v>1</v>
      </c>
      <c r="N504" s="41">
        <f t="shared" si="123"/>
        <v>2.9777694206226694E+26</v>
      </c>
      <c r="O504" s="41">
        <f t="shared" si="124"/>
        <v>7.4146458573504468E+29</v>
      </c>
      <c r="P504" s="41">
        <f t="shared" si="125"/>
        <v>4.8034975382821029E+31</v>
      </c>
      <c r="Q504" s="41">
        <f t="shared" si="126"/>
        <v>27.435507361085861</v>
      </c>
      <c r="R504" s="45">
        <f t="shared" si="127"/>
        <v>64.783910529188603</v>
      </c>
    </row>
    <row r="505" spans="1:18">
      <c r="A505" s="58">
        <f t="shared" si="118"/>
        <v>0.59800000000000042</v>
      </c>
      <c r="B505" s="58">
        <f t="shared" si="119"/>
        <v>6.9799999999998938</v>
      </c>
      <c r="C505" s="58">
        <f t="shared" si="120"/>
        <v>3.4899999999999469</v>
      </c>
      <c r="D505" s="58">
        <f t="shared" si="121"/>
        <v>3.4899999999999469</v>
      </c>
      <c r="E505" s="59">
        <f t="shared" si="114"/>
        <v>4.5760399999999386</v>
      </c>
      <c r="F505" s="50">
        <v>23.475000000000001</v>
      </c>
      <c r="G505" s="60">
        <f t="shared" si="115"/>
        <v>55.736624803997557</v>
      </c>
      <c r="H505" s="39">
        <f t="shared" si="116"/>
        <v>1.1035539440913918E+30</v>
      </c>
      <c r="I505" s="40">
        <f t="shared" si="117"/>
        <v>99.800000000000054</v>
      </c>
      <c r="J505" s="40">
        <v>499</v>
      </c>
      <c r="K505" s="47">
        <f t="shared" si="122"/>
        <v>2495</v>
      </c>
      <c r="L505" s="40">
        <v>1</v>
      </c>
      <c r="N505" s="41">
        <f t="shared" si="123"/>
        <v>2.9777694206226694E+26</v>
      </c>
      <c r="O505" s="41">
        <f t="shared" si="124"/>
        <v>7.4295347044535601E+29</v>
      </c>
      <c r="P505" s="41">
        <f t="shared" si="125"/>
        <v>5.5177697204569594E+31</v>
      </c>
      <c r="Q505" s="41">
        <f t="shared" si="126"/>
        <v>31.280010550781093</v>
      </c>
      <c r="R505" s="45">
        <f t="shared" si="127"/>
        <v>74.268038847027498</v>
      </c>
    </row>
    <row r="506" spans="1:18">
      <c r="A506" s="58">
        <f t="shared" si="118"/>
        <v>0.59900000000000042</v>
      </c>
      <c r="B506" s="58">
        <f t="shared" si="119"/>
        <v>6.9899999999998936</v>
      </c>
      <c r="C506" s="58">
        <f t="shared" si="120"/>
        <v>3.4949999999999468</v>
      </c>
      <c r="D506" s="58">
        <f t="shared" si="121"/>
        <v>3.4949999999999468</v>
      </c>
      <c r="E506" s="59">
        <f t="shared" si="114"/>
        <v>4.5880099999999393</v>
      </c>
      <c r="F506" s="50">
        <v>23.475000000000001</v>
      </c>
      <c r="G506" s="60">
        <f t="shared" si="115"/>
        <v>56.042656850247553</v>
      </c>
      <c r="H506" s="39">
        <f t="shared" si="116"/>
        <v>1.2676506002282719E+30</v>
      </c>
      <c r="I506" s="40">
        <f t="shared" si="117"/>
        <v>100.00000000000004</v>
      </c>
      <c r="J506" s="40">
        <v>500</v>
      </c>
      <c r="K506" s="47">
        <f t="shared" si="122"/>
        <v>2500</v>
      </c>
      <c r="L506" s="40">
        <v>4</v>
      </c>
      <c r="N506" s="41">
        <f t="shared" si="123"/>
        <v>1.1911077682490678E+27</v>
      </c>
      <c r="O506" s="41">
        <f t="shared" si="124"/>
        <v>2.9777694206226694E+30</v>
      </c>
      <c r="P506" s="41">
        <f t="shared" si="125"/>
        <v>6.3382530011413596E+31</v>
      </c>
      <c r="Q506" s="41">
        <f t="shared" si="126"/>
        <v>8.915904129152441</v>
      </c>
      <c r="R506" s="45">
        <f t="shared" si="127"/>
        <v>21.285237726082876</v>
      </c>
    </row>
    <row r="507" spans="1:18">
      <c r="A507" s="58">
        <f t="shared" si="118"/>
        <v>0.60000000000000042</v>
      </c>
      <c r="B507" s="58">
        <f t="shared" si="119"/>
        <v>6.9999999999998934</v>
      </c>
      <c r="C507" s="58">
        <f t="shared" si="120"/>
        <v>3.4999999999999467</v>
      </c>
      <c r="D507" s="58">
        <f t="shared" si="121"/>
        <v>3.4999999999999467</v>
      </c>
      <c r="E507" s="59">
        <f t="shared" si="114"/>
        <v>4.5999999999999384</v>
      </c>
      <c r="F507" s="50">
        <v>23.475000000000001</v>
      </c>
      <c r="G507" s="60">
        <f t="shared" si="115"/>
        <v>56.349999999997529</v>
      </c>
      <c r="H507" s="39">
        <f t="shared" si="116"/>
        <v>1.4561481591932197E+30</v>
      </c>
      <c r="I507" s="40">
        <f t="shared" si="117"/>
        <v>100.20000000000006</v>
      </c>
      <c r="J507" s="40">
        <v>501</v>
      </c>
      <c r="K507" s="47">
        <f t="shared" si="122"/>
        <v>2505</v>
      </c>
      <c r="L507" s="40">
        <v>1</v>
      </c>
      <c r="N507" s="41">
        <f t="shared" si="123"/>
        <v>1.1911077682490678E+27</v>
      </c>
      <c r="O507" s="41">
        <f t="shared" si="124"/>
        <v>2.9837249594639147E+30</v>
      </c>
      <c r="P507" s="41">
        <f t="shared" si="125"/>
        <v>7.2807407959660989E+31</v>
      </c>
      <c r="Q507" s="41">
        <f t="shared" si="126"/>
        <v>10.165493409990679</v>
      </c>
      <c r="R507" s="45">
        <f t="shared" si="127"/>
        <v>24.401514532607013</v>
      </c>
    </row>
    <row r="508" spans="1:18">
      <c r="A508" s="58">
        <f t="shared" si="118"/>
        <v>0.60100000000000042</v>
      </c>
      <c r="B508" s="58">
        <f t="shared" si="119"/>
        <v>7.0099999999998932</v>
      </c>
      <c r="C508" s="58">
        <f t="shared" si="120"/>
        <v>3.5049999999999466</v>
      </c>
      <c r="D508" s="58">
        <f t="shared" si="121"/>
        <v>3.5049999999999466</v>
      </c>
      <c r="E508" s="59">
        <f t="shared" si="114"/>
        <v>4.6120099999999375</v>
      </c>
      <c r="F508" s="50">
        <v>23.475000000000001</v>
      </c>
      <c r="G508" s="60">
        <f t="shared" si="115"/>
        <v>56.658658150247511</v>
      </c>
      <c r="H508" s="39">
        <f t="shared" si="116"/>
        <v>1.6726749950972123E+30</v>
      </c>
      <c r="I508" s="40">
        <f t="shared" si="117"/>
        <v>100.40000000000005</v>
      </c>
      <c r="J508" s="40">
        <v>502</v>
      </c>
      <c r="K508" s="47">
        <f t="shared" si="122"/>
        <v>2510</v>
      </c>
      <c r="L508" s="40">
        <v>1</v>
      </c>
      <c r="N508" s="41">
        <f t="shared" si="123"/>
        <v>1.1911077682490678E+27</v>
      </c>
      <c r="O508" s="41">
        <f t="shared" si="124"/>
        <v>2.9896804983051601E+30</v>
      </c>
      <c r="P508" s="41">
        <f t="shared" si="125"/>
        <v>8.3633749754860618E+31</v>
      </c>
      <c r="Q508" s="41">
        <f t="shared" si="126"/>
        <v>11.590338143123063</v>
      </c>
      <c r="R508" s="45">
        <f t="shared" si="127"/>
        <v>27.974142990286861</v>
      </c>
    </row>
    <row r="509" spans="1:18">
      <c r="A509" s="58">
        <f t="shared" si="118"/>
        <v>0.60200000000000042</v>
      </c>
      <c r="B509" s="58">
        <f t="shared" si="119"/>
        <v>7.019999999999893</v>
      </c>
      <c r="C509" s="58">
        <f t="shared" si="120"/>
        <v>3.5099999999999465</v>
      </c>
      <c r="D509" s="58">
        <f t="shared" si="121"/>
        <v>3.5099999999999465</v>
      </c>
      <c r="E509" s="59">
        <f t="shared" si="114"/>
        <v>4.6240399999999386</v>
      </c>
      <c r="F509" s="50">
        <v>23.475000000000001</v>
      </c>
      <c r="G509" s="60">
        <f t="shared" si="115"/>
        <v>56.968635203997501</v>
      </c>
      <c r="H509" s="39">
        <f t="shared" si="116"/>
        <v>1.9213990153128423E+30</v>
      </c>
      <c r="I509" s="40">
        <f t="shared" si="117"/>
        <v>100.60000000000005</v>
      </c>
      <c r="J509" s="40">
        <v>503</v>
      </c>
      <c r="K509" s="47">
        <f t="shared" si="122"/>
        <v>2515</v>
      </c>
      <c r="L509" s="40">
        <v>1</v>
      </c>
      <c r="N509" s="41">
        <f t="shared" si="123"/>
        <v>1.1911077682490678E+27</v>
      </c>
      <c r="O509" s="41">
        <f t="shared" si="124"/>
        <v>2.9956360371464054E+30</v>
      </c>
      <c r="P509" s="41">
        <f t="shared" si="125"/>
        <v>9.6069950765642113E+31</v>
      </c>
      <c r="Q509" s="41">
        <f t="shared" si="126"/>
        <v>13.215034687058957</v>
      </c>
      <c r="R509" s="45">
        <f t="shared" si="127"/>
        <v>32.069967637709688</v>
      </c>
    </row>
    <row r="510" spans="1:18">
      <c r="A510" s="58">
        <f t="shared" si="118"/>
        <v>0.60300000000000042</v>
      </c>
      <c r="B510" s="58">
        <f t="shared" si="119"/>
        <v>7.0299999999998928</v>
      </c>
      <c r="C510" s="58">
        <f t="shared" si="120"/>
        <v>3.5149999999999464</v>
      </c>
      <c r="D510" s="58">
        <f t="shared" si="121"/>
        <v>3.5149999999999464</v>
      </c>
      <c r="E510" s="59">
        <f t="shared" si="114"/>
        <v>4.6360899999999381</v>
      </c>
      <c r="F510" s="50">
        <v>23.475000000000001</v>
      </c>
      <c r="G510" s="60">
        <f t="shared" si="115"/>
        <v>57.279935070247483</v>
      </c>
      <c r="H510" s="39">
        <f t="shared" si="116"/>
        <v>2.2071078881827845E+30</v>
      </c>
      <c r="I510" s="40">
        <f t="shared" si="117"/>
        <v>100.80000000000005</v>
      </c>
      <c r="J510" s="40">
        <v>504</v>
      </c>
      <c r="K510" s="47">
        <f t="shared" si="122"/>
        <v>2520</v>
      </c>
      <c r="L510" s="40">
        <v>1</v>
      </c>
      <c r="N510" s="41">
        <f t="shared" si="123"/>
        <v>1.1911077682490678E+27</v>
      </c>
      <c r="O510" s="41">
        <f t="shared" si="124"/>
        <v>3.0015915759876507E+30</v>
      </c>
      <c r="P510" s="41">
        <f t="shared" si="125"/>
        <v>1.1035539440913922E+32</v>
      </c>
      <c r="Q510" s="41">
        <f t="shared" si="126"/>
        <v>15.067633684703232</v>
      </c>
      <c r="R510" s="45">
        <f t="shared" si="127"/>
        <v>36.765626373677314</v>
      </c>
    </row>
    <row r="511" spans="1:18">
      <c r="A511" s="58">
        <f t="shared" si="118"/>
        <v>0.60400000000000043</v>
      </c>
      <c r="B511" s="58">
        <f t="shared" si="119"/>
        <v>7.0399999999998926</v>
      </c>
      <c r="C511" s="58">
        <f t="shared" si="120"/>
        <v>3.5199999999999463</v>
      </c>
      <c r="D511" s="58">
        <f t="shared" si="121"/>
        <v>3.5199999999999463</v>
      </c>
      <c r="E511" s="59">
        <f t="shared" si="114"/>
        <v>4.6481599999999377</v>
      </c>
      <c r="F511" s="50">
        <v>23.475000000000001</v>
      </c>
      <c r="G511" s="60">
        <f t="shared" si="115"/>
        <v>57.592561663997472</v>
      </c>
      <c r="H511" s="39">
        <f t="shared" si="116"/>
        <v>2.5353012004565449E+30</v>
      </c>
      <c r="I511" s="40">
        <f t="shared" si="117"/>
        <v>101.00000000000004</v>
      </c>
      <c r="J511" s="40">
        <v>505</v>
      </c>
      <c r="K511" s="47">
        <f t="shared" si="122"/>
        <v>2525</v>
      </c>
      <c r="L511" s="40">
        <v>1</v>
      </c>
      <c r="N511" s="41">
        <f t="shared" si="123"/>
        <v>1.1911077682490678E+27</v>
      </c>
      <c r="O511" s="41">
        <f t="shared" si="124"/>
        <v>3.0075471148288961E+30</v>
      </c>
      <c r="P511" s="41">
        <f t="shared" si="125"/>
        <v>1.2676506002282725E+32</v>
      </c>
      <c r="Q511" s="41">
        <f t="shared" si="126"/>
        <v>17.180125493348402</v>
      </c>
      <c r="R511" s="45">
        <f t="shared" si="127"/>
        <v>42.148985596203737</v>
      </c>
    </row>
    <row r="512" spans="1:18">
      <c r="A512" s="58">
        <f t="shared" si="118"/>
        <v>0.60500000000000043</v>
      </c>
      <c r="B512" s="58">
        <f t="shared" si="119"/>
        <v>7.0499999999998924</v>
      </c>
      <c r="C512" s="58">
        <f t="shared" si="120"/>
        <v>3.5249999999999462</v>
      </c>
      <c r="D512" s="58">
        <f t="shared" si="121"/>
        <v>3.5249999999999462</v>
      </c>
      <c r="E512" s="59">
        <f t="shared" si="114"/>
        <v>4.6602499999999374</v>
      </c>
      <c r="F512" s="50">
        <v>23.475000000000001</v>
      </c>
      <c r="G512" s="60">
        <f t="shared" si="115"/>
        <v>57.906518906247449</v>
      </c>
      <c r="H512" s="39">
        <f t="shared" si="116"/>
        <v>2.9122963183864405E+30</v>
      </c>
      <c r="I512" s="40">
        <f t="shared" si="117"/>
        <v>101.20000000000005</v>
      </c>
      <c r="J512" s="40">
        <v>506</v>
      </c>
      <c r="K512" s="47">
        <f t="shared" si="122"/>
        <v>2530</v>
      </c>
      <c r="L512" s="40">
        <v>1</v>
      </c>
      <c r="N512" s="41">
        <f t="shared" si="123"/>
        <v>1.1911077682490678E+27</v>
      </c>
      <c r="O512" s="41">
        <f t="shared" si="124"/>
        <v>3.0135026536701414E+30</v>
      </c>
      <c r="P512" s="41">
        <f t="shared" si="125"/>
        <v>1.4561481591932203E+32</v>
      </c>
      <c r="Q512" s="41">
        <f t="shared" si="126"/>
        <v>19.588993875227533</v>
      </c>
      <c r="R512" s="45">
        <f t="shared" si="127"/>
        <v>48.320785695004417</v>
      </c>
    </row>
    <row r="513" spans="1:18">
      <c r="A513" s="58">
        <f t="shared" si="118"/>
        <v>0.60600000000000043</v>
      </c>
      <c r="B513" s="58">
        <f t="shared" si="119"/>
        <v>7.0599999999998921</v>
      </c>
      <c r="C513" s="58">
        <f t="shared" si="120"/>
        <v>3.5299999999999461</v>
      </c>
      <c r="D513" s="58">
        <f t="shared" si="121"/>
        <v>3.5299999999999461</v>
      </c>
      <c r="E513" s="59">
        <f t="shared" si="114"/>
        <v>4.6723599999999372</v>
      </c>
      <c r="F513" s="50">
        <v>23.475000000000001</v>
      </c>
      <c r="G513" s="60">
        <f t="shared" si="115"/>
        <v>58.221810723997436</v>
      </c>
      <c r="H513" s="39">
        <f t="shared" si="116"/>
        <v>3.3453499901944257E+30</v>
      </c>
      <c r="I513" s="40">
        <f t="shared" si="117"/>
        <v>101.40000000000005</v>
      </c>
      <c r="J513" s="40">
        <v>507</v>
      </c>
      <c r="K513" s="47">
        <f t="shared" si="122"/>
        <v>2535</v>
      </c>
      <c r="L513" s="40">
        <v>1</v>
      </c>
      <c r="N513" s="41">
        <f t="shared" si="123"/>
        <v>1.1911077682490678E+27</v>
      </c>
      <c r="O513" s="41">
        <f t="shared" si="124"/>
        <v>3.0194581925113868E+30</v>
      </c>
      <c r="P513" s="41">
        <f t="shared" si="125"/>
        <v>1.6726749950972127E+32</v>
      </c>
      <c r="Q513" s="41">
        <f t="shared" si="126"/>
        <v>22.335847553278562</v>
      </c>
      <c r="R513" s="45">
        <f t="shared" si="127"/>
        <v>55.396527736189377</v>
      </c>
    </row>
    <row r="514" spans="1:18">
      <c r="A514" s="58">
        <f t="shared" si="118"/>
        <v>0.60700000000000043</v>
      </c>
      <c r="B514" s="58">
        <f t="shared" si="119"/>
        <v>7.0699999999998919</v>
      </c>
      <c r="C514" s="58">
        <f t="shared" si="120"/>
        <v>3.534999999999946</v>
      </c>
      <c r="D514" s="58">
        <f t="shared" si="121"/>
        <v>3.534999999999946</v>
      </c>
      <c r="E514" s="59">
        <f t="shared" si="114"/>
        <v>4.6844899999999372</v>
      </c>
      <c r="F514" s="50">
        <v>23.475000000000001</v>
      </c>
      <c r="G514" s="60">
        <f t="shared" si="115"/>
        <v>58.538441050247428</v>
      </c>
      <c r="H514" s="39">
        <f t="shared" si="116"/>
        <v>3.8427980306256846E+30</v>
      </c>
      <c r="I514" s="40">
        <f t="shared" si="117"/>
        <v>101.60000000000005</v>
      </c>
      <c r="J514" s="40">
        <v>508</v>
      </c>
      <c r="K514" s="47">
        <f t="shared" si="122"/>
        <v>2540</v>
      </c>
      <c r="L514" s="40">
        <v>1</v>
      </c>
      <c r="N514" s="41">
        <f t="shared" si="123"/>
        <v>1.1911077682490678E+27</v>
      </c>
      <c r="O514" s="41">
        <f t="shared" si="124"/>
        <v>3.0254137313526321E+30</v>
      </c>
      <c r="P514" s="41">
        <f t="shared" si="125"/>
        <v>1.9213990153128423E+32</v>
      </c>
      <c r="Q514" s="41">
        <f t="shared" si="126"/>
        <v>25.468140589016222</v>
      </c>
      <c r="R514" s="45">
        <f t="shared" si="127"/>
        <v>63.508636699873904</v>
      </c>
    </row>
    <row r="515" spans="1:18">
      <c r="A515" s="58">
        <f t="shared" si="118"/>
        <v>0.60800000000000043</v>
      </c>
      <c r="B515" s="58">
        <f t="shared" si="119"/>
        <v>7.0799999999998917</v>
      </c>
      <c r="C515" s="58">
        <f t="shared" si="120"/>
        <v>3.5399999999999459</v>
      </c>
      <c r="D515" s="58">
        <f t="shared" si="121"/>
        <v>3.5399999999999459</v>
      </c>
      <c r="E515" s="59">
        <f t="shared" si="114"/>
        <v>4.6966399999999364</v>
      </c>
      <c r="F515" s="50">
        <v>23.475000000000001</v>
      </c>
      <c r="G515" s="60">
        <f t="shared" si="115"/>
        <v>58.8564138239974</v>
      </c>
      <c r="H515" s="39">
        <f t="shared" si="116"/>
        <v>4.4142157763655696E+30</v>
      </c>
      <c r="I515" s="40">
        <f t="shared" si="117"/>
        <v>101.80000000000005</v>
      </c>
      <c r="J515" s="40">
        <v>509</v>
      </c>
      <c r="K515" s="47">
        <f t="shared" si="122"/>
        <v>2545</v>
      </c>
      <c r="L515" s="40">
        <v>1</v>
      </c>
      <c r="N515" s="41">
        <f t="shared" si="123"/>
        <v>1.1911077682490678E+27</v>
      </c>
      <c r="O515" s="41">
        <f t="shared" si="124"/>
        <v>3.0313692701938774E+30</v>
      </c>
      <c r="P515" s="41">
        <f t="shared" si="125"/>
        <v>2.2071078881827849E+32</v>
      </c>
      <c r="Q515" s="41">
        <f t="shared" si="126"/>
        <v>29.039994082150486</v>
      </c>
      <c r="R515" s="45">
        <f t="shared" si="127"/>
        <v>72.808941816634061</v>
      </c>
    </row>
    <row r="516" spans="1:18">
      <c r="A516" s="58">
        <f t="shared" si="118"/>
        <v>0.60900000000000043</v>
      </c>
      <c r="B516" s="58">
        <f t="shared" si="119"/>
        <v>7.0899999999998915</v>
      </c>
      <c r="C516" s="58">
        <f t="shared" si="120"/>
        <v>3.5449999999999458</v>
      </c>
      <c r="D516" s="58">
        <f t="shared" si="121"/>
        <v>3.5449999999999458</v>
      </c>
      <c r="E516" s="59">
        <f t="shared" si="114"/>
        <v>4.7088099999999358</v>
      </c>
      <c r="F516" s="50">
        <v>23.475000000000001</v>
      </c>
      <c r="G516" s="60">
        <f t="shared" si="115"/>
        <v>59.175732990247383</v>
      </c>
      <c r="H516" s="39">
        <f t="shared" si="116"/>
        <v>5.0706024009130899E+30</v>
      </c>
      <c r="I516" s="40">
        <f t="shared" si="117"/>
        <v>102.00000000000006</v>
      </c>
      <c r="J516" s="40">
        <v>510</v>
      </c>
      <c r="K516" s="47">
        <f t="shared" si="122"/>
        <v>2550</v>
      </c>
      <c r="L516" s="40">
        <v>3</v>
      </c>
      <c r="N516" s="41">
        <f t="shared" si="123"/>
        <v>3.5733233047472033E+27</v>
      </c>
      <c r="O516" s="41">
        <f t="shared" si="124"/>
        <v>9.1119744271053683E+30</v>
      </c>
      <c r="P516" s="41">
        <f t="shared" si="125"/>
        <v>2.5353012004565449E+32</v>
      </c>
      <c r="Q516" s="41">
        <f t="shared" si="126"/>
        <v>11.037711150559989</v>
      </c>
      <c r="R516" s="45">
        <f t="shared" si="127"/>
        <v>27.823840164814232</v>
      </c>
    </row>
    <row r="517" spans="1:18">
      <c r="A517" s="58">
        <f t="shared" si="118"/>
        <v>0.61000000000000043</v>
      </c>
      <c r="B517" s="58">
        <f t="shared" si="119"/>
        <v>7.0999999999998913</v>
      </c>
      <c r="C517" s="58">
        <f t="shared" si="120"/>
        <v>3.5499999999999456</v>
      </c>
      <c r="D517" s="58">
        <f t="shared" si="121"/>
        <v>3.5499999999999456</v>
      </c>
      <c r="E517" s="59">
        <f t="shared" si="114"/>
        <v>4.7209999999999361</v>
      </c>
      <c r="F517" s="50">
        <v>23.475000000000001</v>
      </c>
      <c r="G517" s="60">
        <f t="shared" si="115"/>
        <v>59.49640249999738</v>
      </c>
      <c r="H517" s="39">
        <f t="shared" si="116"/>
        <v>5.8245926367728833E+30</v>
      </c>
      <c r="I517" s="40">
        <f t="shared" si="117"/>
        <v>102.20000000000005</v>
      </c>
      <c r="J517" s="40">
        <v>511</v>
      </c>
      <c r="K517" s="47">
        <f t="shared" si="122"/>
        <v>2555</v>
      </c>
      <c r="L517" s="40">
        <v>1</v>
      </c>
      <c r="N517" s="41">
        <f t="shared" si="123"/>
        <v>3.5733233047472033E+27</v>
      </c>
      <c r="O517" s="41">
        <f t="shared" si="124"/>
        <v>9.1298410436291043E+30</v>
      </c>
      <c r="P517" s="41">
        <f t="shared" si="125"/>
        <v>2.9122963183864417E+32</v>
      </c>
      <c r="Q517" s="41">
        <f t="shared" si="126"/>
        <v>12.585985855421738</v>
      </c>
      <c r="R517" s="45">
        <f t="shared" si="127"/>
        <v>31.89865304849608</v>
      </c>
    </row>
    <row r="518" spans="1:18">
      <c r="A518" s="58">
        <f t="shared" si="118"/>
        <v>0.61100000000000043</v>
      </c>
      <c r="B518" s="58">
        <f t="shared" si="119"/>
        <v>7.1099999999998911</v>
      </c>
      <c r="C518" s="58">
        <f t="shared" si="120"/>
        <v>3.5549999999999455</v>
      </c>
      <c r="D518" s="58">
        <f t="shared" si="121"/>
        <v>3.5549999999999455</v>
      </c>
      <c r="E518" s="59">
        <f t="shared" si="114"/>
        <v>4.7332099999999357</v>
      </c>
      <c r="F518" s="50">
        <v>23.475000000000001</v>
      </c>
      <c r="G518" s="60">
        <f t="shared" si="115"/>
        <v>59.818426310247354</v>
      </c>
      <c r="H518" s="39">
        <f t="shared" si="116"/>
        <v>6.6906999803888537E+30</v>
      </c>
      <c r="I518" s="40">
        <f t="shared" si="117"/>
        <v>102.40000000000006</v>
      </c>
      <c r="J518" s="40">
        <v>512</v>
      </c>
      <c r="K518" s="47">
        <f t="shared" si="122"/>
        <v>2560</v>
      </c>
      <c r="L518" s="40">
        <v>1</v>
      </c>
      <c r="N518" s="41">
        <f t="shared" si="123"/>
        <v>3.5733233047472033E+27</v>
      </c>
      <c r="O518" s="41">
        <f t="shared" si="124"/>
        <v>9.1477076601528404E+30</v>
      </c>
      <c r="P518" s="41">
        <f t="shared" si="125"/>
        <v>3.3453499901944269E+32</v>
      </c>
      <c r="Q518" s="41">
        <f t="shared" si="126"/>
        <v>14.35158609423631</v>
      </c>
      <c r="R518" s="45">
        <f t="shared" si="127"/>
        <v>36.570364013343784</v>
      </c>
    </row>
    <row r="519" spans="1:18">
      <c r="A519" s="58">
        <f t="shared" si="118"/>
        <v>0.61200000000000043</v>
      </c>
      <c r="B519" s="58">
        <f t="shared" si="119"/>
        <v>7.1199999999998909</v>
      </c>
      <c r="C519" s="58">
        <f t="shared" si="120"/>
        <v>3.5599999999999454</v>
      </c>
      <c r="D519" s="58">
        <f t="shared" si="121"/>
        <v>3.5599999999999454</v>
      </c>
      <c r="E519" s="59">
        <f t="shared" si="114"/>
        <v>4.7454399999999364</v>
      </c>
      <c r="F519" s="50">
        <v>23.475000000000001</v>
      </c>
      <c r="G519" s="60">
        <f t="shared" si="115"/>
        <v>60.141808383997351</v>
      </c>
      <c r="H519" s="39">
        <f t="shared" si="116"/>
        <v>7.6855960612513715E+30</v>
      </c>
      <c r="I519" s="40">
        <f t="shared" si="117"/>
        <v>102.60000000000005</v>
      </c>
      <c r="J519" s="40">
        <v>513</v>
      </c>
      <c r="K519" s="47">
        <f t="shared" si="122"/>
        <v>2565</v>
      </c>
      <c r="L519" s="40">
        <v>1</v>
      </c>
      <c r="N519" s="41">
        <f t="shared" si="123"/>
        <v>3.5733233047472033E+27</v>
      </c>
      <c r="O519" s="41">
        <f t="shared" si="124"/>
        <v>9.1655742766765764E+30</v>
      </c>
      <c r="P519" s="41">
        <f t="shared" si="125"/>
        <v>3.842798030625686E+32</v>
      </c>
      <c r="Q519" s="41">
        <f t="shared" si="126"/>
        <v>16.365037188409829</v>
      </c>
      <c r="R519" s="45">
        <f t="shared" si="127"/>
        <v>41.926429426297538</v>
      </c>
    </row>
    <row r="520" spans="1:18">
      <c r="A520" s="58">
        <f t="shared" si="118"/>
        <v>0.61300000000000043</v>
      </c>
      <c r="B520" s="58">
        <f t="shared" si="119"/>
        <v>7.1299999999998906</v>
      </c>
      <c r="C520" s="58">
        <f t="shared" si="120"/>
        <v>3.5649999999999453</v>
      </c>
      <c r="D520" s="58">
        <f t="shared" si="121"/>
        <v>3.5649999999999453</v>
      </c>
      <c r="E520" s="59">
        <f t="shared" ref="E520:E583" si="128">(1-A520)+A520*B520</f>
        <v>4.7576899999999354</v>
      </c>
      <c r="F520" s="50">
        <v>23.475000000000001</v>
      </c>
      <c r="G520" s="60">
        <f t="shared" ref="G520:G583" si="129">E520*C520*D520</f>
        <v>60.466552690247326</v>
      </c>
      <c r="H520" s="39">
        <f t="shared" ref="H520:H583" si="130">POWER($I$1,J520)</f>
        <v>8.8284315527311425E+30</v>
      </c>
      <c r="I520" s="40">
        <f t="shared" ref="I520:I583" si="131">LOG(H520,2)</f>
        <v>102.80000000000007</v>
      </c>
      <c r="J520" s="40">
        <v>514</v>
      </c>
      <c r="K520" s="47">
        <f t="shared" si="122"/>
        <v>2570</v>
      </c>
      <c r="L520" s="40">
        <v>1</v>
      </c>
      <c r="N520" s="41">
        <f t="shared" si="123"/>
        <v>3.5733233047472033E+27</v>
      </c>
      <c r="O520" s="41">
        <f t="shared" si="124"/>
        <v>9.1834408932003124E+30</v>
      </c>
      <c r="P520" s="41">
        <f t="shared" si="125"/>
        <v>4.4142157763655712E+32</v>
      </c>
      <c r="Q520" s="41">
        <f t="shared" si="126"/>
        <v>18.66115478014315</v>
      </c>
      <c r="R520" s="45">
        <f t="shared" si="127"/>
        <v>48.067122418504219</v>
      </c>
    </row>
    <row r="521" spans="1:18">
      <c r="A521" s="58">
        <f t="shared" si="118"/>
        <v>0.61400000000000043</v>
      </c>
      <c r="B521" s="58">
        <f t="shared" si="119"/>
        <v>7.1399999999998904</v>
      </c>
      <c r="C521" s="58">
        <f t="shared" si="120"/>
        <v>3.5699999999999452</v>
      </c>
      <c r="D521" s="58">
        <f t="shared" si="121"/>
        <v>3.5699999999999452</v>
      </c>
      <c r="E521" s="59">
        <f t="shared" si="128"/>
        <v>4.7699599999999354</v>
      </c>
      <c r="F521" s="50">
        <v>23.475000000000001</v>
      </c>
      <c r="G521" s="60">
        <f t="shared" si="129"/>
        <v>60.792663203997307</v>
      </c>
      <c r="H521" s="39">
        <f t="shared" si="130"/>
        <v>1.0141204801826184E+31</v>
      </c>
      <c r="I521" s="40">
        <f t="shared" si="131"/>
        <v>103.00000000000006</v>
      </c>
      <c r="J521" s="40">
        <v>515</v>
      </c>
      <c r="K521" s="47">
        <f t="shared" si="122"/>
        <v>2575</v>
      </c>
      <c r="L521" s="40">
        <v>1</v>
      </c>
      <c r="N521" s="41">
        <f t="shared" si="123"/>
        <v>3.5733233047472033E+27</v>
      </c>
      <c r="O521" s="41">
        <f t="shared" si="124"/>
        <v>9.2013075097240484E+30</v>
      </c>
      <c r="P521" s="41">
        <f t="shared" si="125"/>
        <v>5.070602400913092E+32</v>
      </c>
      <c r="Q521" s="41">
        <f t="shared" si="126"/>
        <v>21.279648215123462</v>
      </c>
      <c r="R521" s="45">
        <f t="shared" si="127"/>
        <v>55.107411588564133</v>
      </c>
    </row>
    <row r="522" spans="1:18">
      <c r="A522" s="58">
        <f t="shared" si="118"/>
        <v>0.61500000000000044</v>
      </c>
      <c r="B522" s="58">
        <f t="shared" si="119"/>
        <v>7.1499999999998902</v>
      </c>
      <c r="C522" s="58">
        <f t="shared" si="120"/>
        <v>3.5749999999999451</v>
      </c>
      <c r="D522" s="58">
        <f t="shared" si="121"/>
        <v>3.5749999999999451</v>
      </c>
      <c r="E522" s="59">
        <f t="shared" si="128"/>
        <v>4.7822499999999355</v>
      </c>
      <c r="F522" s="50">
        <v>23.475000000000001</v>
      </c>
      <c r="G522" s="60">
        <f t="shared" si="129"/>
        <v>61.120143906247307</v>
      </c>
      <c r="H522" s="39">
        <f t="shared" si="130"/>
        <v>1.1649185273545769E+31</v>
      </c>
      <c r="I522" s="40">
        <f t="shared" si="131"/>
        <v>103.20000000000005</v>
      </c>
      <c r="J522" s="40">
        <v>516</v>
      </c>
      <c r="K522" s="47">
        <f t="shared" si="122"/>
        <v>2580</v>
      </c>
      <c r="L522" s="40">
        <v>1</v>
      </c>
      <c r="N522" s="41">
        <f t="shared" si="123"/>
        <v>3.5733233047472033E+27</v>
      </c>
      <c r="O522" s="41">
        <f t="shared" si="124"/>
        <v>9.2191741262477844E+30</v>
      </c>
      <c r="P522" s="41">
        <f t="shared" si="125"/>
        <v>5.8245926367728841E+32</v>
      </c>
      <c r="Q522" s="41">
        <f t="shared" si="126"/>
        <v>24.265808836079678</v>
      </c>
      <c r="R522" s="45">
        <f t="shared" si="127"/>
        <v>63.179115146439919</v>
      </c>
    </row>
    <row r="523" spans="1:18">
      <c r="A523" s="58">
        <f t="shared" si="118"/>
        <v>0.61600000000000044</v>
      </c>
      <c r="B523" s="58">
        <f t="shared" si="119"/>
        <v>7.15999999999989</v>
      </c>
      <c r="C523" s="58">
        <f t="shared" si="120"/>
        <v>3.579999999999945</v>
      </c>
      <c r="D523" s="58">
        <f t="shared" si="121"/>
        <v>3.579999999999945</v>
      </c>
      <c r="E523" s="59">
        <f t="shared" si="128"/>
        <v>4.7945599999999349</v>
      </c>
      <c r="F523" s="50">
        <v>23.475000000000001</v>
      </c>
      <c r="G523" s="60">
        <f t="shared" si="129"/>
        <v>61.448998783997268</v>
      </c>
      <c r="H523" s="39">
        <f t="shared" si="130"/>
        <v>1.338139996077771E+31</v>
      </c>
      <c r="I523" s="40">
        <f t="shared" si="131"/>
        <v>103.40000000000006</v>
      </c>
      <c r="J523" s="40">
        <v>517</v>
      </c>
      <c r="K523" s="47">
        <f t="shared" si="122"/>
        <v>2585</v>
      </c>
      <c r="L523" s="40">
        <v>1</v>
      </c>
      <c r="N523" s="41">
        <f t="shared" si="123"/>
        <v>3.5733233047472033E+27</v>
      </c>
      <c r="O523" s="41">
        <f t="shared" si="124"/>
        <v>9.2370407427715204E+30</v>
      </c>
      <c r="P523" s="41">
        <f t="shared" si="125"/>
        <v>6.6906999803888552E+32</v>
      </c>
      <c r="Q523" s="41">
        <f t="shared" si="126"/>
        <v>27.671295143451694</v>
      </c>
      <c r="R523" s="45">
        <f t="shared" si="127"/>
        <v>72.433370889098725</v>
      </c>
    </row>
    <row r="524" spans="1:18">
      <c r="A524" s="58">
        <f t="shared" si="118"/>
        <v>0.61700000000000044</v>
      </c>
      <c r="B524" s="58">
        <f t="shared" si="119"/>
        <v>7.1699999999998898</v>
      </c>
      <c r="C524" s="58">
        <f t="shared" si="120"/>
        <v>3.5849999999999449</v>
      </c>
      <c r="D524" s="58">
        <f t="shared" si="121"/>
        <v>3.5849999999999449</v>
      </c>
      <c r="E524" s="59">
        <f t="shared" si="128"/>
        <v>4.8068899999999353</v>
      </c>
      <c r="F524" s="50">
        <v>23.475000000000001</v>
      </c>
      <c r="G524" s="60">
        <f t="shared" si="129"/>
        <v>61.779231830247276</v>
      </c>
      <c r="H524" s="39">
        <f t="shared" si="130"/>
        <v>1.5371192122502745E+31</v>
      </c>
      <c r="I524" s="40">
        <f t="shared" si="131"/>
        <v>103.60000000000005</v>
      </c>
      <c r="J524" s="40">
        <v>518</v>
      </c>
      <c r="K524" s="47">
        <f t="shared" si="122"/>
        <v>2590</v>
      </c>
      <c r="L524" s="40">
        <v>1</v>
      </c>
      <c r="N524" s="41">
        <f t="shared" si="123"/>
        <v>3.5733233047472033E+27</v>
      </c>
      <c r="O524" s="41">
        <f t="shared" si="124"/>
        <v>9.2549073592952565E+30</v>
      </c>
      <c r="P524" s="41">
        <f t="shared" si="125"/>
        <v>7.6855960612513719E+32</v>
      </c>
      <c r="Q524" s="41">
        <f t="shared" si="126"/>
        <v>31.55502846396708</v>
      </c>
      <c r="R524" s="45">
        <f t="shared" si="127"/>
        <v>83.043468323129872</v>
      </c>
    </row>
    <row r="525" spans="1:18">
      <c r="A525" s="58">
        <f t="shared" si="118"/>
        <v>0.61800000000000044</v>
      </c>
      <c r="B525" s="58">
        <f t="shared" si="119"/>
        <v>7.1799999999998896</v>
      </c>
      <c r="C525" s="58">
        <f t="shared" si="120"/>
        <v>3.5899999999999448</v>
      </c>
      <c r="D525" s="58">
        <f t="shared" si="121"/>
        <v>3.5899999999999448</v>
      </c>
      <c r="E525" s="59">
        <f t="shared" si="128"/>
        <v>4.8192399999999349</v>
      </c>
      <c r="F525" s="50">
        <v>23.475000000000001</v>
      </c>
      <c r="G525" s="60">
        <f t="shared" si="129"/>
        <v>62.110847043997246</v>
      </c>
      <c r="H525" s="39">
        <f t="shared" si="130"/>
        <v>1.765686310546229E+31</v>
      </c>
      <c r="I525" s="40">
        <f t="shared" si="131"/>
        <v>103.80000000000004</v>
      </c>
      <c r="J525" s="40">
        <v>519</v>
      </c>
      <c r="K525" s="47">
        <f t="shared" si="122"/>
        <v>2595</v>
      </c>
      <c r="L525" s="40">
        <v>1</v>
      </c>
      <c r="N525" s="41">
        <f t="shared" si="123"/>
        <v>3.5733233047472033E+27</v>
      </c>
      <c r="O525" s="41">
        <f t="shared" si="124"/>
        <v>9.2727739758189925E+30</v>
      </c>
      <c r="P525" s="41">
        <f t="shared" si="125"/>
        <v>8.8284315527311452E+32</v>
      </c>
      <c r="Q525" s="41">
        <f t="shared" si="126"/>
        <v>35.984214689938746</v>
      </c>
      <c r="R525" s="45">
        <f t="shared" si="127"/>
        <v>95.20809604281763</v>
      </c>
    </row>
    <row r="526" spans="1:18">
      <c r="A526" s="58">
        <f t="shared" si="118"/>
        <v>0.61900000000000044</v>
      </c>
      <c r="B526" s="58">
        <f t="shared" si="119"/>
        <v>7.1899999999998894</v>
      </c>
      <c r="C526" s="58">
        <f t="shared" si="120"/>
        <v>3.5949999999999447</v>
      </c>
      <c r="D526" s="58">
        <f t="shared" si="121"/>
        <v>3.5949999999999447</v>
      </c>
      <c r="E526" s="59">
        <f t="shared" si="128"/>
        <v>4.8316099999999338</v>
      </c>
      <c r="F526" s="50">
        <v>23.475000000000001</v>
      </c>
      <c r="G526" s="60">
        <f t="shared" si="129"/>
        <v>62.443848430247215</v>
      </c>
      <c r="H526" s="39">
        <f t="shared" si="130"/>
        <v>2.0282409603652373E+31</v>
      </c>
      <c r="I526" s="40">
        <f t="shared" si="131"/>
        <v>104.00000000000006</v>
      </c>
      <c r="J526" s="40">
        <v>520</v>
      </c>
      <c r="K526" s="47">
        <f t="shared" si="122"/>
        <v>2600</v>
      </c>
      <c r="L526" s="40">
        <v>3</v>
      </c>
      <c r="N526" s="41">
        <f t="shared" si="123"/>
        <v>1.071996991424161E+28</v>
      </c>
      <c r="O526" s="41">
        <f t="shared" si="124"/>
        <v>2.7871921777028185E+31</v>
      </c>
      <c r="P526" s="41">
        <f t="shared" si="125"/>
        <v>1.0141204801826187E+33</v>
      </c>
      <c r="Q526" s="41">
        <f t="shared" si="126"/>
        <v>13.678503281696015</v>
      </c>
      <c r="R526" s="45">
        <f t="shared" si="127"/>
        <v>36.385021753987864</v>
      </c>
    </row>
    <row r="527" spans="1:18">
      <c r="A527" s="58">
        <f t="shared" si="118"/>
        <v>0.62000000000000044</v>
      </c>
      <c r="B527" s="58">
        <f t="shared" si="119"/>
        <v>7.1999999999998892</v>
      </c>
      <c r="C527" s="58">
        <f t="shared" si="120"/>
        <v>3.5999999999999446</v>
      </c>
      <c r="D527" s="58">
        <f t="shared" si="121"/>
        <v>3.5999999999999446</v>
      </c>
      <c r="E527" s="59">
        <f t="shared" si="128"/>
        <v>4.8439999999999346</v>
      </c>
      <c r="F527" s="50">
        <v>23.475000000000001</v>
      </c>
      <c r="G527" s="60">
        <f t="shared" si="129"/>
        <v>62.778239999997226</v>
      </c>
      <c r="H527" s="39">
        <f t="shared" si="130"/>
        <v>2.3298370547091547E+31</v>
      </c>
      <c r="I527" s="40">
        <f t="shared" si="131"/>
        <v>104.20000000000005</v>
      </c>
      <c r="J527" s="40">
        <v>521</v>
      </c>
      <c r="K527" s="47">
        <f t="shared" si="122"/>
        <v>2605</v>
      </c>
      <c r="L527" s="40">
        <v>1</v>
      </c>
      <c r="N527" s="41">
        <f t="shared" si="123"/>
        <v>1.071996991424161E+28</v>
      </c>
      <c r="O527" s="41">
        <f t="shared" si="124"/>
        <v>2.7925521626599394E+31</v>
      </c>
      <c r="P527" s="41">
        <f t="shared" si="125"/>
        <v>1.1649185273545773E+33</v>
      </c>
      <c r="Q527" s="41">
        <f t="shared" si="126"/>
        <v>15.598783244962544</v>
      </c>
      <c r="R527" s="45">
        <f t="shared" si="127"/>
        <v>41.715193110125412</v>
      </c>
    </row>
    <row r="528" spans="1:18">
      <c r="A528" s="58">
        <f t="shared" si="118"/>
        <v>0.62100000000000044</v>
      </c>
      <c r="B528" s="58">
        <f t="shared" si="119"/>
        <v>7.2099999999998889</v>
      </c>
      <c r="C528" s="58">
        <f t="shared" si="120"/>
        <v>3.6049999999999445</v>
      </c>
      <c r="D528" s="58">
        <f t="shared" si="121"/>
        <v>3.6049999999999445</v>
      </c>
      <c r="E528" s="59">
        <f t="shared" si="128"/>
        <v>4.8564099999999337</v>
      </c>
      <c r="F528" s="50">
        <v>23.475000000000001</v>
      </c>
      <c r="G528" s="60">
        <f t="shared" si="129"/>
        <v>63.114025770247196</v>
      </c>
      <c r="H528" s="39">
        <f t="shared" si="130"/>
        <v>2.6762799921555433E+31</v>
      </c>
      <c r="I528" s="40">
        <f t="shared" si="131"/>
        <v>104.40000000000006</v>
      </c>
      <c r="J528" s="40">
        <v>522</v>
      </c>
      <c r="K528" s="47">
        <f t="shared" si="122"/>
        <v>2610</v>
      </c>
      <c r="L528" s="40">
        <v>1</v>
      </c>
      <c r="N528" s="41">
        <f t="shared" si="123"/>
        <v>1.071996991424161E+28</v>
      </c>
      <c r="O528" s="41">
        <f t="shared" si="124"/>
        <v>2.7979121476170602E+31</v>
      </c>
      <c r="P528" s="41">
        <f t="shared" si="125"/>
        <v>1.3381399960777716E+33</v>
      </c>
      <c r="Q528" s="41">
        <f t="shared" si="126"/>
        <v>17.788822264807006</v>
      </c>
      <c r="R528" s="45">
        <f t="shared" si="127"/>
        <v>47.826376436352561</v>
      </c>
    </row>
    <row r="529" spans="1:18">
      <c r="A529" s="58">
        <f t="shared" si="118"/>
        <v>0.62200000000000044</v>
      </c>
      <c r="B529" s="58">
        <f t="shared" si="119"/>
        <v>7.2199999999998887</v>
      </c>
      <c r="C529" s="58">
        <f t="shared" si="120"/>
        <v>3.6099999999999444</v>
      </c>
      <c r="D529" s="58">
        <f t="shared" si="121"/>
        <v>3.6099999999999444</v>
      </c>
      <c r="E529" s="59">
        <f t="shared" si="128"/>
        <v>4.868839999999933</v>
      </c>
      <c r="F529" s="50">
        <v>23.475000000000001</v>
      </c>
      <c r="G529" s="60">
        <f t="shared" si="129"/>
        <v>63.45120976399717</v>
      </c>
      <c r="H529" s="39">
        <f t="shared" si="130"/>
        <v>3.0742384245005504E+31</v>
      </c>
      <c r="I529" s="40">
        <f t="shared" si="131"/>
        <v>104.60000000000005</v>
      </c>
      <c r="J529" s="40">
        <v>523</v>
      </c>
      <c r="K529" s="47">
        <f t="shared" si="122"/>
        <v>2615</v>
      </c>
      <c r="L529" s="40">
        <v>1</v>
      </c>
      <c r="N529" s="41">
        <f t="shared" si="123"/>
        <v>1.071996991424161E+28</v>
      </c>
      <c r="O529" s="41">
        <f t="shared" si="124"/>
        <v>2.803272132574181E+31</v>
      </c>
      <c r="P529" s="41">
        <f t="shared" si="125"/>
        <v>1.5371192122502752E+33</v>
      </c>
      <c r="Q529" s="41">
        <f t="shared" si="126"/>
        <v>20.286540168117199</v>
      </c>
      <c r="R529" s="45">
        <f t="shared" si="127"/>
        <v>54.833035808006755</v>
      </c>
    </row>
    <row r="530" spans="1:18">
      <c r="A530" s="58">
        <f t="shared" si="118"/>
        <v>0.62300000000000044</v>
      </c>
      <c r="B530" s="58">
        <f t="shared" si="119"/>
        <v>7.2299999999998885</v>
      </c>
      <c r="C530" s="58">
        <f t="shared" si="120"/>
        <v>3.6149999999999443</v>
      </c>
      <c r="D530" s="58">
        <f t="shared" si="121"/>
        <v>3.6149999999999443</v>
      </c>
      <c r="E530" s="59">
        <f t="shared" si="128"/>
        <v>4.8812899999999333</v>
      </c>
      <c r="F530" s="50">
        <v>23.475000000000001</v>
      </c>
      <c r="G530" s="60">
        <f t="shared" si="129"/>
        <v>63.789796010247166</v>
      </c>
      <c r="H530" s="39">
        <f t="shared" si="130"/>
        <v>3.5313726210924593E+31</v>
      </c>
      <c r="I530" s="40">
        <f t="shared" si="131"/>
        <v>104.80000000000005</v>
      </c>
      <c r="J530" s="40">
        <v>524</v>
      </c>
      <c r="K530" s="47">
        <f t="shared" si="122"/>
        <v>2620</v>
      </c>
      <c r="L530" s="40">
        <v>1</v>
      </c>
      <c r="N530" s="41">
        <f t="shared" si="123"/>
        <v>1.071996991424161E+28</v>
      </c>
      <c r="O530" s="41">
        <f t="shared" si="124"/>
        <v>2.8086321175313018E+31</v>
      </c>
      <c r="P530" s="41">
        <f t="shared" si="125"/>
        <v>1.7656863105462296E+33</v>
      </c>
      <c r="Q530" s="41">
        <f t="shared" si="126"/>
        <v>23.135190487527588</v>
      </c>
      <c r="R530" s="45">
        <f t="shared" si="127"/>
        <v>62.866414562623874</v>
      </c>
    </row>
    <row r="531" spans="1:18">
      <c r="A531" s="58">
        <f t="shared" si="118"/>
        <v>0.62400000000000044</v>
      </c>
      <c r="B531" s="58">
        <f t="shared" si="119"/>
        <v>7.2399999999998883</v>
      </c>
      <c r="C531" s="58">
        <f t="shared" si="120"/>
        <v>3.6199999999999442</v>
      </c>
      <c r="D531" s="58">
        <f t="shared" si="121"/>
        <v>3.6199999999999442</v>
      </c>
      <c r="E531" s="59">
        <f t="shared" si="128"/>
        <v>4.8937599999999328</v>
      </c>
      <c r="F531" s="50">
        <v>23.475000000000001</v>
      </c>
      <c r="G531" s="60">
        <f t="shared" si="129"/>
        <v>64.129788543997137</v>
      </c>
      <c r="H531" s="39">
        <f t="shared" si="130"/>
        <v>4.0564819207304755E+31</v>
      </c>
      <c r="I531" s="40">
        <f t="shared" si="131"/>
        <v>105.00000000000006</v>
      </c>
      <c r="J531" s="40">
        <v>525</v>
      </c>
      <c r="K531" s="47">
        <f t="shared" si="122"/>
        <v>2625</v>
      </c>
      <c r="L531" s="40">
        <v>1</v>
      </c>
      <c r="N531" s="41">
        <f t="shared" si="123"/>
        <v>1.071996991424161E+28</v>
      </c>
      <c r="O531" s="41">
        <f t="shared" si="124"/>
        <v>2.8139921024884226E+31</v>
      </c>
      <c r="P531" s="41">
        <f t="shared" si="125"/>
        <v>2.0282409603652377E+33</v>
      </c>
      <c r="Q531" s="41">
        <f t="shared" si="126"/>
        <v>26.384111146797594</v>
      </c>
      <c r="R531" s="45">
        <f t="shared" si="127"/>
        <v>72.076995474566445</v>
      </c>
    </row>
    <row r="532" spans="1:18">
      <c r="A532" s="58">
        <f t="shared" si="118"/>
        <v>0.62500000000000044</v>
      </c>
      <c r="B532" s="58">
        <f t="shared" si="119"/>
        <v>7.2499999999998881</v>
      </c>
      <c r="C532" s="58">
        <f t="shared" si="120"/>
        <v>3.624999999999944</v>
      </c>
      <c r="D532" s="58">
        <f t="shared" si="121"/>
        <v>3.624999999999944</v>
      </c>
      <c r="E532" s="59">
        <f t="shared" si="128"/>
        <v>4.9062499999999325</v>
      </c>
      <c r="F532" s="50">
        <v>23.475000000000001</v>
      </c>
      <c r="G532" s="60">
        <f t="shared" si="129"/>
        <v>64.471191406247129</v>
      </c>
      <c r="H532" s="39">
        <f t="shared" si="130"/>
        <v>4.6596741094183102E+31</v>
      </c>
      <c r="I532" s="40">
        <f t="shared" si="131"/>
        <v>105.20000000000006</v>
      </c>
      <c r="J532" s="40">
        <v>526</v>
      </c>
      <c r="K532" s="47">
        <f t="shared" si="122"/>
        <v>2630</v>
      </c>
      <c r="L532" s="40">
        <v>1</v>
      </c>
      <c r="N532" s="41">
        <f t="shared" si="123"/>
        <v>1.071996991424161E+28</v>
      </c>
      <c r="O532" s="41">
        <f t="shared" si="124"/>
        <v>2.8193520874455434E+31</v>
      </c>
      <c r="P532" s="41">
        <f t="shared" si="125"/>
        <v>2.3298370547091551E+33</v>
      </c>
      <c r="Q532" s="41">
        <f t="shared" si="126"/>
        <v>30.089580863738767</v>
      </c>
      <c r="R532" s="45">
        <f t="shared" si="127"/>
        <v>82.637321712453783</v>
      </c>
    </row>
    <row r="533" spans="1:18">
      <c r="A533" s="58">
        <f t="shared" si="118"/>
        <v>0.62600000000000044</v>
      </c>
      <c r="B533" s="58">
        <f t="shared" si="119"/>
        <v>7.2599999999998879</v>
      </c>
      <c r="C533" s="58">
        <f t="shared" si="120"/>
        <v>3.6299999999999439</v>
      </c>
      <c r="D533" s="58">
        <f t="shared" si="121"/>
        <v>3.6299999999999439</v>
      </c>
      <c r="E533" s="59">
        <f t="shared" si="128"/>
        <v>4.9187599999999323</v>
      </c>
      <c r="F533" s="50">
        <v>23.475000000000001</v>
      </c>
      <c r="G533" s="60">
        <f t="shared" si="129"/>
        <v>64.814008643997099</v>
      </c>
      <c r="H533" s="39">
        <f t="shared" si="130"/>
        <v>5.3525599843110875E+31</v>
      </c>
      <c r="I533" s="40">
        <f t="shared" si="131"/>
        <v>105.40000000000005</v>
      </c>
      <c r="J533" s="40">
        <v>527</v>
      </c>
      <c r="K533" s="47">
        <f t="shared" si="122"/>
        <v>2635</v>
      </c>
      <c r="L533" s="40">
        <v>1</v>
      </c>
      <c r="N533" s="41">
        <f t="shared" si="123"/>
        <v>1.071996991424161E+28</v>
      </c>
      <c r="O533" s="41">
        <f t="shared" si="124"/>
        <v>2.8247120724026642E+31</v>
      </c>
      <c r="P533" s="41">
        <f t="shared" si="125"/>
        <v>2.6762799921555438E+33</v>
      </c>
      <c r="Q533" s="41">
        <f t="shared" si="126"/>
        <v>34.315796167411875</v>
      </c>
      <c r="R533" s="45">
        <f t="shared" si="127"/>
        <v>94.745231498201306</v>
      </c>
    </row>
    <row r="534" spans="1:18">
      <c r="A534" s="58">
        <f t="shared" si="118"/>
        <v>0.62700000000000045</v>
      </c>
      <c r="B534" s="58">
        <f t="shared" si="119"/>
        <v>7.2699999999998877</v>
      </c>
      <c r="C534" s="58">
        <f t="shared" si="120"/>
        <v>3.6349999999999438</v>
      </c>
      <c r="D534" s="58">
        <f t="shared" si="121"/>
        <v>3.6349999999999438</v>
      </c>
      <c r="E534" s="59">
        <f t="shared" si="128"/>
        <v>4.9312899999999322</v>
      </c>
      <c r="F534" s="50">
        <v>23.475000000000001</v>
      </c>
      <c r="G534" s="60">
        <f t="shared" si="129"/>
        <v>65.158244310247099</v>
      </c>
      <c r="H534" s="39">
        <f t="shared" si="130"/>
        <v>6.1484768490011026E+31</v>
      </c>
      <c r="I534" s="40">
        <f t="shared" si="131"/>
        <v>105.60000000000005</v>
      </c>
      <c r="J534" s="40">
        <v>528</v>
      </c>
      <c r="K534" s="47">
        <f t="shared" si="122"/>
        <v>2640</v>
      </c>
      <c r="L534" s="40">
        <v>1</v>
      </c>
      <c r="N534" s="41">
        <f t="shared" si="123"/>
        <v>1.071996991424161E+28</v>
      </c>
      <c r="O534" s="41">
        <f t="shared" si="124"/>
        <v>2.830072057359785E+31</v>
      </c>
      <c r="P534" s="41">
        <f t="shared" si="125"/>
        <v>3.0742384245005511E+33</v>
      </c>
      <c r="Q534" s="41">
        <f t="shared" si="126"/>
        <v>39.135986026623364</v>
      </c>
      <c r="R534" s="45">
        <f t="shared" si="127"/>
        <v>108.6275671499528</v>
      </c>
    </row>
    <row r="535" spans="1:18">
      <c r="A535" s="58">
        <f t="shared" si="118"/>
        <v>0.62800000000000045</v>
      </c>
      <c r="B535" s="58">
        <f t="shared" si="119"/>
        <v>7.2799999999998875</v>
      </c>
      <c r="C535" s="58">
        <f t="shared" si="120"/>
        <v>3.6399999999999437</v>
      </c>
      <c r="D535" s="58">
        <f t="shared" si="121"/>
        <v>3.6399999999999437</v>
      </c>
      <c r="E535" s="59">
        <f t="shared" si="128"/>
        <v>4.9438399999999323</v>
      </c>
      <c r="F535" s="50">
        <v>23.475000000000001</v>
      </c>
      <c r="G535" s="60">
        <f t="shared" si="129"/>
        <v>65.503902463997079</v>
      </c>
      <c r="H535" s="39">
        <f t="shared" si="130"/>
        <v>7.0627452421849212E+31</v>
      </c>
      <c r="I535" s="40">
        <f t="shared" si="131"/>
        <v>105.80000000000005</v>
      </c>
      <c r="J535" s="40">
        <v>529</v>
      </c>
      <c r="K535" s="47">
        <f t="shared" si="122"/>
        <v>2645</v>
      </c>
      <c r="L535" s="40">
        <v>1</v>
      </c>
      <c r="N535" s="41">
        <f t="shared" si="123"/>
        <v>1.071996991424161E+28</v>
      </c>
      <c r="O535" s="41">
        <f t="shared" si="124"/>
        <v>2.8354320423169058E+31</v>
      </c>
      <c r="P535" s="41">
        <f t="shared" si="125"/>
        <v>3.5313726210924604E+33</v>
      </c>
      <c r="Q535" s="41">
        <f t="shared" si="126"/>
        <v>44.633683483351639</v>
      </c>
      <c r="R535" s="45">
        <f t="shared" si="127"/>
        <v>124.54442809381823</v>
      </c>
    </row>
    <row r="536" spans="1:18">
      <c r="A536" s="58">
        <f t="shared" si="118"/>
        <v>0.62900000000000045</v>
      </c>
      <c r="B536" s="58">
        <f t="shared" si="119"/>
        <v>7.2899999999998872</v>
      </c>
      <c r="C536" s="58">
        <f t="shared" si="120"/>
        <v>3.6449999999999436</v>
      </c>
      <c r="D536" s="58">
        <f t="shared" si="121"/>
        <v>3.6449999999999436</v>
      </c>
      <c r="E536" s="59">
        <f t="shared" si="128"/>
        <v>4.9564099999999316</v>
      </c>
      <c r="F536" s="50">
        <v>23.475000000000001</v>
      </c>
      <c r="G536" s="60">
        <f t="shared" si="129"/>
        <v>65.850987170247052</v>
      </c>
      <c r="H536" s="39">
        <f t="shared" si="130"/>
        <v>8.1129638414609546E+31</v>
      </c>
      <c r="I536" s="40">
        <f t="shared" si="131"/>
        <v>106.00000000000006</v>
      </c>
      <c r="J536" s="40">
        <v>530</v>
      </c>
      <c r="K536" s="47">
        <f t="shared" si="122"/>
        <v>2650</v>
      </c>
      <c r="L536" s="40">
        <v>3</v>
      </c>
      <c r="N536" s="41">
        <f t="shared" si="123"/>
        <v>3.2159909742724829E+28</v>
      </c>
      <c r="O536" s="41">
        <f t="shared" si="124"/>
        <v>8.5223760818220798E+31</v>
      </c>
      <c r="P536" s="41">
        <f t="shared" si="125"/>
        <v>4.056481920730477E+33</v>
      </c>
      <c r="Q536" s="41">
        <f t="shared" si="126"/>
        <v>16.968058806481878</v>
      </c>
      <c r="R536" s="45">
        <f t="shared" si="127"/>
        <v>47.598015879430697</v>
      </c>
    </row>
    <row r="537" spans="1:18">
      <c r="A537" s="58">
        <f t="shared" si="118"/>
        <v>0.63000000000000045</v>
      </c>
      <c r="B537" s="58">
        <f t="shared" si="119"/>
        <v>7.299999999999887</v>
      </c>
      <c r="C537" s="58">
        <f t="shared" si="120"/>
        <v>3.6499999999999435</v>
      </c>
      <c r="D537" s="58">
        <f t="shared" si="121"/>
        <v>3.6499999999999435</v>
      </c>
      <c r="E537" s="59">
        <f t="shared" si="128"/>
        <v>4.968999999999931</v>
      </c>
      <c r="F537" s="50">
        <v>23.475000000000001</v>
      </c>
      <c r="G537" s="60">
        <f t="shared" si="129"/>
        <v>66.199502499997024</v>
      </c>
      <c r="H537" s="39">
        <f t="shared" si="130"/>
        <v>9.3193482188366258E+31</v>
      </c>
      <c r="I537" s="40">
        <f t="shared" si="131"/>
        <v>106.20000000000006</v>
      </c>
      <c r="J537" s="40">
        <v>531</v>
      </c>
      <c r="K537" s="47">
        <f t="shared" si="122"/>
        <v>2655</v>
      </c>
      <c r="L537" s="40">
        <v>1</v>
      </c>
      <c r="N537" s="41">
        <f t="shared" si="123"/>
        <v>3.2159909742724829E+28</v>
      </c>
      <c r="O537" s="41">
        <f t="shared" si="124"/>
        <v>8.5384560366934422E+31</v>
      </c>
      <c r="P537" s="41">
        <f t="shared" si="125"/>
        <v>4.6596741094183131E+33</v>
      </c>
      <c r="Q537" s="41">
        <f t="shared" si="126"/>
        <v>19.352054235163855</v>
      </c>
      <c r="R537" s="45">
        <f t="shared" si="127"/>
        <v>54.572795004081257</v>
      </c>
    </row>
    <row r="538" spans="1:18">
      <c r="A538" s="58">
        <f t="shared" si="118"/>
        <v>0.63100000000000045</v>
      </c>
      <c r="B538" s="58">
        <f t="shared" si="119"/>
        <v>7.3099999999998868</v>
      </c>
      <c r="C538" s="58">
        <f t="shared" si="120"/>
        <v>3.6549999999999434</v>
      </c>
      <c r="D538" s="58">
        <f t="shared" si="121"/>
        <v>3.6549999999999434</v>
      </c>
      <c r="E538" s="59">
        <f t="shared" si="128"/>
        <v>4.9816099999999315</v>
      </c>
      <c r="F538" s="50">
        <v>23.475000000000001</v>
      </c>
      <c r="G538" s="60">
        <f t="shared" si="129"/>
        <v>66.549452530247024</v>
      </c>
      <c r="H538" s="39">
        <f t="shared" si="130"/>
        <v>1.070511996862218E+32</v>
      </c>
      <c r="I538" s="40">
        <f t="shared" si="131"/>
        <v>106.40000000000005</v>
      </c>
      <c r="J538" s="40">
        <v>532</v>
      </c>
      <c r="K538" s="47">
        <f t="shared" si="122"/>
        <v>2660</v>
      </c>
      <c r="L538" s="40">
        <v>1</v>
      </c>
      <c r="N538" s="41">
        <f t="shared" si="123"/>
        <v>3.2159909742724829E+28</v>
      </c>
      <c r="O538" s="41">
        <f t="shared" si="124"/>
        <v>8.5545359915648046E+31</v>
      </c>
      <c r="P538" s="41">
        <f t="shared" si="125"/>
        <v>5.3525599843110899E+33</v>
      </c>
      <c r="Q538" s="41">
        <f t="shared" si="126"/>
        <v>22.071212847200631</v>
      </c>
      <c r="R538" s="45">
        <f t="shared" si="127"/>
        <v>62.569845864100387</v>
      </c>
    </row>
    <row r="539" spans="1:18">
      <c r="A539" s="58">
        <f t="shared" si="118"/>
        <v>0.63200000000000045</v>
      </c>
      <c r="B539" s="58">
        <f t="shared" si="119"/>
        <v>7.3199999999998866</v>
      </c>
      <c r="C539" s="58">
        <f t="shared" si="120"/>
        <v>3.6599999999999433</v>
      </c>
      <c r="D539" s="58">
        <f t="shared" si="121"/>
        <v>3.6599999999999433</v>
      </c>
      <c r="E539" s="59">
        <f t="shared" si="128"/>
        <v>4.9942399999999312</v>
      </c>
      <c r="F539" s="50">
        <v>23.475000000000001</v>
      </c>
      <c r="G539" s="60">
        <f t="shared" si="129"/>
        <v>66.900841343997001</v>
      </c>
      <c r="H539" s="39">
        <f t="shared" si="130"/>
        <v>1.2296953698002209E+32</v>
      </c>
      <c r="I539" s="40">
        <f t="shared" si="131"/>
        <v>106.60000000000007</v>
      </c>
      <c r="J539" s="40">
        <v>533</v>
      </c>
      <c r="K539" s="47">
        <f t="shared" si="122"/>
        <v>2665</v>
      </c>
      <c r="L539" s="40">
        <v>1</v>
      </c>
      <c r="N539" s="41">
        <f t="shared" si="123"/>
        <v>3.2159909742724829E+28</v>
      </c>
      <c r="O539" s="41">
        <f t="shared" si="124"/>
        <v>8.570615946436167E+31</v>
      </c>
      <c r="P539" s="41">
        <f t="shared" si="125"/>
        <v>6.1484768490011045E+33</v>
      </c>
      <c r="Q539" s="41">
        <f t="shared" si="126"/>
        <v>25.172684287736406</v>
      </c>
      <c r="R539" s="45">
        <f t="shared" si="127"/>
        <v>71.73903121347729</v>
      </c>
    </row>
    <row r="540" spans="1:18">
      <c r="A540" s="58">
        <f t="shared" si="118"/>
        <v>0.63300000000000045</v>
      </c>
      <c r="B540" s="58">
        <f t="shared" si="119"/>
        <v>7.3299999999998864</v>
      </c>
      <c r="C540" s="58">
        <f t="shared" si="120"/>
        <v>3.6649999999999432</v>
      </c>
      <c r="D540" s="58">
        <f t="shared" si="121"/>
        <v>3.6649999999999432</v>
      </c>
      <c r="E540" s="59">
        <f t="shared" si="128"/>
        <v>5.006889999999931</v>
      </c>
      <c r="F540" s="50">
        <v>23.475000000000001</v>
      </c>
      <c r="G540" s="60">
        <f t="shared" si="129"/>
        <v>67.253673030246986</v>
      </c>
      <c r="H540" s="39">
        <f t="shared" si="130"/>
        <v>1.4125490484369844E+32</v>
      </c>
      <c r="I540" s="40">
        <f t="shared" si="131"/>
        <v>106.80000000000005</v>
      </c>
      <c r="J540" s="40">
        <v>534</v>
      </c>
      <c r="K540" s="47">
        <f t="shared" si="122"/>
        <v>2670</v>
      </c>
      <c r="L540" s="40">
        <v>1</v>
      </c>
      <c r="N540" s="41">
        <f t="shared" si="123"/>
        <v>3.2159909742724829E+28</v>
      </c>
      <c r="O540" s="41">
        <f t="shared" si="124"/>
        <v>8.5866959013075294E+31</v>
      </c>
      <c r="P540" s="41">
        <f t="shared" si="125"/>
        <v>7.0627452421849219E+33</v>
      </c>
      <c r="Q540" s="41">
        <f t="shared" si="126"/>
        <v>28.710255107227482</v>
      </c>
      <c r="R540" s="45">
        <f t="shared" si="127"/>
        <v>82.25218784223452</v>
      </c>
    </row>
    <row r="541" spans="1:18">
      <c r="A541" s="58">
        <f t="shared" si="118"/>
        <v>0.63400000000000045</v>
      </c>
      <c r="B541" s="58">
        <f t="shared" si="119"/>
        <v>7.3399999999998862</v>
      </c>
      <c r="C541" s="58">
        <f t="shared" si="120"/>
        <v>3.6699999999999431</v>
      </c>
      <c r="D541" s="58">
        <f t="shared" si="121"/>
        <v>3.6699999999999431</v>
      </c>
      <c r="E541" s="59">
        <f t="shared" si="128"/>
        <v>5.019559999999931</v>
      </c>
      <c r="F541" s="50">
        <v>23.475000000000001</v>
      </c>
      <c r="G541" s="60">
        <f t="shared" si="129"/>
        <v>67.607951683996973</v>
      </c>
      <c r="H541" s="39">
        <f t="shared" si="130"/>
        <v>1.6225927682921916E+32</v>
      </c>
      <c r="I541" s="40">
        <f t="shared" si="131"/>
        <v>107.00000000000004</v>
      </c>
      <c r="J541" s="40">
        <v>535</v>
      </c>
      <c r="K541" s="47">
        <f t="shared" si="122"/>
        <v>2675</v>
      </c>
      <c r="L541" s="40">
        <v>1</v>
      </c>
      <c r="N541" s="41">
        <f t="shared" si="123"/>
        <v>3.2159909742724829E+28</v>
      </c>
      <c r="O541" s="41">
        <f t="shared" si="124"/>
        <v>8.6027758561788919E+31</v>
      </c>
      <c r="P541" s="41">
        <f t="shared" si="125"/>
        <v>8.1129638414609587E+33</v>
      </c>
      <c r="Q541" s="41">
        <f t="shared" si="126"/>
        <v>32.745283546897248</v>
      </c>
      <c r="R541" s="45">
        <f t="shared" si="127"/>
        <v>94.306349219059001</v>
      </c>
    </row>
    <row r="542" spans="1:18">
      <c r="A542" s="58">
        <f t="shared" si="118"/>
        <v>0.63500000000000045</v>
      </c>
      <c r="B542" s="58">
        <f t="shared" si="119"/>
        <v>7.349999999999886</v>
      </c>
      <c r="C542" s="58">
        <f t="shared" si="120"/>
        <v>3.674999999999943</v>
      </c>
      <c r="D542" s="58">
        <f t="shared" si="121"/>
        <v>3.674999999999943</v>
      </c>
      <c r="E542" s="59">
        <f t="shared" si="128"/>
        <v>5.0322499999999302</v>
      </c>
      <c r="F542" s="50">
        <v>23.475000000000001</v>
      </c>
      <c r="G542" s="60">
        <f t="shared" si="129"/>
        <v>67.963681406246948</v>
      </c>
      <c r="H542" s="39">
        <f t="shared" si="130"/>
        <v>1.8638696437673255E+32</v>
      </c>
      <c r="I542" s="40">
        <f t="shared" si="131"/>
        <v>107.20000000000006</v>
      </c>
      <c r="J542" s="40">
        <v>536</v>
      </c>
      <c r="K542" s="47">
        <f t="shared" si="122"/>
        <v>2680</v>
      </c>
      <c r="L542" s="40">
        <v>1</v>
      </c>
      <c r="N542" s="41">
        <f t="shared" si="123"/>
        <v>3.2159909742724829E+28</v>
      </c>
      <c r="O542" s="41">
        <f t="shared" si="124"/>
        <v>8.6188558110502543E+31</v>
      </c>
      <c r="P542" s="41">
        <f t="shared" si="125"/>
        <v>9.3193482188366273E+33</v>
      </c>
      <c r="Q542" s="41">
        <f t="shared" si="126"/>
        <v>37.3477660623753</v>
      </c>
      <c r="R542" s="45">
        <f t="shared" si="127"/>
        <v>108.12744084763862</v>
      </c>
    </row>
    <row r="543" spans="1:18">
      <c r="A543" s="58">
        <f t="shared" si="118"/>
        <v>0.63600000000000045</v>
      </c>
      <c r="B543" s="58">
        <f t="shared" si="119"/>
        <v>7.3599999999998857</v>
      </c>
      <c r="C543" s="58">
        <f t="shared" si="120"/>
        <v>3.6799999999999429</v>
      </c>
      <c r="D543" s="58">
        <f t="shared" si="121"/>
        <v>3.6799999999999429</v>
      </c>
      <c r="E543" s="59">
        <f t="shared" si="128"/>
        <v>5.0449599999999304</v>
      </c>
      <c r="F543" s="50">
        <v>23.475000000000001</v>
      </c>
      <c r="G543" s="60">
        <f t="shared" si="129"/>
        <v>68.320866303996937</v>
      </c>
      <c r="H543" s="39">
        <f t="shared" si="130"/>
        <v>2.1410239937244372E+32</v>
      </c>
      <c r="I543" s="40">
        <f t="shared" si="131"/>
        <v>107.40000000000005</v>
      </c>
      <c r="J543" s="40">
        <v>537</v>
      </c>
      <c r="K543" s="47">
        <f t="shared" si="122"/>
        <v>2685</v>
      </c>
      <c r="L543" s="40">
        <v>1</v>
      </c>
      <c r="N543" s="41">
        <f t="shared" si="123"/>
        <v>3.2159909742724829E+28</v>
      </c>
      <c r="O543" s="41">
        <f t="shared" si="124"/>
        <v>8.6349357659216167E+31</v>
      </c>
      <c r="P543" s="41">
        <f t="shared" si="125"/>
        <v>1.0705119968622187E+34</v>
      </c>
      <c r="Q543" s="41">
        <f t="shared" si="126"/>
        <v>42.597554161823211</v>
      </c>
      <c r="R543" s="45">
        <f t="shared" si="127"/>
        <v>123.97451768976323</v>
      </c>
    </row>
    <row r="544" spans="1:18">
      <c r="A544" s="58">
        <f t="shared" si="118"/>
        <v>0.63700000000000045</v>
      </c>
      <c r="B544" s="58">
        <f t="shared" si="119"/>
        <v>7.3699999999998855</v>
      </c>
      <c r="C544" s="58">
        <f t="shared" si="120"/>
        <v>3.6849999999999428</v>
      </c>
      <c r="D544" s="58">
        <f t="shared" si="121"/>
        <v>3.6849999999999428</v>
      </c>
      <c r="E544" s="59">
        <f t="shared" si="128"/>
        <v>5.0576899999999299</v>
      </c>
      <c r="F544" s="50">
        <v>23.475000000000001</v>
      </c>
      <c r="G544" s="60">
        <f t="shared" si="129"/>
        <v>68.679510490246912</v>
      </c>
      <c r="H544" s="39">
        <f t="shared" si="130"/>
        <v>2.4593907396004425E+32</v>
      </c>
      <c r="I544" s="40">
        <f t="shared" si="131"/>
        <v>107.60000000000007</v>
      </c>
      <c r="J544" s="40">
        <v>538</v>
      </c>
      <c r="K544" s="47">
        <f t="shared" si="122"/>
        <v>2690</v>
      </c>
      <c r="L544" s="40">
        <v>1</v>
      </c>
      <c r="N544" s="41">
        <f t="shared" si="123"/>
        <v>3.2159909742724829E+28</v>
      </c>
      <c r="O544" s="41">
        <f t="shared" si="124"/>
        <v>8.6510157207929791E+31</v>
      </c>
      <c r="P544" s="41">
        <f t="shared" si="125"/>
        <v>1.2296953698002211E+34</v>
      </c>
      <c r="Q544" s="41">
        <f t="shared" si="126"/>
        <v>48.585742755742878</v>
      </c>
      <c r="R544" s="45">
        <f t="shared" si="127"/>
        <v>142.14462318506841</v>
      </c>
    </row>
    <row r="545" spans="1:18">
      <c r="A545" s="58">
        <f t="shared" si="118"/>
        <v>0.63800000000000046</v>
      </c>
      <c r="B545" s="58">
        <f t="shared" si="119"/>
        <v>7.3799999999998853</v>
      </c>
      <c r="C545" s="58">
        <f t="shared" si="120"/>
        <v>3.6899999999999427</v>
      </c>
      <c r="D545" s="58">
        <f t="shared" si="121"/>
        <v>3.6899999999999427</v>
      </c>
      <c r="E545" s="59">
        <f t="shared" si="128"/>
        <v>5.0704399999999294</v>
      </c>
      <c r="F545" s="50">
        <v>23.475000000000001</v>
      </c>
      <c r="G545" s="60">
        <f t="shared" si="129"/>
        <v>69.039618083996899</v>
      </c>
      <c r="H545" s="39">
        <f t="shared" si="130"/>
        <v>2.8250980968739696E+32</v>
      </c>
      <c r="I545" s="40">
        <f t="shared" si="131"/>
        <v>107.80000000000005</v>
      </c>
      <c r="J545" s="40">
        <v>539</v>
      </c>
      <c r="K545" s="47">
        <f t="shared" si="122"/>
        <v>2695</v>
      </c>
      <c r="L545" s="40">
        <v>1</v>
      </c>
      <c r="N545" s="41">
        <f t="shared" si="123"/>
        <v>3.2159909742724829E+28</v>
      </c>
      <c r="O545" s="41">
        <f t="shared" si="124"/>
        <v>8.6670956756643415E+31</v>
      </c>
      <c r="P545" s="41">
        <f t="shared" si="125"/>
        <v>1.4125490484369848E+34</v>
      </c>
      <c r="Q545" s="41">
        <f t="shared" si="126"/>
        <v>55.416254206536451</v>
      </c>
      <c r="R545" s="45">
        <f t="shared" si="127"/>
        <v>162.97836106773005</v>
      </c>
    </row>
    <row r="546" spans="1:18">
      <c r="A546" s="58">
        <f t="shared" ref="A546:A609" si="132">A545+0.1%</f>
        <v>0.63900000000000046</v>
      </c>
      <c r="B546" s="58">
        <f t="shared" ref="B546:B609" si="133">B545+1%</f>
        <v>7.3899999999998851</v>
      </c>
      <c r="C546" s="58">
        <f t="shared" ref="C546:C609" si="134">C545+0.5%</f>
        <v>3.6949999999999426</v>
      </c>
      <c r="D546" s="58">
        <f t="shared" ref="D546:D609" si="135">D545+0.5%</f>
        <v>3.6949999999999426</v>
      </c>
      <c r="E546" s="59">
        <f t="shared" si="128"/>
        <v>5.0832099999999301</v>
      </c>
      <c r="F546" s="50">
        <v>23.475000000000001</v>
      </c>
      <c r="G546" s="60">
        <f t="shared" si="129"/>
        <v>69.401193210246888</v>
      </c>
      <c r="H546" s="39">
        <f t="shared" si="130"/>
        <v>3.245185536584384E+32</v>
      </c>
      <c r="I546" s="40">
        <f t="shared" si="131"/>
        <v>108.00000000000004</v>
      </c>
      <c r="J546" s="40">
        <v>540</v>
      </c>
      <c r="K546" s="47">
        <f t="shared" si="122"/>
        <v>2700</v>
      </c>
      <c r="L546" s="40">
        <v>4</v>
      </c>
      <c r="N546" s="41">
        <f t="shared" si="123"/>
        <v>1.2863963897089932E+29</v>
      </c>
      <c r="O546" s="41">
        <f t="shared" si="124"/>
        <v>3.4732702522142816E+32</v>
      </c>
      <c r="P546" s="41">
        <f t="shared" si="125"/>
        <v>1.622592768292192E+34</v>
      </c>
      <c r="Q546" s="41">
        <f t="shared" si="126"/>
        <v>15.801911419748347</v>
      </c>
      <c r="R546" s="45">
        <f t="shared" si="127"/>
        <v>46.716571140922753</v>
      </c>
    </row>
    <row r="547" spans="1:18">
      <c r="A547" s="58">
        <f t="shared" si="132"/>
        <v>0.64000000000000046</v>
      </c>
      <c r="B547" s="58">
        <f t="shared" si="133"/>
        <v>7.3999999999998849</v>
      </c>
      <c r="C547" s="58">
        <f t="shared" si="134"/>
        <v>3.6999999999999424</v>
      </c>
      <c r="D547" s="58">
        <f t="shared" si="135"/>
        <v>3.6999999999999424</v>
      </c>
      <c r="E547" s="59">
        <f t="shared" si="128"/>
        <v>5.095999999999929</v>
      </c>
      <c r="F547" s="50">
        <v>23.475000000000001</v>
      </c>
      <c r="G547" s="60">
        <f t="shared" si="129"/>
        <v>69.76423999999686</v>
      </c>
      <c r="H547" s="39">
        <f t="shared" si="130"/>
        <v>3.7277392875346525E+32</v>
      </c>
      <c r="I547" s="40">
        <f t="shared" si="131"/>
        <v>108.20000000000006</v>
      </c>
      <c r="J547" s="40">
        <v>541</v>
      </c>
      <c r="K547" s="47">
        <f t="shared" si="122"/>
        <v>2705</v>
      </c>
      <c r="L547" s="40">
        <v>1</v>
      </c>
      <c r="N547" s="41">
        <f t="shared" si="123"/>
        <v>1.2863963897089932E+29</v>
      </c>
      <c r="O547" s="41">
        <f t="shared" si="124"/>
        <v>3.4797022341628265E+32</v>
      </c>
      <c r="P547" s="41">
        <f t="shared" si="125"/>
        <v>1.8638696437673261E+34</v>
      </c>
      <c r="Q547" s="41">
        <f t="shared" si="126"/>
        <v>18.023792821966126</v>
      </c>
      <c r="R547" s="45">
        <f t="shared" si="127"/>
        <v>53.564055724893088</v>
      </c>
    </row>
    <row r="548" spans="1:18">
      <c r="A548" s="58">
        <f t="shared" si="132"/>
        <v>0.64100000000000046</v>
      </c>
      <c r="B548" s="58">
        <f t="shared" si="133"/>
        <v>7.4099999999998847</v>
      </c>
      <c r="C548" s="58">
        <f t="shared" si="134"/>
        <v>3.7049999999999423</v>
      </c>
      <c r="D548" s="58">
        <f t="shared" si="135"/>
        <v>3.7049999999999423</v>
      </c>
      <c r="E548" s="59">
        <f t="shared" si="128"/>
        <v>5.108809999999929</v>
      </c>
      <c r="F548" s="50">
        <v>23.475000000000001</v>
      </c>
      <c r="G548" s="60">
        <f t="shared" si="129"/>
        <v>70.128762590246851</v>
      </c>
      <c r="H548" s="39">
        <f t="shared" si="130"/>
        <v>4.2820479874488743E+32</v>
      </c>
      <c r="I548" s="40">
        <f t="shared" si="131"/>
        <v>108.40000000000005</v>
      </c>
      <c r="J548" s="40">
        <v>542</v>
      </c>
      <c r="K548" s="47">
        <f t="shared" si="122"/>
        <v>2710</v>
      </c>
      <c r="L548" s="40">
        <v>1</v>
      </c>
      <c r="N548" s="41">
        <f t="shared" si="123"/>
        <v>1.2863963897089932E+29</v>
      </c>
      <c r="O548" s="41">
        <f t="shared" si="124"/>
        <v>3.4861342161113715E+32</v>
      </c>
      <c r="P548" s="41">
        <f t="shared" si="125"/>
        <v>2.1410239937244374E+34</v>
      </c>
      <c r="Q548" s="41">
        <f t="shared" si="126"/>
        <v>20.558283745902386</v>
      </c>
      <c r="R548" s="45">
        <f t="shared" si="127"/>
        <v>61.415420663655773</v>
      </c>
    </row>
    <row r="549" spans="1:18">
      <c r="A549" s="58">
        <f t="shared" si="132"/>
        <v>0.64200000000000046</v>
      </c>
      <c r="B549" s="58">
        <f t="shared" si="133"/>
        <v>7.4199999999998845</v>
      </c>
      <c r="C549" s="58">
        <f t="shared" si="134"/>
        <v>3.7099999999999422</v>
      </c>
      <c r="D549" s="58">
        <f t="shared" si="135"/>
        <v>3.7099999999999422</v>
      </c>
      <c r="E549" s="59">
        <f t="shared" si="128"/>
        <v>5.1216399999999291</v>
      </c>
      <c r="F549" s="50">
        <v>23.475000000000001</v>
      </c>
      <c r="G549" s="60">
        <f t="shared" si="129"/>
        <v>70.494765123996828</v>
      </c>
      <c r="H549" s="39">
        <f t="shared" si="130"/>
        <v>4.9187814792008871E+32</v>
      </c>
      <c r="I549" s="40">
        <f t="shared" si="131"/>
        <v>108.60000000000005</v>
      </c>
      <c r="J549" s="40">
        <v>543</v>
      </c>
      <c r="K549" s="47">
        <f t="shared" si="122"/>
        <v>2715</v>
      </c>
      <c r="L549" s="40">
        <v>1</v>
      </c>
      <c r="N549" s="41">
        <f t="shared" si="123"/>
        <v>1.2863963897089932E+29</v>
      </c>
      <c r="O549" s="41">
        <f t="shared" si="124"/>
        <v>3.4925661980599165E+32</v>
      </c>
      <c r="P549" s="41">
        <f t="shared" si="125"/>
        <v>2.4593907396004436E+34</v>
      </c>
      <c r="Q549" s="41">
        <f t="shared" si="126"/>
        <v>23.449393797492068</v>
      </c>
      <c r="R549" s="45">
        <f t="shared" si="127"/>
        <v>70.417870417649041</v>
      </c>
    </row>
    <row r="550" spans="1:18">
      <c r="A550" s="58">
        <f t="shared" si="132"/>
        <v>0.64300000000000046</v>
      </c>
      <c r="B550" s="58">
        <f t="shared" si="133"/>
        <v>7.4299999999998843</v>
      </c>
      <c r="C550" s="58">
        <f t="shared" si="134"/>
        <v>3.7149999999999421</v>
      </c>
      <c r="D550" s="58">
        <f t="shared" si="135"/>
        <v>3.7149999999999421</v>
      </c>
      <c r="E550" s="59">
        <f t="shared" si="128"/>
        <v>5.1344899999999285</v>
      </c>
      <c r="F550" s="50">
        <v>23.475000000000001</v>
      </c>
      <c r="G550" s="60">
        <f t="shared" si="129"/>
        <v>70.862251750246813</v>
      </c>
      <c r="H550" s="39">
        <f t="shared" si="130"/>
        <v>5.650196193747942E+32</v>
      </c>
      <c r="I550" s="40">
        <f t="shared" si="131"/>
        <v>108.80000000000005</v>
      </c>
      <c r="J550" s="40">
        <v>544</v>
      </c>
      <c r="K550" s="47">
        <f t="shared" si="122"/>
        <v>2720</v>
      </c>
      <c r="L550" s="40">
        <v>1</v>
      </c>
      <c r="N550" s="41">
        <f t="shared" si="123"/>
        <v>1.2863963897089932E+29</v>
      </c>
      <c r="O550" s="41">
        <f t="shared" si="124"/>
        <v>3.4989981800084614E+32</v>
      </c>
      <c r="P550" s="41">
        <f t="shared" si="125"/>
        <v>2.8250980968739711E+34</v>
      </c>
      <c r="Q550" s="41">
        <f t="shared" si="126"/>
        <v>26.747331998967777</v>
      </c>
      <c r="R550" s="45">
        <f t="shared" si="127"/>
        <v>80.740199095134685</v>
      </c>
    </row>
    <row r="551" spans="1:18">
      <c r="A551" s="58">
        <f t="shared" si="132"/>
        <v>0.64400000000000046</v>
      </c>
      <c r="B551" s="58">
        <f t="shared" si="133"/>
        <v>7.439999999999884</v>
      </c>
      <c r="C551" s="58">
        <f t="shared" si="134"/>
        <v>3.719999999999942</v>
      </c>
      <c r="D551" s="58">
        <f t="shared" si="135"/>
        <v>3.719999999999942</v>
      </c>
      <c r="E551" s="59">
        <f t="shared" si="128"/>
        <v>5.1473599999999289</v>
      </c>
      <c r="F551" s="50">
        <v>23.475000000000001</v>
      </c>
      <c r="G551" s="60">
        <f t="shared" si="129"/>
        <v>71.23122662399679</v>
      </c>
      <c r="H551" s="39">
        <f t="shared" si="130"/>
        <v>6.4903710731687709E+32</v>
      </c>
      <c r="I551" s="40">
        <f t="shared" si="131"/>
        <v>109.00000000000006</v>
      </c>
      <c r="J551" s="40">
        <v>545</v>
      </c>
      <c r="K551" s="47">
        <f t="shared" si="122"/>
        <v>2725</v>
      </c>
      <c r="L551" s="40">
        <v>1</v>
      </c>
      <c r="N551" s="41">
        <f t="shared" si="123"/>
        <v>1.2863963897089932E+29</v>
      </c>
      <c r="O551" s="41">
        <f t="shared" si="124"/>
        <v>3.5054301619570064E+32</v>
      </c>
      <c r="P551" s="41">
        <f t="shared" si="125"/>
        <v>3.2451855365843853E+34</v>
      </c>
      <c r="Q551" s="41">
        <f t="shared" si="126"/>
        <v>30.509380577645945</v>
      </c>
      <c r="R551" s="45">
        <f t="shared" si="127"/>
        <v>92.575957490268976</v>
      </c>
    </row>
    <row r="552" spans="1:18">
      <c r="A552" s="58">
        <f t="shared" si="132"/>
        <v>0.64500000000000046</v>
      </c>
      <c r="B552" s="58">
        <f t="shared" si="133"/>
        <v>7.4499999999998838</v>
      </c>
      <c r="C552" s="58">
        <f t="shared" si="134"/>
        <v>3.7249999999999419</v>
      </c>
      <c r="D552" s="58">
        <f t="shared" si="135"/>
        <v>3.7249999999999419</v>
      </c>
      <c r="E552" s="59">
        <f t="shared" si="128"/>
        <v>5.1602499999999276</v>
      </c>
      <c r="F552" s="50">
        <v>23.475000000000001</v>
      </c>
      <c r="G552" s="60">
        <f t="shared" si="129"/>
        <v>71.601693906246766</v>
      </c>
      <c r="H552" s="39">
        <f t="shared" si="130"/>
        <v>7.4554785750693079E+32</v>
      </c>
      <c r="I552" s="40">
        <f t="shared" si="131"/>
        <v>109.20000000000006</v>
      </c>
      <c r="J552" s="40">
        <v>546</v>
      </c>
      <c r="K552" s="47">
        <f t="shared" si="122"/>
        <v>2730</v>
      </c>
      <c r="L552" s="40">
        <v>1</v>
      </c>
      <c r="N552" s="41">
        <f t="shared" si="123"/>
        <v>1.2863963897089932E+29</v>
      </c>
      <c r="O552" s="41">
        <f t="shared" si="124"/>
        <v>3.5118621439055514E+32</v>
      </c>
      <c r="P552" s="41">
        <f t="shared" si="125"/>
        <v>3.7277392875346541E+34</v>
      </c>
      <c r="Q552" s="41">
        <f t="shared" si="126"/>
        <v>34.800891982593441</v>
      </c>
      <c r="R552" s="45">
        <f t="shared" si="127"/>
        <v>106.14708478815815</v>
      </c>
    </row>
    <row r="553" spans="1:18">
      <c r="A553" s="58">
        <f t="shared" si="132"/>
        <v>0.64600000000000046</v>
      </c>
      <c r="B553" s="58">
        <f t="shared" si="133"/>
        <v>7.4599999999998836</v>
      </c>
      <c r="C553" s="58">
        <f t="shared" si="134"/>
        <v>3.7299999999999418</v>
      </c>
      <c r="D553" s="58">
        <f t="shared" si="135"/>
        <v>3.7299999999999418</v>
      </c>
      <c r="E553" s="59">
        <f t="shared" si="128"/>
        <v>5.1731599999999274</v>
      </c>
      <c r="F553" s="50">
        <v>23.475000000000001</v>
      </c>
      <c r="G553" s="60">
        <f t="shared" si="129"/>
        <v>71.973657763996755</v>
      </c>
      <c r="H553" s="39">
        <f t="shared" si="130"/>
        <v>8.5640959748977544E+32</v>
      </c>
      <c r="I553" s="40">
        <f t="shared" si="131"/>
        <v>109.40000000000006</v>
      </c>
      <c r="J553" s="40">
        <v>547</v>
      </c>
      <c r="K553" s="47">
        <f t="shared" si="122"/>
        <v>2735</v>
      </c>
      <c r="L553" s="40">
        <v>1</v>
      </c>
      <c r="N553" s="41">
        <f t="shared" si="123"/>
        <v>1.2863963897089932E+29</v>
      </c>
      <c r="O553" s="41">
        <f t="shared" si="124"/>
        <v>3.5182941258540963E+32</v>
      </c>
      <c r="P553" s="41">
        <f t="shared" si="125"/>
        <v>4.2820479874488775E+34</v>
      </c>
      <c r="Q553" s="41">
        <f t="shared" si="126"/>
        <v>39.69642651731079</v>
      </c>
      <c r="R553" s="45">
        <f t="shared" si="127"/>
        <v>121.708073125051</v>
      </c>
    </row>
    <row r="554" spans="1:18">
      <c r="A554" s="58">
        <f t="shared" si="132"/>
        <v>0.64700000000000046</v>
      </c>
      <c r="B554" s="58">
        <f t="shared" si="133"/>
        <v>7.4699999999998834</v>
      </c>
      <c r="C554" s="58">
        <f t="shared" si="134"/>
        <v>3.7349999999999417</v>
      </c>
      <c r="D554" s="58">
        <f t="shared" si="135"/>
        <v>3.7349999999999417</v>
      </c>
      <c r="E554" s="59">
        <f t="shared" si="128"/>
        <v>5.1860899999999281</v>
      </c>
      <c r="F554" s="50">
        <v>23.475000000000001</v>
      </c>
      <c r="G554" s="60">
        <f t="shared" si="129"/>
        <v>72.347122370246737</v>
      </c>
      <c r="H554" s="39">
        <f t="shared" si="130"/>
        <v>9.8375629584017785E+32</v>
      </c>
      <c r="I554" s="40">
        <f t="shared" si="131"/>
        <v>109.60000000000005</v>
      </c>
      <c r="J554" s="40">
        <v>548</v>
      </c>
      <c r="K554" s="47">
        <f t="shared" si="122"/>
        <v>2740</v>
      </c>
      <c r="L554" s="40">
        <v>1</v>
      </c>
      <c r="N554" s="41">
        <f t="shared" si="123"/>
        <v>1.2863963897089932E+29</v>
      </c>
      <c r="O554" s="41">
        <f t="shared" si="124"/>
        <v>3.5247261078026413E+32</v>
      </c>
      <c r="P554" s="41">
        <f t="shared" si="125"/>
        <v>4.9187814792008891E+34</v>
      </c>
      <c r="Q554" s="41">
        <f t="shared" si="126"/>
        <v>45.281050431465964</v>
      </c>
      <c r="R554" s="45">
        <f t="shared" si="127"/>
        <v>139.55074319993957</v>
      </c>
    </row>
    <row r="555" spans="1:18">
      <c r="A555" s="58">
        <f t="shared" si="132"/>
        <v>0.64800000000000046</v>
      </c>
      <c r="B555" s="58">
        <f t="shared" si="133"/>
        <v>7.4799999999998832</v>
      </c>
      <c r="C555" s="58">
        <f t="shared" si="134"/>
        <v>3.7399999999999416</v>
      </c>
      <c r="D555" s="58">
        <f t="shared" si="135"/>
        <v>3.7399999999999416</v>
      </c>
      <c r="E555" s="59">
        <f t="shared" si="128"/>
        <v>5.1990399999999273</v>
      </c>
      <c r="F555" s="50">
        <v>23.475000000000001</v>
      </c>
      <c r="G555" s="60">
        <f t="shared" si="129"/>
        <v>72.722091903996713</v>
      </c>
      <c r="H555" s="39">
        <f t="shared" si="130"/>
        <v>1.1300392387495887E+33</v>
      </c>
      <c r="I555" s="40">
        <f t="shared" si="131"/>
        <v>109.80000000000007</v>
      </c>
      <c r="J555" s="40">
        <v>549</v>
      </c>
      <c r="K555" s="47">
        <f t="shared" si="122"/>
        <v>2745</v>
      </c>
      <c r="L555" s="40">
        <v>1</v>
      </c>
      <c r="N555" s="41">
        <f t="shared" si="123"/>
        <v>1.2863963897089932E+29</v>
      </c>
      <c r="O555" s="41">
        <f t="shared" si="124"/>
        <v>3.5311580897511863E+32</v>
      </c>
      <c r="P555" s="41">
        <f t="shared" si="125"/>
        <v>5.6501961937479431E+34</v>
      </c>
      <c r="Q555" s="41">
        <f t="shared" si="126"/>
        <v>51.65181711638408</v>
      </c>
      <c r="R555" s="45">
        <f t="shared" si="127"/>
        <v>160.00972061112304</v>
      </c>
    </row>
    <row r="556" spans="1:18">
      <c r="A556" s="58">
        <f t="shared" si="132"/>
        <v>0.64900000000000047</v>
      </c>
      <c r="B556" s="58">
        <f t="shared" si="133"/>
        <v>7.489999999999883</v>
      </c>
      <c r="C556" s="58">
        <f t="shared" si="134"/>
        <v>3.7449999999999415</v>
      </c>
      <c r="D556" s="58">
        <f t="shared" si="135"/>
        <v>3.7449999999999415</v>
      </c>
      <c r="E556" s="59">
        <f t="shared" si="128"/>
        <v>5.2120099999999265</v>
      </c>
      <c r="F556" s="50">
        <v>23.475000000000001</v>
      </c>
      <c r="G556" s="60">
        <f t="shared" si="129"/>
        <v>73.098570550246677</v>
      </c>
      <c r="H556" s="39">
        <f t="shared" si="130"/>
        <v>1.2980742146337545E+33</v>
      </c>
      <c r="I556" s="40">
        <f t="shared" si="131"/>
        <v>110.00000000000006</v>
      </c>
      <c r="J556" s="40">
        <v>550</v>
      </c>
      <c r="K556" s="47">
        <f t="shared" si="122"/>
        <v>2750</v>
      </c>
      <c r="L556" s="40">
        <v>4</v>
      </c>
      <c r="N556" s="41">
        <f t="shared" si="123"/>
        <v>5.1455855588359727E+29</v>
      </c>
      <c r="O556" s="41">
        <f t="shared" si="124"/>
        <v>1.4150360286798925E+33</v>
      </c>
      <c r="P556" s="41">
        <f t="shared" si="125"/>
        <v>6.4903710731687725E+34</v>
      </c>
      <c r="Q556" s="41">
        <f t="shared" si="126"/>
        <v>14.729864311613142</v>
      </c>
      <c r="R556" s="45">
        <f t="shared" si="127"/>
        <v>45.867178938360553</v>
      </c>
    </row>
    <row r="557" spans="1:18">
      <c r="A557" s="58">
        <f t="shared" si="132"/>
        <v>0.65000000000000047</v>
      </c>
      <c r="B557" s="58">
        <f t="shared" si="133"/>
        <v>7.4999999999998828</v>
      </c>
      <c r="C557" s="58">
        <f t="shared" si="134"/>
        <v>3.7499999999999414</v>
      </c>
      <c r="D557" s="58">
        <f t="shared" si="135"/>
        <v>3.7499999999999414</v>
      </c>
      <c r="E557" s="59">
        <f t="shared" si="128"/>
        <v>5.2249999999999268</v>
      </c>
      <c r="F557" s="50">
        <v>23.475000000000001</v>
      </c>
      <c r="G557" s="60">
        <f t="shared" si="129"/>
        <v>73.476562499996675</v>
      </c>
      <c r="H557" s="39">
        <f t="shared" si="130"/>
        <v>1.4910957150138622E+33</v>
      </c>
      <c r="I557" s="40">
        <f t="shared" si="131"/>
        <v>110.20000000000006</v>
      </c>
      <c r="J557" s="40">
        <v>551</v>
      </c>
      <c r="K557" s="47">
        <f t="shared" si="122"/>
        <v>2755</v>
      </c>
      <c r="L557" s="40">
        <v>1</v>
      </c>
      <c r="N557" s="41">
        <f t="shared" si="123"/>
        <v>5.1455855588359727E+29</v>
      </c>
      <c r="O557" s="41">
        <f t="shared" si="124"/>
        <v>1.4176088214593105E+33</v>
      </c>
      <c r="P557" s="41">
        <f t="shared" si="125"/>
        <v>7.4554785750693111E+34</v>
      </c>
      <c r="Q557" s="41">
        <f t="shared" si="126"/>
        <v>16.802576839444573</v>
      </c>
      <c r="R557" s="45">
        <f t="shared" si="127"/>
        <v>52.591931301573837</v>
      </c>
    </row>
    <row r="558" spans="1:18">
      <c r="A558" s="58">
        <f t="shared" si="132"/>
        <v>0.65100000000000047</v>
      </c>
      <c r="B558" s="58">
        <f t="shared" si="133"/>
        <v>7.5099999999998825</v>
      </c>
      <c r="C558" s="58">
        <f t="shared" si="134"/>
        <v>3.7549999999999413</v>
      </c>
      <c r="D558" s="58">
        <f t="shared" si="135"/>
        <v>3.7549999999999413</v>
      </c>
      <c r="E558" s="59">
        <f t="shared" si="128"/>
        <v>5.2380099999999263</v>
      </c>
      <c r="F558" s="50">
        <v>23.475000000000001</v>
      </c>
      <c r="G558" s="60">
        <f t="shared" si="129"/>
        <v>73.856071950246658</v>
      </c>
      <c r="H558" s="39">
        <f t="shared" si="130"/>
        <v>1.7128191949795512E+33</v>
      </c>
      <c r="I558" s="40">
        <f t="shared" si="131"/>
        <v>110.40000000000006</v>
      </c>
      <c r="J558" s="40">
        <v>552</v>
      </c>
      <c r="K558" s="47">
        <f t="shared" si="122"/>
        <v>2760</v>
      </c>
      <c r="L558" s="40">
        <v>1</v>
      </c>
      <c r="N558" s="41">
        <f t="shared" si="123"/>
        <v>5.1455855588359727E+29</v>
      </c>
      <c r="O558" s="41">
        <f t="shared" si="124"/>
        <v>1.4201816142387285E+33</v>
      </c>
      <c r="P558" s="41">
        <f t="shared" si="125"/>
        <v>8.564095974897755E+34</v>
      </c>
      <c r="Q558" s="41">
        <f t="shared" si="126"/>
        <v>19.167127630046298</v>
      </c>
      <c r="R558" s="45">
        <f t="shared" si="127"/>
        <v>60.302822463227265</v>
      </c>
    </row>
    <row r="559" spans="1:18">
      <c r="A559" s="58">
        <f t="shared" si="132"/>
        <v>0.65200000000000047</v>
      </c>
      <c r="B559" s="58">
        <f t="shared" si="133"/>
        <v>7.5199999999998823</v>
      </c>
      <c r="C559" s="58">
        <f t="shared" si="134"/>
        <v>3.7599999999999412</v>
      </c>
      <c r="D559" s="58">
        <f t="shared" si="135"/>
        <v>3.7599999999999412</v>
      </c>
      <c r="E559" s="59">
        <f t="shared" si="128"/>
        <v>5.2510399999999269</v>
      </c>
      <c r="F559" s="50">
        <v>23.475000000000001</v>
      </c>
      <c r="G559" s="60">
        <f t="shared" si="129"/>
        <v>74.237103103996631</v>
      </c>
      <c r="H559" s="39">
        <f t="shared" si="130"/>
        <v>1.9675125916803563E+33</v>
      </c>
      <c r="I559" s="40">
        <f t="shared" si="131"/>
        <v>110.60000000000005</v>
      </c>
      <c r="J559" s="40">
        <v>553</v>
      </c>
      <c r="K559" s="47">
        <f t="shared" si="122"/>
        <v>2765</v>
      </c>
      <c r="L559" s="40">
        <v>1</v>
      </c>
      <c r="N559" s="41">
        <f t="shared" si="123"/>
        <v>5.1455855588359727E+29</v>
      </c>
      <c r="O559" s="41">
        <f t="shared" si="124"/>
        <v>1.4227544070181465E+33</v>
      </c>
      <c r="P559" s="41">
        <f t="shared" si="125"/>
        <v>9.8375629584017819E+34</v>
      </c>
      <c r="Q559" s="41">
        <f t="shared" si="126"/>
        <v>21.864631877961223</v>
      </c>
      <c r="R559" s="45">
        <f t="shared" si="127"/>
        <v>69.144491205756708</v>
      </c>
    </row>
    <row r="560" spans="1:18">
      <c r="A560" s="58">
        <f t="shared" si="132"/>
        <v>0.65300000000000047</v>
      </c>
      <c r="B560" s="58">
        <f t="shared" si="133"/>
        <v>7.5299999999998821</v>
      </c>
      <c r="C560" s="58">
        <f t="shared" si="134"/>
        <v>3.7649999999999411</v>
      </c>
      <c r="D560" s="58">
        <f t="shared" si="135"/>
        <v>3.7649999999999411</v>
      </c>
      <c r="E560" s="59">
        <f t="shared" si="128"/>
        <v>5.2640899999999258</v>
      </c>
      <c r="F560" s="50">
        <v>23.475000000000001</v>
      </c>
      <c r="G560" s="60">
        <f t="shared" si="129"/>
        <v>74.619660170246604</v>
      </c>
      <c r="H560" s="39">
        <f t="shared" si="130"/>
        <v>2.2600784774991785E+33</v>
      </c>
      <c r="I560" s="40">
        <f t="shared" si="131"/>
        <v>110.80000000000007</v>
      </c>
      <c r="J560" s="40">
        <v>554</v>
      </c>
      <c r="K560" s="47">
        <f t="shared" si="122"/>
        <v>2770</v>
      </c>
      <c r="L560" s="40">
        <v>1</v>
      </c>
      <c r="N560" s="41">
        <f t="shared" si="123"/>
        <v>5.1455855588359727E+29</v>
      </c>
      <c r="O560" s="41">
        <f t="shared" si="124"/>
        <v>1.4253271997975644E+33</v>
      </c>
      <c r="P560" s="41">
        <f t="shared" si="125"/>
        <v>1.1300392387495894E+35</v>
      </c>
      <c r="Q560" s="41">
        <f t="shared" si="126"/>
        <v>24.942000582670453</v>
      </c>
      <c r="R560" s="45">
        <f t="shared" si="127"/>
        <v>79.282794779338104</v>
      </c>
    </row>
    <row r="561" spans="1:18">
      <c r="A561" s="58">
        <f t="shared" si="132"/>
        <v>0.65400000000000047</v>
      </c>
      <c r="B561" s="58">
        <f t="shared" si="133"/>
        <v>7.5399999999998819</v>
      </c>
      <c r="C561" s="58">
        <f t="shared" si="134"/>
        <v>3.769999999999941</v>
      </c>
      <c r="D561" s="58">
        <f t="shared" si="135"/>
        <v>3.769999999999941</v>
      </c>
      <c r="E561" s="59">
        <f t="shared" si="128"/>
        <v>5.2771599999999257</v>
      </c>
      <c r="F561" s="50">
        <v>23.475000000000001</v>
      </c>
      <c r="G561" s="60">
        <f t="shared" si="129"/>
        <v>75.003747363996595</v>
      </c>
      <c r="H561" s="39">
        <f t="shared" si="130"/>
        <v>2.5961484292675101E+33</v>
      </c>
      <c r="I561" s="40">
        <f t="shared" si="131"/>
        <v>111.00000000000006</v>
      </c>
      <c r="J561" s="40">
        <v>555</v>
      </c>
      <c r="K561" s="47">
        <f t="shared" si="122"/>
        <v>2775</v>
      </c>
      <c r="L561" s="40">
        <v>1</v>
      </c>
      <c r="N561" s="41">
        <f t="shared" si="123"/>
        <v>5.1455855588359727E+29</v>
      </c>
      <c r="O561" s="41">
        <f t="shared" si="124"/>
        <v>1.4278999925769824E+33</v>
      </c>
      <c r="P561" s="41">
        <f t="shared" si="125"/>
        <v>1.2980742146337551E+35</v>
      </c>
      <c r="Q561" s="41">
        <f t="shared" si="126"/>
        <v>28.452758017034544</v>
      </c>
      <c r="R561" s="45">
        <f t="shared" si="127"/>
        <v>90.907922220174115</v>
      </c>
    </row>
    <row r="562" spans="1:18">
      <c r="A562" s="58">
        <f t="shared" si="132"/>
        <v>0.65500000000000047</v>
      </c>
      <c r="B562" s="58">
        <f t="shared" si="133"/>
        <v>7.5499999999998817</v>
      </c>
      <c r="C562" s="58">
        <f t="shared" si="134"/>
        <v>3.7749999999999408</v>
      </c>
      <c r="D562" s="58">
        <f t="shared" si="135"/>
        <v>3.7749999999999408</v>
      </c>
      <c r="E562" s="59">
        <f t="shared" si="128"/>
        <v>5.2902499999999257</v>
      </c>
      <c r="F562" s="50">
        <v>23.475000000000001</v>
      </c>
      <c r="G562" s="60">
        <f t="shared" si="129"/>
        <v>75.389368906246574</v>
      </c>
      <c r="H562" s="39">
        <f t="shared" si="130"/>
        <v>2.9821914300277249E+33</v>
      </c>
      <c r="I562" s="40">
        <f t="shared" si="131"/>
        <v>111.20000000000005</v>
      </c>
      <c r="J562" s="40">
        <v>556</v>
      </c>
      <c r="K562" s="47">
        <f t="shared" si="122"/>
        <v>2780</v>
      </c>
      <c r="L562" s="40">
        <v>1</v>
      </c>
      <c r="N562" s="41">
        <f t="shared" si="123"/>
        <v>5.1455855588359727E+29</v>
      </c>
      <c r="O562" s="41">
        <f t="shared" si="124"/>
        <v>1.4304727853564004E+33</v>
      </c>
      <c r="P562" s="41">
        <f t="shared" si="125"/>
        <v>1.4910957150138624E+35</v>
      </c>
      <c r="Q562" s="41">
        <f t="shared" si="126"/>
        <v>32.457974559327369</v>
      </c>
      <c r="R562" s="45">
        <f t="shared" si="127"/>
        <v>104.23796455815535</v>
      </c>
    </row>
    <row r="563" spans="1:18">
      <c r="A563" s="58">
        <f t="shared" si="132"/>
        <v>0.65600000000000047</v>
      </c>
      <c r="B563" s="58">
        <f t="shared" si="133"/>
        <v>7.5599999999998815</v>
      </c>
      <c r="C563" s="58">
        <f t="shared" si="134"/>
        <v>3.7799999999999407</v>
      </c>
      <c r="D563" s="58">
        <f t="shared" si="135"/>
        <v>3.7799999999999407</v>
      </c>
      <c r="E563" s="59">
        <f t="shared" si="128"/>
        <v>5.303359999999925</v>
      </c>
      <c r="F563" s="50">
        <v>23.475000000000001</v>
      </c>
      <c r="G563" s="60">
        <f t="shared" si="129"/>
        <v>75.776529023996559</v>
      </c>
      <c r="H563" s="39">
        <f t="shared" si="130"/>
        <v>3.4256383899591029E+33</v>
      </c>
      <c r="I563" s="40">
        <f t="shared" si="131"/>
        <v>111.40000000000006</v>
      </c>
      <c r="J563" s="40">
        <v>557</v>
      </c>
      <c r="K563" s="47">
        <f t="shared" si="122"/>
        <v>2785</v>
      </c>
      <c r="L563" s="40">
        <v>1</v>
      </c>
      <c r="N563" s="41">
        <f t="shared" si="123"/>
        <v>5.1455855588359727E+29</v>
      </c>
      <c r="O563" s="41">
        <f t="shared" si="124"/>
        <v>1.4330455781358184E+33</v>
      </c>
      <c r="P563" s="41">
        <f t="shared" si="125"/>
        <v>1.7128191949795514E+35</v>
      </c>
      <c r="Q563" s="41">
        <f t="shared" si="126"/>
        <v>37.027331178146426</v>
      </c>
      <c r="R563" s="45">
        <f t="shared" si="127"/>
        <v>119.52300897558871</v>
      </c>
    </row>
    <row r="564" spans="1:18">
      <c r="A564" s="58">
        <f t="shared" si="132"/>
        <v>0.65700000000000047</v>
      </c>
      <c r="B564" s="58">
        <f t="shared" si="133"/>
        <v>7.5699999999998813</v>
      </c>
      <c r="C564" s="58">
        <f t="shared" si="134"/>
        <v>3.7849999999999406</v>
      </c>
      <c r="D564" s="58">
        <f t="shared" si="135"/>
        <v>3.7849999999999406</v>
      </c>
      <c r="E564" s="59">
        <f t="shared" si="128"/>
        <v>5.3164899999999253</v>
      </c>
      <c r="F564" s="50">
        <v>23.475000000000001</v>
      </c>
      <c r="G564" s="60">
        <f t="shared" si="129"/>
        <v>76.165231950246536</v>
      </c>
      <c r="H564" s="39">
        <f t="shared" si="130"/>
        <v>3.9350251833607137E+33</v>
      </c>
      <c r="I564" s="40">
        <f t="shared" si="131"/>
        <v>111.60000000000005</v>
      </c>
      <c r="J564" s="40">
        <v>558</v>
      </c>
      <c r="K564" s="47">
        <f t="shared" si="122"/>
        <v>2790</v>
      </c>
      <c r="L564" s="40">
        <v>1</v>
      </c>
      <c r="N564" s="41">
        <f t="shared" si="123"/>
        <v>5.1455855588359727E+29</v>
      </c>
      <c r="O564" s="41">
        <f t="shared" si="124"/>
        <v>1.4356183709152364E+33</v>
      </c>
      <c r="P564" s="41">
        <f t="shared" si="125"/>
        <v>1.9675125916803567E+35</v>
      </c>
      <c r="Q564" s="41">
        <f t="shared" si="126"/>
        <v>42.240334160743245</v>
      </c>
      <c r="R564" s="45">
        <f t="shared" si="127"/>
        <v>137.04983382359666</v>
      </c>
    </row>
    <row r="565" spans="1:18">
      <c r="A565" s="58">
        <f t="shared" si="132"/>
        <v>0.65800000000000047</v>
      </c>
      <c r="B565" s="58">
        <f t="shared" si="133"/>
        <v>7.5799999999998811</v>
      </c>
      <c r="C565" s="58">
        <f t="shared" si="134"/>
        <v>3.7899999999999405</v>
      </c>
      <c r="D565" s="58">
        <f t="shared" si="135"/>
        <v>3.7899999999999405</v>
      </c>
      <c r="E565" s="59">
        <f t="shared" si="128"/>
        <v>5.3296399999999249</v>
      </c>
      <c r="F565" s="50">
        <v>23.475000000000001</v>
      </c>
      <c r="G565" s="60">
        <f t="shared" si="129"/>
        <v>76.55548192399651</v>
      </c>
      <c r="H565" s="39">
        <f t="shared" si="130"/>
        <v>4.5201569549983577E+33</v>
      </c>
      <c r="I565" s="40">
        <f t="shared" si="131"/>
        <v>111.80000000000007</v>
      </c>
      <c r="J565" s="40">
        <v>559</v>
      </c>
      <c r="K565" s="47">
        <f t="shared" ref="K565:K628" si="136">L$4*J565</f>
        <v>2795</v>
      </c>
      <c r="L565" s="40">
        <v>1</v>
      </c>
      <c r="N565" s="41">
        <f t="shared" ref="N565:N628" si="137">L565*N564</f>
        <v>5.1455855588359727E+29</v>
      </c>
      <c r="O565" s="41">
        <f t="shared" ref="O565:O628" si="138">K565*N565</f>
        <v>1.4381911636946544E+33</v>
      </c>
      <c r="P565" s="41">
        <f t="shared" ref="P565:P628" si="139">R$4*POWER($I$1,J565)</f>
        <v>2.2600784774991787E+35</v>
      </c>
      <c r="Q565" s="41">
        <f t="shared" ref="Q565:Q628" si="140">(R565/G565)*F565</f>
        <v>48.187701301856237</v>
      </c>
      <c r="R565" s="45">
        <f t="shared" ref="R565:R628" si="141">P565/(K565*L565*N564)</f>
        <v>157.14729269321398</v>
      </c>
    </row>
    <row r="566" spans="1:18">
      <c r="A566" s="58">
        <f t="shared" si="132"/>
        <v>0.65900000000000047</v>
      </c>
      <c r="B566" s="58">
        <f t="shared" si="133"/>
        <v>7.5899999999998808</v>
      </c>
      <c r="C566" s="58">
        <f t="shared" si="134"/>
        <v>3.7949999999999404</v>
      </c>
      <c r="D566" s="58">
        <f t="shared" si="135"/>
        <v>3.7949999999999404</v>
      </c>
      <c r="E566" s="59">
        <f t="shared" si="128"/>
        <v>5.3428099999999246</v>
      </c>
      <c r="F566" s="50">
        <v>23.475000000000001</v>
      </c>
      <c r="G566" s="60">
        <f t="shared" si="129"/>
        <v>76.947283190246495</v>
      </c>
      <c r="H566" s="39">
        <f t="shared" si="130"/>
        <v>5.1922968585350213E+33</v>
      </c>
      <c r="I566" s="40">
        <f t="shared" si="131"/>
        <v>112.00000000000006</v>
      </c>
      <c r="J566" s="40">
        <v>560</v>
      </c>
      <c r="K566" s="47">
        <f t="shared" si="136"/>
        <v>2800</v>
      </c>
      <c r="L566" s="40">
        <v>4</v>
      </c>
      <c r="N566" s="41">
        <f t="shared" si="137"/>
        <v>2.0582342235343891E+30</v>
      </c>
      <c r="O566" s="41">
        <f t="shared" si="138"/>
        <v>5.7630558258962894E+33</v>
      </c>
      <c r="P566" s="41">
        <f t="shared" si="139"/>
        <v>2.5961484292675105E+35</v>
      </c>
      <c r="Q566" s="41">
        <f t="shared" si="140"/>
        <v>13.743235941986475</v>
      </c>
      <c r="R566" s="45">
        <f t="shared" si="141"/>
        <v>45.048122171604142</v>
      </c>
    </row>
    <row r="567" spans="1:18">
      <c r="A567" s="58">
        <f t="shared" si="132"/>
        <v>0.66000000000000048</v>
      </c>
      <c r="B567" s="58">
        <f t="shared" si="133"/>
        <v>7.5999999999998806</v>
      </c>
      <c r="C567" s="58">
        <f t="shared" si="134"/>
        <v>3.7999999999999403</v>
      </c>
      <c r="D567" s="58">
        <f t="shared" si="135"/>
        <v>3.7999999999999403</v>
      </c>
      <c r="E567" s="59">
        <f t="shared" si="128"/>
        <v>5.3559999999999244</v>
      </c>
      <c r="F567" s="50">
        <v>23.475000000000001</v>
      </c>
      <c r="G567" s="60">
        <f t="shared" si="129"/>
        <v>77.340639999996483</v>
      </c>
      <c r="H567" s="39">
        <f t="shared" si="130"/>
        <v>5.9643828600554521E+33</v>
      </c>
      <c r="I567" s="40">
        <f t="shared" si="131"/>
        <v>112.20000000000005</v>
      </c>
      <c r="J567" s="40">
        <v>561</v>
      </c>
      <c r="K567" s="47">
        <f t="shared" si="136"/>
        <v>2805</v>
      </c>
      <c r="L567" s="40">
        <v>1</v>
      </c>
      <c r="N567" s="41">
        <f t="shared" si="137"/>
        <v>2.0582342235343891E+30</v>
      </c>
      <c r="O567" s="41">
        <f t="shared" si="138"/>
        <v>5.7733469970139614E+33</v>
      </c>
      <c r="P567" s="41">
        <f t="shared" si="139"/>
        <v>2.9821914300277259E+35</v>
      </c>
      <c r="Q567" s="41">
        <f t="shared" si="140"/>
        <v>15.678542818334568</v>
      </c>
      <c r="R567" s="45">
        <f t="shared" si="141"/>
        <v>51.654463720440638</v>
      </c>
    </row>
    <row r="568" spans="1:18">
      <c r="A568" s="58">
        <f t="shared" si="132"/>
        <v>0.66100000000000048</v>
      </c>
      <c r="B568" s="58">
        <f t="shared" si="133"/>
        <v>7.6099999999998804</v>
      </c>
      <c r="C568" s="58">
        <f t="shared" si="134"/>
        <v>3.8049999999999402</v>
      </c>
      <c r="D568" s="58">
        <f t="shared" si="135"/>
        <v>3.8049999999999402</v>
      </c>
      <c r="E568" s="59">
        <f t="shared" si="128"/>
        <v>5.3692099999999243</v>
      </c>
      <c r="F568" s="50">
        <v>23.475000000000001</v>
      </c>
      <c r="G568" s="60">
        <f t="shared" si="129"/>
        <v>77.735556610246462</v>
      </c>
      <c r="H568" s="39">
        <f t="shared" si="130"/>
        <v>6.8512767799182093E+33</v>
      </c>
      <c r="I568" s="40">
        <f t="shared" si="131"/>
        <v>112.40000000000006</v>
      </c>
      <c r="J568" s="40">
        <v>562</v>
      </c>
      <c r="K568" s="47">
        <f t="shared" si="136"/>
        <v>2810</v>
      </c>
      <c r="L568" s="40">
        <v>1</v>
      </c>
      <c r="N568" s="41">
        <f t="shared" si="137"/>
        <v>2.0582342235343891E+30</v>
      </c>
      <c r="O568" s="41">
        <f t="shared" si="138"/>
        <v>5.7836381681316333E+33</v>
      </c>
      <c r="P568" s="41">
        <f t="shared" si="139"/>
        <v>3.4256383899591049E+35</v>
      </c>
      <c r="Q568" s="41">
        <f t="shared" si="140"/>
        <v>17.886538027529454</v>
      </c>
      <c r="R568" s="45">
        <f t="shared" si="141"/>
        <v>59.2298185048069</v>
      </c>
    </row>
    <row r="569" spans="1:18">
      <c r="A569" s="58">
        <f t="shared" si="132"/>
        <v>0.66200000000000048</v>
      </c>
      <c r="B569" s="58">
        <f t="shared" si="133"/>
        <v>7.6199999999998802</v>
      </c>
      <c r="C569" s="58">
        <f t="shared" si="134"/>
        <v>3.8099999999999401</v>
      </c>
      <c r="D569" s="58">
        <f t="shared" si="135"/>
        <v>3.8099999999999401</v>
      </c>
      <c r="E569" s="59">
        <f t="shared" si="128"/>
        <v>5.3824399999999235</v>
      </c>
      <c r="F569" s="50">
        <v>23.475000000000001</v>
      </c>
      <c r="G569" s="60">
        <f t="shared" si="129"/>
        <v>78.132037283996439</v>
      </c>
      <c r="H569" s="39">
        <f t="shared" si="130"/>
        <v>7.8700503667214297E+33</v>
      </c>
      <c r="I569" s="40">
        <f t="shared" si="131"/>
        <v>112.60000000000005</v>
      </c>
      <c r="J569" s="40">
        <v>563</v>
      </c>
      <c r="K569" s="47">
        <f t="shared" si="136"/>
        <v>2815</v>
      </c>
      <c r="L569" s="40">
        <v>1</v>
      </c>
      <c r="N569" s="41">
        <f t="shared" si="137"/>
        <v>2.0582342235343891E+30</v>
      </c>
      <c r="O569" s="41">
        <f t="shared" si="138"/>
        <v>5.7939293392493053E+33</v>
      </c>
      <c r="P569" s="41">
        <f t="shared" si="139"/>
        <v>3.935025183360715E+35</v>
      </c>
      <c r="Q569" s="41">
        <f t="shared" si="140"/>
        <v>20.405666007773558</v>
      </c>
      <c r="R569" s="45">
        <f t="shared" si="141"/>
        <v>67.916347489846316</v>
      </c>
    </row>
    <row r="570" spans="1:18">
      <c r="A570" s="58">
        <f t="shared" si="132"/>
        <v>0.66300000000000048</v>
      </c>
      <c r="B570" s="58">
        <f t="shared" si="133"/>
        <v>7.62999999999988</v>
      </c>
      <c r="C570" s="58">
        <f t="shared" si="134"/>
        <v>3.81499999999994</v>
      </c>
      <c r="D570" s="58">
        <f t="shared" si="135"/>
        <v>3.81499999999994</v>
      </c>
      <c r="E570" s="59">
        <f t="shared" si="128"/>
        <v>5.3956899999999237</v>
      </c>
      <c r="F570" s="50">
        <v>23.475000000000001</v>
      </c>
      <c r="G570" s="60">
        <f t="shared" si="129"/>
        <v>78.530086290246416</v>
      </c>
      <c r="H570" s="39">
        <f t="shared" si="130"/>
        <v>9.0403139099967199E+33</v>
      </c>
      <c r="I570" s="40">
        <f t="shared" si="131"/>
        <v>112.80000000000005</v>
      </c>
      <c r="J570" s="40">
        <v>564</v>
      </c>
      <c r="K570" s="47">
        <f t="shared" si="136"/>
        <v>2820</v>
      </c>
      <c r="L570" s="40">
        <v>1</v>
      </c>
      <c r="N570" s="41">
        <f t="shared" si="137"/>
        <v>2.0582342235343891E+30</v>
      </c>
      <c r="O570" s="41">
        <f t="shared" si="138"/>
        <v>5.8042205103669772E+33</v>
      </c>
      <c r="P570" s="41">
        <f t="shared" si="139"/>
        <v>4.5201569549983596E+35</v>
      </c>
      <c r="Q570" s="41">
        <f t="shared" si="140"/>
        <v>23.279794268226755</v>
      </c>
      <c r="R570" s="45">
        <f t="shared" si="141"/>
        <v>77.877071467647752</v>
      </c>
    </row>
    <row r="571" spans="1:18">
      <c r="A571" s="58">
        <f t="shared" si="132"/>
        <v>0.66400000000000048</v>
      </c>
      <c r="B571" s="58">
        <f t="shared" si="133"/>
        <v>7.6399999999998798</v>
      </c>
      <c r="C571" s="58">
        <f t="shared" si="134"/>
        <v>3.8199999999999399</v>
      </c>
      <c r="D571" s="58">
        <f t="shared" si="135"/>
        <v>3.8199999999999399</v>
      </c>
      <c r="E571" s="59">
        <f t="shared" si="128"/>
        <v>5.4089599999999232</v>
      </c>
      <c r="F571" s="50">
        <v>23.475000000000001</v>
      </c>
      <c r="G571" s="60">
        <f t="shared" si="129"/>
        <v>78.929707903996402</v>
      </c>
      <c r="H571" s="39">
        <f t="shared" si="130"/>
        <v>1.0384593717070045E+34</v>
      </c>
      <c r="I571" s="40">
        <f t="shared" si="131"/>
        <v>113.00000000000006</v>
      </c>
      <c r="J571" s="40">
        <v>565</v>
      </c>
      <c r="K571" s="47">
        <f t="shared" si="136"/>
        <v>2825</v>
      </c>
      <c r="L571" s="40">
        <v>1</v>
      </c>
      <c r="N571" s="41">
        <f t="shared" si="137"/>
        <v>2.0582342235343891E+30</v>
      </c>
      <c r="O571" s="41">
        <f t="shared" si="138"/>
        <v>5.8145116814846492E+33</v>
      </c>
      <c r="P571" s="41">
        <f t="shared" si="139"/>
        <v>5.1922968585350224E+35</v>
      </c>
      <c r="Q571" s="41">
        <f t="shared" si="140"/>
        <v>26.558978803370131</v>
      </c>
      <c r="R571" s="45">
        <f t="shared" si="141"/>
        <v>89.298932446365754</v>
      </c>
    </row>
    <row r="572" spans="1:18">
      <c r="A572" s="58">
        <f t="shared" si="132"/>
        <v>0.66500000000000048</v>
      </c>
      <c r="B572" s="58">
        <f t="shared" si="133"/>
        <v>7.6499999999998796</v>
      </c>
      <c r="C572" s="58">
        <f t="shared" si="134"/>
        <v>3.8249999999999398</v>
      </c>
      <c r="D572" s="58">
        <f t="shared" si="135"/>
        <v>3.8249999999999398</v>
      </c>
      <c r="E572" s="59">
        <f t="shared" si="128"/>
        <v>5.4222499999999236</v>
      </c>
      <c r="F572" s="50">
        <v>23.475000000000001</v>
      </c>
      <c r="G572" s="60">
        <f t="shared" si="129"/>
        <v>79.330906406246385</v>
      </c>
      <c r="H572" s="39">
        <f t="shared" si="130"/>
        <v>1.1928765720110906E+34</v>
      </c>
      <c r="I572" s="40">
        <f t="shared" si="131"/>
        <v>113.20000000000006</v>
      </c>
      <c r="J572" s="40">
        <v>566</v>
      </c>
      <c r="K572" s="47">
        <f t="shared" si="136"/>
        <v>2830</v>
      </c>
      <c r="L572" s="40">
        <v>1</v>
      </c>
      <c r="N572" s="41">
        <f t="shared" si="137"/>
        <v>2.0582342235343891E+30</v>
      </c>
      <c r="O572" s="41">
        <f t="shared" si="138"/>
        <v>5.8248028526023211E+33</v>
      </c>
      <c r="P572" s="41">
        <f t="shared" si="139"/>
        <v>5.9643828600554533E+35</v>
      </c>
      <c r="Q572" s="41">
        <f t="shared" si="140"/>
        <v>30.300337596595433</v>
      </c>
      <c r="R572" s="45">
        <f t="shared" si="141"/>
        <v>102.39630440695126</v>
      </c>
    </row>
    <row r="573" spans="1:18">
      <c r="A573" s="58">
        <f t="shared" si="132"/>
        <v>0.66600000000000048</v>
      </c>
      <c r="B573" s="58">
        <f t="shared" si="133"/>
        <v>7.6599999999998793</v>
      </c>
      <c r="C573" s="58">
        <f t="shared" si="134"/>
        <v>3.8299999999999397</v>
      </c>
      <c r="D573" s="58">
        <f t="shared" si="135"/>
        <v>3.8299999999999397</v>
      </c>
      <c r="E573" s="59">
        <f t="shared" si="128"/>
        <v>5.4355599999999233</v>
      </c>
      <c r="F573" s="50">
        <v>23.475000000000001</v>
      </c>
      <c r="G573" s="60">
        <f t="shared" si="129"/>
        <v>79.733686083996361</v>
      </c>
      <c r="H573" s="39">
        <f t="shared" si="130"/>
        <v>1.3702553559836423E+34</v>
      </c>
      <c r="I573" s="40">
        <f t="shared" si="131"/>
        <v>113.40000000000006</v>
      </c>
      <c r="J573" s="40">
        <v>567</v>
      </c>
      <c r="K573" s="47">
        <f t="shared" si="136"/>
        <v>2835</v>
      </c>
      <c r="L573" s="40">
        <v>1</v>
      </c>
      <c r="N573" s="41">
        <f t="shared" si="137"/>
        <v>2.0582342235343891E+30</v>
      </c>
      <c r="O573" s="41">
        <f t="shared" si="138"/>
        <v>5.835094023719993E+33</v>
      </c>
      <c r="P573" s="41">
        <f t="shared" si="139"/>
        <v>6.8512767799182114E+35</v>
      </c>
      <c r="Q573" s="41">
        <f t="shared" si="140"/>
        <v>34.569047485085385</v>
      </c>
      <c r="R573" s="45">
        <f t="shared" si="141"/>
        <v>117.41501939929977</v>
      </c>
    </row>
    <row r="574" spans="1:18">
      <c r="A574" s="58">
        <f t="shared" si="132"/>
        <v>0.66700000000000048</v>
      </c>
      <c r="B574" s="58">
        <f t="shared" si="133"/>
        <v>7.6699999999998791</v>
      </c>
      <c r="C574" s="58">
        <f t="shared" si="134"/>
        <v>3.8349999999999396</v>
      </c>
      <c r="D574" s="58">
        <f t="shared" si="135"/>
        <v>3.8349999999999396</v>
      </c>
      <c r="E574" s="59">
        <f t="shared" si="128"/>
        <v>5.4488899999999223</v>
      </c>
      <c r="F574" s="50">
        <v>23.475000000000001</v>
      </c>
      <c r="G574" s="60">
        <f t="shared" si="129"/>
        <v>80.138051230246333</v>
      </c>
      <c r="H574" s="39">
        <f t="shared" si="130"/>
        <v>1.5740100733442866E+34</v>
      </c>
      <c r="I574" s="40">
        <f t="shared" si="131"/>
        <v>113.60000000000007</v>
      </c>
      <c r="J574" s="40">
        <v>568</v>
      </c>
      <c r="K574" s="47">
        <f t="shared" si="136"/>
        <v>2840</v>
      </c>
      <c r="L574" s="40">
        <v>1</v>
      </c>
      <c r="N574" s="41">
        <f t="shared" si="137"/>
        <v>2.0582342235343891E+30</v>
      </c>
      <c r="O574" s="41">
        <f t="shared" si="138"/>
        <v>5.845385194837665E+33</v>
      </c>
      <c r="P574" s="41">
        <f t="shared" si="139"/>
        <v>7.8700503667214329E+35</v>
      </c>
      <c r="Q574" s="41">
        <f t="shared" si="140"/>
        <v>39.439481816977143</v>
      </c>
      <c r="R574" s="45">
        <f t="shared" si="141"/>
        <v>134.63698463656158</v>
      </c>
    </row>
    <row r="575" spans="1:18">
      <c r="A575" s="58">
        <f t="shared" si="132"/>
        <v>0.66800000000000048</v>
      </c>
      <c r="B575" s="58">
        <f t="shared" si="133"/>
        <v>7.6799999999998789</v>
      </c>
      <c r="C575" s="58">
        <f t="shared" si="134"/>
        <v>3.8399999999999395</v>
      </c>
      <c r="D575" s="58">
        <f t="shared" si="135"/>
        <v>3.8399999999999395</v>
      </c>
      <c r="E575" s="59">
        <f t="shared" si="128"/>
        <v>5.4622399999999223</v>
      </c>
      <c r="F575" s="50">
        <v>23.475000000000001</v>
      </c>
      <c r="G575" s="60">
        <f t="shared" si="129"/>
        <v>80.544006143996313</v>
      </c>
      <c r="H575" s="39">
        <f t="shared" si="130"/>
        <v>1.8080627819993449E+34</v>
      </c>
      <c r="I575" s="40">
        <f t="shared" si="131"/>
        <v>113.80000000000005</v>
      </c>
      <c r="J575" s="40">
        <v>569</v>
      </c>
      <c r="K575" s="47">
        <f t="shared" si="136"/>
        <v>2845</v>
      </c>
      <c r="L575" s="40">
        <v>1</v>
      </c>
      <c r="N575" s="41">
        <f t="shared" si="137"/>
        <v>2.0582342235343891E+30</v>
      </c>
      <c r="O575" s="41">
        <f t="shared" si="138"/>
        <v>5.8556763659553369E+33</v>
      </c>
      <c r="P575" s="41">
        <f t="shared" si="139"/>
        <v>9.0403139099967251E+35</v>
      </c>
      <c r="Q575" s="41">
        <f t="shared" si="140"/>
        <v>44.996508796078572</v>
      </c>
      <c r="R575" s="45">
        <f t="shared" si="141"/>
        <v>154.38547735589933</v>
      </c>
    </row>
    <row r="576" spans="1:18">
      <c r="A576" s="58">
        <f t="shared" si="132"/>
        <v>0.66900000000000048</v>
      </c>
      <c r="B576" s="58">
        <f t="shared" si="133"/>
        <v>7.6899999999998787</v>
      </c>
      <c r="C576" s="58">
        <f t="shared" si="134"/>
        <v>3.8449999999999394</v>
      </c>
      <c r="D576" s="58">
        <f t="shared" si="135"/>
        <v>3.8449999999999394</v>
      </c>
      <c r="E576" s="59">
        <f t="shared" si="128"/>
        <v>5.4756099999999224</v>
      </c>
      <c r="F576" s="50">
        <v>23.475000000000001</v>
      </c>
      <c r="G576" s="60">
        <f t="shared" si="129"/>
        <v>80.951555130246291</v>
      </c>
      <c r="H576" s="39">
        <f t="shared" si="130"/>
        <v>2.0769187434140099E+34</v>
      </c>
      <c r="I576" s="40">
        <f t="shared" si="131"/>
        <v>114.00000000000007</v>
      </c>
      <c r="J576" s="40">
        <v>570</v>
      </c>
      <c r="K576" s="47">
        <f t="shared" si="136"/>
        <v>2850</v>
      </c>
      <c r="L576" s="40">
        <v>4</v>
      </c>
      <c r="N576" s="41">
        <f t="shared" si="137"/>
        <v>8.2329368941375563E+30</v>
      </c>
      <c r="O576" s="41">
        <f t="shared" si="138"/>
        <v>2.3463870148292036E+34</v>
      </c>
      <c r="P576" s="41">
        <f t="shared" si="139"/>
        <v>1.0384593717070049E+36</v>
      </c>
      <c r="Q576" s="41">
        <f t="shared" si="140"/>
        <v>12.83424330556084</v>
      </c>
      <c r="R576" s="45">
        <f t="shared" si="141"/>
        <v>44.257804238769012</v>
      </c>
    </row>
    <row r="577" spans="1:18">
      <c r="A577" s="58">
        <f t="shared" si="132"/>
        <v>0.67000000000000048</v>
      </c>
      <c r="B577" s="58">
        <f t="shared" si="133"/>
        <v>7.6999999999998785</v>
      </c>
      <c r="C577" s="58">
        <f t="shared" si="134"/>
        <v>3.8499999999999392</v>
      </c>
      <c r="D577" s="58">
        <f t="shared" si="135"/>
        <v>3.8499999999999392</v>
      </c>
      <c r="E577" s="59">
        <f t="shared" si="128"/>
        <v>5.4889999999999217</v>
      </c>
      <c r="F577" s="50">
        <v>23.475000000000001</v>
      </c>
      <c r="G577" s="60">
        <f t="shared" si="129"/>
        <v>81.360702499996279</v>
      </c>
      <c r="H577" s="39">
        <f t="shared" si="130"/>
        <v>2.3857531440221822E+34</v>
      </c>
      <c r="I577" s="40">
        <f t="shared" si="131"/>
        <v>114.20000000000006</v>
      </c>
      <c r="J577" s="40">
        <v>571</v>
      </c>
      <c r="K577" s="47">
        <f t="shared" si="136"/>
        <v>2855</v>
      </c>
      <c r="L577" s="40">
        <v>1</v>
      </c>
      <c r="N577" s="41">
        <f t="shared" si="137"/>
        <v>8.2329368941375563E+30</v>
      </c>
      <c r="O577" s="41">
        <f t="shared" si="138"/>
        <v>2.3505034832762723E+34</v>
      </c>
      <c r="P577" s="41">
        <f t="shared" si="139"/>
        <v>1.1928765720110911E+36</v>
      </c>
      <c r="Q577" s="41">
        <f t="shared" si="140"/>
        <v>14.642846886558477</v>
      </c>
      <c r="R577" s="45">
        <f t="shared" si="141"/>
        <v>50.749832131641362</v>
      </c>
    </row>
    <row r="578" spans="1:18">
      <c r="A578" s="58">
        <f t="shared" si="132"/>
        <v>0.67100000000000048</v>
      </c>
      <c r="B578" s="58">
        <f t="shared" si="133"/>
        <v>7.7099999999998783</v>
      </c>
      <c r="C578" s="58">
        <f t="shared" si="134"/>
        <v>3.8549999999999391</v>
      </c>
      <c r="D578" s="58">
        <f t="shared" si="135"/>
        <v>3.8549999999999391</v>
      </c>
      <c r="E578" s="59">
        <f t="shared" si="128"/>
        <v>5.5024099999999221</v>
      </c>
      <c r="F578" s="50">
        <v>23.475000000000001</v>
      </c>
      <c r="G578" s="60">
        <f t="shared" si="129"/>
        <v>81.771452570246254</v>
      </c>
      <c r="H578" s="39">
        <f t="shared" si="130"/>
        <v>2.7405107119672856E+34</v>
      </c>
      <c r="I578" s="40">
        <f t="shared" si="131"/>
        <v>114.40000000000005</v>
      </c>
      <c r="J578" s="40">
        <v>572</v>
      </c>
      <c r="K578" s="47">
        <f t="shared" si="136"/>
        <v>2860</v>
      </c>
      <c r="L578" s="40">
        <v>1</v>
      </c>
      <c r="N578" s="41">
        <f t="shared" si="137"/>
        <v>8.2329368941375563E+30</v>
      </c>
      <c r="O578" s="41">
        <f t="shared" si="138"/>
        <v>2.3546199517233411E+34</v>
      </c>
      <c r="P578" s="41">
        <f t="shared" si="139"/>
        <v>1.3702553559836429E+36</v>
      </c>
      <c r="Q578" s="41">
        <f t="shared" si="140"/>
        <v>16.706465455704642</v>
      </c>
      <c r="R578" s="45">
        <f t="shared" si="141"/>
        <v>58.194332167310314</v>
      </c>
    </row>
    <row r="579" spans="1:18">
      <c r="A579" s="58">
        <f t="shared" si="132"/>
        <v>0.67200000000000049</v>
      </c>
      <c r="B579" s="58">
        <f t="shared" si="133"/>
        <v>7.7199999999998781</v>
      </c>
      <c r="C579" s="58">
        <f t="shared" si="134"/>
        <v>3.859999999999939</v>
      </c>
      <c r="D579" s="58">
        <f t="shared" si="135"/>
        <v>3.859999999999939</v>
      </c>
      <c r="E579" s="59">
        <f t="shared" si="128"/>
        <v>5.5158399999999208</v>
      </c>
      <c r="F579" s="50">
        <v>23.475000000000001</v>
      </c>
      <c r="G579" s="60">
        <f t="shared" si="129"/>
        <v>82.183809663996229</v>
      </c>
      <c r="H579" s="39">
        <f t="shared" si="130"/>
        <v>3.1480201466885737E+34</v>
      </c>
      <c r="I579" s="40">
        <f t="shared" si="131"/>
        <v>114.60000000000007</v>
      </c>
      <c r="J579" s="40">
        <v>573</v>
      </c>
      <c r="K579" s="47">
        <f t="shared" si="136"/>
        <v>2865</v>
      </c>
      <c r="L579" s="40">
        <v>1</v>
      </c>
      <c r="N579" s="41">
        <f t="shared" si="137"/>
        <v>8.2329368941375563E+30</v>
      </c>
      <c r="O579" s="41">
        <f t="shared" si="138"/>
        <v>2.3587364201704099E+34</v>
      </c>
      <c r="P579" s="41">
        <f t="shared" si="139"/>
        <v>1.5740100733442869E+36</v>
      </c>
      <c r="Q579" s="41">
        <f t="shared" si="140"/>
        <v>19.06107658231188</v>
      </c>
      <c r="R579" s="45">
        <f t="shared" si="141"/>
        <v>66.731070919342926</v>
      </c>
    </row>
    <row r="580" spans="1:18">
      <c r="A580" s="58">
        <f t="shared" si="132"/>
        <v>0.67300000000000049</v>
      </c>
      <c r="B580" s="58">
        <f t="shared" si="133"/>
        <v>7.7299999999998779</v>
      </c>
      <c r="C580" s="58">
        <f t="shared" si="134"/>
        <v>3.8649999999999389</v>
      </c>
      <c r="D580" s="58">
        <f t="shared" si="135"/>
        <v>3.8649999999999389</v>
      </c>
      <c r="E580" s="59">
        <f t="shared" si="128"/>
        <v>5.5292899999999214</v>
      </c>
      <c r="F580" s="50">
        <v>23.475000000000001</v>
      </c>
      <c r="G580" s="60">
        <f t="shared" si="129"/>
        <v>82.59777811024621</v>
      </c>
      <c r="H580" s="39">
        <f t="shared" si="130"/>
        <v>3.6161255639986898E+34</v>
      </c>
      <c r="I580" s="40">
        <f t="shared" si="131"/>
        <v>114.80000000000005</v>
      </c>
      <c r="J580" s="40">
        <v>574</v>
      </c>
      <c r="K580" s="47">
        <f t="shared" si="136"/>
        <v>2870</v>
      </c>
      <c r="L580" s="40">
        <v>1</v>
      </c>
      <c r="N580" s="41">
        <f t="shared" si="137"/>
        <v>8.2329368941375563E+30</v>
      </c>
      <c r="O580" s="41">
        <f t="shared" si="138"/>
        <v>2.3628528886174787E+34</v>
      </c>
      <c r="P580" s="41">
        <f t="shared" si="139"/>
        <v>1.808062781999345E+36</v>
      </c>
      <c r="Q580" s="41">
        <f t="shared" si="140"/>
        <v>21.747736347878597</v>
      </c>
      <c r="R580" s="45">
        <f t="shared" si="141"/>
        <v>76.520328062288073</v>
      </c>
    </row>
    <row r="581" spans="1:18">
      <c r="A581" s="58">
        <f t="shared" si="132"/>
        <v>0.67400000000000049</v>
      </c>
      <c r="B581" s="58">
        <f t="shared" si="133"/>
        <v>7.7399999999998776</v>
      </c>
      <c r="C581" s="58">
        <f t="shared" si="134"/>
        <v>3.8699999999999388</v>
      </c>
      <c r="D581" s="58">
        <f t="shared" si="135"/>
        <v>3.8699999999999388</v>
      </c>
      <c r="E581" s="59">
        <f t="shared" si="128"/>
        <v>5.5427599999999213</v>
      </c>
      <c r="F581" s="50">
        <v>23.475000000000001</v>
      </c>
      <c r="G581" s="60">
        <f t="shared" si="129"/>
        <v>83.013362243996198</v>
      </c>
      <c r="H581" s="39">
        <f t="shared" si="130"/>
        <v>4.1538374868280207E+34</v>
      </c>
      <c r="I581" s="40">
        <f t="shared" si="131"/>
        <v>115.00000000000007</v>
      </c>
      <c r="J581" s="40">
        <v>575</v>
      </c>
      <c r="K581" s="47">
        <f t="shared" si="136"/>
        <v>2875</v>
      </c>
      <c r="L581" s="40">
        <v>1</v>
      </c>
      <c r="N581" s="41">
        <f t="shared" si="137"/>
        <v>8.2329368941375563E+30</v>
      </c>
      <c r="O581" s="41">
        <f t="shared" si="138"/>
        <v>2.3669693570645474E+34</v>
      </c>
      <c r="P581" s="41">
        <f t="shared" si="139"/>
        <v>2.0769187434140104E+36</v>
      </c>
      <c r="Q581" s="41">
        <f t="shared" si="140"/>
        <v>24.813296602928681</v>
      </c>
      <c r="R581" s="45">
        <f t="shared" si="141"/>
        <v>87.74590753425511</v>
      </c>
    </row>
    <row r="582" spans="1:18">
      <c r="A582" s="58">
        <f t="shared" si="132"/>
        <v>0.67500000000000049</v>
      </c>
      <c r="B582" s="58">
        <f t="shared" si="133"/>
        <v>7.7499999999998774</v>
      </c>
      <c r="C582" s="58">
        <f t="shared" si="134"/>
        <v>3.8749999999999387</v>
      </c>
      <c r="D582" s="58">
        <f t="shared" si="135"/>
        <v>3.8749999999999387</v>
      </c>
      <c r="E582" s="59">
        <f t="shared" si="128"/>
        <v>5.5562499999999204</v>
      </c>
      <c r="F582" s="50">
        <v>23.475000000000001</v>
      </c>
      <c r="G582" s="60">
        <f t="shared" si="129"/>
        <v>83.430566406246157</v>
      </c>
      <c r="H582" s="39">
        <f t="shared" si="130"/>
        <v>4.7715062880443663E+34</v>
      </c>
      <c r="I582" s="40">
        <f t="shared" si="131"/>
        <v>115.20000000000006</v>
      </c>
      <c r="J582" s="40">
        <v>576</v>
      </c>
      <c r="K582" s="47">
        <f t="shared" si="136"/>
        <v>2880</v>
      </c>
      <c r="L582" s="40">
        <v>1</v>
      </c>
      <c r="N582" s="41">
        <f t="shared" si="137"/>
        <v>8.2329368941375563E+30</v>
      </c>
      <c r="O582" s="41">
        <f t="shared" si="138"/>
        <v>2.3710858255116162E+34</v>
      </c>
      <c r="P582" s="41">
        <f t="shared" si="139"/>
        <v>2.3857531440221831E+36</v>
      </c>
      <c r="Q582" s="41">
        <f t="shared" si="140"/>
        <v>28.311223578001012</v>
      </c>
      <c r="R582" s="45">
        <f t="shared" si="141"/>
        <v>100.61859078877509</v>
      </c>
    </row>
    <row r="583" spans="1:18">
      <c r="A583" s="58">
        <f t="shared" si="132"/>
        <v>0.67600000000000049</v>
      </c>
      <c r="B583" s="58">
        <f t="shared" si="133"/>
        <v>7.7599999999998772</v>
      </c>
      <c r="C583" s="58">
        <f t="shared" si="134"/>
        <v>3.8799999999999386</v>
      </c>
      <c r="D583" s="58">
        <f t="shared" si="135"/>
        <v>3.8799999999999386</v>
      </c>
      <c r="E583" s="59">
        <f t="shared" si="128"/>
        <v>5.5697599999999206</v>
      </c>
      <c r="F583" s="50">
        <v>23.475000000000001</v>
      </c>
      <c r="G583" s="60">
        <f t="shared" si="129"/>
        <v>83.849394943996145</v>
      </c>
      <c r="H583" s="39">
        <f t="shared" si="130"/>
        <v>5.481021423934573E+34</v>
      </c>
      <c r="I583" s="40">
        <f t="shared" si="131"/>
        <v>115.40000000000005</v>
      </c>
      <c r="J583" s="40">
        <v>577</v>
      </c>
      <c r="K583" s="47">
        <f t="shared" si="136"/>
        <v>2885</v>
      </c>
      <c r="L583" s="40">
        <v>1</v>
      </c>
      <c r="N583" s="41">
        <f t="shared" si="137"/>
        <v>8.2329368941375563E+30</v>
      </c>
      <c r="O583" s="41">
        <f t="shared" si="138"/>
        <v>2.375202293958685E+34</v>
      </c>
      <c r="P583" s="41">
        <f t="shared" si="139"/>
        <v>2.7405107119672863E+36</v>
      </c>
      <c r="Q583" s="41">
        <f t="shared" si="140"/>
        <v>32.302532178329969</v>
      </c>
      <c r="R583" s="45">
        <f t="shared" si="141"/>
        <v>115.38009705269153</v>
      </c>
    </row>
    <row r="584" spans="1:18">
      <c r="A584" s="58">
        <f t="shared" si="132"/>
        <v>0.67700000000000049</v>
      </c>
      <c r="B584" s="58">
        <f t="shared" si="133"/>
        <v>7.769999999999877</v>
      </c>
      <c r="C584" s="58">
        <f t="shared" si="134"/>
        <v>3.8849999999999385</v>
      </c>
      <c r="D584" s="58">
        <f t="shared" si="135"/>
        <v>3.8849999999999385</v>
      </c>
      <c r="E584" s="59">
        <f t="shared" ref="E584:E647" si="142">(1-A584)+A584*B584</f>
        <v>5.5832899999999199</v>
      </c>
      <c r="F584" s="50">
        <v>23.475000000000001</v>
      </c>
      <c r="G584" s="60">
        <f t="shared" ref="G584:G647" si="143">E584*C584*D584</f>
        <v>84.269852210246128</v>
      </c>
      <c r="H584" s="39">
        <f t="shared" ref="H584:H647" si="144">POWER($I$1,J584)</f>
        <v>6.2960402933771512E+34</v>
      </c>
      <c r="I584" s="40">
        <f t="shared" ref="I584:I647" si="145">LOG(H584,2)</f>
        <v>115.60000000000007</v>
      </c>
      <c r="J584" s="40">
        <v>578</v>
      </c>
      <c r="K584" s="47">
        <f t="shared" si="136"/>
        <v>2890</v>
      </c>
      <c r="L584" s="40">
        <v>1</v>
      </c>
      <c r="N584" s="41">
        <f t="shared" si="137"/>
        <v>8.2329368941375563E+30</v>
      </c>
      <c r="O584" s="41">
        <f t="shared" si="138"/>
        <v>2.3793187624057538E+34</v>
      </c>
      <c r="P584" s="41">
        <f t="shared" si="139"/>
        <v>3.1480201466885755E+36</v>
      </c>
      <c r="Q584" s="41">
        <f t="shared" si="140"/>
        <v>36.856852318705222</v>
      </c>
      <c r="R584" s="45">
        <f t="shared" si="141"/>
        <v>132.30762504077342</v>
      </c>
    </row>
    <row r="585" spans="1:18">
      <c r="A585" s="58">
        <f t="shared" si="132"/>
        <v>0.67800000000000049</v>
      </c>
      <c r="B585" s="58">
        <f t="shared" si="133"/>
        <v>7.7799999999998768</v>
      </c>
      <c r="C585" s="58">
        <f t="shared" si="134"/>
        <v>3.8899999999999384</v>
      </c>
      <c r="D585" s="58">
        <f t="shared" si="135"/>
        <v>3.8899999999999384</v>
      </c>
      <c r="E585" s="59">
        <f t="shared" si="142"/>
        <v>5.5968399999999194</v>
      </c>
      <c r="F585" s="50">
        <v>23.475000000000001</v>
      </c>
      <c r="G585" s="60">
        <f t="shared" si="143"/>
        <v>84.691942563996093</v>
      </c>
      <c r="H585" s="39">
        <f t="shared" si="144"/>
        <v>7.2322511279973833E+34</v>
      </c>
      <c r="I585" s="40">
        <f t="shared" si="145"/>
        <v>115.80000000000005</v>
      </c>
      <c r="J585" s="40">
        <v>579</v>
      </c>
      <c r="K585" s="47">
        <f t="shared" si="136"/>
        <v>2895</v>
      </c>
      <c r="L585" s="40">
        <v>1</v>
      </c>
      <c r="N585" s="41">
        <f t="shared" si="137"/>
        <v>8.2329368941375563E+30</v>
      </c>
      <c r="O585" s="41">
        <f t="shared" si="138"/>
        <v>2.3834352308528226E+34</v>
      </c>
      <c r="P585" s="41">
        <f t="shared" si="139"/>
        <v>3.6161255639986918E+36</v>
      </c>
      <c r="Q585" s="41">
        <f t="shared" si="140"/>
        <v>42.053645968804098</v>
      </c>
      <c r="R585" s="45">
        <f t="shared" si="141"/>
        <v>151.71906151210149</v>
      </c>
    </row>
    <row r="586" spans="1:18">
      <c r="A586" s="58">
        <f t="shared" si="132"/>
        <v>0.67900000000000049</v>
      </c>
      <c r="B586" s="58">
        <f t="shared" si="133"/>
        <v>7.7899999999998766</v>
      </c>
      <c r="C586" s="58">
        <f t="shared" si="134"/>
        <v>3.8949999999999383</v>
      </c>
      <c r="D586" s="58">
        <f t="shared" si="135"/>
        <v>3.8949999999999383</v>
      </c>
      <c r="E586" s="59">
        <f t="shared" si="142"/>
        <v>5.61040999999992</v>
      </c>
      <c r="F586" s="50">
        <v>23.475000000000001</v>
      </c>
      <c r="G586" s="60">
        <f t="shared" si="143"/>
        <v>85.115670370246093</v>
      </c>
      <c r="H586" s="39">
        <f t="shared" si="144"/>
        <v>8.3076749736560452E+34</v>
      </c>
      <c r="I586" s="40">
        <f t="shared" si="145"/>
        <v>116.00000000000007</v>
      </c>
      <c r="J586" s="40">
        <v>580</v>
      </c>
      <c r="K586" s="47">
        <f t="shared" si="136"/>
        <v>2900</v>
      </c>
      <c r="L586" s="40">
        <v>4</v>
      </c>
      <c r="N586" s="41">
        <f t="shared" si="137"/>
        <v>3.2931747576550225E+31</v>
      </c>
      <c r="O586" s="41">
        <f t="shared" si="138"/>
        <v>9.5502067971995653E+34</v>
      </c>
      <c r="P586" s="41">
        <f t="shared" si="139"/>
        <v>4.1538374868280227E+36</v>
      </c>
      <c r="Q586" s="41">
        <f t="shared" si="140"/>
        <v>11.995899055142512</v>
      </c>
      <c r="R586" s="45">
        <f t="shared" si="141"/>
        <v>43.494738648445441</v>
      </c>
    </row>
    <row r="587" spans="1:18">
      <c r="A587" s="58">
        <f t="shared" si="132"/>
        <v>0.68000000000000049</v>
      </c>
      <c r="B587" s="58">
        <f t="shared" si="133"/>
        <v>7.7999999999998764</v>
      </c>
      <c r="C587" s="58">
        <f t="shared" si="134"/>
        <v>3.8999999999999382</v>
      </c>
      <c r="D587" s="58">
        <f t="shared" si="135"/>
        <v>3.8999999999999382</v>
      </c>
      <c r="E587" s="59">
        <f t="shared" si="142"/>
        <v>5.6239999999999188</v>
      </c>
      <c r="F587" s="50">
        <v>23.475000000000001</v>
      </c>
      <c r="G587" s="60">
        <f t="shared" si="143"/>
        <v>85.541039999996045</v>
      </c>
      <c r="H587" s="39">
        <f t="shared" si="144"/>
        <v>9.5430125760887362E+34</v>
      </c>
      <c r="I587" s="40">
        <f t="shared" si="145"/>
        <v>116.20000000000006</v>
      </c>
      <c r="J587" s="40">
        <v>581</v>
      </c>
      <c r="K587" s="47">
        <f t="shared" si="136"/>
        <v>2905</v>
      </c>
      <c r="L587" s="40">
        <v>1</v>
      </c>
      <c r="N587" s="41">
        <f t="shared" si="137"/>
        <v>3.2931747576550225E+31</v>
      </c>
      <c r="O587" s="41">
        <f t="shared" si="138"/>
        <v>9.5666726709878404E+34</v>
      </c>
      <c r="P587" s="41">
        <f t="shared" si="139"/>
        <v>4.7715062880443679E+36</v>
      </c>
      <c r="Q587" s="41">
        <f t="shared" si="140"/>
        <v>13.687548176083991</v>
      </c>
      <c r="R587" s="45">
        <f t="shared" si="141"/>
        <v>49.876341045038281</v>
      </c>
    </row>
    <row r="588" spans="1:18">
      <c r="A588" s="58">
        <f t="shared" si="132"/>
        <v>0.68100000000000049</v>
      </c>
      <c r="B588" s="58">
        <f t="shared" si="133"/>
        <v>7.8099999999998762</v>
      </c>
      <c r="C588" s="58">
        <f t="shared" si="134"/>
        <v>3.9049999999999381</v>
      </c>
      <c r="D588" s="58">
        <f t="shared" si="135"/>
        <v>3.9049999999999381</v>
      </c>
      <c r="E588" s="59">
        <f t="shared" si="142"/>
        <v>5.6376099999999187</v>
      </c>
      <c r="F588" s="50">
        <v>23.475000000000001</v>
      </c>
      <c r="G588" s="60">
        <f t="shared" si="143"/>
        <v>85.968055830246044</v>
      </c>
      <c r="H588" s="39">
        <f t="shared" si="144"/>
        <v>1.096204284786915E+35</v>
      </c>
      <c r="I588" s="40">
        <f t="shared" si="145"/>
        <v>116.40000000000005</v>
      </c>
      <c r="J588" s="40">
        <v>582</v>
      </c>
      <c r="K588" s="47">
        <f t="shared" si="136"/>
        <v>2910</v>
      </c>
      <c r="L588" s="40">
        <v>1</v>
      </c>
      <c r="N588" s="41">
        <f t="shared" si="137"/>
        <v>3.2931747576550225E+31</v>
      </c>
      <c r="O588" s="41">
        <f t="shared" si="138"/>
        <v>9.5831385447761156E+34</v>
      </c>
      <c r="P588" s="41">
        <f t="shared" si="139"/>
        <v>5.481021423934575E+36</v>
      </c>
      <c r="Q588" s="41">
        <f t="shared" si="140"/>
        <v>15.617885280574978</v>
      </c>
      <c r="R588" s="45">
        <f t="shared" si="141"/>
        <v>57.194429552751757</v>
      </c>
    </row>
    <row r="589" spans="1:18">
      <c r="A589" s="58">
        <f t="shared" si="132"/>
        <v>0.68200000000000049</v>
      </c>
      <c r="B589" s="58">
        <f t="shared" si="133"/>
        <v>7.8199999999998759</v>
      </c>
      <c r="C589" s="58">
        <f t="shared" si="134"/>
        <v>3.909999999999938</v>
      </c>
      <c r="D589" s="58">
        <f t="shared" si="135"/>
        <v>3.909999999999938</v>
      </c>
      <c r="E589" s="59">
        <f t="shared" si="142"/>
        <v>5.6512399999999188</v>
      </c>
      <c r="F589" s="50">
        <v>23.475000000000001</v>
      </c>
      <c r="G589" s="60">
        <f t="shared" si="143"/>
        <v>86.396722243996024</v>
      </c>
      <c r="H589" s="39">
        <f t="shared" si="144"/>
        <v>1.2592080586754306E+35</v>
      </c>
      <c r="I589" s="40">
        <f t="shared" si="145"/>
        <v>116.60000000000007</v>
      </c>
      <c r="J589" s="40">
        <v>583</v>
      </c>
      <c r="K589" s="47">
        <f t="shared" si="136"/>
        <v>2915</v>
      </c>
      <c r="L589" s="40">
        <v>1</v>
      </c>
      <c r="N589" s="41">
        <f t="shared" si="137"/>
        <v>3.2931747576550225E+31</v>
      </c>
      <c r="O589" s="41">
        <f t="shared" si="138"/>
        <v>9.5996044185643907E+34</v>
      </c>
      <c r="P589" s="41">
        <f t="shared" si="139"/>
        <v>6.2960402933771534E+36</v>
      </c>
      <c r="Q589" s="41">
        <f t="shared" si="140"/>
        <v>17.82060714927389</v>
      </c>
      <c r="R589" s="45">
        <f t="shared" si="141"/>
        <v>65.586455637707601</v>
      </c>
    </row>
    <row r="590" spans="1:18">
      <c r="A590" s="58">
        <f t="shared" si="132"/>
        <v>0.6830000000000005</v>
      </c>
      <c r="B590" s="58">
        <f t="shared" si="133"/>
        <v>7.8299999999998757</v>
      </c>
      <c r="C590" s="58">
        <f t="shared" si="134"/>
        <v>3.9149999999999379</v>
      </c>
      <c r="D590" s="58">
        <f t="shared" si="135"/>
        <v>3.9149999999999379</v>
      </c>
      <c r="E590" s="59">
        <f t="shared" si="142"/>
        <v>5.664889999999918</v>
      </c>
      <c r="F590" s="50">
        <v>23.475000000000001</v>
      </c>
      <c r="G590" s="60">
        <f t="shared" si="143"/>
        <v>86.827043630245981</v>
      </c>
      <c r="H590" s="39">
        <f t="shared" si="144"/>
        <v>1.4464502255994772E+35</v>
      </c>
      <c r="I590" s="40">
        <f t="shared" si="145"/>
        <v>116.80000000000005</v>
      </c>
      <c r="J590" s="40">
        <v>584</v>
      </c>
      <c r="K590" s="47">
        <f t="shared" si="136"/>
        <v>2920</v>
      </c>
      <c r="L590" s="40">
        <v>1</v>
      </c>
      <c r="N590" s="41">
        <f t="shared" si="137"/>
        <v>3.2931747576550225E+31</v>
      </c>
      <c r="O590" s="41">
        <f t="shared" si="138"/>
        <v>9.6160702923526658E+34</v>
      </c>
      <c r="P590" s="41">
        <f t="shared" si="139"/>
        <v>7.232251127997386E+36</v>
      </c>
      <c r="Q590" s="41">
        <f t="shared" si="140"/>
        <v>20.334170254639531</v>
      </c>
      <c r="R590" s="45">
        <f t="shared" si="141"/>
        <v>75.210048472180475</v>
      </c>
    </row>
    <row r="591" spans="1:18">
      <c r="A591" s="58">
        <f t="shared" si="132"/>
        <v>0.6840000000000005</v>
      </c>
      <c r="B591" s="58">
        <f t="shared" si="133"/>
        <v>7.8399999999998755</v>
      </c>
      <c r="C591" s="58">
        <f t="shared" si="134"/>
        <v>3.9199999999999378</v>
      </c>
      <c r="D591" s="58">
        <f t="shared" si="135"/>
        <v>3.9199999999999378</v>
      </c>
      <c r="E591" s="59">
        <f t="shared" si="142"/>
        <v>5.6785599999999183</v>
      </c>
      <c r="F591" s="50">
        <v>23.475000000000001</v>
      </c>
      <c r="G591" s="60">
        <f t="shared" si="143"/>
        <v>87.259024383995964</v>
      </c>
      <c r="H591" s="39">
        <f t="shared" si="144"/>
        <v>1.6615349947312098E+35</v>
      </c>
      <c r="I591" s="40">
        <f t="shared" si="145"/>
        <v>117.00000000000006</v>
      </c>
      <c r="J591" s="40">
        <v>585</v>
      </c>
      <c r="K591" s="47">
        <f t="shared" si="136"/>
        <v>2925</v>
      </c>
      <c r="L591" s="40">
        <v>1</v>
      </c>
      <c r="N591" s="41">
        <f t="shared" si="137"/>
        <v>3.2931747576550225E+31</v>
      </c>
      <c r="O591" s="41">
        <f t="shared" si="138"/>
        <v>9.6325361661409409E+34</v>
      </c>
      <c r="P591" s="41">
        <f t="shared" si="139"/>
        <v>8.3076749736560489E+36</v>
      </c>
      <c r="Q591" s="41">
        <f t="shared" si="140"/>
        <v>23.202463423038481</v>
      </c>
      <c r="R591" s="45">
        <f t="shared" si="141"/>
        <v>86.245977490934578</v>
      </c>
    </row>
    <row r="592" spans="1:18">
      <c r="A592" s="58">
        <f t="shared" si="132"/>
        <v>0.6850000000000005</v>
      </c>
      <c r="B592" s="58">
        <f t="shared" si="133"/>
        <v>7.8499999999998753</v>
      </c>
      <c r="C592" s="58">
        <f t="shared" si="134"/>
        <v>3.9249999999999376</v>
      </c>
      <c r="D592" s="58">
        <f t="shared" si="135"/>
        <v>3.9249999999999376</v>
      </c>
      <c r="E592" s="59">
        <f t="shared" si="142"/>
        <v>5.6922499999999179</v>
      </c>
      <c r="F592" s="50">
        <v>23.475000000000001</v>
      </c>
      <c r="G592" s="60">
        <f t="shared" si="143"/>
        <v>87.692668906245942</v>
      </c>
      <c r="H592" s="39">
        <f t="shared" si="144"/>
        <v>1.908602515217748E+35</v>
      </c>
      <c r="I592" s="40">
        <f t="shared" si="145"/>
        <v>117.20000000000006</v>
      </c>
      <c r="J592" s="40">
        <v>586</v>
      </c>
      <c r="K592" s="47">
        <f t="shared" si="136"/>
        <v>2930</v>
      </c>
      <c r="L592" s="40">
        <v>1</v>
      </c>
      <c r="N592" s="41">
        <f t="shared" si="137"/>
        <v>3.2931747576550225E+31</v>
      </c>
      <c r="O592" s="41">
        <f t="shared" si="138"/>
        <v>9.649002039929216E+34</v>
      </c>
      <c r="P592" s="41">
        <f t="shared" si="139"/>
        <v>9.5430125760887394E+36</v>
      </c>
      <c r="Q592" s="41">
        <f t="shared" si="140"/>
        <v>26.475575609464393</v>
      </c>
      <c r="R592" s="45">
        <f t="shared" si="141"/>
        <v>98.901549990331915</v>
      </c>
    </row>
    <row r="593" spans="1:18">
      <c r="A593" s="58">
        <f t="shared" si="132"/>
        <v>0.6860000000000005</v>
      </c>
      <c r="B593" s="58">
        <f t="shared" si="133"/>
        <v>7.8599999999998751</v>
      </c>
      <c r="C593" s="58">
        <f t="shared" si="134"/>
        <v>3.9299999999999375</v>
      </c>
      <c r="D593" s="58">
        <f t="shared" si="135"/>
        <v>3.9299999999999375</v>
      </c>
      <c r="E593" s="59">
        <f t="shared" si="142"/>
        <v>5.7059599999999175</v>
      </c>
      <c r="F593" s="50">
        <v>23.475000000000001</v>
      </c>
      <c r="G593" s="60">
        <f t="shared" si="143"/>
        <v>88.12798160399592</v>
      </c>
      <c r="H593" s="39">
        <f t="shared" si="144"/>
        <v>2.1924085695738303E+35</v>
      </c>
      <c r="I593" s="40">
        <f t="shared" si="145"/>
        <v>117.40000000000006</v>
      </c>
      <c r="J593" s="40">
        <v>587</v>
      </c>
      <c r="K593" s="47">
        <f t="shared" si="136"/>
        <v>2935</v>
      </c>
      <c r="L593" s="40">
        <v>1</v>
      </c>
      <c r="N593" s="41">
        <f t="shared" si="137"/>
        <v>3.2931747576550225E+31</v>
      </c>
      <c r="O593" s="41">
        <f t="shared" si="138"/>
        <v>9.6654679137174911E+34</v>
      </c>
      <c r="P593" s="41">
        <f t="shared" si="139"/>
        <v>1.0962042847869152E+37</v>
      </c>
      <c r="Q593" s="41">
        <f t="shared" si="140"/>
        <v>30.210672240303275</v>
      </c>
      <c r="R593" s="45">
        <f t="shared" si="141"/>
        <v>113.41450766508187</v>
      </c>
    </row>
    <row r="594" spans="1:18">
      <c r="A594" s="58">
        <f t="shared" si="132"/>
        <v>0.6870000000000005</v>
      </c>
      <c r="B594" s="58">
        <f t="shared" si="133"/>
        <v>7.8699999999998749</v>
      </c>
      <c r="C594" s="58">
        <f t="shared" si="134"/>
        <v>3.9349999999999374</v>
      </c>
      <c r="D594" s="58">
        <f t="shared" si="135"/>
        <v>3.9349999999999374</v>
      </c>
      <c r="E594" s="59">
        <f t="shared" si="142"/>
        <v>5.7196899999999173</v>
      </c>
      <c r="F594" s="50">
        <v>23.475000000000001</v>
      </c>
      <c r="G594" s="60">
        <f t="shared" si="143"/>
        <v>88.564966890245913</v>
      </c>
      <c r="H594" s="39">
        <f t="shared" si="144"/>
        <v>2.5184161173508619E+35</v>
      </c>
      <c r="I594" s="40">
        <f t="shared" si="145"/>
        <v>117.60000000000007</v>
      </c>
      <c r="J594" s="40">
        <v>588</v>
      </c>
      <c r="K594" s="47">
        <f t="shared" si="136"/>
        <v>2940</v>
      </c>
      <c r="L594" s="40">
        <v>1</v>
      </c>
      <c r="N594" s="41">
        <f t="shared" si="137"/>
        <v>3.2931747576550225E+31</v>
      </c>
      <c r="O594" s="41">
        <f t="shared" si="138"/>
        <v>9.6819337875057662E+34</v>
      </c>
      <c r="P594" s="41">
        <f t="shared" si="139"/>
        <v>1.2592080586754309E+37</v>
      </c>
      <c r="Q594" s="41">
        <f t="shared" si="140"/>
        <v>34.472995484037064</v>
      </c>
      <c r="R594" s="45">
        <f t="shared" si="141"/>
        <v>130.05749536320934</v>
      </c>
    </row>
    <row r="595" spans="1:18">
      <c r="A595" s="58">
        <f t="shared" si="132"/>
        <v>0.6880000000000005</v>
      </c>
      <c r="B595" s="58">
        <f t="shared" si="133"/>
        <v>7.8799999999998747</v>
      </c>
      <c r="C595" s="58">
        <f t="shared" si="134"/>
        <v>3.9399999999999373</v>
      </c>
      <c r="D595" s="58">
        <f t="shared" si="135"/>
        <v>3.9399999999999373</v>
      </c>
      <c r="E595" s="59">
        <f t="shared" si="142"/>
        <v>5.7334399999999173</v>
      </c>
      <c r="F595" s="50">
        <v>23.475000000000001</v>
      </c>
      <c r="G595" s="60">
        <f t="shared" si="143"/>
        <v>89.003629183995884</v>
      </c>
      <c r="H595" s="39">
        <f t="shared" si="144"/>
        <v>2.8929004511989552E+35</v>
      </c>
      <c r="I595" s="40">
        <f t="shared" si="145"/>
        <v>117.80000000000007</v>
      </c>
      <c r="J595" s="40">
        <v>589</v>
      </c>
      <c r="K595" s="47">
        <f t="shared" si="136"/>
        <v>2945</v>
      </c>
      <c r="L595" s="40">
        <v>1</v>
      </c>
      <c r="N595" s="41">
        <f t="shared" si="137"/>
        <v>3.2931747576550225E+31</v>
      </c>
      <c r="O595" s="41">
        <f t="shared" si="138"/>
        <v>9.6983996612940413E+34</v>
      </c>
      <c r="P595" s="41">
        <f t="shared" si="139"/>
        <v>1.4464502255994777E+37</v>
      </c>
      <c r="Q595" s="41">
        <f t="shared" si="140"/>
        <v>39.337005983919482</v>
      </c>
      <c r="R595" s="45">
        <f t="shared" si="141"/>
        <v>149.14318610442584</v>
      </c>
    </row>
    <row r="596" spans="1:18">
      <c r="A596" s="58">
        <f t="shared" si="132"/>
        <v>0.6890000000000005</v>
      </c>
      <c r="B596" s="58">
        <f t="shared" si="133"/>
        <v>7.8899999999998744</v>
      </c>
      <c r="C596" s="58">
        <f t="shared" si="134"/>
        <v>3.9449999999999372</v>
      </c>
      <c r="D596" s="58">
        <f t="shared" si="135"/>
        <v>3.9449999999999372</v>
      </c>
      <c r="E596" s="59">
        <f t="shared" si="142"/>
        <v>5.7472099999999173</v>
      </c>
      <c r="F596" s="50">
        <v>23.475000000000001</v>
      </c>
      <c r="G596" s="60">
        <f t="shared" si="143"/>
        <v>89.443972910245861</v>
      </c>
      <c r="H596" s="39">
        <f t="shared" si="144"/>
        <v>3.3230699894624195E+35</v>
      </c>
      <c r="I596" s="40">
        <f t="shared" si="145"/>
        <v>118.00000000000006</v>
      </c>
      <c r="J596" s="40">
        <v>590</v>
      </c>
      <c r="K596" s="47">
        <f t="shared" si="136"/>
        <v>2950</v>
      </c>
      <c r="L596" s="40">
        <v>4</v>
      </c>
      <c r="N596" s="41">
        <f t="shared" si="137"/>
        <v>1.317269903062009E+32</v>
      </c>
      <c r="O596" s="41">
        <f t="shared" si="138"/>
        <v>3.8859462140329266E+35</v>
      </c>
      <c r="P596" s="41">
        <f t="shared" si="139"/>
        <v>1.6615349947312098E+37</v>
      </c>
      <c r="Q596" s="41">
        <f t="shared" si="140"/>
        <v>11.221921517172664</v>
      </c>
      <c r="R596" s="45">
        <f t="shared" si="141"/>
        <v>42.757539688302316</v>
      </c>
    </row>
    <row r="597" spans="1:18">
      <c r="A597" s="58">
        <f t="shared" si="132"/>
        <v>0.6900000000000005</v>
      </c>
      <c r="B597" s="58">
        <f t="shared" si="133"/>
        <v>7.8999999999998742</v>
      </c>
      <c r="C597" s="58">
        <f t="shared" si="134"/>
        <v>3.9499999999999371</v>
      </c>
      <c r="D597" s="58">
        <f t="shared" si="135"/>
        <v>3.9499999999999371</v>
      </c>
      <c r="E597" s="59">
        <f t="shared" si="142"/>
        <v>5.7609999999999166</v>
      </c>
      <c r="F597" s="50">
        <v>23.475000000000001</v>
      </c>
      <c r="G597" s="60">
        <f t="shared" si="143"/>
        <v>89.88600249999584</v>
      </c>
      <c r="H597" s="39">
        <f t="shared" si="144"/>
        <v>3.8172050304354967E+35</v>
      </c>
      <c r="I597" s="40">
        <f t="shared" si="145"/>
        <v>118.20000000000007</v>
      </c>
      <c r="J597" s="40">
        <v>591</v>
      </c>
      <c r="K597" s="47">
        <f t="shared" si="136"/>
        <v>2955</v>
      </c>
      <c r="L597" s="40">
        <v>1</v>
      </c>
      <c r="N597" s="41">
        <f t="shared" si="137"/>
        <v>1.317269903062009E+32</v>
      </c>
      <c r="O597" s="41">
        <f t="shared" si="138"/>
        <v>3.8925325635482366E+35</v>
      </c>
      <c r="P597" s="41">
        <f t="shared" si="139"/>
        <v>1.9086025152177484E+37</v>
      </c>
      <c r="Q597" s="41">
        <f t="shared" si="140"/>
        <v>12.805506822735884</v>
      </c>
      <c r="R597" s="45">
        <f t="shared" si="141"/>
        <v>49.032409724479287</v>
      </c>
    </row>
    <row r="598" spans="1:18">
      <c r="A598" s="58">
        <f t="shared" si="132"/>
        <v>0.6910000000000005</v>
      </c>
      <c r="B598" s="58">
        <f t="shared" si="133"/>
        <v>7.909999999999874</v>
      </c>
      <c r="C598" s="58">
        <f t="shared" si="134"/>
        <v>3.954999999999937</v>
      </c>
      <c r="D598" s="58">
        <f t="shared" si="135"/>
        <v>3.954999999999937</v>
      </c>
      <c r="E598" s="59">
        <f t="shared" si="142"/>
        <v>5.7748099999999161</v>
      </c>
      <c r="F598" s="50">
        <v>23.475000000000001</v>
      </c>
      <c r="G598" s="60">
        <f t="shared" si="143"/>
        <v>90.329722390245806</v>
      </c>
      <c r="H598" s="39">
        <f t="shared" si="144"/>
        <v>4.3848171391476628E+35</v>
      </c>
      <c r="I598" s="40">
        <f t="shared" si="145"/>
        <v>118.40000000000006</v>
      </c>
      <c r="J598" s="40">
        <v>592</v>
      </c>
      <c r="K598" s="47">
        <f t="shared" si="136"/>
        <v>2960</v>
      </c>
      <c r="L598" s="40">
        <v>1</v>
      </c>
      <c r="N598" s="41">
        <f t="shared" si="137"/>
        <v>1.317269903062009E+32</v>
      </c>
      <c r="O598" s="41">
        <f t="shared" si="138"/>
        <v>3.8991189130635467E+35</v>
      </c>
      <c r="P598" s="41">
        <f t="shared" si="139"/>
        <v>2.1924085695738314E+37</v>
      </c>
      <c r="Q598" s="41">
        <f t="shared" si="140"/>
        <v>14.612682094404969</v>
      </c>
      <c r="R598" s="45">
        <f t="shared" si="141"/>
        <v>56.228307431928279</v>
      </c>
    </row>
    <row r="599" spans="1:18">
      <c r="A599" s="58">
        <f t="shared" si="132"/>
        <v>0.6920000000000005</v>
      </c>
      <c r="B599" s="58">
        <f t="shared" si="133"/>
        <v>7.9199999999998738</v>
      </c>
      <c r="C599" s="58">
        <f t="shared" si="134"/>
        <v>3.9599999999999369</v>
      </c>
      <c r="D599" s="58">
        <f t="shared" si="135"/>
        <v>3.9599999999999369</v>
      </c>
      <c r="E599" s="59">
        <f t="shared" si="142"/>
        <v>5.7886399999999165</v>
      </c>
      <c r="F599" s="50">
        <v>23.475000000000001</v>
      </c>
      <c r="G599" s="60">
        <f t="shared" si="143"/>
        <v>90.775137023995796</v>
      </c>
      <c r="H599" s="39">
        <f t="shared" si="144"/>
        <v>5.0368322347017261E+35</v>
      </c>
      <c r="I599" s="40">
        <f t="shared" si="145"/>
        <v>118.60000000000005</v>
      </c>
      <c r="J599" s="40">
        <v>593</v>
      </c>
      <c r="K599" s="47">
        <f t="shared" si="136"/>
        <v>2965</v>
      </c>
      <c r="L599" s="40">
        <v>1</v>
      </c>
      <c r="N599" s="41">
        <f t="shared" si="137"/>
        <v>1.317269903062009E+32</v>
      </c>
      <c r="O599" s="41">
        <f t="shared" si="138"/>
        <v>3.9057052625788567E+35</v>
      </c>
      <c r="P599" s="41">
        <f t="shared" si="139"/>
        <v>2.5184161173508632E+37</v>
      </c>
      <c r="Q599" s="41">
        <f t="shared" si="140"/>
        <v>16.675033342541397</v>
      </c>
      <c r="R599" s="45">
        <f t="shared" si="141"/>
        <v>64.480444581422532</v>
      </c>
    </row>
    <row r="600" spans="1:18">
      <c r="A600" s="58">
        <f t="shared" si="132"/>
        <v>0.6930000000000005</v>
      </c>
      <c r="B600" s="58">
        <f t="shared" si="133"/>
        <v>7.9299999999998736</v>
      </c>
      <c r="C600" s="58">
        <f t="shared" si="134"/>
        <v>3.9649999999999368</v>
      </c>
      <c r="D600" s="58">
        <f t="shared" si="135"/>
        <v>3.9649999999999368</v>
      </c>
      <c r="E600" s="59">
        <f t="shared" si="142"/>
        <v>5.8024899999999162</v>
      </c>
      <c r="F600" s="50">
        <v>23.475000000000001</v>
      </c>
      <c r="G600" s="60">
        <f t="shared" si="143"/>
        <v>91.222250850245771</v>
      </c>
      <c r="H600" s="39">
        <f t="shared" si="144"/>
        <v>5.7858009023979126E+35</v>
      </c>
      <c r="I600" s="40">
        <f t="shared" si="145"/>
        <v>118.80000000000007</v>
      </c>
      <c r="J600" s="40">
        <v>594</v>
      </c>
      <c r="K600" s="47">
        <f t="shared" si="136"/>
        <v>2970</v>
      </c>
      <c r="L600" s="40">
        <v>1</v>
      </c>
      <c r="N600" s="41">
        <f t="shared" si="137"/>
        <v>1.317269903062009E+32</v>
      </c>
      <c r="O600" s="41">
        <f t="shared" si="138"/>
        <v>3.9122916120941668E+35</v>
      </c>
      <c r="P600" s="41">
        <f t="shared" si="139"/>
        <v>2.8929004511989563E+37</v>
      </c>
      <c r="Q600" s="41">
        <f t="shared" si="140"/>
        <v>19.028610987009682</v>
      </c>
      <c r="R600" s="45">
        <f t="shared" si="141"/>
        <v>73.943886039988925</v>
      </c>
    </row>
    <row r="601" spans="1:18">
      <c r="A601" s="58">
        <f t="shared" si="132"/>
        <v>0.69400000000000051</v>
      </c>
      <c r="B601" s="58">
        <f t="shared" si="133"/>
        <v>7.9399999999998734</v>
      </c>
      <c r="C601" s="58">
        <f t="shared" si="134"/>
        <v>3.9699999999999367</v>
      </c>
      <c r="D601" s="58">
        <f t="shared" si="135"/>
        <v>3.9699999999999367</v>
      </c>
      <c r="E601" s="59">
        <f t="shared" si="142"/>
        <v>5.8163599999999152</v>
      </c>
      <c r="F601" s="50">
        <v>23.475000000000001</v>
      </c>
      <c r="G601" s="60">
        <f t="shared" si="143"/>
        <v>91.67106832399574</v>
      </c>
      <c r="H601" s="39">
        <f t="shared" si="144"/>
        <v>6.646139978924842E+35</v>
      </c>
      <c r="I601" s="40">
        <f t="shared" si="145"/>
        <v>119.00000000000006</v>
      </c>
      <c r="J601" s="40">
        <v>595</v>
      </c>
      <c r="K601" s="47">
        <f t="shared" si="136"/>
        <v>2975</v>
      </c>
      <c r="L601" s="40">
        <v>1</v>
      </c>
      <c r="N601" s="41">
        <f t="shared" si="137"/>
        <v>1.317269903062009E+32</v>
      </c>
      <c r="O601" s="41">
        <f t="shared" si="138"/>
        <v>3.9188779616094768E+35</v>
      </c>
      <c r="P601" s="41">
        <f t="shared" si="139"/>
        <v>3.323069989462421E+37</v>
      </c>
      <c r="Q601" s="41">
        <f t="shared" si="140"/>
        <v>21.71456118566854</v>
      </c>
      <c r="R601" s="45">
        <f t="shared" si="141"/>
        <v>84.796465264196229</v>
      </c>
    </row>
    <row r="602" spans="1:18">
      <c r="A602" s="58">
        <f t="shared" si="132"/>
        <v>0.69500000000000051</v>
      </c>
      <c r="B602" s="58">
        <f t="shared" si="133"/>
        <v>7.9499999999998732</v>
      </c>
      <c r="C602" s="58">
        <f t="shared" si="134"/>
        <v>3.9749999999999366</v>
      </c>
      <c r="D602" s="58">
        <f t="shared" si="135"/>
        <v>3.9749999999999366</v>
      </c>
      <c r="E602" s="59">
        <f t="shared" si="142"/>
        <v>5.830249999999916</v>
      </c>
      <c r="F602" s="50">
        <v>23.475000000000001</v>
      </c>
      <c r="G602" s="60">
        <f t="shared" si="143"/>
        <v>92.121593906245735</v>
      </c>
      <c r="H602" s="39">
        <f t="shared" si="144"/>
        <v>7.6344100608709964E+35</v>
      </c>
      <c r="I602" s="40">
        <f t="shared" si="145"/>
        <v>119.20000000000007</v>
      </c>
      <c r="J602" s="40">
        <v>596</v>
      </c>
      <c r="K602" s="47">
        <f t="shared" si="136"/>
        <v>2980</v>
      </c>
      <c r="L602" s="40">
        <v>1</v>
      </c>
      <c r="N602" s="41">
        <f t="shared" si="137"/>
        <v>1.317269903062009E+32</v>
      </c>
      <c r="O602" s="41">
        <f t="shared" si="138"/>
        <v>3.9254643111247869E+35</v>
      </c>
      <c r="P602" s="41">
        <f t="shared" si="139"/>
        <v>3.8172050304354981E+37</v>
      </c>
      <c r="Q602" s="41">
        <f t="shared" si="140"/>
        <v>24.779846486077069</v>
      </c>
      <c r="R602" s="45">
        <f t="shared" si="141"/>
        <v>97.24212801062842</v>
      </c>
    </row>
    <row r="603" spans="1:18">
      <c r="A603" s="58">
        <f t="shared" si="132"/>
        <v>0.69600000000000051</v>
      </c>
      <c r="B603" s="58">
        <f t="shared" si="133"/>
        <v>7.959999999999873</v>
      </c>
      <c r="C603" s="58">
        <f t="shared" si="134"/>
        <v>3.9799999999999365</v>
      </c>
      <c r="D603" s="58">
        <f t="shared" si="135"/>
        <v>3.9799999999999365</v>
      </c>
      <c r="E603" s="59">
        <f t="shared" si="142"/>
        <v>5.8441599999999152</v>
      </c>
      <c r="F603" s="50">
        <v>23.475000000000001</v>
      </c>
      <c r="G603" s="60">
        <f t="shared" si="143"/>
        <v>92.573832063995695</v>
      </c>
      <c r="H603" s="39">
        <f t="shared" si="144"/>
        <v>8.7696342782953271E+35</v>
      </c>
      <c r="I603" s="40">
        <f t="shared" si="145"/>
        <v>119.40000000000006</v>
      </c>
      <c r="J603" s="40">
        <v>597</v>
      </c>
      <c r="K603" s="47">
        <f t="shared" si="136"/>
        <v>2985</v>
      </c>
      <c r="L603" s="40">
        <v>1</v>
      </c>
      <c r="N603" s="41">
        <f t="shared" si="137"/>
        <v>1.317269903062009E+32</v>
      </c>
      <c r="O603" s="41">
        <f t="shared" si="138"/>
        <v>3.9320506606400969E+35</v>
      </c>
      <c r="P603" s="41">
        <f t="shared" si="139"/>
        <v>4.3848171391476638E+37</v>
      </c>
      <c r="Q603" s="41">
        <f t="shared" si="140"/>
        <v>28.278068444475075</v>
      </c>
      <c r="R603" s="45">
        <f t="shared" si="141"/>
        <v>111.51476716817939</v>
      </c>
    </row>
    <row r="604" spans="1:18">
      <c r="A604" s="58">
        <f t="shared" si="132"/>
        <v>0.69700000000000051</v>
      </c>
      <c r="B604" s="58">
        <f t="shared" si="133"/>
        <v>7.9699999999998727</v>
      </c>
      <c r="C604" s="58">
        <f t="shared" si="134"/>
        <v>3.9849999999999364</v>
      </c>
      <c r="D604" s="58">
        <f t="shared" si="135"/>
        <v>3.9849999999999364</v>
      </c>
      <c r="E604" s="59">
        <f t="shared" si="142"/>
        <v>5.8580899999999154</v>
      </c>
      <c r="F604" s="50">
        <v>23.475000000000001</v>
      </c>
      <c r="G604" s="60">
        <f t="shared" si="143"/>
        <v>93.027787270245696</v>
      </c>
      <c r="H604" s="39">
        <f t="shared" si="144"/>
        <v>1.0073664469403454E+36</v>
      </c>
      <c r="I604" s="40">
        <f t="shared" si="145"/>
        <v>119.60000000000005</v>
      </c>
      <c r="J604" s="40">
        <v>598</v>
      </c>
      <c r="K604" s="47">
        <f t="shared" si="136"/>
        <v>2990</v>
      </c>
      <c r="L604" s="40">
        <v>1</v>
      </c>
      <c r="N604" s="41">
        <f t="shared" si="137"/>
        <v>1.317269903062009E+32</v>
      </c>
      <c r="O604" s="41">
        <f t="shared" si="138"/>
        <v>3.9386370101554069E+35</v>
      </c>
      <c r="P604" s="41">
        <f t="shared" si="139"/>
        <v>5.0368322347017265E+37</v>
      </c>
      <c r="Q604" s="41">
        <f t="shared" si="140"/>
        <v>32.270406646775093</v>
      </c>
      <c r="R604" s="45">
        <f t="shared" si="141"/>
        <v>127.88262085880791</v>
      </c>
    </row>
    <row r="605" spans="1:18">
      <c r="A605" s="58">
        <f t="shared" si="132"/>
        <v>0.69800000000000051</v>
      </c>
      <c r="B605" s="58">
        <f t="shared" si="133"/>
        <v>7.9799999999998725</v>
      </c>
      <c r="C605" s="58">
        <f t="shared" si="134"/>
        <v>3.9899999999999363</v>
      </c>
      <c r="D605" s="58">
        <f t="shared" si="135"/>
        <v>3.9899999999999363</v>
      </c>
      <c r="E605" s="59">
        <f t="shared" si="142"/>
        <v>5.8720399999999149</v>
      </c>
      <c r="F605" s="50">
        <v>23.475000000000001</v>
      </c>
      <c r="G605" s="60">
        <f t="shared" si="143"/>
        <v>93.48346400399565</v>
      </c>
      <c r="H605" s="39">
        <f t="shared" si="144"/>
        <v>1.1571601804795828E+36</v>
      </c>
      <c r="I605" s="40">
        <f t="shared" si="145"/>
        <v>119.80000000000007</v>
      </c>
      <c r="J605" s="40">
        <v>599</v>
      </c>
      <c r="K605" s="47">
        <f t="shared" si="136"/>
        <v>2995</v>
      </c>
      <c r="L605" s="40">
        <v>1</v>
      </c>
      <c r="N605" s="41">
        <f t="shared" si="137"/>
        <v>1.317269903062009E+32</v>
      </c>
      <c r="O605" s="41">
        <f t="shared" si="138"/>
        <v>3.945223359670717E+35</v>
      </c>
      <c r="P605" s="41">
        <f t="shared" si="139"/>
        <v>5.7858009023979145E+37</v>
      </c>
      <c r="Q605" s="41">
        <f t="shared" si="140"/>
        <v>36.826690610702158</v>
      </c>
      <c r="R605" s="45">
        <f t="shared" si="141"/>
        <v>146.65331655343385</v>
      </c>
    </row>
    <row r="606" spans="1:18">
      <c r="A606" s="58">
        <f t="shared" si="132"/>
        <v>0.69900000000000051</v>
      </c>
      <c r="B606" s="58">
        <f t="shared" si="133"/>
        <v>7.9899999999998723</v>
      </c>
      <c r="C606" s="58">
        <f t="shared" si="134"/>
        <v>3.9949999999999362</v>
      </c>
      <c r="D606" s="58">
        <f t="shared" si="135"/>
        <v>3.9949999999999362</v>
      </c>
      <c r="E606" s="59">
        <f t="shared" si="142"/>
        <v>5.8860099999999145</v>
      </c>
      <c r="F606" s="50">
        <v>23.475000000000001</v>
      </c>
      <c r="G606" s="60">
        <f t="shared" si="143"/>
        <v>93.940866750245632</v>
      </c>
      <c r="H606" s="39">
        <f t="shared" si="144"/>
        <v>1.329227995784969E+36</v>
      </c>
      <c r="I606" s="40">
        <f t="shared" si="145"/>
        <v>120.00000000000006</v>
      </c>
      <c r="J606" s="40">
        <v>600</v>
      </c>
      <c r="K606" s="47">
        <f t="shared" si="136"/>
        <v>3000</v>
      </c>
      <c r="L606" s="40">
        <v>4</v>
      </c>
      <c r="N606" s="41">
        <f t="shared" si="137"/>
        <v>5.269079612248036E+32</v>
      </c>
      <c r="O606" s="41">
        <f t="shared" si="138"/>
        <v>1.5807238836744108E+36</v>
      </c>
      <c r="P606" s="41">
        <f t="shared" si="139"/>
        <v>6.6461399789248448E+37</v>
      </c>
      <c r="Q606" s="41">
        <f t="shared" si="140"/>
        <v>10.50665584557499</v>
      </c>
      <c r="R606" s="45">
        <f t="shared" si="141"/>
        <v>42.044914026830646</v>
      </c>
    </row>
    <row r="607" spans="1:18">
      <c r="A607" s="58">
        <f t="shared" si="132"/>
        <v>0.70000000000000051</v>
      </c>
      <c r="B607" s="58">
        <f t="shared" si="133"/>
        <v>7.9999999999998721</v>
      </c>
      <c r="C607" s="58">
        <f t="shared" si="134"/>
        <v>3.9999999999999361</v>
      </c>
      <c r="D607" s="58">
        <f t="shared" si="135"/>
        <v>3.9999999999999361</v>
      </c>
      <c r="E607" s="59">
        <f t="shared" si="142"/>
        <v>5.8999999999999142</v>
      </c>
      <c r="F607" s="50">
        <v>23.475000000000001</v>
      </c>
      <c r="G607" s="60">
        <f t="shared" si="143"/>
        <v>94.399999999995615</v>
      </c>
      <c r="H607" s="39">
        <f t="shared" si="144"/>
        <v>1.5268820121742002E+36</v>
      </c>
      <c r="I607" s="40">
        <f t="shared" si="145"/>
        <v>120.20000000000005</v>
      </c>
      <c r="J607" s="40">
        <v>601</v>
      </c>
      <c r="K607" s="47">
        <f t="shared" si="136"/>
        <v>3005</v>
      </c>
      <c r="L607" s="40">
        <v>1</v>
      </c>
      <c r="N607" s="41">
        <f t="shared" si="137"/>
        <v>5.269079612248036E+32</v>
      </c>
      <c r="O607" s="41">
        <f t="shared" si="138"/>
        <v>1.5833584234805348E+36</v>
      </c>
      <c r="P607" s="41">
        <f t="shared" si="139"/>
        <v>7.634410060871001E+37</v>
      </c>
      <c r="Q607" s="41">
        <f t="shared" si="140"/>
        <v>11.990294576214495</v>
      </c>
      <c r="R607" s="45">
        <f t="shared" si="141"/>
        <v>48.216562640877349</v>
      </c>
    </row>
    <row r="608" spans="1:18">
      <c r="A608" s="58">
        <f t="shared" si="132"/>
        <v>0.70100000000000051</v>
      </c>
      <c r="B608" s="58">
        <f t="shared" si="133"/>
        <v>8.0099999999998719</v>
      </c>
      <c r="C608" s="58">
        <f t="shared" si="134"/>
        <v>4.0049999999999359</v>
      </c>
      <c r="D608" s="58">
        <f t="shared" si="135"/>
        <v>4.0049999999999359</v>
      </c>
      <c r="E608" s="59">
        <f t="shared" si="142"/>
        <v>5.9140099999999141</v>
      </c>
      <c r="F608" s="50">
        <v>23.475000000000001</v>
      </c>
      <c r="G608" s="60">
        <f t="shared" si="143"/>
        <v>94.860868250245588</v>
      </c>
      <c r="H608" s="39">
        <f t="shared" si="144"/>
        <v>1.7539268556590663E+36</v>
      </c>
      <c r="I608" s="40">
        <f t="shared" si="145"/>
        <v>120.40000000000006</v>
      </c>
      <c r="J608" s="40">
        <v>602</v>
      </c>
      <c r="K608" s="47">
        <f t="shared" si="136"/>
        <v>3010</v>
      </c>
      <c r="L608" s="40">
        <v>1</v>
      </c>
      <c r="N608" s="41">
        <f t="shared" si="137"/>
        <v>5.269079612248036E+32</v>
      </c>
      <c r="O608" s="41">
        <f t="shared" si="138"/>
        <v>1.5859929632866589E+36</v>
      </c>
      <c r="P608" s="41">
        <f t="shared" si="139"/>
        <v>8.7696342782953313E+37</v>
      </c>
      <c r="Q608" s="41">
        <f t="shared" si="140"/>
        <v>13.683548370197695</v>
      </c>
      <c r="R608" s="45">
        <f t="shared" si="141"/>
        <v>55.294282391530835</v>
      </c>
    </row>
    <row r="609" spans="1:18">
      <c r="A609" s="58">
        <f t="shared" si="132"/>
        <v>0.70200000000000051</v>
      </c>
      <c r="B609" s="58">
        <f t="shared" si="133"/>
        <v>8.0199999999998717</v>
      </c>
      <c r="C609" s="58">
        <f t="shared" si="134"/>
        <v>4.0099999999999358</v>
      </c>
      <c r="D609" s="58">
        <f t="shared" si="135"/>
        <v>4.0099999999999358</v>
      </c>
      <c r="E609" s="59">
        <f t="shared" si="142"/>
        <v>5.9280399999999132</v>
      </c>
      <c r="F609" s="50">
        <v>23.475000000000001</v>
      </c>
      <c r="G609" s="60">
        <f t="shared" si="143"/>
        <v>95.323476003995552</v>
      </c>
      <c r="H609" s="39">
        <f t="shared" si="144"/>
        <v>2.014732893880691E+36</v>
      </c>
      <c r="I609" s="40">
        <f t="shared" si="145"/>
        <v>120.60000000000005</v>
      </c>
      <c r="J609" s="40">
        <v>603</v>
      </c>
      <c r="K609" s="47">
        <f t="shared" si="136"/>
        <v>3015</v>
      </c>
      <c r="L609" s="40">
        <v>1</v>
      </c>
      <c r="N609" s="41">
        <f t="shared" si="137"/>
        <v>5.269079612248036E+32</v>
      </c>
      <c r="O609" s="41">
        <f t="shared" si="138"/>
        <v>1.5886275030927829E+36</v>
      </c>
      <c r="P609" s="41">
        <f t="shared" si="139"/>
        <v>1.0073664469403455E+38</v>
      </c>
      <c r="Q609" s="41">
        <f t="shared" si="140"/>
        <v>15.616047980165868</v>
      </c>
      <c r="R609" s="45">
        <f t="shared" si="141"/>
        <v>63.411117142261311</v>
      </c>
    </row>
    <row r="610" spans="1:18">
      <c r="A610" s="58">
        <f t="shared" ref="A610:A673" si="146">A609+0.1%</f>
        <v>0.70300000000000051</v>
      </c>
      <c r="B610" s="58">
        <f t="shared" ref="B610:B673" si="147">B609+1%</f>
        <v>8.0299999999998715</v>
      </c>
      <c r="C610" s="58">
        <f t="shared" ref="C610:C673" si="148">C609+0.5%</f>
        <v>4.0149999999999357</v>
      </c>
      <c r="D610" s="58">
        <f t="shared" ref="D610:D673" si="149">D609+0.5%</f>
        <v>4.0149999999999357</v>
      </c>
      <c r="E610" s="59">
        <f t="shared" si="142"/>
        <v>5.9420899999999133</v>
      </c>
      <c r="F610" s="50">
        <v>23.475000000000001</v>
      </c>
      <c r="G610" s="60">
        <f t="shared" si="143"/>
        <v>95.787827770245528</v>
      </c>
      <c r="H610" s="39">
        <f t="shared" si="144"/>
        <v>2.3143203609591665E+36</v>
      </c>
      <c r="I610" s="40">
        <f t="shared" si="145"/>
        <v>120.80000000000007</v>
      </c>
      <c r="J610" s="40">
        <v>604</v>
      </c>
      <c r="K610" s="47">
        <f t="shared" si="136"/>
        <v>3020</v>
      </c>
      <c r="L610" s="40">
        <v>1</v>
      </c>
      <c r="N610" s="41">
        <f t="shared" si="137"/>
        <v>5.269079612248036E+32</v>
      </c>
      <c r="O610" s="41">
        <f t="shared" si="138"/>
        <v>1.5912620428989069E+36</v>
      </c>
      <c r="P610" s="41">
        <f t="shared" si="139"/>
        <v>1.1571601804795833E+38</v>
      </c>
      <c r="Q610" s="41">
        <f t="shared" si="140"/>
        <v>17.821614834884578</v>
      </c>
      <c r="R610" s="45">
        <f t="shared" si="141"/>
        <v>72.719649516148095</v>
      </c>
    </row>
    <row r="611" spans="1:18">
      <c r="A611" s="58">
        <f t="shared" si="146"/>
        <v>0.70400000000000051</v>
      </c>
      <c r="B611" s="58">
        <f t="shared" si="147"/>
        <v>8.0399999999998712</v>
      </c>
      <c r="C611" s="58">
        <f t="shared" si="148"/>
        <v>4.0199999999999356</v>
      </c>
      <c r="D611" s="58">
        <f t="shared" si="149"/>
        <v>4.0199999999999356</v>
      </c>
      <c r="E611" s="59">
        <f t="shared" si="142"/>
        <v>5.9561599999999126</v>
      </c>
      <c r="F611" s="50">
        <v>23.475000000000001</v>
      </c>
      <c r="G611" s="60">
        <f t="shared" si="143"/>
        <v>96.253928063995502</v>
      </c>
      <c r="H611" s="39">
        <f t="shared" si="144"/>
        <v>2.6584559915699392E+36</v>
      </c>
      <c r="I611" s="40">
        <f t="shared" si="145"/>
        <v>121.00000000000006</v>
      </c>
      <c r="J611" s="40">
        <v>605</v>
      </c>
      <c r="K611" s="47">
        <f t="shared" si="136"/>
        <v>3025</v>
      </c>
      <c r="L611" s="40">
        <v>1</v>
      </c>
      <c r="N611" s="41">
        <f t="shared" si="137"/>
        <v>5.269079612248036E+32</v>
      </c>
      <c r="O611" s="41">
        <f t="shared" si="138"/>
        <v>1.5938965827050309E+36</v>
      </c>
      <c r="P611" s="41">
        <f t="shared" si="139"/>
        <v>1.3292279957849695E+38</v>
      </c>
      <c r="Q611" s="41">
        <f t="shared" si="140"/>
        <v>20.338854022232084</v>
      </c>
      <c r="R611" s="45">
        <f t="shared" si="141"/>
        <v>83.394870797019493</v>
      </c>
    </row>
    <row r="612" spans="1:18">
      <c r="A612" s="58">
        <f t="shared" si="146"/>
        <v>0.70500000000000052</v>
      </c>
      <c r="B612" s="58">
        <f t="shared" si="147"/>
        <v>8.049999999999871</v>
      </c>
      <c r="C612" s="58">
        <f t="shared" si="148"/>
        <v>4.0249999999999355</v>
      </c>
      <c r="D612" s="58">
        <f t="shared" si="149"/>
        <v>4.0249999999999355</v>
      </c>
      <c r="E612" s="59">
        <f t="shared" si="142"/>
        <v>5.970249999999913</v>
      </c>
      <c r="F612" s="50">
        <v>23.475000000000001</v>
      </c>
      <c r="G612" s="60">
        <f t="shared" si="143"/>
        <v>96.721781406245498</v>
      </c>
      <c r="H612" s="39">
        <f t="shared" si="144"/>
        <v>3.0537640243484003E+36</v>
      </c>
      <c r="I612" s="40">
        <f t="shared" si="145"/>
        <v>121.20000000000006</v>
      </c>
      <c r="J612" s="40">
        <v>606</v>
      </c>
      <c r="K612" s="47">
        <f t="shared" si="136"/>
        <v>3030</v>
      </c>
      <c r="L612" s="40">
        <v>1</v>
      </c>
      <c r="N612" s="41">
        <f t="shared" si="137"/>
        <v>5.269079612248036E+32</v>
      </c>
      <c r="O612" s="41">
        <f t="shared" si="138"/>
        <v>1.5965311225111549E+36</v>
      </c>
      <c r="P612" s="41">
        <f t="shared" si="139"/>
        <v>1.5268820121742002E+38</v>
      </c>
      <c r="Q612" s="41">
        <f t="shared" si="140"/>
        <v>23.211831220648389</v>
      </c>
      <c r="R612" s="45">
        <f t="shared" si="141"/>
        <v>95.637472432895336</v>
      </c>
    </row>
    <row r="613" spans="1:18">
      <c r="A613" s="58">
        <f t="shared" si="146"/>
        <v>0.70600000000000052</v>
      </c>
      <c r="B613" s="58">
        <f t="shared" si="147"/>
        <v>8.0599999999998708</v>
      </c>
      <c r="C613" s="58">
        <f t="shared" si="148"/>
        <v>4.0299999999999354</v>
      </c>
      <c r="D613" s="58">
        <f t="shared" si="149"/>
        <v>4.0299999999999354</v>
      </c>
      <c r="E613" s="59">
        <f t="shared" si="142"/>
        <v>5.9843599999999126</v>
      </c>
      <c r="F613" s="50">
        <v>23.475000000000001</v>
      </c>
      <c r="G613" s="60">
        <f t="shared" si="143"/>
        <v>97.191392323995473</v>
      </c>
      <c r="H613" s="39">
        <f t="shared" si="144"/>
        <v>3.5078537113181338E+36</v>
      </c>
      <c r="I613" s="40">
        <f t="shared" si="145"/>
        <v>121.40000000000006</v>
      </c>
      <c r="J613" s="40">
        <v>607</v>
      </c>
      <c r="K613" s="47">
        <f t="shared" si="136"/>
        <v>3035</v>
      </c>
      <c r="L613" s="40">
        <v>1</v>
      </c>
      <c r="N613" s="41">
        <f t="shared" si="137"/>
        <v>5.269079612248036E+32</v>
      </c>
      <c r="O613" s="41">
        <f t="shared" si="138"/>
        <v>1.5991656623172789E+36</v>
      </c>
      <c r="P613" s="41">
        <f t="shared" si="139"/>
        <v>1.753926855659067E+38</v>
      </c>
      <c r="Q613" s="41">
        <f t="shared" si="140"/>
        <v>26.490845469305718</v>
      </c>
      <c r="R613" s="45">
        <f t="shared" si="141"/>
        <v>109.6776210863314</v>
      </c>
    </row>
    <row r="614" spans="1:18">
      <c r="A614" s="58">
        <f t="shared" si="146"/>
        <v>0.70700000000000052</v>
      </c>
      <c r="B614" s="58">
        <f t="shared" si="147"/>
        <v>8.0699999999998706</v>
      </c>
      <c r="C614" s="58">
        <f t="shared" si="148"/>
        <v>4.0349999999999353</v>
      </c>
      <c r="D614" s="58">
        <f t="shared" si="149"/>
        <v>4.0349999999999353</v>
      </c>
      <c r="E614" s="59">
        <f t="shared" si="142"/>
        <v>5.9984899999999124</v>
      </c>
      <c r="F614" s="50">
        <v>23.475000000000001</v>
      </c>
      <c r="G614" s="60">
        <f t="shared" si="143"/>
        <v>97.662765350245451</v>
      </c>
      <c r="H614" s="39">
        <f t="shared" si="144"/>
        <v>4.0294657877613844E+36</v>
      </c>
      <c r="I614" s="40">
        <f t="shared" si="145"/>
        <v>121.60000000000007</v>
      </c>
      <c r="J614" s="40">
        <v>608</v>
      </c>
      <c r="K614" s="47">
        <f t="shared" si="136"/>
        <v>3040</v>
      </c>
      <c r="L614" s="40">
        <v>1</v>
      </c>
      <c r="N614" s="41">
        <f t="shared" si="137"/>
        <v>5.269079612248036E+32</v>
      </c>
      <c r="O614" s="41">
        <f t="shared" si="138"/>
        <v>1.601800202123403E+36</v>
      </c>
      <c r="P614" s="41">
        <f t="shared" si="139"/>
        <v>2.0147328938806921E+38</v>
      </c>
      <c r="Q614" s="41">
        <f t="shared" si="140"/>
        <v>30.23331135216111</v>
      </c>
      <c r="R614" s="45">
        <f t="shared" si="141"/>
        <v>125.77928827889339</v>
      </c>
    </row>
    <row r="615" spans="1:18">
      <c r="A615" s="58">
        <f t="shared" si="146"/>
        <v>0.70800000000000052</v>
      </c>
      <c r="B615" s="58">
        <f t="shared" si="147"/>
        <v>8.0799999999998704</v>
      </c>
      <c r="C615" s="58">
        <f t="shared" si="148"/>
        <v>4.0399999999999352</v>
      </c>
      <c r="D615" s="58">
        <f t="shared" si="149"/>
        <v>4.0399999999999352</v>
      </c>
      <c r="E615" s="59">
        <f t="shared" si="142"/>
        <v>6.0126399999999123</v>
      </c>
      <c r="F615" s="50">
        <v>23.475000000000001</v>
      </c>
      <c r="G615" s="60">
        <f t="shared" si="143"/>
        <v>98.13590502399542</v>
      </c>
      <c r="H615" s="39">
        <f t="shared" si="144"/>
        <v>4.6286407219183354E+36</v>
      </c>
      <c r="I615" s="40">
        <f t="shared" si="145"/>
        <v>121.80000000000005</v>
      </c>
      <c r="J615" s="40">
        <v>609</v>
      </c>
      <c r="K615" s="47">
        <f t="shared" si="136"/>
        <v>3045</v>
      </c>
      <c r="L615" s="40">
        <v>1</v>
      </c>
      <c r="N615" s="41">
        <f t="shared" si="137"/>
        <v>5.269079612248036E+32</v>
      </c>
      <c r="O615" s="41">
        <f t="shared" si="138"/>
        <v>1.604434741929527E+36</v>
      </c>
      <c r="P615" s="41">
        <f t="shared" si="139"/>
        <v>2.3143203609591677E+38</v>
      </c>
      <c r="Q615" s="41">
        <f t="shared" si="140"/>
        <v>34.504766094819303</v>
      </c>
      <c r="R615" s="45">
        <f t="shared" si="141"/>
        <v>144.24521611741699</v>
      </c>
    </row>
    <row r="616" spans="1:18">
      <c r="A616" s="58">
        <f t="shared" si="146"/>
        <v>0.70900000000000052</v>
      </c>
      <c r="B616" s="58">
        <f t="shared" si="147"/>
        <v>8.0899999999998702</v>
      </c>
      <c r="C616" s="58">
        <f t="shared" si="148"/>
        <v>4.0449999999999351</v>
      </c>
      <c r="D616" s="58">
        <f t="shared" si="149"/>
        <v>4.0449999999999351</v>
      </c>
      <c r="E616" s="59">
        <f t="shared" si="142"/>
        <v>6.0268099999999114</v>
      </c>
      <c r="F616" s="50">
        <v>23.475000000000001</v>
      </c>
      <c r="G616" s="60">
        <f t="shared" si="143"/>
        <v>98.610815890245377</v>
      </c>
      <c r="H616" s="39">
        <f t="shared" si="144"/>
        <v>5.3169119831398795E+36</v>
      </c>
      <c r="I616" s="40">
        <f t="shared" si="145"/>
        <v>122.00000000000007</v>
      </c>
      <c r="J616" s="40">
        <v>610</v>
      </c>
      <c r="K616" s="47">
        <f t="shared" si="136"/>
        <v>3050</v>
      </c>
      <c r="L616" s="40">
        <v>4</v>
      </c>
      <c r="N616" s="41">
        <f t="shared" si="137"/>
        <v>2.1076318448992144E+33</v>
      </c>
      <c r="O616" s="41">
        <f t="shared" si="138"/>
        <v>6.428277126942604E+36</v>
      </c>
      <c r="P616" s="41">
        <f t="shared" si="139"/>
        <v>2.6584559915699398E+38</v>
      </c>
      <c r="Q616" s="41">
        <f t="shared" si="140"/>
        <v>9.8450048174118336</v>
      </c>
      <c r="R616" s="45">
        <f t="shared" si="141"/>
        <v>41.355653141144927</v>
      </c>
    </row>
    <row r="617" spans="1:18">
      <c r="A617" s="58">
        <f t="shared" si="146"/>
        <v>0.71000000000000052</v>
      </c>
      <c r="B617" s="58">
        <f t="shared" si="147"/>
        <v>8.09999999999987</v>
      </c>
      <c r="C617" s="58">
        <f t="shared" si="148"/>
        <v>4.049999999999935</v>
      </c>
      <c r="D617" s="58">
        <f t="shared" si="149"/>
        <v>4.049999999999935</v>
      </c>
      <c r="E617" s="59">
        <f t="shared" si="142"/>
        <v>6.0409999999999107</v>
      </c>
      <c r="F617" s="50">
        <v>23.475000000000001</v>
      </c>
      <c r="G617" s="60">
        <f t="shared" si="143"/>
        <v>99.087502499995352</v>
      </c>
      <c r="H617" s="39">
        <f t="shared" si="144"/>
        <v>6.1075280486968042E+36</v>
      </c>
      <c r="I617" s="40">
        <f t="shared" si="145"/>
        <v>122.20000000000006</v>
      </c>
      <c r="J617" s="40">
        <v>611</v>
      </c>
      <c r="K617" s="47">
        <f t="shared" si="136"/>
        <v>3055</v>
      </c>
      <c r="L617" s="40">
        <v>1</v>
      </c>
      <c r="N617" s="41">
        <f t="shared" si="137"/>
        <v>2.1076318448992144E+33</v>
      </c>
      <c r="O617" s="41">
        <f t="shared" si="138"/>
        <v>6.4388152861671E+36</v>
      </c>
      <c r="P617" s="41">
        <f t="shared" si="139"/>
        <v>3.0537640243484019E+38</v>
      </c>
      <c r="Q617" s="41">
        <f t="shared" si="140"/>
        <v>11.236116328132782</v>
      </c>
      <c r="R617" s="45">
        <f t="shared" si="141"/>
        <v>47.427420862794271</v>
      </c>
    </row>
    <row r="618" spans="1:18">
      <c r="A618" s="58">
        <f t="shared" si="146"/>
        <v>0.71100000000000052</v>
      </c>
      <c r="B618" s="58">
        <f t="shared" si="147"/>
        <v>8.1099999999998698</v>
      </c>
      <c r="C618" s="58">
        <f t="shared" si="148"/>
        <v>4.0549999999999349</v>
      </c>
      <c r="D618" s="58">
        <f t="shared" si="149"/>
        <v>4.0549999999999349</v>
      </c>
      <c r="E618" s="59">
        <f t="shared" si="142"/>
        <v>6.0552099999999109</v>
      </c>
      <c r="F618" s="50">
        <v>23.475000000000001</v>
      </c>
      <c r="G618" s="60">
        <f t="shared" si="143"/>
        <v>99.565969410245344</v>
      </c>
      <c r="H618" s="39">
        <f t="shared" si="144"/>
        <v>7.0157074226362699E+36</v>
      </c>
      <c r="I618" s="40">
        <f t="shared" si="145"/>
        <v>122.40000000000008</v>
      </c>
      <c r="J618" s="40">
        <v>612</v>
      </c>
      <c r="K618" s="47">
        <f t="shared" si="136"/>
        <v>3060</v>
      </c>
      <c r="L618" s="40">
        <v>1</v>
      </c>
      <c r="N618" s="41">
        <f t="shared" si="137"/>
        <v>2.1076318448992144E+33</v>
      </c>
      <c r="O618" s="41">
        <f t="shared" si="138"/>
        <v>6.4493534453915961E+36</v>
      </c>
      <c r="P618" s="41">
        <f t="shared" si="139"/>
        <v>3.5078537113181348E+38</v>
      </c>
      <c r="Q618" s="41">
        <f t="shared" si="140"/>
        <v>12.823895479555164</v>
      </c>
      <c r="R618" s="45">
        <f t="shared" si="141"/>
        <v>54.390781045264028</v>
      </c>
    </row>
    <row r="619" spans="1:18">
      <c r="A619" s="58">
        <f t="shared" si="146"/>
        <v>0.71200000000000052</v>
      </c>
      <c r="B619" s="58">
        <f t="shared" si="147"/>
        <v>8.1199999999998695</v>
      </c>
      <c r="C619" s="58">
        <f t="shared" si="148"/>
        <v>4.0599999999999348</v>
      </c>
      <c r="D619" s="58">
        <f t="shared" si="149"/>
        <v>4.0599999999999348</v>
      </c>
      <c r="E619" s="59">
        <f t="shared" si="142"/>
        <v>6.0694399999999105</v>
      </c>
      <c r="F619" s="50">
        <v>23.475000000000001</v>
      </c>
      <c r="G619" s="60">
        <f t="shared" si="143"/>
        <v>100.0462211839953</v>
      </c>
      <c r="H619" s="39">
        <f t="shared" si="144"/>
        <v>8.0589315755227712E+36</v>
      </c>
      <c r="I619" s="40">
        <f t="shared" si="145"/>
        <v>122.60000000000007</v>
      </c>
      <c r="J619" s="40">
        <v>613</v>
      </c>
      <c r="K619" s="47">
        <f t="shared" si="136"/>
        <v>3065</v>
      </c>
      <c r="L619" s="40">
        <v>1</v>
      </c>
      <c r="N619" s="41">
        <f t="shared" si="137"/>
        <v>2.1076318448992144E+33</v>
      </c>
      <c r="O619" s="41">
        <f t="shared" si="138"/>
        <v>6.4598916046160922E+36</v>
      </c>
      <c r="P619" s="41">
        <f t="shared" si="139"/>
        <v>4.0294657877613857E+38</v>
      </c>
      <c r="Q619" s="41">
        <f t="shared" si="140"/>
        <v>14.636160162706393</v>
      </c>
      <c r="R619" s="45">
        <f t="shared" si="141"/>
        <v>62.376678037167387</v>
      </c>
    </row>
    <row r="620" spans="1:18">
      <c r="A620" s="58">
        <f t="shared" si="146"/>
        <v>0.71300000000000052</v>
      </c>
      <c r="B620" s="58">
        <f t="shared" si="147"/>
        <v>8.1299999999998693</v>
      </c>
      <c r="C620" s="58">
        <f t="shared" si="148"/>
        <v>4.0649999999999347</v>
      </c>
      <c r="D620" s="58">
        <f t="shared" si="149"/>
        <v>4.0649999999999347</v>
      </c>
      <c r="E620" s="59">
        <f t="shared" si="142"/>
        <v>6.0836899999999101</v>
      </c>
      <c r="F620" s="50">
        <v>23.475000000000001</v>
      </c>
      <c r="G620" s="60">
        <f t="shared" si="143"/>
        <v>100.52826239024529</v>
      </c>
      <c r="H620" s="39">
        <f t="shared" si="144"/>
        <v>9.2572814438366707E+36</v>
      </c>
      <c r="I620" s="40">
        <f t="shared" si="145"/>
        <v>122.80000000000005</v>
      </c>
      <c r="J620" s="40">
        <v>614</v>
      </c>
      <c r="K620" s="47">
        <f t="shared" si="136"/>
        <v>3070</v>
      </c>
      <c r="L620" s="40">
        <v>1</v>
      </c>
      <c r="N620" s="41">
        <f t="shared" si="137"/>
        <v>2.1076318448992144E+33</v>
      </c>
      <c r="O620" s="41">
        <f t="shared" si="138"/>
        <v>6.4704297638405883E+36</v>
      </c>
      <c r="P620" s="41">
        <f t="shared" si="139"/>
        <v>4.6286407219183354E+38</v>
      </c>
      <c r="Q620" s="41">
        <f t="shared" si="140"/>
        <v>16.704664959824104</v>
      </c>
      <c r="R620" s="45">
        <f t="shared" si="141"/>
        <v>71.53529040350729</v>
      </c>
    </row>
    <row r="621" spans="1:18">
      <c r="A621" s="58">
        <f t="shared" si="146"/>
        <v>0.71400000000000052</v>
      </c>
      <c r="B621" s="58">
        <f t="shared" si="147"/>
        <v>8.1399999999998691</v>
      </c>
      <c r="C621" s="58">
        <f t="shared" si="148"/>
        <v>4.0699999999999346</v>
      </c>
      <c r="D621" s="58">
        <f t="shared" si="149"/>
        <v>4.0699999999999346</v>
      </c>
      <c r="E621" s="59">
        <f t="shared" si="142"/>
        <v>6.0979599999999108</v>
      </c>
      <c r="F621" s="50">
        <v>23.475000000000001</v>
      </c>
      <c r="G621" s="60">
        <f t="shared" si="143"/>
        <v>101.01209760399527</v>
      </c>
      <c r="H621" s="39">
        <f t="shared" si="144"/>
        <v>1.0633823966279764E+37</v>
      </c>
      <c r="I621" s="40">
        <f t="shared" si="145"/>
        <v>123.00000000000007</v>
      </c>
      <c r="J621" s="40">
        <v>615</v>
      </c>
      <c r="K621" s="47">
        <f t="shared" si="136"/>
        <v>3075</v>
      </c>
      <c r="L621" s="40">
        <v>1</v>
      </c>
      <c r="N621" s="41">
        <f t="shared" si="137"/>
        <v>2.1076318448992144E+33</v>
      </c>
      <c r="O621" s="41">
        <f t="shared" si="138"/>
        <v>6.4809679230650843E+36</v>
      </c>
      <c r="P621" s="41">
        <f t="shared" si="139"/>
        <v>5.3169119831398819E+38</v>
      </c>
      <c r="Q621" s="41">
        <f t="shared" si="140"/>
        <v>19.065658522611134</v>
      </c>
      <c r="R621" s="45">
        <f t="shared" si="141"/>
        <v>82.038856637718425</v>
      </c>
    </row>
    <row r="622" spans="1:18">
      <c r="A622" s="58">
        <f t="shared" si="146"/>
        <v>0.71500000000000052</v>
      </c>
      <c r="B622" s="58">
        <f t="shared" si="147"/>
        <v>8.1499999999998689</v>
      </c>
      <c r="C622" s="58">
        <f t="shared" si="148"/>
        <v>4.0749999999999345</v>
      </c>
      <c r="D622" s="58">
        <f t="shared" si="149"/>
        <v>4.0749999999999345</v>
      </c>
      <c r="E622" s="59">
        <f t="shared" si="142"/>
        <v>6.1122499999999098</v>
      </c>
      <c r="F622" s="50">
        <v>23.475000000000001</v>
      </c>
      <c r="G622" s="60">
        <f t="shared" si="143"/>
        <v>101.49773140624524</v>
      </c>
      <c r="H622" s="39">
        <f t="shared" si="144"/>
        <v>1.2215056097393611E+37</v>
      </c>
      <c r="I622" s="40">
        <f t="shared" si="145"/>
        <v>123.20000000000006</v>
      </c>
      <c r="J622" s="40">
        <v>616</v>
      </c>
      <c r="K622" s="47">
        <f t="shared" si="136"/>
        <v>3080</v>
      </c>
      <c r="L622" s="40">
        <v>1</v>
      </c>
      <c r="N622" s="41">
        <f t="shared" si="137"/>
        <v>2.1076318448992144E+33</v>
      </c>
      <c r="O622" s="41">
        <f t="shared" si="138"/>
        <v>6.4915060822895804E+36</v>
      </c>
      <c r="P622" s="41">
        <f t="shared" si="139"/>
        <v>6.1075280486968053E+38</v>
      </c>
      <c r="Q622" s="41">
        <f t="shared" si="140"/>
        <v>21.760519904831934</v>
      </c>
      <c r="R622" s="45">
        <f t="shared" si="141"/>
        <v>94.084916062231514</v>
      </c>
    </row>
    <row r="623" spans="1:18">
      <c r="A623" s="58">
        <f t="shared" si="146"/>
        <v>0.71600000000000052</v>
      </c>
      <c r="B623" s="58">
        <f t="shared" si="147"/>
        <v>8.1599999999998687</v>
      </c>
      <c r="C623" s="58">
        <f t="shared" si="148"/>
        <v>4.0799999999999343</v>
      </c>
      <c r="D623" s="58">
        <f t="shared" si="149"/>
        <v>4.0799999999999343</v>
      </c>
      <c r="E623" s="59">
        <f t="shared" si="142"/>
        <v>6.1265599999999099</v>
      </c>
      <c r="F623" s="50">
        <v>23.475000000000001</v>
      </c>
      <c r="G623" s="60">
        <f t="shared" si="143"/>
        <v>101.98516838399522</v>
      </c>
      <c r="H623" s="39">
        <f t="shared" si="144"/>
        <v>1.4031414845272545E+37</v>
      </c>
      <c r="I623" s="40">
        <f t="shared" si="145"/>
        <v>123.40000000000008</v>
      </c>
      <c r="J623" s="40">
        <v>617</v>
      </c>
      <c r="K623" s="47">
        <f t="shared" si="136"/>
        <v>3085</v>
      </c>
      <c r="L623" s="40">
        <v>1</v>
      </c>
      <c r="N623" s="41">
        <f t="shared" si="137"/>
        <v>2.1076318448992144E+33</v>
      </c>
      <c r="O623" s="41">
        <f t="shared" si="138"/>
        <v>6.5020442415140765E+36</v>
      </c>
      <c r="P623" s="41">
        <f t="shared" si="139"/>
        <v>7.0157074226362726E+38</v>
      </c>
      <c r="Q623" s="41">
        <f t="shared" si="140"/>
        <v>24.836485038610988</v>
      </c>
      <c r="R623" s="45">
        <f t="shared" si="141"/>
        <v>107.90002593096142</v>
      </c>
    </row>
    <row r="624" spans="1:18">
      <c r="A624" s="58">
        <f t="shared" si="146"/>
        <v>0.71700000000000053</v>
      </c>
      <c r="B624" s="58">
        <f t="shared" si="147"/>
        <v>8.1699999999998685</v>
      </c>
      <c r="C624" s="58">
        <f t="shared" si="148"/>
        <v>4.0849999999999342</v>
      </c>
      <c r="D624" s="58">
        <f t="shared" si="149"/>
        <v>4.0849999999999342</v>
      </c>
      <c r="E624" s="59">
        <f t="shared" si="142"/>
        <v>6.1408899999999091</v>
      </c>
      <c r="F624" s="50">
        <v>23.475000000000001</v>
      </c>
      <c r="G624" s="60">
        <f t="shared" si="143"/>
        <v>102.4744131302452</v>
      </c>
      <c r="H624" s="39">
        <f t="shared" si="144"/>
        <v>1.6117863151045547E+37</v>
      </c>
      <c r="I624" s="40">
        <f t="shared" si="145"/>
        <v>123.60000000000007</v>
      </c>
      <c r="J624" s="40">
        <v>618</v>
      </c>
      <c r="K624" s="47">
        <f t="shared" si="136"/>
        <v>3090</v>
      </c>
      <c r="L624" s="40">
        <v>1</v>
      </c>
      <c r="N624" s="41">
        <f t="shared" si="137"/>
        <v>2.1076318448992144E+33</v>
      </c>
      <c r="O624" s="41">
        <f t="shared" si="138"/>
        <v>6.5125824007385726E+36</v>
      </c>
      <c r="P624" s="41">
        <f t="shared" si="139"/>
        <v>8.058931575522773E+38</v>
      </c>
      <c r="Q624" s="41">
        <f t="shared" si="140"/>
        <v>28.347476130270699</v>
      </c>
      <c r="R624" s="45">
        <f t="shared" si="141"/>
        <v>123.74402471451008</v>
      </c>
    </row>
    <row r="625" spans="1:18">
      <c r="A625" s="58">
        <f t="shared" si="146"/>
        <v>0.71800000000000053</v>
      </c>
      <c r="B625" s="58">
        <f t="shared" si="147"/>
        <v>8.1799999999998683</v>
      </c>
      <c r="C625" s="58">
        <f t="shared" si="148"/>
        <v>4.0899999999999341</v>
      </c>
      <c r="D625" s="58">
        <f t="shared" si="149"/>
        <v>4.0899999999999341</v>
      </c>
      <c r="E625" s="59">
        <f t="shared" si="142"/>
        <v>6.1552399999999086</v>
      </c>
      <c r="F625" s="50">
        <v>23.475000000000001</v>
      </c>
      <c r="G625" s="60">
        <f t="shared" si="143"/>
        <v>102.96547024399514</v>
      </c>
      <c r="H625" s="39">
        <f t="shared" si="144"/>
        <v>1.8514562887673351E+37</v>
      </c>
      <c r="I625" s="40">
        <f t="shared" si="145"/>
        <v>123.80000000000005</v>
      </c>
      <c r="J625" s="40">
        <v>619</v>
      </c>
      <c r="K625" s="47">
        <f t="shared" si="136"/>
        <v>3095</v>
      </c>
      <c r="L625" s="40">
        <v>1</v>
      </c>
      <c r="N625" s="41">
        <f t="shared" si="137"/>
        <v>2.1076318448992144E+33</v>
      </c>
      <c r="O625" s="41">
        <f t="shared" si="138"/>
        <v>6.5231205599630686E+36</v>
      </c>
      <c r="P625" s="41">
        <f t="shared" si="139"/>
        <v>9.2572814438366753E+38</v>
      </c>
      <c r="Q625" s="41">
        <f t="shared" si="140"/>
        <v>32.355048563062674</v>
      </c>
      <c r="R625" s="45">
        <f t="shared" si="141"/>
        <v>141.91492183442162</v>
      </c>
    </row>
    <row r="626" spans="1:18">
      <c r="A626" s="58">
        <f t="shared" si="146"/>
        <v>0.71900000000000053</v>
      </c>
      <c r="B626" s="58">
        <f t="shared" si="147"/>
        <v>8.1899999999998681</v>
      </c>
      <c r="C626" s="58">
        <f t="shared" si="148"/>
        <v>4.094999999999934</v>
      </c>
      <c r="D626" s="58">
        <f t="shared" si="149"/>
        <v>4.094999999999934</v>
      </c>
      <c r="E626" s="59">
        <f t="shared" si="142"/>
        <v>6.169609999999909</v>
      </c>
      <c r="F626" s="50">
        <v>23.475000000000001</v>
      </c>
      <c r="G626" s="60">
        <f t="shared" si="143"/>
        <v>103.45834433024514</v>
      </c>
      <c r="H626" s="39">
        <f t="shared" si="144"/>
        <v>2.1267647932559532E+37</v>
      </c>
      <c r="I626" s="40">
        <f t="shared" si="145"/>
        <v>124.00000000000007</v>
      </c>
      <c r="J626" s="40">
        <v>620</v>
      </c>
      <c r="K626" s="47">
        <f t="shared" si="136"/>
        <v>3100</v>
      </c>
      <c r="L626" s="40">
        <v>4</v>
      </c>
      <c r="N626" s="41">
        <f t="shared" si="137"/>
        <v>8.4305273795968577E+33</v>
      </c>
      <c r="O626" s="41">
        <f t="shared" si="138"/>
        <v>2.6134634876750259E+37</v>
      </c>
      <c r="P626" s="41">
        <f t="shared" si="139"/>
        <v>1.0633823966279767E+39</v>
      </c>
      <c r="Q626" s="41">
        <f t="shared" si="140"/>
        <v>9.2323679906591334</v>
      </c>
      <c r="R626" s="45">
        <f t="shared" si="141"/>
        <v>40.688626477578104</v>
      </c>
    </row>
    <row r="627" spans="1:18">
      <c r="A627" s="58">
        <f t="shared" si="146"/>
        <v>0.72000000000000053</v>
      </c>
      <c r="B627" s="58">
        <f t="shared" si="147"/>
        <v>8.1999999999998678</v>
      </c>
      <c r="C627" s="58">
        <f t="shared" si="148"/>
        <v>4.0999999999999339</v>
      </c>
      <c r="D627" s="58">
        <f t="shared" si="149"/>
        <v>4.0999999999999339</v>
      </c>
      <c r="E627" s="59">
        <f t="shared" si="142"/>
        <v>6.1839999999999087</v>
      </c>
      <c r="F627" s="50">
        <v>23.475000000000001</v>
      </c>
      <c r="G627" s="60">
        <f t="shared" si="143"/>
        <v>103.95303999999511</v>
      </c>
      <c r="H627" s="39">
        <f t="shared" si="144"/>
        <v>2.4430112194787231E+37</v>
      </c>
      <c r="I627" s="40">
        <f t="shared" si="145"/>
        <v>124.20000000000006</v>
      </c>
      <c r="J627" s="40">
        <v>621</v>
      </c>
      <c r="K627" s="47">
        <f t="shared" si="136"/>
        <v>3105</v>
      </c>
      <c r="L627" s="40">
        <v>1</v>
      </c>
      <c r="N627" s="41">
        <f t="shared" si="137"/>
        <v>8.4305273795968577E+33</v>
      </c>
      <c r="O627" s="41">
        <f t="shared" si="138"/>
        <v>2.6176787513648243E+37</v>
      </c>
      <c r="P627" s="41">
        <f t="shared" si="139"/>
        <v>1.2215056097393615E+39</v>
      </c>
      <c r="Q627" s="41">
        <f t="shared" si="140"/>
        <v>10.53774111075646</v>
      </c>
      <c r="R627" s="45">
        <f t="shared" si="141"/>
        <v>46.663694278852361</v>
      </c>
    </row>
    <row r="628" spans="1:18">
      <c r="A628" s="58">
        <f t="shared" si="146"/>
        <v>0.72100000000000053</v>
      </c>
      <c r="B628" s="58">
        <f t="shared" si="147"/>
        <v>8.2099999999998676</v>
      </c>
      <c r="C628" s="58">
        <f t="shared" si="148"/>
        <v>4.1049999999999338</v>
      </c>
      <c r="D628" s="58">
        <f t="shared" si="149"/>
        <v>4.1049999999999338</v>
      </c>
      <c r="E628" s="59">
        <f t="shared" si="142"/>
        <v>6.1984099999999085</v>
      </c>
      <c r="F628" s="50">
        <v>23.475000000000001</v>
      </c>
      <c r="G628" s="60">
        <f t="shared" si="143"/>
        <v>104.44956187024509</v>
      </c>
      <c r="H628" s="39">
        <f t="shared" si="144"/>
        <v>2.8062829690545099E+37</v>
      </c>
      <c r="I628" s="40">
        <f t="shared" si="145"/>
        <v>124.40000000000006</v>
      </c>
      <c r="J628" s="40">
        <v>622</v>
      </c>
      <c r="K628" s="47">
        <f t="shared" si="136"/>
        <v>3110</v>
      </c>
      <c r="L628" s="40">
        <v>1</v>
      </c>
      <c r="N628" s="41">
        <f t="shared" si="137"/>
        <v>8.4305273795968577E+33</v>
      </c>
      <c r="O628" s="41">
        <f t="shared" si="138"/>
        <v>2.6218940150546227E+37</v>
      </c>
      <c r="P628" s="41">
        <f t="shared" si="139"/>
        <v>1.4031414845272548E+39</v>
      </c>
      <c r="Q628" s="41">
        <f t="shared" si="140"/>
        <v>12.027775436988984</v>
      </c>
      <c r="R628" s="45">
        <f t="shared" si="141"/>
        <v>53.516331189230876</v>
      </c>
    </row>
    <row r="629" spans="1:18">
      <c r="A629" s="58">
        <f t="shared" si="146"/>
        <v>0.72200000000000053</v>
      </c>
      <c r="B629" s="58">
        <f t="shared" si="147"/>
        <v>8.2199999999998674</v>
      </c>
      <c r="C629" s="58">
        <f t="shared" si="148"/>
        <v>4.1099999999999337</v>
      </c>
      <c r="D629" s="58">
        <f t="shared" si="149"/>
        <v>4.1099999999999337</v>
      </c>
      <c r="E629" s="59">
        <f t="shared" si="142"/>
        <v>6.2128399999999084</v>
      </c>
      <c r="F629" s="50">
        <v>23.475000000000001</v>
      </c>
      <c r="G629" s="60">
        <f t="shared" si="143"/>
        <v>104.94791456399507</v>
      </c>
      <c r="H629" s="39">
        <f t="shared" si="144"/>
        <v>3.2235726302091104E+37</v>
      </c>
      <c r="I629" s="40">
        <f t="shared" si="145"/>
        <v>124.60000000000007</v>
      </c>
      <c r="J629" s="40">
        <v>623</v>
      </c>
      <c r="K629" s="47">
        <f t="shared" ref="K629:K692" si="150">L$4*J629</f>
        <v>3115</v>
      </c>
      <c r="L629" s="40">
        <v>1</v>
      </c>
      <c r="N629" s="41">
        <f t="shared" ref="N629:N692" si="151">L629*N628</f>
        <v>8.4305273795968577E+33</v>
      </c>
      <c r="O629" s="41">
        <f t="shared" ref="O629:O692" si="152">K629*N629</f>
        <v>2.6261092787444212E+37</v>
      </c>
      <c r="P629" s="41">
        <f t="shared" ref="P629:P692" si="153">R$4*POWER($I$1,J629)</f>
        <v>1.6117863151045552E+39</v>
      </c>
      <c r="Q629" s="41">
        <f t="shared" ref="Q629:Q692" si="154">(R629/G629)*F629</f>
        <v>13.728606520489306</v>
      </c>
      <c r="R629" s="45">
        <f t="shared" ref="R629:R692" si="155">P629/(K629*L629*N628)</f>
        <v>61.37544725005398</v>
      </c>
    </row>
    <row r="630" spans="1:18">
      <c r="A630" s="58">
        <f t="shared" si="146"/>
        <v>0.72300000000000053</v>
      </c>
      <c r="B630" s="58">
        <f t="shared" si="147"/>
        <v>8.2299999999998672</v>
      </c>
      <c r="C630" s="58">
        <f t="shared" si="148"/>
        <v>4.1149999999999336</v>
      </c>
      <c r="D630" s="58">
        <f t="shared" si="149"/>
        <v>4.1149999999999336</v>
      </c>
      <c r="E630" s="59">
        <f t="shared" si="142"/>
        <v>6.2272899999999076</v>
      </c>
      <c r="F630" s="50">
        <v>23.475000000000001</v>
      </c>
      <c r="G630" s="60">
        <f t="shared" si="143"/>
        <v>105.44810271024502</v>
      </c>
      <c r="H630" s="39">
        <f t="shared" si="144"/>
        <v>3.7029125775346716E+37</v>
      </c>
      <c r="I630" s="40">
        <f t="shared" si="145"/>
        <v>124.80000000000005</v>
      </c>
      <c r="J630" s="40">
        <v>624</v>
      </c>
      <c r="K630" s="47">
        <f t="shared" si="150"/>
        <v>3120</v>
      </c>
      <c r="L630" s="40">
        <v>1</v>
      </c>
      <c r="N630" s="41">
        <f t="shared" si="151"/>
        <v>8.4305273795968577E+33</v>
      </c>
      <c r="O630" s="41">
        <f t="shared" si="152"/>
        <v>2.6303245424342196E+37</v>
      </c>
      <c r="P630" s="41">
        <f t="shared" si="153"/>
        <v>1.8514562887673357E+39</v>
      </c>
      <c r="Q630" s="41">
        <f t="shared" si="154"/>
        <v>15.670070735602993</v>
      </c>
      <c r="R630" s="45">
        <f t="shared" si="155"/>
        <v>70.388891518835749</v>
      </c>
    </row>
    <row r="631" spans="1:18">
      <c r="A631" s="58">
        <f t="shared" si="146"/>
        <v>0.72400000000000053</v>
      </c>
      <c r="B631" s="58">
        <f t="shared" si="147"/>
        <v>8.239999999999867</v>
      </c>
      <c r="C631" s="58">
        <f t="shared" si="148"/>
        <v>4.1199999999999335</v>
      </c>
      <c r="D631" s="58">
        <f t="shared" si="149"/>
        <v>4.1199999999999335</v>
      </c>
      <c r="E631" s="59">
        <f t="shared" si="142"/>
        <v>6.2417599999999078</v>
      </c>
      <c r="F631" s="50">
        <v>23.475000000000001</v>
      </c>
      <c r="G631" s="60">
        <f t="shared" si="143"/>
        <v>105.95013094399502</v>
      </c>
      <c r="H631" s="39">
        <f t="shared" si="144"/>
        <v>4.2535295865119084E+37</v>
      </c>
      <c r="I631" s="40">
        <f t="shared" si="145"/>
        <v>125.00000000000007</v>
      </c>
      <c r="J631" s="40">
        <v>625</v>
      </c>
      <c r="K631" s="47">
        <f t="shared" si="150"/>
        <v>3125</v>
      </c>
      <c r="L631" s="40">
        <v>1</v>
      </c>
      <c r="N631" s="41">
        <f t="shared" si="151"/>
        <v>8.4305273795968577E+33</v>
      </c>
      <c r="O631" s="41">
        <f t="shared" si="152"/>
        <v>2.634539806124018E+37</v>
      </c>
      <c r="P631" s="41">
        <f t="shared" si="153"/>
        <v>2.1267647932559543E+39</v>
      </c>
      <c r="Q631" s="41">
        <f t="shared" si="154"/>
        <v>17.886229569824998</v>
      </c>
      <c r="R631" s="45">
        <f t="shared" si="155"/>
        <v>80.726234931514981</v>
      </c>
    </row>
    <row r="632" spans="1:18">
      <c r="A632" s="58">
        <f t="shared" si="146"/>
        <v>0.72500000000000053</v>
      </c>
      <c r="B632" s="58">
        <f t="shared" si="147"/>
        <v>8.2499999999998668</v>
      </c>
      <c r="C632" s="58">
        <f t="shared" si="148"/>
        <v>4.1249999999999334</v>
      </c>
      <c r="D632" s="58">
        <f t="shared" si="149"/>
        <v>4.1249999999999334</v>
      </c>
      <c r="E632" s="59">
        <f t="shared" si="142"/>
        <v>6.2562499999999073</v>
      </c>
      <c r="F632" s="50">
        <v>23.475000000000001</v>
      </c>
      <c r="G632" s="60">
        <f t="shared" si="143"/>
        <v>106.45400390624499</v>
      </c>
      <c r="H632" s="39">
        <f t="shared" si="144"/>
        <v>4.8860224389574481E+37</v>
      </c>
      <c r="I632" s="40">
        <f t="shared" si="145"/>
        <v>125.20000000000006</v>
      </c>
      <c r="J632" s="40">
        <v>626</v>
      </c>
      <c r="K632" s="47">
        <f t="shared" si="150"/>
        <v>3130</v>
      </c>
      <c r="L632" s="40">
        <v>1</v>
      </c>
      <c r="N632" s="41">
        <f t="shared" si="151"/>
        <v>8.4305273795968577E+33</v>
      </c>
      <c r="O632" s="41">
        <f t="shared" si="152"/>
        <v>2.6387550698138165E+37</v>
      </c>
      <c r="P632" s="41">
        <f t="shared" si="153"/>
        <v>2.4430112194787239E+39</v>
      </c>
      <c r="Q632" s="41">
        <f t="shared" si="154"/>
        <v>20.415968223718941</v>
      </c>
      <c r="R632" s="45">
        <f t="shared" si="155"/>
        <v>92.581962131525017</v>
      </c>
    </row>
    <row r="633" spans="1:18">
      <c r="A633" s="58">
        <f t="shared" si="146"/>
        <v>0.72600000000000053</v>
      </c>
      <c r="B633" s="58">
        <f t="shared" si="147"/>
        <v>8.2599999999998666</v>
      </c>
      <c r="C633" s="58">
        <f t="shared" si="148"/>
        <v>4.1299999999999333</v>
      </c>
      <c r="D633" s="58">
        <f t="shared" si="149"/>
        <v>4.1299999999999333</v>
      </c>
      <c r="E633" s="59">
        <f t="shared" si="142"/>
        <v>6.2707599999999069</v>
      </c>
      <c r="F633" s="50">
        <v>23.475000000000001</v>
      </c>
      <c r="G633" s="60">
        <f t="shared" si="143"/>
        <v>106.95972624399496</v>
      </c>
      <c r="H633" s="39">
        <f t="shared" si="144"/>
        <v>5.6125659381090216E+37</v>
      </c>
      <c r="I633" s="40">
        <f t="shared" si="145"/>
        <v>125.40000000000006</v>
      </c>
      <c r="J633" s="40">
        <v>627</v>
      </c>
      <c r="K633" s="47">
        <f t="shared" si="150"/>
        <v>3135</v>
      </c>
      <c r="L633" s="40">
        <v>1</v>
      </c>
      <c r="N633" s="41">
        <f t="shared" si="151"/>
        <v>8.4305273795968577E+33</v>
      </c>
      <c r="O633" s="41">
        <f t="shared" si="152"/>
        <v>2.6429703335036149E+37</v>
      </c>
      <c r="P633" s="41">
        <f t="shared" si="153"/>
        <v>2.8062829690545109E+39</v>
      </c>
      <c r="Q633" s="41">
        <f t="shared" si="154"/>
        <v>23.303679057924683</v>
      </c>
      <c r="R633" s="45">
        <f t="shared" si="155"/>
        <v>106.17913237544377</v>
      </c>
    </row>
    <row r="634" spans="1:18">
      <c r="A634" s="58">
        <f t="shared" si="146"/>
        <v>0.72700000000000053</v>
      </c>
      <c r="B634" s="58">
        <f t="shared" si="147"/>
        <v>8.2699999999998663</v>
      </c>
      <c r="C634" s="58">
        <f t="shared" si="148"/>
        <v>4.1349999999999332</v>
      </c>
      <c r="D634" s="58">
        <f t="shared" si="149"/>
        <v>4.1349999999999332</v>
      </c>
      <c r="E634" s="59">
        <f t="shared" si="142"/>
        <v>6.2852899999999066</v>
      </c>
      <c r="F634" s="50">
        <v>23.475000000000001</v>
      </c>
      <c r="G634" s="60">
        <f t="shared" si="143"/>
        <v>107.46730261024493</v>
      </c>
      <c r="H634" s="39">
        <f t="shared" si="144"/>
        <v>6.4471452604182245E+37</v>
      </c>
      <c r="I634" s="40">
        <f t="shared" si="145"/>
        <v>125.60000000000007</v>
      </c>
      <c r="J634" s="40">
        <v>628</v>
      </c>
      <c r="K634" s="47">
        <f t="shared" si="150"/>
        <v>3140</v>
      </c>
      <c r="L634" s="40">
        <v>1</v>
      </c>
      <c r="N634" s="41">
        <f t="shared" si="151"/>
        <v>8.4305273795968577E+33</v>
      </c>
      <c r="O634" s="41">
        <f t="shared" si="152"/>
        <v>2.6471855971934133E+37</v>
      </c>
      <c r="P634" s="41">
        <f t="shared" si="153"/>
        <v>3.2235726302091122E+39</v>
      </c>
      <c r="Q634" s="41">
        <f t="shared" si="154"/>
        <v>26.600041919184413</v>
      </c>
      <c r="R634" s="45">
        <f t="shared" si="155"/>
        <v>121.77357846109443</v>
      </c>
    </row>
    <row r="635" spans="1:18">
      <c r="A635" s="58">
        <f t="shared" si="146"/>
        <v>0.72800000000000054</v>
      </c>
      <c r="B635" s="58">
        <f t="shared" si="147"/>
        <v>8.2799999999998661</v>
      </c>
      <c r="C635" s="58">
        <f t="shared" si="148"/>
        <v>4.1399999999999331</v>
      </c>
      <c r="D635" s="58">
        <f t="shared" si="149"/>
        <v>4.1399999999999331</v>
      </c>
      <c r="E635" s="59">
        <f t="shared" si="142"/>
        <v>6.2998399999999064</v>
      </c>
      <c r="F635" s="50">
        <v>23.475000000000001</v>
      </c>
      <c r="G635" s="60">
        <f t="shared" si="143"/>
        <v>107.97673766399491</v>
      </c>
      <c r="H635" s="39">
        <f t="shared" si="144"/>
        <v>7.4058251550693441E+37</v>
      </c>
      <c r="I635" s="40">
        <f t="shared" si="145"/>
        <v>125.80000000000007</v>
      </c>
      <c r="J635" s="40">
        <v>629</v>
      </c>
      <c r="K635" s="47">
        <f t="shared" si="150"/>
        <v>3145</v>
      </c>
      <c r="L635" s="40">
        <v>1</v>
      </c>
      <c r="N635" s="41">
        <f t="shared" si="151"/>
        <v>8.4305273795968577E+33</v>
      </c>
      <c r="O635" s="41">
        <f t="shared" si="152"/>
        <v>2.6514008608832117E+37</v>
      </c>
      <c r="P635" s="41">
        <f t="shared" si="153"/>
        <v>3.7029125775346719E+39</v>
      </c>
      <c r="Q635" s="41">
        <f t="shared" si="154"/>
        <v>30.36291508429532</v>
      </c>
      <c r="R635" s="45">
        <f t="shared" si="155"/>
        <v>139.65872275915268</v>
      </c>
    </row>
    <row r="636" spans="1:18">
      <c r="A636" s="58">
        <f t="shared" si="146"/>
        <v>0.72900000000000054</v>
      </c>
      <c r="B636" s="58">
        <f t="shared" si="147"/>
        <v>8.2899999999998659</v>
      </c>
      <c r="C636" s="58">
        <f t="shared" si="148"/>
        <v>4.144999999999933</v>
      </c>
      <c r="D636" s="58">
        <f t="shared" si="149"/>
        <v>4.144999999999933</v>
      </c>
      <c r="E636" s="59">
        <f t="shared" si="142"/>
        <v>6.3144099999999064</v>
      </c>
      <c r="F636" s="50">
        <v>23.475000000000001</v>
      </c>
      <c r="G636" s="60">
        <f t="shared" si="143"/>
        <v>108.48803607024487</v>
      </c>
      <c r="H636" s="39">
        <f t="shared" si="144"/>
        <v>8.5070591730238167E+37</v>
      </c>
      <c r="I636" s="40">
        <f t="shared" si="145"/>
        <v>126.00000000000006</v>
      </c>
      <c r="J636" s="40">
        <v>630</v>
      </c>
      <c r="K636" s="47">
        <f t="shared" si="150"/>
        <v>3150</v>
      </c>
      <c r="L636" s="40">
        <v>3</v>
      </c>
      <c r="N636" s="41">
        <f t="shared" si="151"/>
        <v>2.5291582138790573E+34</v>
      </c>
      <c r="O636" s="41">
        <f t="shared" si="152"/>
        <v>7.9668483737190305E+37</v>
      </c>
      <c r="P636" s="41">
        <f t="shared" si="153"/>
        <v>4.2535295865119085E+39</v>
      </c>
      <c r="Q636" s="41">
        <f t="shared" si="154"/>
        <v>11.552784170050495</v>
      </c>
      <c r="R636" s="45">
        <f t="shared" si="155"/>
        <v>53.390367018197743</v>
      </c>
    </row>
    <row r="637" spans="1:18">
      <c r="A637" s="58">
        <f t="shared" si="146"/>
        <v>0.73000000000000054</v>
      </c>
      <c r="B637" s="58">
        <f t="shared" si="147"/>
        <v>8.2999999999998657</v>
      </c>
      <c r="C637" s="58">
        <f t="shared" si="148"/>
        <v>4.1499999999999329</v>
      </c>
      <c r="D637" s="58">
        <f t="shared" si="149"/>
        <v>4.1499999999999329</v>
      </c>
      <c r="E637" s="59">
        <f t="shared" si="142"/>
        <v>6.3289999999999056</v>
      </c>
      <c r="F637" s="50">
        <v>23.475000000000001</v>
      </c>
      <c r="G637" s="60">
        <f t="shared" si="143"/>
        <v>109.00120249999485</v>
      </c>
      <c r="H637" s="39">
        <f t="shared" si="144"/>
        <v>9.7720448779148999E+37</v>
      </c>
      <c r="I637" s="40">
        <f t="shared" si="145"/>
        <v>126.20000000000007</v>
      </c>
      <c r="J637" s="40">
        <v>631</v>
      </c>
      <c r="K637" s="47">
        <f t="shared" si="150"/>
        <v>3155</v>
      </c>
      <c r="L637" s="40">
        <v>1</v>
      </c>
      <c r="N637" s="41">
        <f t="shared" si="151"/>
        <v>2.5291582138790573E+34</v>
      </c>
      <c r="O637" s="41">
        <f t="shared" si="152"/>
        <v>7.9794941647884258E+37</v>
      </c>
      <c r="P637" s="41">
        <f t="shared" si="153"/>
        <v>4.8860224389574497E+39</v>
      </c>
      <c r="Q637" s="41">
        <f t="shared" si="154"/>
        <v>13.18725510132341</v>
      </c>
      <c r="R637" s="45">
        <f t="shared" si="155"/>
        <v>61.232232746259562</v>
      </c>
    </row>
    <row r="638" spans="1:18">
      <c r="A638" s="58">
        <f t="shared" si="146"/>
        <v>0.73100000000000054</v>
      </c>
      <c r="B638" s="58">
        <f t="shared" si="147"/>
        <v>8.3099999999998655</v>
      </c>
      <c r="C638" s="58">
        <f t="shared" si="148"/>
        <v>4.1549999999999327</v>
      </c>
      <c r="D638" s="58">
        <f t="shared" si="149"/>
        <v>4.1549999999999327</v>
      </c>
      <c r="E638" s="59">
        <f t="shared" si="142"/>
        <v>6.3436099999999058</v>
      </c>
      <c r="F638" s="50">
        <v>23.475000000000001</v>
      </c>
      <c r="G638" s="60">
        <f t="shared" si="143"/>
        <v>109.51624163024483</v>
      </c>
      <c r="H638" s="39">
        <f t="shared" si="144"/>
        <v>1.1225131876218047E+38</v>
      </c>
      <c r="I638" s="40">
        <f t="shared" si="145"/>
        <v>126.40000000000006</v>
      </c>
      <c r="J638" s="40">
        <v>632</v>
      </c>
      <c r="K638" s="47">
        <f t="shared" si="150"/>
        <v>3160</v>
      </c>
      <c r="L638" s="40">
        <v>1</v>
      </c>
      <c r="N638" s="41">
        <f t="shared" si="151"/>
        <v>2.5291582138790573E+34</v>
      </c>
      <c r="O638" s="41">
        <f t="shared" si="152"/>
        <v>7.9921399558578211E+37</v>
      </c>
      <c r="P638" s="41">
        <f t="shared" si="153"/>
        <v>5.6125659381090229E+39</v>
      </c>
      <c r="Q638" s="41">
        <f t="shared" si="154"/>
        <v>15.053082623232612</v>
      </c>
      <c r="R638" s="45">
        <f t="shared" si="155"/>
        <v>70.226071729328325</v>
      </c>
    </row>
    <row r="639" spans="1:18">
      <c r="A639" s="58">
        <f t="shared" si="146"/>
        <v>0.73200000000000054</v>
      </c>
      <c r="B639" s="58">
        <f t="shared" si="147"/>
        <v>8.3199999999998653</v>
      </c>
      <c r="C639" s="58">
        <f t="shared" si="148"/>
        <v>4.1599999999999326</v>
      </c>
      <c r="D639" s="58">
        <f t="shared" si="149"/>
        <v>4.1599999999999326</v>
      </c>
      <c r="E639" s="59">
        <f t="shared" si="142"/>
        <v>6.3582399999999053</v>
      </c>
      <c r="F639" s="50">
        <v>23.475000000000001</v>
      </c>
      <c r="G639" s="60">
        <f t="shared" si="143"/>
        <v>110.0331581439948</v>
      </c>
      <c r="H639" s="39">
        <f t="shared" si="144"/>
        <v>1.2894290520836457E+38</v>
      </c>
      <c r="I639" s="40">
        <f t="shared" si="145"/>
        <v>126.60000000000008</v>
      </c>
      <c r="J639" s="40">
        <v>633</v>
      </c>
      <c r="K639" s="47">
        <f t="shared" si="150"/>
        <v>3165</v>
      </c>
      <c r="L639" s="40">
        <v>1</v>
      </c>
      <c r="N639" s="41">
        <f t="shared" si="151"/>
        <v>2.5291582138790573E+34</v>
      </c>
      <c r="O639" s="41">
        <f t="shared" si="152"/>
        <v>8.0047857469272164E+37</v>
      </c>
      <c r="P639" s="41">
        <f t="shared" si="153"/>
        <v>6.447145260418228E+39</v>
      </c>
      <c r="Q639" s="41">
        <f t="shared" si="154"/>
        <v>17.183030696442163</v>
      </c>
      <c r="R639" s="45">
        <f t="shared" si="155"/>
        <v>80.54113456931789</v>
      </c>
    </row>
    <row r="640" spans="1:18">
      <c r="A640" s="58">
        <f t="shared" si="146"/>
        <v>0.73300000000000054</v>
      </c>
      <c r="B640" s="58">
        <f t="shared" si="147"/>
        <v>8.3299999999998651</v>
      </c>
      <c r="C640" s="58">
        <f t="shared" si="148"/>
        <v>4.1649999999999325</v>
      </c>
      <c r="D640" s="58">
        <f t="shared" si="149"/>
        <v>4.1649999999999325</v>
      </c>
      <c r="E640" s="59">
        <f t="shared" si="142"/>
        <v>6.3728899999999049</v>
      </c>
      <c r="F640" s="50">
        <v>23.475000000000001</v>
      </c>
      <c r="G640" s="60">
        <f t="shared" si="143"/>
        <v>110.55195673024477</v>
      </c>
      <c r="H640" s="39">
        <f t="shared" si="144"/>
        <v>1.4811650310138694E+38</v>
      </c>
      <c r="I640" s="40">
        <f t="shared" si="145"/>
        <v>126.80000000000007</v>
      </c>
      <c r="J640" s="40">
        <v>634</v>
      </c>
      <c r="K640" s="47">
        <f t="shared" si="150"/>
        <v>3170</v>
      </c>
      <c r="L640" s="40">
        <v>1</v>
      </c>
      <c r="N640" s="41">
        <f t="shared" si="151"/>
        <v>2.5291582138790573E+34</v>
      </c>
      <c r="O640" s="41">
        <f t="shared" si="152"/>
        <v>8.0174315379966116E+37</v>
      </c>
      <c r="P640" s="41">
        <f t="shared" si="153"/>
        <v>7.4058251550693475E+39</v>
      </c>
      <c r="Q640" s="41">
        <f t="shared" si="154"/>
        <v>19.614505404224172</v>
      </c>
      <c r="R640" s="45">
        <f t="shared" si="155"/>
        <v>92.371542182446973</v>
      </c>
    </row>
    <row r="641" spans="1:18">
      <c r="A641" s="58">
        <f t="shared" si="146"/>
        <v>0.73400000000000054</v>
      </c>
      <c r="B641" s="58">
        <f t="shared" si="147"/>
        <v>8.3399999999998649</v>
      </c>
      <c r="C641" s="58">
        <f t="shared" si="148"/>
        <v>4.1699999999999324</v>
      </c>
      <c r="D641" s="58">
        <f t="shared" si="149"/>
        <v>4.1699999999999324</v>
      </c>
      <c r="E641" s="59">
        <f t="shared" si="142"/>
        <v>6.3875599999999046</v>
      </c>
      <c r="F641" s="50">
        <v>23.475000000000001</v>
      </c>
      <c r="G641" s="60">
        <f t="shared" si="143"/>
        <v>111.07264208399474</v>
      </c>
      <c r="H641" s="39">
        <f t="shared" si="144"/>
        <v>1.7014118346047641E+38</v>
      </c>
      <c r="I641" s="40">
        <f t="shared" si="145"/>
        <v>127.00000000000006</v>
      </c>
      <c r="J641" s="40">
        <v>635</v>
      </c>
      <c r="K641" s="47">
        <f t="shared" si="150"/>
        <v>3175</v>
      </c>
      <c r="L641" s="40">
        <v>1</v>
      </c>
      <c r="N641" s="41">
        <f t="shared" si="151"/>
        <v>2.5291582138790573E+34</v>
      </c>
      <c r="O641" s="41">
        <f t="shared" si="152"/>
        <v>8.0300773290660069E+37</v>
      </c>
      <c r="P641" s="41">
        <f t="shared" si="153"/>
        <v>8.5070591730238206E+39</v>
      </c>
      <c r="Q641" s="41">
        <f t="shared" si="154"/>
        <v>22.390212971531007</v>
      </c>
      <c r="R641" s="45">
        <f t="shared" si="155"/>
        <v>105.93994085500658</v>
      </c>
    </row>
    <row r="642" spans="1:18">
      <c r="A642" s="58">
        <f t="shared" si="146"/>
        <v>0.73500000000000054</v>
      </c>
      <c r="B642" s="58">
        <f t="shared" si="147"/>
        <v>8.3499999999998646</v>
      </c>
      <c r="C642" s="58">
        <f t="shared" si="148"/>
        <v>4.1749999999999323</v>
      </c>
      <c r="D642" s="58">
        <f t="shared" si="149"/>
        <v>4.1749999999999323</v>
      </c>
      <c r="E642" s="59">
        <f t="shared" si="142"/>
        <v>6.4022499999999045</v>
      </c>
      <c r="F642" s="50">
        <v>23.475000000000001</v>
      </c>
      <c r="G642" s="60">
        <f t="shared" si="143"/>
        <v>111.59521890624472</v>
      </c>
      <c r="H642" s="39">
        <f t="shared" si="144"/>
        <v>1.9544089755829804E+38</v>
      </c>
      <c r="I642" s="40">
        <f t="shared" si="145"/>
        <v>127.20000000000007</v>
      </c>
      <c r="J642" s="40">
        <v>636</v>
      </c>
      <c r="K642" s="47">
        <f t="shared" si="150"/>
        <v>3180</v>
      </c>
      <c r="L642" s="40">
        <v>1</v>
      </c>
      <c r="N642" s="41">
        <f t="shared" si="151"/>
        <v>2.5291582138790573E+34</v>
      </c>
      <c r="O642" s="41">
        <f t="shared" si="152"/>
        <v>8.0427231201354022E+37</v>
      </c>
      <c r="P642" s="41">
        <f t="shared" si="153"/>
        <v>9.7720448779149018E+39</v>
      </c>
      <c r="Q642" s="41">
        <f t="shared" si="154"/>
        <v>25.558911100497024</v>
      </c>
      <c r="R642" s="45">
        <f t="shared" si="155"/>
        <v>121.5016945373893</v>
      </c>
    </row>
    <row r="643" spans="1:18">
      <c r="A643" s="58">
        <f t="shared" si="146"/>
        <v>0.73600000000000054</v>
      </c>
      <c r="B643" s="58">
        <f t="shared" si="147"/>
        <v>8.3599999999998644</v>
      </c>
      <c r="C643" s="58">
        <f t="shared" si="148"/>
        <v>4.1799999999999322</v>
      </c>
      <c r="D643" s="58">
        <f t="shared" si="149"/>
        <v>4.1799999999999322</v>
      </c>
      <c r="E643" s="59">
        <f t="shared" si="142"/>
        <v>6.4169599999999045</v>
      </c>
      <c r="F643" s="50">
        <v>23.475000000000001</v>
      </c>
      <c r="G643" s="60">
        <f t="shared" si="143"/>
        <v>112.11969190399471</v>
      </c>
      <c r="H643" s="39">
        <f t="shared" si="144"/>
        <v>2.2450263752436098E+38</v>
      </c>
      <c r="I643" s="40">
        <f t="shared" si="145"/>
        <v>127.40000000000006</v>
      </c>
      <c r="J643" s="40">
        <v>637</v>
      </c>
      <c r="K643" s="47">
        <f t="shared" si="150"/>
        <v>3185</v>
      </c>
      <c r="L643" s="40">
        <v>1</v>
      </c>
      <c r="N643" s="41">
        <f t="shared" si="151"/>
        <v>2.5291582138790573E+34</v>
      </c>
      <c r="O643" s="41">
        <f t="shared" si="152"/>
        <v>8.0553689112047975E+37</v>
      </c>
      <c r="P643" s="41">
        <f t="shared" si="153"/>
        <v>1.1225131876218048E+40</v>
      </c>
      <c r="Q643" s="41">
        <f t="shared" si="154"/>
        <v>29.176266861874012</v>
      </c>
      <c r="R643" s="45">
        <f t="shared" si="155"/>
        <v>139.34969335301574</v>
      </c>
    </row>
    <row r="644" spans="1:18">
      <c r="A644" s="58">
        <f t="shared" si="146"/>
        <v>0.73700000000000054</v>
      </c>
      <c r="B644" s="58">
        <f t="shared" si="147"/>
        <v>8.3699999999998642</v>
      </c>
      <c r="C644" s="58">
        <f t="shared" si="148"/>
        <v>4.1849999999999321</v>
      </c>
      <c r="D644" s="58">
        <f t="shared" si="149"/>
        <v>4.1849999999999321</v>
      </c>
      <c r="E644" s="59">
        <f t="shared" si="142"/>
        <v>6.4316899999999038</v>
      </c>
      <c r="F644" s="50">
        <v>23.475000000000001</v>
      </c>
      <c r="G644" s="60">
        <f t="shared" si="143"/>
        <v>112.64606579024466</v>
      </c>
      <c r="H644" s="39">
        <f t="shared" si="144"/>
        <v>2.5788581041672913E+38</v>
      </c>
      <c r="I644" s="40">
        <f t="shared" si="145"/>
        <v>127.60000000000005</v>
      </c>
      <c r="J644" s="40">
        <v>638</v>
      </c>
      <c r="K644" s="47">
        <f t="shared" si="150"/>
        <v>3190</v>
      </c>
      <c r="L644" s="40">
        <v>1</v>
      </c>
      <c r="N644" s="41">
        <f t="shared" si="151"/>
        <v>2.5291582138790573E+34</v>
      </c>
      <c r="O644" s="41">
        <f t="shared" si="152"/>
        <v>8.0680147022741928E+37</v>
      </c>
      <c r="P644" s="41">
        <f t="shared" si="153"/>
        <v>1.2894290520836456E+40</v>
      </c>
      <c r="Q644" s="41">
        <f t="shared" si="154"/>
        <v>33.305836261115587</v>
      </c>
      <c r="R644" s="45">
        <f t="shared" si="155"/>
        <v>159.81986891027657</v>
      </c>
    </row>
    <row r="645" spans="1:18">
      <c r="A645" s="58">
        <f t="shared" si="146"/>
        <v>0.73800000000000054</v>
      </c>
      <c r="B645" s="58">
        <f t="shared" si="147"/>
        <v>8.379999999999864</v>
      </c>
      <c r="C645" s="58">
        <f t="shared" si="148"/>
        <v>4.189999999999932</v>
      </c>
      <c r="D645" s="58">
        <f t="shared" si="149"/>
        <v>4.189999999999932</v>
      </c>
      <c r="E645" s="59">
        <f t="shared" si="142"/>
        <v>6.446439999999904</v>
      </c>
      <c r="F645" s="50">
        <v>23.475000000000001</v>
      </c>
      <c r="G645" s="60">
        <f t="shared" si="143"/>
        <v>113.17434528399464</v>
      </c>
      <c r="H645" s="39">
        <f t="shared" si="144"/>
        <v>2.9623300620277403E+38</v>
      </c>
      <c r="I645" s="40">
        <f t="shared" si="145"/>
        <v>127.80000000000007</v>
      </c>
      <c r="J645" s="40">
        <v>639</v>
      </c>
      <c r="K645" s="47">
        <f t="shared" si="150"/>
        <v>3195</v>
      </c>
      <c r="L645" s="40">
        <v>1</v>
      </c>
      <c r="N645" s="41">
        <f t="shared" si="151"/>
        <v>2.5291582138790573E+34</v>
      </c>
      <c r="O645" s="41">
        <f t="shared" si="152"/>
        <v>8.0806604933435881E+37</v>
      </c>
      <c r="P645" s="41">
        <f t="shared" si="153"/>
        <v>1.4811650310138702E+40</v>
      </c>
      <c r="Q645" s="41">
        <f t="shared" si="154"/>
        <v>38.02018274388638</v>
      </c>
      <c r="R645" s="45">
        <f t="shared" si="155"/>
        <v>183.29752032448016</v>
      </c>
    </row>
    <row r="646" spans="1:18">
      <c r="A646" s="58">
        <f t="shared" si="146"/>
        <v>0.73900000000000055</v>
      </c>
      <c r="B646" s="58">
        <f t="shared" si="147"/>
        <v>8.3899999999998638</v>
      </c>
      <c r="C646" s="58">
        <f t="shared" si="148"/>
        <v>4.1949999999999319</v>
      </c>
      <c r="D646" s="58">
        <f t="shared" si="149"/>
        <v>4.1949999999999319</v>
      </c>
      <c r="E646" s="59">
        <f t="shared" si="142"/>
        <v>6.4612099999999035</v>
      </c>
      <c r="F646" s="50">
        <v>23.475000000000001</v>
      </c>
      <c r="G646" s="60">
        <f t="shared" si="143"/>
        <v>113.70453511024461</v>
      </c>
      <c r="H646" s="39">
        <f t="shared" si="144"/>
        <v>3.4028236692095297E+38</v>
      </c>
      <c r="I646" s="40">
        <f t="shared" si="145"/>
        <v>128.00000000000006</v>
      </c>
      <c r="J646" s="40">
        <v>640</v>
      </c>
      <c r="K646" s="47">
        <f t="shared" si="150"/>
        <v>3200</v>
      </c>
      <c r="L646" s="40">
        <v>3</v>
      </c>
      <c r="N646" s="41">
        <f t="shared" si="151"/>
        <v>7.5874746416371719E+34</v>
      </c>
      <c r="O646" s="41">
        <f t="shared" si="152"/>
        <v>2.427991885323895E+38</v>
      </c>
      <c r="P646" s="41">
        <f t="shared" si="153"/>
        <v>1.7014118346047649E+40</v>
      </c>
      <c r="Q646" s="41">
        <f t="shared" si="154"/>
        <v>14.467384785530342</v>
      </c>
      <c r="R646" s="45">
        <f t="shared" si="155"/>
        <v>70.074856711384598</v>
      </c>
    </row>
    <row r="647" spans="1:18">
      <c r="A647" s="58">
        <f t="shared" si="146"/>
        <v>0.74000000000000055</v>
      </c>
      <c r="B647" s="58">
        <f t="shared" si="147"/>
        <v>8.3999999999998636</v>
      </c>
      <c r="C647" s="58">
        <f t="shared" si="148"/>
        <v>4.1999999999999318</v>
      </c>
      <c r="D647" s="58">
        <f t="shared" si="149"/>
        <v>4.1999999999999318</v>
      </c>
      <c r="E647" s="59">
        <f t="shared" si="142"/>
        <v>6.4759999999999032</v>
      </c>
      <c r="F647" s="50">
        <v>23.475000000000001</v>
      </c>
      <c r="G647" s="60">
        <f t="shared" si="143"/>
        <v>114.23663999999458</v>
      </c>
      <c r="H647" s="39">
        <f t="shared" si="144"/>
        <v>3.9088179511659622E+38</v>
      </c>
      <c r="I647" s="40">
        <f t="shared" si="145"/>
        <v>128.20000000000007</v>
      </c>
      <c r="J647" s="40">
        <v>641</v>
      </c>
      <c r="K647" s="47">
        <f t="shared" si="150"/>
        <v>3205</v>
      </c>
      <c r="L647" s="40">
        <v>1</v>
      </c>
      <c r="N647" s="41">
        <f t="shared" si="151"/>
        <v>7.5874746416371719E+34</v>
      </c>
      <c r="O647" s="41">
        <f t="shared" si="152"/>
        <v>2.4317856226447136E+38</v>
      </c>
      <c r="P647" s="41">
        <f t="shared" si="153"/>
        <v>1.9544089755829811E+40</v>
      </c>
      <c r="Q647" s="41">
        <f t="shared" si="154"/>
        <v>16.515447358797033</v>
      </c>
      <c r="R647" s="45">
        <f t="shared" si="155"/>
        <v>80.369295606635063</v>
      </c>
    </row>
    <row r="648" spans="1:18">
      <c r="A648" s="58">
        <f t="shared" si="146"/>
        <v>0.74100000000000055</v>
      </c>
      <c r="B648" s="58">
        <f t="shared" si="147"/>
        <v>8.4099999999998634</v>
      </c>
      <c r="C648" s="58">
        <f t="shared" si="148"/>
        <v>4.2049999999999317</v>
      </c>
      <c r="D648" s="58">
        <f t="shared" si="149"/>
        <v>4.2049999999999317</v>
      </c>
      <c r="E648" s="59">
        <f t="shared" ref="E648:E711" si="156">(1-A648)+A648*B648</f>
        <v>6.4908099999999029</v>
      </c>
      <c r="F648" s="50">
        <v>23.475000000000001</v>
      </c>
      <c r="G648" s="60">
        <f t="shared" ref="G648:G711" si="157">E648*C648*D648</f>
        <v>114.77066469024456</v>
      </c>
      <c r="H648" s="39">
        <f t="shared" ref="H648:H711" si="158">POWER($I$1,J648)</f>
        <v>4.4900527504872211E+38</v>
      </c>
      <c r="I648" s="40">
        <f t="shared" ref="I648:I711" si="159">LOG(H648,2)</f>
        <v>128.40000000000006</v>
      </c>
      <c r="J648" s="40">
        <v>642</v>
      </c>
      <c r="K648" s="47">
        <f t="shared" si="150"/>
        <v>3210</v>
      </c>
      <c r="L648" s="40">
        <v>1</v>
      </c>
      <c r="N648" s="41">
        <f t="shared" si="151"/>
        <v>7.5874746416371719E+34</v>
      </c>
      <c r="O648" s="41">
        <f t="shared" si="152"/>
        <v>2.4355793599655322E+38</v>
      </c>
      <c r="P648" s="41">
        <f t="shared" si="153"/>
        <v>2.2450263752436106E+40</v>
      </c>
      <c r="Q648" s="41">
        <f t="shared" si="154"/>
        <v>18.85358167385208</v>
      </c>
      <c r="R648" s="45">
        <f t="shared" si="155"/>
        <v>92.176276911600283</v>
      </c>
    </row>
    <row r="649" spans="1:18">
      <c r="A649" s="58">
        <f t="shared" si="146"/>
        <v>0.74200000000000055</v>
      </c>
      <c r="B649" s="58">
        <f t="shared" si="147"/>
        <v>8.4199999999998631</v>
      </c>
      <c r="C649" s="58">
        <f t="shared" si="148"/>
        <v>4.2099999999999316</v>
      </c>
      <c r="D649" s="58">
        <f t="shared" si="149"/>
        <v>4.2099999999999316</v>
      </c>
      <c r="E649" s="59">
        <f t="shared" si="156"/>
        <v>6.5056399999999019</v>
      </c>
      <c r="F649" s="50">
        <v>23.475000000000001</v>
      </c>
      <c r="G649" s="60">
        <f t="shared" si="157"/>
        <v>115.3066139239945</v>
      </c>
      <c r="H649" s="39">
        <f t="shared" si="158"/>
        <v>5.1577162083345842E+38</v>
      </c>
      <c r="I649" s="40">
        <f t="shared" si="159"/>
        <v>128.60000000000005</v>
      </c>
      <c r="J649" s="40">
        <v>643</v>
      </c>
      <c r="K649" s="47">
        <f t="shared" si="150"/>
        <v>3215</v>
      </c>
      <c r="L649" s="40">
        <v>1</v>
      </c>
      <c r="N649" s="41">
        <f t="shared" si="151"/>
        <v>7.5874746416371719E+34</v>
      </c>
      <c r="O649" s="41">
        <f t="shared" si="152"/>
        <v>2.4393730972863508E+38</v>
      </c>
      <c r="P649" s="41">
        <f t="shared" si="153"/>
        <v>2.5788581041672922E+40</v>
      </c>
      <c r="Q649" s="41">
        <f t="shared" si="154"/>
        <v>21.522890634452285</v>
      </c>
      <c r="R649" s="45">
        <f t="shared" si="155"/>
        <v>105.71806777061326</v>
      </c>
    </row>
    <row r="650" spans="1:18">
      <c r="A650" s="58">
        <f t="shared" si="146"/>
        <v>0.74300000000000055</v>
      </c>
      <c r="B650" s="58">
        <f t="shared" si="147"/>
        <v>8.4299999999998629</v>
      </c>
      <c r="C650" s="58">
        <f t="shared" si="148"/>
        <v>4.2149999999999315</v>
      </c>
      <c r="D650" s="58">
        <f t="shared" si="149"/>
        <v>4.2149999999999315</v>
      </c>
      <c r="E650" s="59">
        <f t="shared" si="156"/>
        <v>6.5204899999999029</v>
      </c>
      <c r="F650" s="50">
        <v>23.475000000000001</v>
      </c>
      <c r="G650" s="60">
        <f t="shared" si="157"/>
        <v>115.8444924502445</v>
      </c>
      <c r="H650" s="39">
        <f t="shared" si="158"/>
        <v>5.9246601240554821E+38</v>
      </c>
      <c r="I650" s="40">
        <f t="shared" si="159"/>
        <v>128.80000000000007</v>
      </c>
      <c r="J650" s="40">
        <v>644</v>
      </c>
      <c r="K650" s="47">
        <f t="shared" si="150"/>
        <v>3220</v>
      </c>
      <c r="L650" s="40">
        <v>1</v>
      </c>
      <c r="N650" s="41">
        <f t="shared" si="151"/>
        <v>7.5874746416371719E+34</v>
      </c>
      <c r="O650" s="41">
        <f t="shared" si="152"/>
        <v>2.4431668346071694E+38</v>
      </c>
      <c r="P650" s="41">
        <f t="shared" si="153"/>
        <v>2.9623300620277409E+40</v>
      </c>
      <c r="Q650" s="41">
        <f t="shared" si="154"/>
        <v>24.570304083185338</v>
      </c>
      <c r="R650" s="45">
        <f t="shared" si="155"/>
        <v>121.24960195377106</v>
      </c>
    </row>
    <row r="651" spans="1:18">
      <c r="A651" s="58">
        <f t="shared" si="146"/>
        <v>0.74400000000000055</v>
      </c>
      <c r="B651" s="58">
        <f t="shared" si="147"/>
        <v>8.4399999999998627</v>
      </c>
      <c r="C651" s="58">
        <f t="shared" si="148"/>
        <v>4.2199999999999314</v>
      </c>
      <c r="D651" s="58">
        <f t="shared" si="149"/>
        <v>4.2199999999999314</v>
      </c>
      <c r="E651" s="59">
        <f t="shared" si="156"/>
        <v>6.5353599999999021</v>
      </c>
      <c r="F651" s="50">
        <v>23.475000000000001</v>
      </c>
      <c r="G651" s="60">
        <f t="shared" si="157"/>
        <v>116.38430502399447</v>
      </c>
      <c r="H651" s="39">
        <f t="shared" si="158"/>
        <v>6.8056473384190624E+38</v>
      </c>
      <c r="I651" s="40">
        <f t="shared" si="159"/>
        <v>129.00000000000006</v>
      </c>
      <c r="J651" s="40">
        <v>645</v>
      </c>
      <c r="K651" s="47">
        <f t="shared" si="150"/>
        <v>3225</v>
      </c>
      <c r="L651" s="40">
        <v>1</v>
      </c>
      <c r="N651" s="41">
        <f t="shared" si="151"/>
        <v>7.5874746416371719E+34</v>
      </c>
      <c r="O651" s="41">
        <f t="shared" si="152"/>
        <v>2.4469605719279879E+38</v>
      </c>
      <c r="P651" s="41">
        <f t="shared" si="153"/>
        <v>3.4028236692095312E+40</v>
      </c>
      <c r="Q651" s="41">
        <f t="shared" si="154"/>
        <v>28.049405230191432</v>
      </c>
      <c r="R651" s="45">
        <f t="shared" si="155"/>
        <v>139.06328153577104</v>
      </c>
    </row>
    <row r="652" spans="1:18">
      <c r="A652" s="58">
        <f t="shared" si="146"/>
        <v>0.74500000000000055</v>
      </c>
      <c r="B652" s="58">
        <f t="shared" si="147"/>
        <v>8.4499999999998625</v>
      </c>
      <c r="C652" s="58">
        <f t="shared" si="148"/>
        <v>4.2249999999999313</v>
      </c>
      <c r="D652" s="58">
        <f t="shared" si="149"/>
        <v>4.2249999999999313</v>
      </c>
      <c r="E652" s="59">
        <f t="shared" si="156"/>
        <v>6.5502499999999024</v>
      </c>
      <c r="F652" s="50">
        <v>23.475000000000001</v>
      </c>
      <c r="G652" s="60">
        <f t="shared" si="157"/>
        <v>116.92605640624444</v>
      </c>
      <c r="H652" s="39">
        <f t="shared" si="158"/>
        <v>7.817635902331926E+38</v>
      </c>
      <c r="I652" s="40">
        <f t="shared" si="159"/>
        <v>129.20000000000005</v>
      </c>
      <c r="J652" s="40">
        <v>646</v>
      </c>
      <c r="K652" s="47">
        <f t="shared" si="150"/>
        <v>3230</v>
      </c>
      <c r="L652" s="40">
        <v>1</v>
      </c>
      <c r="N652" s="41">
        <f t="shared" si="151"/>
        <v>7.5874746416371719E+34</v>
      </c>
      <c r="O652" s="41">
        <f t="shared" si="152"/>
        <v>2.4507543092488065E+38</v>
      </c>
      <c r="P652" s="41">
        <f t="shared" si="153"/>
        <v>3.9088179511659631E+40</v>
      </c>
      <c r="Q652" s="41">
        <f t="shared" si="154"/>
        <v>32.021374345576803</v>
      </c>
      <c r="R652" s="45">
        <f t="shared" si="155"/>
        <v>159.49448447013341</v>
      </c>
    </row>
    <row r="653" spans="1:18">
      <c r="A653" s="58">
        <f t="shared" si="146"/>
        <v>0.74600000000000055</v>
      </c>
      <c r="B653" s="58">
        <f t="shared" si="147"/>
        <v>8.4599999999998623</v>
      </c>
      <c r="C653" s="58">
        <f t="shared" si="148"/>
        <v>4.2299999999999311</v>
      </c>
      <c r="D653" s="58">
        <f t="shared" si="149"/>
        <v>4.2299999999999311</v>
      </c>
      <c r="E653" s="59">
        <f t="shared" si="156"/>
        <v>6.5651599999999011</v>
      </c>
      <c r="F653" s="50">
        <v>23.475000000000001</v>
      </c>
      <c r="G653" s="60">
        <f t="shared" si="157"/>
        <v>117.4697513639944</v>
      </c>
      <c r="H653" s="39">
        <f t="shared" si="158"/>
        <v>8.9801055009744467E+38</v>
      </c>
      <c r="I653" s="40">
        <f t="shared" si="159"/>
        <v>129.40000000000006</v>
      </c>
      <c r="J653" s="40">
        <v>647</v>
      </c>
      <c r="K653" s="47">
        <f t="shared" si="150"/>
        <v>3235</v>
      </c>
      <c r="L653" s="40">
        <v>1</v>
      </c>
      <c r="N653" s="41">
        <f t="shared" si="151"/>
        <v>7.5874746416371719E+34</v>
      </c>
      <c r="O653" s="41">
        <f t="shared" si="152"/>
        <v>2.4545480465696251E+38</v>
      </c>
      <c r="P653" s="41">
        <f t="shared" si="153"/>
        <v>4.4900527504872232E+40</v>
      </c>
      <c r="Q653" s="41">
        <f t="shared" si="154"/>
        <v>36.556066361573073</v>
      </c>
      <c r="R653" s="45">
        <f t="shared" si="155"/>
        <v>182.92788184620525</v>
      </c>
    </row>
    <row r="654" spans="1:18">
      <c r="A654" s="58">
        <f t="shared" si="146"/>
        <v>0.74700000000000055</v>
      </c>
      <c r="B654" s="58">
        <f t="shared" si="147"/>
        <v>8.4699999999998621</v>
      </c>
      <c r="C654" s="58">
        <f t="shared" si="148"/>
        <v>4.234999999999931</v>
      </c>
      <c r="D654" s="58">
        <f t="shared" si="149"/>
        <v>4.234999999999931</v>
      </c>
      <c r="E654" s="59">
        <f t="shared" si="156"/>
        <v>6.5800899999999007</v>
      </c>
      <c r="F654" s="50">
        <v>23.475000000000001</v>
      </c>
      <c r="G654" s="60">
        <f t="shared" si="157"/>
        <v>118.01539467024439</v>
      </c>
      <c r="H654" s="39">
        <f t="shared" si="158"/>
        <v>1.0315432416669173E+39</v>
      </c>
      <c r="I654" s="40">
        <f t="shared" si="159"/>
        <v>129.60000000000005</v>
      </c>
      <c r="J654" s="40">
        <v>648</v>
      </c>
      <c r="K654" s="47">
        <f t="shared" si="150"/>
        <v>3240</v>
      </c>
      <c r="L654" s="40">
        <v>1</v>
      </c>
      <c r="N654" s="41">
        <f t="shared" si="151"/>
        <v>7.5874746416371719E+34</v>
      </c>
      <c r="O654" s="41">
        <f t="shared" si="152"/>
        <v>2.4583417838904437E+38</v>
      </c>
      <c r="P654" s="41">
        <f t="shared" si="153"/>
        <v>5.1577162083345863E+40</v>
      </c>
      <c r="Q654" s="41">
        <f t="shared" si="154"/>
        <v>41.733241394482178</v>
      </c>
      <c r="R654" s="45">
        <f t="shared" si="155"/>
        <v>209.80468387809987</v>
      </c>
    </row>
    <row r="655" spans="1:18">
      <c r="A655" s="58">
        <f t="shared" si="146"/>
        <v>0.74800000000000055</v>
      </c>
      <c r="B655" s="58">
        <f t="shared" si="147"/>
        <v>8.4799999999998619</v>
      </c>
      <c r="C655" s="58">
        <f t="shared" si="148"/>
        <v>4.2399999999999309</v>
      </c>
      <c r="D655" s="58">
        <f t="shared" si="149"/>
        <v>4.2399999999999309</v>
      </c>
      <c r="E655" s="59">
        <f t="shared" si="156"/>
        <v>6.5950399999999014</v>
      </c>
      <c r="F655" s="50">
        <v>23.475000000000001</v>
      </c>
      <c r="G655" s="60">
        <f t="shared" si="157"/>
        <v>118.56299110399436</v>
      </c>
      <c r="H655" s="39">
        <f t="shared" si="158"/>
        <v>1.1849320248110969E+39</v>
      </c>
      <c r="I655" s="40">
        <f t="shared" si="159"/>
        <v>129.80000000000007</v>
      </c>
      <c r="J655" s="40">
        <v>649</v>
      </c>
      <c r="K655" s="47">
        <f t="shared" si="150"/>
        <v>3245</v>
      </c>
      <c r="L655" s="40">
        <v>1</v>
      </c>
      <c r="N655" s="41">
        <f t="shared" si="151"/>
        <v>7.5874746416371719E+34</v>
      </c>
      <c r="O655" s="41">
        <f t="shared" si="152"/>
        <v>2.4621355212112623E+38</v>
      </c>
      <c r="P655" s="41">
        <f t="shared" si="153"/>
        <v>5.9246601240554847E+40</v>
      </c>
      <c r="Q655" s="41">
        <f t="shared" si="154"/>
        <v>47.643969896296255</v>
      </c>
      <c r="R655" s="45">
        <f t="shared" si="155"/>
        <v>240.63095118098181</v>
      </c>
    </row>
    <row r="656" spans="1:18">
      <c r="A656" s="58">
        <f t="shared" si="146"/>
        <v>0.74900000000000055</v>
      </c>
      <c r="B656" s="58">
        <f t="shared" si="147"/>
        <v>8.4899999999998617</v>
      </c>
      <c r="C656" s="58">
        <f t="shared" si="148"/>
        <v>4.2449999999999308</v>
      </c>
      <c r="D656" s="58">
        <f t="shared" si="149"/>
        <v>4.2449999999999308</v>
      </c>
      <c r="E656" s="59">
        <f t="shared" si="156"/>
        <v>6.6100099999999005</v>
      </c>
      <c r="F656" s="50">
        <v>23.475000000000001</v>
      </c>
      <c r="G656" s="60">
        <f t="shared" si="157"/>
        <v>119.11254545024433</v>
      </c>
      <c r="H656" s="39">
        <f t="shared" si="158"/>
        <v>1.3611294676838131E+39</v>
      </c>
      <c r="I656" s="40">
        <f t="shared" si="159"/>
        <v>130.00000000000006</v>
      </c>
      <c r="J656" s="40">
        <v>650</v>
      </c>
      <c r="K656" s="47">
        <f t="shared" si="150"/>
        <v>3250</v>
      </c>
      <c r="L656" s="40">
        <v>3</v>
      </c>
      <c r="N656" s="41">
        <f t="shared" si="151"/>
        <v>2.2762423924911516E+35</v>
      </c>
      <c r="O656" s="41">
        <f t="shared" si="152"/>
        <v>7.3977877755962426E+38</v>
      </c>
      <c r="P656" s="41">
        <f t="shared" si="153"/>
        <v>6.8056473384190652E+40</v>
      </c>
      <c r="Q656" s="41">
        <f t="shared" si="154"/>
        <v>18.130745743109983</v>
      </c>
      <c r="R656" s="45">
        <f t="shared" si="155"/>
        <v>91.995709323663959</v>
      </c>
    </row>
    <row r="657" spans="1:18">
      <c r="A657" s="58">
        <f t="shared" si="146"/>
        <v>0.75000000000000056</v>
      </c>
      <c r="B657" s="58">
        <f t="shared" si="147"/>
        <v>8.4999999999998614</v>
      </c>
      <c r="C657" s="58">
        <f t="shared" si="148"/>
        <v>4.2499999999999307</v>
      </c>
      <c r="D657" s="58">
        <f t="shared" si="149"/>
        <v>4.2499999999999307</v>
      </c>
      <c r="E657" s="59">
        <f t="shared" si="156"/>
        <v>6.6249999999998996</v>
      </c>
      <c r="F657" s="50">
        <v>23.475000000000001</v>
      </c>
      <c r="G657" s="60">
        <f t="shared" si="157"/>
        <v>119.66406249999429</v>
      </c>
      <c r="H657" s="39">
        <f t="shared" si="158"/>
        <v>1.5635271804663858E+39</v>
      </c>
      <c r="I657" s="40">
        <f t="shared" si="159"/>
        <v>130.20000000000005</v>
      </c>
      <c r="J657" s="40">
        <v>651</v>
      </c>
      <c r="K657" s="47">
        <f t="shared" si="150"/>
        <v>3255</v>
      </c>
      <c r="L657" s="40">
        <v>1</v>
      </c>
      <c r="N657" s="41">
        <f t="shared" si="151"/>
        <v>2.2762423924911516E+35</v>
      </c>
      <c r="O657" s="41">
        <f t="shared" si="152"/>
        <v>7.4091689875586984E+38</v>
      </c>
      <c r="P657" s="41">
        <f t="shared" si="153"/>
        <v>7.8176359023319292E+40</v>
      </c>
      <c r="Q657" s="41">
        <f t="shared" si="154"/>
        <v>20.698925326258575</v>
      </c>
      <c r="R657" s="45">
        <f t="shared" si="155"/>
        <v>105.51299228643751</v>
      </c>
    </row>
    <row r="658" spans="1:18">
      <c r="A658" s="58">
        <f t="shared" si="146"/>
        <v>0.75100000000000056</v>
      </c>
      <c r="B658" s="58">
        <f t="shared" si="147"/>
        <v>8.5099999999998612</v>
      </c>
      <c r="C658" s="58">
        <f t="shared" si="148"/>
        <v>4.2549999999999306</v>
      </c>
      <c r="D658" s="58">
        <f t="shared" si="149"/>
        <v>4.2549999999999306</v>
      </c>
      <c r="E658" s="59">
        <f t="shared" si="156"/>
        <v>6.6400099999998998</v>
      </c>
      <c r="F658" s="50">
        <v>23.475000000000001</v>
      </c>
      <c r="G658" s="60">
        <f t="shared" si="157"/>
        <v>120.21754705024426</v>
      </c>
      <c r="H658" s="39">
        <f t="shared" si="158"/>
        <v>1.7960211001948896E+39</v>
      </c>
      <c r="I658" s="40">
        <f t="shared" si="159"/>
        <v>130.40000000000006</v>
      </c>
      <c r="J658" s="40">
        <v>652</v>
      </c>
      <c r="K658" s="47">
        <f t="shared" si="150"/>
        <v>3260</v>
      </c>
      <c r="L658" s="40">
        <v>1</v>
      </c>
      <c r="N658" s="41">
        <f t="shared" si="151"/>
        <v>2.2762423924911516E+35</v>
      </c>
      <c r="O658" s="41">
        <f t="shared" si="152"/>
        <v>7.4205501995211541E+38</v>
      </c>
      <c r="P658" s="41">
        <f t="shared" si="153"/>
        <v>8.9801055009744483E+40</v>
      </c>
      <c r="Q658" s="41">
        <f t="shared" si="154"/>
        <v>23.631052780022905</v>
      </c>
      <c r="R658" s="45">
        <f t="shared" si="155"/>
        <v>121.01670711093541</v>
      </c>
    </row>
    <row r="659" spans="1:18">
      <c r="A659" s="58">
        <f t="shared" si="146"/>
        <v>0.75200000000000056</v>
      </c>
      <c r="B659" s="58">
        <f t="shared" si="147"/>
        <v>8.519999999999861</v>
      </c>
      <c r="C659" s="58">
        <f t="shared" si="148"/>
        <v>4.2599999999999305</v>
      </c>
      <c r="D659" s="58">
        <f t="shared" si="149"/>
        <v>4.2599999999999305</v>
      </c>
      <c r="E659" s="59">
        <f t="shared" si="156"/>
        <v>6.6550399999998993</v>
      </c>
      <c r="F659" s="50">
        <v>23.475000000000001</v>
      </c>
      <c r="G659" s="60">
        <f t="shared" si="157"/>
        <v>120.77300390399422</v>
      </c>
      <c r="H659" s="39">
        <f t="shared" si="158"/>
        <v>2.0630864833338349E+39</v>
      </c>
      <c r="I659" s="40">
        <f t="shared" si="159"/>
        <v>130.60000000000005</v>
      </c>
      <c r="J659" s="40">
        <v>653</v>
      </c>
      <c r="K659" s="47">
        <f t="shared" si="150"/>
        <v>3265</v>
      </c>
      <c r="L659" s="40">
        <v>1</v>
      </c>
      <c r="N659" s="41">
        <f t="shared" si="151"/>
        <v>2.2762423924911516E+35</v>
      </c>
      <c r="O659" s="41">
        <f t="shared" si="152"/>
        <v>7.4319314114836099E+38</v>
      </c>
      <c r="P659" s="41">
        <f t="shared" si="153"/>
        <v>1.0315432416669175E+41</v>
      </c>
      <c r="Q659" s="41">
        <f t="shared" si="154"/>
        <v>26.978728503820157</v>
      </c>
      <c r="R659" s="45">
        <f t="shared" si="155"/>
        <v>138.79881077387313</v>
      </c>
    </row>
    <row r="660" spans="1:18">
      <c r="A660" s="58">
        <f t="shared" si="146"/>
        <v>0.75300000000000056</v>
      </c>
      <c r="B660" s="58">
        <f t="shared" si="147"/>
        <v>8.5299999999998608</v>
      </c>
      <c r="C660" s="58">
        <f t="shared" si="148"/>
        <v>4.2649999999999304</v>
      </c>
      <c r="D660" s="58">
        <f t="shared" si="149"/>
        <v>4.2649999999999304</v>
      </c>
      <c r="E660" s="59">
        <f t="shared" si="156"/>
        <v>6.6700899999998988</v>
      </c>
      <c r="F660" s="50">
        <v>23.475000000000001</v>
      </c>
      <c r="G660" s="60">
        <f t="shared" si="157"/>
        <v>121.3304378702442</v>
      </c>
      <c r="H660" s="39">
        <f t="shared" si="158"/>
        <v>2.3698640496221941E+39</v>
      </c>
      <c r="I660" s="40">
        <f t="shared" si="159"/>
        <v>130.80000000000007</v>
      </c>
      <c r="J660" s="40">
        <v>654</v>
      </c>
      <c r="K660" s="47">
        <f t="shared" si="150"/>
        <v>3270</v>
      </c>
      <c r="L660" s="40">
        <v>1</v>
      </c>
      <c r="N660" s="41">
        <f t="shared" si="151"/>
        <v>2.2762423924911516E+35</v>
      </c>
      <c r="O660" s="41">
        <f t="shared" si="152"/>
        <v>7.4433126234460656E+38</v>
      </c>
      <c r="P660" s="41">
        <f t="shared" si="153"/>
        <v>1.1849320248110969E+41</v>
      </c>
      <c r="Q660" s="41">
        <f t="shared" si="154"/>
        <v>30.800872089500832</v>
      </c>
      <c r="R660" s="45">
        <f t="shared" si="155"/>
        <v>159.19417667324893</v>
      </c>
    </row>
    <row r="661" spans="1:18">
      <c r="A661" s="58">
        <f t="shared" si="146"/>
        <v>0.75400000000000056</v>
      </c>
      <c r="B661" s="58">
        <f t="shared" si="147"/>
        <v>8.5399999999998606</v>
      </c>
      <c r="C661" s="58">
        <f t="shared" si="148"/>
        <v>4.2699999999999303</v>
      </c>
      <c r="D661" s="58">
        <f t="shared" si="149"/>
        <v>4.2699999999999303</v>
      </c>
      <c r="E661" s="59">
        <f t="shared" si="156"/>
        <v>6.6851599999998994</v>
      </c>
      <c r="F661" s="50">
        <v>23.475000000000001</v>
      </c>
      <c r="G661" s="60">
        <f t="shared" si="157"/>
        <v>121.8898537639942</v>
      </c>
      <c r="H661" s="39">
        <f t="shared" si="158"/>
        <v>2.7222589353676262E+39</v>
      </c>
      <c r="I661" s="40">
        <f t="shared" si="159"/>
        <v>131.00000000000006</v>
      </c>
      <c r="J661" s="40">
        <v>655</v>
      </c>
      <c r="K661" s="47">
        <f t="shared" si="150"/>
        <v>3275</v>
      </c>
      <c r="L661" s="40">
        <v>1</v>
      </c>
      <c r="N661" s="41">
        <f t="shared" si="151"/>
        <v>2.2762423924911516E+35</v>
      </c>
      <c r="O661" s="41">
        <f t="shared" si="152"/>
        <v>7.4546938354085214E+38</v>
      </c>
      <c r="P661" s="41">
        <f t="shared" si="153"/>
        <v>1.361129467683813E+41</v>
      </c>
      <c r="Q661" s="41">
        <f t="shared" si="154"/>
        <v>35.164760963012057</v>
      </c>
      <c r="R661" s="45">
        <f t="shared" si="155"/>
        <v>182.58690400116512</v>
      </c>
    </row>
    <row r="662" spans="1:18">
      <c r="A662" s="58">
        <f t="shared" si="146"/>
        <v>0.75500000000000056</v>
      </c>
      <c r="B662" s="58">
        <f t="shared" si="147"/>
        <v>8.5499999999998604</v>
      </c>
      <c r="C662" s="58">
        <f t="shared" si="148"/>
        <v>4.2749999999999302</v>
      </c>
      <c r="D662" s="58">
        <f t="shared" si="149"/>
        <v>4.2749999999999302</v>
      </c>
      <c r="E662" s="59">
        <f t="shared" si="156"/>
        <v>6.7002499999998983</v>
      </c>
      <c r="F662" s="50">
        <v>23.475000000000001</v>
      </c>
      <c r="G662" s="60">
        <f t="shared" si="157"/>
        <v>122.45125640624414</v>
      </c>
      <c r="H662" s="39">
        <f t="shared" si="158"/>
        <v>3.1270543609327728E+39</v>
      </c>
      <c r="I662" s="40">
        <f t="shared" si="159"/>
        <v>131.20000000000007</v>
      </c>
      <c r="J662" s="40">
        <v>656</v>
      </c>
      <c r="K662" s="47">
        <f t="shared" si="150"/>
        <v>3280</v>
      </c>
      <c r="L662" s="40">
        <v>1</v>
      </c>
      <c r="N662" s="41">
        <f t="shared" si="151"/>
        <v>2.2762423924911516E+35</v>
      </c>
      <c r="O662" s="41">
        <f t="shared" si="152"/>
        <v>7.4660750473709772E+38</v>
      </c>
      <c r="P662" s="41">
        <f t="shared" si="153"/>
        <v>1.5635271804663864E+41</v>
      </c>
      <c r="Q662" s="41">
        <f t="shared" si="154"/>
        <v>40.147216480260354</v>
      </c>
      <c r="R662" s="45">
        <f t="shared" si="155"/>
        <v>209.41755481241111</v>
      </c>
    </row>
    <row r="663" spans="1:18">
      <c r="A663" s="58">
        <f t="shared" si="146"/>
        <v>0.75600000000000056</v>
      </c>
      <c r="B663" s="58">
        <f t="shared" si="147"/>
        <v>8.5599999999998602</v>
      </c>
      <c r="C663" s="58">
        <f t="shared" si="148"/>
        <v>4.2799999999999301</v>
      </c>
      <c r="D663" s="58">
        <f t="shared" si="149"/>
        <v>4.2799999999999301</v>
      </c>
      <c r="E663" s="59">
        <f t="shared" si="156"/>
        <v>6.7153599999998992</v>
      </c>
      <c r="F663" s="50">
        <v>23.475000000000001</v>
      </c>
      <c r="G663" s="60">
        <f t="shared" si="157"/>
        <v>123.01465062399414</v>
      </c>
      <c r="H663" s="39">
        <f t="shared" si="158"/>
        <v>3.5920422003897811E+39</v>
      </c>
      <c r="I663" s="40">
        <f t="shared" si="159"/>
        <v>131.40000000000006</v>
      </c>
      <c r="J663" s="40">
        <v>657</v>
      </c>
      <c r="K663" s="47">
        <f t="shared" si="150"/>
        <v>3285</v>
      </c>
      <c r="L663" s="40">
        <v>1</v>
      </c>
      <c r="N663" s="41">
        <f t="shared" si="151"/>
        <v>2.2762423924911516E+35</v>
      </c>
      <c r="O663" s="41">
        <f t="shared" si="152"/>
        <v>7.4774562593334329E+38</v>
      </c>
      <c r="P663" s="41">
        <f t="shared" si="153"/>
        <v>1.7960211001948904E+41</v>
      </c>
      <c r="Q663" s="41">
        <f t="shared" si="154"/>
        <v>45.835958419930463</v>
      </c>
      <c r="R663" s="45">
        <f t="shared" si="155"/>
        <v>240.19145520952793</v>
      </c>
    </row>
    <row r="664" spans="1:18">
      <c r="A664" s="58">
        <f t="shared" si="146"/>
        <v>0.75700000000000056</v>
      </c>
      <c r="B664" s="58">
        <f t="shared" si="147"/>
        <v>8.56999999999986</v>
      </c>
      <c r="C664" s="58">
        <f t="shared" si="148"/>
        <v>4.28499999999993</v>
      </c>
      <c r="D664" s="58">
        <f t="shared" si="149"/>
        <v>4.28499999999993</v>
      </c>
      <c r="E664" s="59">
        <f t="shared" si="156"/>
        <v>6.7304899999998984</v>
      </c>
      <c r="F664" s="50">
        <v>23.475000000000001</v>
      </c>
      <c r="G664" s="60">
        <f t="shared" si="157"/>
        <v>123.58004125024411</v>
      </c>
      <c r="H664" s="39">
        <f t="shared" si="158"/>
        <v>4.1261729666676716E+39</v>
      </c>
      <c r="I664" s="40">
        <f t="shared" si="159"/>
        <v>131.60000000000008</v>
      </c>
      <c r="J664" s="40">
        <v>658</v>
      </c>
      <c r="K664" s="47">
        <f t="shared" si="150"/>
        <v>3290</v>
      </c>
      <c r="L664" s="40">
        <v>1</v>
      </c>
      <c r="N664" s="41">
        <f t="shared" si="151"/>
        <v>2.2762423924911516E+35</v>
      </c>
      <c r="O664" s="41">
        <f t="shared" si="152"/>
        <v>7.4888374712958887E+38</v>
      </c>
      <c r="P664" s="41">
        <f t="shared" si="153"/>
        <v>2.0630864833338357E+41</v>
      </c>
      <c r="Q664" s="41">
        <f t="shared" si="154"/>
        <v>52.331151791739977</v>
      </c>
      <c r="R664" s="45">
        <f t="shared" si="155"/>
        <v>275.48821712869056</v>
      </c>
    </row>
    <row r="665" spans="1:18">
      <c r="A665" s="58">
        <f t="shared" si="146"/>
        <v>0.75800000000000056</v>
      </c>
      <c r="B665" s="58">
        <f t="shared" si="147"/>
        <v>8.5799999999998597</v>
      </c>
      <c r="C665" s="58">
        <f t="shared" si="148"/>
        <v>4.2899999999999299</v>
      </c>
      <c r="D665" s="58">
        <f t="shared" si="149"/>
        <v>4.2899999999999299</v>
      </c>
      <c r="E665" s="59">
        <f t="shared" si="156"/>
        <v>6.7456399999998977</v>
      </c>
      <c r="F665" s="50">
        <v>23.475000000000001</v>
      </c>
      <c r="G665" s="60">
        <f t="shared" si="157"/>
        <v>124.14743312399406</v>
      </c>
      <c r="H665" s="39">
        <f t="shared" si="158"/>
        <v>4.7397280992443905E+39</v>
      </c>
      <c r="I665" s="40">
        <f t="shared" si="159"/>
        <v>131.80000000000007</v>
      </c>
      <c r="J665" s="40">
        <v>659</v>
      </c>
      <c r="K665" s="47">
        <f t="shared" si="150"/>
        <v>3295</v>
      </c>
      <c r="L665" s="40">
        <v>1</v>
      </c>
      <c r="N665" s="41">
        <f t="shared" si="151"/>
        <v>2.2762423924911516E+35</v>
      </c>
      <c r="O665" s="41">
        <f t="shared" si="152"/>
        <v>7.5002186832583444E+38</v>
      </c>
      <c r="P665" s="41">
        <f t="shared" si="153"/>
        <v>2.3698640496221954E+41</v>
      </c>
      <c r="Q665" s="41">
        <f t="shared" si="154"/>
        <v>59.747173277320229</v>
      </c>
      <c r="R665" s="45">
        <f t="shared" si="155"/>
        <v>315.97266022550792</v>
      </c>
    </row>
    <row r="666" spans="1:18">
      <c r="A666" s="58">
        <f t="shared" si="146"/>
        <v>0.75900000000000056</v>
      </c>
      <c r="B666" s="58">
        <f t="shared" si="147"/>
        <v>8.5899999999998595</v>
      </c>
      <c r="C666" s="58">
        <f t="shared" si="148"/>
        <v>4.2949999999999298</v>
      </c>
      <c r="D666" s="58">
        <f t="shared" si="149"/>
        <v>4.2949999999999298</v>
      </c>
      <c r="E666" s="59">
        <f t="shared" si="156"/>
        <v>6.7608099999998981</v>
      </c>
      <c r="F666" s="50">
        <v>23.475000000000001</v>
      </c>
      <c r="G666" s="60">
        <f t="shared" si="157"/>
        <v>124.71683109024404</v>
      </c>
      <c r="H666" s="39">
        <f t="shared" si="158"/>
        <v>5.4445178707352548E+39</v>
      </c>
      <c r="I666" s="40">
        <f t="shared" si="159"/>
        <v>132.00000000000009</v>
      </c>
      <c r="J666" s="40">
        <v>660</v>
      </c>
      <c r="K666" s="47">
        <f t="shared" si="150"/>
        <v>3300</v>
      </c>
      <c r="L666" s="40">
        <v>4</v>
      </c>
      <c r="N666" s="41">
        <f t="shared" si="151"/>
        <v>9.1049695699646063E+35</v>
      </c>
      <c r="O666" s="41">
        <f t="shared" si="152"/>
        <v>3.0046399580883201E+39</v>
      </c>
      <c r="P666" s="41">
        <f t="shared" si="153"/>
        <v>2.7222589353676272E+41</v>
      </c>
      <c r="Q666" s="41">
        <f t="shared" si="154"/>
        <v>17.053657125691839</v>
      </c>
      <c r="R666" s="45">
        <f t="shared" si="155"/>
        <v>90.601834939972122</v>
      </c>
    </row>
    <row r="667" spans="1:18">
      <c r="A667" s="58">
        <f t="shared" si="146"/>
        <v>0.76000000000000056</v>
      </c>
      <c r="B667" s="58">
        <f t="shared" si="147"/>
        <v>8.5999999999998593</v>
      </c>
      <c r="C667" s="58">
        <f t="shared" si="148"/>
        <v>4.2999999999999297</v>
      </c>
      <c r="D667" s="58">
        <f t="shared" si="149"/>
        <v>4.2999999999999297</v>
      </c>
      <c r="E667" s="59">
        <f t="shared" si="156"/>
        <v>6.7759999999998977</v>
      </c>
      <c r="F667" s="50">
        <v>23.475000000000001</v>
      </c>
      <c r="G667" s="60">
        <f t="shared" si="157"/>
        <v>125.28823999999402</v>
      </c>
      <c r="H667" s="39">
        <f t="shared" si="158"/>
        <v>6.2541087218655468E+39</v>
      </c>
      <c r="I667" s="40">
        <f t="shared" si="159"/>
        <v>132.20000000000007</v>
      </c>
      <c r="J667" s="40">
        <v>661</v>
      </c>
      <c r="K667" s="47">
        <f t="shared" si="150"/>
        <v>3305</v>
      </c>
      <c r="L667" s="40">
        <v>1</v>
      </c>
      <c r="N667" s="41">
        <f t="shared" si="151"/>
        <v>9.1049695699646063E+35</v>
      </c>
      <c r="O667" s="41">
        <f t="shared" si="152"/>
        <v>3.0091924428733024E+39</v>
      </c>
      <c r="P667" s="41">
        <f t="shared" si="153"/>
        <v>3.1270543609327736E+41</v>
      </c>
      <c r="Q667" s="41">
        <f t="shared" si="154"/>
        <v>19.470663943901723</v>
      </c>
      <c r="R667" s="45">
        <f t="shared" si="155"/>
        <v>103.916729165614</v>
      </c>
    </row>
    <row r="668" spans="1:18">
      <c r="A668" s="58">
        <f t="shared" si="146"/>
        <v>0.76100000000000056</v>
      </c>
      <c r="B668" s="58">
        <f t="shared" si="147"/>
        <v>8.6099999999998591</v>
      </c>
      <c r="C668" s="58">
        <f t="shared" si="148"/>
        <v>4.3049999999999295</v>
      </c>
      <c r="D668" s="58">
        <f t="shared" si="149"/>
        <v>4.3049999999999295</v>
      </c>
      <c r="E668" s="59">
        <f t="shared" si="156"/>
        <v>6.7912099999998965</v>
      </c>
      <c r="F668" s="50">
        <v>23.475000000000001</v>
      </c>
      <c r="G668" s="60">
        <f t="shared" si="157"/>
        <v>125.86166471024397</v>
      </c>
      <c r="H668" s="39">
        <f t="shared" si="158"/>
        <v>7.1840844007795634E+39</v>
      </c>
      <c r="I668" s="40">
        <f t="shared" si="159"/>
        <v>132.40000000000009</v>
      </c>
      <c r="J668" s="40">
        <v>662</v>
      </c>
      <c r="K668" s="47">
        <f t="shared" si="150"/>
        <v>3310</v>
      </c>
      <c r="L668" s="40">
        <v>1</v>
      </c>
      <c r="N668" s="41">
        <f t="shared" si="151"/>
        <v>9.1049695699646063E+35</v>
      </c>
      <c r="O668" s="41">
        <f t="shared" si="152"/>
        <v>3.0137449276582847E+39</v>
      </c>
      <c r="P668" s="41">
        <f t="shared" si="153"/>
        <v>3.5920422003897816E+41</v>
      </c>
      <c r="Q668" s="41">
        <f t="shared" si="154"/>
        <v>22.230389245736845</v>
      </c>
      <c r="R668" s="45">
        <f t="shared" si="155"/>
        <v>119.18866017572498</v>
      </c>
    </row>
    <row r="669" spans="1:18">
      <c r="A669" s="58">
        <f t="shared" si="146"/>
        <v>0.76200000000000057</v>
      </c>
      <c r="B669" s="58">
        <f t="shared" si="147"/>
        <v>8.6199999999998589</v>
      </c>
      <c r="C669" s="58">
        <f t="shared" si="148"/>
        <v>4.3099999999999294</v>
      </c>
      <c r="D669" s="58">
        <f t="shared" si="149"/>
        <v>4.3099999999999294</v>
      </c>
      <c r="E669" s="59">
        <f t="shared" si="156"/>
        <v>6.8064399999998972</v>
      </c>
      <c r="F669" s="50">
        <v>23.475000000000001</v>
      </c>
      <c r="G669" s="60">
        <f t="shared" si="157"/>
        <v>126.43711008399396</v>
      </c>
      <c r="H669" s="39">
        <f t="shared" si="158"/>
        <v>8.2523459333353455E+39</v>
      </c>
      <c r="I669" s="40">
        <f t="shared" si="159"/>
        <v>132.60000000000008</v>
      </c>
      <c r="J669" s="40">
        <v>663</v>
      </c>
      <c r="K669" s="47">
        <f t="shared" si="150"/>
        <v>3315</v>
      </c>
      <c r="L669" s="40">
        <v>1</v>
      </c>
      <c r="N669" s="41">
        <f t="shared" si="151"/>
        <v>9.1049695699646063E+35</v>
      </c>
      <c r="O669" s="41">
        <f t="shared" si="152"/>
        <v>3.018297412443267E+39</v>
      </c>
      <c r="P669" s="41">
        <f t="shared" si="153"/>
        <v>4.1261729666676729E+41</v>
      </c>
      <c r="Q669" s="41">
        <f t="shared" si="154"/>
        <v>25.381450532902523</v>
      </c>
      <c r="R669" s="45">
        <f t="shared" si="155"/>
        <v>136.70531438211046</v>
      </c>
    </row>
    <row r="670" spans="1:18">
      <c r="A670" s="58">
        <f t="shared" si="146"/>
        <v>0.76300000000000057</v>
      </c>
      <c r="B670" s="58">
        <f t="shared" si="147"/>
        <v>8.6299999999998587</v>
      </c>
      <c r="C670" s="58">
        <f t="shared" si="148"/>
        <v>4.3149999999999293</v>
      </c>
      <c r="D670" s="58">
        <f t="shared" si="149"/>
        <v>4.3149999999999293</v>
      </c>
      <c r="E670" s="59">
        <f t="shared" si="156"/>
        <v>6.8216899999998963</v>
      </c>
      <c r="F670" s="50">
        <v>23.475000000000001</v>
      </c>
      <c r="G670" s="60">
        <f t="shared" si="157"/>
        <v>127.0145809902439</v>
      </c>
      <c r="H670" s="39">
        <f t="shared" si="158"/>
        <v>9.4794561984887823E+39</v>
      </c>
      <c r="I670" s="40">
        <f t="shared" si="159"/>
        <v>132.80000000000007</v>
      </c>
      <c r="J670" s="40">
        <v>664</v>
      </c>
      <c r="K670" s="47">
        <f t="shared" si="150"/>
        <v>3320</v>
      </c>
      <c r="L670" s="40">
        <v>1</v>
      </c>
      <c r="N670" s="41">
        <f t="shared" si="151"/>
        <v>9.1049695699646063E+35</v>
      </c>
      <c r="O670" s="41">
        <f t="shared" si="152"/>
        <v>3.0228498972282493E+39</v>
      </c>
      <c r="P670" s="41">
        <f t="shared" si="153"/>
        <v>4.7397280992443909E+41</v>
      </c>
      <c r="Q670" s="41">
        <f t="shared" si="154"/>
        <v>28.97936515435449</v>
      </c>
      <c r="R670" s="45">
        <f t="shared" si="155"/>
        <v>156.79667401250734</v>
      </c>
    </row>
    <row r="671" spans="1:18">
      <c r="A671" s="58">
        <f t="shared" si="146"/>
        <v>0.76400000000000057</v>
      </c>
      <c r="B671" s="58">
        <f t="shared" si="147"/>
        <v>8.6399999999998585</v>
      </c>
      <c r="C671" s="58">
        <f t="shared" si="148"/>
        <v>4.3199999999999292</v>
      </c>
      <c r="D671" s="58">
        <f t="shared" si="149"/>
        <v>4.3199999999999292</v>
      </c>
      <c r="E671" s="59">
        <f t="shared" si="156"/>
        <v>6.8369599999998965</v>
      </c>
      <c r="F671" s="50">
        <v>23.475000000000001</v>
      </c>
      <c r="G671" s="60">
        <f t="shared" si="157"/>
        <v>127.59408230399389</v>
      </c>
      <c r="H671" s="39">
        <f t="shared" si="158"/>
        <v>1.0889035741470514E+40</v>
      </c>
      <c r="I671" s="40">
        <f t="shared" si="159"/>
        <v>133.00000000000009</v>
      </c>
      <c r="J671" s="40">
        <v>665</v>
      </c>
      <c r="K671" s="47">
        <f t="shared" si="150"/>
        <v>3325</v>
      </c>
      <c r="L671" s="40">
        <v>1</v>
      </c>
      <c r="N671" s="41">
        <f t="shared" si="151"/>
        <v>9.1049695699646063E+35</v>
      </c>
      <c r="O671" s="41">
        <f t="shared" si="152"/>
        <v>3.0274023820132316E+39</v>
      </c>
      <c r="P671" s="41">
        <f t="shared" si="153"/>
        <v>5.4445178707352568E+41</v>
      </c>
      <c r="Q671" s="41">
        <f t="shared" si="154"/>
        <v>33.087529964145766</v>
      </c>
      <c r="R671" s="45">
        <f t="shared" si="155"/>
        <v>179.84123627182444</v>
      </c>
    </row>
    <row r="672" spans="1:18">
      <c r="A672" s="58">
        <f t="shared" si="146"/>
        <v>0.76500000000000057</v>
      </c>
      <c r="B672" s="58">
        <f t="shared" si="147"/>
        <v>8.6499999999998582</v>
      </c>
      <c r="C672" s="58">
        <f t="shared" si="148"/>
        <v>4.3249999999999291</v>
      </c>
      <c r="D672" s="58">
        <f t="shared" si="149"/>
        <v>4.3249999999999291</v>
      </c>
      <c r="E672" s="59">
        <f t="shared" si="156"/>
        <v>6.8522499999998958</v>
      </c>
      <c r="F672" s="50">
        <v>23.475000000000001</v>
      </c>
      <c r="G672" s="60">
        <f t="shared" si="157"/>
        <v>128.17561890624384</v>
      </c>
      <c r="H672" s="39">
        <f t="shared" si="158"/>
        <v>1.2508217443731098E+40</v>
      </c>
      <c r="I672" s="40">
        <f t="shared" si="159"/>
        <v>133.20000000000007</v>
      </c>
      <c r="J672" s="40">
        <v>666</v>
      </c>
      <c r="K672" s="47">
        <f t="shared" si="150"/>
        <v>3330</v>
      </c>
      <c r="L672" s="40">
        <v>1</v>
      </c>
      <c r="N672" s="41">
        <f t="shared" si="151"/>
        <v>9.1049695699646063E+35</v>
      </c>
      <c r="O672" s="41">
        <f t="shared" si="152"/>
        <v>3.0319548667982139E+39</v>
      </c>
      <c r="P672" s="41">
        <f t="shared" si="153"/>
        <v>6.2541087218655495E+41</v>
      </c>
      <c r="Q672" s="41">
        <f t="shared" si="154"/>
        <v>37.778340132716863</v>
      </c>
      <c r="R672" s="45">
        <f t="shared" si="155"/>
        <v>206.27314708249514</v>
      </c>
    </row>
    <row r="673" spans="1:18">
      <c r="A673" s="58">
        <f t="shared" si="146"/>
        <v>0.76600000000000057</v>
      </c>
      <c r="B673" s="58">
        <f t="shared" si="147"/>
        <v>8.659999999999858</v>
      </c>
      <c r="C673" s="58">
        <f t="shared" si="148"/>
        <v>4.329999999999929</v>
      </c>
      <c r="D673" s="58">
        <f t="shared" si="149"/>
        <v>4.329999999999929</v>
      </c>
      <c r="E673" s="59">
        <f t="shared" si="156"/>
        <v>6.8675599999998953</v>
      </c>
      <c r="F673" s="50">
        <v>23.475000000000001</v>
      </c>
      <c r="G673" s="60">
        <f t="shared" si="157"/>
        <v>128.75919568399382</v>
      </c>
      <c r="H673" s="39">
        <f t="shared" si="158"/>
        <v>1.4368168801559132E+40</v>
      </c>
      <c r="I673" s="40">
        <f t="shared" si="159"/>
        <v>133.40000000000006</v>
      </c>
      <c r="J673" s="40">
        <v>667</v>
      </c>
      <c r="K673" s="47">
        <f t="shared" si="150"/>
        <v>3335</v>
      </c>
      <c r="L673" s="40">
        <v>1</v>
      </c>
      <c r="N673" s="41">
        <f t="shared" si="151"/>
        <v>9.1049695699646063E+35</v>
      </c>
      <c r="O673" s="41">
        <f t="shared" si="152"/>
        <v>3.0365073515831962E+39</v>
      </c>
      <c r="P673" s="41">
        <f t="shared" si="153"/>
        <v>7.1840844007795664E+41</v>
      </c>
      <c r="Q673" s="41">
        <f t="shared" si="154"/>
        <v>43.134466885635653</v>
      </c>
      <c r="R673" s="45">
        <f t="shared" si="155"/>
        <v>236.5903839170314</v>
      </c>
    </row>
    <row r="674" spans="1:18">
      <c r="A674" s="58">
        <f t="shared" ref="A674:A737" si="160">A673+0.1%</f>
        <v>0.76700000000000057</v>
      </c>
      <c r="B674" s="58">
        <f t="shared" ref="B674:B737" si="161">B673+1%</f>
        <v>8.6699999999998578</v>
      </c>
      <c r="C674" s="58">
        <f t="shared" ref="C674:C737" si="162">C673+0.5%</f>
        <v>4.3349999999999289</v>
      </c>
      <c r="D674" s="58">
        <f t="shared" ref="D674:D737" si="163">D673+0.5%</f>
        <v>4.3349999999999289</v>
      </c>
      <c r="E674" s="59">
        <f t="shared" si="156"/>
        <v>6.8828899999998958</v>
      </c>
      <c r="F674" s="50">
        <v>23.475000000000001</v>
      </c>
      <c r="G674" s="60">
        <f t="shared" si="157"/>
        <v>129.3448175302438</v>
      </c>
      <c r="H674" s="39">
        <f t="shared" si="158"/>
        <v>1.6504691866670698E+40</v>
      </c>
      <c r="I674" s="40">
        <f t="shared" si="159"/>
        <v>133.60000000000008</v>
      </c>
      <c r="J674" s="40">
        <v>668</v>
      </c>
      <c r="K674" s="47">
        <f t="shared" si="150"/>
        <v>3340</v>
      </c>
      <c r="L674" s="40">
        <v>1</v>
      </c>
      <c r="N674" s="41">
        <f t="shared" si="151"/>
        <v>9.1049695699646063E+35</v>
      </c>
      <c r="O674" s="41">
        <f t="shared" si="152"/>
        <v>3.0410598363681785E+39</v>
      </c>
      <c r="P674" s="41">
        <f t="shared" si="153"/>
        <v>8.2523459333353489E+41</v>
      </c>
      <c r="Q674" s="41">
        <f t="shared" si="154"/>
        <v>49.250316754873609</v>
      </c>
      <c r="R674" s="45">
        <f t="shared" si="155"/>
        <v>271.36414202197381</v>
      </c>
    </row>
    <row r="675" spans="1:18">
      <c r="A675" s="58">
        <f t="shared" si="160"/>
        <v>0.76800000000000057</v>
      </c>
      <c r="B675" s="58">
        <f t="shared" si="161"/>
        <v>8.6799999999998576</v>
      </c>
      <c r="C675" s="58">
        <f t="shared" si="162"/>
        <v>4.3399999999999288</v>
      </c>
      <c r="D675" s="58">
        <f t="shared" si="163"/>
        <v>4.3399999999999288</v>
      </c>
      <c r="E675" s="59">
        <f t="shared" si="156"/>
        <v>6.8982399999998947</v>
      </c>
      <c r="F675" s="50">
        <v>23.475000000000001</v>
      </c>
      <c r="G675" s="60">
        <f t="shared" si="157"/>
        <v>129.93248934399375</v>
      </c>
      <c r="H675" s="39">
        <f t="shared" si="158"/>
        <v>1.8958912396977574E+40</v>
      </c>
      <c r="I675" s="40">
        <f t="shared" si="159"/>
        <v>133.80000000000007</v>
      </c>
      <c r="J675" s="40">
        <v>669</v>
      </c>
      <c r="K675" s="47">
        <f t="shared" si="150"/>
        <v>3345</v>
      </c>
      <c r="L675" s="40">
        <v>1</v>
      </c>
      <c r="N675" s="41">
        <f t="shared" si="151"/>
        <v>9.1049695699646063E+35</v>
      </c>
      <c r="O675" s="41">
        <f t="shared" si="152"/>
        <v>3.0456123211531608E+39</v>
      </c>
      <c r="P675" s="41">
        <f t="shared" si="153"/>
        <v>9.4794561984887864E+41</v>
      </c>
      <c r="Q675" s="41">
        <f t="shared" si="154"/>
        <v>56.233698138569963</v>
      </c>
      <c r="R675" s="45">
        <f t="shared" si="155"/>
        <v>311.24960102931215</v>
      </c>
    </row>
    <row r="676" spans="1:18">
      <c r="A676" s="58">
        <f t="shared" si="160"/>
        <v>0.76900000000000057</v>
      </c>
      <c r="B676" s="58">
        <f t="shared" si="161"/>
        <v>8.6899999999998574</v>
      </c>
      <c r="C676" s="58">
        <f t="shared" si="162"/>
        <v>4.3449999999999287</v>
      </c>
      <c r="D676" s="58">
        <f t="shared" si="163"/>
        <v>4.3449999999999287</v>
      </c>
      <c r="E676" s="59">
        <f t="shared" si="156"/>
        <v>6.9136099999998955</v>
      </c>
      <c r="F676" s="50">
        <v>23.475000000000001</v>
      </c>
      <c r="G676" s="60">
        <f t="shared" si="157"/>
        <v>130.52221603024375</v>
      </c>
      <c r="H676" s="39">
        <f t="shared" si="158"/>
        <v>2.1778071482941029E+40</v>
      </c>
      <c r="I676" s="40">
        <f t="shared" si="159"/>
        <v>134.00000000000009</v>
      </c>
      <c r="J676" s="40">
        <v>670</v>
      </c>
      <c r="K676" s="47">
        <f t="shared" si="150"/>
        <v>3350</v>
      </c>
      <c r="L676" s="40">
        <v>4</v>
      </c>
      <c r="N676" s="41">
        <f t="shared" si="151"/>
        <v>3.6419878279858425E+36</v>
      </c>
      <c r="O676" s="41">
        <f t="shared" si="152"/>
        <v>1.2200659223752572E+40</v>
      </c>
      <c r="P676" s="41">
        <f t="shared" si="153"/>
        <v>1.0889035741470514E+42</v>
      </c>
      <c r="Q676" s="41">
        <f t="shared" si="154"/>
        <v>16.051931158191167</v>
      </c>
      <c r="R676" s="45">
        <f t="shared" si="155"/>
        <v>89.24956874683825</v>
      </c>
    </row>
    <row r="677" spans="1:18">
      <c r="A677" s="58">
        <f t="shared" si="160"/>
        <v>0.77000000000000057</v>
      </c>
      <c r="B677" s="58">
        <f t="shared" si="161"/>
        <v>8.6999999999998572</v>
      </c>
      <c r="C677" s="58">
        <f t="shared" si="162"/>
        <v>4.3499999999999286</v>
      </c>
      <c r="D677" s="58">
        <f t="shared" si="163"/>
        <v>4.3499999999999286</v>
      </c>
      <c r="E677" s="59">
        <f t="shared" si="156"/>
        <v>6.9289999999998946</v>
      </c>
      <c r="F677" s="50">
        <v>23.475000000000001</v>
      </c>
      <c r="G677" s="60">
        <f t="shared" si="157"/>
        <v>131.11400249999372</v>
      </c>
      <c r="H677" s="39">
        <f t="shared" si="158"/>
        <v>2.5016434887462207E+40</v>
      </c>
      <c r="I677" s="40">
        <f t="shared" si="159"/>
        <v>134.20000000000007</v>
      </c>
      <c r="J677" s="40">
        <v>671</v>
      </c>
      <c r="K677" s="47">
        <f t="shared" si="150"/>
        <v>3355</v>
      </c>
      <c r="L677" s="40">
        <v>1</v>
      </c>
      <c r="N677" s="41">
        <f t="shared" si="151"/>
        <v>3.6419878279858425E+36</v>
      </c>
      <c r="O677" s="41">
        <f t="shared" si="152"/>
        <v>1.2218869162892502E+40</v>
      </c>
      <c r="P677" s="41">
        <f t="shared" si="153"/>
        <v>1.2508217443731104E+42</v>
      </c>
      <c r="Q677" s="41">
        <f t="shared" si="154"/>
        <v>18.328247196937063</v>
      </c>
      <c r="R677" s="45">
        <f t="shared" si="155"/>
        <v>102.36804467730389</v>
      </c>
    </row>
    <row r="678" spans="1:18">
      <c r="A678" s="58">
        <f t="shared" si="160"/>
        <v>0.77100000000000057</v>
      </c>
      <c r="B678" s="58">
        <f t="shared" si="161"/>
        <v>8.709999999999857</v>
      </c>
      <c r="C678" s="58">
        <f t="shared" si="162"/>
        <v>4.3549999999999285</v>
      </c>
      <c r="D678" s="58">
        <f t="shared" si="163"/>
        <v>4.3549999999999285</v>
      </c>
      <c r="E678" s="59">
        <f t="shared" si="156"/>
        <v>6.9444099999998938</v>
      </c>
      <c r="F678" s="50">
        <v>23.475000000000001</v>
      </c>
      <c r="G678" s="60">
        <f t="shared" si="157"/>
        <v>131.70785367024365</v>
      </c>
      <c r="H678" s="39">
        <f t="shared" si="158"/>
        <v>2.8736337603118273E+40</v>
      </c>
      <c r="I678" s="40">
        <f t="shared" si="159"/>
        <v>134.40000000000006</v>
      </c>
      <c r="J678" s="40">
        <v>672</v>
      </c>
      <c r="K678" s="47">
        <f t="shared" si="150"/>
        <v>3360</v>
      </c>
      <c r="L678" s="40">
        <v>1</v>
      </c>
      <c r="N678" s="41">
        <f t="shared" si="151"/>
        <v>3.6419878279858425E+36</v>
      </c>
      <c r="O678" s="41">
        <f t="shared" si="152"/>
        <v>1.2237079102032431E+40</v>
      </c>
      <c r="P678" s="41">
        <f t="shared" si="153"/>
        <v>1.4368168801559136E+42</v>
      </c>
      <c r="Q678" s="41">
        <f t="shared" si="154"/>
        <v>20.927511181676081</v>
      </c>
      <c r="R678" s="45">
        <f t="shared" si="155"/>
        <v>117.41501939930058</v>
      </c>
    </row>
    <row r="679" spans="1:18">
      <c r="A679" s="58">
        <f t="shared" si="160"/>
        <v>0.77200000000000057</v>
      </c>
      <c r="B679" s="58">
        <f t="shared" si="161"/>
        <v>8.7199999999998568</v>
      </c>
      <c r="C679" s="58">
        <f t="shared" si="162"/>
        <v>4.3599999999999284</v>
      </c>
      <c r="D679" s="58">
        <f t="shared" si="163"/>
        <v>4.3599999999999284</v>
      </c>
      <c r="E679" s="59">
        <f t="shared" si="156"/>
        <v>6.9598399999998941</v>
      </c>
      <c r="F679" s="50">
        <v>23.475000000000001</v>
      </c>
      <c r="G679" s="60">
        <f t="shared" si="157"/>
        <v>132.30377446399365</v>
      </c>
      <c r="H679" s="39">
        <f t="shared" si="158"/>
        <v>3.3009383733341411E+40</v>
      </c>
      <c r="I679" s="40">
        <f t="shared" si="159"/>
        <v>134.60000000000008</v>
      </c>
      <c r="J679" s="40">
        <v>673</v>
      </c>
      <c r="K679" s="47">
        <f t="shared" si="150"/>
        <v>3365</v>
      </c>
      <c r="L679" s="40">
        <v>1</v>
      </c>
      <c r="N679" s="41">
        <f t="shared" si="151"/>
        <v>3.6419878279858425E+36</v>
      </c>
      <c r="O679" s="41">
        <f t="shared" si="152"/>
        <v>1.225528904117236E+40</v>
      </c>
      <c r="P679" s="41">
        <f t="shared" si="153"/>
        <v>1.6504691866670704E+42</v>
      </c>
      <c r="Q679" s="41">
        <f t="shared" si="154"/>
        <v>23.895560882499488</v>
      </c>
      <c r="R679" s="45">
        <f t="shared" si="155"/>
        <v>134.67403185042986</v>
      </c>
    </row>
    <row r="680" spans="1:18">
      <c r="A680" s="58">
        <f t="shared" si="160"/>
        <v>0.77300000000000058</v>
      </c>
      <c r="B680" s="58">
        <f t="shared" si="161"/>
        <v>8.7299999999998565</v>
      </c>
      <c r="C680" s="58">
        <f t="shared" si="162"/>
        <v>4.3649999999999283</v>
      </c>
      <c r="D680" s="58">
        <f t="shared" si="163"/>
        <v>4.3649999999999283</v>
      </c>
      <c r="E680" s="59">
        <f t="shared" si="156"/>
        <v>6.9752899999998936</v>
      </c>
      <c r="F680" s="50">
        <v>23.475000000000001</v>
      </c>
      <c r="G680" s="60">
        <f t="shared" si="157"/>
        <v>132.90176981024359</v>
      </c>
      <c r="H680" s="39">
        <f t="shared" si="158"/>
        <v>3.7917824793955163E+40</v>
      </c>
      <c r="I680" s="40">
        <f t="shared" si="159"/>
        <v>134.80000000000007</v>
      </c>
      <c r="J680" s="40">
        <v>674</v>
      </c>
      <c r="K680" s="47">
        <f t="shared" si="150"/>
        <v>3370</v>
      </c>
      <c r="L680" s="40">
        <v>1</v>
      </c>
      <c r="N680" s="41">
        <f t="shared" si="151"/>
        <v>3.6419878279858425E+36</v>
      </c>
      <c r="O680" s="41">
        <f t="shared" si="152"/>
        <v>1.2273498980312289E+40</v>
      </c>
      <c r="P680" s="41">
        <f t="shared" si="153"/>
        <v>1.8958912396977582E+42</v>
      </c>
      <c r="Q680" s="41">
        <f t="shared" si="154"/>
        <v>27.284742882910994</v>
      </c>
      <c r="R680" s="45">
        <f t="shared" si="155"/>
        <v>154.47031386395395</v>
      </c>
    </row>
    <row r="681" spans="1:18">
      <c r="A681" s="58">
        <f t="shared" si="160"/>
        <v>0.77400000000000058</v>
      </c>
      <c r="B681" s="58">
        <f t="shared" si="161"/>
        <v>8.7399999999998563</v>
      </c>
      <c r="C681" s="58">
        <f t="shared" si="162"/>
        <v>4.3699999999999282</v>
      </c>
      <c r="D681" s="58">
        <f t="shared" si="163"/>
        <v>4.3699999999999282</v>
      </c>
      <c r="E681" s="59">
        <f t="shared" si="156"/>
        <v>6.9907599999998933</v>
      </c>
      <c r="F681" s="50">
        <v>23.475000000000001</v>
      </c>
      <c r="G681" s="60">
        <f t="shared" si="157"/>
        <v>133.50184464399356</v>
      </c>
      <c r="H681" s="39">
        <f t="shared" si="158"/>
        <v>4.3556142965882096E+40</v>
      </c>
      <c r="I681" s="40">
        <f t="shared" si="159"/>
        <v>135.00000000000006</v>
      </c>
      <c r="J681" s="40">
        <v>675</v>
      </c>
      <c r="K681" s="47">
        <f t="shared" si="150"/>
        <v>3375</v>
      </c>
      <c r="L681" s="40">
        <v>1</v>
      </c>
      <c r="N681" s="41">
        <f t="shared" si="151"/>
        <v>3.6419878279858425E+36</v>
      </c>
      <c r="O681" s="41">
        <f t="shared" si="152"/>
        <v>1.2291708919452218E+40</v>
      </c>
      <c r="P681" s="41">
        <f t="shared" si="153"/>
        <v>2.1778071482941049E+42</v>
      </c>
      <c r="Q681" s="41">
        <f t="shared" si="154"/>
        <v>31.15483720145577</v>
      </c>
      <c r="R681" s="45">
        <f t="shared" si="155"/>
        <v>177.17692166039018</v>
      </c>
    </row>
    <row r="682" spans="1:18">
      <c r="A682" s="58">
        <f t="shared" si="160"/>
        <v>0.77500000000000058</v>
      </c>
      <c r="B682" s="58">
        <f t="shared" si="161"/>
        <v>8.7499999999998561</v>
      </c>
      <c r="C682" s="58">
        <f t="shared" si="162"/>
        <v>4.3749999999999281</v>
      </c>
      <c r="D682" s="58">
        <f t="shared" si="163"/>
        <v>4.3749999999999281</v>
      </c>
      <c r="E682" s="59">
        <f t="shared" si="156"/>
        <v>7.0062499999998931</v>
      </c>
      <c r="F682" s="50">
        <v>23.475000000000001</v>
      </c>
      <c r="G682" s="60">
        <f t="shared" si="157"/>
        <v>134.10400390624355</v>
      </c>
      <c r="H682" s="39">
        <f t="shared" si="158"/>
        <v>5.0032869774924433E+40</v>
      </c>
      <c r="I682" s="40">
        <f t="shared" si="159"/>
        <v>135.20000000000007</v>
      </c>
      <c r="J682" s="40">
        <v>676</v>
      </c>
      <c r="K682" s="47">
        <f t="shared" si="150"/>
        <v>3380</v>
      </c>
      <c r="L682" s="40">
        <v>1</v>
      </c>
      <c r="N682" s="41">
        <f t="shared" si="151"/>
        <v>3.6419878279858425E+36</v>
      </c>
      <c r="O682" s="41">
        <f t="shared" si="152"/>
        <v>1.2309918858592148E+40</v>
      </c>
      <c r="P682" s="41">
        <f t="shared" si="153"/>
        <v>2.5016434887462217E+42</v>
      </c>
      <c r="Q682" s="41">
        <f t="shared" si="154"/>
        <v>35.574113316798204</v>
      </c>
      <c r="R682" s="45">
        <f t="shared" si="155"/>
        <v>203.22176916707377</v>
      </c>
    </row>
    <row r="683" spans="1:18">
      <c r="A683" s="58">
        <f t="shared" si="160"/>
        <v>0.77600000000000058</v>
      </c>
      <c r="B683" s="58">
        <f t="shared" si="161"/>
        <v>8.7599999999998559</v>
      </c>
      <c r="C683" s="58">
        <f t="shared" si="162"/>
        <v>4.379999999999928</v>
      </c>
      <c r="D683" s="58">
        <f t="shared" si="163"/>
        <v>4.379999999999928</v>
      </c>
      <c r="E683" s="59">
        <f t="shared" si="156"/>
        <v>7.021759999999893</v>
      </c>
      <c r="F683" s="50">
        <v>23.475000000000001</v>
      </c>
      <c r="G683" s="60">
        <f t="shared" si="157"/>
        <v>134.70825254399352</v>
      </c>
      <c r="H683" s="39">
        <f t="shared" si="158"/>
        <v>5.7472675206236565E+40</v>
      </c>
      <c r="I683" s="40">
        <f t="shared" si="159"/>
        <v>135.40000000000006</v>
      </c>
      <c r="J683" s="40">
        <v>677</v>
      </c>
      <c r="K683" s="47">
        <f t="shared" si="150"/>
        <v>3385</v>
      </c>
      <c r="L683" s="40">
        <v>1</v>
      </c>
      <c r="N683" s="41">
        <f t="shared" si="151"/>
        <v>3.6419878279858425E+36</v>
      </c>
      <c r="O683" s="41">
        <f t="shared" si="152"/>
        <v>1.2328128797732077E+40</v>
      </c>
      <c r="P683" s="41">
        <f t="shared" si="153"/>
        <v>2.8736337603118284E+42</v>
      </c>
      <c r="Q683" s="41">
        <f t="shared" si="154"/>
        <v>40.620536278390531</v>
      </c>
      <c r="R683" s="45">
        <f t="shared" si="155"/>
        <v>233.09569582372237</v>
      </c>
    </row>
    <row r="684" spans="1:18">
      <c r="A684" s="58">
        <f t="shared" si="160"/>
        <v>0.77700000000000058</v>
      </c>
      <c r="B684" s="58">
        <f t="shared" si="161"/>
        <v>8.7699999999998557</v>
      </c>
      <c r="C684" s="58">
        <f t="shared" si="162"/>
        <v>4.3849999999999278</v>
      </c>
      <c r="D684" s="58">
        <f t="shared" si="163"/>
        <v>4.3849999999999278</v>
      </c>
      <c r="E684" s="59">
        <f t="shared" si="156"/>
        <v>7.0372899999998921</v>
      </c>
      <c r="F684" s="50">
        <v>23.475000000000001</v>
      </c>
      <c r="G684" s="60">
        <f t="shared" si="157"/>
        <v>135.31459551024346</v>
      </c>
      <c r="H684" s="39">
        <f t="shared" si="158"/>
        <v>6.6018767466682832E+40</v>
      </c>
      <c r="I684" s="40">
        <f t="shared" si="159"/>
        <v>135.60000000000008</v>
      </c>
      <c r="J684" s="40">
        <v>678</v>
      </c>
      <c r="K684" s="47">
        <f t="shared" si="150"/>
        <v>3390</v>
      </c>
      <c r="L684" s="40">
        <v>1</v>
      </c>
      <c r="N684" s="41">
        <f t="shared" si="151"/>
        <v>3.6419878279858425E+36</v>
      </c>
      <c r="O684" s="41">
        <f t="shared" si="152"/>
        <v>1.2346338736872006E+40</v>
      </c>
      <c r="P684" s="41">
        <f t="shared" si="153"/>
        <v>3.3009383733341414E+42</v>
      </c>
      <c r="Q684" s="41">
        <f t="shared" si="154"/>
        <v>46.383144242051387</v>
      </c>
      <c r="R684" s="45">
        <f t="shared" si="155"/>
        <v>267.36172104819855</v>
      </c>
    </row>
    <row r="685" spans="1:18">
      <c r="A685" s="58">
        <f t="shared" si="160"/>
        <v>0.77800000000000058</v>
      </c>
      <c r="B685" s="58">
        <f t="shared" si="161"/>
        <v>8.7799999999998555</v>
      </c>
      <c r="C685" s="58">
        <f t="shared" si="162"/>
        <v>4.3899999999999277</v>
      </c>
      <c r="D685" s="58">
        <f t="shared" si="163"/>
        <v>4.3899999999999277</v>
      </c>
      <c r="E685" s="59">
        <f t="shared" si="156"/>
        <v>7.0528399999998923</v>
      </c>
      <c r="F685" s="50">
        <v>23.475000000000001</v>
      </c>
      <c r="G685" s="60">
        <f t="shared" si="157"/>
        <v>135.92303776399345</v>
      </c>
      <c r="H685" s="39">
        <f t="shared" si="158"/>
        <v>7.5835649587910355E+40</v>
      </c>
      <c r="I685" s="40">
        <f t="shared" si="159"/>
        <v>135.80000000000007</v>
      </c>
      <c r="J685" s="40">
        <v>679</v>
      </c>
      <c r="K685" s="47">
        <f t="shared" si="150"/>
        <v>3395</v>
      </c>
      <c r="L685" s="40">
        <v>1</v>
      </c>
      <c r="N685" s="41">
        <f t="shared" si="151"/>
        <v>3.6419878279858425E+36</v>
      </c>
      <c r="O685" s="41">
        <f t="shared" si="152"/>
        <v>1.2364548676011935E+40</v>
      </c>
      <c r="P685" s="41">
        <f t="shared" si="153"/>
        <v>3.7917824793955177E+42</v>
      </c>
      <c r="Q685" s="41">
        <f t="shared" si="154"/>
        <v>52.963621805032496</v>
      </c>
      <c r="R685" s="45">
        <f t="shared" si="155"/>
        <v>306.66565992431515</v>
      </c>
    </row>
    <row r="686" spans="1:18">
      <c r="A686" s="58">
        <f t="shared" si="160"/>
        <v>0.77900000000000058</v>
      </c>
      <c r="B686" s="58">
        <f t="shared" si="161"/>
        <v>8.7899999999998553</v>
      </c>
      <c r="C686" s="58">
        <f t="shared" si="162"/>
        <v>4.3949999999999276</v>
      </c>
      <c r="D686" s="58">
        <f t="shared" si="163"/>
        <v>4.3949999999999276</v>
      </c>
      <c r="E686" s="59">
        <f t="shared" si="156"/>
        <v>7.0684099999998917</v>
      </c>
      <c r="F686" s="50">
        <v>23.475000000000001</v>
      </c>
      <c r="G686" s="60">
        <f t="shared" si="157"/>
        <v>136.53358427024341</v>
      </c>
      <c r="H686" s="39">
        <f t="shared" si="158"/>
        <v>8.7112285931764193E+40</v>
      </c>
      <c r="I686" s="40">
        <f t="shared" si="159"/>
        <v>136.00000000000006</v>
      </c>
      <c r="J686" s="40">
        <v>680</v>
      </c>
      <c r="K686" s="47">
        <f t="shared" si="150"/>
        <v>3400</v>
      </c>
      <c r="L686" s="40">
        <v>4</v>
      </c>
      <c r="N686" s="41">
        <f t="shared" si="151"/>
        <v>1.456795131194337E+37</v>
      </c>
      <c r="O686" s="41">
        <f t="shared" si="152"/>
        <v>4.9531034460607458E+40</v>
      </c>
      <c r="P686" s="41">
        <f t="shared" si="153"/>
        <v>4.3556142965882098E+42</v>
      </c>
      <c r="Q686" s="41">
        <f t="shared" si="154"/>
        <v>15.119524245577178</v>
      </c>
      <c r="R686" s="45">
        <f t="shared" si="155"/>
        <v>87.93707508879659</v>
      </c>
    </row>
    <row r="687" spans="1:18">
      <c r="A687" s="58">
        <f t="shared" si="160"/>
        <v>0.78000000000000058</v>
      </c>
      <c r="B687" s="58">
        <f t="shared" si="161"/>
        <v>8.799999999999855</v>
      </c>
      <c r="C687" s="58">
        <f t="shared" si="162"/>
        <v>4.3999999999999275</v>
      </c>
      <c r="D687" s="58">
        <f t="shared" si="163"/>
        <v>4.3999999999999275</v>
      </c>
      <c r="E687" s="59">
        <f t="shared" si="156"/>
        <v>7.0839999999998922</v>
      </c>
      <c r="F687" s="50">
        <v>23.475000000000001</v>
      </c>
      <c r="G687" s="60">
        <f t="shared" si="157"/>
        <v>137.14623999999338</v>
      </c>
      <c r="H687" s="39">
        <f t="shared" si="158"/>
        <v>1.000657395498489E+41</v>
      </c>
      <c r="I687" s="40">
        <f t="shared" si="159"/>
        <v>136.20000000000007</v>
      </c>
      <c r="J687" s="40">
        <v>681</v>
      </c>
      <c r="K687" s="47">
        <f t="shared" si="150"/>
        <v>3405</v>
      </c>
      <c r="L687" s="40">
        <v>1</v>
      </c>
      <c r="N687" s="41">
        <f t="shared" si="151"/>
        <v>1.456795131194337E+37</v>
      </c>
      <c r="O687" s="41">
        <f t="shared" si="152"/>
        <v>4.9603874217167175E+40</v>
      </c>
      <c r="P687" s="41">
        <f t="shared" si="153"/>
        <v>5.0032869774924452E+42</v>
      </c>
      <c r="Q687" s="41">
        <f t="shared" si="154"/>
        <v>17.264798406590334</v>
      </c>
      <c r="R687" s="45">
        <f t="shared" si="155"/>
        <v>100.86484284650655</v>
      </c>
    </row>
    <row r="688" spans="1:18">
      <c r="A688" s="58">
        <f t="shared" si="160"/>
        <v>0.78100000000000058</v>
      </c>
      <c r="B688" s="58">
        <f t="shared" si="161"/>
        <v>8.8099999999998548</v>
      </c>
      <c r="C688" s="58">
        <f t="shared" si="162"/>
        <v>4.4049999999999274</v>
      </c>
      <c r="D688" s="58">
        <f t="shared" si="163"/>
        <v>4.4049999999999274</v>
      </c>
      <c r="E688" s="59">
        <f t="shared" si="156"/>
        <v>7.099609999999891</v>
      </c>
      <c r="F688" s="50">
        <v>23.475000000000001</v>
      </c>
      <c r="G688" s="60">
        <f t="shared" si="157"/>
        <v>137.76100993024335</v>
      </c>
      <c r="H688" s="39">
        <f t="shared" si="158"/>
        <v>1.1494535041247317E+41</v>
      </c>
      <c r="I688" s="40">
        <f t="shared" si="159"/>
        <v>136.40000000000006</v>
      </c>
      <c r="J688" s="40">
        <v>682</v>
      </c>
      <c r="K688" s="47">
        <f t="shared" si="150"/>
        <v>3410</v>
      </c>
      <c r="L688" s="40">
        <v>1</v>
      </c>
      <c r="N688" s="41">
        <f t="shared" si="151"/>
        <v>1.456795131194337E+37</v>
      </c>
      <c r="O688" s="41">
        <f t="shared" si="152"/>
        <v>4.9676713973726892E+40</v>
      </c>
      <c r="P688" s="41">
        <f t="shared" si="153"/>
        <v>5.747267520623658E+42</v>
      </c>
      <c r="Q688" s="41">
        <f t="shared" si="154"/>
        <v>19.714593904218415</v>
      </c>
      <c r="R688" s="45">
        <f t="shared" si="155"/>
        <v>115.69339154887103</v>
      </c>
    </row>
    <row r="689" spans="1:18">
      <c r="A689" s="58">
        <f t="shared" si="160"/>
        <v>0.78200000000000058</v>
      </c>
      <c r="B689" s="58">
        <f t="shared" si="161"/>
        <v>8.8199999999998546</v>
      </c>
      <c r="C689" s="58">
        <f t="shared" si="162"/>
        <v>4.4099999999999273</v>
      </c>
      <c r="D689" s="58">
        <f t="shared" si="163"/>
        <v>4.4099999999999273</v>
      </c>
      <c r="E689" s="59">
        <f t="shared" si="156"/>
        <v>7.1152399999998908</v>
      </c>
      <c r="F689" s="50">
        <v>23.475000000000001</v>
      </c>
      <c r="G689" s="60">
        <f t="shared" si="157"/>
        <v>138.3778990439933</v>
      </c>
      <c r="H689" s="39">
        <f t="shared" si="158"/>
        <v>1.3203753493336572E+41</v>
      </c>
      <c r="I689" s="40">
        <f t="shared" si="159"/>
        <v>136.60000000000005</v>
      </c>
      <c r="J689" s="40">
        <v>683</v>
      </c>
      <c r="K689" s="47">
        <f t="shared" si="150"/>
        <v>3415</v>
      </c>
      <c r="L689" s="40">
        <v>1</v>
      </c>
      <c r="N689" s="41">
        <f t="shared" si="151"/>
        <v>1.456795131194337E+37</v>
      </c>
      <c r="O689" s="41">
        <f t="shared" si="152"/>
        <v>4.9749553730286609E+40</v>
      </c>
      <c r="P689" s="41">
        <f t="shared" si="153"/>
        <v>6.6018767466682866E+42</v>
      </c>
      <c r="Q689" s="41">
        <f t="shared" si="154"/>
        <v>22.512156078689102</v>
      </c>
      <c r="R689" s="45">
        <f t="shared" si="155"/>
        <v>132.70223050562132</v>
      </c>
    </row>
    <row r="690" spans="1:18">
      <c r="A690" s="58">
        <f t="shared" si="160"/>
        <v>0.78300000000000058</v>
      </c>
      <c r="B690" s="58">
        <f t="shared" si="161"/>
        <v>8.8299999999998544</v>
      </c>
      <c r="C690" s="58">
        <f t="shared" si="162"/>
        <v>4.4149999999999272</v>
      </c>
      <c r="D690" s="58">
        <f t="shared" si="163"/>
        <v>4.4149999999999272</v>
      </c>
      <c r="E690" s="59">
        <f t="shared" si="156"/>
        <v>7.1308899999998907</v>
      </c>
      <c r="F690" s="50">
        <v>23.475000000000001</v>
      </c>
      <c r="G690" s="60">
        <f t="shared" si="157"/>
        <v>138.99691233024328</v>
      </c>
      <c r="H690" s="39">
        <f t="shared" si="158"/>
        <v>1.5167129917582075E+41</v>
      </c>
      <c r="I690" s="40">
        <f t="shared" si="159"/>
        <v>136.80000000000007</v>
      </c>
      <c r="J690" s="40">
        <v>684</v>
      </c>
      <c r="K690" s="47">
        <f t="shared" si="150"/>
        <v>3420</v>
      </c>
      <c r="L690" s="40">
        <v>1</v>
      </c>
      <c r="N690" s="41">
        <f t="shared" si="151"/>
        <v>1.456795131194337E+37</v>
      </c>
      <c r="O690" s="41">
        <f t="shared" si="152"/>
        <v>4.9822393486846326E+40</v>
      </c>
      <c r="P690" s="41">
        <f t="shared" si="153"/>
        <v>7.5835649587910378E+42</v>
      </c>
      <c r="Q690" s="41">
        <f t="shared" si="154"/>
        <v>25.706874169608454</v>
      </c>
      <c r="R690" s="45">
        <f t="shared" si="155"/>
        <v>152.21197594196641</v>
      </c>
    </row>
    <row r="691" spans="1:18">
      <c r="A691" s="58">
        <f t="shared" si="160"/>
        <v>0.78400000000000059</v>
      </c>
      <c r="B691" s="58">
        <f t="shared" si="161"/>
        <v>8.8399999999998542</v>
      </c>
      <c r="C691" s="58">
        <f t="shared" si="162"/>
        <v>4.4199999999999271</v>
      </c>
      <c r="D691" s="58">
        <f t="shared" si="163"/>
        <v>4.4199999999999271</v>
      </c>
      <c r="E691" s="59">
        <f t="shared" si="156"/>
        <v>7.1465599999998899</v>
      </c>
      <c r="F691" s="50">
        <v>23.475000000000001</v>
      </c>
      <c r="G691" s="60">
        <f t="shared" si="157"/>
        <v>139.61805478399324</v>
      </c>
      <c r="H691" s="39">
        <f t="shared" si="158"/>
        <v>1.7422457186352842E+41</v>
      </c>
      <c r="I691" s="40">
        <f t="shared" si="159"/>
        <v>137.00000000000006</v>
      </c>
      <c r="J691" s="40">
        <v>685</v>
      </c>
      <c r="K691" s="47">
        <f t="shared" si="150"/>
        <v>3425</v>
      </c>
      <c r="L691" s="40">
        <v>1</v>
      </c>
      <c r="N691" s="41">
        <f t="shared" si="151"/>
        <v>1.456795131194337E+37</v>
      </c>
      <c r="O691" s="41">
        <f t="shared" si="152"/>
        <v>4.9895233243406042E+40</v>
      </c>
      <c r="P691" s="41">
        <f t="shared" si="153"/>
        <v>8.7112285931764208E+42</v>
      </c>
      <c r="Q691" s="41">
        <f t="shared" si="154"/>
        <v>29.355154546017246</v>
      </c>
      <c r="R691" s="45">
        <f t="shared" si="155"/>
        <v>174.59039725658889</v>
      </c>
    </row>
    <row r="692" spans="1:18">
      <c r="A692" s="58">
        <f t="shared" si="160"/>
        <v>0.78500000000000059</v>
      </c>
      <c r="B692" s="58">
        <f t="shared" si="161"/>
        <v>8.849999999999854</v>
      </c>
      <c r="C692" s="58">
        <f t="shared" si="162"/>
        <v>4.424999999999927</v>
      </c>
      <c r="D692" s="58">
        <f t="shared" si="163"/>
        <v>4.424999999999927</v>
      </c>
      <c r="E692" s="59">
        <f t="shared" si="156"/>
        <v>7.1622499999998901</v>
      </c>
      <c r="F692" s="50">
        <v>23.475000000000001</v>
      </c>
      <c r="G692" s="60">
        <f t="shared" si="157"/>
        <v>140.24133140624321</v>
      </c>
      <c r="H692" s="39">
        <f t="shared" si="158"/>
        <v>2.0013147909969785E+41</v>
      </c>
      <c r="I692" s="40">
        <f t="shared" si="159"/>
        <v>137.20000000000007</v>
      </c>
      <c r="J692" s="40">
        <v>686</v>
      </c>
      <c r="K692" s="47">
        <f t="shared" si="150"/>
        <v>3430</v>
      </c>
      <c r="L692" s="40">
        <v>1</v>
      </c>
      <c r="N692" s="41">
        <f t="shared" si="151"/>
        <v>1.456795131194337E+37</v>
      </c>
      <c r="O692" s="41">
        <f t="shared" si="152"/>
        <v>4.9968072999965759E+40</v>
      </c>
      <c r="P692" s="41">
        <f t="shared" si="153"/>
        <v>1.0006573954984893E+43</v>
      </c>
      <c r="Q692" s="41">
        <f t="shared" si="154"/>
        <v>33.521418098755227</v>
      </c>
      <c r="R692" s="45">
        <f t="shared" si="155"/>
        <v>200.25935270691247</v>
      </c>
    </row>
    <row r="693" spans="1:18">
      <c r="A693" s="58">
        <f t="shared" si="160"/>
        <v>0.78600000000000059</v>
      </c>
      <c r="B693" s="58">
        <f t="shared" si="161"/>
        <v>8.8599999999998538</v>
      </c>
      <c r="C693" s="58">
        <f t="shared" si="162"/>
        <v>4.4299999999999269</v>
      </c>
      <c r="D693" s="58">
        <f t="shared" si="163"/>
        <v>4.4299999999999269</v>
      </c>
      <c r="E693" s="59">
        <f t="shared" si="156"/>
        <v>7.1779599999998895</v>
      </c>
      <c r="F693" s="50">
        <v>23.475000000000001</v>
      </c>
      <c r="G693" s="60">
        <f t="shared" si="157"/>
        <v>140.86674720399319</v>
      </c>
      <c r="H693" s="39">
        <f t="shared" si="158"/>
        <v>2.2989070082494641E+41</v>
      </c>
      <c r="I693" s="40">
        <f t="shared" si="159"/>
        <v>137.40000000000006</v>
      </c>
      <c r="J693" s="40">
        <v>687</v>
      </c>
      <c r="K693" s="47">
        <f t="shared" ref="K693:K756" si="164">L$4*J693</f>
        <v>3435</v>
      </c>
      <c r="L693" s="40">
        <v>1</v>
      </c>
      <c r="N693" s="41">
        <f t="shared" ref="N693:N756" si="165">L693*N692</f>
        <v>1.456795131194337E+37</v>
      </c>
      <c r="O693" s="41">
        <f t="shared" ref="O693:O756" si="166">K693*N693</f>
        <v>5.0040912756525476E+40</v>
      </c>
      <c r="P693" s="41">
        <f t="shared" ref="P693:P756" si="167">R$4*POWER($I$1,J693)</f>
        <v>1.1494535041247321E+43</v>
      </c>
      <c r="Q693" s="41">
        <f t="shared" ref="Q693:Q756" si="168">(R693/G693)*F693</f>
        <v>38.27923945649588</v>
      </c>
      <c r="R693" s="45">
        <f t="shared" ref="R693:R756" si="169">P693/(K693*L693*N692)</f>
        <v>229.70274537505117</v>
      </c>
    </row>
    <row r="694" spans="1:18">
      <c r="A694" s="58">
        <f t="shared" si="160"/>
        <v>0.78700000000000059</v>
      </c>
      <c r="B694" s="58">
        <f t="shared" si="161"/>
        <v>8.8699999999998536</v>
      </c>
      <c r="C694" s="58">
        <f t="shared" si="162"/>
        <v>4.4349999999999268</v>
      </c>
      <c r="D694" s="58">
        <f t="shared" si="163"/>
        <v>4.4349999999999268</v>
      </c>
      <c r="E694" s="59">
        <f t="shared" si="156"/>
        <v>7.1936899999998891</v>
      </c>
      <c r="F694" s="50">
        <v>23.475000000000001</v>
      </c>
      <c r="G694" s="60">
        <f t="shared" si="157"/>
        <v>141.49430719024315</v>
      </c>
      <c r="H694" s="39">
        <f t="shared" si="158"/>
        <v>2.6407506986673148E+41</v>
      </c>
      <c r="I694" s="40">
        <f t="shared" si="159"/>
        <v>137.60000000000005</v>
      </c>
      <c r="J694" s="40">
        <v>688</v>
      </c>
      <c r="K694" s="47">
        <f t="shared" si="164"/>
        <v>3440</v>
      </c>
      <c r="L694" s="40">
        <v>1</v>
      </c>
      <c r="N694" s="41">
        <f t="shared" si="165"/>
        <v>1.456795131194337E+37</v>
      </c>
      <c r="O694" s="41">
        <f t="shared" si="166"/>
        <v>5.0113752513085193E+40</v>
      </c>
      <c r="P694" s="41">
        <f t="shared" si="167"/>
        <v>1.3203753493336573E+43</v>
      </c>
      <c r="Q694" s="41">
        <f t="shared" si="168"/>
        <v>43.712648200024866</v>
      </c>
      <c r="R694" s="45">
        <f t="shared" si="169"/>
        <v>263.47564952133536</v>
      </c>
    </row>
    <row r="695" spans="1:18">
      <c r="A695" s="58">
        <f t="shared" si="160"/>
        <v>0.78800000000000059</v>
      </c>
      <c r="B695" s="58">
        <f t="shared" si="161"/>
        <v>8.8799999999998533</v>
      </c>
      <c r="C695" s="58">
        <f t="shared" si="162"/>
        <v>4.4399999999999267</v>
      </c>
      <c r="D695" s="58">
        <f t="shared" si="163"/>
        <v>4.4399999999999267</v>
      </c>
      <c r="E695" s="59">
        <f t="shared" si="156"/>
        <v>7.2094399999998897</v>
      </c>
      <c r="F695" s="50">
        <v>23.475000000000001</v>
      </c>
      <c r="G695" s="60">
        <f t="shared" si="157"/>
        <v>142.12401638399314</v>
      </c>
      <c r="H695" s="39">
        <f t="shared" si="158"/>
        <v>3.0334259835164161E+41</v>
      </c>
      <c r="I695" s="40">
        <f t="shared" si="159"/>
        <v>137.80000000000007</v>
      </c>
      <c r="J695" s="40">
        <v>689</v>
      </c>
      <c r="K695" s="47">
        <f t="shared" si="164"/>
        <v>3445</v>
      </c>
      <c r="L695" s="40">
        <v>1</v>
      </c>
      <c r="N695" s="41">
        <f t="shared" si="165"/>
        <v>1.456795131194337E+37</v>
      </c>
      <c r="O695" s="41">
        <f t="shared" si="166"/>
        <v>5.018659226964491E+40</v>
      </c>
      <c r="P695" s="41">
        <f t="shared" si="167"/>
        <v>1.5167129917582081E+43</v>
      </c>
      <c r="Q695" s="41">
        <f t="shared" si="168"/>
        <v>49.917615120312647</v>
      </c>
      <c r="R695" s="45">
        <f t="shared" si="169"/>
        <v>302.21477951902779</v>
      </c>
    </row>
    <row r="696" spans="1:18">
      <c r="A696" s="58">
        <f t="shared" si="160"/>
        <v>0.78900000000000059</v>
      </c>
      <c r="B696" s="58">
        <f t="shared" si="161"/>
        <v>8.8899999999998531</v>
      </c>
      <c r="C696" s="58">
        <f t="shared" si="162"/>
        <v>4.4449999999999266</v>
      </c>
      <c r="D696" s="58">
        <f t="shared" si="163"/>
        <v>4.4449999999999266</v>
      </c>
      <c r="E696" s="59">
        <f t="shared" si="156"/>
        <v>7.2252099999998887</v>
      </c>
      <c r="F696" s="50">
        <v>23.475000000000001</v>
      </c>
      <c r="G696" s="60">
        <f t="shared" si="157"/>
        <v>142.75587981024307</v>
      </c>
      <c r="H696" s="39">
        <f t="shared" si="158"/>
        <v>3.48449143727057E+41</v>
      </c>
      <c r="I696" s="40">
        <f t="shared" si="159"/>
        <v>138.00000000000006</v>
      </c>
      <c r="J696" s="40">
        <v>690</v>
      </c>
      <c r="K696" s="47">
        <f t="shared" si="164"/>
        <v>3450</v>
      </c>
      <c r="L696" s="40">
        <v>4</v>
      </c>
      <c r="N696" s="41">
        <f t="shared" si="165"/>
        <v>5.827180524777348E+37</v>
      </c>
      <c r="O696" s="41">
        <f t="shared" si="166"/>
        <v>2.0103772810481851E+41</v>
      </c>
      <c r="P696" s="41">
        <f t="shared" si="167"/>
        <v>1.7422457186352849E+43</v>
      </c>
      <c r="Q696" s="41">
        <f t="shared" si="168"/>
        <v>14.250937461406638</v>
      </c>
      <c r="R696" s="45">
        <f t="shared" si="169"/>
        <v>86.662624725190895</v>
      </c>
    </row>
    <row r="697" spans="1:18">
      <c r="A697" s="58">
        <f t="shared" si="160"/>
        <v>0.79000000000000059</v>
      </c>
      <c r="B697" s="58">
        <f t="shared" si="161"/>
        <v>8.8999999999998529</v>
      </c>
      <c r="C697" s="58">
        <f t="shared" si="162"/>
        <v>4.4499999999999265</v>
      </c>
      <c r="D697" s="58">
        <f t="shared" si="163"/>
        <v>4.4499999999999265</v>
      </c>
      <c r="E697" s="59">
        <f t="shared" si="156"/>
        <v>7.2409999999998877</v>
      </c>
      <c r="F697" s="50">
        <v>23.475000000000001</v>
      </c>
      <c r="G697" s="60">
        <f t="shared" si="157"/>
        <v>143.38990249999301</v>
      </c>
      <c r="H697" s="39">
        <f t="shared" si="158"/>
        <v>4.0026295819939585E+41</v>
      </c>
      <c r="I697" s="40">
        <f t="shared" si="159"/>
        <v>138.20000000000007</v>
      </c>
      <c r="J697" s="40">
        <v>691</v>
      </c>
      <c r="K697" s="47">
        <f t="shared" si="164"/>
        <v>3455</v>
      </c>
      <c r="L697" s="40">
        <v>1</v>
      </c>
      <c r="N697" s="41">
        <f t="shared" si="165"/>
        <v>5.827180524777348E+37</v>
      </c>
      <c r="O697" s="41">
        <f t="shared" si="166"/>
        <v>2.0132908713105737E+41</v>
      </c>
      <c r="P697" s="41">
        <f t="shared" si="167"/>
        <v>2.0013147909969793E+43</v>
      </c>
      <c r="Q697" s="41">
        <f t="shared" si="168"/>
        <v>16.274059977386433</v>
      </c>
      <c r="R697" s="45">
        <f t="shared" si="169"/>
        <v>99.405149028178002</v>
      </c>
    </row>
    <row r="698" spans="1:18">
      <c r="A698" s="58">
        <f t="shared" si="160"/>
        <v>0.79100000000000059</v>
      </c>
      <c r="B698" s="58">
        <f t="shared" si="161"/>
        <v>8.9099999999998527</v>
      </c>
      <c r="C698" s="58">
        <f t="shared" si="162"/>
        <v>4.4549999999999264</v>
      </c>
      <c r="D698" s="58">
        <f t="shared" si="163"/>
        <v>4.4549999999999264</v>
      </c>
      <c r="E698" s="59">
        <f t="shared" si="156"/>
        <v>7.2568099999998887</v>
      </c>
      <c r="F698" s="50">
        <v>23.475000000000001</v>
      </c>
      <c r="G698" s="60">
        <f t="shared" si="157"/>
        <v>144.02608949024304</v>
      </c>
      <c r="H698" s="39">
        <f t="shared" si="158"/>
        <v>4.5978140164989298E+41</v>
      </c>
      <c r="I698" s="40">
        <f t="shared" si="159"/>
        <v>138.40000000000006</v>
      </c>
      <c r="J698" s="40">
        <v>692</v>
      </c>
      <c r="K698" s="47">
        <f t="shared" si="164"/>
        <v>3460</v>
      </c>
      <c r="L698" s="40">
        <v>1</v>
      </c>
      <c r="N698" s="41">
        <f t="shared" si="165"/>
        <v>5.827180524777348E+37</v>
      </c>
      <c r="O698" s="41">
        <f t="shared" si="166"/>
        <v>2.0162044615729624E+41</v>
      </c>
      <c r="P698" s="41">
        <f t="shared" si="167"/>
        <v>2.2989070082494647E+43</v>
      </c>
      <c r="Q698" s="41">
        <f t="shared" si="168"/>
        <v>18.584516402946043</v>
      </c>
      <c r="R698" s="45">
        <f t="shared" si="169"/>
        <v>114.02152172880071</v>
      </c>
    </row>
    <row r="699" spans="1:18">
      <c r="A699" s="58">
        <f t="shared" si="160"/>
        <v>0.79200000000000059</v>
      </c>
      <c r="B699" s="58">
        <f t="shared" si="161"/>
        <v>8.9199999999998525</v>
      </c>
      <c r="C699" s="58">
        <f t="shared" si="162"/>
        <v>4.4599999999999262</v>
      </c>
      <c r="D699" s="58">
        <f t="shared" si="163"/>
        <v>4.4599999999999262</v>
      </c>
      <c r="E699" s="59">
        <f t="shared" si="156"/>
        <v>7.2726399999998881</v>
      </c>
      <c r="F699" s="50">
        <v>23.475000000000001</v>
      </c>
      <c r="G699" s="60">
        <f t="shared" si="157"/>
        <v>144.66444582399296</v>
      </c>
      <c r="H699" s="39">
        <f t="shared" si="158"/>
        <v>5.281501397334632E+41</v>
      </c>
      <c r="I699" s="40">
        <f t="shared" si="159"/>
        <v>138.60000000000008</v>
      </c>
      <c r="J699" s="40">
        <v>693</v>
      </c>
      <c r="K699" s="47">
        <f t="shared" si="164"/>
        <v>3465</v>
      </c>
      <c r="L699" s="40">
        <v>1</v>
      </c>
      <c r="N699" s="41">
        <f t="shared" si="165"/>
        <v>5.827180524777348E+37</v>
      </c>
      <c r="O699" s="41">
        <f t="shared" si="166"/>
        <v>2.0191180518353511E+41</v>
      </c>
      <c r="P699" s="41">
        <f t="shared" si="167"/>
        <v>2.6407506986673161E+43</v>
      </c>
      <c r="Q699" s="41">
        <f t="shared" si="168"/>
        <v>21.223132478292328</v>
      </c>
      <c r="R699" s="45">
        <f t="shared" si="169"/>
        <v>130.78733540453018</v>
      </c>
    </row>
    <row r="700" spans="1:18">
      <c r="A700" s="58">
        <f t="shared" si="160"/>
        <v>0.79300000000000059</v>
      </c>
      <c r="B700" s="58">
        <f t="shared" si="161"/>
        <v>8.9299999999998523</v>
      </c>
      <c r="C700" s="58">
        <f t="shared" si="162"/>
        <v>4.4649999999999261</v>
      </c>
      <c r="D700" s="58">
        <f t="shared" si="163"/>
        <v>4.4649999999999261</v>
      </c>
      <c r="E700" s="59">
        <f t="shared" si="156"/>
        <v>7.2884899999998876</v>
      </c>
      <c r="F700" s="50">
        <v>23.475000000000001</v>
      </c>
      <c r="G700" s="60">
        <f t="shared" si="157"/>
        <v>145.30497655024297</v>
      </c>
      <c r="H700" s="39">
        <f t="shared" si="158"/>
        <v>6.066851967032833E+41</v>
      </c>
      <c r="I700" s="40">
        <f t="shared" si="159"/>
        <v>138.80000000000007</v>
      </c>
      <c r="J700" s="40">
        <v>694</v>
      </c>
      <c r="K700" s="47">
        <f t="shared" si="164"/>
        <v>3470</v>
      </c>
      <c r="L700" s="40">
        <v>1</v>
      </c>
      <c r="N700" s="41">
        <f t="shared" si="165"/>
        <v>5.827180524777348E+37</v>
      </c>
      <c r="O700" s="41">
        <f t="shared" si="166"/>
        <v>2.0220316420977398E+41</v>
      </c>
      <c r="P700" s="41">
        <f t="shared" si="167"/>
        <v>3.0334259835164166E+43</v>
      </c>
      <c r="Q700" s="41">
        <f t="shared" si="168"/>
        <v>24.236537047940104</v>
      </c>
      <c r="R700" s="45">
        <f t="shared" si="169"/>
        <v>150.01871980447419</v>
      </c>
    </row>
    <row r="701" spans="1:18">
      <c r="A701" s="58">
        <f t="shared" si="160"/>
        <v>0.79400000000000059</v>
      </c>
      <c r="B701" s="58">
        <f t="shared" si="161"/>
        <v>8.9399999999998521</v>
      </c>
      <c r="C701" s="58">
        <f t="shared" si="162"/>
        <v>4.469999999999926</v>
      </c>
      <c r="D701" s="58">
        <f t="shared" si="163"/>
        <v>4.469999999999926</v>
      </c>
      <c r="E701" s="59">
        <f t="shared" si="156"/>
        <v>7.3043599999998872</v>
      </c>
      <c r="F701" s="50">
        <v>23.475000000000001</v>
      </c>
      <c r="G701" s="60">
        <f t="shared" si="157"/>
        <v>145.94768672399292</v>
      </c>
      <c r="H701" s="39">
        <f t="shared" si="158"/>
        <v>6.9689828745411431E+41</v>
      </c>
      <c r="I701" s="40">
        <f t="shared" si="159"/>
        <v>139.00000000000006</v>
      </c>
      <c r="J701" s="40">
        <v>695</v>
      </c>
      <c r="K701" s="47">
        <f t="shared" si="164"/>
        <v>3475</v>
      </c>
      <c r="L701" s="40">
        <v>1</v>
      </c>
      <c r="N701" s="41">
        <f t="shared" si="165"/>
        <v>5.827180524777348E+37</v>
      </c>
      <c r="O701" s="41">
        <f t="shared" si="166"/>
        <v>2.0249452323601284E+41</v>
      </c>
      <c r="P701" s="41">
        <f t="shared" si="167"/>
        <v>3.4844914372705718E+43</v>
      </c>
      <c r="Q701" s="41">
        <f t="shared" si="168"/>
        <v>27.677987267025145</v>
      </c>
      <c r="R701" s="45">
        <f t="shared" si="169"/>
        <v>172.07830520973167</v>
      </c>
    </row>
    <row r="702" spans="1:18">
      <c r="A702" s="58">
        <f t="shared" si="160"/>
        <v>0.7950000000000006</v>
      </c>
      <c r="B702" s="58">
        <f t="shared" si="161"/>
        <v>8.9499999999998519</v>
      </c>
      <c r="C702" s="58">
        <f t="shared" si="162"/>
        <v>4.4749999999999259</v>
      </c>
      <c r="D702" s="58">
        <f t="shared" si="163"/>
        <v>4.4749999999999259</v>
      </c>
      <c r="E702" s="59">
        <f t="shared" si="156"/>
        <v>7.3202499999998869</v>
      </c>
      <c r="F702" s="50">
        <v>23.475000000000001</v>
      </c>
      <c r="G702" s="60">
        <f t="shared" si="157"/>
        <v>146.59258140624289</v>
      </c>
      <c r="H702" s="39">
        <f t="shared" si="158"/>
        <v>8.00525916398792E+41</v>
      </c>
      <c r="I702" s="40">
        <f t="shared" si="159"/>
        <v>139.20000000000007</v>
      </c>
      <c r="J702" s="40">
        <v>696</v>
      </c>
      <c r="K702" s="47">
        <f t="shared" si="164"/>
        <v>3480</v>
      </c>
      <c r="L702" s="40">
        <v>1</v>
      </c>
      <c r="N702" s="41">
        <f t="shared" si="165"/>
        <v>5.827180524777348E+37</v>
      </c>
      <c r="O702" s="41">
        <f t="shared" si="166"/>
        <v>2.0278588226225171E+41</v>
      </c>
      <c r="P702" s="41">
        <f t="shared" si="167"/>
        <v>4.0026295819939601E+43</v>
      </c>
      <c r="Q702" s="41">
        <f t="shared" si="168"/>
        <v>31.608311199315025</v>
      </c>
      <c r="R702" s="45">
        <f t="shared" si="169"/>
        <v>197.38206315652593</v>
      </c>
    </row>
    <row r="703" spans="1:18">
      <c r="A703" s="58">
        <f t="shared" si="160"/>
        <v>0.7960000000000006</v>
      </c>
      <c r="B703" s="58">
        <f t="shared" si="161"/>
        <v>8.9599999999998516</v>
      </c>
      <c r="C703" s="58">
        <f t="shared" si="162"/>
        <v>4.4799999999999258</v>
      </c>
      <c r="D703" s="58">
        <f t="shared" si="163"/>
        <v>4.4799999999999258</v>
      </c>
      <c r="E703" s="59">
        <f t="shared" si="156"/>
        <v>7.3361599999998868</v>
      </c>
      <c r="F703" s="50">
        <v>23.475000000000001</v>
      </c>
      <c r="G703" s="60">
        <f t="shared" si="157"/>
        <v>147.23966566399284</v>
      </c>
      <c r="H703" s="39">
        <f t="shared" si="158"/>
        <v>9.1956280329978659E+41</v>
      </c>
      <c r="I703" s="40">
        <f t="shared" si="159"/>
        <v>139.40000000000006</v>
      </c>
      <c r="J703" s="40">
        <v>697</v>
      </c>
      <c r="K703" s="47">
        <f t="shared" si="164"/>
        <v>3485</v>
      </c>
      <c r="L703" s="40">
        <v>1</v>
      </c>
      <c r="N703" s="41">
        <f t="shared" si="165"/>
        <v>5.827180524777348E+37</v>
      </c>
      <c r="O703" s="41">
        <f t="shared" si="166"/>
        <v>2.0307724128849058E+41</v>
      </c>
      <c r="P703" s="41">
        <f t="shared" si="167"/>
        <v>4.5978140164989334E+43</v>
      </c>
      <c r="Q703" s="41">
        <f t="shared" si="168"/>
        <v>36.096984513277761</v>
      </c>
      <c r="R703" s="45">
        <f t="shared" si="169"/>
        <v>226.4071536193118</v>
      </c>
    </row>
    <row r="704" spans="1:18">
      <c r="A704" s="58">
        <f t="shared" si="160"/>
        <v>0.7970000000000006</v>
      </c>
      <c r="B704" s="58">
        <f t="shared" si="161"/>
        <v>8.9699999999998514</v>
      </c>
      <c r="C704" s="58">
        <f t="shared" si="162"/>
        <v>4.4849999999999257</v>
      </c>
      <c r="D704" s="58">
        <f t="shared" si="163"/>
        <v>4.4849999999999257</v>
      </c>
      <c r="E704" s="59">
        <f t="shared" si="156"/>
        <v>7.3520899999998868</v>
      </c>
      <c r="F704" s="50">
        <v>23.475000000000001</v>
      </c>
      <c r="G704" s="60">
        <f t="shared" si="157"/>
        <v>147.88894457024281</v>
      </c>
      <c r="H704" s="39">
        <f t="shared" si="158"/>
        <v>1.0563002794669265E+42</v>
      </c>
      <c r="I704" s="40">
        <f t="shared" si="159"/>
        <v>139.60000000000008</v>
      </c>
      <c r="J704" s="40">
        <v>698</v>
      </c>
      <c r="K704" s="47">
        <f t="shared" si="164"/>
        <v>3490</v>
      </c>
      <c r="L704" s="40">
        <v>1</v>
      </c>
      <c r="N704" s="41">
        <f t="shared" si="165"/>
        <v>5.827180524777348E+37</v>
      </c>
      <c r="O704" s="41">
        <f t="shared" si="166"/>
        <v>2.0336860031472945E+41</v>
      </c>
      <c r="P704" s="41">
        <f t="shared" si="167"/>
        <v>5.2815013973346332E+43</v>
      </c>
      <c r="Q704" s="41">
        <f t="shared" si="168"/>
        <v>41.223360361010549</v>
      </c>
      <c r="R704" s="45">
        <f t="shared" si="169"/>
        <v>259.70092674882358</v>
      </c>
    </row>
    <row r="705" spans="1:18">
      <c r="A705" s="58">
        <f t="shared" si="160"/>
        <v>0.7980000000000006</v>
      </c>
      <c r="B705" s="58">
        <f t="shared" si="161"/>
        <v>8.9799999999998512</v>
      </c>
      <c r="C705" s="58">
        <f t="shared" si="162"/>
        <v>4.4899999999999256</v>
      </c>
      <c r="D705" s="58">
        <f t="shared" si="163"/>
        <v>4.4899999999999256</v>
      </c>
      <c r="E705" s="59">
        <f t="shared" si="156"/>
        <v>7.368039999999886</v>
      </c>
      <c r="F705" s="50">
        <v>23.475000000000001</v>
      </c>
      <c r="G705" s="60">
        <f t="shared" si="157"/>
        <v>148.54042320399279</v>
      </c>
      <c r="H705" s="39">
        <f t="shared" si="158"/>
        <v>1.2133703934065671E+42</v>
      </c>
      <c r="I705" s="40">
        <f t="shared" si="159"/>
        <v>139.80000000000007</v>
      </c>
      <c r="J705" s="40">
        <v>699</v>
      </c>
      <c r="K705" s="47">
        <f t="shared" si="164"/>
        <v>3495</v>
      </c>
      <c r="L705" s="40">
        <v>1</v>
      </c>
      <c r="N705" s="41">
        <f t="shared" si="165"/>
        <v>5.827180524777348E+37</v>
      </c>
      <c r="O705" s="41">
        <f t="shared" si="166"/>
        <v>2.0365995934096831E+41</v>
      </c>
      <c r="P705" s="41">
        <f t="shared" si="167"/>
        <v>6.0668519670328352E+43</v>
      </c>
      <c r="Q705" s="41">
        <f t="shared" si="168"/>
        <v>47.078074242016285</v>
      </c>
      <c r="R705" s="45">
        <f t="shared" si="169"/>
        <v>297.89124905380578</v>
      </c>
    </row>
    <row r="706" spans="1:18">
      <c r="A706" s="58">
        <f t="shared" si="160"/>
        <v>0.7990000000000006</v>
      </c>
      <c r="B706" s="58">
        <f t="shared" si="161"/>
        <v>8.989999999999851</v>
      </c>
      <c r="C706" s="58">
        <f t="shared" si="162"/>
        <v>4.4949999999999255</v>
      </c>
      <c r="D706" s="58">
        <f t="shared" si="163"/>
        <v>4.4949999999999255</v>
      </c>
      <c r="E706" s="59">
        <f t="shared" si="156"/>
        <v>7.3840099999998863</v>
      </c>
      <c r="F706" s="50">
        <v>23.475000000000001</v>
      </c>
      <c r="G706" s="60">
        <f t="shared" si="157"/>
        <v>149.19410665024276</v>
      </c>
      <c r="H706" s="39">
        <f t="shared" si="158"/>
        <v>1.3937965749082289E+42</v>
      </c>
      <c r="I706" s="40">
        <f t="shared" si="159"/>
        <v>140.00000000000009</v>
      </c>
      <c r="J706" s="40">
        <v>700</v>
      </c>
      <c r="K706" s="47">
        <f t="shared" si="164"/>
        <v>3500</v>
      </c>
      <c r="L706" s="40">
        <v>4</v>
      </c>
      <c r="N706" s="41">
        <f t="shared" si="165"/>
        <v>2.3308722099109392E+38</v>
      </c>
      <c r="O706" s="41">
        <f t="shared" si="166"/>
        <v>8.1580527346882872E+41</v>
      </c>
      <c r="P706" s="41">
        <f t="shared" si="167"/>
        <v>6.9689828745411446E+43</v>
      </c>
      <c r="Q706" s="41">
        <f t="shared" si="168"/>
        <v>13.441162189500293</v>
      </c>
      <c r="R706" s="45">
        <f t="shared" si="169"/>
        <v>85.424587229116796</v>
      </c>
    </row>
    <row r="707" spans="1:18">
      <c r="A707" s="58">
        <f t="shared" si="160"/>
        <v>0.8000000000000006</v>
      </c>
      <c r="B707" s="58">
        <f t="shared" si="161"/>
        <v>8.9999999999998508</v>
      </c>
      <c r="C707" s="58">
        <f t="shared" si="162"/>
        <v>4.4999999999999254</v>
      </c>
      <c r="D707" s="58">
        <f t="shared" si="163"/>
        <v>4.4999999999999254</v>
      </c>
      <c r="E707" s="59">
        <f t="shared" si="156"/>
        <v>7.3999999999998849</v>
      </c>
      <c r="F707" s="50">
        <v>23.475000000000001</v>
      </c>
      <c r="G707" s="60">
        <f t="shared" si="157"/>
        <v>149.84999999999272</v>
      </c>
      <c r="H707" s="39">
        <f t="shared" si="158"/>
        <v>1.6010518327975843E+42</v>
      </c>
      <c r="I707" s="40">
        <f t="shared" si="159"/>
        <v>140.20000000000007</v>
      </c>
      <c r="J707" s="40">
        <v>701</v>
      </c>
      <c r="K707" s="47">
        <f t="shared" si="164"/>
        <v>3505</v>
      </c>
      <c r="L707" s="40">
        <v>1</v>
      </c>
      <c r="N707" s="41">
        <f t="shared" si="165"/>
        <v>2.3308722099109392E+38</v>
      </c>
      <c r="O707" s="41">
        <f t="shared" si="166"/>
        <v>8.1697070957378419E+41</v>
      </c>
      <c r="P707" s="41">
        <f t="shared" si="167"/>
        <v>8.0052591639879212E+43</v>
      </c>
      <c r="Q707" s="41">
        <f t="shared" si="168"/>
        <v>15.350331677799398</v>
      </c>
      <c r="R707" s="45">
        <f t="shared" si="169"/>
        <v>97.987101253168376</v>
      </c>
    </row>
    <row r="708" spans="1:18">
      <c r="A708" s="58">
        <f t="shared" si="160"/>
        <v>0.8010000000000006</v>
      </c>
      <c r="B708" s="58">
        <f t="shared" si="161"/>
        <v>9.0099999999998506</v>
      </c>
      <c r="C708" s="58">
        <f t="shared" si="162"/>
        <v>4.5049999999999253</v>
      </c>
      <c r="D708" s="58">
        <f t="shared" si="163"/>
        <v>4.5049999999999253</v>
      </c>
      <c r="E708" s="59">
        <f t="shared" si="156"/>
        <v>7.4160099999998845</v>
      </c>
      <c r="F708" s="50">
        <v>23.475000000000001</v>
      </c>
      <c r="G708" s="60">
        <f t="shared" si="157"/>
        <v>150.50810835024268</v>
      </c>
      <c r="H708" s="39">
        <f t="shared" si="158"/>
        <v>1.8391256065995732E+42</v>
      </c>
      <c r="I708" s="40">
        <f t="shared" si="159"/>
        <v>140.40000000000009</v>
      </c>
      <c r="J708" s="40">
        <v>702</v>
      </c>
      <c r="K708" s="47">
        <f t="shared" si="164"/>
        <v>3510</v>
      </c>
      <c r="L708" s="40">
        <v>1</v>
      </c>
      <c r="N708" s="41">
        <f t="shared" si="165"/>
        <v>2.3308722099109392E+38</v>
      </c>
      <c r="O708" s="41">
        <f t="shared" si="166"/>
        <v>8.1813614567873966E+41</v>
      </c>
      <c r="P708" s="41">
        <f t="shared" si="167"/>
        <v>9.1956280329978667E+43</v>
      </c>
      <c r="Q708" s="41">
        <f t="shared" si="168"/>
        <v>17.530791262546948</v>
      </c>
      <c r="R708" s="45">
        <f t="shared" si="169"/>
        <v>112.39728352753583</v>
      </c>
    </row>
    <row r="709" spans="1:18">
      <c r="A709" s="58">
        <f t="shared" si="160"/>
        <v>0.8020000000000006</v>
      </c>
      <c r="B709" s="58">
        <f t="shared" si="161"/>
        <v>9.0199999999998504</v>
      </c>
      <c r="C709" s="58">
        <f t="shared" si="162"/>
        <v>4.5099999999999252</v>
      </c>
      <c r="D709" s="58">
        <f t="shared" si="163"/>
        <v>4.5099999999999252</v>
      </c>
      <c r="E709" s="59">
        <f t="shared" si="156"/>
        <v>7.4320399999998852</v>
      </c>
      <c r="F709" s="50">
        <v>23.475000000000001</v>
      </c>
      <c r="G709" s="60">
        <f t="shared" si="157"/>
        <v>151.16843680399265</v>
      </c>
      <c r="H709" s="39">
        <f t="shared" si="158"/>
        <v>2.1126005589338543E+42</v>
      </c>
      <c r="I709" s="40">
        <f t="shared" si="159"/>
        <v>140.60000000000008</v>
      </c>
      <c r="J709" s="40">
        <v>703</v>
      </c>
      <c r="K709" s="47">
        <f t="shared" si="164"/>
        <v>3515</v>
      </c>
      <c r="L709" s="40">
        <v>1</v>
      </c>
      <c r="N709" s="41">
        <f t="shared" si="165"/>
        <v>2.3308722099109392E+38</v>
      </c>
      <c r="O709" s="41">
        <f t="shared" si="166"/>
        <v>8.1930158178369513E+41</v>
      </c>
      <c r="P709" s="41">
        <f t="shared" si="167"/>
        <v>1.0563002794669272E+44</v>
      </c>
      <c r="Q709" s="41">
        <f t="shared" si="168"/>
        <v>20.021106698949474</v>
      </c>
      <c r="R709" s="45">
        <f t="shared" si="169"/>
        <v>128.92691811570339</v>
      </c>
    </row>
    <row r="710" spans="1:18">
      <c r="A710" s="58">
        <f t="shared" si="160"/>
        <v>0.8030000000000006</v>
      </c>
      <c r="B710" s="58">
        <f t="shared" si="161"/>
        <v>9.0299999999998501</v>
      </c>
      <c r="C710" s="58">
        <f t="shared" si="162"/>
        <v>4.5149999999999251</v>
      </c>
      <c r="D710" s="58">
        <f t="shared" si="163"/>
        <v>4.5149999999999251</v>
      </c>
      <c r="E710" s="59">
        <f t="shared" si="156"/>
        <v>7.4480899999998842</v>
      </c>
      <c r="F710" s="50">
        <v>23.475000000000001</v>
      </c>
      <c r="G710" s="60">
        <f t="shared" si="157"/>
        <v>151.83099047024263</v>
      </c>
      <c r="H710" s="39">
        <f t="shared" si="158"/>
        <v>2.4267407868131354E+42</v>
      </c>
      <c r="I710" s="40">
        <f t="shared" si="159"/>
        <v>140.80000000000007</v>
      </c>
      <c r="J710" s="40">
        <v>704</v>
      </c>
      <c r="K710" s="47">
        <f t="shared" si="164"/>
        <v>3520</v>
      </c>
      <c r="L710" s="40">
        <v>1</v>
      </c>
      <c r="N710" s="41">
        <f t="shared" si="165"/>
        <v>2.3308722099109392E+38</v>
      </c>
      <c r="O710" s="41">
        <f t="shared" si="166"/>
        <v>8.204670178886506E+41</v>
      </c>
      <c r="P710" s="41">
        <f t="shared" si="167"/>
        <v>1.2133703934065676E+44</v>
      </c>
      <c r="Q710" s="41">
        <f t="shared" si="168"/>
        <v>22.865328341896827</v>
      </c>
      <c r="R710" s="45">
        <f t="shared" si="169"/>
        <v>147.88777207997893</v>
      </c>
    </row>
    <row r="711" spans="1:18">
      <c r="A711" s="58">
        <f t="shared" si="160"/>
        <v>0.8040000000000006</v>
      </c>
      <c r="B711" s="58">
        <f t="shared" si="161"/>
        <v>9.0399999999998499</v>
      </c>
      <c r="C711" s="58">
        <f t="shared" si="162"/>
        <v>4.519999999999925</v>
      </c>
      <c r="D711" s="58">
        <f t="shared" si="163"/>
        <v>4.519999999999925</v>
      </c>
      <c r="E711" s="59">
        <f t="shared" si="156"/>
        <v>7.4641599999998842</v>
      </c>
      <c r="F711" s="50">
        <v>23.475000000000001</v>
      </c>
      <c r="G711" s="60">
        <f t="shared" si="157"/>
        <v>152.49577446399257</v>
      </c>
      <c r="H711" s="39">
        <f t="shared" si="158"/>
        <v>2.7875931498164591E+42</v>
      </c>
      <c r="I711" s="40">
        <f t="shared" si="159"/>
        <v>141.00000000000009</v>
      </c>
      <c r="J711" s="40">
        <v>705</v>
      </c>
      <c r="K711" s="47">
        <f t="shared" si="164"/>
        <v>3525</v>
      </c>
      <c r="L711" s="40">
        <v>1</v>
      </c>
      <c r="N711" s="41">
        <f t="shared" si="165"/>
        <v>2.3308722099109392E+38</v>
      </c>
      <c r="O711" s="41">
        <f t="shared" si="166"/>
        <v>8.2163245399360607E+41</v>
      </c>
      <c r="P711" s="41">
        <f t="shared" si="167"/>
        <v>1.3937965749082295E+44</v>
      </c>
      <c r="Q711" s="41">
        <f t="shared" si="168"/>
        <v>26.113771443184731</v>
      </c>
      <c r="R711" s="45">
        <f t="shared" si="169"/>
        <v>169.63747818548023</v>
      </c>
    </row>
    <row r="712" spans="1:18">
      <c r="A712" s="58">
        <f t="shared" si="160"/>
        <v>0.8050000000000006</v>
      </c>
      <c r="B712" s="58">
        <f t="shared" si="161"/>
        <v>9.0499999999998497</v>
      </c>
      <c r="C712" s="58">
        <f t="shared" si="162"/>
        <v>4.5249999999999249</v>
      </c>
      <c r="D712" s="58">
        <f t="shared" si="163"/>
        <v>4.5249999999999249</v>
      </c>
      <c r="E712" s="59">
        <f t="shared" ref="E712:E775" si="170">(1-A712)+A712*B712</f>
        <v>7.4802499999998835</v>
      </c>
      <c r="F712" s="50">
        <v>23.475000000000001</v>
      </c>
      <c r="G712" s="60">
        <f t="shared" ref="G712:G775" si="171">E712*C712*D712</f>
        <v>153.16279390624251</v>
      </c>
      <c r="H712" s="39">
        <f t="shared" ref="H712:H775" si="172">POWER($I$1,J712)</f>
        <v>3.2021036655951705E+42</v>
      </c>
      <c r="I712" s="40">
        <f t="shared" ref="I712:I775" si="173">LOG(H712,2)</f>
        <v>141.20000000000007</v>
      </c>
      <c r="J712" s="40">
        <v>706</v>
      </c>
      <c r="K712" s="47">
        <f t="shared" si="164"/>
        <v>3530</v>
      </c>
      <c r="L712" s="40">
        <v>1</v>
      </c>
      <c r="N712" s="41">
        <f t="shared" si="165"/>
        <v>2.3308722099109392E+38</v>
      </c>
      <c r="O712" s="41">
        <f t="shared" si="166"/>
        <v>8.2279789009856154E+41</v>
      </c>
      <c r="P712" s="41">
        <f t="shared" si="167"/>
        <v>1.6010518327975852E+44</v>
      </c>
      <c r="Q712" s="41">
        <f t="shared" si="168"/>
        <v>29.823907505279344</v>
      </c>
      <c r="R712" s="45">
        <f t="shared" si="169"/>
        <v>194.58628322513053</v>
      </c>
    </row>
    <row r="713" spans="1:18">
      <c r="A713" s="58">
        <f t="shared" si="160"/>
        <v>0.8060000000000006</v>
      </c>
      <c r="B713" s="58">
        <f t="shared" si="161"/>
        <v>9.0599999999998495</v>
      </c>
      <c r="C713" s="58">
        <f t="shared" si="162"/>
        <v>4.5299999999999248</v>
      </c>
      <c r="D713" s="58">
        <f t="shared" si="163"/>
        <v>4.5299999999999248</v>
      </c>
      <c r="E713" s="59">
        <f t="shared" si="170"/>
        <v>7.4963599999998829</v>
      </c>
      <c r="F713" s="50">
        <v>23.475000000000001</v>
      </c>
      <c r="G713" s="60">
        <f t="shared" si="171"/>
        <v>153.83205392399248</v>
      </c>
      <c r="H713" s="39">
        <f t="shared" si="172"/>
        <v>3.6782512131991482E+42</v>
      </c>
      <c r="I713" s="40">
        <f t="shared" si="173"/>
        <v>141.40000000000009</v>
      </c>
      <c r="J713" s="40">
        <v>707</v>
      </c>
      <c r="K713" s="47">
        <f t="shared" si="164"/>
        <v>3535</v>
      </c>
      <c r="L713" s="40">
        <v>1</v>
      </c>
      <c r="N713" s="41">
        <f t="shared" si="165"/>
        <v>2.3308722099109392E+38</v>
      </c>
      <c r="O713" s="41">
        <f t="shared" si="166"/>
        <v>8.2396332620351701E+41</v>
      </c>
      <c r="P713" s="41">
        <f t="shared" si="167"/>
        <v>1.8391256065995741E+44</v>
      </c>
      <c r="Q713" s="41">
        <f t="shared" si="168"/>
        <v>34.06138250389327</v>
      </c>
      <c r="R713" s="45">
        <f t="shared" si="169"/>
        <v>223.20478935312644</v>
      </c>
    </row>
    <row r="714" spans="1:18">
      <c r="A714" s="58">
        <f t="shared" si="160"/>
        <v>0.80700000000000061</v>
      </c>
      <c r="B714" s="58">
        <f t="shared" si="161"/>
        <v>9.0699999999998493</v>
      </c>
      <c r="C714" s="58">
        <f t="shared" si="162"/>
        <v>4.5349999999999246</v>
      </c>
      <c r="D714" s="58">
        <f t="shared" si="163"/>
        <v>4.5349999999999246</v>
      </c>
      <c r="E714" s="59">
        <f t="shared" si="170"/>
        <v>7.5124899999998833</v>
      </c>
      <c r="F714" s="50">
        <v>23.475000000000001</v>
      </c>
      <c r="G714" s="60">
        <f t="shared" si="171"/>
        <v>154.50355965024247</v>
      </c>
      <c r="H714" s="39">
        <f t="shared" si="172"/>
        <v>4.2252011178677105E+42</v>
      </c>
      <c r="I714" s="40">
        <f t="shared" si="173"/>
        <v>141.60000000000008</v>
      </c>
      <c r="J714" s="40">
        <v>708</v>
      </c>
      <c r="K714" s="47">
        <f t="shared" si="164"/>
        <v>3540</v>
      </c>
      <c r="L714" s="40">
        <v>1</v>
      </c>
      <c r="N714" s="41">
        <f t="shared" si="165"/>
        <v>2.3308722099109392E+38</v>
      </c>
      <c r="O714" s="41">
        <f t="shared" si="166"/>
        <v>8.2512876230847248E+41</v>
      </c>
      <c r="P714" s="41">
        <f t="shared" si="167"/>
        <v>2.1126005589338553E+44</v>
      </c>
      <c r="Q714" s="41">
        <f t="shared" si="168"/>
        <v>38.901180043844256</v>
      </c>
      <c r="R714" s="45">
        <f t="shared" si="169"/>
        <v>256.03283456310595</v>
      </c>
    </row>
    <row r="715" spans="1:18">
      <c r="A715" s="58">
        <f t="shared" si="160"/>
        <v>0.80800000000000061</v>
      </c>
      <c r="B715" s="58">
        <f t="shared" si="161"/>
        <v>9.0799999999998491</v>
      </c>
      <c r="C715" s="58">
        <f t="shared" si="162"/>
        <v>4.5399999999999245</v>
      </c>
      <c r="D715" s="58">
        <f t="shared" si="163"/>
        <v>4.5399999999999245</v>
      </c>
      <c r="E715" s="59">
        <f t="shared" si="170"/>
        <v>7.528639999999883</v>
      </c>
      <c r="F715" s="50">
        <v>23.475000000000001</v>
      </c>
      <c r="G715" s="60">
        <f t="shared" si="171"/>
        <v>155.17731622399242</v>
      </c>
      <c r="H715" s="39">
        <f t="shared" si="172"/>
        <v>4.8534815736262714E+42</v>
      </c>
      <c r="I715" s="40">
        <f t="shared" si="173"/>
        <v>141.80000000000007</v>
      </c>
      <c r="J715" s="40">
        <v>709</v>
      </c>
      <c r="K715" s="47">
        <f t="shared" si="164"/>
        <v>3545</v>
      </c>
      <c r="L715" s="40">
        <v>1</v>
      </c>
      <c r="N715" s="41">
        <f t="shared" si="165"/>
        <v>2.3308722099109392E+38</v>
      </c>
      <c r="O715" s="41">
        <f t="shared" si="166"/>
        <v>8.2629419841342795E+41</v>
      </c>
      <c r="P715" s="41">
        <f t="shared" si="167"/>
        <v>2.4267407868131357E+44</v>
      </c>
      <c r="Q715" s="41">
        <f t="shared" si="168"/>
        <v>44.428950085777622</v>
      </c>
      <c r="R715" s="45">
        <f t="shared" si="169"/>
        <v>293.68967995572689</v>
      </c>
    </row>
    <row r="716" spans="1:18">
      <c r="A716" s="58">
        <f t="shared" si="160"/>
        <v>0.80900000000000061</v>
      </c>
      <c r="B716" s="58">
        <f t="shared" si="161"/>
        <v>9.0899999999998489</v>
      </c>
      <c r="C716" s="58">
        <f t="shared" si="162"/>
        <v>4.5449999999999244</v>
      </c>
      <c r="D716" s="58">
        <f t="shared" si="163"/>
        <v>4.5449999999999244</v>
      </c>
      <c r="E716" s="59">
        <f t="shared" si="170"/>
        <v>7.5448099999998828</v>
      </c>
      <c r="F716" s="50">
        <v>23.475000000000001</v>
      </c>
      <c r="G716" s="60">
        <f t="shared" si="171"/>
        <v>155.85332879024239</v>
      </c>
      <c r="H716" s="39">
        <f t="shared" si="172"/>
        <v>5.5751862996329195E+42</v>
      </c>
      <c r="I716" s="40">
        <f t="shared" si="173"/>
        <v>142.00000000000009</v>
      </c>
      <c r="J716" s="40">
        <v>710</v>
      </c>
      <c r="K716" s="47">
        <f t="shared" si="164"/>
        <v>3550</v>
      </c>
      <c r="L716" s="40">
        <v>4</v>
      </c>
      <c r="N716" s="41">
        <f t="shared" si="165"/>
        <v>9.3234888396437568E+38</v>
      </c>
      <c r="O716" s="41">
        <f t="shared" si="166"/>
        <v>3.3098385380735337E+42</v>
      </c>
      <c r="P716" s="41">
        <f t="shared" si="167"/>
        <v>2.7875931498164598E+44</v>
      </c>
      <c r="Q716" s="41">
        <f t="shared" si="168"/>
        <v>12.685631705273355</v>
      </c>
      <c r="R716" s="45">
        <f t="shared" si="169"/>
        <v>84.221424028706764</v>
      </c>
    </row>
    <row r="717" spans="1:18">
      <c r="A717" s="58">
        <f t="shared" si="160"/>
        <v>0.81000000000000061</v>
      </c>
      <c r="B717" s="58">
        <f t="shared" si="161"/>
        <v>9.0999999999998487</v>
      </c>
      <c r="C717" s="58">
        <f t="shared" si="162"/>
        <v>4.5499999999999243</v>
      </c>
      <c r="D717" s="58">
        <f t="shared" si="163"/>
        <v>4.5499999999999243</v>
      </c>
      <c r="E717" s="59">
        <f t="shared" si="170"/>
        <v>7.5609999999998827</v>
      </c>
      <c r="F717" s="50">
        <v>23.475000000000001</v>
      </c>
      <c r="G717" s="60">
        <f t="shared" si="171"/>
        <v>156.53160249999237</v>
      </c>
      <c r="H717" s="39">
        <f t="shared" si="172"/>
        <v>6.4042073311903422E+42</v>
      </c>
      <c r="I717" s="40">
        <f t="shared" si="173"/>
        <v>142.20000000000007</v>
      </c>
      <c r="J717" s="40">
        <v>711</v>
      </c>
      <c r="K717" s="47">
        <f t="shared" si="164"/>
        <v>3555</v>
      </c>
      <c r="L717" s="40">
        <v>1</v>
      </c>
      <c r="N717" s="41">
        <f t="shared" si="165"/>
        <v>9.3234888396437568E+38</v>
      </c>
      <c r="O717" s="41">
        <f t="shared" si="166"/>
        <v>3.3145002824933556E+42</v>
      </c>
      <c r="P717" s="41">
        <f t="shared" si="167"/>
        <v>3.2021036655951713E+44</v>
      </c>
      <c r="Q717" s="41">
        <f t="shared" si="168"/>
        <v>14.48841565777307</v>
      </c>
      <c r="R717" s="45">
        <f t="shared" si="169"/>
        <v>96.608942304460044</v>
      </c>
    </row>
    <row r="718" spans="1:18">
      <c r="A718" s="58">
        <f t="shared" si="160"/>
        <v>0.81100000000000061</v>
      </c>
      <c r="B718" s="58">
        <f t="shared" si="161"/>
        <v>9.1099999999998484</v>
      </c>
      <c r="C718" s="58">
        <f t="shared" si="162"/>
        <v>4.5549999999999242</v>
      </c>
      <c r="D718" s="58">
        <f t="shared" si="163"/>
        <v>4.5549999999999242</v>
      </c>
      <c r="E718" s="59">
        <f t="shared" si="170"/>
        <v>7.5772099999998819</v>
      </c>
      <c r="F718" s="50">
        <v>23.475000000000001</v>
      </c>
      <c r="G718" s="60">
        <f t="shared" si="171"/>
        <v>157.21214251024233</v>
      </c>
      <c r="H718" s="39">
        <f t="shared" si="172"/>
        <v>7.3565024263982977E+42</v>
      </c>
      <c r="I718" s="40">
        <f t="shared" si="173"/>
        <v>142.40000000000006</v>
      </c>
      <c r="J718" s="40">
        <v>712</v>
      </c>
      <c r="K718" s="47">
        <f t="shared" si="164"/>
        <v>3560</v>
      </c>
      <c r="L718" s="40">
        <v>1</v>
      </c>
      <c r="N718" s="41">
        <f t="shared" si="165"/>
        <v>9.3234888396437568E+38</v>
      </c>
      <c r="O718" s="41">
        <f t="shared" si="166"/>
        <v>3.3191620269131774E+42</v>
      </c>
      <c r="P718" s="41">
        <f t="shared" si="167"/>
        <v>3.6782512131991491E+44</v>
      </c>
      <c r="Q718" s="41">
        <f t="shared" si="168"/>
        <v>16.547502225914393</v>
      </c>
      <c r="R718" s="45">
        <f t="shared" si="169"/>
        <v>110.81866999484581</v>
      </c>
    </row>
    <row r="719" spans="1:18">
      <c r="A719" s="58">
        <f t="shared" si="160"/>
        <v>0.81200000000000061</v>
      </c>
      <c r="B719" s="58">
        <f t="shared" si="161"/>
        <v>9.1199999999998482</v>
      </c>
      <c r="C719" s="58">
        <f t="shared" si="162"/>
        <v>4.5599999999999241</v>
      </c>
      <c r="D719" s="58">
        <f t="shared" si="163"/>
        <v>4.5599999999999241</v>
      </c>
      <c r="E719" s="59">
        <f t="shared" si="170"/>
        <v>7.5934399999998821</v>
      </c>
      <c r="F719" s="50">
        <v>23.475000000000001</v>
      </c>
      <c r="G719" s="60">
        <f t="shared" si="171"/>
        <v>157.89495398399228</v>
      </c>
      <c r="H719" s="39">
        <f t="shared" si="172"/>
        <v>8.4504022357354223E+42</v>
      </c>
      <c r="I719" s="40">
        <f t="shared" si="173"/>
        <v>142.60000000000008</v>
      </c>
      <c r="J719" s="40">
        <v>713</v>
      </c>
      <c r="K719" s="47">
        <f t="shared" si="164"/>
        <v>3565</v>
      </c>
      <c r="L719" s="40">
        <v>1</v>
      </c>
      <c r="N719" s="41">
        <f t="shared" si="165"/>
        <v>9.3234888396437568E+38</v>
      </c>
      <c r="O719" s="41">
        <f t="shared" si="166"/>
        <v>3.3238237713329993E+42</v>
      </c>
      <c r="P719" s="41">
        <f t="shared" si="167"/>
        <v>4.2252011178677113E+44</v>
      </c>
      <c r="Q719" s="41">
        <f t="shared" si="168"/>
        <v>18.899344716239039</v>
      </c>
      <c r="R719" s="45">
        <f t="shared" si="169"/>
        <v>127.11868644507648</v>
      </c>
    </row>
    <row r="720" spans="1:18">
      <c r="A720" s="58">
        <f t="shared" si="160"/>
        <v>0.81300000000000061</v>
      </c>
      <c r="B720" s="58">
        <f t="shared" si="161"/>
        <v>9.129999999999848</v>
      </c>
      <c r="C720" s="58">
        <f t="shared" si="162"/>
        <v>4.564999999999924</v>
      </c>
      <c r="D720" s="58">
        <f t="shared" si="163"/>
        <v>4.564999999999924</v>
      </c>
      <c r="E720" s="59">
        <f t="shared" si="170"/>
        <v>7.6096899999998815</v>
      </c>
      <c r="F720" s="50">
        <v>23.475000000000001</v>
      </c>
      <c r="G720" s="60">
        <f t="shared" si="171"/>
        <v>158.58004209024224</v>
      </c>
      <c r="H720" s="39">
        <f t="shared" si="172"/>
        <v>9.7069631472525477E+42</v>
      </c>
      <c r="I720" s="40">
        <f t="shared" si="173"/>
        <v>142.80000000000007</v>
      </c>
      <c r="J720" s="40">
        <v>714</v>
      </c>
      <c r="K720" s="47">
        <f t="shared" si="164"/>
        <v>3570</v>
      </c>
      <c r="L720" s="40">
        <v>1</v>
      </c>
      <c r="N720" s="41">
        <f t="shared" si="165"/>
        <v>9.3234888396437568E+38</v>
      </c>
      <c r="O720" s="41">
        <f t="shared" si="166"/>
        <v>3.3284855157528212E+42</v>
      </c>
      <c r="P720" s="41">
        <f t="shared" si="167"/>
        <v>4.8534815736262737E+44</v>
      </c>
      <c r="Q720" s="41">
        <f t="shared" si="168"/>
        <v>21.585583148157642</v>
      </c>
      <c r="R720" s="45">
        <f t="shared" si="169"/>
        <v>145.81651476793451</v>
      </c>
    </row>
    <row r="721" spans="1:18">
      <c r="A721" s="58">
        <f t="shared" si="160"/>
        <v>0.81400000000000061</v>
      </c>
      <c r="B721" s="58">
        <f t="shared" si="161"/>
        <v>9.1399999999998478</v>
      </c>
      <c r="C721" s="58">
        <f t="shared" si="162"/>
        <v>4.5699999999999239</v>
      </c>
      <c r="D721" s="58">
        <f t="shared" si="163"/>
        <v>4.5699999999999239</v>
      </c>
      <c r="E721" s="59">
        <f t="shared" si="170"/>
        <v>7.6259599999998811</v>
      </c>
      <c r="F721" s="50">
        <v>23.475000000000001</v>
      </c>
      <c r="G721" s="60">
        <f t="shared" si="171"/>
        <v>159.26741200399223</v>
      </c>
      <c r="H721" s="39">
        <f t="shared" si="172"/>
        <v>1.1150372599265841E+43</v>
      </c>
      <c r="I721" s="40">
        <f t="shared" si="173"/>
        <v>143.00000000000009</v>
      </c>
      <c r="J721" s="40">
        <v>715</v>
      </c>
      <c r="K721" s="47">
        <f t="shared" si="164"/>
        <v>3575</v>
      </c>
      <c r="L721" s="40">
        <v>1</v>
      </c>
      <c r="N721" s="41">
        <f t="shared" si="165"/>
        <v>9.3234888396437568E+38</v>
      </c>
      <c r="O721" s="41">
        <f t="shared" si="166"/>
        <v>3.3331472601726431E+42</v>
      </c>
      <c r="P721" s="41">
        <f t="shared" si="167"/>
        <v>5.5751862996329204E+44</v>
      </c>
      <c r="Q721" s="41">
        <f t="shared" si="168"/>
        <v>24.653782524962562</v>
      </c>
      <c r="R721" s="45">
        <f t="shared" si="169"/>
        <v>167.26492604302604</v>
      </c>
    </row>
    <row r="722" spans="1:18">
      <c r="A722" s="58">
        <f t="shared" si="160"/>
        <v>0.81500000000000061</v>
      </c>
      <c r="B722" s="58">
        <f t="shared" si="161"/>
        <v>9.1499999999998476</v>
      </c>
      <c r="C722" s="58">
        <f t="shared" si="162"/>
        <v>4.5749999999999238</v>
      </c>
      <c r="D722" s="58">
        <f t="shared" si="163"/>
        <v>4.5749999999999238</v>
      </c>
      <c r="E722" s="59">
        <f t="shared" si="170"/>
        <v>7.6422499999998807</v>
      </c>
      <c r="F722" s="50">
        <v>23.475000000000001</v>
      </c>
      <c r="G722" s="60">
        <f t="shared" si="171"/>
        <v>159.95706890624217</v>
      </c>
      <c r="H722" s="39">
        <f t="shared" si="172"/>
        <v>1.2808414662380689E+43</v>
      </c>
      <c r="I722" s="40">
        <f t="shared" si="173"/>
        <v>143.20000000000007</v>
      </c>
      <c r="J722" s="40">
        <v>716</v>
      </c>
      <c r="K722" s="47">
        <f t="shared" si="164"/>
        <v>3580</v>
      </c>
      <c r="L722" s="40">
        <v>1</v>
      </c>
      <c r="N722" s="41">
        <f t="shared" si="165"/>
        <v>9.3234888396437568E+38</v>
      </c>
      <c r="O722" s="41">
        <f t="shared" si="166"/>
        <v>3.3378090045924649E+42</v>
      </c>
      <c r="P722" s="41">
        <f t="shared" si="167"/>
        <v>6.4042073311903449E+44</v>
      </c>
      <c r="Q722" s="41">
        <f t="shared" si="168"/>
        <v>28.15827622954415</v>
      </c>
      <c r="R722" s="45">
        <f t="shared" si="169"/>
        <v>191.86859770522659</v>
      </c>
    </row>
    <row r="723" spans="1:18">
      <c r="A723" s="58">
        <f t="shared" si="160"/>
        <v>0.81600000000000061</v>
      </c>
      <c r="B723" s="58">
        <f t="shared" si="161"/>
        <v>9.1599999999998474</v>
      </c>
      <c r="C723" s="58">
        <f t="shared" si="162"/>
        <v>4.5799999999999237</v>
      </c>
      <c r="D723" s="58">
        <f t="shared" si="163"/>
        <v>4.5799999999999237</v>
      </c>
      <c r="E723" s="59">
        <f t="shared" si="170"/>
        <v>7.6585599999998806</v>
      </c>
      <c r="F723" s="50">
        <v>23.475000000000001</v>
      </c>
      <c r="G723" s="60">
        <f t="shared" si="171"/>
        <v>160.64901798399214</v>
      </c>
      <c r="H723" s="39">
        <f t="shared" si="172"/>
        <v>1.4713004852796603E+43</v>
      </c>
      <c r="I723" s="40">
        <f t="shared" si="173"/>
        <v>143.40000000000006</v>
      </c>
      <c r="J723" s="40">
        <v>717</v>
      </c>
      <c r="K723" s="47">
        <f t="shared" si="164"/>
        <v>3585</v>
      </c>
      <c r="L723" s="40">
        <v>1</v>
      </c>
      <c r="N723" s="41">
        <f t="shared" si="165"/>
        <v>9.3234888396437568E+38</v>
      </c>
      <c r="O723" s="41">
        <f t="shared" si="166"/>
        <v>3.3424707490122868E+42</v>
      </c>
      <c r="P723" s="41">
        <f t="shared" si="167"/>
        <v>7.3565024263983013E+44</v>
      </c>
      <c r="Q723" s="41">
        <f t="shared" si="168"/>
        <v>32.161129519444124</v>
      </c>
      <c r="R723" s="45">
        <f t="shared" si="169"/>
        <v>220.09175184471476</v>
      </c>
    </row>
    <row r="724" spans="1:18">
      <c r="A724" s="58">
        <f t="shared" si="160"/>
        <v>0.81700000000000061</v>
      </c>
      <c r="B724" s="58">
        <f t="shared" si="161"/>
        <v>9.1699999999998472</v>
      </c>
      <c r="C724" s="58">
        <f t="shared" si="162"/>
        <v>4.5849999999999236</v>
      </c>
      <c r="D724" s="58">
        <f t="shared" si="163"/>
        <v>4.5849999999999236</v>
      </c>
      <c r="E724" s="59">
        <f t="shared" si="170"/>
        <v>7.6748899999998805</v>
      </c>
      <c r="F724" s="50">
        <v>23.475000000000001</v>
      </c>
      <c r="G724" s="60">
        <f t="shared" si="171"/>
        <v>161.3432644302421</v>
      </c>
      <c r="H724" s="39">
        <f t="shared" si="172"/>
        <v>1.6900804471470847E+43</v>
      </c>
      <c r="I724" s="40">
        <f t="shared" si="173"/>
        <v>143.60000000000008</v>
      </c>
      <c r="J724" s="40">
        <v>718</v>
      </c>
      <c r="K724" s="47">
        <f t="shared" si="164"/>
        <v>3590</v>
      </c>
      <c r="L724" s="40">
        <v>1</v>
      </c>
      <c r="N724" s="41">
        <f t="shared" si="165"/>
        <v>9.3234888396437568E+38</v>
      </c>
      <c r="O724" s="41">
        <f t="shared" si="166"/>
        <v>3.3471324934321087E+42</v>
      </c>
      <c r="P724" s="41">
        <f t="shared" si="167"/>
        <v>8.4504022357354242E+44</v>
      </c>
      <c r="Q724" s="41">
        <f t="shared" si="168"/>
        <v>36.733240229746997</v>
      </c>
      <c r="R724" s="45">
        <f t="shared" si="169"/>
        <v>252.46691764718537</v>
      </c>
    </row>
    <row r="725" spans="1:18">
      <c r="A725" s="58">
        <f t="shared" si="160"/>
        <v>0.81800000000000062</v>
      </c>
      <c r="B725" s="58">
        <f t="shared" si="161"/>
        <v>9.1799999999998469</v>
      </c>
      <c r="C725" s="58">
        <f t="shared" si="162"/>
        <v>4.5899999999999235</v>
      </c>
      <c r="D725" s="58">
        <f t="shared" si="163"/>
        <v>4.5899999999999235</v>
      </c>
      <c r="E725" s="59">
        <f t="shared" si="170"/>
        <v>7.6912399999998797</v>
      </c>
      <c r="F725" s="50">
        <v>23.475000000000001</v>
      </c>
      <c r="G725" s="60">
        <f t="shared" si="171"/>
        <v>162.03981344399207</v>
      </c>
      <c r="H725" s="39">
        <f t="shared" si="172"/>
        <v>1.9413926294505098E+43</v>
      </c>
      <c r="I725" s="40">
        <f t="shared" si="173"/>
        <v>143.80000000000007</v>
      </c>
      <c r="J725" s="40">
        <v>719</v>
      </c>
      <c r="K725" s="47">
        <f t="shared" si="164"/>
        <v>3595</v>
      </c>
      <c r="L725" s="40">
        <v>1</v>
      </c>
      <c r="N725" s="41">
        <f t="shared" si="165"/>
        <v>9.3234888396437568E+38</v>
      </c>
      <c r="O725" s="41">
        <f t="shared" si="166"/>
        <v>3.3517942378519306E+42</v>
      </c>
      <c r="P725" s="41">
        <f t="shared" si="167"/>
        <v>9.706963147252549E+44</v>
      </c>
      <c r="Q725" s="41">
        <f t="shared" si="168"/>
        <v>41.955596230359632</v>
      </c>
      <c r="R725" s="45">
        <f t="shared" si="169"/>
        <v>289.6049834333943</v>
      </c>
    </row>
    <row r="726" spans="1:18">
      <c r="A726" s="58">
        <f t="shared" si="160"/>
        <v>0.81900000000000062</v>
      </c>
      <c r="B726" s="58">
        <f t="shared" si="161"/>
        <v>9.1899999999998467</v>
      </c>
      <c r="C726" s="58">
        <f t="shared" si="162"/>
        <v>4.5949999999999234</v>
      </c>
      <c r="D726" s="58">
        <f t="shared" si="163"/>
        <v>4.5949999999999234</v>
      </c>
      <c r="E726" s="59">
        <f t="shared" si="170"/>
        <v>7.7076099999998791</v>
      </c>
      <c r="F726" s="50">
        <v>23.475000000000001</v>
      </c>
      <c r="G726" s="60">
        <f t="shared" si="171"/>
        <v>162.73867023024201</v>
      </c>
      <c r="H726" s="39">
        <f t="shared" si="172"/>
        <v>2.2300745198531693E+43</v>
      </c>
      <c r="I726" s="40">
        <f t="shared" si="173"/>
        <v>144.00000000000006</v>
      </c>
      <c r="J726" s="40">
        <v>720</v>
      </c>
      <c r="K726" s="47">
        <f t="shared" si="164"/>
        <v>3600</v>
      </c>
      <c r="L726" s="40">
        <v>4</v>
      </c>
      <c r="N726" s="41">
        <f t="shared" si="165"/>
        <v>3.7293955358575027E+39</v>
      </c>
      <c r="O726" s="41">
        <f t="shared" si="166"/>
        <v>1.342582392908701E+43</v>
      </c>
      <c r="P726" s="41">
        <f t="shared" si="167"/>
        <v>1.1150372599265847E+45</v>
      </c>
      <c r="Q726" s="41">
        <f t="shared" si="168"/>
        <v>11.980177992459895</v>
      </c>
      <c r="R726" s="45">
        <f t="shared" si="169"/>
        <v>83.051682028308122</v>
      </c>
    </row>
    <row r="727" spans="1:18">
      <c r="A727" s="58">
        <f t="shared" si="160"/>
        <v>0.82000000000000062</v>
      </c>
      <c r="B727" s="58">
        <f t="shared" si="161"/>
        <v>9.1999999999998465</v>
      </c>
      <c r="C727" s="58">
        <f t="shared" si="162"/>
        <v>4.5999999999999233</v>
      </c>
      <c r="D727" s="58">
        <f t="shared" si="163"/>
        <v>4.5999999999999233</v>
      </c>
      <c r="E727" s="59">
        <f t="shared" si="170"/>
        <v>7.7239999999998794</v>
      </c>
      <c r="F727" s="50">
        <v>23.475000000000001</v>
      </c>
      <c r="G727" s="60">
        <f t="shared" si="171"/>
        <v>163.43983999999199</v>
      </c>
      <c r="H727" s="39">
        <f t="shared" si="172"/>
        <v>2.5616829324761389E+43</v>
      </c>
      <c r="I727" s="40">
        <f t="shared" si="173"/>
        <v>144.20000000000007</v>
      </c>
      <c r="J727" s="40">
        <v>721</v>
      </c>
      <c r="K727" s="47">
        <f t="shared" si="164"/>
        <v>3605</v>
      </c>
      <c r="L727" s="40">
        <v>1</v>
      </c>
      <c r="N727" s="41">
        <f t="shared" si="165"/>
        <v>3.7293955358575027E+39</v>
      </c>
      <c r="O727" s="41">
        <f t="shared" si="166"/>
        <v>1.3444470906766297E+43</v>
      </c>
      <c r="P727" s="41">
        <f t="shared" si="167"/>
        <v>1.2808414662380695E+45</v>
      </c>
      <c r="Q727" s="41">
        <f t="shared" si="168"/>
        <v>13.683567405166734</v>
      </c>
      <c r="R727" s="45">
        <f t="shared" si="169"/>
        <v>95.269012452803253</v>
      </c>
    </row>
    <row r="728" spans="1:18">
      <c r="A728" s="58">
        <f t="shared" si="160"/>
        <v>0.82100000000000062</v>
      </c>
      <c r="B728" s="58">
        <f t="shared" si="161"/>
        <v>9.2099999999998463</v>
      </c>
      <c r="C728" s="58">
        <f t="shared" si="162"/>
        <v>4.6049999999999232</v>
      </c>
      <c r="D728" s="58">
        <f t="shared" si="163"/>
        <v>4.6049999999999232</v>
      </c>
      <c r="E728" s="59">
        <f t="shared" si="170"/>
        <v>7.740409999999879</v>
      </c>
      <c r="F728" s="50">
        <v>23.475000000000001</v>
      </c>
      <c r="G728" s="60">
        <f t="shared" si="171"/>
        <v>164.14332797024193</v>
      </c>
      <c r="H728" s="39">
        <f t="shared" si="172"/>
        <v>2.942600970559321E+43</v>
      </c>
      <c r="I728" s="40">
        <f t="shared" si="173"/>
        <v>144.40000000000006</v>
      </c>
      <c r="J728" s="40">
        <v>722</v>
      </c>
      <c r="K728" s="47">
        <f t="shared" si="164"/>
        <v>3610</v>
      </c>
      <c r="L728" s="40">
        <v>1</v>
      </c>
      <c r="N728" s="41">
        <f t="shared" si="165"/>
        <v>3.7293955358575027E+39</v>
      </c>
      <c r="O728" s="41">
        <f t="shared" si="166"/>
        <v>1.3463117884445585E+43</v>
      </c>
      <c r="P728" s="41">
        <f t="shared" si="167"/>
        <v>1.4713004852796606E+45</v>
      </c>
      <c r="Q728" s="41">
        <f t="shared" si="168"/>
        <v>15.629248494337332</v>
      </c>
      <c r="R728" s="45">
        <f t="shared" si="169"/>
        <v>109.28378536887848</v>
      </c>
    </row>
    <row r="729" spans="1:18">
      <c r="A729" s="58">
        <f t="shared" si="160"/>
        <v>0.82200000000000062</v>
      </c>
      <c r="B729" s="58">
        <f t="shared" si="161"/>
        <v>9.2199999999998461</v>
      </c>
      <c r="C729" s="58">
        <f t="shared" si="162"/>
        <v>4.609999999999923</v>
      </c>
      <c r="D729" s="58">
        <f t="shared" si="163"/>
        <v>4.609999999999923</v>
      </c>
      <c r="E729" s="59">
        <f t="shared" si="170"/>
        <v>7.7568399999998778</v>
      </c>
      <c r="F729" s="50">
        <v>23.475000000000001</v>
      </c>
      <c r="G729" s="60">
        <f t="shared" si="171"/>
        <v>164.8491393639919</v>
      </c>
      <c r="H729" s="39">
        <f t="shared" si="172"/>
        <v>3.3801608942941709E+43</v>
      </c>
      <c r="I729" s="40">
        <f t="shared" si="173"/>
        <v>144.60000000000008</v>
      </c>
      <c r="J729" s="40">
        <v>723</v>
      </c>
      <c r="K729" s="47">
        <f t="shared" si="164"/>
        <v>3615</v>
      </c>
      <c r="L729" s="40">
        <v>1</v>
      </c>
      <c r="N729" s="41">
        <f t="shared" si="165"/>
        <v>3.7293955358575027E+39</v>
      </c>
      <c r="O729" s="41">
        <f t="shared" si="166"/>
        <v>1.3481764862124872E+43</v>
      </c>
      <c r="P729" s="41">
        <f t="shared" si="167"/>
        <v>1.6900804471470855E+45</v>
      </c>
      <c r="Q729" s="41">
        <f t="shared" si="168"/>
        <v>17.851698603429412</v>
      </c>
      <c r="R729" s="45">
        <f t="shared" si="169"/>
        <v>125.36047501430095</v>
      </c>
    </row>
    <row r="730" spans="1:18">
      <c r="A730" s="58">
        <f t="shared" si="160"/>
        <v>0.82300000000000062</v>
      </c>
      <c r="B730" s="58">
        <f t="shared" si="161"/>
        <v>9.2299999999998459</v>
      </c>
      <c r="C730" s="58">
        <f t="shared" si="162"/>
        <v>4.6149999999999229</v>
      </c>
      <c r="D730" s="58">
        <f t="shared" si="163"/>
        <v>4.6149999999999229</v>
      </c>
      <c r="E730" s="59">
        <f t="shared" si="170"/>
        <v>7.7732899999998786</v>
      </c>
      <c r="F730" s="50">
        <v>23.475000000000001</v>
      </c>
      <c r="G730" s="60">
        <f t="shared" si="171"/>
        <v>165.5572794102419</v>
      </c>
      <c r="H730" s="39">
        <f t="shared" si="172"/>
        <v>3.8827852589010216E+43</v>
      </c>
      <c r="I730" s="40">
        <f t="shared" si="173"/>
        <v>144.80000000000007</v>
      </c>
      <c r="J730" s="40">
        <v>724</v>
      </c>
      <c r="K730" s="47">
        <f t="shared" si="164"/>
        <v>3620</v>
      </c>
      <c r="L730" s="40">
        <v>1</v>
      </c>
      <c r="N730" s="41">
        <f t="shared" si="165"/>
        <v>3.7293955358575027E+39</v>
      </c>
      <c r="O730" s="41">
        <f t="shared" si="166"/>
        <v>1.350041183980416E+43</v>
      </c>
      <c r="P730" s="41">
        <f t="shared" si="167"/>
        <v>1.9413926294505107E+45</v>
      </c>
      <c r="Q730" s="41">
        <f t="shared" si="168"/>
        <v>20.39030298829076</v>
      </c>
      <c r="R730" s="45">
        <f t="shared" si="169"/>
        <v>143.802474508709</v>
      </c>
    </row>
    <row r="731" spans="1:18">
      <c r="A731" s="58">
        <f t="shared" si="160"/>
        <v>0.82400000000000062</v>
      </c>
      <c r="B731" s="58">
        <f t="shared" si="161"/>
        <v>9.2399999999998457</v>
      </c>
      <c r="C731" s="58">
        <f t="shared" si="162"/>
        <v>4.6199999999999228</v>
      </c>
      <c r="D731" s="58">
        <f t="shared" si="163"/>
        <v>4.6199999999999228</v>
      </c>
      <c r="E731" s="59">
        <f t="shared" si="170"/>
        <v>7.7897599999998777</v>
      </c>
      <c r="F731" s="50">
        <v>23.475000000000001</v>
      </c>
      <c r="G731" s="60">
        <f t="shared" si="171"/>
        <v>166.26775334399184</v>
      </c>
      <c r="H731" s="39">
        <f t="shared" si="172"/>
        <v>4.4601490397063395E+43</v>
      </c>
      <c r="I731" s="40">
        <f t="shared" si="173"/>
        <v>145.00000000000006</v>
      </c>
      <c r="J731" s="40">
        <v>725</v>
      </c>
      <c r="K731" s="47">
        <f t="shared" si="164"/>
        <v>3625</v>
      </c>
      <c r="L731" s="40">
        <v>1</v>
      </c>
      <c r="N731" s="41">
        <f t="shared" si="165"/>
        <v>3.7293955358575027E+39</v>
      </c>
      <c r="O731" s="41">
        <f t="shared" si="166"/>
        <v>1.3519058817483447E+43</v>
      </c>
      <c r="P731" s="41">
        <f t="shared" si="167"/>
        <v>2.2300745198531697E+45</v>
      </c>
      <c r="Q731" s="41">
        <f t="shared" si="168"/>
        <v>23.290053732469296</v>
      </c>
      <c r="R731" s="45">
        <f t="shared" si="169"/>
        <v>164.95782361484649</v>
      </c>
    </row>
    <row r="732" spans="1:18">
      <c r="A732" s="58">
        <f t="shared" si="160"/>
        <v>0.82500000000000062</v>
      </c>
      <c r="B732" s="58">
        <f t="shared" si="161"/>
        <v>9.2499999999998455</v>
      </c>
      <c r="C732" s="58">
        <f t="shared" si="162"/>
        <v>4.6249999999999227</v>
      </c>
      <c r="D732" s="58">
        <f t="shared" si="163"/>
        <v>4.6249999999999227</v>
      </c>
      <c r="E732" s="59">
        <f t="shared" si="170"/>
        <v>7.8062499999998778</v>
      </c>
      <c r="F732" s="50">
        <v>23.475000000000001</v>
      </c>
      <c r="G732" s="60">
        <f t="shared" si="171"/>
        <v>166.98056640624179</v>
      </c>
      <c r="H732" s="39">
        <f t="shared" si="172"/>
        <v>5.1233658649522787E+43</v>
      </c>
      <c r="I732" s="40">
        <f t="shared" si="173"/>
        <v>145.20000000000007</v>
      </c>
      <c r="J732" s="40">
        <v>726</v>
      </c>
      <c r="K732" s="47">
        <f t="shared" si="164"/>
        <v>3630</v>
      </c>
      <c r="L732" s="40">
        <v>1</v>
      </c>
      <c r="N732" s="41">
        <f t="shared" si="165"/>
        <v>3.7293955358575027E+39</v>
      </c>
      <c r="O732" s="41">
        <f t="shared" si="166"/>
        <v>1.3537705795162735E+43</v>
      </c>
      <c r="P732" s="41">
        <f t="shared" si="167"/>
        <v>2.5616829324761392E+45</v>
      </c>
      <c r="Q732" s="41">
        <f t="shared" si="168"/>
        <v>26.602348229236679</v>
      </c>
      <c r="R732" s="45">
        <f t="shared" si="169"/>
        <v>189.22577955501697</v>
      </c>
    </row>
    <row r="733" spans="1:18">
      <c r="A733" s="58">
        <f t="shared" si="160"/>
        <v>0.82600000000000062</v>
      </c>
      <c r="B733" s="58">
        <f t="shared" si="161"/>
        <v>9.2599999999998452</v>
      </c>
      <c r="C733" s="58">
        <f t="shared" si="162"/>
        <v>4.6299999999999226</v>
      </c>
      <c r="D733" s="58">
        <f t="shared" si="163"/>
        <v>4.6299999999999226</v>
      </c>
      <c r="E733" s="59">
        <f t="shared" si="170"/>
        <v>7.8227599999998771</v>
      </c>
      <c r="F733" s="50">
        <v>23.475000000000001</v>
      </c>
      <c r="G733" s="60">
        <f t="shared" si="171"/>
        <v>167.69572384399177</v>
      </c>
      <c r="H733" s="39">
        <f t="shared" si="172"/>
        <v>5.8852019411186451E+43</v>
      </c>
      <c r="I733" s="40">
        <f t="shared" si="173"/>
        <v>145.40000000000006</v>
      </c>
      <c r="J733" s="40">
        <v>727</v>
      </c>
      <c r="K733" s="47">
        <f t="shared" si="164"/>
        <v>3635</v>
      </c>
      <c r="L733" s="40">
        <v>1</v>
      </c>
      <c r="N733" s="41">
        <f t="shared" si="165"/>
        <v>3.7293955358575027E+39</v>
      </c>
      <c r="O733" s="41">
        <f t="shared" si="166"/>
        <v>1.3556352772842022E+43</v>
      </c>
      <c r="P733" s="41">
        <f t="shared" si="167"/>
        <v>2.9426009705593224E+45</v>
      </c>
      <c r="Q733" s="41">
        <f t="shared" si="168"/>
        <v>30.385901419686821</v>
      </c>
      <c r="R733" s="45">
        <f t="shared" si="169"/>
        <v>217.06435498302696</v>
      </c>
    </row>
    <row r="734" spans="1:18">
      <c r="A734" s="58">
        <f t="shared" si="160"/>
        <v>0.82700000000000062</v>
      </c>
      <c r="B734" s="58">
        <f t="shared" si="161"/>
        <v>9.269999999999845</v>
      </c>
      <c r="C734" s="58">
        <f t="shared" si="162"/>
        <v>4.6349999999999225</v>
      </c>
      <c r="D734" s="58">
        <f t="shared" si="163"/>
        <v>4.6349999999999225</v>
      </c>
      <c r="E734" s="59">
        <f t="shared" si="170"/>
        <v>7.8392899999998766</v>
      </c>
      <c r="F734" s="50">
        <v>23.475000000000001</v>
      </c>
      <c r="G734" s="60">
        <f t="shared" si="171"/>
        <v>168.41323091024171</v>
      </c>
      <c r="H734" s="39">
        <f t="shared" si="172"/>
        <v>6.7603217885883438E+43</v>
      </c>
      <c r="I734" s="40">
        <f t="shared" si="173"/>
        <v>145.60000000000008</v>
      </c>
      <c r="J734" s="40">
        <v>728</v>
      </c>
      <c r="K734" s="47">
        <f t="shared" si="164"/>
        <v>3640</v>
      </c>
      <c r="L734" s="40">
        <v>1</v>
      </c>
      <c r="N734" s="41">
        <f t="shared" si="165"/>
        <v>3.7293955358575027E+39</v>
      </c>
      <c r="O734" s="41">
        <f t="shared" si="166"/>
        <v>1.357499975052131E+43</v>
      </c>
      <c r="P734" s="41">
        <f t="shared" si="167"/>
        <v>3.3801608942941716E+45</v>
      </c>
      <c r="Q734" s="41">
        <f t="shared" si="168"/>
        <v>34.707787999140464</v>
      </c>
      <c r="R734" s="45">
        <f t="shared" si="169"/>
        <v>248.99896548170219</v>
      </c>
    </row>
    <row r="735" spans="1:18">
      <c r="A735" s="58">
        <f t="shared" si="160"/>
        <v>0.82800000000000062</v>
      </c>
      <c r="B735" s="58">
        <f t="shared" si="161"/>
        <v>9.2799999999998448</v>
      </c>
      <c r="C735" s="58">
        <f t="shared" si="162"/>
        <v>4.6399999999999224</v>
      </c>
      <c r="D735" s="58">
        <f t="shared" si="163"/>
        <v>4.6399999999999224</v>
      </c>
      <c r="E735" s="59">
        <f t="shared" si="170"/>
        <v>7.8558399999998771</v>
      </c>
      <c r="F735" s="50">
        <v>23.475000000000001</v>
      </c>
      <c r="G735" s="60">
        <f t="shared" si="171"/>
        <v>169.13309286399169</v>
      </c>
      <c r="H735" s="39">
        <f t="shared" si="172"/>
        <v>7.7655705178020471E+43</v>
      </c>
      <c r="I735" s="40">
        <f t="shared" si="173"/>
        <v>145.80000000000007</v>
      </c>
      <c r="J735" s="40">
        <v>729</v>
      </c>
      <c r="K735" s="47">
        <f t="shared" si="164"/>
        <v>3645</v>
      </c>
      <c r="L735" s="40">
        <v>1</v>
      </c>
      <c r="N735" s="41">
        <f t="shared" si="165"/>
        <v>3.7293955358575027E+39</v>
      </c>
      <c r="O735" s="41">
        <f t="shared" si="166"/>
        <v>1.3593646728200597E+43</v>
      </c>
      <c r="P735" s="41">
        <f t="shared" si="167"/>
        <v>3.8827852589010234E+45</v>
      </c>
      <c r="Q735" s="41">
        <f t="shared" si="168"/>
        <v>39.644633115443376</v>
      </c>
      <c r="R735" s="45">
        <f t="shared" si="169"/>
        <v>285.63234991578975</v>
      </c>
    </row>
    <row r="736" spans="1:18">
      <c r="A736" s="58">
        <f t="shared" si="160"/>
        <v>0.82900000000000063</v>
      </c>
      <c r="B736" s="58">
        <f t="shared" si="161"/>
        <v>9.2899999999998446</v>
      </c>
      <c r="C736" s="58">
        <f t="shared" si="162"/>
        <v>4.6449999999999223</v>
      </c>
      <c r="D736" s="58">
        <f t="shared" si="163"/>
        <v>4.6449999999999223</v>
      </c>
      <c r="E736" s="59">
        <f t="shared" si="170"/>
        <v>7.872409999999876</v>
      </c>
      <c r="F736" s="50">
        <v>23.475000000000001</v>
      </c>
      <c r="G736" s="60">
        <f t="shared" si="171"/>
        <v>169.85531497024164</v>
      </c>
      <c r="H736" s="39">
        <f t="shared" si="172"/>
        <v>8.920298079412683E+43</v>
      </c>
      <c r="I736" s="40">
        <f t="shared" si="173"/>
        <v>146.00000000000006</v>
      </c>
      <c r="J736" s="40">
        <v>730</v>
      </c>
      <c r="K736" s="47">
        <f t="shared" si="164"/>
        <v>3650</v>
      </c>
      <c r="L736" s="40">
        <v>4</v>
      </c>
      <c r="N736" s="41">
        <f t="shared" si="165"/>
        <v>1.4917582143430011E+40</v>
      </c>
      <c r="O736" s="41">
        <f t="shared" si="166"/>
        <v>5.444917482351954E+43</v>
      </c>
      <c r="P736" s="41">
        <f t="shared" si="167"/>
        <v>4.4601490397063414E+45</v>
      </c>
      <c r="Q736" s="41">
        <f t="shared" si="168"/>
        <v>11.320993180936483</v>
      </c>
      <c r="R736" s="45">
        <f t="shared" si="169"/>
        <v>81.913987753947779</v>
      </c>
    </row>
    <row r="737" spans="1:18">
      <c r="A737" s="58">
        <f t="shared" si="160"/>
        <v>0.83000000000000063</v>
      </c>
      <c r="B737" s="58">
        <f t="shared" si="161"/>
        <v>9.2999999999998444</v>
      </c>
      <c r="C737" s="58">
        <f t="shared" si="162"/>
        <v>4.6499999999999222</v>
      </c>
      <c r="D737" s="58">
        <f t="shared" si="163"/>
        <v>4.6499999999999222</v>
      </c>
      <c r="E737" s="59">
        <f t="shared" si="170"/>
        <v>7.8889999999998759</v>
      </c>
      <c r="F737" s="50">
        <v>23.475000000000001</v>
      </c>
      <c r="G737" s="60">
        <f t="shared" si="171"/>
        <v>170.57990249999159</v>
      </c>
      <c r="H737" s="39">
        <f t="shared" si="172"/>
        <v>1.0246731729904559E+44</v>
      </c>
      <c r="I737" s="40">
        <f t="shared" si="173"/>
        <v>146.20000000000007</v>
      </c>
      <c r="J737" s="40">
        <v>731</v>
      </c>
      <c r="K737" s="47">
        <f t="shared" si="164"/>
        <v>3655</v>
      </c>
      <c r="L737" s="40">
        <v>1</v>
      </c>
      <c r="N737" s="41">
        <f t="shared" si="165"/>
        <v>1.4917582143430011E+40</v>
      </c>
      <c r="O737" s="41">
        <f t="shared" si="166"/>
        <v>5.452376273423669E+43</v>
      </c>
      <c r="P737" s="41">
        <f t="shared" si="167"/>
        <v>5.1233658649522797E+45</v>
      </c>
      <c r="Q737" s="41">
        <f t="shared" si="168"/>
        <v>12.931451945006479</v>
      </c>
      <c r="R737" s="45">
        <f t="shared" si="169"/>
        <v>93.965742788606249</v>
      </c>
    </row>
    <row r="738" spans="1:18">
      <c r="A738" s="58">
        <f t="shared" ref="A738:A801" si="174">A737+0.1%</f>
        <v>0.83100000000000063</v>
      </c>
      <c r="B738" s="58">
        <f t="shared" ref="B738:B801" si="175">B737+1%</f>
        <v>9.3099999999998442</v>
      </c>
      <c r="C738" s="58">
        <f t="shared" ref="C738:C801" si="176">C737+0.5%</f>
        <v>4.6549999999999221</v>
      </c>
      <c r="D738" s="58">
        <f t="shared" ref="D738:D801" si="177">D737+0.5%</f>
        <v>4.6549999999999221</v>
      </c>
      <c r="E738" s="59">
        <f t="shared" si="170"/>
        <v>7.9056099999998759</v>
      </c>
      <c r="F738" s="50">
        <v>23.475000000000001</v>
      </c>
      <c r="G738" s="60">
        <f t="shared" si="171"/>
        <v>171.30686073024157</v>
      </c>
      <c r="H738" s="39">
        <f t="shared" si="172"/>
        <v>1.1770403882237292E+44</v>
      </c>
      <c r="I738" s="40">
        <f t="shared" si="173"/>
        <v>146.40000000000006</v>
      </c>
      <c r="J738" s="40">
        <v>732</v>
      </c>
      <c r="K738" s="47">
        <f t="shared" si="164"/>
        <v>3660</v>
      </c>
      <c r="L738" s="40">
        <v>1</v>
      </c>
      <c r="N738" s="41">
        <f t="shared" si="165"/>
        <v>1.4917582143430011E+40</v>
      </c>
      <c r="O738" s="41">
        <f t="shared" si="166"/>
        <v>5.459835064495384E+43</v>
      </c>
      <c r="P738" s="41">
        <f t="shared" si="167"/>
        <v>5.8852019411186461E+45</v>
      </c>
      <c r="Q738" s="41">
        <f t="shared" si="168"/>
        <v>14.771094975925951</v>
      </c>
      <c r="R738" s="45">
        <f t="shared" si="169"/>
        <v>107.79083748132557</v>
      </c>
    </row>
    <row r="739" spans="1:18">
      <c r="A739" s="58">
        <f t="shared" si="174"/>
        <v>0.83200000000000063</v>
      </c>
      <c r="B739" s="58">
        <f t="shared" si="175"/>
        <v>9.319999999999844</v>
      </c>
      <c r="C739" s="58">
        <f t="shared" si="176"/>
        <v>4.659999999999922</v>
      </c>
      <c r="D739" s="58">
        <f t="shared" si="177"/>
        <v>4.659999999999922</v>
      </c>
      <c r="E739" s="59">
        <f t="shared" si="170"/>
        <v>7.9222399999998752</v>
      </c>
      <c r="F739" s="50">
        <v>23.475000000000001</v>
      </c>
      <c r="G739" s="60">
        <f t="shared" si="171"/>
        <v>172.03619494399152</v>
      </c>
      <c r="H739" s="39">
        <f t="shared" si="172"/>
        <v>1.3520643577176693E+44</v>
      </c>
      <c r="I739" s="40">
        <f t="shared" si="173"/>
        <v>146.60000000000008</v>
      </c>
      <c r="J739" s="40">
        <v>733</v>
      </c>
      <c r="K739" s="47">
        <f t="shared" si="164"/>
        <v>3665</v>
      </c>
      <c r="L739" s="40">
        <v>1</v>
      </c>
      <c r="N739" s="41">
        <f t="shared" si="165"/>
        <v>1.4917582143430011E+40</v>
      </c>
      <c r="O739" s="41">
        <f t="shared" si="166"/>
        <v>5.467293855567099E+43</v>
      </c>
      <c r="P739" s="41">
        <f t="shared" si="167"/>
        <v>6.760321788588347E+45</v>
      </c>
      <c r="Q739" s="41">
        <f t="shared" si="168"/>
        <v>16.872550019904068</v>
      </c>
      <c r="R739" s="45">
        <f t="shared" si="169"/>
        <v>123.65023661028602</v>
      </c>
    </row>
    <row r="740" spans="1:18">
      <c r="A740" s="58">
        <f t="shared" si="174"/>
        <v>0.83300000000000063</v>
      </c>
      <c r="B740" s="58">
        <f t="shared" si="175"/>
        <v>9.3299999999998438</v>
      </c>
      <c r="C740" s="58">
        <f t="shared" si="176"/>
        <v>4.6649999999999219</v>
      </c>
      <c r="D740" s="58">
        <f t="shared" si="177"/>
        <v>4.6649999999999219</v>
      </c>
      <c r="E740" s="59">
        <f t="shared" si="170"/>
        <v>7.9388899999998745</v>
      </c>
      <c r="F740" s="50">
        <v>23.475000000000001</v>
      </c>
      <c r="G740" s="60">
        <f t="shared" si="171"/>
        <v>172.7679104302415</v>
      </c>
      <c r="H740" s="39">
        <f t="shared" si="172"/>
        <v>1.5531141035604094E+44</v>
      </c>
      <c r="I740" s="40">
        <f t="shared" si="173"/>
        <v>146.80000000000007</v>
      </c>
      <c r="J740" s="40">
        <v>734</v>
      </c>
      <c r="K740" s="47">
        <f t="shared" si="164"/>
        <v>3670</v>
      </c>
      <c r="L740" s="40">
        <v>1</v>
      </c>
      <c r="N740" s="41">
        <f t="shared" si="165"/>
        <v>1.4917582143430011E+40</v>
      </c>
      <c r="O740" s="41">
        <f t="shared" si="166"/>
        <v>5.474752646638814E+43</v>
      </c>
      <c r="P740" s="41">
        <f t="shared" si="167"/>
        <v>7.7655705178020468E+45</v>
      </c>
      <c r="Q740" s="41">
        <f t="shared" si="168"/>
        <v>19.273091617883143</v>
      </c>
      <c r="R740" s="45">
        <f t="shared" si="169"/>
        <v>141.84331273066127</v>
      </c>
    </row>
    <row r="741" spans="1:18">
      <c r="A741" s="58">
        <f t="shared" si="174"/>
        <v>0.83400000000000063</v>
      </c>
      <c r="B741" s="58">
        <f t="shared" si="175"/>
        <v>9.3399999999998435</v>
      </c>
      <c r="C741" s="58">
        <f t="shared" si="176"/>
        <v>4.6699999999999218</v>
      </c>
      <c r="D741" s="58">
        <f t="shared" si="177"/>
        <v>4.6699999999999218</v>
      </c>
      <c r="E741" s="59">
        <f t="shared" si="170"/>
        <v>7.955559999999875</v>
      </c>
      <c r="F741" s="50">
        <v>23.475000000000001</v>
      </c>
      <c r="G741" s="60">
        <f t="shared" si="171"/>
        <v>173.50201248399145</v>
      </c>
      <c r="H741" s="39">
        <f t="shared" si="172"/>
        <v>1.7840596158825374E+44</v>
      </c>
      <c r="I741" s="40">
        <f t="shared" si="173"/>
        <v>147.00000000000009</v>
      </c>
      <c r="J741" s="40">
        <v>735</v>
      </c>
      <c r="K741" s="47">
        <f t="shared" si="164"/>
        <v>3675</v>
      </c>
      <c r="L741" s="40">
        <v>1</v>
      </c>
      <c r="N741" s="41">
        <f t="shared" si="165"/>
        <v>1.4917582143430011E+40</v>
      </c>
      <c r="O741" s="41">
        <f t="shared" si="166"/>
        <v>5.482211437710529E+43</v>
      </c>
      <c r="P741" s="41">
        <f t="shared" si="167"/>
        <v>8.9202980794126866E+45</v>
      </c>
      <c r="Q741" s="41">
        <f t="shared" si="168"/>
        <v>22.015303140879091</v>
      </c>
      <c r="R741" s="45">
        <f t="shared" si="169"/>
        <v>162.71349948403238</v>
      </c>
    </row>
    <row r="742" spans="1:18">
      <c r="A742" s="58">
        <f t="shared" si="174"/>
        <v>0.83500000000000063</v>
      </c>
      <c r="B742" s="58">
        <f t="shared" si="175"/>
        <v>9.3499999999998433</v>
      </c>
      <c r="C742" s="58">
        <f t="shared" si="176"/>
        <v>4.6749999999999217</v>
      </c>
      <c r="D742" s="58">
        <f t="shared" si="177"/>
        <v>4.6749999999999217</v>
      </c>
      <c r="E742" s="59">
        <f t="shared" si="170"/>
        <v>7.9722499999998746</v>
      </c>
      <c r="F742" s="50">
        <v>23.475000000000001</v>
      </c>
      <c r="G742" s="60">
        <f t="shared" si="171"/>
        <v>174.23850640624144</v>
      </c>
      <c r="H742" s="39">
        <f t="shared" si="172"/>
        <v>2.0493463459809131E+44</v>
      </c>
      <c r="I742" s="40">
        <f t="shared" si="173"/>
        <v>147.20000000000007</v>
      </c>
      <c r="J742" s="40">
        <v>736</v>
      </c>
      <c r="K742" s="47">
        <f t="shared" si="164"/>
        <v>3680</v>
      </c>
      <c r="L742" s="40">
        <v>1</v>
      </c>
      <c r="N742" s="41">
        <f t="shared" si="165"/>
        <v>1.4917582143430011E+40</v>
      </c>
      <c r="O742" s="41">
        <f t="shared" si="166"/>
        <v>5.489670228782244E+43</v>
      </c>
      <c r="P742" s="41">
        <f t="shared" si="167"/>
        <v>1.0246731729904566E+46</v>
      </c>
      <c r="Q742" s="41">
        <f t="shared" si="168"/>
        <v>25.147833180847979</v>
      </c>
      <c r="R742" s="45">
        <f t="shared" si="169"/>
        <v>186.65477711541092</v>
      </c>
    </row>
    <row r="743" spans="1:18">
      <c r="A743" s="58">
        <f t="shared" si="174"/>
        <v>0.83600000000000063</v>
      </c>
      <c r="B743" s="58">
        <f t="shared" si="175"/>
        <v>9.3599999999998431</v>
      </c>
      <c r="C743" s="58">
        <f t="shared" si="176"/>
        <v>4.6799999999999216</v>
      </c>
      <c r="D743" s="58">
        <f t="shared" si="177"/>
        <v>4.6799999999999216</v>
      </c>
      <c r="E743" s="59">
        <f t="shared" si="170"/>
        <v>7.9889599999998744</v>
      </c>
      <c r="F743" s="50">
        <v>23.475000000000001</v>
      </c>
      <c r="G743" s="60">
        <f t="shared" si="171"/>
        <v>174.97739750399137</v>
      </c>
      <c r="H743" s="39">
        <f t="shared" si="172"/>
        <v>2.35408077644746E+44</v>
      </c>
      <c r="I743" s="40">
        <f t="shared" si="173"/>
        <v>147.40000000000009</v>
      </c>
      <c r="J743" s="40">
        <v>737</v>
      </c>
      <c r="K743" s="47">
        <f t="shared" si="164"/>
        <v>3685</v>
      </c>
      <c r="L743" s="40">
        <v>1</v>
      </c>
      <c r="N743" s="41">
        <f t="shared" si="165"/>
        <v>1.4917582143430011E+40</v>
      </c>
      <c r="O743" s="41">
        <f t="shared" si="166"/>
        <v>5.497129019853959E+43</v>
      </c>
      <c r="P743" s="41">
        <f t="shared" si="167"/>
        <v>1.17704038822373E+46</v>
      </c>
      <c r="Q743" s="41">
        <f t="shared" si="168"/>
        <v>28.726259749773103</v>
      </c>
      <c r="R743" s="45">
        <f t="shared" si="169"/>
        <v>214.11911271731441</v>
      </c>
    </row>
    <row r="744" spans="1:18">
      <c r="A744" s="58">
        <f t="shared" si="174"/>
        <v>0.83700000000000063</v>
      </c>
      <c r="B744" s="58">
        <f t="shared" si="175"/>
        <v>9.3699999999998429</v>
      </c>
      <c r="C744" s="58">
        <f t="shared" si="176"/>
        <v>4.6849999999999214</v>
      </c>
      <c r="D744" s="58">
        <f t="shared" si="177"/>
        <v>4.6849999999999214</v>
      </c>
      <c r="E744" s="59">
        <f t="shared" si="170"/>
        <v>8.0056899999998734</v>
      </c>
      <c r="F744" s="50">
        <v>23.475000000000001</v>
      </c>
      <c r="G744" s="60">
        <f t="shared" si="171"/>
        <v>175.71869109024132</v>
      </c>
      <c r="H744" s="39">
        <f t="shared" si="172"/>
        <v>2.7041287154353399E+44</v>
      </c>
      <c r="I744" s="40">
        <f t="shared" si="173"/>
        <v>147.60000000000008</v>
      </c>
      <c r="J744" s="40">
        <v>738</v>
      </c>
      <c r="K744" s="47">
        <f t="shared" si="164"/>
        <v>3690</v>
      </c>
      <c r="L744" s="40">
        <v>1</v>
      </c>
      <c r="N744" s="41">
        <f t="shared" si="165"/>
        <v>1.4917582143430011E+40</v>
      </c>
      <c r="O744" s="41">
        <f t="shared" si="166"/>
        <v>5.504587810925674E+43</v>
      </c>
      <c r="P744" s="41">
        <f t="shared" si="167"/>
        <v>1.3520643577176699E+46</v>
      </c>
      <c r="Q744" s="41">
        <f t="shared" si="168"/>
        <v>32.814077658354698</v>
      </c>
      <c r="R744" s="45">
        <f t="shared" si="169"/>
        <v>245.62499575972814</v>
      </c>
    </row>
    <row r="745" spans="1:18">
      <c r="A745" s="58">
        <f t="shared" si="174"/>
        <v>0.83800000000000063</v>
      </c>
      <c r="B745" s="58">
        <f t="shared" si="175"/>
        <v>9.3799999999998427</v>
      </c>
      <c r="C745" s="58">
        <f t="shared" si="176"/>
        <v>4.6899999999999213</v>
      </c>
      <c r="D745" s="58">
        <f t="shared" si="177"/>
        <v>4.6899999999999213</v>
      </c>
      <c r="E745" s="59">
        <f t="shared" si="170"/>
        <v>8.0224399999998735</v>
      </c>
      <c r="F745" s="50">
        <v>23.475000000000001</v>
      </c>
      <c r="G745" s="60">
        <f t="shared" si="171"/>
        <v>176.46239248399129</v>
      </c>
      <c r="H745" s="39">
        <f t="shared" si="172"/>
        <v>3.1062282071208204E+44</v>
      </c>
      <c r="I745" s="40">
        <f t="shared" si="173"/>
        <v>147.8000000000001</v>
      </c>
      <c r="J745" s="40">
        <v>739</v>
      </c>
      <c r="K745" s="47">
        <f t="shared" si="164"/>
        <v>3695</v>
      </c>
      <c r="L745" s="40">
        <v>1</v>
      </c>
      <c r="N745" s="41">
        <f t="shared" si="165"/>
        <v>1.4917582143430011E+40</v>
      </c>
      <c r="O745" s="41">
        <f t="shared" si="166"/>
        <v>5.512046601997389E+43</v>
      </c>
      <c r="P745" s="41">
        <f t="shared" si="167"/>
        <v>1.5531141035604101E+46</v>
      </c>
      <c r="Q745" s="41">
        <f t="shared" si="168"/>
        <v>37.48382663811978</v>
      </c>
      <c r="R745" s="45">
        <f t="shared" si="169"/>
        <v>281.76723016050181</v>
      </c>
    </row>
    <row r="746" spans="1:18">
      <c r="A746" s="58">
        <f t="shared" si="174"/>
        <v>0.83900000000000063</v>
      </c>
      <c r="B746" s="58">
        <f t="shared" si="175"/>
        <v>9.3899999999998425</v>
      </c>
      <c r="C746" s="58">
        <f t="shared" si="176"/>
        <v>4.6949999999999212</v>
      </c>
      <c r="D746" s="58">
        <f t="shared" si="177"/>
        <v>4.6949999999999212</v>
      </c>
      <c r="E746" s="59">
        <f t="shared" si="170"/>
        <v>8.0392099999998727</v>
      </c>
      <c r="F746" s="50">
        <v>23.475000000000001</v>
      </c>
      <c r="G746" s="60">
        <f t="shared" si="171"/>
        <v>177.20850701024125</v>
      </c>
      <c r="H746" s="39">
        <f t="shared" si="172"/>
        <v>3.5681192317650756E+44</v>
      </c>
      <c r="I746" s="40">
        <f t="shared" si="173"/>
        <v>148.00000000000009</v>
      </c>
      <c r="J746" s="40">
        <v>740</v>
      </c>
      <c r="K746" s="47">
        <f t="shared" si="164"/>
        <v>3700</v>
      </c>
      <c r="L746" s="40">
        <v>4</v>
      </c>
      <c r="N746" s="41">
        <f t="shared" si="165"/>
        <v>5.9670328573720044E+40</v>
      </c>
      <c r="O746" s="41">
        <f t="shared" si="166"/>
        <v>2.2078021572276416E+44</v>
      </c>
      <c r="P746" s="41">
        <f t="shared" si="167"/>
        <v>1.7840596158825378E+46</v>
      </c>
      <c r="Q746" s="41">
        <f t="shared" si="168"/>
        <v>10.704595069005507</v>
      </c>
      <c r="R746" s="45">
        <f t="shared" si="169"/>
        <v>80.807041973489078</v>
      </c>
    </row>
    <row r="747" spans="1:18">
      <c r="A747" s="58">
        <f t="shared" si="174"/>
        <v>0.84000000000000064</v>
      </c>
      <c r="B747" s="58">
        <f t="shared" si="175"/>
        <v>9.3999999999998423</v>
      </c>
      <c r="C747" s="58">
        <f t="shared" si="176"/>
        <v>4.6999999999999211</v>
      </c>
      <c r="D747" s="58">
        <f t="shared" si="177"/>
        <v>4.6999999999999211</v>
      </c>
      <c r="E747" s="59">
        <f t="shared" si="170"/>
        <v>8.055999999999873</v>
      </c>
      <c r="F747" s="50">
        <v>23.475000000000001</v>
      </c>
      <c r="G747" s="60">
        <f t="shared" si="171"/>
        <v>177.95703999999122</v>
      </c>
      <c r="H747" s="39">
        <f t="shared" si="172"/>
        <v>4.0986926919618269E+44</v>
      </c>
      <c r="I747" s="40">
        <f t="shared" si="173"/>
        <v>148.20000000000007</v>
      </c>
      <c r="J747" s="40">
        <v>741</v>
      </c>
      <c r="K747" s="47">
        <f t="shared" si="164"/>
        <v>3705</v>
      </c>
      <c r="L747" s="40">
        <v>1</v>
      </c>
      <c r="N747" s="41">
        <f t="shared" si="165"/>
        <v>5.9670328573720044E+40</v>
      </c>
      <c r="O747" s="41">
        <f t="shared" si="166"/>
        <v>2.2107856736563276E+44</v>
      </c>
      <c r="P747" s="41">
        <f t="shared" si="167"/>
        <v>2.0493463459809134E+46</v>
      </c>
      <c r="Q747" s="41">
        <f t="shared" si="168"/>
        <v>12.228104673329963</v>
      </c>
      <c r="R747" s="45">
        <f t="shared" si="169"/>
        <v>92.697649093753341</v>
      </c>
    </row>
    <row r="748" spans="1:18">
      <c r="A748" s="58">
        <f t="shared" si="174"/>
        <v>0.84100000000000064</v>
      </c>
      <c r="B748" s="58">
        <f t="shared" si="175"/>
        <v>9.409999999999842</v>
      </c>
      <c r="C748" s="58">
        <f t="shared" si="176"/>
        <v>4.704999999999921</v>
      </c>
      <c r="D748" s="58">
        <f t="shared" si="177"/>
        <v>4.704999999999921</v>
      </c>
      <c r="E748" s="59">
        <f t="shared" si="170"/>
        <v>8.0728099999998726</v>
      </c>
      <c r="F748" s="50">
        <v>23.475000000000001</v>
      </c>
      <c r="G748" s="60">
        <f t="shared" si="171"/>
        <v>178.70799679024117</v>
      </c>
      <c r="H748" s="39">
        <f t="shared" si="172"/>
        <v>4.70816155289492E+44</v>
      </c>
      <c r="I748" s="40">
        <f t="shared" si="173"/>
        <v>148.40000000000009</v>
      </c>
      <c r="J748" s="40">
        <v>742</v>
      </c>
      <c r="K748" s="47">
        <f t="shared" si="164"/>
        <v>3710</v>
      </c>
      <c r="L748" s="40">
        <v>1</v>
      </c>
      <c r="N748" s="41">
        <f t="shared" si="165"/>
        <v>5.9670328573720044E+40</v>
      </c>
      <c r="O748" s="41">
        <f t="shared" si="166"/>
        <v>2.2137691900850136E+44</v>
      </c>
      <c r="P748" s="41">
        <f t="shared" si="167"/>
        <v>2.35408077644746E+46</v>
      </c>
      <c r="Q748" s="41">
        <f t="shared" si="168"/>
        <v>13.968527792931699</v>
      </c>
      <c r="R748" s="45">
        <f t="shared" si="169"/>
        <v>106.33813077672556</v>
      </c>
    </row>
    <row r="749" spans="1:18">
      <c r="A749" s="58">
        <f t="shared" si="174"/>
        <v>0.84200000000000064</v>
      </c>
      <c r="B749" s="58">
        <f t="shared" si="175"/>
        <v>9.4199999999998418</v>
      </c>
      <c r="C749" s="58">
        <f t="shared" si="176"/>
        <v>4.7099999999999209</v>
      </c>
      <c r="D749" s="58">
        <f t="shared" si="177"/>
        <v>4.7099999999999209</v>
      </c>
      <c r="E749" s="59">
        <f t="shared" si="170"/>
        <v>8.0896399999998714</v>
      </c>
      <c r="F749" s="50">
        <v>23.475000000000001</v>
      </c>
      <c r="G749" s="60">
        <f t="shared" si="171"/>
        <v>179.46138272399111</v>
      </c>
      <c r="H749" s="39">
        <f t="shared" si="172"/>
        <v>5.4082574308706814E+44</v>
      </c>
      <c r="I749" s="40">
        <f t="shared" si="173"/>
        <v>148.60000000000008</v>
      </c>
      <c r="J749" s="40">
        <v>743</v>
      </c>
      <c r="K749" s="47">
        <f t="shared" si="164"/>
        <v>3715</v>
      </c>
      <c r="L749" s="40">
        <v>1</v>
      </c>
      <c r="N749" s="41">
        <f t="shared" si="165"/>
        <v>5.9670328573720044E+40</v>
      </c>
      <c r="O749" s="41">
        <f t="shared" si="166"/>
        <v>2.2167527065136996E+44</v>
      </c>
      <c r="P749" s="41">
        <f t="shared" si="167"/>
        <v>2.7041287154353408E+46</v>
      </c>
      <c r="Q749" s="41">
        <f t="shared" si="168"/>
        <v>15.956759666957744</v>
      </c>
      <c r="R749" s="45">
        <f t="shared" si="169"/>
        <v>121.98603423329706</v>
      </c>
    </row>
    <row r="750" spans="1:18">
      <c r="A750" s="58">
        <f t="shared" si="174"/>
        <v>0.84300000000000064</v>
      </c>
      <c r="B750" s="58">
        <f t="shared" si="175"/>
        <v>9.4299999999998416</v>
      </c>
      <c r="C750" s="58">
        <f t="shared" si="176"/>
        <v>4.7149999999999208</v>
      </c>
      <c r="D750" s="58">
        <f t="shared" si="177"/>
        <v>4.7149999999999208</v>
      </c>
      <c r="E750" s="59">
        <f t="shared" si="170"/>
        <v>8.106489999999873</v>
      </c>
      <c r="F750" s="50">
        <v>23.475000000000001</v>
      </c>
      <c r="G750" s="60">
        <f t="shared" si="171"/>
        <v>180.21720315024115</v>
      </c>
      <c r="H750" s="39">
        <f t="shared" si="172"/>
        <v>6.2124564142416432E+44</v>
      </c>
      <c r="I750" s="40">
        <f t="shared" si="173"/>
        <v>148.8000000000001</v>
      </c>
      <c r="J750" s="40">
        <v>744</v>
      </c>
      <c r="K750" s="47">
        <f t="shared" si="164"/>
        <v>3720</v>
      </c>
      <c r="L750" s="40">
        <v>1</v>
      </c>
      <c r="N750" s="41">
        <f t="shared" si="165"/>
        <v>5.9670328573720044E+40</v>
      </c>
      <c r="O750" s="41">
        <f t="shared" si="166"/>
        <v>2.2197362229423856E+44</v>
      </c>
      <c r="P750" s="41">
        <f t="shared" si="167"/>
        <v>3.1062282071208218E+46</v>
      </c>
      <c r="Q750" s="41">
        <f t="shared" si="168"/>
        <v>18.228097607053044</v>
      </c>
      <c r="R750" s="45">
        <f t="shared" si="169"/>
        <v>139.93681659180842</v>
      </c>
    </row>
    <row r="751" spans="1:18">
      <c r="A751" s="58">
        <f t="shared" si="174"/>
        <v>0.84400000000000064</v>
      </c>
      <c r="B751" s="58">
        <f t="shared" si="175"/>
        <v>9.4399999999998414</v>
      </c>
      <c r="C751" s="58">
        <f t="shared" si="176"/>
        <v>4.7199999999999207</v>
      </c>
      <c r="D751" s="58">
        <f t="shared" si="177"/>
        <v>4.7199999999999207</v>
      </c>
      <c r="E751" s="59">
        <f t="shared" si="170"/>
        <v>8.123359999999872</v>
      </c>
      <c r="F751" s="50">
        <v>23.475000000000001</v>
      </c>
      <c r="G751" s="60">
        <f t="shared" si="171"/>
        <v>180.97546342399107</v>
      </c>
      <c r="H751" s="39">
        <f t="shared" si="172"/>
        <v>7.1362384635301559E+44</v>
      </c>
      <c r="I751" s="40">
        <f t="shared" si="173"/>
        <v>149.00000000000009</v>
      </c>
      <c r="J751" s="40">
        <v>745</v>
      </c>
      <c r="K751" s="47">
        <f t="shared" si="164"/>
        <v>3725</v>
      </c>
      <c r="L751" s="40">
        <v>1</v>
      </c>
      <c r="N751" s="41">
        <f t="shared" si="165"/>
        <v>5.9670328573720044E+40</v>
      </c>
      <c r="O751" s="41">
        <f t="shared" si="166"/>
        <v>2.2227197393710716E+44</v>
      </c>
      <c r="P751" s="41">
        <f t="shared" si="167"/>
        <v>3.5681192317650782E+46</v>
      </c>
      <c r="Q751" s="41">
        <f t="shared" si="168"/>
        <v>20.822868449674001</v>
      </c>
      <c r="R751" s="45">
        <f t="shared" si="169"/>
        <v>160.52942566545494</v>
      </c>
    </row>
    <row r="752" spans="1:18">
      <c r="A752" s="58">
        <f t="shared" si="174"/>
        <v>0.84500000000000064</v>
      </c>
      <c r="B752" s="58">
        <f t="shared" si="175"/>
        <v>9.4499999999998412</v>
      </c>
      <c r="C752" s="58">
        <f t="shared" si="176"/>
        <v>4.7249999999999206</v>
      </c>
      <c r="D752" s="58">
        <f t="shared" si="177"/>
        <v>4.7249999999999206</v>
      </c>
      <c r="E752" s="59">
        <f t="shared" si="170"/>
        <v>8.1402499999998703</v>
      </c>
      <c r="F752" s="50">
        <v>23.475000000000001</v>
      </c>
      <c r="G752" s="60">
        <f t="shared" si="171"/>
        <v>181.73616890624098</v>
      </c>
      <c r="H752" s="39">
        <f t="shared" si="172"/>
        <v>8.1973853839236571E+44</v>
      </c>
      <c r="I752" s="40">
        <f t="shared" si="173"/>
        <v>149.20000000000007</v>
      </c>
      <c r="J752" s="40">
        <v>746</v>
      </c>
      <c r="K752" s="47">
        <f t="shared" si="164"/>
        <v>3730</v>
      </c>
      <c r="L752" s="40">
        <v>1</v>
      </c>
      <c r="N752" s="41">
        <f t="shared" si="165"/>
        <v>5.9670328573720044E+40</v>
      </c>
      <c r="O752" s="41">
        <f t="shared" si="166"/>
        <v>2.2257032557997576E+44</v>
      </c>
      <c r="P752" s="41">
        <f t="shared" si="167"/>
        <v>4.0986926919618283E+46</v>
      </c>
      <c r="Q752" s="41">
        <f t="shared" si="168"/>
        <v>23.787145474698683</v>
      </c>
      <c r="R752" s="45">
        <f t="shared" si="169"/>
        <v>184.15270235515081</v>
      </c>
    </row>
    <row r="753" spans="1:18">
      <c r="A753" s="58">
        <f t="shared" si="174"/>
        <v>0.84600000000000064</v>
      </c>
      <c r="B753" s="58">
        <f t="shared" si="175"/>
        <v>9.459999999999841</v>
      </c>
      <c r="C753" s="58">
        <f t="shared" si="176"/>
        <v>4.7299999999999205</v>
      </c>
      <c r="D753" s="58">
        <f t="shared" si="177"/>
        <v>4.7299999999999205</v>
      </c>
      <c r="E753" s="59">
        <f t="shared" si="170"/>
        <v>8.1571599999998714</v>
      </c>
      <c r="F753" s="50">
        <v>23.475000000000001</v>
      </c>
      <c r="G753" s="60">
        <f t="shared" si="171"/>
        <v>182.49932496399097</v>
      </c>
      <c r="H753" s="39">
        <f t="shared" si="172"/>
        <v>9.4163231057898448E+44</v>
      </c>
      <c r="I753" s="40">
        <f t="shared" si="173"/>
        <v>149.40000000000009</v>
      </c>
      <c r="J753" s="40">
        <v>747</v>
      </c>
      <c r="K753" s="47">
        <f t="shared" si="164"/>
        <v>3735</v>
      </c>
      <c r="L753" s="40">
        <v>1</v>
      </c>
      <c r="N753" s="41">
        <f t="shared" si="165"/>
        <v>5.9670328573720044E+40</v>
      </c>
      <c r="O753" s="41">
        <f t="shared" si="166"/>
        <v>2.2286867722284436E+44</v>
      </c>
      <c r="P753" s="41">
        <f t="shared" si="167"/>
        <v>4.708161552894922E+46</v>
      </c>
      <c r="Q753" s="41">
        <f t="shared" si="168"/>
        <v>27.173567551511951</v>
      </c>
      <c r="R753" s="45">
        <f t="shared" si="169"/>
        <v>211.25272566621257</v>
      </c>
    </row>
    <row r="754" spans="1:18">
      <c r="A754" s="58">
        <f t="shared" si="174"/>
        <v>0.84700000000000064</v>
      </c>
      <c r="B754" s="58">
        <f t="shared" si="175"/>
        <v>9.4699999999998408</v>
      </c>
      <c r="C754" s="58">
        <f t="shared" si="176"/>
        <v>4.7349999999999204</v>
      </c>
      <c r="D754" s="58">
        <f t="shared" si="177"/>
        <v>4.7349999999999204</v>
      </c>
      <c r="E754" s="59">
        <f t="shared" si="170"/>
        <v>8.17408999999987</v>
      </c>
      <c r="F754" s="50">
        <v>23.475000000000001</v>
      </c>
      <c r="G754" s="60">
        <f t="shared" si="171"/>
        <v>183.26493697024091</v>
      </c>
      <c r="H754" s="39">
        <f t="shared" si="172"/>
        <v>1.0816514861741367E+45</v>
      </c>
      <c r="I754" s="40">
        <f t="shared" si="173"/>
        <v>149.60000000000008</v>
      </c>
      <c r="J754" s="40">
        <v>748</v>
      </c>
      <c r="K754" s="47">
        <f t="shared" si="164"/>
        <v>3740</v>
      </c>
      <c r="L754" s="40">
        <v>1</v>
      </c>
      <c r="N754" s="41">
        <f t="shared" si="165"/>
        <v>5.9670328573720044E+40</v>
      </c>
      <c r="O754" s="41">
        <f t="shared" si="166"/>
        <v>2.2316702886571296E+44</v>
      </c>
      <c r="P754" s="41">
        <f t="shared" si="167"/>
        <v>5.4082574308706837E+46</v>
      </c>
      <c r="Q754" s="41">
        <f t="shared" si="168"/>
        <v>31.04227509458461</v>
      </c>
      <c r="R754" s="45">
        <f t="shared" si="169"/>
        <v>242.34123913192448</v>
      </c>
    </row>
    <row r="755" spans="1:18">
      <c r="A755" s="58">
        <f t="shared" si="174"/>
        <v>0.84800000000000064</v>
      </c>
      <c r="B755" s="58">
        <f t="shared" si="175"/>
        <v>9.4799999999998406</v>
      </c>
      <c r="C755" s="58">
        <f t="shared" si="176"/>
        <v>4.7399999999999203</v>
      </c>
      <c r="D755" s="58">
        <f t="shared" si="177"/>
        <v>4.7399999999999203</v>
      </c>
      <c r="E755" s="59">
        <f t="shared" si="170"/>
        <v>8.1910399999998695</v>
      </c>
      <c r="F755" s="50">
        <v>23.475000000000001</v>
      </c>
      <c r="G755" s="60">
        <f t="shared" si="171"/>
        <v>184.03301030399089</v>
      </c>
      <c r="H755" s="39">
        <f t="shared" si="172"/>
        <v>1.2424912828483288E+45</v>
      </c>
      <c r="I755" s="40">
        <f t="shared" si="173"/>
        <v>149.80000000000007</v>
      </c>
      <c r="J755" s="40">
        <v>749</v>
      </c>
      <c r="K755" s="47">
        <f t="shared" si="164"/>
        <v>3745</v>
      </c>
      <c r="L755" s="40">
        <v>1</v>
      </c>
      <c r="N755" s="41">
        <f t="shared" si="165"/>
        <v>5.9670328573720044E+40</v>
      </c>
      <c r="O755" s="41">
        <f t="shared" si="166"/>
        <v>2.2346538050858156E+44</v>
      </c>
      <c r="P755" s="41">
        <f t="shared" si="167"/>
        <v>6.2124564142416435E+46</v>
      </c>
      <c r="Q755" s="41">
        <f t="shared" si="168"/>
        <v>35.461979491303765</v>
      </c>
      <c r="R755" s="45">
        <f t="shared" si="169"/>
        <v>278.00531787531497</v>
      </c>
    </row>
    <row r="756" spans="1:18">
      <c r="A756" s="58">
        <f t="shared" si="174"/>
        <v>0.84900000000000064</v>
      </c>
      <c r="B756" s="58">
        <f t="shared" si="175"/>
        <v>9.4899999999998403</v>
      </c>
      <c r="C756" s="58">
        <f t="shared" si="176"/>
        <v>4.7449999999999202</v>
      </c>
      <c r="D756" s="58">
        <f t="shared" si="177"/>
        <v>4.7449999999999202</v>
      </c>
      <c r="E756" s="59">
        <f t="shared" si="170"/>
        <v>8.2080099999998701</v>
      </c>
      <c r="F756" s="50">
        <v>23.475000000000001</v>
      </c>
      <c r="G756" s="60">
        <f t="shared" si="171"/>
        <v>184.80355035024087</v>
      </c>
      <c r="H756" s="39">
        <f t="shared" si="172"/>
        <v>1.4272476927060312E+45</v>
      </c>
      <c r="I756" s="40">
        <f t="shared" si="173"/>
        <v>150.00000000000009</v>
      </c>
      <c r="J756" s="40">
        <v>750</v>
      </c>
      <c r="K756" s="47">
        <f t="shared" si="164"/>
        <v>3750</v>
      </c>
      <c r="L756" s="40">
        <v>4</v>
      </c>
      <c r="N756" s="41">
        <f t="shared" si="165"/>
        <v>2.3868131429488018E+41</v>
      </c>
      <c r="O756" s="41">
        <f t="shared" si="166"/>
        <v>8.9505492860580066E+44</v>
      </c>
      <c r="P756" s="41">
        <f t="shared" si="167"/>
        <v>7.1362384635301564E+46</v>
      </c>
      <c r="Q756" s="41">
        <f t="shared" si="168"/>
        <v>10.127796260638865</v>
      </c>
      <c r="R756" s="45">
        <f t="shared" si="169"/>
        <v>79.729614747175958</v>
      </c>
    </row>
    <row r="757" spans="1:18">
      <c r="A757" s="58">
        <f t="shared" si="174"/>
        <v>0.85000000000000064</v>
      </c>
      <c r="B757" s="58">
        <f t="shared" si="175"/>
        <v>9.4999999999998401</v>
      </c>
      <c r="C757" s="58">
        <f t="shared" si="176"/>
        <v>4.7499999999999201</v>
      </c>
      <c r="D757" s="58">
        <f t="shared" si="177"/>
        <v>4.7499999999999201</v>
      </c>
      <c r="E757" s="59">
        <f t="shared" si="170"/>
        <v>8.2249999999998682</v>
      </c>
      <c r="F757" s="50">
        <v>23.475000000000001</v>
      </c>
      <c r="G757" s="60">
        <f t="shared" si="171"/>
        <v>185.57656249999079</v>
      </c>
      <c r="H757" s="39">
        <f t="shared" si="172"/>
        <v>1.6394770767847317E+45</v>
      </c>
      <c r="I757" s="40">
        <f t="shared" si="173"/>
        <v>150.20000000000007</v>
      </c>
      <c r="J757" s="40">
        <v>751</v>
      </c>
      <c r="K757" s="47">
        <f t="shared" ref="K757:K820" si="178">L$4*J757</f>
        <v>3755</v>
      </c>
      <c r="L757" s="40">
        <v>1</v>
      </c>
      <c r="N757" s="41">
        <f t="shared" ref="N757:N820" si="179">L757*N756</f>
        <v>2.3868131429488018E+41</v>
      </c>
      <c r="O757" s="41">
        <f t="shared" ref="O757:O820" si="180">K757*N757</f>
        <v>8.9624833517727506E+44</v>
      </c>
      <c r="P757" s="41">
        <f t="shared" ref="P757:P820" si="181">R$4*POWER($I$1,J757)</f>
        <v>8.1973853839236587E+46</v>
      </c>
      <c r="Q757" s="41">
        <f t="shared" ref="Q757:Q820" si="182">(R757/G757)*F757</f>
        <v>11.569896293429311</v>
      </c>
      <c r="R757" s="45">
        <f t="shared" ref="R757:R820" si="183">P757/(K757*L757*N756)</f>
        <v>91.463326203024323</v>
      </c>
    </row>
    <row r="758" spans="1:18">
      <c r="A758" s="58">
        <f t="shared" si="174"/>
        <v>0.85100000000000064</v>
      </c>
      <c r="B758" s="58">
        <f t="shared" si="175"/>
        <v>9.5099999999998399</v>
      </c>
      <c r="C758" s="58">
        <f t="shared" si="176"/>
        <v>4.75499999999992</v>
      </c>
      <c r="D758" s="58">
        <f t="shared" si="177"/>
        <v>4.75499999999992</v>
      </c>
      <c r="E758" s="59">
        <f t="shared" si="170"/>
        <v>8.2420099999998691</v>
      </c>
      <c r="F758" s="50">
        <v>23.475000000000001</v>
      </c>
      <c r="G758" s="60">
        <f t="shared" si="171"/>
        <v>186.35205215024075</v>
      </c>
      <c r="H758" s="39">
        <f t="shared" si="172"/>
        <v>1.8832646211579696E+45</v>
      </c>
      <c r="I758" s="40">
        <f t="shared" si="173"/>
        <v>150.40000000000009</v>
      </c>
      <c r="J758" s="40">
        <v>752</v>
      </c>
      <c r="K758" s="47">
        <f t="shared" si="178"/>
        <v>3760</v>
      </c>
      <c r="L758" s="40">
        <v>1</v>
      </c>
      <c r="N758" s="41">
        <f t="shared" si="179"/>
        <v>2.3868131429488018E+41</v>
      </c>
      <c r="O758" s="41">
        <f t="shared" si="180"/>
        <v>8.9744174174874946E+44</v>
      </c>
      <c r="P758" s="41">
        <f t="shared" si="181"/>
        <v>9.416323105789848E+46</v>
      </c>
      <c r="Q758" s="41">
        <f t="shared" si="182"/>
        <v>13.217414444689418</v>
      </c>
      <c r="R758" s="45">
        <f t="shared" si="183"/>
        <v>104.92405988873728</v>
      </c>
    </row>
    <row r="759" spans="1:18">
      <c r="A759" s="58">
        <f t="shared" si="174"/>
        <v>0.85200000000000065</v>
      </c>
      <c r="B759" s="58">
        <f t="shared" si="175"/>
        <v>9.5199999999998397</v>
      </c>
      <c r="C759" s="58">
        <f t="shared" si="176"/>
        <v>4.7599999999999199</v>
      </c>
      <c r="D759" s="58">
        <f t="shared" si="177"/>
        <v>4.7599999999999199</v>
      </c>
      <c r="E759" s="59">
        <f t="shared" si="170"/>
        <v>8.2590399999998692</v>
      </c>
      <c r="F759" s="50">
        <v>23.475000000000001</v>
      </c>
      <c r="G759" s="60">
        <f t="shared" si="171"/>
        <v>187.13002470399073</v>
      </c>
      <c r="H759" s="39">
        <f t="shared" si="172"/>
        <v>2.1633029723482738E+45</v>
      </c>
      <c r="I759" s="40">
        <f t="shared" si="173"/>
        <v>150.60000000000008</v>
      </c>
      <c r="J759" s="40">
        <v>753</v>
      </c>
      <c r="K759" s="47">
        <f t="shared" si="178"/>
        <v>3765</v>
      </c>
      <c r="L759" s="40">
        <v>1</v>
      </c>
      <c r="N759" s="41">
        <f t="shared" si="179"/>
        <v>2.3868131429488018E+41</v>
      </c>
      <c r="O759" s="41">
        <f t="shared" si="180"/>
        <v>8.9863514832022386E+44</v>
      </c>
      <c r="P759" s="41">
        <f t="shared" si="181"/>
        <v>1.0816514861741369E+47</v>
      </c>
      <c r="Q759" s="41">
        <f t="shared" si="182"/>
        <v>15.099622027111609</v>
      </c>
      <c r="R759" s="45">
        <f t="shared" si="183"/>
        <v>120.36603377867168</v>
      </c>
    </row>
    <row r="760" spans="1:18">
      <c r="A760" s="58">
        <f t="shared" si="174"/>
        <v>0.85300000000000065</v>
      </c>
      <c r="B760" s="58">
        <f t="shared" si="175"/>
        <v>9.5299999999998395</v>
      </c>
      <c r="C760" s="58">
        <f t="shared" si="176"/>
        <v>4.7649999999999197</v>
      </c>
      <c r="D760" s="58">
        <f t="shared" si="177"/>
        <v>4.7649999999999197</v>
      </c>
      <c r="E760" s="59">
        <f t="shared" si="170"/>
        <v>8.2760899999998685</v>
      </c>
      <c r="F760" s="50">
        <v>23.475000000000001</v>
      </c>
      <c r="G760" s="60">
        <f t="shared" si="171"/>
        <v>187.9104855702407</v>
      </c>
      <c r="H760" s="39">
        <f t="shared" si="172"/>
        <v>2.4849825656966589E+45</v>
      </c>
      <c r="I760" s="40">
        <f t="shared" si="173"/>
        <v>150.80000000000007</v>
      </c>
      <c r="J760" s="40">
        <v>754</v>
      </c>
      <c r="K760" s="47">
        <f t="shared" si="178"/>
        <v>3770</v>
      </c>
      <c r="L760" s="40">
        <v>1</v>
      </c>
      <c r="N760" s="41">
        <f t="shared" si="179"/>
        <v>2.3868131429488018E+41</v>
      </c>
      <c r="O760" s="41">
        <f t="shared" si="180"/>
        <v>8.9982855489169826E+44</v>
      </c>
      <c r="P760" s="41">
        <f t="shared" si="181"/>
        <v>1.2424912828483295E+47</v>
      </c>
      <c r="Q760" s="41">
        <f t="shared" si="182"/>
        <v>17.249962917139587</v>
      </c>
      <c r="R760" s="45">
        <f t="shared" si="183"/>
        <v>138.08089064231504</v>
      </c>
    </row>
    <row r="761" spans="1:18">
      <c r="A761" s="58">
        <f t="shared" si="174"/>
        <v>0.85400000000000065</v>
      </c>
      <c r="B761" s="58">
        <f t="shared" si="175"/>
        <v>9.5399999999998393</v>
      </c>
      <c r="C761" s="58">
        <f t="shared" si="176"/>
        <v>4.7699999999999196</v>
      </c>
      <c r="D761" s="58">
        <f t="shared" si="177"/>
        <v>4.7699999999999196</v>
      </c>
      <c r="E761" s="59">
        <f t="shared" si="170"/>
        <v>8.2931599999998671</v>
      </c>
      <c r="F761" s="50">
        <v>23.475000000000001</v>
      </c>
      <c r="G761" s="60">
        <f t="shared" si="171"/>
        <v>188.6934401639906</v>
      </c>
      <c r="H761" s="39">
        <f t="shared" si="172"/>
        <v>2.8544953854120636E+45</v>
      </c>
      <c r="I761" s="40">
        <f t="shared" si="173"/>
        <v>151.00000000000009</v>
      </c>
      <c r="J761" s="40">
        <v>755</v>
      </c>
      <c r="K761" s="47">
        <f t="shared" si="178"/>
        <v>3775</v>
      </c>
      <c r="L761" s="40">
        <v>1</v>
      </c>
      <c r="N761" s="41">
        <f t="shared" si="179"/>
        <v>2.3868131429488018E+41</v>
      </c>
      <c r="O761" s="41">
        <f t="shared" si="180"/>
        <v>9.0102196146317266E+44</v>
      </c>
      <c r="P761" s="41">
        <f t="shared" si="181"/>
        <v>1.4272476927060319E+47</v>
      </c>
      <c r="Q761" s="41">
        <f t="shared" si="182"/>
        <v>19.706648556936937</v>
      </c>
      <c r="R761" s="45">
        <f t="shared" si="183"/>
        <v>158.40320810697216</v>
      </c>
    </row>
    <row r="762" spans="1:18">
      <c r="A762" s="58">
        <f t="shared" si="174"/>
        <v>0.85500000000000065</v>
      </c>
      <c r="B762" s="58">
        <f t="shared" si="175"/>
        <v>9.5499999999998391</v>
      </c>
      <c r="C762" s="58">
        <f t="shared" si="176"/>
        <v>4.7749999999999195</v>
      </c>
      <c r="D762" s="58">
        <f t="shared" si="177"/>
        <v>4.7749999999999195</v>
      </c>
      <c r="E762" s="59">
        <f t="shared" si="170"/>
        <v>8.3102499999998685</v>
      </c>
      <c r="F762" s="50">
        <v>23.475000000000001</v>
      </c>
      <c r="G762" s="60">
        <f t="shared" si="171"/>
        <v>189.47889390624064</v>
      </c>
      <c r="H762" s="39">
        <f t="shared" si="172"/>
        <v>3.2789541535694654E+45</v>
      </c>
      <c r="I762" s="40">
        <f t="shared" si="173"/>
        <v>151.20000000000007</v>
      </c>
      <c r="J762" s="40">
        <v>756</v>
      </c>
      <c r="K762" s="47">
        <f t="shared" si="178"/>
        <v>3780</v>
      </c>
      <c r="L762" s="40">
        <v>1</v>
      </c>
      <c r="N762" s="41">
        <f t="shared" si="179"/>
        <v>2.3868131429488018E+41</v>
      </c>
      <c r="O762" s="41">
        <f t="shared" si="180"/>
        <v>9.0221536803464706E+44</v>
      </c>
      <c r="P762" s="41">
        <f t="shared" si="181"/>
        <v>1.6394770767847328E+47</v>
      </c>
      <c r="Q762" s="41">
        <f t="shared" si="182"/>
        <v>22.513337832539612</v>
      </c>
      <c r="R762" s="45">
        <f t="shared" si="183"/>
        <v>181.71682004886588</v>
      </c>
    </row>
    <row r="763" spans="1:18">
      <c r="A763" s="58">
        <f t="shared" si="174"/>
        <v>0.85600000000000065</v>
      </c>
      <c r="B763" s="58">
        <f t="shared" si="175"/>
        <v>9.5599999999998388</v>
      </c>
      <c r="C763" s="58">
        <f t="shared" si="176"/>
        <v>4.7799999999999194</v>
      </c>
      <c r="D763" s="58">
        <f t="shared" si="177"/>
        <v>4.7799999999999194</v>
      </c>
      <c r="E763" s="59">
        <f t="shared" si="170"/>
        <v>8.3273599999998691</v>
      </c>
      <c r="F763" s="50">
        <v>23.475000000000001</v>
      </c>
      <c r="G763" s="60">
        <f t="shared" si="171"/>
        <v>190.26685222399058</v>
      </c>
      <c r="H763" s="39">
        <f t="shared" si="172"/>
        <v>3.7665292423159392E+45</v>
      </c>
      <c r="I763" s="40">
        <f t="shared" si="173"/>
        <v>151.40000000000006</v>
      </c>
      <c r="J763" s="40">
        <v>757</v>
      </c>
      <c r="K763" s="47">
        <f t="shared" si="178"/>
        <v>3785</v>
      </c>
      <c r="L763" s="40">
        <v>1</v>
      </c>
      <c r="N763" s="41">
        <f t="shared" si="179"/>
        <v>2.3868131429488018E+41</v>
      </c>
      <c r="O763" s="41">
        <f t="shared" si="180"/>
        <v>9.0340877460612146E+44</v>
      </c>
      <c r="P763" s="41">
        <f t="shared" si="181"/>
        <v>1.8832646211579696E+47</v>
      </c>
      <c r="Q763" s="41">
        <f t="shared" si="182"/>
        <v>25.71991393982686</v>
      </c>
      <c r="R763" s="45">
        <f t="shared" si="183"/>
        <v>208.46206878819137</v>
      </c>
    </row>
    <row r="764" spans="1:18">
      <c r="A764" s="58">
        <f t="shared" si="174"/>
        <v>0.85700000000000065</v>
      </c>
      <c r="B764" s="58">
        <f t="shared" si="175"/>
        <v>9.5699999999998386</v>
      </c>
      <c r="C764" s="58">
        <f t="shared" si="176"/>
        <v>4.7849999999999193</v>
      </c>
      <c r="D764" s="58">
        <f t="shared" si="177"/>
        <v>4.7849999999999193</v>
      </c>
      <c r="E764" s="59">
        <f t="shared" si="170"/>
        <v>8.3444899999998672</v>
      </c>
      <c r="F764" s="50">
        <v>23.475000000000001</v>
      </c>
      <c r="G764" s="60">
        <f t="shared" si="171"/>
        <v>191.05732055024052</v>
      </c>
      <c r="H764" s="39">
        <f t="shared" si="172"/>
        <v>4.3266059446965489E+45</v>
      </c>
      <c r="I764" s="40">
        <f t="shared" si="173"/>
        <v>151.60000000000008</v>
      </c>
      <c r="J764" s="40">
        <v>758</v>
      </c>
      <c r="K764" s="47">
        <f t="shared" si="178"/>
        <v>3790</v>
      </c>
      <c r="L764" s="40">
        <v>1</v>
      </c>
      <c r="N764" s="41">
        <f t="shared" si="179"/>
        <v>2.3868131429488018E+41</v>
      </c>
      <c r="O764" s="41">
        <f t="shared" si="180"/>
        <v>9.0460218117759586E+44</v>
      </c>
      <c r="P764" s="41">
        <f t="shared" si="181"/>
        <v>2.1633029723482743E+47</v>
      </c>
      <c r="Q764" s="41">
        <f t="shared" si="182"/>
        <v>29.383372078832064</v>
      </c>
      <c r="R764" s="45">
        <f t="shared" si="183"/>
        <v>239.14412515920787</v>
      </c>
    </row>
    <row r="765" spans="1:18">
      <c r="A765" s="58">
        <f t="shared" si="174"/>
        <v>0.85800000000000065</v>
      </c>
      <c r="B765" s="58">
        <f t="shared" si="175"/>
        <v>9.5799999999998384</v>
      </c>
      <c r="C765" s="58">
        <f t="shared" si="176"/>
        <v>4.7899999999999192</v>
      </c>
      <c r="D765" s="58">
        <f t="shared" si="177"/>
        <v>4.7899999999999192</v>
      </c>
      <c r="E765" s="59">
        <f t="shared" si="170"/>
        <v>8.3616399999998663</v>
      </c>
      <c r="F765" s="50">
        <v>23.475000000000001</v>
      </c>
      <c r="G765" s="60">
        <f t="shared" si="171"/>
        <v>191.85030432399046</v>
      </c>
      <c r="H765" s="39">
        <f t="shared" si="172"/>
        <v>4.9699651313933203E+45</v>
      </c>
      <c r="I765" s="40">
        <f t="shared" si="173"/>
        <v>151.80000000000007</v>
      </c>
      <c r="J765" s="40">
        <v>759</v>
      </c>
      <c r="K765" s="47">
        <f t="shared" si="178"/>
        <v>3795</v>
      </c>
      <c r="L765" s="40">
        <v>1</v>
      </c>
      <c r="N765" s="41">
        <f t="shared" si="179"/>
        <v>2.3868131429488018E+41</v>
      </c>
      <c r="O765" s="41">
        <f t="shared" si="180"/>
        <v>9.0579558774907026E+44</v>
      </c>
      <c r="P765" s="41">
        <f t="shared" si="181"/>
        <v>2.4849825656966602E+47</v>
      </c>
      <c r="Q765" s="41">
        <f t="shared" si="182"/>
        <v>33.568833792676351</v>
      </c>
      <c r="R765" s="45">
        <f t="shared" si="183"/>
        <v>274.34253371358517</v>
      </c>
    </row>
    <row r="766" spans="1:18">
      <c r="A766" s="58">
        <f t="shared" si="174"/>
        <v>0.85900000000000065</v>
      </c>
      <c r="B766" s="58">
        <f t="shared" si="175"/>
        <v>9.5899999999998382</v>
      </c>
      <c r="C766" s="58">
        <f t="shared" si="176"/>
        <v>4.7949999999999191</v>
      </c>
      <c r="D766" s="58">
        <f t="shared" si="177"/>
        <v>4.7949999999999191</v>
      </c>
      <c r="E766" s="59">
        <f t="shared" si="170"/>
        <v>8.3788099999998664</v>
      </c>
      <c r="F766" s="50">
        <v>23.475000000000001</v>
      </c>
      <c r="G766" s="60">
        <f t="shared" si="171"/>
        <v>192.64580899024043</v>
      </c>
      <c r="H766" s="39">
        <f t="shared" si="172"/>
        <v>5.7089907708241298E+45</v>
      </c>
      <c r="I766" s="40">
        <f t="shared" si="173"/>
        <v>152.00000000000009</v>
      </c>
      <c r="J766" s="40">
        <v>760</v>
      </c>
      <c r="K766" s="47">
        <f t="shared" si="178"/>
        <v>3800</v>
      </c>
      <c r="L766" s="40">
        <v>3</v>
      </c>
      <c r="N766" s="41">
        <f t="shared" si="179"/>
        <v>7.1604394288464053E+41</v>
      </c>
      <c r="O766" s="41">
        <f t="shared" si="180"/>
        <v>2.720966982961634E+45</v>
      </c>
      <c r="P766" s="41">
        <f t="shared" si="181"/>
        <v>2.854495385412065E+47</v>
      </c>
      <c r="Q766" s="41">
        <f t="shared" si="182"/>
        <v>12.783568675101954</v>
      </c>
      <c r="R766" s="45">
        <f t="shared" si="183"/>
        <v>104.90738782523161</v>
      </c>
    </row>
    <row r="767" spans="1:18">
      <c r="A767" s="58">
        <f t="shared" si="174"/>
        <v>0.86000000000000065</v>
      </c>
      <c r="B767" s="58">
        <f t="shared" si="175"/>
        <v>9.599999999999838</v>
      </c>
      <c r="C767" s="58">
        <f t="shared" si="176"/>
        <v>4.799999999999919</v>
      </c>
      <c r="D767" s="58">
        <f t="shared" si="177"/>
        <v>4.799999999999919</v>
      </c>
      <c r="E767" s="59">
        <f t="shared" si="170"/>
        <v>8.3959999999998658</v>
      </c>
      <c r="F767" s="50">
        <v>23.475000000000001</v>
      </c>
      <c r="G767" s="60">
        <f t="shared" si="171"/>
        <v>193.44383999999036</v>
      </c>
      <c r="H767" s="39">
        <f t="shared" si="172"/>
        <v>6.5579083071389345E+45</v>
      </c>
      <c r="I767" s="40">
        <f t="shared" si="173"/>
        <v>152.20000000000007</v>
      </c>
      <c r="J767" s="40">
        <v>761</v>
      </c>
      <c r="K767" s="47">
        <f t="shared" si="178"/>
        <v>3805</v>
      </c>
      <c r="L767" s="40">
        <v>1</v>
      </c>
      <c r="N767" s="41">
        <f t="shared" si="179"/>
        <v>7.1604394288464053E+41</v>
      </c>
      <c r="O767" s="41">
        <f t="shared" si="180"/>
        <v>2.7245472026760572E+45</v>
      </c>
      <c r="P767" s="41">
        <f t="shared" si="181"/>
        <v>3.2789541535694671E+47</v>
      </c>
      <c r="Q767" s="41">
        <f t="shared" si="182"/>
        <v>14.604668517517352</v>
      </c>
      <c r="R767" s="45">
        <f t="shared" si="183"/>
        <v>120.3485904134408</v>
      </c>
    </row>
    <row r="768" spans="1:18">
      <c r="A768" s="58">
        <f t="shared" si="174"/>
        <v>0.86100000000000065</v>
      </c>
      <c r="B768" s="58">
        <f t="shared" si="175"/>
        <v>9.6099999999998378</v>
      </c>
      <c r="C768" s="58">
        <f t="shared" si="176"/>
        <v>4.8049999999999189</v>
      </c>
      <c r="D768" s="58">
        <f t="shared" si="177"/>
        <v>4.8049999999999189</v>
      </c>
      <c r="E768" s="59">
        <f t="shared" si="170"/>
        <v>8.4132099999998662</v>
      </c>
      <c r="F768" s="50">
        <v>23.475000000000001</v>
      </c>
      <c r="G768" s="60">
        <f t="shared" si="171"/>
        <v>194.24440281024036</v>
      </c>
      <c r="H768" s="39">
        <f t="shared" si="172"/>
        <v>7.5330584846318821E+45</v>
      </c>
      <c r="I768" s="40">
        <f t="shared" si="173"/>
        <v>152.40000000000006</v>
      </c>
      <c r="J768" s="40">
        <v>762</v>
      </c>
      <c r="K768" s="47">
        <f t="shared" si="178"/>
        <v>3810</v>
      </c>
      <c r="L768" s="40">
        <v>1</v>
      </c>
      <c r="N768" s="41">
        <f t="shared" si="179"/>
        <v>7.1604394288464053E+41</v>
      </c>
      <c r="O768" s="41">
        <f t="shared" si="180"/>
        <v>2.7281274223904804E+45</v>
      </c>
      <c r="P768" s="41">
        <f t="shared" si="181"/>
        <v>3.7665292423159408E+47</v>
      </c>
      <c r="Q768" s="41">
        <f t="shared" si="182"/>
        <v>16.685290796624052</v>
      </c>
      <c r="R768" s="45">
        <f t="shared" si="183"/>
        <v>138.06280496295796</v>
      </c>
    </row>
    <row r="769" spans="1:18">
      <c r="A769" s="58">
        <f t="shared" si="174"/>
        <v>0.86200000000000065</v>
      </c>
      <c r="B769" s="58">
        <f t="shared" si="175"/>
        <v>9.6199999999998376</v>
      </c>
      <c r="C769" s="58">
        <f t="shared" si="176"/>
        <v>4.8099999999999188</v>
      </c>
      <c r="D769" s="58">
        <f t="shared" si="177"/>
        <v>4.8099999999999188</v>
      </c>
      <c r="E769" s="59">
        <f t="shared" si="170"/>
        <v>8.4304399999998658</v>
      </c>
      <c r="F769" s="50">
        <v>23.475000000000001</v>
      </c>
      <c r="G769" s="60">
        <f t="shared" si="171"/>
        <v>195.04750288399029</v>
      </c>
      <c r="H769" s="39">
        <f t="shared" si="172"/>
        <v>8.6532118893931003E+45</v>
      </c>
      <c r="I769" s="40">
        <f t="shared" si="173"/>
        <v>152.60000000000008</v>
      </c>
      <c r="J769" s="40">
        <v>763</v>
      </c>
      <c r="K769" s="47">
        <f t="shared" si="178"/>
        <v>3815</v>
      </c>
      <c r="L769" s="40">
        <v>1</v>
      </c>
      <c r="N769" s="41">
        <f t="shared" si="179"/>
        <v>7.1604394288464053E+41</v>
      </c>
      <c r="O769" s="41">
        <f t="shared" si="180"/>
        <v>2.7317076421049036E+45</v>
      </c>
      <c r="P769" s="41">
        <f t="shared" si="181"/>
        <v>4.3266059446965502E+47</v>
      </c>
      <c r="Q769" s="41">
        <f t="shared" si="182"/>
        <v>19.062433050036834</v>
      </c>
      <c r="R769" s="45">
        <f t="shared" si="183"/>
        <v>158.38466305869781</v>
      </c>
    </row>
    <row r="770" spans="1:18">
      <c r="A770" s="58">
        <f t="shared" si="174"/>
        <v>0.86300000000000066</v>
      </c>
      <c r="B770" s="58">
        <f t="shared" si="175"/>
        <v>9.6299999999998374</v>
      </c>
      <c r="C770" s="58">
        <f t="shared" si="176"/>
        <v>4.8149999999999187</v>
      </c>
      <c r="D770" s="58">
        <f t="shared" si="177"/>
        <v>4.8149999999999187</v>
      </c>
      <c r="E770" s="59">
        <f t="shared" si="170"/>
        <v>8.4476899999998647</v>
      </c>
      <c r="F770" s="50">
        <v>23.475000000000001</v>
      </c>
      <c r="G770" s="60">
        <f t="shared" si="171"/>
        <v>195.85314569024027</v>
      </c>
      <c r="H770" s="39">
        <f t="shared" si="172"/>
        <v>9.9399302627866405E+45</v>
      </c>
      <c r="I770" s="40">
        <f t="shared" si="173"/>
        <v>152.80000000000007</v>
      </c>
      <c r="J770" s="40">
        <v>764</v>
      </c>
      <c r="K770" s="47">
        <f t="shared" si="178"/>
        <v>3820</v>
      </c>
      <c r="L770" s="40">
        <v>1</v>
      </c>
      <c r="N770" s="41">
        <f t="shared" si="179"/>
        <v>7.1604394288464053E+41</v>
      </c>
      <c r="O770" s="41">
        <f t="shared" si="180"/>
        <v>2.7352878618193268E+45</v>
      </c>
      <c r="P770" s="41">
        <f t="shared" si="181"/>
        <v>4.9699651313933205E+47</v>
      </c>
      <c r="Q770" s="41">
        <f t="shared" si="182"/>
        <v>21.778369058637377</v>
      </c>
      <c r="R770" s="45">
        <f t="shared" si="183"/>
        <v>181.69806552234832</v>
      </c>
    </row>
    <row r="771" spans="1:18">
      <c r="A771" s="58">
        <f t="shared" si="174"/>
        <v>0.86400000000000066</v>
      </c>
      <c r="B771" s="58">
        <f t="shared" si="175"/>
        <v>9.6399999999998371</v>
      </c>
      <c r="C771" s="58">
        <f t="shared" si="176"/>
        <v>4.8199999999999186</v>
      </c>
      <c r="D771" s="58">
        <f t="shared" si="177"/>
        <v>4.8199999999999186</v>
      </c>
      <c r="E771" s="59">
        <f t="shared" si="170"/>
        <v>8.4649599999998646</v>
      </c>
      <c r="F771" s="50">
        <v>23.475000000000001</v>
      </c>
      <c r="G771" s="60">
        <f t="shared" si="171"/>
        <v>196.66133670399023</v>
      </c>
      <c r="H771" s="39">
        <f t="shared" si="172"/>
        <v>1.141798154164826E+46</v>
      </c>
      <c r="I771" s="40">
        <f t="shared" si="173"/>
        <v>153.00000000000009</v>
      </c>
      <c r="J771" s="40">
        <v>765</v>
      </c>
      <c r="K771" s="47">
        <f t="shared" si="178"/>
        <v>3825</v>
      </c>
      <c r="L771" s="40">
        <v>1</v>
      </c>
      <c r="N771" s="41">
        <f t="shared" si="179"/>
        <v>7.1604394288464053E+41</v>
      </c>
      <c r="O771" s="41">
        <f t="shared" si="180"/>
        <v>2.73886808153375E+45</v>
      </c>
      <c r="P771" s="41">
        <f t="shared" si="181"/>
        <v>5.70899077082413E+47</v>
      </c>
      <c r="Q771" s="41">
        <f t="shared" si="182"/>
        <v>24.881401557595666</v>
      </c>
      <c r="R771" s="45">
        <f t="shared" si="183"/>
        <v>208.443437247519</v>
      </c>
    </row>
    <row r="772" spans="1:18">
      <c r="A772" s="58">
        <f t="shared" si="174"/>
        <v>0.86500000000000066</v>
      </c>
      <c r="B772" s="58">
        <f t="shared" si="175"/>
        <v>9.6499999999998369</v>
      </c>
      <c r="C772" s="58">
        <f t="shared" si="176"/>
        <v>4.8249999999999185</v>
      </c>
      <c r="D772" s="58">
        <f t="shared" si="177"/>
        <v>4.8249999999999185</v>
      </c>
      <c r="E772" s="59">
        <f t="shared" si="170"/>
        <v>8.4822499999998655</v>
      </c>
      <c r="F772" s="50">
        <v>23.475000000000001</v>
      </c>
      <c r="G772" s="60">
        <f t="shared" si="171"/>
        <v>197.47208140624019</v>
      </c>
      <c r="H772" s="39">
        <f t="shared" si="172"/>
        <v>1.3115816614277869E+46</v>
      </c>
      <c r="I772" s="40">
        <f t="shared" si="173"/>
        <v>153.20000000000007</v>
      </c>
      <c r="J772" s="40">
        <v>766</v>
      </c>
      <c r="K772" s="47">
        <f t="shared" si="178"/>
        <v>3830</v>
      </c>
      <c r="L772" s="40">
        <v>1</v>
      </c>
      <c r="N772" s="41">
        <f t="shared" si="179"/>
        <v>7.1604394288464053E+41</v>
      </c>
      <c r="O772" s="41">
        <f t="shared" si="180"/>
        <v>2.7424483012481732E+45</v>
      </c>
      <c r="P772" s="41">
        <f t="shared" si="181"/>
        <v>6.5579083071389343E+47</v>
      </c>
      <c r="Q772" s="41">
        <f t="shared" si="182"/>
        <v>28.426722366284665</v>
      </c>
      <c r="R772" s="45">
        <f t="shared" si="183"/>
        <v>239.12605040372966</v>
      </c>
    </row>
    <row r="773" spans="1:18">
      <c r="A773" s="58">
        <f t="shared" si="174"/>
        <v>0.86600000000000066</v>
      </c>
      <c r="B773" s="58">
        <f t="shared" si="175"/>
        <v>9.6599999999998367</v>
      </c>
      <c r="C773" s="58">
        <f t="shared" si="176"/>
        <v>4.8299999999999184</v>
      </c>
      <c r="D773" s="58">
        <f t="shared" si="177"/>
        <v>4.8299999999999184</v>
      </c>
      <c r="E773" s="59">
        <f t="shared" si="170"/>
        <v>8.4995599999998639</v>
      </c>
      <c r="F773" s="50">
        <v>23.475000000000001</v>
      </c>
      <c r="G773" s="60">
        <f t="shared" si="171"/>
        <v>198.28538528399011</v>
      </c>
      <c r="H773" s="39">
        <f t="shared" si="172"/>
        <v>1.5066116969263772E+46</v>
      </c>
      <c r="I773" s="40">
        <f t="shared" si="173"/>
        <v>153.40000000000006</v>
      </c>
      <c r="J773" s="40">
        <v>767</v>
      </c>
      <c r="K773" s="47">
        <f t="shared" si="178"/>
        <v>3835</v>
      </c>
      <c r="L773" s="40">
        <v>1</v>
      </c>
      <c r="N773" s="41">
        <f t="shared" si="179"/>
        <v>7.1604394288464053E+41</v>
      </c>
      <c r="O773" s="41">
        <f t="shared" si="180"/>
        <v>2.7460285209625964E+45</v>
      </c>
      <c r="P773" s="41">
        <f t="shared" si="181"/>
        <v>7.5330584846318865E+47</v>
      </c>
      <c r="Q773" s="41">
        <f t="shared" si="182"/>
        <v>32.477395271938057</v>
      </c>
      <c r="R773" s="45">
        <f t="shared" si="183"/>
        <v>274.32557335534295</v>
      </c>
    </row>
    <row r="774" spans="1:18">
      <c r="A774" s="58">
        <f t="shared" si="174"/>
        <v>0.86700000000000066</v>
      </c>
      <c r="B774" s="58">
        <f t="shared" si="175"/>
        <v>9.6699999999998365</v>
      </c>
      <c r="C774" s="58">
        <f t="shared" si="176"/>
        <v>4.8349999999999183</v>
      </c>
      <c r="D774" s="58">
        <f t="shared" si="177"/>
        <v>4.8349999999999183</v>
      </c>
      <c r="E774" s="59">
        <f t="shared" si="170"/>
        <v>8.5168899999998633</v>
      </c>
      <c r="F774" s="50">
        <v>23.475000000000001</v>
      </c>
      <c r="G774" s="60">
        <f t="shared" si="171"/>
        <v>199.10125383024007</v>
      </c>
      <c r="H774" s="39">
        <f t="shared" si="172"/>
        <v>1.7306423778786208E+46</v>
      </c>
      <c r="I774" s="40">
        <f t="shared" si="173"/>
        <v>153.60000000000008</v>
      </c>
      <c r="J774" s="40">
        <v>768</v>
      </c>
      <c r="K774" s="47">
        <f t="shared" si="178"/>
        <v>3840</v>
      </c>
      <c r="L774" s="40">
        <v>1</v>
      </c>
      <c r="N774" s="41">
        <f t="shared" si="179"/>
        <v>7.1604394288464053E+41</v>
      </c>
      <c r="O774" s="41">
        <f t="shared" si="180"/>
        <v>2.7496087406770196E+45</v>
      </c>
      <c r="P774" s="41">
        <f t="shared" si="181"/>
        <v>8.6532118893931036E+47</v>
      </c>
      <c r="Q774" s="41">
        <f t="shared" si="182"/>
        <v>37.1054791917919</v>
      </c>
      <c r="R774" s="45">
        <f t="shared" si="183"/>
        <v>314.70702581715227</v>
      </c>
    </row>
    <row r="775" spans="1:18">
      <c r="A775" s="58">
        <f t="shared" si="174"/>
        <v>0.86800000000000066</v>
      </c>
      <c r="B775" s="58">
        <f t="shared" si="175"/>
        <v>9.6799999999998363</v>
      </c>
      <c r="C775" s="58">
        <f t="shared" si="176"/>
        <v>4.8399999999999181</v>
      </c>
      <c r="D775" s="58">
        <f t="shared" si="177"/>
        <v>4.8399999999999181</v>
      </c>
      <c r="E775" s="59">
        <f t="shared" si="170"/>
        <v>8.5342399999998637</v>
      </c>
      <c r="F775" s="50">
        <v>23.475000000000001</v>
      </c>
      <c r="G775" s="60">
        <f t="shared" si="171"/>
        <v>199.91969254399004</v>
      </c>
      <c r="H775" s="39">
        <f t="shared" si="172"/>
        <v>1.9879860525573289E+46</v>
      </c>
      <c r="I775" s="40">
        <f t="shared" si="173"/>
        <v>153.80000000000007</v>
      </c>
      <c r="J775" s="40">
        <v>769</v>
      </c>
      <c r="K775" s="47">
        <f t="shared" si="178"/>
        <v>3845</v>
      </c>
      <c r="L775" s="40">
        <v>1</v>
      </c>
      <c r="N775" s="41">
        <f t="shared" si="179"/>
        <v>7.1604394288464053E+41</v>
      </c>
      <c r="O775" s="41">
        <f t="shared" si="180"/>
        <v>2.7531889603914428E+45</v>
      </c>
      <c r="P775" s="41">
        <f t="shared" si="181"/>
        <v>9.9399302627866442E+47</v>
      </c>
      <c r="Q775" s="41">
        <f t="shared" si="182"/>
        <v>42.393311641170499</v>
      </c>
      <c r="R775" s="45">
        <f t="shared" si="183"/>
        <v>361.03334735780015</v>
      </c>
    </row>
    <row r="776" spans="1:18">
      <c r="A776" s="58">
        <f t="shared" si="174"/>
        <v>0.86900000000000066</v>
      </c>
      <c r="B776" s="58">
        <f t="shared" si="175"/>
        <v>9.6899999999998361</v>
      </c>
      <c r="C776" s="58">
        <f t="shared" si="176"/>
        <v>4.844999999999918</v>
      </c>
      <c r="D776" s="58">
        <f t="shared" si="177"/>
        <v>4.844999999999918</v>
      </c>
      <c r="E776" s="59">
        <f t="shared" ref="E776:E839" si="184">(1-A776)+A776*B776</f>
        <v>8.5516099999998616</v>
      </c>
      <c r="F776" s="50">
        <v>23.475000000000001</v>
      </c>
      <c r="G776" s="60">
        <f t="shared" ref="G776:G839" si="185">E776*C776*D776</f>
        <v>200.74070693023995</v>
      </c>
      <c r="H776" s="39">
        <f t="shared" ref="H776:H839" si="186">POWER($I$1,J776)</f>
        <v>2.2835963083296529E+46</v>
      </c>
      <c r="I776" s="40">
        <f t="shared" ref="I776:I839" si="187">LOG(H776,2)</f>
        <v>154.00000000000006</v>
      </c>
      <c r="J776" s="40">
        <v>770</v>
      </c>
      <c r="K776" s="47">
        <f t="shared" si="178"/>
        <v>3850</v>
      </c>
      <c r="L776" s="40">
        <v>3</v>
      </c>
      <c r="N776" s="41">
        <f t="shared" si="179"/>
        <v>2.1481318286539216E+42</v>
      </c>
      <c r="O776" s="41">
        <f t="shared" si="180"/>
        <v>8.2703075403175981E+45</v>
      </c>
      <c r="P776" s="41">
        <f t="shared" si="181"/>
        <v>1.1417981541648265E+48</v>
      </c>
      <c r="Q776" s="41">
        <f t="shared" si="182"/>
        <v>16.144991798409247</v>
      </c>
      <c r="R776" s="45">
        <f t="shared" si="183"/>
        <v>138.05993895614901</v>
      </c>
    </row>
    <row r="777" spans="1:18">
      <c r="A777" s="58">
        <f t="shared" si="174"/>
        <v>0.87000000000000066</v>
      </c>
      <c r="B777" s="58">
        <f t="shared" si="175"/>
        <v>9.6999999999998359</v>
      </c>
      <c r="C777" s="58">
        <f t="shared" si="176"/>
        <v>4.8499999999999179</v>
      </c>
      <c r="D777" s="58">
        <f t="shared" si="177"/>
        <v>4.8499999999999179</v>
      </c>
      <c r="E777" s="59">
        <f t="shared" si="184"/>
        <v>8.5689999999998623</v>
      </c>
      <c r="F777" s="50">
        <v>23.475000000000001</v>
      </c>
      <c r="G777" s="60">
        <f t="shared" si="185"/>
        <v>201.56430249998994</v>
      </c>
      <c r="H777" s="39">
        <f t="shared" si="186"/>
        <v>2.6231633228555748E+46</v>
      </c>
      <c r="I777" s="40">
        <f t="shared" si="187"/>
        <v>154.20000000000007</v>
      </c>
      <c r="J777" s="40">
        <v>771</v>
      </c>
      <c r="K777" s="47">
        <f t="shared" si="178"/>
        <v>3855</v>
      </c>
      <c r="L777" s="40">
        <v>1</v>
      </c>
      <c r="N777" s="41">
        <f t="shared" si="179"/>
        <v>2.1481318286539216E+42</v>
      </c>
      <c r="O777" s="41">
        <f t="shared" si="180"/>
        <v>8.2810481994608677E+45</v>
      </c>
      <c r="P777" s="41">
        <f t="shared" si="181"/>
        <v>1.3115816614277873E+48</v>
      </c>
      <c r="Q777" s="41">
        <f t="shared" si="182"/>
        <v>18.445991500310196</v>
      </c>
      <c r="R777" s="45">
        <f t="shared" si="183"/>
        <v>158.3835318713852</v>
      </c>
    </row>
    <row r="778" spans="1:18">
      <c r="A778" s="58">
        <f t="shared" si="174"/>
        <v>0.87100000000000066</v>
      </c>
      <c r="B778" s="58">
        <f t="shared" si="175"/>
        <v>9.7099999999998357</v>
      </c>
      <c r="C778" s="58">
        <f t="shared" si="176"/>
        <v>4.8549999999999178</v>
      </c>
      <c r="D778" s="58">
        <f t="shared" si="177"/>
        <v>4.8549999999999178</v>
      </c>
      <c r="E778" s="59">
        <f t="shared" si="184"/>
        <v>8.5864099999998622</v>
      </c>
      <c r="F778" s="50">
        <v>23.475000000000001</v>
      </c>
      <c r="G778" s="60">
        <f t="shared" si="185"/>
        <v>202.39048477023991</v>
      </c>
      <c r="H778" s="39">
        <f t="shared" si="186"/>
        <v>3.0132233938527549E+46</v>
      </c>
      <c r="I778" s="40">
        <f t="shared" si="187"/>
        <v>154.40000000000006</v>
      </c>
      <c r="J778" s="40">
        <v>772</v>
      </c>
      <c r="K778" s="47">
        <f t="shared" si="178"/>
        <v>3860</v>
      </c>
      <c r="L778" s="40">
        <v>1</v>
      </c>
      <c r="N778" s="41">
        <f t="shared" si="179"/>
        <v>2.1481318286539216E+42</v>
      </c>
      <c r="O778" s="41">
        <f t="shared" si="180"/>
        <v>8.2917888586041373E+45</v>
      </c>
      <c r="P778" s="41">
        <f t="shared" si="181"/>
        <v>1.5066116969263773E+48</v>
      </c>
      <c r="Q778" s="41">
        <f t="shared" si="182"/>
        <v>21.075049843921786</v>
      </c>
      <c r="R778" s="45">
        <f t="shared" si="183"/>
        <v>181.69923554710539</v>
      </c>
    </row>
    <row r="779" spans="1:18">
      <c r="A779" s="58">
        <f t="shared" si="174"/>
        <v>0.87200000000000066</v>
      </c>
      <c r="B779" s="58">
        <f t="shared" si="175"/>
        <v>9.7199999999998354</v>
      </c>
      <c r="C779" s="58">
        <f t="shared" si="176"/>
        <v>4.8599999999999177</v>
      </c>
      <c r="D779" s="58">
        <f t="shared" si="177"/>
        <v>4.8599999999999177</v>
      </c>
      <c r="E779" s="59">
        <f t="shared" si="184"/>
        <v>8.6038399999998632</v>
      </c>
      <c r="F779" s="50">
        <v>23.475000000000001</v>
      </c>
      <c r="G779" s="60">
        <f t="shared" si="185"/>
        <v>203.21925926398987</v>
      </c>
      <c r="H779" s="39">
        <f t="shared" si="186"/>
        <v>3.4612847557572422E+46</v>
      </c>
      <c r="I779" s="40">
        <f t="shared" si="187"/>
        <v>154.60000000000008</v>
      </c>
      <c r="J779" s="40">
        <v>773</v>
      </c>
      <c r="K779" s="47">
        <f t="shared" si="178"/>
        <v>3865</v>
      </c>
      <c r="L779" s="40">
        <v>1</v>
      </c>
      <c r="N779" s="41">
        <f t="shared" si="179"/>
        <v>2.1481318286539216E+42</v>
      </c>
      <c r="O779" s="41">
        <f t="shared" si="180"/>
        <v>8.3025295177474069E+45</v>
      </c>
      <c r="P779" s="41">
        <f t="shared" si="181"/>
        <v>1.730642377878621E+48</v>
      </c>
      <c r="Q779" s="41">
        <f t="shared" si="182"/>
        <v>24.078955415768448</v>
      </c>
      <c r="R779" s="45">
        <f t="shared" si="183"/>
        <v>208.44760312856661</v>
      </c>
    </row>
    <row r="780" spans="1:18">
      <c r="A780" s="58">
        <f t="shared" si="174"/>
        <v>0.87300000000000066</v>
      </c>
      <c r="B780" s="58">
        <f t="shared" si="175"/>
        <v>9.7299999999998352</v>
      </c>
      <c r="C780" s="58">
        <f t="shared" si="176"/>
        <v>4.8649999999999176</v>
      </c>
      <c r="D780" s="58">
        <f t="shared" si="177"/>
        <v>4.8649999999999176</v>
      </c>
      <c r="E780" s="59">
        <f t="shared" si="184"/>
        <v>8.6212899999998616</v>
      </c>
      <c r="F780" s="50">
        <v>23.475000000000001</v>
      </c>
      <c r="G780" s="60">
        <f t="shared" si="185"/>
        <v>204.05063151023984</v>
      </c>
      <c r="H780" s="39">
        <f t="shared" si="186"/>
        <v>3.9759721051146582E+46</v>
      </c>
      <c r="I780" s="40">
        <f t="shared" si="187"/>
        <v>154.80000000000007</v>
      </c>
      <c r="J780" s="40">
        <v>774</v>
      </c>
      <c r="K780" s="47">
        <f t="shared" si="178"/>
        <v>3870</v>
      </c>
      <c r="L780" s="40">
        <v>1</v>
      </c>
      <c r="N780" s="41">
        <f t="shared" si="179"/>
        <v>2.1481318286539216E+42</v>
      </c>
      <c r="O780" s="41">
        <f t="shared" si="180"/>
        <v>8.3132701768906765E+45</v>
      </c>
      <c r="P780" s="41">
        <f t="shared" si="181"/>
        <v>1.9879860525573292E+48</v>
      </c>
      <c r="Q780" s="41">
        <f t="shared" si="182"/>
        <v>27.511172233161574</v>
      </c>
      <c r="R780" s="45">
        <f t="shared" si="183"/>
        <v>239.13406039461529</v>
      </c>
    </row>
    <row r="781" spans="1:18">
      <c r="A781" s="58">
        <f t="shared" si="174"/>
        <v>0.87400000000000067</v>
      </c>
      <c r="B781" s="58">
        <f t="shared" si="175"/>
        <v>9.739999999999835</v>
      </c>
      <c r="C781" s="58">
        <f t="shared" si="176"/>
        <v>4.8699999999999175</v>
      </c>
      <c r="D781" s="58">
        <f t="shared" si="177"/>
        <v>4.8699999999999175</v>
      </c>
      <c r="E781" s="59">
        <f t="shared" si="184"/>
        <v>8.638759999999861</v>
      </c>
      <c r="F781" s="50">
        <v>23.475000000000001</v>
      </c>
      <c r="G781" s="60">
        <f t="shared" si="185"/>
        <v>204.88460704398975</v>
      </c>
      <c r="H781" s="39">
        <f t="shared" si="186"/>
        <v>4.5671926166593079E+46</v>
      </c>
      <c r="I781" s="40">
        <f t="shared" si="187"/>
        <v>155.00000000000009</v>
      </c>
      <c r="J781" s="40">
        <v>775</v>
      </c>
      <c r="K781" s="47">
        <f t="shared" si="178"/>
        <v>3875</v>
      </c>
      <c r="L781" s="40">
        <v>1</v>
      </c>
      <c r="N781" s="41">
        <f t="shared" si="179"/>
        <v>2.1481318286539216E+42</v>
      </c>
      <c r="O781" s="41">
        <f t="shared" si="180"/>
        <v>8.3240108360339461E+45</v>
      </c>
      <c r="P781" s="41">
        <f t="shared" si="181"/>
        <v>2.2835963083296539E+48</v>
      </c>
      <c r="Q781" s="41">
        <f t="shared" si="182"/>
        <v>31.432792468123385</v>
      </c>
      <c r="R781" s="45">
        <f t="shared" si="183"/>
        <v>274.33845934512203</v>
      </c>
    </row>
    <row r="782" spans="1:18">
      <c r="A782" s="58">
        <f t="shared" si="174"/>
        <v>0.87500000000000067</v>
      </c>
      <c r="B782" s="58">
        <f t="shared" si="175"/>
        <v>9.7499999999998348</v>
      </c>
      <c r="C782" s="58">
        <f t="shared" si="176"/>
        <v>4.8749999999999174</v>
      </c>
      <c r="D782" s="58">
        <f t="shared" si="177"/>
        <v>4.8749999999999174</v>
      </c>
      <c r="E782" s="59">
        <f t="shared" si="184"/>
        <v>8.6562499999998614</v>
      </c>
      <c r="F782" s="50">
        <v>23.475000000000001</v>
      </c>
      <c r="G782" s="60">
        <f t="shared" si="185"/>
        <v>205.72119140623971</v>
      </c>
      <c r="H782" s="39">
        <f t="shared" si="186"/>
        <v>5.2463266457111507E+46</v>
      </c>
      <c r="I782" s="40">
        <f t="shared" si="187"/>
        <v>155.20000000000007</v>
      </c>
      <c r="J782" s="40">
        <v>776</v>
      </c>
      <c r="K782" s="47">
        <f t="shared" si="178"/>
        <v>3880</v>
      </c>
      <c r="L782" s="40">
        <v>1</v>
      </c>
      <c r="N782" s="41">
        <f t="shared" si="179"/>
        <v>2.1481318286539216E+42</v>
      </c>
      <c r="O782" s="41">
        <f t="shared" si="180"/>
        <v>8.3347514951772157E+45</v>
      </c>
      <c r="P782" s="41">
        <f t="shared" si="181"/>
        <v>2.6231633228555753E+48</v>
      </c>
      <c r="Q782" s="41">
        <f t="shared" si="182"/>
        <v>35.913625190688336</v>
      </c>
      <c r="R782" s="45">
        <f t="shared" si="183"/>
        <v>314.72603884752067</v>
      </c>
    </row>
    <row r="783" spans="1:18">
      <c r="A783" s="58">
        <f t="shared" si="174"/>
        <v>0.87600000000000067</v>
      </c>
      <c r="B783" s="58">
        <f t="shared" si="175"/>
        <v>9.7599999999998346</v>
      </c>
      <c r="C783" s="58">
        <f t="shared" si="176"/>
        <v>4.8799999999999173</v>
      </c>
      <c r="D783" s="58">
        <f t="shared" si="177"/>
        <v>4.8799999999999173</v>
      </c>
      <c r="E783" s="59">
        <f t="shared" si="184"/>
        <v>8.6737599999998611</v>
      </c>
      <c r="F783" s="50">
        <v>23.475000000000001</v>
      </c>
      <c r="G783" s="60">
        <f t="shared" si="185"/>
        <v>206.56039014398968</v>
      </c>
      <c r="H783" s="39">
        <f t="shared" si="186"/>
        <v>6.0264467877055128E+46</v>
      </c>
      <c r="I783" s="40">
        <f t="shared" si="187"/>
        <v>155.40000000000009</v>
      </c>
      <c r="J783" s="40">
        <v>777</v>
      </c>
      <c r="K783" s="47">
        <f t="shared" si="178"/>
        <v>3885</v>
      </c>
      <c r="L783" s="40">
        <v>1</v>
      </c>
      <c r="N783" s="41">
        <f t="shared" si="179"/>
        <v>2.1481318286539216E+42</v>
      </c>
      <c r="O783" s="41">
        <f t="shared" si="180"/>
        <v>8.3454921543204853E+45</v>
      </c>
      <c r="P783" s="41">
        <f t="shared" si="181"/>
        <v>3.0132233938527566E+48</v>
      </c>
      <c r="Q783" s="41">
        <f t="shared" si="182"/>
        <v>41.033440557342999</v>
      </c>
      <c r="R783" s="45">
        <f t="shared" si="183"/>
        <v>361.05999959424827</v>
      </c>
    </row>
    <row r="784" spans="1:18">
      <c r="A784" s="58">
        <f t="shared" si="174"/>
        <v>0.87700000000000067</v>
      </c>
      <c r="B784" s="58">
        <f t="shared" si="175"/>
        <v>9.7699999999998344</v>
      </c>
      <c r="C784" s="58">
        <f t="shared" si="176"/>
        <v>4.8849999999999172</v>
      </c>
      <c r="D784" s="58">
        <f t="shared" si="177"/>
        <v>4.8849999999999172</v>
      </c>
      <c r="E784" s="59">
        <f t="shared" si="184"/>
        <v>8.6912899999998601</v>
      </c>
      <c r="F784" s="50">
        <v>23.475000000000001</v>
      </c>
      <c r="G784" s="60">
        <f t="shared" si="185"/>
        <v>207.40220881023961</v>
      </c>
      <c r="H784" s="39">
        <f t="shared" si="186"/>
        <v>6.9225695115144874E+46</v>
      </c>
      <c r="I784" s="40">
        <f t="shared" si="187"/>
        <v>155.60000000000008</v>
      </c>
      <c r="J784" s="40">
        <v>778</v>
      </c>
      <c r="K784" s="47">
        <f t="shared" si="178"/>
        <v>3890</v>
      </c>
      <c r="L784" s="40">
        <v>1</v>
      </c>
      <c r="N784" s="41">
        <f t="shared" si="179"/>
        <v>2.1481318286539216E+42</v>
      </c>
      <c r="O784" s="41">
        <f t="shared" si="180"/>
        <v>8.3562328134637549E+45</v>
      </c>
      <c r="P784" s="41">
        <f t="shared" si="181"/>
        <v>3.4612847557572434E+48</v>
      </c>
      <c r="Q784" s="41">
        <f t="shared" si="182"/>
        <v>46.883391645578577</v>
      </c>
      <c r="R784" s="45">
        <f t="shared" si="183"/>
        <v>414.21593115265307</v>
      </c>
    </row>
    <row r="785" spans="1:18">
      <c r="A785" s="58">
        <f t="shared" si="174"/>
        <v>0.87800000000000067</v>
      </c>
      <c r="B785" s="58">
        <f t="shared" si="175"/>
        <v>9.7799999999998342</v>
      </c>
      <c r="C785" s="58">
        <f t="shared" si="176"/>
        <v>4.8899999999999171</v>
      </c>
      <c r="D785" s="58">
        <f t="shared" si="177"/>
        <v>4.8899999999999171</v>
      </c>
      <c r="E785" s="59">
        <f t="shared" si="184"/>
        <v>8.70883999999986</v>
      </c>
      <c r="F785" s="50">
        <v>23.475000000000001</v>
      </c>
      <c r="G785" s="60">
        <f t="shared" si="185"/>
        <v>208.24665296398959</v>
      </c>
      <c r="H785" s="39">
        <f t="shared" si="186"/>
        <v>7.9519442102293205E+46</v>
      </c>
      <c r="I785" s="40">
        <f t="shared" si="187"/>
        <v>155.8000000000001</v>
      </c>
      <c r="J785" s="40">
        <v>779</v>
      </c>
      <c r="K785" s="47">
        <f t="shared" si="178"/>
        <v>3895</v>
      </c>
      <c r="L785" s="40">
        <v>1</v>
      </c>
      <c r="N785" s="41">
        <f t="shared" si="179"/>
        <v>2.1481318286539216E+42</v>
      </c>
      <c r="O785" s="41">
        <f t="shared" si="180"/>
        <v>8.3669734726070245E+45</v>
      </c>
      <c r="P785" s="41">
        <f t="shared" si="181"/>
        <v>3.9759721051146603E+48</v>
      </c>
      <c r="Q785" s="41">
        <f t="shared" si="182"/>
        <v>53.567639307346539</v>
      </c>
      <c r="R785" s="45">
        <f t="shared" si="183"/>
        <v>475.19836391638597</v>
      </c>
    </row>
    <row r="786" spans="1:18">
      <c r="A786" s="58">
        <f t="shared" si="174"/>
        <v>0.87900000000000067</v>
      </c>
      <c r="B786" s="58">
        <f t="shared" si="175"/>
        <v>9.7899999999998339</v>
      </c>
      <c r="C786" s="58">
        <f t="shared" si="176"/>
        <v>4.894999999999917</v>
      </c>
      <c r="D786" s="58">
        <f t="shared" si="177"/>
        <v>4.894999999999917</v>
      </c>
      <c r="E786" s="59">
        <f t="shared" si="184"/>
        <v>8.7264099999998592</v>
      </c>
      <c r="F786" s="50">
        <v>23.475000000000001</v>
      </c>
      <c r="G786" s="60">
        <f t="shared" si="185"/>
        <v>209.09372817023953</v>
      </c>
      <c r="H786" s="39">
        <f t="shared" si="186"/>
        <v>9.1343852333186199E+46</v>
      </c>
      <c r="I786" s="40">
        <f t="shared" si="187"/>
        <v>156.00000000000009</v>
      </c>
      <c r="J786" s="40">
        <v>780</v>
      </c>
      <c r="K786" s="47">
        <f t="shared" si="178"/>
        <v>3900</v>
      </c>
      <c r="L786" s="40">
        <v>3</v>
      </c>
      <c r="N786" s="41">
        <f t="shared" si="179"/>
        <v>6.4443954859617647E+42</v>
      </c>
      <c r="O786" s="41">
        <f t="shared" si="180"/>
        <v>2.5133142395250882E+46</v>
      </c>
      <c r="P786" s="41">
        <f t="shared" si="181"/>
        <v>4.5671926166593098E+48</v>
      </c>
      <c r="Q786" s="41">
        <f t="shared" si="182"/>
        <v>20.401736346439275</v>
      </c>
      <c r="R786" s="45">
        <f t="shared" si="183"/>
        <v>181.71991965168348</v>
      </c>
    </row>
    <row r="787" spans="1:18">
      <c r="A787" s="58">
        <f t="shared" si="174"/>
        <v>0.88000000000000067</v>
      </c>
      <c r="B787" s="58">
        <f t="shared" si="175"/>
        <v>9.7999999999998337</v>
      </c>
      <c r="C787" s="58">
        <f t="shared" si="176"/>
        <v>4.8999999999999169</v>
      </c>
      <c r="D787" s="58">
        <f t="shared" si="177"/>
        <v>4.8999999999999169</v>
      </c>
      <c r="E787" s="59">
        <f t="shared" si="184"/>
        <v>8.7439999999998594</v>
      </c>
      <c r="F787" s="50">
        <v>23.475000000000001</v>
      </c>
      <c r="G787" s="60">
        <f t="shared" si="185"/>
        <v>209.94343999998949</v>
      </c>
      <c r="H787" s="39">
        <f t="shared" si="186"/>
        <v>1.0492653291422305E+47</v>
      </c>
      <c r="I787" s="40">
        <f t="shared" si="187"/>
        <v>156.2000000000001</v>
      </c>
      <c r="J787" s="40">
        <v>781</v>
      </c>
      <c r="K787" s="47">
        <f t="shared" si="178"/>
        <v>3905</v>
      </c>
      <c r="L787" s="40">
        <v>1</v>
      </c>
      <c r="N787" s="41">
        <f t="shared" si="179"/>
        <v>6.4443954859617647E+42</v>
      </c>
      <c r="O787" s="41">
        <f t="shared" si="180"/>
        <v>2.5165364372680689E+46</v>
      </c>
      <c r="P787" s="41">
        <f t="shared" si="181"/>
        <v>5.2463266457111526E+48</v>
      </c>
      <c r="Q787" s="41">
        <f t="shared" si="182"/>
        <v>23.310704337019427</v>
      </c>
      <c r="R787" s="45">
        <f t="shared" si="183"/>
        <v>208.47409828909616</v>
      </c>
    </row>
    <row r="788" spans="1:18">
      <c r="A788" s="58">
        <f t="shared" si="174"/>
        <v>0.88100000000000067</v>
      </c>
      <c r="B788" s="58">
        <f t="shared" si="175"/>
        <v>9.8099999999998335</v>
      </c>
      <c r="C788" s="58">
        <f t="shared" si="176"/>
        <v>4.9049999999999168</v>
      </c>
      <c r="D788" s="58">
        <f t="shared" si="177"/>
        <v>4.9049999999999168</v>
      </c>
      <c r="E788" s="59">
        <f t="shared" si="184"/>
        <v>8.7616099999998589</v>
      </c>
      <c r="F788" s="50">
        <v>23.475000000000001</v>
      </c>
      <c r="G788" s="60">
        <f t="shared" si="185"/>
        <v>210.79579403023945</v>
      </c>
      <c r="H788" s="39">
        <f t="shared" si="186"/>
        <v>1.2052893575411026E+47</v>
      </c>
      <c r="I788" s="40">
        <f t="shared" si="187"/>
        <v>156.40000000000009</v>
      </c>
      <c r="J788" s="40">
        <v>782</v>
      </c>
      <c r="K788" s="47">
        <f t="shared" si="178"/>
        <v>3910</v>
      </c>
      <c r="L788" s="40">
        <v>1</v>
      </c>
      <c r="N788" s="41">
        <f t="shared" si="179"/>
        <v>6.4443954859617647E+42</v>
      </c>
      <c r="O788" s="41">
        <f t="shared" si="180"/>
        <v>2.51975863501105E+46</v>
      </c>
      <c r="P788" s="41">
        <f t="shared" si="181"/>
        <v>6.0264467877055131E+48</v>
      </c>
      <c r="Q788" s="41">
        <f t="shared" si="182"/>
        <v>26.634591709203754</v>
      </c>
      <c r="R788" s="45">
        <f t="shared" si="183"/>
        <v>239.16762121460437</v>
      </c>
    </row>
    <row r="789" spans="1:18">
      <c r="A789" s="58">
        <f t="shared" si="174"/>
        <v>0.88200000000000067</v>
      </c>
      <c r="B789" s="58">
        <f t="shared" si="175"/>
        <v>9.8199999999998333</v>
      </c>
      <c r="C789" s="58">
        <f t="shared" si="176"/>
        <v>4.9099999999999167</v>
      </c>
      <c r="D789" s="58">
        <f t="shared" si="177"/>
        <v>4.9099999999999167</v>
      </c>
      <c r="E789" s="59">
        <f t="shared" si="184"/>
        <v>8.7792399999998576</v>
      </c>
      <c r="F789" s="50">
        <v>23.475000000000001</v>
      </c>
      <c r="G789" s="60">
        <f t="shared" si="185"/>
        <v>211.65079584398939</v>
      </c>
      <c r="H789" s="39">
        <f t="shared" si="186"/>
        <v>1.3845139023028981E+47</v>
      </c>
      <c r="I789" s="40">
        <f t="shared" si="187"/>
        <v>156.60000000000008</v>
      </c>
      <c r="J789" s="40">
        <v>783</v>
      </c>
      <c r="K789" s="47">
        <f t="shared" si="178"/>
        <v>3915</v>
      </c>
      <c r="L789" s="40">
        <v>1</v>
      </c>
      <c r="N789" s="41">
        <f t="shared" si="179"/>
        <v>6.4443954859617647E+42</v>
      </c>
      <c r="O789" s="41">
        <f t="shared" si="180"/>
        <v>2.5229808327540311E+46</v>
      </c>
      <c r="P789" s="41">
        <f t="shared" si="181"/>
        <v>6.9225695115144907E+48</v>
      </c>
      <c r="Q789" s="41">
        <f t="shared" si="182"/>
        <v>30.432600805063277</v>
      </c>
      <c r="R789" s="45">
        <f t="shared" si="183"/>
        <v>274.38058274735141</v>
      </c>
    </row>
    <row r="790" spans="1:18">
      <c r="A790" s="58">
        <f t="shared" si="174"/>
        <v>0.88300000000000067</v>
      </c>
      <c r="B790" s="58">
        <f t="shared" si="175"/>
        <v>9.8299999999998331</v>
      </c>
      <c r="C790" s="58">
        <f t="shared" si="176"/>
        <v>4.9149999999999165</v>
      </c>
      <c r="D790" s="58">
        <f t="shared" si="177"/>
        <v>4.9149999999999165</v>
      </c>
      <c r="E790" s="59">
        <f t="shared" si="184"/>
        <v>8.7968899999998591</v>
      </c>
      <c r="F790" s="50">
        <v>23.475000000000001</v>
      </c>
      <c r="G790" s="60">
        <f t="shared" si="185"/>
        <v>212.50845103023937</v>
      </c>
      <c r="H790" s="39">
        <f t="shared" si="186"/>
        <v>1.5903888420458647E+47</v>
      </c>
      <c r="I790" s="40">
        <f t="shared" si="187"/>
        <v>156.8000000000001</v>
      </c>
      <c r="J790" s="40">
        <v>784</v>
      </c>
      <c r="K790" s="47">
        <f t="shared" si="178"/>
        <v>3920</v>
      </c>
      <c r="L790" s="40">
        <v>1</v>
      </c>
      <c r="N790" s="41">
        <f t="shared" si="179"/>
        <v>6.4443954859617647E+42</v>
      </c>
      <c r="O790" s="41">
        <f t="shared" si="180"/>
        <v>2.5262030304970118E+46</v>
      </c>
      <c r="P790" s="41">
        <f t="shared" si="181"/>
        <v>7.9519442102293232E+48</v>
      </c>
      <c r="Q790" s="41">
        <f t="shared" si="182"/>
        <v>34.772384068164094</v>
      </c>
      <c r="R790" s="45">
        <f t="shared" si="183"/>
        <v>314.77850807046326</v>
      </c>
    </row>
    <row r="791" spans="1:18">
      <c r="A791" s="58">
        <f t="shared" si="174"/>
        <v>0.88400000000000067</v>
      </c>
      <c r="B791" s="58">
        <f t="shared" si="175"/>
        <v>9.8399999999998329</v>
      </c>
      <c r="C791" s="58">
        <f t="shared" si="176"/>
        <v>4.9199999999999164</v>
      </c>
      <c r="D791" s="58">
        <f t="shared" si="177"/>
        <v>4.9199999999999164</v>
      </c>
      <c r="E791" s="59">
        <f t="shared" si="184"/>
        <v>8.8145599999998581</v>
      </c>
      <c r="F791" s="50">
        <v>23.475000000000001</v>
      </c>
      <c r="G791" s="60">
        <f t="shared" si="185"/>
        <v>213.36876518398932</v>
      </c>
      <c r="H791" s="39">
        <f t="shared" si="186"/>
        <v>1.8268770466637244E+47</v>
      </c>
      <c r="I791" s="40">
        <f t="shared" si="187"/>
        <v>157.00000000000009</v>
      </c>
      <c r="J791" s="40">
        <v>785</v>
      </c>
      <c r="K791" s="47">
        <f t="shared" si="178"/>
        <v>3925</v>
      </c>
      <c r="L791" s="40">
        <v>1</v>
      </c>
      <c r="N791" s="41">
        <f t="shared" si="179"/>
        <v>6.4443954859617647E+42</v>
      </c>
      <c r="O791" s="41">
        <f t="shared" si="180"/>
        <v>2.5294252282399924E+46</v>
      </c>
      <c r="P791" s="41">
        <f t="shared" si="181"/>
        <v>9.1343852333186222E+48</v>
      </c>
      <c r="Q791" s="41">
        <f t="shared" si="182"/>
        <v>39.731250552059677</v>
      </c>
      <c r="R791" s="45">
        <f t="shared" si="183"/>
        <v>361.1249358683138</v>
      </c>
    </row>
    <row r="792" spans="1:18">
      <c r="A792" s="58">
        <f t="shared" si="174"/>
        <v>0.88500000000000068</v>
      </c>
      <c r="B792" s="58">
        <f t="shared" si="175"/>
        <v>9.8499999999998327</v>
      </c>
      <c r="C792" s="58">
        <f t="shared" si="176"/>
        <v>4.9249999999999163</v>
      </c>
      <c r="D792" s="58">
        <f t="shared" si="177"/>
        <v>4.9249999999999163</v>
      </c>
      <c r="E792" s="59">
        <f t="shared" si="184"/>
        <v>8.8322499999998563</v>
      </c>
      <c r="F792" s="50">
        <v>23.475000000000001</v>
      </c>
      <c r="G792" s="60">
        <f t="shared" si="185"/>
        <v>214.23174390623925</v>
      </c>
      <c r="H792" s="39">
        <f t="shared" si="186"/>
        <v>2.0985306582844615E+47</v>
      </c>
      <c r="I792" s="40">
        <f t="shared" si="187"/>
        <v>157.20000000000007</v>
      </c>
      <c r="J792" s="40">
        <v>786</v>
      </c>
      <c r="K792" s="47">
        <f t="shared" si="178"/>
        <v>3930</v>
      </c>
      <c r="L792" s="40">
        <v>1</v>
      </c>
      <c r="N792" s="41">
        <f t="shared" si="179"/>
        <v>6.4443954859617647E+42</v>
      </c>
      <c r="O792" s="41">
        <f t="shared" si="180"/>
        <v>2.5326474259829735E+46</v>
      </c>
      <c r="P792" s="41">
        <f t="shared" si="181"/>
        <v>1.0492653291422308E+49</v>
      </c>
      <c r="Q792" s="41">
        <f t="shared" si="182"/>
        <v>45.397544751237582</v>
      </c>
      <c r="R792" s="45">
        <f t="shared" si="183"/>
        <v>414.29585436077383</v>
      </c>
    </row>
    <row r="793" spans="1:18">
      <c r="A793" s="58">
        <f t="shared" si="174"/>
        <v>0.88600000000000068</v>
      </c>
      <c r="B793" s="58">
        <f t="shared" si="175"/>
        <v>9.8599999999998325</v>
      </c>
      <c r="C793" s="58">
        <f t="shared" si="176"/>
        <v>4.9299999999999162</v>
      </c>
      <c r="D793" s="58">
        <f t="shared" si="177"/>
        <v>4.9299999999999162</v>
      </c>
      <c r="E793" s="59">
        <f t="shared" si="184"/>
        <v>8.8499599999998573</v>
      </c>
      <c r="F793" s="50">
        <v>23.475000000000001</v>
      </c>
      <c r="G793" s="60">
        <f t="shared" si="185"/>
        <v>215.09739280398921</v>
      </c>
      <c r="H793" s="39">
        <f t="shared" si="186"/>
        <v>2.4105787150822067E+47</v>
      </c>
      <c r="I793" s="40">
        <f t="shared" si="187"/>
        <v>157.40000000000009</v>
      </c>
      <c r="J793" s="40">
        <v>787</v>
      </c>
      <c r="K793" s="47">
        <f t="shared" si="178"/>
        <v>3935</v>
      </c>
      <c r="L793" s="40">
        <v>1</v>
      </c>
      <c r="N793" s="41">
        <f t="shared" si="179"/>
        <v>6.4443954859617647E+42</v>
      </c>
      <c r="O793" s="41">
        <f t="shared" si="180"/>
        <v>2.5358696237259547E+46</v>
      </c>
      <c r="P793" s="41">
        <f t="shared" si="181"/>
        <v>1.2052893575411034E+49</v>
      </c>
      <c r="Q793" s="41">
        <f t="shared" si="182"/>
        <v>51.872222374861927</v>
      </c>
      <c r="R793" s="45">
        <f t="shared" si="183"/>
        <v>475.29626376066255</v>
      </c>
    </row>
    <row r="794" spans="1:18">
      <c r="A794" s="58">
        <f t="shared" si="174"/>
        <v>0.88700000000000068</v>
      </c>
      <c r="B794" s="58">
        <f t="shared" si="175"/>
        <v>9.8699999999998322</v>
      </c>
      <c r="C794" s="58">
        <f t="shared" si="176"/>
        <v>4.9349999999999161</v>
      </c>
      <c r="D794" s="58">
        <f t="shared" si="177"/>
        <v>4.9349999999999161</v>
      </c>
      <c r="E794" s="59">
        <f t="shared" si="184"/>
        <v>8.8676899999998575</v>
      </c>
      <c r="F794" s="50">
        <v>23.475000000000001</v>
      </c>
      <c r="G794" s="60">
        <f t="shared" si="185"/>
        <v>215.96571749023917</v>
      </c>
      <c r="H794" s="39">
        <f t="shared" si="186"/>
        <v>2.769027804605797E+47</v>
      </c>
      <c r="I794" s="40">
        <f t="shared" si="187"/>
        <v>157.60000000000008</v>
      </c>
      <c r="J794" s="40">
        <v>788</v>
      </c>
      <c r="K794" s="47">
        <f t="shared" si="178"/>
        <v>3940</v>
      </c>
      <c r="L794" s="40">
        <v>1</v>
      </c>
      <c r="N794" s="41">
        <f t="shared" si="179"/>
        <v>6.4443954859617647E+42</v>
      </c>
      <c r="O794" s="41">
        <f t="shared" si="180"/>
        <v>2.5390918214689353E+46</v>
      </c>
      <c r="P794" s="41">
        <f t="shared" si="181"/>
        <v>1.3845139023028984E+49</v>
      </c>
      <c r="Q794" s="41">
        <f t="shared" si="182"/>
        <v>59.270651202371717</v>
      </c>
      <c r="R794" s="45">
        <f t="shared" si="183"/>
        <v>545.27917840400062</v>
      </c>
    </row>
    <row r="795" spans="1:18">
      <c r="A795" s="58">
        <f t="shared" si="174"/>
        <v>0.88800000000000068</v>
      </c>
      <c r="B795" s="58">
        <f t="shared" si="175"/>
        <v>9.879999999999832</v>
      </c>
      <c r="C795" s="58">
        <f t="shared" si="176"/>
        <v>4.939999999999916</v>
      </c>
      <c r="D795" s="58">
        <f t="shared" si="177"/>
        <v>4.939999999999916</v>
      </c>
      <c r="E795" s="59">
        <f t="shared" si="184"/>
        <v>8.885439999999857</v>
      </c>
      <c r="F795" s="50">
        <v>23.475000000000001</v>
      </c>
      <c r="G795" s="60">
        <f t="shared" si="185"/>
        <v>216.83672358398914</v>
      </c>
      <c r="H795" s="39">
        <f t="shared" si="186"/>
        <v>3.1807776840917298E+47</v>
      </c>
      <c r="I795" s="40">
        <f t="shared" si="187"/>
        <v>157.8000000000001</v>
      </c>
      <c r="J795" s="40">
        <v>789</v>
      </c>
      <c r="K795" s="47">
        <f t="shared" si="178"/>
        <v>3945</v>
      </c>
      <c r="L795" s="40">
        <v>1</v>
      </c>
      <c r="N795" s="41">
        <f t="shared" si="179"/>
        <v>6.4443954859617647E+42</v>
      </c>
      <c r="O795" s="41">
        <f t="shared" si="180"/>
        <v>2.5423140192119159E+46</v>
      </c>
      <c r="P795" s="41">
        <f t="shared" si="181"/>
        <v>1.5903888420458649E+49</v>
      </c>
      <c r="Q795" s="41">
        <f t="shared" si="182"/>
        <v>67.724669181766757</v>
      </c>
      <c r="R795" s="45">
        <f t="shared" si="183"/>
        <v>625.56742795245441</v>
      </c>
    </row>
    <row r="796" spans="1:18">
      <c r="A796" s="58">
        <f t="shared" si="174"/>
        <v>0.88900000000000068</v>
      </c>
      <c r="B796" s="58">
        <f t="shared" si="175"/>
        <v>9.8899999999998318</v>
      </c>
      <c r="C796" s="58">
        <f t="shared" si="176"/>
        <v>4.9449999999999159</v>
      </c>
      <c r="D796" s="58">
        <f t="shared" si="177"/>
        <v>4.9449999999999159</v>
      </c>
      <c r="E796" s="59">
        <f t="shared" si="184"/>
        <v>8.9032099999998557</v>
      </c>
      <c r="F796" s="50">
        <v>23.475000000000001</v>
      </c>
      <c r="G796" s="60">
        <f t="shared" si="185"/>
        <v>217.71041671023906</v>
      </c>
      <c r="H796" s="39">
        <f t="shared" si="186"/>
        <v>3.6537540933274488E+47</v>
      </c>
      <c r="I796" s="40">
        <f t="shared" si="187"/>
        <v>158.00000000000009</v>
      </c>
      <c r="J796" s="40">
        <v>790</v>
      </c>
      <c r="K796" s="47">
        <f t="shared" si="178"/>
        <v>3950</v>
      </c>
      <c r="L796" s="40">
        <v>4</v>
      </c>
      <c r="N796" s="41">
        <f t="shared" si="179"/>
        <v>2.5777581943847059E+43</v>
      </c>
      <c r="O796" s="41">
        <f t="shared" si="180"/>
        <v>1.0182144867819588E+47</v>
      </c>
      <c r="P796" s="41">
        <f t="shared" si="181"/>
        <v>1.8268770466637244E+49</v>
      </c>
      <c r="Q796" s="41">
        <f t="shared" si="182"/>
        <v>19.34623413204309</v>
      </c>
      <c r="R796" s="45">
        <f t="shared" si="183"/>
        <v>179.41966750419385</v>
      </c>
    </row>
    <row r="797" spans="1:18">
      <c r="A797" s="58">
        <f t="shared" si="174"/>
        <v>0.89000000000000068</v>
      </c>
      <c r="B797" s="58">
        <f t="shared" si="175"/>
        <v>9.8999999999998316</v>
      </c>
      <c r="C797" s="58">
        <f t="shared" si="176"/>
        <v>4.9499999999999158</v>
      </c>
      <c r="D797" s="58">
        <f t="shared" si="177"/>
        <v>4.9499999999999158</v>
      </c>
      <c r="E797" s="59">
        <f t="shared" si="184"/>
        <v>8.9209999999998555</v>
      </c>
      <c r="F797" s="50">
        <v>23.475000000000001</v>
      </c>
      <c r="G797" s="60">
        <f t="shared" si="185"/>
        <v>218.58680249998903</v>
      </c>
      <c r="H797" s="39">
        <f t="shared" si="186"/>
        <v>4.1970613165689246E+47</v>
      </c>
      <c r="I797" s="40">
        <f t="shared" si="187"/>
        <v>158.20000000000007</v>
      </c>
      <c r="J797" s="40">
        <v>791</v>
      </c>
      <c r="K797" s="47">
        <f t="shared" si="178"/>
        <v>3955</v>
      </c>
      <c r="L797" s="40">
        <v>1</v>
      </c>
      <c r="N797" s="41">
        <f t="shared" si="179"/>
        <v>2.5777581943847059E+43</v>
      </c>
      <c r="O797" s="41">
        <f t="shared" si="180"/>
        <v>1.0195033658791513E+47</v>
      </c>
      <c r="P797" s="41">
        <f t="shared" si="181"/>
        <v>2.0985306582844623E+49</v>
      </c>
      <c r="Q797" s="41">
        <f t="shared" si="182"/>
        <v>22.105905958564563</v>
      </c>
      <c r="R797" s="45">
        <f t="shared" si="183"/>
        <v>205.83852182526442</v>
      </c>
    </row>
    <row r="798" spans="1:18">
      <c r="A798" s="58">
        <f t="shared" si="174"/>
        <v>0.89100000000000068</v>
      </c>
      <c r="B798" s="58">
        <f t="shared" si="175"/>
        <v>9.9099999999998314</v>
      </c>
      <c r="C798" s="58">
        <f t="shared" si="176"/>
        <v>4.9549999999999157</v>
      </c>
      <c r="D798" s="58">
        <f t="shared" si="177"/>
        <v>4.9549999999999157</v>
      </c>
      <c r="E798" s="59">
        <f t="shared" si="184"/>
        <v>8.9388099999998563</v>
      </c>
      <c r="F798" s="50">
        <v>23.475000000000001</v>
      </c>
      <c r="G798" s="60">
        <f t="shared" si="185"/>
        <v>219.46588659023899</v>
      </c>
      <c r="H798" s="39">
        <f t="shared" si="186"/>
        <v>4.8211574301644143E+47</v>
      </c>
      <c r="I798" s="40">
        <f t="shared" si="187"/>
        <v>158.40000000000009</v>
      </c>
      <c r="J798" s="40">
        <v>792</v>
      </c>
      <c r="K798" s="47">
        <f t="shared" si="178"/>
        <v>3960</v>
      </c>
      <c r="L798" s="40">
        <v>1</v>
      </c>
      <c r="N798" s="41">
        <f t="shared" si="179"/>
        <v>2.5777581943847059E+43</v>
      </c>
      <c r="O798" s="41">
        <f t="shared" si="180"/>
        <v>1.0207922449763435E+47</v>
      </c>
      <c r="P798" s="41">
        <f t="shared" si="181"/>
        <v>2.4105787150822073E+49</v>
      </c>
      <c r="Q798" s="41">
        <f t="shared" si="182"/>
        <v>25.259371052321924</v>
      </c>
      <c r="R798" s="45">
        <f t="shared" si="183"/>
        <v>236.14782801745045</v>
      </c>
    </row>
    <row r="799" spans="1:18">
      <c r="A799" s="58">
        <f t="shared" si="174"/>
        <v>0.89200000000000068</v>
      </c>
      <c r="B799" s="58">
        <f t="shared" si="175"/>
        <v>9.9199999999998312</v>
      </c>
      <c r="C799" s="58">
        <f t="shared" si="176"/>
        <v>4.9599999999999156</v>
      </c>
      <c r="D799" s="58">
        <f t="shared" si="177"/>
        <v>4.9599999999999156</v>
      </c>
      <c r="E799" s="59">
        <f t="shared" si="184"/>
        <v>8.9566399999998545</v>
      </c>
      <c r="F799" s="50">
        <v>23.475000000000001</v>
      </c>
      <c r="G799" s="60">
        <f t="shared" si="185"/>
        <v>220.34767462398892</v>
      </c>
      <c r="H799" s="39">
        <f t="shared" si="186"/>
        <v>5.5380556092115964E+47</v>
      </c>
      <c r="I799" s="40">
        <f t="shared" si="187"/>
        <v>158.60000000000008</v>
      </c>
      <c r="J799" s="40">
        <v>793</v>
      </c>
      <c r="K799" s="47">
        <f t="shared" si="178"/>
        <v>3965</v>
      </c>
      <c r="L799" s="40">
        <v>1</v>
      </c>
      <c r="N799" s="41">
        <f t="shared" si="179"/>
        <v>2.5777581943847059E+43</v>
      </c>
      <c r="O799" s="41">
        <f t="shared" si="180"/>
        <v>1.0220811240735358E+47</v>
      </c>
      <c r="P799" s="41">
        <f t="shared" si="181"/>
        <v>2.7690278046057983E+49</v>
      </c>
      <c r="Q799" s="41">
        <f t="shared" si="182"/>
        <v>28.862841081858299</v>
      </c>
      <c r="R799" s="45">
        <f t="shared" si="183"/>
        <v>270.92055017802824</v>
      </c>
    </row>
    <row r="800" spans="1:18">
      <c r="A800" s="58">
        <f t="shared" si="174"/>
        <v>0.89300000000000068</v>
      </c>
      <c r="B800" s="58">
        <f t="shared" si="175"/>
        <v>9.929999999999831</v>
      </c>
      <c r="C800" s="58">
        <f t="shared" si="176"/>
        <v>4.9649999999999155</v>
      </c>
      <c r="D800" s="58">
        <f t="shared" si="177"/>
        <v>4.9649999999999155</v>
      </c>
      <c r="E800" s="59">
        <f t="shared" si="184"/>
        <v>8.9744899999998555</v>
      </c>
      <c r="F800" s="50">
        <v>23.475000000000001</v>
      </c>
      <c r="G800" s="60">
        <f t="shared" si="185"/>
        <v>221.2321722502389</v>
      </c>
      <c r="H800" s="39">
        <f t="shared" si="186"/>
        <v>6.3615553681834621E+47</v>
      </c>
      <c r="I800" s="40">
        <f t="shared" si="187"/>
        <v>158.80000000000007</v>
      </c>
      <c r="J800" s="40">
        <v>794</v>
      </c>
      <c r="K800" s="47">
        <f t="shared" si="178"/>
        <v>3970</v>
      </c>
      <c r="L800" s="40">
        <v>1</v>
      </c>
      <c r="N800" s="41">
        <f t="shared" si="179"/>
        <v>2.5777581943847059E+43</v>
      </c>
      <c r="O800" s="41">
        <f t="shared" si="180"/>
        <v>1.0233700031707282E+47</v>
      </c>
      <c r="P800" s="41">
        <f t="shared" si="181"/>
        <v>3.1807776840917308E+49</v>
      </c>
      <c r="Q800" s="41">
        <f t="shared" si="182"/>
        <v>32.980554277832574</v>
      </c>
      <c r="R800" s="45">
        <f t="shared" si="183"/>
        <v>310.81404323330389</v>
      </c>
    </row>
    <row r="801" spans="1:18">
      <c r="A801" s="58">
        <f t="shared" si="174"/>
        <v>0.89400000000000068</v>
      </c>
      <c r="B801" s="58">
        <f t="shared" si="175"/>
        <v>9.9399999999998307</v>
      </c>
      <c r="C801" s="58">
        <f t="shared" si="176"/>
        <v>4.9699999999999154</v>
      </c>
      <c r="D801" s="58">
        <f t="shared" si="177"/>
        <v>4.9699999999999154</v>
      </c>
      <c r="E801" s="59">
        <f t="shared" si="184"/>
        <v>8.9923599999998558</v>
      </c>
      <c r="F801" s="50">
        <v>23.475000000000001</v>
      </c>
      <c r="G801" s="60">
        <f t="shared" si="185"/>
        <v>222.11938512398888</v>
      </c>
      <c r="H801" s="39">
        <f t="shared" si="186"/>
        <v>7.3075081866549008E+47</v>
      </c>
      <c r="I801" s="40">
        <f t="shared" si="187"/>
        <v>159.00000000000009</v>
      </c>
      <c r="J801" s="40">
        <v>795</v>
      </c>
      <c r="K801" s="47">
        <f t="shared" si="178"/>
        <v>3975</v>
      </c>
      <c r="L801" s="40">
        <v>1</v>
      </c>
      <c r="N801" s="41">
        <f t="shared" si="179"/>
        <v>2.5777581943847059E+43</v>
      </c>
      <c r="O801" s="41">
        <f t="shared" si="180"/>
        <v>1.0246588822679207E+47</v>
      </c>
      <c r="P801" s="41">
        <f t="shared" si="181"/>
        <v>3.6537540933274504E+49</v>
      </c>
      <c r="Q801" s="41">
        <f t="shared" si="182"/>
        <v>37.685921936009109</v>
      </c>
      <c r="R801" s="45">
        <f t="shared" si="183"/>
        <v>356.58248384481305</v>
      </c>
    </row>
    <row r="802" spans="1:18">
      <c r="A802" s="58">
        <f t="shared" ref="A802:A865" si="188">A801+0.1%</f>
        <v>0.89500000000000068</v>
      </c>
      <c r="B802" s="58">
        <f t="shared" ref="B802:B865" si="189">B801+1%</f>
        <v>9.9499999999998305</v>
      </c>
      <c r="C802" s="58">
        <f t="shared" ref="C802:C865" si="190">C801+0.5%</f>
        <v>4.9749999999999153</v>
      </c>
      <c r="D802" s="58">
        <f t="shared" ref="D802:D865" si="191">D801+0.5%</f>
        <v>4.9749999999999153</v>
      </c>
      <c r="E802" s="59">
        <f t="shared" si="184"/>
        <v>9.0102499999998535</v>
      </c>
      <c r="F802" s="50">
        <v>23.475000000000001</v>
      </c>
      <c r="G802" s="60">
        <f t="shared" si="185"/>
        <v>223.00931890623878</v>
      </c>
      <c r="H802" s="39">
        <f t="shared" si="186"/>
        <v>8.3941226331378524E+47</v>
      </c>
      <c r="I802" s="40">
        <f t="shared" si="187"/>
        <v>159.20000000000007</v>
      </c>
      <c r="J802" s="40">
        <v>796</v>
      </c>
      <c r="K802" s="47">
        <f t="shared" si="178"/>
        <v>3980</v>
      </c>
      <c r="L802" s="40">
        <v>1</v>
      </c>
      <c r="N802" s="41">
        <f t="shared" si="179"/>
        <v>2.5777581943847059E+43</v>
      </c>
      <c r="O802" s="41">
        <f t="shared" si="180"/>
        <v>1.0259477613651129E+47</v>
      </c>
      <c r="P802" s="41">
        <f t="shared" si="181"/>
        <v>4.1970613165689262E+49</v>
      </c>
      <c r="Q802" s="41">
        <f t="shared" si="182"/>
        <v>43.062838738021028</v>
      </c>
      <c r="R802" s="45">
        <f t="shared" si="183"/>
        <v>409.09113257232224</v>
      </c>
    </row>
    <row r="803" spans="1:18">
      <c r="A803" s="58">
        <f t="shared" si="188"/>
        <v>0.89600000000000068</v>
      </c>
      <c r="B803" s="58">
        <f t="shared" si="189"/>
        <v>9.9599999999998303</v>
      </c>
      <c r="C803" s="58">
        <f t="shared" si="190"/>
        <v>4.9799999999999152</v>
      </c>
      <c r="D803" s="58">
        <f t="shared" si="191"/>
        <v>4.9799999999999152</v>
      </c>
      <c r="E803" s="59">
        <f t="shared" si="184"/>
        <v>9.0281599999998541</v>
      </c>
      <c r="F803" s="50">
        <v>23.475000000000001</v>
      </c>
      <c r="G803" s="60">
        <f t="shared" si="185"/>
        <v>223.90197926398875</v>
      </c>
      <c r="H803" s="39">
        <f t="shared" si="186"/>
        <v>9.6423148603288319E+47</v>
      </c>
      <c r="I803" s="40">
        <f t="shared" si="187"/>
        <v>159.40000000000009</v>
      </c>
      <c r="J803" s="40">
        <v>797</v>
      </c>
      <c r="K803" s="47">
        <f t="shared" si="178"/>
        <v>3985</v>
      </c>
      <c r="L803" s="40">
        <v>1</v>
      </c>
      <c r="N803" s="41">
        <f t="shared" si="179"/>
        <v>2.5777581943847059E+43</v>
      </c>
      <c r="O803" s="41">
        <f t="shared" si="180"/>
        <v>1.0272366404623052E+47</v>
      </c>
      <c r="P803" s="41">
        <f t="shared" si="181"/>
        <v>4.8211574301644157E+49</v>
      </c>
      <c r="Q803" s="41">
        <f t="shared" si="182"/>
        <v>49.207180304402549</v>
      </c>
      <c r="R803" s="45">
        <f t="shared" si="183"/>
        <v>469.33269708863446</v>
      </c>
    </row>
    <row r="804" spans="1:18">
      <c r="A804" s="58">
        <f t="shared" si="188"/>
        <v>0.89700000000000069</v>
      </c>
      <c r="B804" s="58">
        <f t="shared" si="189"/>
        <v>9.9699999999998301</v>
      </c>
      <c r="C804" s="58">
        <f t="shared" si="190"/>
        <v>4.9849999999999151</v>
      </c>
      <c r="D804" s="58">
        <f t="shared" si="191"/>
        <v>4.9849999999999151</v>
      </c>
      <c r="E804" s="59">
        <f t="shared" si="184"/>
        <v>9.0460899999998539</v>
      </c>
      <c r="F804" s="50">
        <v>23.475000000000001</v>
      </c>
      <c r="G804" s="60">
        <f t="shared" si="185"/>
        <v>224.79737187023872</v>
      </c>
      <c r="H804" s="39">
        <f t="shared" si="186"/>
        <v>1.1076111218423193E+48</v>
      </c>
      <c r="I804" s="40">
        <f t="shared" si="187"/>
        <v>159.60000000000008</v>
      </c>
      <c r="J804" s="40">
        <v>798</v>
      </c>
      <c r="K804" s="47">
        <f t="shared" si="178"/>
        <v>3990</v>
      </c>
      <c r="L804" s="40">
        <v>1</v>
      </c>
      <c r="N804" s="41">
        <f t="shared" si="179"/>
        <v>2.5777581943847059E+43</v>
      </c>
      <c r="O804" s="41">
        <f t="shared" si="180"/>
        <v>1.0285255195594977E+47</v>
      </c>
      <c r="P804" s="41">
        <f t="shared" si="181"/>
        <v>5.5380556092115967E+49</v>
      </c>
      <c r="Q804" s="41">
        <f t="shared" si="182"/>
        <v>56.22851474206805</v>
      </c>
      <c r="R804" s="45">
        <f t="shared" si="183"/>
        <v>538.44610599292321</v>
      </c>
    </row>
    <row r="805" spans="1:18">
      <c r="A805" s="58">
        <f t="shared" si="188"/>
        <v>0.89800000000000069</v>
      </c>
      <c r="B805" s="58">
        <f t="shared" si="189"/>
        <v>9.9799999999998299</v>
      </c>
      <c r="C805" s="58">
        <f t="shared" si="190"/>
        <v>4.9899999999999149</v>
      </c>
      <c r="D805" s="58">
        <f t="shared" si="191"/>
        <v>4.9899999999999149</v>
      </c>
      <c r="E805" s="59">
        <f t="shared" si="184"/>
        <v>9.0640399999998529</v>
      </c>
      <c r="F805" s="50">
        <v>23.475000000000001</v>
      </c>
      <c r="G805" s="60">
        <f t="shared" si="185"/>
        <v>225.69550240398866</v>
      </c>
      <c r="H805" s="39">
        <f t="shared" si="186"/>
        <v>1.2723110736366931E+48</v>
      </c>
      <c r="I805" s="40">
        <f t="shared" si="187"/>
        <v>159.80000000000007</v>
      </c>
      <c r="J805" s="40">
        <v>799</v>
      </c>
      <c r="K805" s="47">
        <f t="shared" si="178"/>
        <v>3995</v>
      </c>
      <c r="L805" s="40">
        <v>1</v>
      </c>
      <c r="N805" s="41">
        <f t="shared" si="179"/>
        <v>2.5777581943847059E+43</v>
      </c>
      <c r="O805" s="41">
        <f t="shared" si="180"/>
        <v>1.0298143986566901E+47</v>
      </c>
      <c r="P805" s="41">
        <f t="shared" si="181"/>
        <v>6.3615553681834658E+49</v>
      </c>
      <c r="Q805" s="41">
        <f t="shared" si="182"/>
        <v>64.252058774880268</v>
      </c>
      <c r="R805" s="45">
        <f t="shared" si="183"/>
        <v>617.73804837858188</v>
      </c>
    </row>
    <row r="806" spans="1:18">
      <c r="A806" s="58">
        <f t="shared" si="188"/>
        <v>0.89900000000000069</v>
      </c>
      <c r="B806" s="58">
        <f t="shared" si="189"/>
        <v>9.9899999999998297</v>
      </c>
      <c r="C806" s="58">
        <f t="shared" si="190"/>
        <v>4.9949999999999148</v>
      </c>
      <c r="D806" s="58">
        <f t="shared" si="191"/>
        <v>4.9949999999999148</v>
      </c>
      <c r="E806" s="59">
        <f t="shared" si="184"/>
        <v>9.0820099999998529</v>
      </c>
      <c r="F806" s="50">
        <v>23.475000000000001</v>
      </c>
      <c r="G806" s="60">
        <f t="shared" si="185"/>
        <v>226.5963765502386</v>
      </c>
      <c r="H806" s="39">
        <f t="shared" si="186"/>
        <v>1.4615016373309808E+48</v>
      </c>
      <c r="I806" s="40">
        <f t="shared" si="187"/>
        <v>160.00000000000009</v>
      </c>
      <c r="J806" s="40">
        <v>800</v>
      </c>
      <c r="K806" s="47">
        <f t="shared" si="178"/>
        <v>4000</v>
      </c>
      <c r="L806" s="40">
        <v>4</v>
      </c>
      <c r="N806" s="41">
        <f t="shared" si="179"/>
        <v>1.0311032777538824E+44</v>
      </c>
      <c r="O806" s="41">
        <f t="shared" si="180"/>
        <v>4.1244131110155294E+47</v>
      </c>
      <c r="P806" s="41">
        <f t="shared" si="181"/>
        <v>7.307508186654904E+49</v>
      </c>
      <c r="Q806" s="41">
        <f t="shared" si="182"/>
        <v>18.355228354922755</v>
      </c>
      <c r="R806" s="45">
        <f t="shared" si="183"/>
        <v>177.1769216603916</v>
      </c>
    </row>
    <row r="807" spans="1:18">
      <c r="A807" s="58">
        <f t="shared" si="188"/>
        <v>0.90000000000000069</v>
      </c>
      <c r="B807" s="58">
        <f t="shared" si="189"/>
        <v>9.9999999999998295</v>
      </c>
      <c r="C807" s="58">
        <f t="shared" si="190"/>
        <v>4.9999999999999147</v>
      </c>
      <c r="D807" s="58">
        <f t="shared" si="191"/>
        <v>4.9999999999999147</v>
      </c>
      <c r="E807" s="59">
        <f t="shared" si="184"/>
        <v>9.0999999999998522</v>
      </c>
      <c r="F807" s="50">
        <v>23.475000000000001</v>
      </c>
      <c r="G807" s="60">
        <f t="shared" si="185"/>
        <v>227.49999999998855</v>
      </c>
      <c r="H807" s="39">
        <f t="shared" si="186"/>
        <v>1.6788245266275711E+48</v>
      </c>
      <c r="I807" s="40">
        <f t="shared" si="187"/>
        <v>160.20000000000007</v>
      </c>
      <c r="J807" s="40">
        <v>801</v>
      </c>
      <c r="K807" s="47">
        <f t="shared" si="178"/>
        <v>4005</v>
      </c>
      <c r="L807" s="40">
        <v>1</v>
      </c>
      <c r="N807" s="41">
        <f t="shared" si="179"/>
        <v>1.0311032777538824E+44</v>
      </c>
      <c r="O807" s="41">
        <f t="shared" si="180"/>
        <v>4.1295686274042984E+47</v>
      </c>
      <c r="P807" s="41">
        <f t="shared" si="181"/>
        <v>8.3941226331378556E+49</v>
      </c>
      <c r="Q807" s="41">
        <f t="shared" si="182"/>
        <v>20.974654792388797</v>
      </c>
      <c r="R807" s="45">
        <f t="shared" si="183"/>
        <v>203.26875251408779</v>
      </c>
    </row>
    <row r="808" spans="1:18">
      <c r="A808" s="58">
        <f t="shared" si="188"/>
        <v>0.90100000000000069</v>
      </c>
      <c r="B808" s="58">
        <f t="shared" si="189"/>
        <v>10.009999999999829</v>
      </c>
      <c r="C808" s="58">
        <f t="shared" si="190"/>
        <v>5.0049999999999146</v>
      </c>
      <c r="D808" s="58">
        <f t="shared" si="191"/>
        <v>5.0049999999999146</v>
      </c>
      <c r="E808" s="59">
        <f t="shared" si="184"/>
        <v>9.1180099999998525</v>
      </c>
      <c r="F808" s="50">
        <v>23.475000000000001</v>
      </c>
      <c r="G808" s="60">
        <f t="shared" si="185"/>
        <v>228.40637845023852</v>
      </c>
      <c r="H808" s="39">
        <f t="shared" si="186"/>
        <v>1.928462972065767E+48</v>
      </c>
      <c r="I808" s="40">
        <f t="shared" si="187"/>
        <v>160.40000000000009</v>
      </c>
      <c r="J808" s="40">
        <v>802</v>
      </c>
      <c r="K808" s="47">
        <f t="shared" si="178"/>
        <v>4010</v>
      </c>
      <c r="L808" s="40">
        <v>1</v>
      </c>
      <c r="N808" s="41">
        <f t="shared" si="179"/>
        <v>1.0311032777538824E+44</v>
      </c>
      <c r="O808" s="41">
        <f t="shared" si="180"/>
        <v>4.1347241437930682E+47</v>
      </c>
      <c r="P808" s="41">
        <f t="shared" si="181"/>
        <v>9.6423148603288355E+49</v>
      </c>
      <c r="Q808" s="41">
        <f t="shared" si="182"/>
        <v>23.968019090052593</v>
      </c>
      <c r="R808" s="45">
        <f t="shared" si="183"/>
        <v>233.20334138381656</v>
      </c>
    </row>
    <row r="809" spans="1:18">
      <c r="A809" s="58">
        <f t="shared" si="188"/>
        <v>0.90200000000000069</v>
      </c>
      <c r="B809" s="58">
        <f t="shared" si="189"/>
        <v>10.019999999999829</v>
      </c>
      <c r="C809" s="58">
        <f t="shared" si="190"/>
        <v>5.0099999999999145</v>
      </c>
      <c r="D809" s="58">
        <f t="shared" si="191"/>
        <v>5.0099999999999145</v>
      </c>
      <c r="E809" s="59">
        <f t="shared" si="184"/>
        <v>9.1360399999998521</v>
      </c>
      <c r="F809" s="50">
        <v>23.475000000000001</v>
      </c>
      <c r="G809" s="60">
        <f t="shared" si="185"/>
        <v>229.31551760398847</v>
      </c>
      <c r="H809" s="39">
        <f t="shared" si="186"/>
        <v>2.2152222436846402E+48</v>
      </c>
      <c r="I809" s="40">
        <f t="shared" si="187"/>
        <v>160.60000000000008</v>
      </c>
      <c r="J809" s="40">
        <v>803</v>
      </c>
      <c r="K809" s="47">
        <f t="shared" si="178"/>
        <v>4015</v>
      </c>
      <c r="L809" s="40">
        <v>1</v>
      </c>
      <c r="N809" s="41">
        <f t="shared" si="179"/>
        <v>1.0311032777538824E+44</v>
      </c>
      <c r="O809" s="41">
        <f t="shared" si="180"/>
        <v>4.1398796601818381E+47</v>
      </c>
      <c r="P809" s="41">
        <f t="shared" si="181"/>
        <v>1.1076111218423202E+50</v>
      </c>
      <c r="Q809" s="41">
        <f t="shared" si="182"/>
        <v>27.388720731924643</v>
      </c>
      <c r="R809" s="45">
        <f t="shared" si="183"/>
        <v>267.5466952567578</v>
      </c>
    </row>
    <row r="810" spans="1:18">
      <c r="A810" s="58">
        <f t="shared" si="188"/>
        <v>0.90300000000000069</v>
      </c>
      <c r="B810" s="58">
        <f t="shared" si="189"/>
        <v>10.029999999999829</v>
      </c>
      <c r="C810" s="58">
        <f t="shared" si="190"/>
        <v>5.0149999999999144</v>
      </c>
      <c r="D810" s="58">
        <f t="shared" si="191"/>
        <v>5.0149999999999144</v>
      </c>
      <c r="E810" s="59">
        <f t="shared" si="184"/>
        <v>9.1540899999998526</v>
      </c>
      <c r="F810" s="50">
        <v>23.475000000000001</v>
      </c>
      <c r="G810" s="60">
        <f t="shared" si="185"/>
        <v>230.22742317023844</v>
      </c>
      <c r="H810" s="39">
        <f t="shared" si="186"/>
        <v>2.5446221472733868E+48</v>
      </c>
      <c r="I810" s="40">
        <f t="shared" si="187"/>
        <v>160.80000000000007</v>
      </c>
      <c r="J810" s="40">
        <v>804</v>
      </c>
      <c r="K810" s="47">
        <f t="shared" si="178"/>
        <v>4020</v>
      </c>
      <c r="L810" s="40">
        <v>1</v>
      </c>
      <c r="N810" s="41">
        <f t="shared" si="179"/>
        <v>1.0311032777538824E+44</v>
      </c>
      <c r="O810" s="41">
        <f t="shared" si="180"/>
        <v>4.1450351765706071E+47</v>
      </c>
      <c r="P810" s="41">
        <f t="shared" si="181"/>
        <v>1.2723110736366934E+50</v>
      </c>
      <c r="Q810" s="41">
        <f t="shared" si="182"/>
        <v>31.29778730778288</v>
      </c>
      <c r="R810" s="45">
        <f t="shared" si="183"/>
        <v>306.94819692443224</v>
      </c>
    </row>
    <row r="811" spans="1:18">
      <c r="A811" s="58">
        <f t="shared" si="188"/>
        <v>0.90400000000000069</v>
      </c>
      <c r="B811" s="58">
        <f t="shared" si="189"/>
        <v>10.039999999999829</v>
      </c>
      <c r="C811" s="58">
        <f t="shared" si="190"/>
        <v>5.0199999999999143</v>
      </c>
      <c r="D811" s="58">
        <f t="shared" si="191"/>
        <v>5.0199999999999143</v>
      </c>
      <c r="E811" s="59">
        <f t="shared" si="184"/>
        <v>9.1721599999998524</v>
      </c>
      <c r="F811" s="50">
        <v>23.475000000000001</v>
      </c>
      <c r="G811" s="60">
        <f t="shared" si="185"/>
        <v>231.14210086398842</v>
      </c>
      <c r="H811" s="39">
        <f t="shared" si="186"/>
        <v>2.9230032746619623E+48</v>
      </c>
      <c r="I811" s="40">
        <f t="shared" si="187"/>
        <v>161.00000000000009</v>
      </c>
      <c r="J811" s="40">
        <v>805</v>
      </c>
      <c r="K811" s="47">
        <f t="shared" si="178"/>
        <v>4025</v>
      </c>
      <c r="L811" s="40">
        <v>1</v>
      </c>
      <c r="N811" s="41">
        <f t="shared" si="179"/>
        <v>1.0311032777538824E+44</v>
      </c>
      <c r="O811" s="41">
        <f t="shared" si="180"/>
        <v>4.1501906929593761E+47</v>
      </c>
      <c r="P811" s="41">
        <f t="shared" si="181"/>
        <v>1.4615016373309812E+50</v>
      </c>
      <c r="Q811" s="41">
        <f t="shared" si="182"/>
        <v>35.764964537191815</v>
      </c>
      <c r="R811" s="45">
        <f t="shared" si="183"/>
        <v>352.15288777220701</v>
      </c>
    </row>
    <row r="812" spans="1:18">
      <c r="A812" s="58">
        <f t="shared" si="188"/>
        <v>0.90500000000000069</v>
      </c>
      <c r="B812" s="58">
        <f t="shared" si="189"/>
        <v>10.049999999999828</v>
      </c>
      <c r="C812" s="58">
        <f t="shared" si="190"/>
        <v>5.0249999999999142</v>
      </c>
      <c r="D812" s="58">
        <f t="shared" si="191"/>
        <v>5.0249999999999142</v>
      </c>
      <c r="E812" s="59">
        <f t="shared" si="184"/>
        <v>9.1902499999998497</v>
      </c>
      <c r="F812" s="50">
        <v>23.475000000000001</v>
      </c>
      <c r="G812" s="60">
        <f t="shared" si="185"/>
        <v>232.05955640623827</v>
      </c>
      <c r="H812" s="39">
        <f t="shared" si="186"/>
        <v>3.3576490532551429E+48</v>
      </c>
      <c r="I812" s="40">
        <f t="shared" si="187"/>
        <v>161.20000000000007</v>
      </c>
      <c r="J812" s="40">
        <v>806</v>
      </c>
      <c r="K812" s="47">
        <f t="shared" si="178"/>
        <v>4030</v>
      </c>
      <c r="L812" s="40">
        <v>1</v>
      </c>
      <c r="N812" s="41">
        <f t="shared" si="179"/>
        <v>1.0311032777538824E+44</v>
      </c>
      <c r="O812" s="41">
        <f t="shared" si="180"/>
        <v>4.1553462093481459E+47</v>
      </c>
      <c r="P812" s="41">
        <f t="shared" si="181"/>
        <v>1.6788245266275715E+50</v>
      </c>
      <c r="Q812" s="41">
        <f t="shared" si="182"/>
        <v>40.869962102648977</v>
      </c>
      <c r="R812" s="45">
        <f t="shared" si="183"/>
        <v>404.01556020790161</v>
      </c>
    </row>
    <row r="813" spans="1:18">
      <c r="A813" s="58">
        <f t="shared" si="188"/>
        <v>0.90600000000000069</v>
      </c>
      <c r="B813" s="58">
        <f t="shared" si="189"/>
        <v>10.059999999999828</v>
      </c>
      <c r="C813" s="58">
        <f t="shared" si="190"/>
        <v>5.0299999999999141</v>
      </c>
      <c r="D813" s="58">
        <f t="shared" si="191"/>
        <v>5.0299999999999141</v>
      </c>
      <c r="E813" s="59">
        <f t="shared" si="184"/>
        <v>9.2083599999998516</v>
      </c>
      <c r="F813" s="50">
        <v>23.475000000000001</v>
      </c>
      <c r="G813" s="60">
        <f t="shared" si="185"/>
        <v>232.97979552398829</v>
      </c>
      <c r="H813" s="39">
        <f t="shared" si="186"/>
        <v>3.8569259441315353E+48</v>
      </c>
      <c r="I813" s="40">
        <f t="shared" si="187"/>
        <v>161.40000000000006</v>
      </c>
      <c r="J813" s="40">
        <v>807</v>
      </c>
      <c r="K813" s="47">
        <f t="shared" si="178"/>
        <v>4035</v>
      </c>
      <c r="L813" s="40">
        <v>1</v>
      </c>
      <c r="N813" s="41">
        <f t="shared" si="179"/>
        <v>1.0311032777538824E+44</v>
      </c>
      <c r="O813" s="41">
        <f t="shared" si="180"/>
        <v>4.1605017257369157E+47</v>
      </c>
      <c r="P813" s="41">
        <f t="shared" si="181"/>
        <v>1.9284629720657675E+50</v>
      </c>
      <c r="Q813" s="41">
        <f t="shared" si="182"/>
        <v>46.703877570309835</v>
      </c>
      <c r="R813" s="45">
        <f t="shared" si="183"/>
        <v>463.51692636882507</v>
      </c>
    </row>
    <row r="814" spans="1:18">
      <c r="A814" s="58">
        <f t="shared" si="188"/>
        <v>0.90700000000000069</v>
      </c>
      <c r="B814" s="58">
        <f t="shared" si="189"/>
        <v>10.069999999999828</v>
      </c>
      <c r="C814" s="58">
        <f t="shared" si="190"/>
        <v>5.034999999999914</v>
      </c>
      <c r="D814" s="58">
        <f t="shared" si="191"/>
        <v>5.034999999999914</v>
      </c>
      <c r="E814" s="59">
        <f t="shared" si="184"/>
        <v>9.2264899999998509</v>
      </c>
      <c r="F814" s="50">
        <v>23.475000000000001</v>
      </c>
      <c r="G814" s="60">
        <f t="shared" si="185"/>
        <v>233.90282395023823</v>
      </c>
      <c r="H814" s="39">
        <f t="shared" si="186"/>
        <v>4.430444487369281E+48</v>
      </c>
      <c r="I814" s="40">
        <f t="shared" si="187"/>
        <v>161.60000000000008</v>
      </c>
      <c r="J814" s="40">
        <v>808</v>
      </c>
      <c r="K814" s="47">
        <f t="shared" si="178"/>
        <v>4040</v>
      </c>
      <c r="L814" s="40">
        <v>1</v>
      </c>
      <c r="N814" s="41">
        <f t="shared" si="179"/>
        <v>1.0311032777538824E+44</v>
      </c>
      <c r="O814" s="41">
        <f t="shared" si="180"/>
        <v>4.1656572421256847E+47</v>
      </c>
      <c r="P814" s="41">
        <f t="shared" si="181"/>
        <v>2.2152222436846403E+50</v>
      </c>
      <c r="Q814" s="41">
        <f t="shared" si="182"/>
        <v>53.370823863215442</v>
      </c>
      <c r="R814" s="45">
        <f t="shared" si="183"/>
        <v>531.78216903756561</v>
      </c>
    </row>
    <row r="815" spans="1:18">
      <c r="A815" s="58">
        <f t="shared" si="188"/>
        <v>0.9080000000000007</v>
      </c>
      <c r="B815" s="58">
        <f t="shared" si="189"/>
        <v>10.079999999999828</v>
      </c>
      <c r="C815" s="58">
        <f t="shared" si="190"/>
        <v>5.0399999999999139</v>
      </c>
      <c r="D815" s="58">
        <f t="shared" si="191"/>
        <v>5.0399999999999139</v>
      </c>
      <c r="E815" s="59">
        <f t="shared" si="184"/>
        <v>9.2446399999998494</v>
      </c>
      <c r="F815" s="50">
        <v>23.475000000000001</v>
      </c>
      <c r="G815" s="60">
        <f t="shared" si="185"/>
        <v>234.82864742398814</v>
      </c>
      <c r="H815" s="39">
        <f t="shared" si="186"/>
        <v>5.0892442945467755E+48</v>
      </c>
      <c r="I815" s="40">
        <f t="shared" si="187"/>
        <v>161.80000000000007</v>
      </c>
      <c r="J815" s="40">
        <v>809</v>
      </c>
      <c r="K815" s="47">
        <f t="shared" si="178"/>
        <v>4045</v>
      </c>
      <c r="L815" s="40">
        <v>1</v>
      </c>
      <c r="N815" s="41">
        <f t="shared" si="179"/>
        <v>1.0311032777538824E+44</v>
      </c>
      <c r="O815" s="41">
        <f t="shared" si="180"/>
        <v>4.1708127585144537E+47</v>
      </c>
      <c r="P815" s="41">
        <f t="shared" si="181"/>
        <v>2.5446221472733876E+50</v>
      </c>
      <c r="Q815" s="41">
        <f t="shared" si="182"/>
        <v>60.989789394315572</v>
      </c>
      <c r="R815" s="45">
        <f t="shared" si="183"/>
        <v>610.10222577810532</v>
      </c>
    </row>
    <row r="816" spans="1:18">
      <c r="A816" s="58">
        <f t="shared" si="188"/>
        <v>0.9090000000000007</v>
      </c>
      <c r="B816" s="58">
        <f t="shared" si="189"/>
        <v>10.089999999999828</v>
      </c>
      <c r="C816" s="58">
        <f t="shared" si="190"/>
        <v>5.0449999999999138</v>
      </c>
      <c r="D816" s="58">
        <f t="shared" si="191"/>
        <v>5.0449999999999138</v>
      </c>
      <c r="E816" s="59">
        <f t="shared" si="184"/>
        <v>9.262809999999849</v>
      </c>
      <c r="F816" s="50">
        <v>23.475000000000001</v>
      </c>
      <c r="G816" s="60">
        <f t="shared" si="185"/>
        <v>235.7572716902381</v>
      </c>
      <c r="H816" s="39">
        <f t="shared" si="186"/>
        <v>5.8460065493239271E+48</v>
      </c>
      <c r="I816" s="40">
        <f t="shared" si="187"/>
        <v>162.00000000000009</v>
      </c>
      <c r="J816" s="40">
        <v>810</v>
      </c>
      <c r="K816" s="47">
        <f t="shared" si="178"/>
        <v>4050</v>
      </c>
      <c r="L816" s="40">
        <v>4</v>
      </c>
      <c r="N816" s="41">
        <f t="shared" si="179"/>
        <v>4.1244131110155294E+44</v>
      </c>
      <c r="O816" s="41">
        <f t="shared" si="180"/>
        <v>1.6703873099612894E+48</v>
      </c>
      <c r="P816" s="41">
        <f t="shared" si="181"/>
        <v>2.9230032746619637E+50</v>
      </c>
      <c r="Q816" s="41">
        <f t="shared" si="182"/>
        <v>17.424191032523403</v>
      </c>
      <c r="R816" s="45">
        <f t="shared" si="183"/>
        <v>174.989552257177</v>
      </c>
    </row>
    <row r="817" spans="1:18">
      <c r="A817" s="58">
        <f t="shared" si="188"/>
        <v>0.9100000000000007</v>
      </c>
      <c r="B817" s="58">
        <f t="shared" si="189"/>
        <v>10.099999999999827</v>
      </c>
      <c r="C817" s="58">
        <f t="shared" si="190"/>
        <v>5.0499999999999137</v>
      </c>
      <c r="D817" s="58">
        <f t="shared" si="191"/>
        <v>5.0499999999999137</v>
      </c>
      <c r="E817" s="59">
        <f t="shared" si="184"/>
        <v>9.2809999999998496</v>
      </c>
      <c r="F817" s="50">
        <v>23.475000000000001</v>
      </c>
      <c r="G817" s="60">
        <f t="shared" si="185"/>
        <v>236.68870249998807</v>
      </c>
      <c r="H817" s="39">
        <f t="shared" si="186"/>
        <v>6.7152981065102897E+48</v>
      </c>
      <c r="I817" s="40">
        <f t="shared" si="187"/>
        <v>162.20000000000007</v>
      </c>
      <c r="J817" s="40">
        <v>811</v>
      </c>
      <c r="K817" s="47">
        <f t="shared" si="178"/>
        <v>4055</v>
      </c>
      <c r="L817" s="40">
        <v>1</v>
      </c>
      <c r="N817" s="41">
        <f t="shared" si="179"/>
        <v>4.1244131110155294E+44</v>
      </c>
      <c r="O817" s="41">
        <f t="shared" si="180"/>
        <v>1.6724495165167973E+48</v>
      </c>
      <c r="P817" s="41">
        <f t="shared" si="181"/>
        <v>3.3576490532551447E+50</v>
      </c>
      <c r="Q817" s="41">
        <f t="shared" si="182"/>
        <v>19.911792403709647</v>
      </c>
      <c r="R817" s="45">
        <f t="shared" si="183"/>
        <v>200.76235605892035</v>
      </c>
    </row>
    <row r="818" spans="1:18">
      <c r="A818" s="58">
        <f t="shared" si="188"/>
        <v>0.9110000000000007</v>
      </c>
      <c r="B818" s="58">
        <f t="shared" si="189"/>
        <v>10.109999999999827</v>
      </c>
      <c r="C818" s="58">
        <f t="shared" si="190"/>
        <v>5.0549999999999136</v>
      </c>
      <c r="D818" s="58">
        <f t="shared" si="191"/>
        <v>5.0549999999999136</v>
      </c>
      <c r="E818" s="59">
        <f t="shared" si="184"/>
        <v>9.2992099999998477</v>
      </c>
      <c r="F818" s="50">
        <v>23.475000000000001</v>
      </c>
      <c r="G818" s="60">
        <f t="shared" si="185"/>
        <v>237.62294561023796</v>
      </c>
      <c r="H818" s="39">
        <f t="shared" si="186"/>
        <v>7.7138518882630733E+48</v>
      </c>
      <c r="I818" s="40">
        <f t="shared" si="187"/>
        <v>162.40000000000009</v>
      </c>
      <c r="J818" s="40">
        <v>812</v>
      </c>
      <c r="K818" s="47">
        <f t="shared" si="178"/>
        <v>4060</v>
      </c>
      <c r="L818" s="40">
        <v>1</v>
      </c>
      <c r="N818" s="41">
        <f t="shared" si="179"/>
        <v>4.1244131110155294E+44</v>
      </c>
      <c r="O818" s="41">
        <f t="shared" si="180"/>
        <v>1.6745117230723049E+48</v>
      </c>
      <c r="P818" s="41">
        <f t="shared" si="181"/>
        <v>3.8569259441315367E+50</v>
      </c>
      <c r="Q818" s="41">
        <f t="shared" si="182"/>
        <v>22.754659106460839</v>
      </c>
      <c r="R818" s="45">
        <f t="shared" si="183"/>
        <v>230.33137905150372</v>
      </c>
    </row>
    <row r="819" spans="1:18">
      <c r="A819" s="58">
        <f t="shared" si="188"/>
        <v>0.9120000000000007</v>
      </c>
      <c r="B819" s="58">
        <f t="shared" si="189"/>
        <v>10.119999999999827</v>
      </c>
      <c r="C819" s="58">
        <f t="shared" si="190"/>
        <v>5.0599999999999135</v>
      </c>
      <c r="D819" s="58">
        <f t="shared" si="191"/>
        <v>5.0599999999999135</v>
      </c>
      <c r="E819" s="59">
        <f t="shared" si="184"/>
        <v>9.3174399999998485</v>
      </c>
      <c r="F819" s="50">
        <v>23.475000000000001</v>
      </c>
      <c r="G819" s="60">
        <f t="shared" si="185"/>
        <v>238.56000678398794</v>
      </c>
      <c r="H819" s="39">
        <f t="shared" si="186"/>
        <v>8.8608889747385646E+48</v>
      </c>
      <c r="I819" s="40">
        <f t="shared" si="187"/>
        <v>162.60000000000008</v>
      </c>
      <c r="J819" s="40">
        <v>813</v>
      </c>
      <c r="K819" s="47">
        <f t="shared" si="178"/>
        <v>4065</v>
      </c>
      <c r="L819" s="40">
        <v>1</v>
      </c>
      <c r="N819" s="41">
        <f t="shared" si="179"/>
        <v>4.1244131110155294E+44</v>
      </c>
      <c r="O819" s="41">
        <f t="shared" si="180"/>
        <v>1.6765739296278125E+48</v>
      </c>
      <c r="P819" s="41">
        <f t="shared" si="181"/>
        <v>4.4304444873692823E+50</v>
      </c>
      <c r="Q819" s="41">
        <f t="shared" si="182"/>
        <v>26.003544687125846</v>
      </c>
      <c r="R819" s="45">
        <f t="shared" si="183"/>
        <v>264.25583799652719</v>
      </c>
    </row>
    <row r="820" spans="1:18">
      <c r="A820" s="58">
        <f t="shared" si="188"/>
        <v>0.9130000000000007</v>
      </c>
      <c r="B820" s="58">
        <f t="shared" si="189"/>
        <v>10.129999999999827</v>
      </c>
      <c r="C820" s="58">
        <f t="shared" si="190"/>
        <v>5.0649999999999133</v>
      </c>
      <c r="D820" s="58">
        <f t="shared" si="191"/>
        <v>5.0649999999999133</v>
      </c>
      <c r="E820" s="59">
        <f t="shared" si="184"/>
        <v>9.3356899999998486</v>
      </c>
      <c r="F820" s="50">
        <v>23.475000000000001</v>
      </c>
      <c r="G820" s="60">
        <f t="shared" si="185"/>
        <v>239.49989179023791</v>
      </c>
      <c r="H820" s="39">
        <f t="shared" si="186"/>
        <v>1.0178488589093555E+49</v>
      </c>
      <c r="I820" s="40">
        <f t="shared" si="187"/>
        <v>162.8000000000001</v>
      </c>
      <c r="J820" s="40">
        <v>814</v>
      </c>
      <c r="K820" s="47">
        <f t="shared" si="178"/>
        <v>4070</v>
      </c>
      <c r="L820" s="40">
        <v>1</v>
      </c>
      <c r="N820" s="41">
        <f t="shared" si="179"/>
        <v>4.1244131110155294E+44</v>
      </c>
      <c r="O820" s="41">
        <f t="shared" si="180"/>
        <v>1.6786361361833205E+48</v>
      </c>
      <c r="P820" s="41">
        <f t="shared" si="181"/>
        <v>5.0892442945467776E+50</v>
      </c>
      <c r="Q820" s="41">
        <f t="shared" si="182"/>
        <v>29.716455717219414</v>
      </c>
      <c r="R820" s="45">
        <f t="shared" si="183"/>
        <v>303.17733455435342</v>
      </c>
    </row>
    <row r="821" spans="1:18">
      <c r="A821" s="58">
        <f t="shared" si="188"/>
        <v>0.9140000000000007</v>
      </c>
      <c r="B821" s="58">
        <f t="shared" si="189"/>
        <v>10.139999999999826</v>
      </c>
      <c r="C821" s="58">
        <f t="shared" si="190"/>
        <v>5.0699999999999132</v>
      </c>
      <c r="D821" s="58">
        <f t="shared" si="191"/>
        <v>5.0699999999999132</v>
      </c>
      <c r="E821" s="59">
        <f t="shared" si="184"/>
        <v>9.3539599999998462</v>
      </c>
      <c r="F821" s="50">
        <v>23.475000000000001</v>
      </c>
      <c r="G821" s="60">
        <f t="shared" si="185"/>
        <v>240.44260640398784</v>
      </c>
      <c r="H821" s="39">
        <f t="shared" si="186"/>
        <v>1.1692013098647857E+49</v>
      </c>
      <c r="I821" s="40">
        <f t="shared" si="187"/>
        <v>163.00000000000009</v>
      </c>
      <c r="J821" s="40">
        <v>815</v>
      </c>
      <c r="K821" s="47">
        <f t="shared" ref="K821:K884" si="192">L$4*J821</f>
        <v>4075</v>
      </c>
      <c r="L821" s="40">
        <v>1</v>
      </c>
      <c r="N821" s="41">
        <f t="shared" ref="N821:N884" si="193">L821*N820</f>
        <v>4.1244131110155294E+44</v>
      </c>
      <c r="O821" s="41">
        <f t="shared" ref="O821:O884" si="194">K821*N821</f>
        <v>1.6806983427388284E+48</v>
      </c>
      <c r="P821" s="41">
        <f t="shared" ref="P821:P884" si="195">R$4*POWER($I$1,J821)</f>
        <v>5.8460065493239282E+50</v>
      </c>
      <c r="Q821" s="41">
        <f t="shared" ref="Q821:Q884" si="196">(R821/G821)*F821</f>
        <v>33.9596886267814</v>
      </c>
      <c r="R821" s="45">
        <f t="shared" ref="R821:R884" si="197">P821/(K821*L821*N820)</f>
        <v>347.83199344371383</v>
      </c>
    </row>
    <row r="822" spans="1:18">
      <c r="A822" s="58">
        <f t="shared" si="188"/>
        <v>0.9150000000000007</v>
      </c>
      <c r="B822" s="58">
        <f t="shared" si="189"/>
        <v>10.149999999999826</v>
      </c>
      <c r="C822" s="58">
        <f t="shared" si="190"/>
        <v>5.0749999999999131</v>
      </c>
      <c r="D822" s="58">
        <f t="shared" si="191"/>
        <v>5.0749999999999131</v>
      </c>
      <c r="E822" s="59">
        <f t="shared" si="184"/>
        <v>9.3722499999998465</v>
      </c>
      <c r="F822" s="50">
        <v>23.475000000000001</v>
      </c>
      <c r="G822" s="60">
        <f t="shared" si="185"/>
        <v>241.38815640623778</v>
      </c>
      <c r="H822" s="39">
        <f t="shared" si="186"/>
        <v>1.3430596213020582E+49</v>
      </c>
      <c r="I822" s="40">
        <f t="shared" si="187"/>
        <v>163.20000000000007</v>
      </c>
      <c r="J822" s="40">
        <v>816</v>
      </c>
      <c r="K822" s="47">
        <f t="shared" si="192"/>
        <v>4080</v>
      </c>
      <c r="L822" s="40">
        <v>1</v>
      </c>
      <c r="N822" s="41">
        <f t="shared" si="193"/>
        <v>4.1244131110155294E+44</v>
      </c>
      <c r="O822" s="41">
        <f t="shared" si="194"/>
        <v>1.682760549294336E+48</v>
      </c>
      <c r="P822" s="41">
        <f t="shared" si="195"/>
        <v>6.7152981065102911E+50</v>
      </c>
      <c r="Q822" s="41">
        <f t="shared" si="196"/>
        <v>38.809014800994724</v>
      </c>
      <c r="R822" s="45">
        <f t="shared" si="197"/>
        <v>399.06438912692272</v>
      </c>
    </row>
    <row r="823" spans="1:18">
      <c r="A823" s="58">
        <f t="shared" si="188"/>
        <v>0.9160000000000007</v>
      </c>
      <c r="B823" s="58">
        <f t="shared" si="189"/>
        <v>10.159999999999826</v>
      </c>
      <c r="C823" s="58">
        <f t="shared" si="190"/>
        <v>5.079999999999913</v>
      </c>
      <c r="D823" s="58">
        <f t="shared" si="191"/>
        <v>5.079999999999913</v>
      </c>
      <c r="E823" s="59">
        <f t="shared" si="184"/>
        <v>9.3905599999998479</v>
      </c>
      <c r="F823" s="50">
        <v>23.475000000000001</v>
      </c>
      <c r="G823" s="60">
        <f t="shared" si="185"/>
        <v>242.33654758398779</v>
      </c>
      <c r="H823" s="39">
        <f t="shared" si="186"/>
        <v>1.5427703776526152E+49</v>
      </c>
      <c r="I823" s="40">
        <f t="shared" si="187"/>
        <v>163.40000000000009</v>
      </c>
      <c r="J823" s="40">
        <v>817</v>
      </c>
      <c r="K823" s="47">
        <f t="shared" si="192"/>
        <v>4085</v>
      </c>
      <c r="L823" s="40">
        <v>1</v>
      </c>
      <c r="N823" s="41">
        <f t="shared" si="193"/>
        <v>4.1244131110155294E+44</v>
      </c>
      <c r="O823" s="41">
        <f t="shared" si="194"/>
        <v>1.6848227558498436E+48</v>
      </c>
      <c r="P823" s="41">
        <f t="shared" si="195"/>
        <v>7.7138518882630767E+50</v>
      </c>
      <c r="Q823" s="41">
        <f t="shared" si="196"/>
        <v>44.351035147625971</v>
      </c>
      <c r="R823" s="45">
        <f t="shared" si="197"/>
        <v>457.84352457728545</v>
      </c>
    </row>
    <row r="824" spans="1:18">
      <c r="A824" s="58">
        <f t="shared" si="188"/>
        <v>0.9170000000000007</v>
      </c>
      <c r="B824" s="58">
        <f t="shared" si="189"/>
        <v>10.169999999999826</v>
      </c>
      <c r="C824" s="58">
        <f t="shared" si="190"/>
        <v>5.0849999999999129</v>
      </c>
      <c r="D824" s="58">
        <f t="shared" si="191"/>
        <v>5.0849999999999129</v>
      </c>
      <c r="E824" s="59">
        <f t="shared" si="184"/>
        <v>9.4088899999998468</v>
      </c>
      <c r="F824" s="50">
        <v>23.475000000000001</v>
      </c>
      <c r="G824" s="60">
        <f t="shared" si="185"/>
        <v>243.28778573023769</v>
      </c>
      <c r="H824" s="39">
        <f t="shared" si="186"/>
        <v>1.7721777949477134E+49</v>
      </c>
      <c r="I824" s="40">
        <f t="shared" si="187"/>
        <v>163.60000000000008</v>
      </c>
      <c r="J824" s="40">
        <v>818</v>
      </c>
      <c r="K824" s="47">
        <f t="shared" si="192"/>
        <v>4090</v>
      </c>
      <c r="L824" s="40">
        <v>1</v>
      </c>
      <c r="N824" s="41">
        <f t="shared" si="193"/>
        <v>4.1244131110155294E+44</v>
      </c>
      <c r="O824" s="41">
        <f t="shared" si="194"/>
        <v>1.6868849624053515E+48</v>
      </c>
      <c r="P824" s="41">
        <f t="shared" si="195"/>
        <v>8.8608889747385663E+50</v>
      </c>
      <c r="Q824" s="41">
        <f t="shared" si="196"/>
        <v>50.684728377293574</v>
      </c>
      <c r="R824" s="45">
        <f t="shared" si="197"/>
        <v>525.28116452610425</v>
      </c>
    </row>
    <row r="825" spans="1:18">
      <c r="A825" s="58">
        <f t="shared" si="188"/>
        <v>0.9180000000000007</v>
      </c>
      <c r="B825" s="58">
        <f t="shared" si="189"/>
        <v>10.179999999999826</v>
      </c>
      <c r="C825" s="58">
        <f t="shared" si="190"/>
        <v>5.0899999999999128</v>
      </c>
      <c r="D825" s="58">
        <f t="shared" si="191"/>
        <v>5.0899999999999128</v>
      </c>
      <c r="E825" s="59">
        <f t="shared" si="184"/>
        <v>9.4272399999998466</v>
      </c>
      <c r="F825" s="50">
        <v>23.475000000000001</v>
      </c>
      <c r="G825" s="60">
        <f t="shared" si="185"/>
        <v>244.24187664398767</v>
      </c>
      <c r="H825" s="39">
        <f t="shared" si="186"/>
        <v>2.0356977178187115E+49</v>
      </c>
      <c r="I825" s="40">
        <f t="shared" si="187"/>
        <v>163.8000000000001</v>
      </c>
      <c r="J825" s="40">
        <v>819</v>
      </c>
      <c r="K825" s="47">
        <f t="shared" si="192"/>
        <v>4095</v>
      </c>
      <c r="L825" s="40">
        <v>1</v>
      </c>
      <c r="N825" s="41">
        <f t="shared" si="193"/>
        <v>4.1244131110155294E+44</v>
      </c>
      <c r="O825" s="41">
        <f t="shared" si="194"/>
        <v>1.6889471689608595E+48</v>
      </c>
      <c r="P825" s="41">
        <f t="shared" si="195"/>
        <v>1.0178488589093557E+51</v>
      </c>
      <c r="Q825" s="41">
        <f t="shared" si="196"/>
        <v>57.923220707313703</v>
      </c>
      <c r="R825" s="45">
        <f t="shared" si="197"/>
        <v>602.65287015199931</v>
      </c>
    </row>
    <row r="826" spans="1:18">
      <c r="A826" s="58">
        <f t="shared" si="188"/>
        <v>0.91900000000000071</v>
      </c>
      <c r="B826" s="58">
        <f t="shared" si="189"/>
        <v>10.189999999999825</v>
      </c>
      <c r="C826" s="58">
        <f t="shared" si="190"/>
        <v>5.0949999999999127</v>
      </c>
      <c r="D826" s="58">
        <f t="shared" si="191"/>
        <v>5.0949999999999127</v>
      </c>
      <c r="E826" s="59">
        <f t="shared" si="184"/>
        <v>9.4456099999998457</v>
      </c>
      <c r="F826" s="50">
        <v>23.475000000000001</v>
      </c>
      <c r="G826" s="60">
        <f t="shared" si="185"/>
        <v>245.19882613023759</v>
      </c>
      <c r="H826" s="39">
        <f t="shared" si="186"/>
        <v>2.3384026197295724E+49</v>
      </c>
      <c r="I826" s="40">
        <f t="shared" si="187"/>
        <v>164.00000000000009</v>
      </c>
      <c r="J826" s="40">
        <v>820</v>
      </c>
      <c r="K826" s="47">
        <f t="shared" si="192"/>
        <v>4100</v>
      </c>
      <c r="L826" s="40">
        <v>4</v>
      </c>
      <c r="N826" s="41">
        <f t="shared" si="193"/>
        <v>1.6497652444062118E+45</v>
      </c>
      <c r="O826" s="41">
        <f t="shared" si="194"/>
        <v>6.7640375020654683E+48</v>
      </c>
      <c r="P826" s="41">
        <f t="shared" si="195"/>
        <v>1.1692013098647861E+51</v>
      </c>
      <c r="Q826" s="41">
        <f t="shared" si="196"/>
        <v>16.54895216627585</v>
      </c>
      <c r="R826" s="45">
        <f t="shared" si="197"/>
        <v>172.85553332721153</v>
      </c>
    </row>
    <row r="827" spans="1:18">
      <c r="A827" s="58">
        <f t="shared" si="188"/>
        <v>0.92000000000000071</v>
      </c>
      <c r="B827" s="58">
        <f t="shared" si="189"/>
        <v>10.199999999999825</v>
      </c>
      <c r="C827" s="58">
        <f t="shared" si="190"/>
        <v>5.0999999999999126</v>
      </c>
      <c r="D827" s="58">
        <f t="shared" si="191"/>
        <v>5.0999999999999126</v>
      </c>
      <c r="E827" s="59">
        <f t="shared" si="184"/>
        <v>9.4639999999998459</v>
      </c>
      <c r="F827" s="50">
        <v>23.475000000000001</v>
      </c>
      <c r="G827" s="60">
        <f t="shared" si="185"/>
        <v>246.15863999998754</v>
      </c>
      <c r="H827" s="39">
        <f t="shared" si="186"/>
        <v>2.6861192426041169E+49</v>
      </c>
      <c r="I827" s="40">
        <f t="shared" si="187"/>
        <v>164.2000000000001</v>
      </c>
      <c r="J827" s="40">
        <v>821</v>
      </c>
      <c r="K827" s="47">
        <f t="shared" si="192"/>
        <v>4105</v>
      </c>
      <c r="L827" s="40">
        <v>1</v>
      </c>
      <c r="N827" s="41">
        <f t="shared" si="193"/>
        <v>1.6497652444062118E+45</v>
      </c>
      <c r="O827" s="41">
        <f t="shared" si="194"/>
        <v>6.7722863282874987E+48</v>
      </c>
      <c r="P827" s="41">
        <f t="shared" si="195"/>
        <v>1.3430596213020584E+51</v>
      </c>
      <c r="Q827" s="41">
        <f t="shared" si="196"/>
        <v>18.91256779997887</v>
      </c>
      <c r="R827" s="45">
        <f t="shared" si="197"/>
        <v>198.31701676465835</v>
      </c>
    </row>
    <row r="828" spans="1:18">
      <c r="A828" s="58">
        <f t="shared" si="188"/>
        <v>0.92100000000000071</v>
      </c>
      <c r="B828" s="58">
        <f t="shared" si="189"/>
        <v>10.209999999999825</v>
      </c>
      <c r="C828" s="58">
        <f t="shared" si="190"/>
        <v>5.1049999999999125</v>
      </c>
      <c r="D828" s="58">
        <f t="shared" si="191"/>
        <v>5.1049999999999125</v>
      </c>
      <c r="E828" s="59">
        <f t="shared" si="184"/>
        <v>9.4824099999998452</v>
      </c>
      <c r="F828" s="50">
        <v>23.475000000000001</v>
      </c>
      <c r="G828" s="60">
        <f t="shared" si="185"/>
        <v>247.12132407023751</v>
      </c>
      <c r="H828" s="39">
        <f t="shared" si="186"/>
        <v>3.0855407553052304E+49</v>
      </c>
      <c r="I828" s="40">
        <f t="shared" si="187"/>
        <v>164.40000000000009</v>
      </c>
      <c r="J828" s="40">
        <v>822</v>
      </c>
      <c r="K828" s="47">
        <f t="shared" si="192"/>
        <v>4110</v>
      </c>
      <c r="L828" s="40">
        <v>1</v>
      </c>
      <c r="N828" s="41">
        <f t="shared" si="193"/>
        <v>1.6497652444062118E+45</v>
      </c>
      <c r="O828" s="41">
        <f t="shared" si="194"/>
        <v>6.7805351545095304E+48</v>
      </c>
      <c r="P828" s="41">
        <f t="shared" si="195"/>
        <v>1.5427703776526153E+51</v>
      </c>
      <c r="Q828" s="41">
        <f t="shared" si="196"/>
        <v>21.613878123325811</v>
      </c>
      <c r="R828" s="45">
        <f t="shared" si="197"/>
        <v>227.52929414820085</v>
      </c>
    </row>
    <row r="829" spans="1:18">
      <c r="A829" s="58">
        <f t="shared" si="188"/>
        <v>0.92200000000000071</v>
      </c>
      <c r="B829" s="58">
        <f t="shared" si="189"/>
        <v>10.219999999999825</v>
      </c>
      <c r="C829" s="58">
        <f t="shared" si="190"/>
        <v>5.1099999999999124</v>
      </c>
      <c r="D829" s="58">
        <f t="shared" si="191"/>
        <v>5.1099999999999124</v>
      </c>
      <c r="E829" s="59">
        <f t="shared" si="184"/>
        <v>9.5008399999998456</v>
      </c>
      <c r="F829" s="50">
        <v>23.475000000000001</v>
      </c>
      <c r="G829" s="60">
        <f t="shared" si="185"/>
        <v>248.08688416398746</v>
      </c>
      <c r="H829" s="39">
        <f t="shared" si="186"/>
        <v>3.5443555898954289E+49</v>
      </c>
      <c r="I829" s="40">
        <f t="shared" si="187"/>
        <v>164.60000000000008</v>
      </c>
      <c r="J829" s="40">
        <v>823</v>
      </c>
      <c r="K829" s="47">
        <f t="shared" si="192"/>
        <v>4115</v>
      </c>
      <c r="L829" s="40">
        <v>1</v>
      </c>
      <c r="N829" s="41">
        <f t="shared" si="193"/>
        <v>1.6497652444062118E+45</v>
      </c>
      <c r="O829" s="41">
        <f t="shared" si="194"/>
        <v>6.7887839807315621E+48</v>
      </c>
      <c r="P829" s="41">
        <f t="shared" si="195"/>
        <v>1.7721777949477146E+51</v>
      </c>
      <c r="Q829" s="41">
        <f t="shared" si="196"/>
        <v>24.701145695516498</v>
      </c>
      <c r="R829" s="45">
        <f t="shared" si="197"/>
        <v>261.04495296619291</v>
      </c>
    </row>
    <row r="830" spans="1:18">
      <c r="A830" s="58">
        <f t="shared" si="188"/>
        <v>0.92300000000000071</v>
      </c>
      <c r="B830" s="58">
        <f t="shared" si="189"/>
        <v>10.229999999999825</v>
      </c>
      <c r="C830" s="58">
        <f t="shared" si="190"/>
        <v>5.1149999999999123</v>
      </c>
      <c r="D830" s="58">
        <f t="shared" si="191"/>
        <v>5.1149999999999123</v>
      </c>
      <c r="E830" s="59">
        <f t="shared" si="184"/>
        <v>9.5192899999998453</v>
      </c>
      <c r="F830" s="50">
        <v>23.475000000000001</v>
      </c>
      <c r="G830" s="60">
        <f t="shared" si="185"/>
        <v>249.05532611023739</v>
      </c>
      <c r="H830" s="39">
        <f t="shared" si="186"/>
        <v>4.0713954356374246E+49</v>
      </c>
      <c r="I830" s="40">
        <f t="shared" si="187"/>
        <v>164.8000000000001</v>
      </c>
      <c r="J830" s="40">
        <v>824</v>
      </c>
      <c r="K830" s="47">
        <f t="shared" si="192"/>
        <v>4120</v>
      </c>
      <c r="L830" s="40">
        <v>1</v>
      </c>
      <c r="N830" s="41">
        <f t="shared" si="193"/>
        <v>1.6497652444062118E+45</v>
      </c>
      <c r="O830" s="41">
        <f t="shared" si="194"/>
        <v>6.7970328069535925E+48</v>
      </c>
      <c r="P830" s="41">
        <f t="shared" si="195"/>
        <v>2.0356977178187124E+51</v>
      </c>
      <c r="Q830" s="41">
        <f t="shared" si="196"/>
        <v>28.229532819678671</v>
      </c>
      <c r="R830" s="45">
        <f t="shared" si="197"/>
        <v>299.49799796995615</v>
      </c>
    </row>
    <row r="831" spans="1:18">
      <c r="A831" s="58">
        <f t="shared" si="188"/>
        <v>0.92400000000000071</v>
      </c>
      <c r="B831" s="58">
        <f t="shared" si="189"/>
        <v>10.239999999999824</v>
      </c>
      <c r="C831" s="58">
        <f t="shared" si="190"/>
        <v>5.1199999999999122</v>
      </c>
      <c r="D831" s="58">
        <f t="shared" si="191"/>
        <v>5.1199999999999122</v>
      </c>
      <c r="E831" s="59">
        <f t="shared" si="184"/>
        <v>9.5377599999998441</v>
      </c>
      <c r="F831" s="50">
        <v>23.475000000000001</v>
      </c>
      <c r="G831" s="60">
        <f t="shared" si="185"/>
        <v>250.02665574398733</v>
      </c>
      <c r="H831" s="39">
        <f t="shared" si="186"/>
        <v>4.6768052394591469E+49</v>
      </c>
      <c r="I831" s="40">
        <f t="shared" si="187"/>
        <v>165.00000000000009</v>
      </c>
      <c r="J831" s="40">
        <v>825</v>
      </c>
      <c r="K831" s="47">
        <f t="shared" si="192"/>
        <v>4125</v>
      </c>
      <c r="L831" s="40">
        <v>1</v>
      </c>
      <c r="N831" s="41">
        <f t="shared" si="193"/>
        <v>1.6497652444062118E+45</v>
      </c>
      <c r="O831" s="41">
        <f t="shared" si="194"/>
        <v>6.8052816331756229E+48</v>
      </c>
      <c r="P831" s="41">
        <f t="shared" si="195"/>
        <v>2.3384026197295736E+51</v>
      </c>
      <c r="Q831" s="41">
        <f t="shared" si="196"/>
        <v>32.262088253785237</v>
      </c>
      <c r="R831" s="45">
        <f t="shared" si="197"/>
        <v>343.61584806863891</v>
      </c>
    </row>
    <row r="832" spans="1:18">
      <c r="A832" s="58">
        <f t="shared" si="188"/>
        <v>0.92500000000000071</v>
      </c>
      <c r="B832" s="58">
        <f t="shared" si="189"/>
        <v>10.249999999999824</v>
      </c>
      <c r="C832" s="58">
        <f t="shared" si="190"/>
        <v>5.1249999999999121</v>
      </c>
      <c r="D832" s="58">
        <f t="shared" si="191"/>
        <v>5.1249999999999121</v>
      </c>
      <c r="E832" s="59">
        <f t="shared" si="184"/>
        <v>9.556249999999844</v>
      </c>
      <c r="F832" s="50">
        <v>23.475000000000001</v>
      </c>
      <c r="G832" s="60">
        <f t="shared" si="185"/>
        <v>251.00087890623729</v>
      </c>
      <c r="H832" s="39">
        <f t="shared" si="186"/>
        <v>5.3722384852082359E+49</v>
      </c>
      <c r="I832" s="40">
        <f t="shared" si="187"/>
        <v>165.2000000000001</v>
      </c>
      <c r="J832" s="40">
        <v>826</v>
      </c>
      <c r="K832" s="47">
        <f t="shared" si="192"/>
        <v>4130</v>
      </c>
      <c r="L832" s="40">
        <v>1</v>
      </c>
      <c r="N832" s="41">
        <f t="shared" si="193"/>
        <v>1.6497652444062118E+45</v>
      </c>
      <c r="O832" s="41">
        <f t="shared" si="194"/>
        <v>6.8135304593976546E+48</v>
      </c>
      <c r="P832" s="41">
        <f t="shared" si="195"/>
        <v>2.6861192426041181E+51</v>
      </c>
      <c r="Q832" s="41">
        <f t="shared" si="196"/>
        <v>36.870875070994153</v>
      </c>
      <c r="R832" s="45">
        <f t="shared" si="197"/>
        <v>394.23310112296508</v>
      </c>
    </row>
    <row r="833" spans="1:18">
      <c r="A833" s="58">
        <f t="shared" si="188"/>
        <v>0.92600000000000071</v>
      </c>
      <c r="B833" s="58">
        <f t="shared" si="189"/>
        <v>10.259999999999824</v>
      </c>
      <c r="C833" s="58">
        <f t="shared" si="190"/>
        <v>5.129999999999912</v>
      </c>
      <c r="D833" s="58">
        <f t="shared" si="191"/>
        <v>5.129999999999912</v>
      </c>
      <c r="E833" s="59">
        <f t="shared" si="184"/>
        <v>9.574759999999845</v>
      </c>
      <c r="F833" s="50">
        <v>23.475000000000001</v>
      </c>
      <c r="G833" s="60">
        <f t="shared" si="185"/>
        <v>251.97800144398727</v>
      </c>
      <c r="H833" s="39">
        <f t="shared" si="186"/>
        <v>6.1710815106104638E+49</v>
      </c>
      <c r="I833" s="40">
        <f t="shared" si="187"/>
        <v>165.40000000000009</v>
      </c>
      <c r="J833" s="40">
        <v>827</v>
      </c>
      <c r="K833" s="47">
        <f t="shared" si="192"/>
        <v>4135</v>
      </c>
      <c r="L833" s="40">
        <v>1</v>
      </c>
      <c r="N833" s="41">
        <f t="shared" si="193"/>
        <v>1.6497652444062118E+45</v>
      </c>
      <c r="O833" s="41">
        <f t="shared" si="194"/>
        <v>6.8217792856196863E+48</v>
      </c>
      <c r="P833" s="41">
        <f t="shared" si="195"/>
        <v>3.085540755305232E+51</v>
      </c>
      <c r="Q833" s="41">
        <f t="shared" si="196"/>
        <v>42.13825986694863</v>
      </c>
      <c r="R833" s="45">
        <f t="shared" si="197"/>
        <v>452.30732718215512</v>
      </c>
    </row>
    <row r="834" spans="1:18">
      <c r="A834" s="58">
        <f t="shared" si="188"/>
        <v>0.92700000000000071</v>
      </c>
      <c r="B834" s="58">
        <f t="shared" si="189"/>
        <v>10.269999999999824</v>
      </c>
      <c r="C834" s="58">
        <f t="shared" si="190"/>
        <v>5.1349999999999119</v>
      </c>
      <c r="D834" s="58">
        <f t="shared" si="191"/>
        <v>5.1349999999999119</v>
      </c>
      <c r="E834" s="59">
        <f t="shared" si="184"/>
        <v>9.5932899999998433</v>
      </c>
      <c r="F834" s="50">
        <v>23.475000000000001</v>
      </c>
      <c r="G834" s="60">
        <f t="shared" si="185"/>
        <v>252.95802921023719</v>
      </c>
      <c r="H834" s="39">
        <f t="shared" si="186"/>
        <v>7.08871117979086E+49</v>
      </c>
      <c r="I834" s="40">
        <f t="shared" si="187"/>
        <v>165.60000000000008</v>
      </c>
      <c r="J834" s="40">
        <v>828</v>
      </c>
      <c r="K834" s="47">
        <f t="shared" si="192"/>
        <v>4140</v>
      </c>
      <c r="L834" s="40">
        <v>1</v>
      </c>
      <c r="N834" s="41">
        <f t="shared" si="193"/>
        <v>1.6497652444062118E+45</v>
      </c>
      <c r="O834" s="41">
        <f t="shared" si="194"/>
        <v>6.8300281118417167E+48</v>
      </c>
      <c r="P834" s="41">
        <f t="shared" si="195"/>
        <v>3.5443555898954299E+51</v>
      </c>
      <c r="Q834" s="41">
        <f t="shared" si="196"/>
        <v>48.158386402559977</v>
      </c>
      <c r="R834" s="45">
        <f t="shared" si="197"/>
        <v>518.93718910912276</v>
      </c>
    </row>
    <row r="835" spans="1:18">
      <c r="A835" s="58">
        <f t="shared" si="188"/>
        <v>0.92800000000000071</v>
      </c>
      <c r="B835" s="58">
        <f t="shared" si="189"/>
        <v>10.279999999999824</v>
      </c>
      <c r="C835" s="58">
        <f t="shared" si="190"/>
        <v>5.1399999999999118</v>
      </c>
      <c r="D835" s="58">
        <f t="shared" si="191"/>
        <v>5.1399999999999118</v>
      </c>
      <c r="E835" s="59">
        <f t="shared" si="184"/>
        <v>9.6118399999998427</v>
      </c>
      <c r="F835" s="50">
        <v>23.475000000000001</v>
      </c>
      <c r="G835" s="60">
        <f t="shared" si="185"/>
        <v>253.94096806398713</v>
      </c>
      <c r="H835" s="39">
        <f t="shared" si="186"/>
        <v>8.1427908712748502E+49</v>
      </c>
      <c r="I835" s="40">
        <f t="shared" si="187"/>
        <v>165.8000000000001</v>
      </c>
      <c r="J835" s="40">
        <v>829</v>
      </c>
      <c r="K835" s="47">
        <f t="shared" si="192"/>
        <v>4145</v>
      </c>
      <c r="L835" s="40">
        <v>1</v>
      </c>
      <c r="N835" s="41">
        <f t="shared" si="193"/>
        <v>1.6497652444062118E+45</v>
      </c>
      <c r="O835" s="41">
        <f t="shared" si="194"/>
        <v>6.8382769380637471E+48</v>
      </c>
      <c r="P835" s="41">
        <f t="shared" si="195"/>
        <v>4.0713954356374248E+51</v>
      </c>
      <c r="Q835" s="41">
        <f t="shared" si="196"/>
        <v>55.038860075703532</v>
      </c>
      <c r="R835" s="45">
        <f t="shared" si="197"/>
        <v>595.38323360010588</v>
      </c>
    </row>
    <row r="836" spans="1:18">
      <c r="A836" s="58">
        <f t="shared" si="188"/>
        <v>0.92900000000000071</v>
      </c>
      <c r="B836" s="58">
        <f t="shared" si="189"/>
        <v>10.289999999999823</v>
      </c>
      <c r="C836" s="58">
        <f t="shared" si="190"/>
        <v>5.1449999999999116</v>
      </c>
      <c r="D836" s="58">
        <f t="shared" si="191"/>
        <v>5.1449999999999116</v>
      </c>
      <c r="E836" s="59">
        <f t="shared" si="184"/>
        <v>9.6304099999998432</v>
      </c>
      <c r="F836" s="50">
        <v>23.475000000000001</v>
      </c>
      <c r="G836" s="60">
        <f t="shared" si="185"/>
        <v>254.92682387023709</v>
      </c>
      <c r="H836" s="39">
        <f t="shared" si="186"/>
        <v>9.3536104789182938E+49</v>
      </c>
      <c r="I836" s="40">
        <f t="shared" si="187"/>
        <v>166.00000000000009</v>
      </c>
      <c r="J836" s="40">
        <v>830</v>
      </c>
      <c r="K836" s="47">
        <f t="shared" si="192"/>
        <v>4150</v>
      </c>
      <c r="L836" s="40">
        <v>4</v>
      </c>
      <c r="N836" s="41">
        <f t="shared" si="193"/>
        <v>6.5990609776248471E+45</v>
      </c>
      <c r="O836" s="41">
        <f t="shared" si="194"/>
        <v>2.7386103057143115E+49</v>
      </c>
      <c r="P836" s="41">
        <f t="shared" si="195"/>
        <v>4.6768052394591472E+51</v>
      </c>
      <c r="Q836" s="41">
        <f t="shared" si="196"/>
        <v>15.72566834834266</v>
      </c>
      <c r="R836" s="45">
        <f t="shared" si="197"/>
        <v>170.77293654013678</v>
      </c>
    </row>
    <row r="837" spans="1:18">
      <c r="A837" s="58">
        <f t="shared" si="188"/>
        <v>0.93000000000000071</v>
      </c>
      <c r="B837" s="58">
        <f t="shared" si="189"/>
        <v>10.299999999999823</v>
      </c>
      <c r="C837" s="58">
        <f t="shared" si="190"/>
        <v>5.1499999999999115</v>
      </c>
      <c r="D837" s="58">
        <f t="shared" si="191"/>
        <v>5.1499999999999115</v>
      </c>
      <c r="E837" s="59">
        <f t="shared" si="184"/>
        <v>9.648999999999841</v>
      </c>
      <c r="F837" s="50">
        <v>23.475000000000001</v>
      </c>
      <c r="G837" s="60">
        <f t="shared" si="185"/>
        <v>255.91560249998699</v>
      </c>
      <c r="H837" s="39">
        <f t="shared" si="186"/>
        <v>1.0744476970416476E+50</v>
      </c>
      <c r="I837" s="40">
        <f t="shared" si="187"/>
        <v>166.20000000000007</v>
      </c>
      <c r="J837" s="40">
        <v>831</v>
      </c>
      <c r="K837" s="47">
        <f t="shared" si="192"/>
        <v>4155</v>
      </c>
      <c r="L837" s="40">
        <v>1</v>
      </c>
      <c r="N837" s="41">
        <f t="shared" si="193"/>
        <v>6.5990609776248471E+45</v>
      </c>
      <c r="O837" s="41">
        <f t="shared" si="194"/>
        <v>2.7419098362031242E+49</v>
      </c>
      <c r="P837" s="41">
        <f t="shared" si="195"/>
        <v>5.3722384852082382E+51</v>
      </c>
      <c r="Q837" s="41">
        <f t="shared" si="196"/>
        <v>17.972601733727227</v>
      </c>
      <c r="R837" s="45">
        <f t="shared" si="197"/>
        <v>195.9305304016662</v>
      </c>
    </row>
    <row r="838" spans="1:18">
      <c r="A838" s="58">
        <f t="shared" si="188"/>
        <v>0.93100000000000072</v>
      </c>
      <c r="B838" s="58">
        <f t="shared" si="189"/>
        <v>10.309999999999823</v>
      </c>
      <c r="C838" s="58">
        <f t="shared" si="190"/>
        <v>5.1549999999999114</v>
      </c>
      <c r="D838" s="58">
        <f t="shared" si="191"/>
        <v>5.1549999999999114</v>
      </c>
      <c r="E838" s="59">
        <f t="shared" si="184"/>
        <v>9.6676099999998417</v>
      </c>
      <c r="F838" s="50">
        <v>23.475000000000001</v>
      </c>
      <c r="G838" s="60">
        <f t="shared" si="185"/>
        <v>256.90730983023695</v>
      </c>
      <c r="H838" s="39">
        <f t="shared" si="186"/>
        <v>1.2342163021220934E+50</v>
      </c>
      <c r="I838" s="40">
        <f t="shared" si="187"/>
        <v>166.40000000000009</v>
      </c>
      <c r="J838" s="40">
        <v>832</v>
      </c>
      <c r="K838" s="47">
        <f t="shared" si="192"/>
        <v>4160</v>
      </c>
      <c r="L838" s="40">
        <v>1</v>
      </c>
      <c r="N838" s="41">
        <f t="shared" si="193"/>
        <v>6.5990609776248471E+45</v>
      </c>
      <c r="O838" s="41">
        <f t="shared" si="194"/>
        <v>2.7452093666919364E+49</v>
      </c>
      <c r="P838" s="41">
        <f t="shared" si="195"/>
        <v>6.1710815106104667E+51</v>
      </c>
      <c r="Q838" s="41">
        <f t="shared" si="196"/>
        <v>20.54068630863366</v>
      </c>
      <c r="R838" s="45">
        <f t="shared" si="197"/>
        <v>224.79456705507363</v>
      </c>
    </row>
    <row r="839" spans="1:18">
      <c r="A839" s="58">
        <f t="shared" si="188"/>
        <v>0.93200000000000072</v>
      </c>
      <c r="B839" s="58">
        <f t="shared" si="189"/>
        <v>10.319999999999823</v>
      </c>
      <c r="C839" s="58">
        <f t="shared" si="190"/>
        <v>5.1599999999999113</v>
      </c>
      <c r="D839" s="58">
        <f t="shared" si="191"/>
        <v>5.1599999999999113</v>
      </c>
      <c r="E839" s="59">
        <f t="shared" si="184"/>
        <v>9.6862399999998416</v>
      </c>
      <c r="F839" s="50">
        <v>23.475000000000001</v>
      </c>
      <c r="G839" s="60">
        <f t="shared" si="185"/>
        <v>257.90195174398696</v>
      </c>
      <c r="H839" s="39">
        <f t="shared" si="186"/>
        <v>1.4177422359581724E+50</v>
      </c>
      <c r="I839" s="40">
        <f t="shared" si="187"/>
        <v>166.60000000000008</v>
      </c>
      <c r="J839" s="40">
        <v>833</v>
      </c>
      <c r="K839" s="47">
        <f t="shared" si="192"/>
        <v>4165</v>
      </c>
      <c r="L839" s="40">
        <v>1</v>
      </c>
      <c r="N839" s="41">
        <f t="shared" si="193"/>
        <v>6.5990609776248471E+45</v>
      </c>
      <c r="O839" s="41">
        <f t="shared" si="194"/>
        <v>2.7485088971807485E+49</v>
      </c>
      <c r="P839" s="41">
        <f t="shared" si="195"/>
        <v>7.0887111797908624E+51</v>
      </c>
      <c r="Q839" s="41">
        <f t="shared" si="196"/>
        <v>23.475838163974434</v>
      </c>
      <c r="R839" s="45">
        <f t="shared" si="197"/>
        <v>257.91116001341771</v>
      </c>
    </row>
    <row r="840" spans="1:18">
      <c r="A840" s="58">
        <f t="shared" si="188"/>
        <v>0.93300000000000072</v>
      </c>
      <c r="B840" s="58">
        <f t="shared" si="189"/>
        <v>10.329999999999822</v>
      </c>
      <c r="C840" s="58">
        <f t="shared" si="190"/>
        <v>5.1649999999999112</v>
      </c>
      <c r="D840" s="58">
        <f t="shared" si="191"/>
        <v>5.1649999999999112</v>
      </c>
      <c r="E840" s="59">
        <f t="shared" ref="E840:E903" si="198">(1-A840)+A840*B840</f>
        <v>9.7048899999998426</v>
      </c>
      <c r="F840" s="50">
        <v>23.475000000000001</v>
      </c>
      <c r="G840" s="60">
        <f t="shared" ref="G840:G903" si="199">E840*C840*D840</f>
        <v>258.89953413023687</v>
      </c>
      <c r="H840" s="39">
        <f t="shared" ref="H840:H903" si="200">POWER($I$1,J840)</f>
        <v>1.6285581742549711E+50</v>
      </c>
      <c r="I840" s="40">
        <f t="shared" ref="I840:I903" si="201">LOG(H840,2)</f>
        <v>166.8000000000001</v>
      </c>
      <c r="J840" s="40">
        <v>834</v>
      </c>
      <c r="K840" s="47">
        <f t="shared" si="192"/>
        <v>4170</v>
      </c>
      <c r="L840" s="40">
        <v>1</v>
      </c>
      <c r="N840" s="41">
        <f t="shared" si="193"/>
        <v>6.5990609776248471E+45</v>
      </c>
      <c r="O840" s="41">
        <f t="shared" si="194"/>
        <v>2.7518084276695612E+49</v>
      </c>
      <c r="P840" s="41">
        <f t="shared" si="195"/>
        <v>8.1427908712748548E+51</v>
      </c>
      <c r="Q840" s="41">
        <f t="shared" si="196"/>
        <v>26.830540196099204</v>
      </c>
      <c r="R840" s="45">
        <f t="shared" si="197"/>
        <v>295.9068948767914</v>
      </c>
    </row>
    <row r="841" spans="1:18">
      <c r="A841" s="58">
        <f t="shared" si="188"/>
        <v>0.93400000000000072</v>
      </c>
      <c r="B841" s="58">
        <f t="shared" si="189"/>
        <v>10.339999999999822</v>
      </c>
      <c r="C841" s="58">
        <f t="shared" si="190"/>
        <v>5.1699999999999111</v>
      </c>
      <c r="D841" s="58">
        <f t="shared" si="191"/>
        <v>5.1699999999999111</v>
      </c>
      <c r="E841" s="59">
        <f t="shared" si="198"/>
        <v>9.723559999999841</v>
      </c>
      <c r="F841" s="50">
        <v>23.475000000000001</v>
      </c>
      <c r="G841" s="60">
        <f t="shared" si="199"/>
        <v>259.90006288398683</v>
      </c>
      <c r="H841" s="39">
        <f t="shared" si="200"/>
        <v>1.87072209578366E+50</v>
      </c>
      <c r="I841" s="40">
        <f t="shared" si="201"/>
        <v>167.00000000000009</v>
      </c>
      <c r="J841" s="40">
        <v>835</v>
      </c>
      <c r="K841" s="47">
        <f t="shared" si="192"/>
        <v>4175</v>
      </c>
      <c r="L841" s="40">
        <v>1</v>
      </c>
      <c r="N841" s="41">
        <f t="shared" si="193"/>
        <v>6.5990609776248471E+45</v>
      </c>
      <c r="O841" s="41">
        <f t="shared" si="194"/>
        <v>2.7551079581583739E+49</v>
      </c>
      <c r="P841" s="41">
        <f t="shared" si="195"/>
        <v>9.3536104789182997E+51</v>
      </c>
      <c r="Q841" s="41">
        <f t="shared" si="196"/>
        <v>30.664781559992065</v>
      </c>
      <c r="R841" s="45">
        <f t="shared" si="197"/>
        <v>339.50068821152956</v>
      </c>
    </row>
    <row r="842" spans="1:18">
      <c r="A842" s="58">
        <f t="shared" si="188"/>
        <v>0.93500000000000072</v>
      </c>
      <c r="B842" s="58">
        <f t="shared" si="189"/>
        <v>10.349999999999822</v>
      </c>
      <c r="C842" s="58">
        <f t="shared" si="190"/>
        <v>5.174999999999911</v>
      </c>
      <c r="D842" s="58">
        <f t="shared" si="191"/>
        <v>5.174999999999911</v>
      </c>
      <c r="E842" s="59">
        <f t="shared" si="198"/>
        <v>9.7422499999998404</v>
      </c>
      <c r="F842" s="50">
        <v>23.475000000000001</v>
      </c>
      <c r="G842" s="60">
        <f t="shared" si="199"/>
        <v>260.90354390623673</v>
      </c>
      <c r="H842" s="39">
        <f t="shared" si="200"/>
        <v>2.148895394083296E+50</v>
      </c>
      <c r="I842" s="40">
        <f t="shared" si="201"/>
        <v>167.20000000000007</v>
      </c>
      <c r="J842" s="40">
        <v>836</v>
      </c>
      <c r="K842" s="47">
        <f t="shared" si="192"/>
        <v>4180</v>
      </c>
      <c r="L842" s="40">
        <v>1</v>
      </c>
      <c r="N842" s="41">
        <f t="shared" si="193"/>
        <v>6.5990609776248471E+45</v>
      </c>
      <c r="O842" s="41">
        <f t="shared" si="194"/>
        <v>2.7584074886471861E+49</v>
      </c>
      <c r="P842" s="41">
        <f t="shared" si="195"/>
        <v>1.074447697041648E+52</v>
      </c>
      <c r="Q842" s="41">
        <f t="shared" si="196"/>
        <v>35.047131561645564</v>
      </c>
      <c r="R842" s="45">
        <f t="shared" si="197"/>
        <v>389.51739417173371</v>
      </c>
    </row>
    <row r="843" spans="1:18">
      <c r="A843" s="58">
        <f t="shared" si="188"/>
        <v>0.93600000000000072</v>
      </c>
      <c r="B843" s="58">
        <f t="shared" si="189"/>
        <v>10.359999999999822</v>
      </c>
      <c r="C843" s="58">
        <f t="shared" si="190"/>
        <v>5.1799999999999109</v>
      </c>
      <c r="D843" s="58">
        <f t="shared" si="191"/>
        <v>5.1799999999999109</v>
      </c>
      <c r="E843" s="59">
        <f t="shared" si="198"/>
        <v>9.7609599999998409</v>
      </c>
      <c r="F843" s="50">
        <v>23.475000000000001</v>
      </c>
      <c r="G843" s="60">
        <f t="shared" si="199"/>
        <v>261.90998310398675</v>
      </c>
      <c r="H843" s="39">
        <f t="shared" si="200"/>
        <v>2.4684326042441876E+50</v>
      </c>
      <c r="I843" s="40">
        <f t="shared" si="201"/>
        <v>167.40000000000009</v>
      </c>
      <c r="J843" s="40">
        <v>837</v>
      </c>
      <c r="K843" s="47">
        <f t="shared" si="192"/>
        <v>4185</v>
      </c>
      <c r="L843" s="40">
        <v>1</v>
      </c>
      <c r="N843" s="41">
        <f t="shared" si="193"/>
        <v>6.5990609776248471E+45</v>
      </c>
      <c r="O843" s="41">
        <f t="shared" si="194"/>
        <v>2.7617070191359982E+49</v>
      </c>
      <c r="P843" s="41">
        <f t="shared" si="195"/>
        <v>1.2342163021220939E+52</v>
      </c>
      <c r="Q843" s="41">
        <f t="shared" si="196"/>
        <v>40.055967234004854</v>
      </c>
      <c r="R843" s="45">
        <f t="shared" si="197"/>
        <v>446.90341646313345</v>
      </c>
    </row>
    <row r="844" spans="1:18">
      <c r="A844" s="58">
        <f t="shared" si="188"/>
        <v>0.93700000000000072</v>
      </c>
      <c r="B844" s="58">
        <f t="shared" si="189"/>
        <v>10.369999999999822</v>
      </c>
      <c r="C844" s="58">
        <f t="shared" si="190"/>
        <v>5.1849999999999108</v>
      </c>
      <c r="D844" s="58">
        <f t="shared" si="191"/>
        <v>5.1849999999999108</v>
      </c>
      <c r="E844" s="59">
        <f t="shared" si="198"/>
        <v>9.7796899999998388</v>
      </c>
      <c r="F844" s="50">
        <v>23.475000000000001</v>
      </c>
      <c r="G844" s="60">
        <f t="shared" si="199"/>
        <v>262.91938639023664</v>
      </c>
      <c r="H844" s="39">
        <f t="shared" si="200"/>
        <v>2.8354844719163457E+50</v>
      </c>
      <c r="I844" s="40">
        <f t="shared" si="201"/>
        <v>167.60000000000008</v>
      </c>
      <c r="J844" s="40">
        <v>838</v>
      </c>
      <c r="K844" s="47">
        <f t="shared" si="192"/>
        <v>4190</v>
      </c>
      <c r="L844" s="40">
        <v>1</v>
      </c>
      <c r="N844" s="41">
        <f t="shared" si="193"/>
        <v>6.5990609776248471E+45</v>
      </c>
      <c r="O844" s="41">
        <f t="shared" si="194"/>
        <v>2.7650065496248109E+49</v>
      </c>
      <c r="P844" s="41">
        <f t="shared" si="195"/>
        <v>1.4177422359581727E+52</v>
      </c>
      <c r="Q844" s="41">
        <f t="shared" si="196"/>
        <v>45.780876596425472</v>
      </c>
      <c r="R844" s="45">
        <f t="shared" si="197"/>
        <v>512.74462121999272</v>
      </c>
    </row>
    <row r="845" spans="1:18">
      <c r="A845" s="58">
        <f t="shared" si="188"/>
        <v>0.93800000000000072</v>
      </c>
      <c r="B845" s="58">
        <f t="shared" si="189"/>
        <v>10.379999999999821</v>
      </c>
      <c r="C845" s="58">
        <f t="shared" si="190"/>
        <v>5.1899999999999107</v>
      </c>
      <c r="D845" s="58">
        <f t="shared" si="191"/>
        <v>5.1899999999999107</v>
      </c>
      <c r="E845" s="59">
        <f t="shared" si="198"/>
        <v>9.7984399999998395</v>
      </c>
      <c r="F845" s="50">
        <v>23.475000000000001</v>
      </c>
      <c r="G845" s="60">
        <f t="shared" si="199"/>
        <v>263.93175968398657</v>
      </c>
      <c r="H845" s="39">
        <f t="shared" si="200"/>
        <v>3.257116348509943E+50</v>
      </c>
      <c r="I845" s="40">
        <f t="shared" si="201"/>
        <v>167.8000000000001</v>
      </c>
      <c r="J845" s="40">
        <v>839</v>
      </c>
      <c r="K845" s="47">
        <f t="shared" si="192"/>
        <v>4195</v>
      </c>
      <c r="L845" s="40">
        <v>1</v>
      </c>
      <c r="N845" s="41">
        <f t="shared" si="193"/>
        <v>6.5990609776248471E+45</v>
      </c>
      <c r="O845" s="41">
        <f t="shared" si="194"/>
        <v>2.7683060801136236E+49</v>
      </c>
      <c r="P845" s="41">
        <f t="shared" si="195"/>
        <v>1.6285581742549715E+52</v>
      </c>
      <c r="Q845" s="41">
        <f t="shared" si="196"/>
        <v>52.324262747810131</v>
      </c>
      <c r="R845" s="45">
        <f t="shared" si="197"/>
        <v>588.28688993383571</v>
      </c>
    </row>
    <row r="846" spans="1:18">
      <c r="A846" s="58">
        <f t="shared" si="188"/>
        <v>0.93900000000000072</v>
      </c>
      <c r="B846" s="58">
        <f t="shared" si="189"/>
        <v>10.389999999999821</v>
      </c>
      <c r="C846" s="58">
        <f t="shared" si="190"/>
        <v>5.1949999999999106</v>
      </c>
      <c r="D846" s="58">
        <f t="shared" si="191"/>
        <v>5.1949999999999106</v>
      </c>
      <c r="E846" s="59">
        <f t="shared" si="198"/>
        <v>9.8172099999998395</v>
      </c>
      <c r="F846" s="50">
        <v>23.475000000000001</v>
      </c>
      <c r="G846" s="60">
        <f t="shared" si="199"/>
        <v>264.94710891023652</v>
      </c>
      <c r="H846" s="39">
        <f t="shared" si="200"/>
        <v>3.7414441915673208E+50</v>
      </c>
      <c r="I846" s="40">
        <f t="shared" si="201"/>
        <v>168.00000000000009</v>
      </c>
      <c r="J846" s="40">
        <v>840</v>
      </c>
      <c r="K846" s="47">
        <f t="shared" si="192"/>
        <v>4200</v>
      </c>
      <c r="L846" s="40">
        <v>4</v>
      </c>
      <c r="N846" s="41">
        <f t="shared" si="193"/>
        <v>2.6396243910499388E+46</v>
      </c>
      <c r="O846" s="41">
        <f t="shared" si="194"/>
        <v>1.1086422442409743E+50</v>
      </c>
      <c r="P846" s="41">
        <f t="shared" si="195"/>
        <v>1.8707220957836605E+52</v>
      </c>
      <c r="Q846" s="41">
        <f t="shared" si="196"/>
        <v>14.95079438625703</v>
      </c>
      <c r="R846" s="45">
        <f t="shared" si="197"/>
        <v>168.73992539084958</v>
      </c>
    </row>
    <row r="847" spans="1:18">
      <c r="A847" s="58">
        <f t="shared" si="188"/>
        <v>0.94000000000000072</v>
      </c>
      <c r="B847" s="58">
        <f t="shared" si="189"/>
        <v>10.399999999999821</v>
      </c>
      <c r="C847" s="58">
        <f t="shared" si="190"/>
        <v>5.1999999999999105</v>
      </c>
      <c r="D847" s="58">
        <f t="shared" si="191"/>
        <v>5.1999999999999105</v>
      </c>
      <c r="E847" s="59">
        <f t="shared" si="198"/>
        <v>9.8359999999998386</v>
      </c>
      <c r="F847" s="50">
        <v>23.475000000000001</v>
      </c>
      <c r="G847" s="60">
        <f t="shared" si="199"/>
        <v>265.96543999998647</v>
      </c>
      <c r="H847" s="39">
        <f t="shared" si="200"/>
        <v>4.2977907881665937E+50</v>
      </c>
      <c r="I847" s="40">
        <f t="shared" si="201"/>
        <v>168.20000000000007</v>
      </c>
      <c r="J847" s="40">
        <v>841</v>
      </c>
      <c r="K847" s="47">
        <f t="shared" si="192"/>
        <v>4205</v>
      </c>
      <c r="L847" s="40">
        <v>1</v>
      </c>
      <c r="N847" s="41">
        <f t="shared" si="193"/>
        <v>2.6396243910499388E+46</v>
      </c>
      <c r="O847" s="41">
        <f t="shared" si="194"/>
        <v>1.1099620564364992E+50</v>
      </c>
      <c r="P847" s="41">
        <f t="shared" si="195"/>
        <v>2.1488953940832969E+52</v>
      </c>
      <c r="Q847" s="41">
        <f t="shared" si="196"/>
        <v>17.087854433880398</v>
      </c>
      <c r="R847" s="45">
        <f t="shared" si="197"/>
        <v>193.60079757881661</v>
      </c>
    </row>
    <row r="848" spans="1:18">
      <c r="A848" s="58">
        <f t="shared" si="188"/>
        <v>0.94100000000000072</v>
      </c>
      <c r="B848" s="58">
        <f t="shared" si="189"/>
        <v>10.409999999999821</v>
      </c>
      <c r="C848" s="58">
        <f t="shared" si="190"/>
        <v>5.2049999999999104</v>
      </c>
      <c r="D848" s="58">
        <f t="shared" si="191"/>
        <v>5.2049999999999104</v>
      </c>
      <c r="E848" s="59">
        <f t="shared" si="198"/>
        <v>9.8548099999998389</v>
      </c>
      <c r="F848" s="50">
        <v>23.475000000000001</v>
      </c>
      <c r="G848" s="60">
        <f t="shared" si="199"/>
        <v>266.98675889023644</v>
      </c>
      <c r="H848" s="39">
        <f t="shared" si="200"/>
        <v>4.9368652084883769E+50</v>
      </c>
      <c r="I848" s="40">
        <f t="shared" si="201"/>
        <v>168.40000000000009</v>
      </c>
      <c r="J848" s="40">
        <v>842</v>
      </c>
      <c r="K848" s="47">
        <f t="shared" si="192"/>
        <v>4210</v>
      </c>
      <c r="L848" s="40">
        <v>1</v>
      </c>
      <c r="N848" s="41">
        <f t="shared" si="193"/>
        <v>2.6396243910499388E+46</v>
      </c>
      <c r="O848" s="41">
        <f t="shared" si="194"/>
        <v>1.1112818686320242E+50</v>
      </c>
      <c r="P848" s="41">
        <f t="shared" si="195"/>
        <v>2.4684326042441883E+52</v>
      </c>
      <c r="Q848" s="41">
        <f t="shared" si="196"/>
        <v>19.530480280019688</v>
      </c>
      <c r="R848" s="45">
        <f t="shared" si="197"/>
        <v>222.12479785014415</v>
      </c>
    </row>
    <row r="849" spans="1:18">
      <c r="A849" s="58">
        <f t="shared" si="188"/>
        <v>0.94200000000000073</v>
      </c>
      <c r="B849" s="58">
        <f t="shared" si="189"/>
        <v>10.419999999999821</v>
      </c>
      <c r="C849" s="58">
        <f t="shared" si="190"/>
        <v>5.2099999999999103</v>
      </c>
      <c r="D849" s="58">
        <f t="shared" si="191"/>
        <v>5.2099999999999103</v>
      </c>
      <c r="E849" s="59">
        <f t="shared" si="198"/>
        <v>9.8736399999998383</v>
      </c>
      <c r="F849" s="50">
        <v>23.475000000000001</v>
      </c>
      <c r="G849" s="60">
        <f t="shared" si="199"/>
        <v>268.0110715239864</v>
      </c>
      <c r="H849" s="39">
        <f t="shared" si="200"/>
        <v>5.6709689438326921E+50</v>
      </c>
      <c r="I849" s="40">
        <f t="shared" si="201"/>
        <v>168.60000000000008</v>
      </c>
      <c r="J849" s="40">
        <v>843</v>
      </c>
      <c r="K849" s="47">
        <f t="shared" si="192"/>
        <v>4215</v>
      </c>
      <c r="L849" s="40">
        <v>1</v>
      </c>
      <c r="N849" s="41">
        <f t="shared" si="193"/>
        <v>2.6396243910499388E+46</v>
      </c>
      <c r="O849" s="41">
        <f t="shared" si="194"/>
        <v>1.1126016808275493E+50</v>
      </c>
      <c r="P849" s="41">
        <f t="shared" si="195"/>
        <v>2.835484471916346E+52</v>
      </c>
      <c r="Q849" s="41">
        <f t="shared" si="196"/>
        <v>22.32237642577741</v>
      </c>
      <c r="R849" s="45">
        <f t="shared" si="197"/>
        <v>254.85171564789678</v>
      </c>
    </row>
    <row r="850" spans="1:18">
      <c r="A850" s="58">
        <f t="shared" si="188"/>
        <v>0.94300000000000073</v>
      </c>
      <c r="B850" s="58">
        <f t="shared" si="189"/>
        <v>10.42999999999982</v>
      </c>
      <c r="C850" s="58">
        <f t="shared" si="190"/>
        <v>5.2149999999999102</v>
      </c>
      <c r="D850" s="58">
        <f t="shared" si="191"/>
        <v>5.2149999999999102</v>
      </c>
      <c r="E850" s="59">
        <f t="shared" si="198"/>
        <v>9.892489999999837</v>
      </c>
      <c r="F850" s="50">
        <v>23.475000000000001</v>
      </c>
      <c r="G850" s="60">
        <f t="shared" si="199"/>
        <v>269.0383838502363</v>
      </c>
      <c r="H850" s="39">
        <f t="shared" si="200"/>
        <v>6.5142326970198876E+50</v>
      </c>
      <c r="I850" s="40">
        <f t="shared" si="201"/>
        <v>168.80000000000007</v>
      </c>
      <c r="J850" s="40">
        <v>844</v>
      </c>
      <c r="K850" s="47">
        <f t="shared" si="192"/>
        <v>4220</v>
      </c>
      <c r="L850" s="40">
        <v>1</v>
      </c>
      <c r="N850" s="41">
        <f t="shared" si="193"/>
        <v>2.6396243910499388E+46</v>
      </c>
      <c r="O850" s="41">
        <f t="shared" si="194"/>
        <v>1.1139214930230742E+50</v>
      </c>
      <c r="P850" s="41">
        <f t="shared" si="195"/>
        <v>3.2571163485099441E+52</v>
      </c>
      <c r="Q850" s="41">
        <f t="shared" si="196"/>
        <v>25.513500235002688</v>
      </c>
      <c r="R850" s="45">
        <f t="shared" si="197"/>
        <v>292.40088901332251</v>
      </c>
    </row>
    <row r="851" spans="1:18">
      <c r="A851" s="58">
        <f t="shared" si="188"/>
        <v>0.94400000000000073</v>
      </c>
      <c r="B851" s="58">
        <f t="shared" si="189"/>
        <v>10.43999999999982</v>
      </c>
      <c r="C851" s="58">
        <f t="shared" si="190"/>
        <v>5.21999999999991</v>
      </c>
      <c r="D851" s="58">
        <f t="shared" si="191"/>
        <v>5.21999999999991</v>
      </c>
      <c r="E851" s="59">
        <f t="shared" si="198"/>
        <v>9.9113599999998367</v>
      </c>
      <c r="F851" s="50">
        <v>23.475000000000001</v>
      </c>
      <c r="G851" s="60">
        <f t="shared" si="199"/>
        <v>270.06870182398626</v>
      </c>
      <c r="H851" s="39">
        <f t="shared" si="200"/>
        <v>7.482888383134645E+50</v>
      </c>
      <c r="I851" s="40">
        <f t="shared" si="201"/>
        <v>169.00000000000009</v>
      </c>
      <c r="J851" s="40">
        <v>845</v>
      </c>
      <c r="K851" s="47">
        <f t="shared" si="192"/>
        <v>4225</v>
      </c>
      <c r="L851" s="40">
        <v>1</v>
      </c>
      <c r="N851" s="41">
        <f t="shared" si="193"/>
        <v>2.6396243910499388E+46</v>
      </c>
      <c r="O851" s="41">
        <f t="shared" si="194"/>
        <v>1.1152413052185991E+50</v>
      </c>
      <c r="P851" s="41">
        <f t="shared" si="195"/>
        <v>3.7414441915673226E+52</v>
      </c>
      <c r="Q851" s="41">
        <f t="shared" si="196"/>
        <v>29.160956806203959</v>
      </c>
      <c r="R851" s="45">
        <f t="shared" si="197"/>
        <v>335.48292858772481</v>
      </c>
    </row>
    <row r="852" spans="1:18">
      <c r="A852" s="58">
        <f t="shared" si="188"/>
        <v>0.94500000000000073</v>
      </c>
      <c r="B852" s="58">
        <f t="shared" si="189"/>
        <v>10.44999999999982</v>
      </c>
      <c r="C852" s="58">
        <f t="shared" si="190"/>
        <v>5.2249999999999099</v>
      </c>
      <c r="D852" s="58">
        <f t="shared" si="191"/>
        <v>5.2249999999999099</v>
      </c>
      <c r="E852" s="59">
        <f t="shared" si="198"/>
        <v>9.9302499999998375</v>
      </c>
      <c r="F852" s="50">
        <v>23.475000000000001</v>
      </c>
      <c r="G852" s="60">
        <f t="shared" si="199"/>
        <v>271.10203140623622</v>
      </c>
      <c r="H852" s="39">
        <f t="shared" si="200"/>
        <v>8.5955815763331891E+50</v>
      </c>
      <c r="I852" s="40">
        <f t="shared" si="201"/>
        <v>169.20000000000007</v>
      </c>
      <c r="J852" s="40">
        <v>846</v>
      </c>
      <c r="K852" s="47">
        <f t="shared" si="192"/>
        <v>4230</v>
      </c>
      <c r="L852" s="40">
        <v>1</v>
      </c>
      <c r="N852" s="41">
        <f t="shared" si="193"/>
        <v>2.6396243910499388E+46</v>
      </c>
      <c r="O852" s="41">
        <f t="shared" si="194"/>
        <v>1.1165611174141241E+50</v>
      </c>
      <c r="P852" s="41">
        <f t="shared" si="195"/>
        <v>4.2977907881665948E+52</v>
      </c>
      <c r="Q852" s="41">
        <f t="shared" si="196"/>
        <v>33.330021950649687</v>
      </c>
      <c r="R852" s="45">
        <f t="shared" si="197"/>
        <v>384.91316965433754</v>
      </c>
    </row>
    <row r="853" spans="1:18">
      <c r="A853" s="58">
        <f t="shared" si="188"/>
        <v>0.94600000000000073</v>
      </c>
      <c r="B853" s="58">
        <f t="shared" si="189"/>
        <v>10.45999999999982</v>
      </c>
      <c r="C853" s="58">
        <f t="shared" si="190"/>
        <v>5.2299999999999098</v>
      </c>
      <c r="D853" s="58">
        <f t="shared" si="191"/>
        <v>5.2299999999999098</v>
      </c>
      <c r="E853" s="59">
        <f t="shared" si="198"/>
        <v>9.9491599999998357</v>
      </c>
      <c r="F853" s="50">
        <v>23.475000000000001</v>
      </c>
      <c r="G853" s="60">
        <f t="shared" si="199"/>
        <v>272.13837856398612</v>
      </c>
      <c r="H853" s="39">
        <f t="shared" si="200"/>
        <v>9.8737304169767554E+50</v>
      </c>
      <c r="I853" s="40">
        <f t="shared" si="201"/>
        <v>169.40000000000009</v>
      </c>
      <c r="J853" s="40">
        <v>847</v>
      </c>
      <c r="K853" s="47">
        <f t="shared" si="192"/>
        <v>4235</v>
      </c>
      <c r="L853" s="40">
        <v>1</v>
      </c>
      <c r="N853" s="41">
        <f t="shared" si="193"/>
        <v>2.6396243910499388E+46</v>
      </c>
      <c r="O853" s="41">
        <f t="shared" si="194"/>
        <v>1.1178809296096492E+50</v>
      </c>
      <c r="P853" s="41">
        <f t="shared" si="195"/>
        <v>4.9368652084883776E+52</v>
      </c>
      <c r="Q853" s="41">
        <f t="shared" si="196"/>
        <v>38.095311621104081</v>
      </c>
      <c r="R853" s="45">
        <f t="shared" si="197"/>
        <v>441.62710694172699</v>
      </c>
    </row>
    <row r="854" spans="1:18">
      <c r="A854" s="58">
        <f t="shared" si="188"/>
        <v>0.94700000000000073</v>
      </c>
      <c r="B854" s="58">
        <f t="shared" si="189"/>
        <v>10.469999999999819</v>
      </c>
      <c r="C854" s="58">
        <f t="shared" si="190"/>
        <v>5.2349999999999097</v>
      </c>
      <c r="D854" s="58">
        <f t="shared" si="191"/>
        <v>5.2349999999999097</v>
      </c>
      <c r="E854" s="59">
        <f t="shared" si="198"/>
        <v>9.9680899999998349</v>
      </c>
      <c r="F854" s="50">
        <v>23.475000000000001</v>
      </c>
      <c r="G854" s="60">
        <f t="shared" si="199"/>
        <v>273.17774927023606</v>
      </c>
      <c r="H854" s="39">
        <f t="shared" si="200"/>
        <v>1.1341937887665391E+51</v>
      </c>
      <c r="I854" s="40">
        <f t="shared" si="201"/>
        <v>169.60000000000008</v>
      </c>
      <c r="J854" s="40">
        <v>848</v>
      </c>
      <c r="K854" s="47">
        <f t="shared" si="192"/>
        <v>4240</v>
      </c>
      <c r="L854" s="40">
        <v>1</v>
      </c>
      <c r="N854" s="41">
        <f t="shared" si="193"/>
        <v>2.6396243910499388E+46</v>
      </c>
      <c r="O854" s="41">
        <f t="shared" si="194"/>
        <v>1.1192007418051741E+50</v>
      </c>
      <c r="P854" s="41">
        <f t="shared" si="195"/>
        <v>5.6709689438326952E+52</v>
      </c>
      <c r="Q854" s="41">
        <f t="shared" si="196"/>
        <v>43.542118763265165</v>
      </c>
      <c r="R854" s="45">
        <f t="shared" si="197"/>
        <v>506.69810446032341</v>
      </c>
    </row>
    <row r="855" spans="1:18">
      <c r="A855" s="58">
        <f t="shared" si="188"/>
        <v>0.94800000000000073</v>
      </c>
      <c r="B855" s="58">
        <f t="shared" si="189"/>
        <v>10.479999999999819</v>
      </c>
      <c r="C855" s="58">
        <f t="shared" si="190"/>
        <v>5.2399999999999096</v>
      </c>
      <c r="D855" s="58">
        <f t="shared" si="191"/>
        <v>5.2399999999999096</v>
      </c>
      <c r="E855" s="59">
        <f t="shared" si="198"/>
        <v>9.9870399999998352</v>
      </c>
      <c r="F855" s="50">
        <v>23.475000000000001</v>
      </c>
      <c r="G855" s="60">
        <f t="shared" si="199"/>
        <v>274.22014950398602</v>
      </c>
      <c r="H855" s="39">
        <f t="shared" si="200"/>
        <v>1.302846539403978E+51</v>
      </c>
      <c r="I855" s="40">
        <f t="shared" si="201"/>
        <v>169.80000000000007</v>
      </c>
      <c r="J855" s="40">
        <v>849</v>
      </c>
      <c r="K855" s="47">
        <f t="shared" si="192"/>
        <v>4245</v>
      </c>
      <c r="L855" s="40">
        <v>1</v>
      </c>
      <c r="N855" s="41">
        <f t="shared" si="193"/>
        <v>2.6396243910499388E+46</v>
      </c>
      <c r="O855" s="41">
        <f t="shared" si="194"/>
        <v>1.1205205540006989E+50</v>
      </c>
      <c r="P855" s="41">
        <f t="shared" si="195"/>
        <v>6.5142326970198903E+52</v>
      </c>
      <c r="Q855" s="41">
        <f t="shared" si="196"/>
        <v>49.767941566072238</v>
      </c>
      <c r="R855" s="45">
        <f t="shared" si="197"/>
        <v>581.35771572966848</v>
      </c>
    </row>
    <row r="856" spans="1:18">
      <c r="A856" s="58">
        <f t="shared" si="188"/>
        <v>0.94900000000000073</v>
      </c>
      <c r="B856" s="58">
        <f t="shared" si="189"/>
        <v>10.489999999999819</v>
      </c>
      <c r="C856" s="58">
        <f t="shared" si="190"/>
        <v>5.2449999999999095</v>
      </c>
      <c r="D856" s="58">
        <f t="shared" si="191"/>
        <v>5.2449999999999095</v>
      </c>
      <c r="E856" s="59">
        <f t="shared" si="198"/>
        <v>10.006009999999836</v>
      </c>
      <c r="F856" s="50">
        <v>23.475000000000001</v>
      </c>
      <c r="G856" s="60">
        <f t="shared" si="199"/>
        <v>275.26558525023603</v>
      </c>
      <c r="H856" s="39">
        <f t="shared" si="200"/>
        <v>1.4965776766269297E+51</v>
      </c>
      <c r="I856" s="40">
        <f t="shared" si="201"/>
        <v>170.00000000000009</v>
      </c>
      <c r="J856" s="40">
        <v>850</v>
      </c>
      <c r="K856" s="47">
        <f t="shared" si="192"/>
        <v>4250</v>
      </c>
      <c r="L856" s="40">
        <v>4</v>
      </c>
      <c r="N856" s="41">
        <f t="shared" si="193"/>
        <v>1.0558497564199755E+47</v>
      </c>
      <c r="O856" s="41">
        <f t="shared" si="194"/>
        <v>4.487361464784896E+50</v>
      </c>
      <c r="P856" s="41">
        <f t="shared" si="195"/>
        <v>7.4828883831346483E+52</v>
      </c>
      <c r="Q856" s="41">
        <f t="shared" si="196"/>
        <v>14.221057630396512</v>
      </c>
      <c r="R856" s="45">
        <f t="shared" si="197"/>
        <v>166.75474979801621</v>
      </c>
    </row>
    <row r="857" spans="1:18">
      <c r="A857" s="58">
        <f t="shared" si="188"/>
        <v>0.95000000000000073</v>
      </c>
      <c r="B857" s="58">
        <f t="shared" si="189"/>
        <v>10.499999999999819</v>
      </c>
      <c r="C857" s="58">
        <f t="shared" si="190"/>
        <v>5.2499999999999094</v>
      </c>
      <c r="D857" s="58">
        <f t="shared" si="191"/>
        <v>5.2499999999999094</v>
      </c>
      <c r="E857" s="59">
        <f t="shared" si="198"/>
        <v>10.024999999999835</v>
      </c>
      <c r="F857" s="50">
        <v>23.475000000000001</v>
      </c>
      <c r="G857" s="60">
        <f t="shared" si="199"/>
        <v>276.31406249998594</v>
      </c>
      <c r="H857" s="39">
        <f t="shared" si="200"/>
        <v>1.7191163152666385E+51</v>
      </c>
      <c r="I857" s="40">
        <f t="shared" si="201"/>
        <v>170.20000000000007</v>
      </c>
      <c r="J857" s="40">
        <v>851</v>
      </c>
      <c r="K857" s="47">
        <f t="shared" si="192"/>
        <v>4255</v>
      </c>
      <c r="L857" s="40">
        <v>1</v>
      </c>
      <c r="N857" s="41">
        <f t="shared" si="193"/>
        <v>1.0558497564199755E+47</v>
      </c>
      <c r="O857" s="41">
        <f t="shared" si="194"/>
        <v>4.4926407135669963E+50</v>
      </c>
      <c r="P857" s="41">
        <f t="shared" si="195"/>
        <v>8.5955815763331928E+52</v>
      </c>
      <c r="Q857" s="41">
        <f t="shared" si="196"/>
        <v>16.254596407952036</v>
      </c>
      <c r="R857" s="45">
        <f t="shared" si="197"/>
        <v>191.32581758376597</v>
      </c>
    </row>
    <row r="858" spans="1:18">
      <c r="A858" s="58">
        <f t="shared" si="188"/>
        <v>0.95100000000000073</v>
      </c>
      <c r="B858" s="58">
        <f t="shared" si="189"/>
        <v>10.509999999999819</v>
      </c>
      <c r="C858" s="58">
        <f t="shared" si="190"/>
        <v>5.2549999999999093</v>
      </c>
      <c r="D858" s="58">
        <f t="shared" si="191"/>
        <v>5.2549999999999093</v>
      </c>
      <c r="E858" s="59">
        <f t="shared" si="198"/>
        <v>10.044009999999835</v>
      </c>
      <c r="F858" s="50">
        <v>23.475000000000001</v>
      </c>
      <c r="G858" s="60">
        <f t="shared" si="199"/>
        <v>277.36558725023588</v>
      </c>
      <c r="H858" s="39">
        <f t="shared" si="200"/>
        <v>1.9747460833953521E+51</v>
      </c>
      <c r="I858" s="40">
        <f t="shared" si="201"/>
        <v>170.40000000000009</v>
      </c>
      <c r="J858" s="40">
        <v>852</v>
      </c>
      <c r="K858" s="47">
        <f t="shared" si="192"/>
        <v>4260</v>
      </c>
      <c r="L858" s="40">
        <v>1</v>
      </c>
      <c r="N858" s="41">
        <f t="shared" si="193"/>
        <v>1.0558497564199755E+47</v>
      </c>
      <c r="O858" s="41">
        <f t="shared" si="194"/>
        <v>4.4979199623490958E+50</v>
      </c>
      <c r="P858" s="41">
        <f t="shared" si="195"/>
        <v>9.8737304169767595E+52</v>
      </c>
      <c r="Q858" s="41">
        <f t="shared" si="196"/>
        <v>18.579009897283072</v>
      </c>
      <c r="R858" s="45">
        <f t="shared" si="197"/>
        <v>219.51769928382805</v>
      </c>
    </row>
    <row r="859" spans="1:18">
      <c r="A859" s="58">
        <f t="shared" si="188"/>
        <v>0.95200000000000073</v>
      </c>
      <c r="B859" s="58">
        <f t="shared" si="189"/>
        <v>10.519999999999818</v>
      </c>
      <c r="C859" s="58">
        <f t="shared" si="190"/>
        <v>5.2599999999999092</v>
      </c>
      <c r="D859" s="58">
        <f t="shared" si="191"/>
        <v>5.2599999999999092</v>
      </c>
      <c r="E859" s="59">
        <f t="shared" si="198"/>
        <v>10.063039999999836</v>
      </c>
      <c r="F859" s="50">
        <v>23.475000000000001</v>
      </c>
      <c r="G859" s="60">
        <f t="shared" si="199"/>
        <v>278.42016550398586</v>
      </c>
      <c r="H859" s="39">
        <f t="shared" si="200"/>
        <v>2.2683875775330785E+51</v>
      </c>
      <c r="I859" s="40">
        <f t="shared" si="201"/>
        <v>170.60000000000008</v>
      </c>
      <c r="J859" s="40">
        <v>853</v>
      </c>
      <c r="K859" s="47">
        <f t="shared" si="192"/>
        <v>4265</v>
      </c>
      <c r="L859" s="40">
        <v>1</v>
      </c>
      <c r="N859" s="41">
        <f t="shared" si="193"/>
        <v>1.0558497564199755E+47</v>
      </c>
      <c r="O859" s="41">
        <f t="shared" si="194"/>
        <v>4.5031992111311952E+50</v>
      </c>
      <c r="P859" s="41">
        <f t="shared" si="195"/>
        <v>1.1341937887665393E+53</v>
      </c>
      <c r="Q859" s="41">
        <f t="shared" si="196"/>
        <v>21.235916972439146</v>
      </c>
      <c r="R859" s="45">
        <f t="shared" si="197"/>
        <v>251.86400503068836</v>
      </c>
    </row>
    <row r="860" spans="1:18">
      <c r="A860" s="58">
        <f t="shared" si="188"/>
        <v>0.95300000000000074</v>
      </c>
      <c r="B860" s="58">
        <f t="shared" si="189"/>
        <v>10.529999999999818</v>
      </c>
      <c r="C860" s="58">
        <f t="shared" si="190"/>
        <v>5.2649999999999091</v>
      </c>
      <c r="D860" s="58">
        <f t="shared" si="191"/>
        <v>5.2649999999999091</v>
      </c>
      <c r="E860" s="59">
        <f t="shared" si="198"/>
        <v>10.082089999999834</v>
      </c>
      <c r="F860" s="50">
        <v>23.475000000000001</v>
      </c>
      <c r="G860" s="60">
        <f t="shared" si="199"/>
        <v>279.47780327023577</v>
      </c>
      <c r="H860" s="39">
        <f t="shared" si="200"/>
        <v>2.605693078807957E+51</v>
      </c>
      <c r="I860" s="40">
        <f t="shared" si="201"/>
        <v>170.8000000000001</v>
      </c>
      <c r="J860" s="40">
        <v>854</v>
      </c>
      <c r="K860" s="47">
        <f t="shared" si="192"/>
        <v>4270</v>
      </c>
      <c r="L860" s="40">
        <v>1</v>
      </c>
      <c r="N860" s="41">
        <f t="shared" si="193"/>
        <v>1.0558497564199755E+47</v>
      </c>
      <c r="O860" s="41">
        <f t="shared" si="194"/>
        <v>4.5084784599132955E+50</v>
      </c>
      <c r="P860" s="41">
        <f t="shared" si="195"/>
        <v>1.3028465394039785E+53</v>
      </c>
      <c r="Q860" s="41">
        <f t="shared" si="196"/>
        <v>24.272893176885539</v>
      </c>
      <c r="R860" s="45">
        <f t="shared" si="197"/>
        <v>288.97699101550859</v>
      </c>
    </row>
    <row r="861" spans="1:18">
      <c r="A861" s="58">
        <f t="shared" si="188"/>
        <v>0.95400000000000074</v>
      </c>
      <c r="B861" s="58">
        <f t="shared" si="189"/>
        <v>10.539999999999818</v>
      </c>
      <c r="C861" s="58">
        <f t="shared" si="190"/>
        <v>5.269999999999909</v>
      </c>
      <c r="D861" s="58">
        <f t="shared" si="191"/>
        <v>5.269999999999909</v>
      </c>
      <c r="E861" s="59">
        <f t="shared" si="198"/>
        <v>10.101159999999833</v>
      </c>
      <c r="F861" s="50">
        <v>23.475000000000001</v>
      </c>
      <c r="G861" s="60">
        <f t="shared" si="199"/>
        <v>280.53850656398566</v>
      </c>
      <c r="H861" s="39">
        <f t="shared" si="200"/>
        <v>2.99315535325386E+51</v>
      </c>
      <c r="I861" s="40">
        <f t="shared" si="201"/>
        <v>171.00000000000009</v>
      </c>
      <c r="J861" s="40">
        <v>855</v>
      </c>
      <c r="K861" s="47">
        <f t="shared" si="192"/>
        <v>4275</v>
      </c>
      <c r="L861" s="40">
        <v>1</v>
      </c>
      <c r="N861" s="41">
        <f t="shared" si="193"/>
        <v>1.0558497564199755E+47</v>
      </c>
      <c r="O861" s="41">
        <f t="shared" si="194"/>
        <v>4.5137577086953958E+50</v>
      </c>
      <c r="P861" s="41">
        <f t="shared" si="195"/>
        <v>1.4965776766269301E+53</v>
      </c>
      <c r="Q861" s="41">
        <f t="shared" si="196"/>
        <v>27.744323516227624</v>
      </c>
      <c r="R861" s="45">
        <f t="shared" si="197"/>
        <v>331.55915164517847</v>
      </c>
    </row>
    <row r="862" spans="1:18">
      <c r="A862" s="58">
        <f t="shared" si="188"/>
        <v>0.95500000000000074</v>
      </c>
      <c r="B862" s="58">
        <f t="shared" si="189"/>
        <v>10.549999999999818</v>
      </c>
      <c r="C862" s="58">
        <f t="shared" si="190"/>
        <v>5.2749999999999089</v>
      </c>
      <c r="D862" s="58">
        <f t="shared" si="191"/>
        <v>5.2749999999999089</v>
      </c>
      <c r="E862" s="59">
        <f t="shared" si="198"/>
        <v>10.120249999999833</v>
      </c>
      <c r="F862" s="50">
        <v>23.475000000000001</v>
      </c>
      <c r="G862" s="60">
        <f t="shared" si="199"/>
        <v>281.60228140623565</v>
      </c>
      <c r="H862" s="39">
        <f t="shared" si="200"/>
        <v>3.4382326305332783E+51</v>
      </c>
      <c r="I862" s="40">
        <f t="shared" si="201"/>
        <v>171.2000000000001</v>
      </c>
      <c r="J862" s="40">
        <v>856</v>
      </c>
      <c r="K862" s="47">
        <f t="shared" si="192"/>
        <v>4280</v>
      </c>
      <c r="L862" s="40">
        <v>1</v>
      </c>
      <c r="N862" s="41">
        <f t="shared" si="193"/>
        <v>1.0558497564199755E+47</v>
      </c>
      <c r="O862" s="41">
        <f t="shared" si="194"/>
        <v>4.5190369574774953E+50</v>
      </c>
      <c r="P862" s="41">
        <f t="shared" si="195"/>
        <v>1.7191163152666392E+53</v>
      </c>
      <c r="Q862" s="41">
        <f t="shared" si="196"/>
        <v>31.71237737699477</v>
      </c>
      <c r="R862" s="45">
        <f t="shared" si="197"/>
        <v>380.41652047613297</v>
      </c>
    </row>
    <row r="863" spans="1:18">
      <c r="A863" s="58">
        <f t="shared" si="188"/>
        <v>0.95600000000000074</v>
      </c>
      <c r="B863" s="58">
        <f t="shared" si="189"/>
        <v>10.559999999999818</v>
      </c>
      <c r="C863" s="58">
        <f t="shared" si="190"/>
        <v>5.2799999999999088</v>
      </c>
      <c r="D863" s="58">
        <f t="shared" si="191"/>
        <v>5.2799999999999088</v>
      </c>
      <c r="E863" s="59">
        <f t="shared" si="198"/>
        <v>10.139359999999831</v>
      </c>
      <c r="F863" s="50">
        <v>23.475000000000001</v>
      </c>
      <c r="G863" s="60">
        <f t="shared" si="199"/>
        <v>282.66913382398553</v>
      </c>
      <c r="H863" s="39">
        <f t="shared" si="200"/>
        <v>3.9494921667907055E+51</v>
      </c>
      <c r="I863" s="40">
        <f t="shared" si="201"/>
        <v>171.40000000000009</v>
      </c>
      <c r="J863" s="40">
        <v>857</v>
      </c>
      <c r="K863" s="47">
        <f t="shared" si="192"/>
        <v>4285</v>
      </c>
      <c r="L863" s="40">
        <v>1</v>
      </c>
      <c r="N863" s="41">
        <f t="shared" si="193"/>
        <v>1.0558497564199755E+47</v>
      </c>
      <c r="O863" s="41">
        <f t="shared" si="194"/>
        <v>4.5243162062595947E+50</v>
      </c>
      <c r="P863" s="41">
        <f t="shared" si="195"/>
        <v>1.9747460833953527E+53</v>
      </c>
      <c r="Q863" s="41">
        <f t="shared" si="196"/>
        <v>36.248123065767636</v>
      </c>
      <c r="R863" s="45">
        <f t="shared" si="197"/>
        <v>436.4739318315556</v>
      </c>
    </row>
    <row r="864" spans="1:18">
      <c r="A864" s="58">
        <f t="shared" si="188"/>
        <v>0.95700000000000074</v>
      </c>
      <c r="B864" s="58">
        <f t="shared" si="189"/>
        <v>10.569999999999817</v>
      </c>
      <c r="C864" s="58">
        <f t="shared" si="190"/>
        <v>5.2849999999999087</v>
      </c>
      <c r="D864" s="58">
        <f t="shared" si="191"/>
        <v>5.2849999999999087</v>
      </c>
      <c r="E864" s="59">
        <f t="shared" si="198"/>
        <v>10.158489999999832</v>
      </c>
      <c r="F864" s="50">
        <v>23.475000000000001</v>
      </c>
      <c r="G864" s="60">
        <f t="shared" si="199"/>
        <v>283.73906985023547</v>
      </c>
      <c r="H864" s="39">
        <f t="shared" si="200"/>
        <v>4.536775155066159E+51</v>
      </c>
      <c r="I864" s="40">
        <f t="shared" si="201"/>
        <v>171.60000000000011</v>
      </c>
      <c r="J864" s="40">
        <v>858</v>
      </c>
      <c r="K864" s="47">
        <f t="shared" si="192"/>
        <v>4290</v>
      </c>
      <c r="L864" s="40">
        <v>1</v>
      </c>
      <c r="N864" s="41">
        <f t="shared" si="193"/>
        <v>1.0558497564199755E+47</v>
      </c>
      <c r="O864" s="41">
        <f t="shared" si="194"/>
        <v>4.529595455041695E+50</v>
      </c>
      <c r="P864" s="41">
        <f t="shared" si="195"/>
        <v>2.2683875775330794E+53</v>
      </c>
      <c r="Q864" s="41">
        <f t="shared" si="196"/>
        <v>41.432801969648523</v>
      </c>
      <c r="R864" s="45">
        <f t="shared" si="197"/>
        <v>500.79253214726629</v>
      </c>
    </row>
    <row r="865" spans="1:18">
      <c r="A865" s="58">
        <f t="shared" si="188"/>
        <v>0.95800000000000074</v>
      </c>
      <c r="B865" s="58">
        <f t="shared" si="189"/>
        <v>10.579999999999817</v>
      </c>
      <c r="C865" s="58">
        <f t="shared" si="190"/>
        <v>5.2899999999999086</v>
      </c>
      <c r="D865" s="58">
        <f t="shared" si="191"/>
        <v>5.2899999999999086</v>
      </c>
      <c r="E865" s="59">
        <f t="shared" si="198"/>
        <v>10.177639999999833</v>
      </c>
      <c r="F865" s="50">
        <v>23.475000000000001</v>
      </c>
      <c r="G865" s="60">
        <f t="shared" si="199"/>
        <v>284.81209552398548</v>
      </c>
      <c r="H865" s="39">
        <f t="shared" si="200"/>
        <v>5.2113861576159148E+51</v>
      </c>
      <c r="I865" s="40">
        <f t="shared" si="201"/>
        <v>171.8000000000001</v>
      </c>
      <c r="J865" s="40">
        <v>859</v>
      </c>
      <c r="K865" s="47">
        <f t="shared" si="192"/>
        <v>4295</v>
      </c>
      <c r="L865" s="40">
        <v>1</v>
      </c>
      <c r="N865" s="41">
        <f t="shared" si="193"/>
        <v>1.0558497564199755E+47</v>
      </c>
      <c r="O865" s="41">
        <f t="shared" si="194"/>
        <v>4.5348747038237953E+50</v>
      </c>
      <c r="P865" s="41">
        <f t="shared" si="195"/>
        <v>2.6056930788079574E+53</v>
      </c>
      <c r="Q865" s="41">
        <f t="shared" si="196"/>
        <v>47.359285205070805</v>
      </c>
      <c r="R865" s="45">
        <f t="shared" si="197"/>
        <v>574.58987270604041</v>
      </c>
    </row>
    <row r="866" spans="1:18">
      <c r="A866" s="58">
        <f t="shared" ref="A866:A906" si="202">A865+0.1%</f>
        <v>0.95900000000000074</v>
      </c>
      <c r="B866" s="58">
        <f t="shared" ref="B866:B906" si="203">B865+1%</f>
        <v>10.589999999999817</v>
      </c>
      <c r="C866" s="58">
        <f t="shared" ref="C866:C906" si="204">C865+0.5%</f>
        <v>5.2949999999999084</v>
      </c>
      <c r="D866" s="58">
        <f t="shared" ref="D866:D906" si="205">D865+0.5%</f>
        <v>5.2949999999999084</v>
      </c>
      <c r="E866" s="59">
        <f t="shared" si="198"/>
        <v>10.196809999999831</v>
      </c>
      <c r="F866" s="50">
        <v>23.475000000000001</v>
      </c>
      <c r="G866" s="60">
        <f t="shared" si="199"/>
        <v>285.88821689023536</v>
      </c>
      <c r="H866" s="39">
        <f t="shared" si="200"/>
        <v>5.9863107065077213E+51</v>
      </c>
      <c r="I866" s="40">
        <f t="shared" si="201"/>
        <v>172.00000000000009</v>
      </c>
      <c r="J866" s="40">
        <v>860</v>
      </c>
      <c r="K866" s="47">
        <f t="shared" si="192"/>
        <v>4300</v>
      </c>
      <c r="L866" s="40">
        <v>4</v>
      </c>
      <c r="N866" s="41">
        <f t="shared" si="193"/>
        <v>4.2233990256799021E+47</v>
      </c>
      <c r="O866" s="41">
        <f t="shared" si="194"/>
        <v>1.8160615810423579E+51</v>
      </c>
      <c r="P866" s="41">
        <f t="shared" si="195"/>
        <v>2.9931553532538606E+53</v>
      </c>
      <c r="Q866" s="41">
        <f t="shared" si="196"/>
        <v>13.533434724681999</v>
      </c>
      <c r="R866" s="45">
        <f t="shared" si="197"/>
        <v>164.8157410794347</v>
      </c>
    </row>
    <row r="867" spans="1:18">
      <c r="A867" s="58">
        <f t="shared" si="202"/>
        <v>0.96000000000000074</v>
      </c>
      <c r="B867" s="58">
        <f t="shared" si="203"/>
        <v>10.599999999999817</v>
      </c>
      <c r="C867" s="58">
        <f t="shared" si="204"/>
        <v>5.2999999999999083</v>
      </c>
      <c r="D867" s="58">
        <f t="shared" si="205"/>
        <v>5.2999999999999083</v>
      </c>
      <c r="E867" s="59">
        <f t="shared" si="198"/>
        <v>10.215999999999831</v>
      </c>
      <c r="F867" s="50">
        <v>23.475000000000001</v>
      </c>
      <c r="G867" s="60">
        <f t="shared" si="199"/>
        <v>286.96743999998529</v>
      </c>
      <c r="H867" s="39">
        <f t="shared" si="200"/>
        <v>6.8764652610665593E+51</v>
      </c>
      <c r="I867" s="40">
        <f t="shared" si="201"/>
        <v>172.2000000000001</v>
      </c>
      <c r="J867" s="40">
        <v>861</v>
      </c>
      <c r="K867" s="47">
        <f t="shared" si="192"/>
        <v>4305</v>
      </c>
      <c r="L867" s="40">
        <v>1</v>
      </c>
      <c r="N867" s="41">
        <f t="shared" si="193"/>
        <v>4.2233990256799021E+47</v>
      </c>
      <c r="O867" s="41">
        <f t="shared" si="194"/>
        <v>1.8181732805551977E+51</v>
      </c>
      <c r="P867" s="41">
        <f t="shared" si="195"/>
        <v>3.4382326305332797E+53</v>
      </c>
      <c r="Q867" s="41">
        <f t="shared" si="196"/>
        <v>15.469381997717885</v>
      </c>
      <c r="R867" s="45">
        <f t="shared" si="197"/>
        <v>189.10368265247965</v>
      </c>
    </row>
    <row r="868" spans="1:18">
      <c r="A868" s="58">
        <f t="shared" si="202"/>
        <v>0.96100000000000074</v>
      </c>
      <c r="B868" s="58">
        <f t="shared" si="203"/>
        <v>10.609999999999816</v>
      </c>
      <c r="C868" s="58">
        <f t="shared" si="204"/>
        <v>5.3049999999999082</v>
      </c>
      <c r="D868" s="58">
        <f t="shared" si="205"/>
        <v>5.3049999999999082</v>
      </c>
      <c r="E868" s="59">
        <f t="shared" si="198"/>
        <v>10.235209999999832</v>
      </c>
      <c r="F868" s="50">
        <v>23.475000000000001</v>
      </c>
      <c r="G868" s="60">
        <f t="shared" si="199"/>
        <v>288.04977091023528</v>
      </c>
      <c r="H868" s="39">
        <f t="shared" si="200"/>
        <v>7.898984333581411E+51</v>
      </c>
      <c r="I868" s="40">
        <f t="shared" si="201"/>
        <v>172.40000000000009</v>
      </c>
      <c r="J868" s="40">
        <v>862</v>
      </c>
      <c r="K868" s="47">
        <f t="shared" si="192"/>
        <v>4310</v>
      </c>
      <c r="L868" s="40">
        <v>1</v>
      </c>
      <c r="N868" s="41">
        <f t="shared" si="193"/>
        <v>4.2233990256799021E+47</v>
      </c>
      <c r="O868" s="41">
        <f t="shared" si="194"/>
        <v>1.8202849800680378E+51</v>
      </c>
      <c r="P868" s="41">
        <f t="shared" si="195"/>
        <v>3.9494921667907055E+53</v>
      </c>
      <c r="Q868" s="41">
        <f t="shared" si="196"/>
        <v>17.682348183680244</v>
      </c>
      <c r="R868" s="45">
        <f t="shared" si="197"/>
        <v>216.9710902434125</v>
      </c>
    </row>
    <row r="869" spans="1:18">
      <c r="A869" s="58">
        <f t="shared" si="202"/>
        <v>0.96200000000000074</v>
      </c>
      <c r="B869" s="58">
        <f t="shared" si="203"/>
        <v>10.619999999999816</v>
      </c>
      <c r="C869" s="58">
        <f t="shared" si="204"/>
        <v>5.3099999999999081</v>
      </c>
      <c r="D869" s="58">
        <f t="shared" si="205"/>
        <v>5.3099999999999081</v>
      </c>
      <c r="E869" s="59">
        <f t="shared" si="198"/>
        <v>10.25443999999983</v>
      </c>
      <c r="F869" s="50">
        <v>23.475000000000001</v>
      </c>
      <c r="G869" s="60">
        <f t="shared" si="199"/>
        <v>289.13521568398522</v>
      </c>
      <c r="H869" s="39">
        <f t="shared" si="200"/>
        <v>9.0735503101323207E+51</v>
      </c>
      <c r="I869" s="40">
        <f t="shared" si="201"/>
        <v>172.60000000000011</v>
      </c>
      <c r="J869" s="40">
        <v>863</v>
      </c>
      <c r="K869" s="47">
        <f t="shared" si="192"/>
        <v>4315</v>
      </c>
      <c r="L869" s="40">
        <v>1</v>
      </c>
      <c r="N869" s="41">
        <f t="shared" si="193"/>
        <v>4.2233990256799021E+47</v>
      </c>
      <c r="O869" s="41">
        <f t="shared" si="194"/>
        <v>1.8223966795808779E+51</v>
      </c>
      <c r="P869" s="41">
        <f t="shared" si="195"/>
        <v>4.5367751550661604E+53</v>
      </c>
      <c r="Q869" s="41">
        <f t="shared" si="196"/>
        <v>20.211984240811528</v>
      </c>
      <c r="R869" s="45">
        <f t="shared" si="197"/>
        <v>248.94553452048353</v>
      </c>
    </row>
    <row r="870" spans="1:18">
      <c r="A870" s="58">
        <f t="shared" si="202"/>
        <v>0.96300000000000074</v>
      </c>
      <c r="B870" s="58">
        <f t="shared" si="203"/>
        <v>10.629999999999816</v>
      </c>
      <c r="C870" s="58">
        <f t="shared" si="204"/>
        <v>5.314999999999908</v>
      </c>
      <c r="D870" s="58">
        <f t="shared" si="205"/>
        <v>5.314999999999908</v>
      </c>
      <c r="E870" s="59">
        <f t="shared" si="198"/>
        <v>10.27368999999983</v>
      </c>
      <c r="F870" s="50">
        <v>23.475000000000001</v>
      </c>
      <c r="G870" s="60">
        <f t="shared" si="199"/>
        <v>290.22378039023516</v>
      </c>
      <c r="H870" s="39">
        <f t="shared" si="200"/>
        <v>1.0422772315231835E+52</v>
      </c>
      <c r="I870" s="40">
        <f t="shared" si="201"/>
        <v>172.8000000000001</v>
      </c>
      <c r="J870" s="40">
        <v>864</v>
      </c>
      <c r="K870" s="47">
        <f t="shared" si="192"/>
        <v>4320</v>
      </c>
      <c r="L870" s="40">
        <v>1</v>
      </c>
      <c r="N870" s="41">
        <f t="shared" si="193"/>
        <v>4.2233990256799021E+47</v>
      </c>
      <c r="O870" s="41">
        <f t="shared" si="194"/>
        <v>1.8245083790937177E+51</v>
      </c>
      <c r="P870" s="41">
        <f t="shared" si="195"/>
        <v>5.2113861576159173E+53</v>
      </c>
      <c r="Q870" s="41">
        <f t="shared" si="196"/>
        <v>23.103618198541067</v>
      </c>
      <c r="R870" s="45">
        <f t="shared" si="197"/>
        <v>285.63234991579225</v>
      </c>
    </row>
    <row r="871" spans="1:18">
      <c r="A871" s="58">
        <f t="shared" si="202"/>
        <v>0.96400000000000075</v>
      </c>
      <c r="B871" s="58">
        <f t="shared" si="203"/>
        <v>10.639999999999816</v>
      </c>
      <c r="C871" s="58">
        <f t="shared" si="204"/>
        <v>5.3199999999999079</v>
      </c>
      <c r="D871" s="58">
        <f t="shared" si="205"/>
        <v>5.3199999999999079</v>
      </c>
      <c r="E871" s="59">
        <f t="shared" si="198"/>
        <v>10.29295999999983</v>
      </c>
      <c r="F871" s="50">
        <v>23.475000000000001</v>
      </c>
      <c r="G871" s="60">
        <f t="shared" si="199"/>
        <v>291.31547110398509</v>
      </c>
      <c r="H871" s="39">
        <f t="shared" si="200"/>
        <v>1.1972621413015451E+52</v>
      </c>
      <c r="I871" s="40">
        <f t="shared" si="201"/>
        <v>173.00000000000009</v>
      </c>
      <c r="J871" s="40">
        <v>865</v>
      </c>
      <c r="K871" s="47">
        <f t="shared" si="192"/>
        <v>4325</v>
      </c>
      <c r="L871" s="40">
        <v>1</v>
      </c>
      <c r="N871" s="41">
        <f t="shared" si="193"/>
        <v>4.2233990256799021E+47</v>
      </c>
      <c r="O871" s="41">
        <f t="shared" si="194"/>
        <v>1.8266200786065575E+51</v>
      </c>
      <c r="P871" s="41">
        <f t="shared" si="195"/>
        <v>5.9863107065077254E+53</v>
      </c>
      <c r="Q871" s="41">
        <f t="shared" si="196"/>
        <v>26.409068211578358</v>
      </c>
      <c r="R871" s="45">
        <f t="shared" si="197"/>
        <v>327.726097868934</v>
      </c>
    </row>
    <row r="872" spans="1:18">
      <c r="A872" s="58">
        <f t="shared" si="202"/>
        <v>0.96500000000000075</v>
      </c>
      <c r="B872" s="58">
        <f t="shared" si="203"/>
        <v>10.649999999999816</v>
      </c>
      <c r="C872" s="58">
        <f t="shared" si="204"/>
        <v>5.3249999999999078</v>
      </c>
      <c r="D872" s="58">
        <f t="shared" si="205"/>
        <v>5.3249999999999078</v>
      </c>
      <c r="E872" s="59">
        <f t="shared" si="198"/>
        <v>10.312249999999828</v>
      </c>
      <c r="F872" s="50">
        <v>23.475000000000001</v>
      </c>
      <c r="G872" s="60">
        <f t="shared" si="199"/>
        <v>292.41029390623498</v>
      </c>
      <c r="H872" s="39">
        <f t="shared" si="200"/>
        <v>1.3752930522133121E+52</v>
      </c>
      <c r="I872" s="40">
        <f t="shared" si="201"/>
        <v>173.2000000000001</v>
      </c>
      <c r="J872" s="40">
        <v>866</v>
      </c>
      <c r="K872" s="47">
        <f t="shared" si="192"/>
        <v>4330</v>
      </c>
      <c r="L872" s="40">
        <v>1</v>
      </c>
      <c r="N872" s="41">
        <f t="shared" si="193"/>
        <v>4.2233990256799021E+47</v>
      </c>
      <c r="O872" s="41">
        <f t="shared" si="194"/>
        <v>1.8287317781193976E+51</v>
      </c>
      <c r="P872" s="41">
        <f t="shared" si="195"/>
        <v>6.8764652610665602E+53</v>
      </c>
      <c r="Q872" s="41">
        <f t="shared" si="196"/>
        <v>30.187572090180041</v>
      </c>
      <c r="R872" s="45">
        <f t="shared" si="197"/>
        <v>376.02372000874129</v>
      </c>
    </row>
    <row r="873" spans="1:18">
      <c r="A873" s="58">
        <f t="shared" si="202"/>
        <v>0.96600000000000075</v>
      </c>
      <c r="B873" s="58">
        <f t="shared" si="203"/>
        <v>10.659999999999815</v>
      </c>
      <c r="C873" s="58">
        <f t="shared" si="204"/>
        <v>5.3299999999999077</v>
      </c>
      <c r="D873" s="58">
        <f t="shared" si="205"/>
        <v>5.3299999999999077</v>
      </c>
      <c r="E873" s="59">
        <f t="shared" si="198"/>
        <v>10.331559999999829</v>
      </c>
      <c r="F873" s="50">
        <v>23.475000000000001</v>
      </c>
      <c r="G873" s="60">
        <f t="shared" si="199"/>
        <v>293.50825488398499</v>
      </c>
      <c r="H873" s="39">
        <f t="shared" si="200"/>
        <v>1.5797968667162833E+52</v>
      </c>
      <c r="I873" s="40">
        <f t="shared" si="201"/>
        <v>173.40000000000009</v>
      </c>
      <c r="J873" s="40">
        <v>867</v>
      </c>
      <c r="K873" s="47">
        <f t="shared" si="192"/>
        <v>4335</v>
      </c>
      <c r="L873" s="40">
        <v>1</v>
      </c>
      <c r="N873" s="41">
        <f t="shared" si="193"/>
        <v>4.2233990256799021E+47</v>
      </c>
      <c r="O873" s="41">
        <f t="shared" si="194"/>
        <v>1.8308434776322377E+51</v>
      </c>
      <c r="P873" s="41">
        <f t="shared" si="195"/>
        <v>7.8989843335814161E+53</v>
      </c>
      <c r="Q873" s="41">
        <f t="shared" si="196"/>
        <v>34.506849997325702</v>
      </c>
      <c r="R873" s="45">
        <f t="shared" si="197"/>
        <v>431.43963042634755</v>
      </c>
    </row>
    <row r="874" spans="1:18">
      <c r="A874" s="58">
        <f t="shared" si="202"/>
        <v>0.96700000000000075</v>
      </c>
      <c r="B874" s="58">
        <f t="shared" si="203"/>
        <v>10.669999999999815</v>
      </c>
      <c r="C874" s="58">
        <f t="shared" si="204"/>
        <v>5.3349999999999076</v>
      </c>
      <c r="D874" s="58">
        <f t="shared" si="205"/>
        <v>5.3349999999999076</v>
      </c>
      <c r="E874" s="59">
        <f t="shared" si="198"/>
        <v>10.350889999999829</v>
      </c>
      <c r="F874" s="50">
        <v>23.475000000000001</v>
      </c>
      <c r="G874" s="60">
        <f t="shared" si="199"/>
        <v>294.6093601302349</v>
      </c>
      <c r="H874" s="39">
        <f t="shared" si="200"/>
        <v>1.8147100620264647E+52</v>
      </c>
      <c r="I874" s="40">
        <f t="shared" si="201"/>
        <v>173.60000000000008</v>
      </c>
      <c r="J874" s="40">
        <v>868</v>
      </c>
      <c r="K874" s="47">
        <f t="shared" si="192"/>
        <v>4340</v>
      </c>
      <c r="L874" s="40">
        <v>1</v>
      </c>
      <c r="N874" s="41">
        <f t="shared" si="193"/>
        <v>4.2233990256799021E+47</v>
      </c>
      <c r="O874" s="41">
        <f t="shared" si="194"/>
        <v>1.8329551771450775E+51</v>
      </c>
      <c r="P874" s="41">
        <f t="shared" si="195"/>
        <v>9.0735503101323226E+53</v>
      </c>
      <c r="Q874" s="41">
        <f t="shared" si="196"/>
        <v>39.444319395930876</v>
      </c>
      <c r="R874" s="45">
        <f t="shared" si="197"/>
        <v>495.02303292898011</v>
      </c>
    </row>
    <row r="875" spans="1:18">
      <c r="A875" s="58">
        <f t="shared" si="202"/>
        <v>0.96800000000000075</v>
      </c>
      <c r="B875" s="58">
        <f t="shared" si="203"/>
        <v>10.679999999999815</v>
      </c>
      <c r="C875" s="58">
        <f t="shared" si="204"/>
        <v>5.3399999999999075</v>
      </c>
      <c r="D875" s="58">
        <f t="shared" si="205"/>
        <v>5.3399999999999075</v>
      </c>
      <c r="E875" s="59">
        <f t="shared" si="198"/>
        <v>10.370239999999828</v>
      </c>
      <c r="F875" s="50">
        <v>23.475000000000001</v>
      </c>
      <c r="G875" s="60">
        <f t="shared" si="199"/>
        <v>295.71361574398486</v>
      </c>
      <c r="H875" s="39">
        <f t="shared" si="200"/>
        <v>2.0845544630463672E+52</v>
      </c>
      <c r="I875" s="40">
        <f t="shared" si="201"/>
        <v>173.8000000000001</v>
      </c>
      <c r="J875" s="40">
        <v>869</v>
      </c>
      <c r="K875" s="47">
        <f t="shared" si="192"/>
        <v>4345</v>
      </c>
      <c r="L875" s="40">
        <v>1</v>
      </c>
      <c r="N875" s="41">
        <f t="shared" si="193"/>
        <v>4.2233990256799021E+47</v>
      </c>
      <c r="O875" s="41">
        <f t="shared" si="194"/>
        <v>1.8350668766579173E+51</v>
      </c>
      <c r="P875" s="41">
        <f t="shared" si="195"/>
        <v>1.0422772315231836E+54</v>
      </c>
      <c r="Q875" s="41">
        <f t="shared" si="196"/>
        <v>45.088484064630784</v>
      </c>
      <c r="R875" s="45">
        <f t="shared" si="197"/>
        <v>567.97779131701861</v>
      </c>
    </row>
    <row r="876" spans="1:18">
      <c r="A876" s="58">
        <f t="shared" si="202"/>
        <v>0.96900000000000075</v>
      </c>
      <c r="B876" s="58">
        <f t="shared" si="203"/>
        <v>10.689999999999815</v>
      </c>
      <c r="C876" s="58">
        <f t="shared" si="204"/>
        <v>5.3449999999999074</v>
      </c>
      <c r="D876" s="58">
        <f t="shared" si="205"/>
        <v>5.3449999999999074</v>
      </c>
      <c r="E876" s="59">
        <f t="shared" si="198"/>
        <v>10.389609999999827</v>
      </c>
      <c r="F876" s="50">
        <v>23.475000000000001</v>
      </c>
      <c r="G876" s="60">
        <f t="shared" si="199"/>
        <v>296.82102783023475</v>
      </c>
      <c r="H876" s="39">
        <f t="shared" si="200"/>
        <v>2.3945242826030901E+52</v>
      </c>
      <c r="I876" s="40">
        <f t="shared" si="201"/>
        <v>174.00000000000009</v>
      </c>
      <c r="J876" s="40">
        <v>870</v>
      </c>
      <c r="K876" s="47">
        <f t="shared" si="192"/>
        <v>4350</v>
      </c>
      <c r="L876" s="40">
        <v>4</v>
      </c>
      <c r="N876" s="41">
        <f t="shared" si="193"/>
        <v>1.6893596102719609E+48</v>
      </c>
      <c r="O876" s="41">
        <f t="shared" si="194"/>
        <v>7.3487143046830297E+51</v>
      </c>
      <c r="P876" s="41">
        <f t="shared" si="195"/>
        <v>1.1972621413015451E+54</v>
      </c>
      <c r="Q876" s="41">
        <f t="shared" si="196"/>
        <v>12.885130532068688</v>
      </c>
      <c r="R876" s="45">
        <f t="shared" si="197"/>
        <v>162.92130727392407</v>
      </c>
    </row>
    <row r="877" spans="1:18">
      <c r="A877" s="58">
        <f t="shared" si="202"/>
        <v>0.97000000000000075</v>
      </c>
      <c r="B877" s="58">
        <f t="shared" si="203"/>
        <v>10.699999999999815</v>
      </c>
      <c r="C877" s="58">
        <f t="shared" si="204"/>
        <v>5.3499999999999073</v>
      </c>
      <c r="D877" s="58">
        <f t="shared" si="205"/>
        <v>5.3499999999999073</v>
      </c>
      <c r="E877" s="59">
        <f t="shared" si="198"/>
        <v>10.408999999999828</v>
      </c>
      <c r="F877" s="50">
        <v>23.475000000000001</v>
      </c>
      <c r="G877" s="60">
        <f t="shared" si="199"/>
        <v>297.93160249998476</v>
      </c>
      <c r="H877" s="39">
        <f t="shared" si="200"/>
        <v>2.7505861044266258E+52</v>
      </c>
      <c r="I877" s="40">
        <f t="shared" si="201"/>
        <v>174.2000000000001</v>
      </c>
      <c r="J877" s="40">
        <v>871</v>
      </c>
      <c r="K877" s="47">
        <f t="shared" si="192"/>
        <v>4355</v>
      </c>
      <c r="L877" s="40">
        <v>1</v>
      </c>
      <c r="N877" s="41">
        <f t="shared" si="193"/>
        <v>1.6893596102719609E+48</v>
      </c>
      <c r="O877" s="41">
        <f t="shared" si="194"/>
        <v>7.3571611027343902E+51</v>
      </c>
      <c r="P877" s="41">
        <f t="shared" si="195"/>
        <v>1.3752930522133129E+54</v>
      </c>
      <c r="Q877" s="41">
        <f t="shared" si="196"/>
        <v>14.729025406332363</v>
      </c>
      <c r="R877" s="45">
        <f t="shared" si="197"/>
        <v>186.93257263350756</v>
      </c>
    </row>
    <row r="878" spans="1:18">
      <c r="A878" s="58">
        <f t="shared" si="202"/>
        <v>0.97100000000000075</v>
      </c>
      <c r="B878" s="58">
        <f t="shared" si="203"/>
        <v>10.709999999999814</v>
      </c>
      <c r="C878" s="58">
        <f t="shared" si="204"/>
        <v>5.3549999999999072</v>
      </c>
      <c r="D878" s="58">
        <f t="shared" si="205"/>
        <v>5.3549999999999072</v>
      </c>
      <c r="E878" s="59">
        <f t="shared" si="198"/>
        <v>10.428409999999827</v>
      </c>
      <c r="F878" s="50">
        <v>23.475000000000001</v>
      </c>
      <c r="G878" s="60">
        <f t="shared" si="199"/>
        <v>299.04534587023466</v>
      </c>
      <c r="H878" s="39">
        <f t="shared" si="200"/>
        <v>3.1595937334325676E+52</v>
      </c>
      <c r="I878" s="40">
        <f t="shared" si="201"/>
        <v>174.40000000000009</v>
      </c>
      <c r="J878" s="40">
        <v>872</v>
      </c>
      <c r="K878" s="47">
        <f t="shared" si="192"/>
        <v>4360</v>
      </c>
      <c r="L878" s="40">
        <v>1</v>
      </c>
      <c r="N878" s="41">
        <f t="shared" si="193"/>
        <v>1.6893596102719609E+48</v>
      </c>
      <c r="O878" s="41">
        <f t="shared" si="194"/>
        <v>7.3656079007857493E+51</v>
      </c>
      <c r="P878" s="41">
        <f t="shared" si="195"/>
        <v>1.5797968667162839E+54</v>
      </c>
      <c r="Q878" s="41">
        <f t="shared" si="196"/>
        <v>16.836864055804401</v>
      </c>
      <c r="R878" s="45">
        <f t="shared" si="197"/>
        <v>214.4828896672268</v>
      </c>
    </row>
    <row r="879" spans="1:18">
      <c r="A879" s="58">
        <f t="shared" si="202"/>
        <v>0.97200000000000075</v>
      </c>
      <c r="B879" s="58">
        <f t="shared" si="203"/>
        <v>10.719999999999814</v>
      </c>
      <c r="C879" s="58">
        <f t="shared" si="204"/>
        <v>5.3599999999999071</v>
      </c>
      <c r="D879" s="58">
        <f t="shared" si="205"/>
        <v>5.3599999999999071</v>
      </c>
      <c r="E879" s="59">
        <f t="shared" si="198"/>
        <v>10.447839999999825</v>
      </c>
      <c r="F879" s="50">
        <v>23.475000000000001</v>
      </c>
      <c r="G879" s="60">
        <f t="shared" si="199"/>
        <v>300.16226406398459</v>
      </c>
      <c r="H879" s="39">
        <f t="shared" si="200"/>
        <v>3.6294201240529315E+52</v>
      </c>
      <c r="I879" s="40">
        <f t="shared" si="201"/>
        <v>174.60000000000008</v>
      </c>
      <c r="J879" s="40">
        <v>873</v>
      </c>
      <c r="K879" s="47">
        <f t="shared" si="192"/>
        <v>4365</v>
      </c>
      <c r="L879" s="40">
        <v>1</v>
      </c>
      <c r="N879" s="41">
        <f t="shared" si="193"/>
        <v>1.6893596102719609E+48</v>
      </c>
      <c r="O879" s="41">
        <f t="shared" si="194"/>
        <v>7.3740546988371085E+51</v>
      </c>
      <c r="P879" s="41">
        <f t="shared" si="195"/>
        <v>1.8147100620264659E+54</v>
      </c>
      <c r="Q879" s="41">
        <f t="shared" si="196"/>
        <v>19.24643959194028</v>
      </c>
      <c r="R879" s="45">
        <f t="shared" si="197"/>
        <v>246.09392473216212</v>
      </c>
    </row>
    <row r="880" spans="1:18">
      <c r="A880" s="58">
        <f t="shared" si="202"/>
        <v>0.97300000000000075</v>
      </c>
      <c r="B880" s="58">
        <f t="shared" si="203"/>
        <v>10.729999999999814</v>
      </c>
      <c r="C880" s="58">
        <f t="shared" si="204"/>
        <v>5.364999999999907</v>
      </c>
      <c r="D880" s="58">
        <f t="shared" si="205"/>
        <v>5.364999999999907</v>
      </c>
      <c r="E880" s="59">
        <f t="shared" si="198"/>
        <v>10.467289999999826</v>
      </c>
      <c r="F880" s="50">
        <v>23.475000000000001</v>
      </c>
      <c r="G880" s="60">
        <f t="shared" si="199"/>
        <v>301.28236321023456</v>
      </c>
      <c r="H880" s="39">
        <f t="shared" si="200"/>
        <v>4.1691089260927366E+52</v>
      </c>
      <c r="I880" s="40">
        <f t="shared" si="201"/>
        <v>174.8000000000001</v>
      </c>
      <c r="J880" s="40">
        <v>874</v>
      </c>
      <c r="K880" s="47">
        <f t="shared" si="192"/>
        <v>4370</v>
      </c>
      <c r="L880" s="40">
        <v>1</v>
      </c>
      <c r="N880" s="41">
        <f t="shared" si="193"/>
        <v>1.6893596102719609E+48</v>
      </c>
      <c r="O880" s="41">
        <f t="shared" si="194"/>
        <v>7.3825014968884689E+51</v>
      </c>
      <c r="P880" s="41">
        <f t="shared" si="195"/>
        <v>2.0845544630463683E+54</v>
      </c>
      <c r="Q880" s="41">
        <f t="shared" si="196"/>
        <v>22.00095812461311</v>
      </c>
      <c r="R880" s="45">
        <f t="shared" si="197"/>
        <v>282.36424522568041</v>
      </c>
    </row>
    <row r="881" spans="1:18">
      <c r="A881" s="58">
        <f t="shared" si="202"/>
        <v>0.97400000000000075</v>
      </c>
      <c r="B881" s="58">
        <f t="shared" si="203"/>
        <v>10.739999999999814</v>
      </c>
      <c r="C881" s="58">
        <f t="shared" si="204"/>
        <v>5.3699999999999068</v>
      </c>
      <c r="D881" s="58">
        <f t="shared" si="205"/>
        <v>5.3699999999999068</v>
      </c>
      <c r="E881" s="59">
        <f t="shared" si="198"/>
        <v>10.486759999999826</v>
      </c>
      <c r="F881" s="50">
        <v>23.475000000000001</v>
      </c>
      <c r="G881" s="60">
        <f t="shared" si="199"/>
        <v>302.40564944398449</v>
      </c>
      <c r="H881" s="39">
        <f t="shared" si="200"/>
        <v>4.7890485652061824E+52</v>
      </c>
      <c r="I881" s="40">
        <f t="shared" si="201"/>
        <v>175.00000000000009</v>
      </c>
      <c r="J881" s="40">
        <v>875</v>
      </c>
      <c r="K881" s="47">
        <f t="shared" si="192"/>
        <v>4375</v>
      </c>
      <c r="L881" s="40">
        <v>1</v>
      </c>
      <c r="N881" s="41">
        <f t="shared" si="193"/>
        <v>1.6893596102719609E+48</v>
      </c>
      <c r="O881" s="41">
        <f t="shared" si="194"/>
        <v>7.3909482949398294E+51</v>
      </c>
      <c r="P881" s="41">
        <f t="shared" si="195"/>
        <v>2.3945242826030912E+54</v>
      </c>
      <c r="Q881" s="41">
        <f t="shared" si="196"/>
        <v>25.149814268351388</v>
      </c>
      <c r="R881" s="45">
        <f t="shared" si="197"/>
        <v>323.98065675043193</v>
      </c>
    </row>
    <row r="882" spans="1:18">
      <c r="A882" s="58">
        <f t="shared" si="202"/>
        <v>0.97500000000000075</v>
      </c>
      <c r="B882" s="58">
        <f t="shared" si="203"/>
        <v>10.749999999999813</v>
      </c>
      <c r="C882" s="58">
        <f t="shared" si="204"/>
        <v>5.3749999999999067</v>
      </c>
      <c r="D882" s="58">
        <f t="shared" si="205"/>
        <v>5.3749999999999067</v>
      </c>
      <c r="E882" s="59">
        <f t="shared" si="198"/>
        <v>10.506249999999826</v>
      </c>
      <c r="F882" s="50">
        <v>23.475000000000001</v>
      </c>
      <c r="G882" s="60">
        <f t="shared" si="199"/>
        <v>303.53212890623445</v>
      </c>
      <c r="H882" s="39">
        <f t="shared" si="200"/>
        <v>5.5011722088532527E+52</v>
      </c>
      <c r="I882" s="40">
        <f t="shared" si="201"/>
        <v>175.2000000000001</v>
      </c>
      <c r="J882" s="40">
        <v>876</v>
      </c>
      <c r="K882" s="47">
        <f t="shared" si="192"/>
        <v>4380</v>
      </c>
      <c r="L882" s="40">
        <v>1</v>
      </c>
      <c r="N882" s="41">
        <f t="shared" si="193"/>
        <v>1.6893596102719609E+48</v>
      </c>
      <c r="O882" s="41">
        <f t="shared" si="194"/>
        <v>7.3993950929911885E+51</v>
      </c>
      <c r="P882" s="41">
        <f t="shared" si="195"/>
        <v>2.7505861044266265E+54</v>
      </c>
      <c r="Q882" s="41">
        <f t="shared" si="196"/>
        <v>28.749477784124043</v>
      </c>
      <c r="R882" s="45">
        <f t="shared" si="197"/>
        <v>371.73121178946377</v>
      </c>
    </row>
    <row r="883" spans="1:18">
      <c r="A883" s="58">
        <f t="shared" si="202"/>
        <v>0.97600000000000076</v>
      </c>
      <c r="B883" s="58">
        <f t="shared" si="203"/>
        <v>10.759999999999813</v>
      </c>
      <c r="C883" s="58">
        <f t="shared" si="204"/>
        <v>5.3799999999999066</v>
      </c>
      <c r="D883" s="58">
        <f t="shared" si="205"/>
        <v>5.3799999999999066</v>
      </c>
      <c r="E883" s="59">
        <f t="shared" si="198"/>
        <v>10.525759999999824</v>
      </c>
      <c r="F883" s="50">
        <v>23.475000000000001</v>
      </c>
      <c r="G883" s="60">
        <f t="shared" si="199"/>
        <v>304.66180774398435</v>
      </c>
      <c r="H883" s="39">
        <f t="shared" si="200"/>
        <v>6.3191874668651373E+52</v>
      </c>
      <c r="I883" s="40">
        <f t="shared" si="201"/>
        <v>175.40000000000009</v>
      </c>
      <c r="J883" s="40">
        <v>877</v>
      </c>
      <c r="K883" s="47">
        <f t="shared" si="192"/>
        <v>4385</v>
      </c>
      <c r="L883" s="40">
        <v>1</v>
      </c>
      <c r="N883" s="41">
        <f t="shared" si="193"/>
        <v>1.6893596102719609E+48</v>
      </c>
      <c r="O883" s="41">
        <f t="shared" si="194"/>
        <v>7.4078418910425477E+51</v>
      </c>
      <c r="P883" s="41">
        <f t="shared" si="195"/>
        <v>3.1595937334325685E+54</v>
      </c>
      <c r="Q883" s="41">
        <f t="shared" si="196"/>
        <v>32.8645072875319</v>
      </c>
      <c r="R883" s="45">
        <f t="shared" si="197"/>
        <v>426.52013635079095</v>
      </c>
    </row>
    <row r="884" spans="1:18">
      <c r="A884" s="58">
        <f t="shared" si="202"/>
        <v>0.97700000000000076</v>
      </c>
      <c r="B884" s="58">
        <f t="shared" si="203"/>
        <v>10.769999999999813</v>
      </c>
      <c r="C884" s="58">
        <f t="shared" si="204"/>
        <v>5.3849999999999065</v>
      </c>
      <c r="D884" s="58">
        <f t="shared" si="205"/>
        <v>5.3849999999999065</v>
      </c>
      <c r="E884" s="59">
        <f t="shared" si="198"/>
        <v>10.545289999999826</v>
      </c>
      <c r="F884" s="50">
        <v>23.475000000000001</v>
      </c>
      <c r="G884" s="60">
        <f t="shared" si="199"/>
        <v>305.79469211023428</v>
      </c>
      <c r="H884" s="39">
        <f t="shared" si="200"/>
        <v>7.258840248105864E+52</v>
      </c>
      <c r="I884" s="40">
        <f t="shared" si="201"/>
        <v>175.60000000000008</v>
      </c>
      <c r="J884" s="40">
        <v>878</v>
      </c>
      <c r="K884" s="47">
        <f t="shared" si="192"/>
        <v>4390</v>
      </c>
      <c r="L884" s="40">
        <v>1</v>
      </c>
      <c r="N884" s="41">
        <f t="shared" si="193"/>
        <v>1.6893596102719609E+48</v>
      </c>
      <c r="O884" s="41">
        <f t="shared" si="194"/>
        <v>7.4162886890939081E+51</v>
      </c>
      <c r="P884" s="41">
        <f t="shared" si="195"/>
        <v>3.6294201240529317E+54</v>
      </c>
      <c r="Q884" s="41">
        <f t="shared" si="196"/>
        <v>37.56870923850677</v>
      </c>
      <c r="R884" s="45">
        <f t="shared" si="197"/>
        <v>489.38495738309228</v>
      </c>
    </row>
    <row r="885" spans="1:18">
      <c r="A885" s="58">
        <f t="shared" si="202"/>
        <v>0.97800000000000076</v>
      </c>
      <c r="B885" s="58">
        <f t="shared" si="203"/>
        <v>10.779999999999813</v>
      </c>
      <c r="C885" s="58">
        <f t="shared" si="204"/>
        <v>5.3899999999999064</v>
      </c>
      <c r="D885" s="58">
        <f t="shared" si="205"/>
        <v>5.3899999999999064</v>
      </c>
      <c r="E885" s="59">
        <f t="shared" si="198"/>
        <v>10.564839999999824</v>
      </c>
      <c r="F885" s="50">
        <v>23.475000000000001</v>
      </c>
      <c r="G885" s="60">
        <f t="shared" si="199"/>
        <v>306.93078816398423</v>
      </c>
      <c r="H885" s="39">
        <f t="shared" si="200"/>
        <v>8.3382178521854753E+52</v>
      </c>
      <c r="I885" s="40">
        <f t="shared" si="201"/>
        <v>175.8000000000001</v>
      </c>
      <c r="J885" s="40">
        <v>879</v>
      </c>
      <c r="K885" s="47">
        <f t="shared" ref="K885:K906" si="206">L$4*J885</f>
        <v>4395</v>
      </c>
      <c r="L885" s="40">
        <v>1</v>
      </c>
      <c r="N885" s="41">
        <f t="shared" ref="N885:N906" si="207">L885*N884</f>
        <v>1.6893596102719609E+48</v>
      </c>
      <c r="O885" s="41">
        <f t="shared" ref="O885:O906" si="208">K885*N885</f>
        <v>7.4247354871452686E+51</v>
      </c>
      <c r="P885" s="41">
        <f t="shared" ref="P885:P906" si="209">R$4*POWER($I$1,J885)</f>
        <v>4.1691089260927379E+54</v>
      </c>
      <c r="Q885" s="41">
        <f t="shared" ref="Q885:Q906" si="210">(R885/G885)*F885</f>
        <v>42.946463039473521</v>
      </c>
      <c r="R885" s="45">
        <f t="shared" ref="R885:R906" si="211">P885/(K885*L885*N884)</f>
        <v>561.51615546585833</v>
      </c>
    </row>
    <row r="886" spans="1:18">
      <c r="A886" s="58">
        <f t="shared" si="202"/>
        <v>0.97900000000000076</v>
      </c>
      <c r="B886" s="58">
        <f t="shared" si="203"/>
        <v>10.789999999999813</v>
      </c>
      <c r="C886" s="58">
        <f t="shared" si="204"/>
        <v>5.3949999999999063</v>
      </c>
      <c r="D886" s="58">
        <f t="shared" si="205"/>
        <v>5.3949999999999063</v>
      </c>
      <c r="E886" s="59">
        <f t="shared" si="198"/>
        <v>10.584409999999824</v>
      </c>
      <c r="F886" s="50">
        <v>23.475000000000001</v>
      </c>
      <c r="G886" s="60">
        <f t="shared" si="199"/>
        <v>308.07010207023421</v>
      </c>
      <c r="H886" s="39">
        <f t="shared" si="200"/>
        <v>9.5780971304123668E+52</v>
      </c>
      <c r="I886" s="40">
        <f t="shared" si="201"/>
        <v>176.00000000000009</v>
      </c>
      <c r="J886" s="40">
        <v>880</v>
      </c>
      <c r="K886" s="47">
        <f t="shared" si="206"/>
        <v>4400</v>
      </c>
      <c r="L886" s="40">
        <v>3</v>
      </c>
      <c r="N886" s="41">
        <f t="shared" si="207"/>
        <v>5.0680788308158826E+48</v>
      </c>
      <c r="O886" s="41">
        <f t="shared" si="208"/>
        <v>2.2299546855589883E+52</v>
      </c>
      <c r="P886" s="41">
        <f t="shared" si="209"/>
        <v>4.7890485652061831E+54</v>
      </c>
      <c r="Q886" s="41">
        <f t="shared" si="210"/>
        <v>16.364745351798899</v>
      </c>
      <c r="R886" s="45">
        <f t="shared" si="211"/>
        <v>214.75990504290002</v>
      </c>
    </row>
    <row r="887" spans="1:18">
      <c r="A887" s="58">
        <f t="shared" si="202"/>
        <v>0.98000000000000076</v>
      </c>
      <c r="B887" s="58">
        <f t="shared" si="203"/>
        <v>10.799999999999812</v>
      </c>
      <c r="C887" s="58">
        <f t="shared" si="204"/>
        <v>5.3999999999999062</v>
      </c>
      <c r="D887" s="58">
        <f t="shared" si="205"/>
        <v>5.3999999999999062</v>
      </c>
      <c r="E887" s="59">
        <f t="shared" si="198"/>
        <v>10.603999999999823</v>
      </c>
      <c r="F887" s="50">
        <v>23.475000000000001</v>
      </c>
      <c r="G887" s="60">
        <f t="shared" si="199"/>
        <v>309.21263999998411</v>
      </c>
      <c r="H887" s="39">
        <f t="shared" si="200"/>
        <v>1.1002344417706508E+53</v>
      </c>
      <c r="I887" s="40">
        <f t="shared" si="201"/>
        <v>176.20000000000007</v>
      </c>
      <c r="J887" s="40">
        <v>881</v>
      </c>
      <c r="K887" s="47">
        <f t="shared" si="206"/>
        <v>4405</v>
      </c>
      <c r="L887" s="40">
        <v>1</v>
      </c>
      <c r="N887" s="41">
        <f t="shared" si="207"/>
        <v>5.0680788308158826E+48</v>
      </c>
      <c r="O887" s="41">
        <f t="shared" si="208"/>
        <v>2.2324887249743963E+52</v>
      </c>
      <c r="P887" s="41">
        <f t="shared" si="209"/>
        <v>5.5011722088532536E+54</v>
      </c>
      <c r="Q887" s="41">
        <f t="shared" si="210"/>
        <v>18.707438594651414</v>
      </c>
      <c r="R887" s="45">
        <f t="shared" si="211"/>
        <v>246.4143333541962</v>
      </c>
    </row>
    <row r="888" spans="1:18">
      <c r="A888" s="58">
        <f t="shared" si="202"/>
        <v>0.98100000000000076</v>
      </c>
      <c r="B888" s="58">
        <f t="shared" si="203"/>
        <v>10.809999999999812</v>
      </c>
      <c r="C888" s="58">
        <f t="shared" si="204"/>
        <v>5.4049999999999061</v>
      </c>
      <c r="D888" s="58">
        <f t="shared" si="205"/>
        <v>5.4049999999999061</v>
      </c>
      <c r="E888" s="59">
        <f t="shared" si="198"/>
        <v>10.623609999999822</v>
      </c>
      <c r="F888" s="50">
        <v>23.475000000000001</v>
      </c>
      <c r="G888" s="60">
        <f t="shared" si="199"/>
        <v>310.35840813023401</v>
      </c>
      <c r="H888" s="39">
        <f t="shared" si="200"/>
        <v>1.2638374933730277E+53</v>
      </c>
      <c r="I888" s="40">
        <f t="shared" si="201"/>
        <v>176.40000000000009</v>
      </c>
      <c r="J888" s="40">
        <v>882</v>
      </c>
      <c r="K888" s="47">
        <f t="shared" si="206"/>
        <v>4410</v>
      </c>
      <c r="L888" s="40">
        <v>1</v>
      </c>
      <c r="N888" s="41">
        <f t="shared" si="207"/>
        <v>5.0680788308158826E+48</v>
      </c>
      <c r="O888" s="41">
        <f t="shared" si="208"/>
        <v>2.2350227643898043E+52</v>
      </c>
      <c r="P888" s="41">
        <f t="shared" si="209"/>
        <v>6.3191874668651383E+54</v>
      </c>
      <c r="Q888" s="41">
        <f t="shared" si="210"/>
        <v>21.385596769570817</v>
      </c>
      <c r="R888" s="45">
        <f t="shared" si="211"/>
        <v>282.73481449708515</v>
      </c>
    </row>
    <row r="889" spans="1:18">
      <c r="A889" s="58">
        <f t="shared" si="202"/>
        <v>0.98200000000000076</v>
      </c>
      <c r="B889" s="58">
        <f t="shared" si="203"/>
        <v>10.819999999999812</v>
      </c>
      <c r="C889" s="58">
        <f t="shared" si="204"/>
        <v>5.409999999999906</v>
      </c>
      <c r="D889" s="58">
        <f t="shared" si="205"/>
        <v>5.409999999999906</v>
      </c>
      <c r="E889" s="59">
        <f t="shared" si="198"/>
        <v>10.643239999999823</v>
      </c>
      <c r="F889" s="50">
        <v>23.475000000000001</v>
      </c>
      <c r="G889" s="60">
        <f t="shared" si="199"/>
        <v>311.50741264398397</v>
      </c>
      <c r="H889" s="39">
        <f t="shared" si="200"/>
        <v>1.4517680496211734E+53</v>
      </c>
      <c r="I889" s="40">
        <f t="shared" si="201"/>
        <v>176.60000000000008</v>
      </c>
      <c r="J889" s="40">
        <v>883</v>
      </c>
      <c r="K889" s="47">
        <f t="shared" si="206"/>
        <v>4415</v>
      </c>
      <c r="L889" s="40">
        <v>1</v>
      </c>
      <c r="N889" s="41">
        <f t="shared" si="207"/>
        <v>5.0680788308158826E+48</v>
      </c>
      <c r="O889" s="41">
        <f t="shared" si="208"/>
        <v>2.2375568038052121E+52</v>
      </c>
      <c r="P889" s="41">
        <f t="shared" si="209"/>
        <v>7.2588402481058676E+54</v>
      </c>
      <c r="Q889" s="41">
        <f t="shared" si="210"/>
        <v>24.447270877631762</v>
      </c>
      <c r="R889" s="45">
        <f t="shared" si="211"/>
        <v>324.4092054226918</v>
      </c>
    </row>
    <row r="890" spans="1:18">
      <c r="A890" s="58">
        <f t="shared" si="202"/>
        <v>0.98300000000000076</v>
      </c>
      <c r="B890" s="58">
        <f t="shared" si="203"/>
        <v>10.829999999999812</v>
      </c>
      <c r="C890" s="58">
        <f t="shared" si="204"/>
        <v>5.4149999999999059</v>
      </c>
      <c r="D890" s="58">
        <f t="shared" si="205"/>
        <v>5.4149999999999059</v>
      </c>
      <c r="E890" s="59">
        <f t="shared" si="198"/>
        <v>10.662889999999823</v>
      </c>
      <c r="F890" s="50">
        <v>23.475000000000001</v>
      </c>
      <c r="G890" s="60">
        <f t="shared" si="199"/>
        <v>312.65965973023395</v>
      </c>
      <c r="H890" s="39">
        <f t="shared" si="200"/>
        <v>1.6676435704370959E+53</v>
      </c>
      <c r="I890" s="40">
        <f t="shared" si="201"/>
        <v>176.8000000000001</v>
      </c>
      <c r="J890" s="40">
        <v>884</v>
      </c>
      <c r="K890" s="47">
        <f t="shared" si="206"/>
        <v>4420</v>
      </c>
      <c r="L890" s="40">
        <v>1</v>
      </c>
      <c r="N890" s="41">
        <f t="shared" si="207"/>
        <v>5.0680788308158826E+48</v>
      </c>
      <c r="O890" s="41">
        <f t="shared" si="208"/>
        <v>2.2400908432206201E+52</v>
      </c>
      <c r="P890" s="41">
        <f t="shared" si="209"/>
        <v>8.3382178521854799E+54</v>
      </c>
      <c r="Q890" s="41">
        <f t="shared" si="210"/>
        <v>27.947396532168185</v>
      </c>
      <c r="R890" s="45">
        <f t="shared" si="211"/>
        <v>372.22677274094247</v>
      </c>
    </row>
    <row r="891" spans="1:18">
      <c r="A891" s="58">
        <f t="shared" si="202"/>
        <v>0.98400000000000076</v>
      </c>
      <c r="B891" s="58">
        <f t="shared" si="203"/>
        <v>10.839999999999812</v>
      </c>
      <c r="C891" s="58">
        <f t="shared" si="204"/>
        <v>5.4199999999999058</v>
      </c>
      <c r="D891" s="58">
        <f t="shared" si="205"/>
        <v>5.4199999999999058</v>
      </c>
      <c r="E891" s="59">
        <f t="shared" si="198"/>
        <v>10.682559999999823</v>
      </c>
      <c r="F891" s="50">
        <v>23.475000000000001</v>
      </c>
      <c r="G891" s="60">
        <f t="shared" si="199"/>
        <v>313.81515558398388</v>
      </c>
      <c r="H891" s="39">
        <f t="shared" si="200"/>
        <v>1.9156194260824742E+53</v>
      </c>
      <c r="I891" s="40">
        <f t="shared" si="201"/>
        <v>177.00000000000009</v>
      </c>
      <c r="J891" s="40">
        <v>885</v>
      </c>
      <c r="K891" s="47">
        <f t="shared" si="206"/>
        <v>4425</v>
      </c>
      <c r="L891" s="40">
        <v>1</v>
      </c>
      <c r="N891" s="41">
        <f t="shared" si="207"/>
        <v>5.0680788308158826E+48</v>
      </c>
      <c r="O891" s="41">
        <f t="shared" si="208"/>
        <v>2.2426248826360281E+52</v>
      </c>
      <c r="P891" s="41">
        <f t="shared" si="209"/>
        <v>9.5780971304123716E+54</v>
      </c>
      <c r="Q891" s="41">
        <f t="shared" si="210"/>
        <v>31.948780639017777</v>
      </c>
      <c r="R891" s="45">
        <f t="shared" si="211"/>
        <v>427.09314449209518</v>
      </c>
    </row>
    <row r="892" spans="1:18">
      <c r="A892" s="58">
        <f t="shared" si="202"/>
        <v>0.98500000000000076</v>
      </c>
      <c r="B892" s="58">
        <f t="shared" si="203"/>
        <v>10.849999999999811</v>
      </c>
      <c r="C892" s="58">
        <f t="shared" si="204"/>
        <v>5.4249999999999057</v>
      </c>
      <c r="D892" s="58">
        <f t="shared" si="205"/>
        <v>5.4249999999999057</v>
      </c>
      <c r="E892" s="59">
        <f t="shared" si="198"/>
        <v>10.702249999999822</v>
      </c>
      <c r="F892" s="50">
        <v>23.475000000000001</v>
      </c>
      <c r="G892" s="60">
        <f t="shared" si="199"/>
        <v>314.97390640623382</v>
      </c>
      <c r="H892" s="39">
        <f t="shared" si="200"/>
        <v>2.2004688835413024E+53</v>
      </c>
      <c r="I892" s="40">
        <f t="shared" si="201"/>
        <v>177.20000000000007</v>
      </c>
      <c r="J892" s="40">
        <v>886</v>
      </c>
      <c r="K892" s="47">
        <f t="shared" si="206"/>
        <v>4430</v>
      </c>
      <c r="L892" s="40">
        <v>1</v>
      </c>
      <c r="N892" s="41">
        <f t="shared" si="207"/>
        <v>5.0680788308158826E+48</v>
      </c>
      <c r="O892" s="41">
        <f t="shared" si="208"/>
        <v>2.2451589220514358E+52</v>
      </c>
      <c r="P892" s="41">
        <f t="shared" si="209"/>
        <v>1.1002344417706511E+55</v>
      </c>
      <c r="Q892" s="41">
        <f t="shared" si="210"/>
        <v>36.523229523033208</v>
      </c>
      <c r="R892" s="45">
        <f t="shared" si="211"/>
        <v>490.04746655766809</v>
      </c>
    </row>
    <row r="893" spans="1:18">
      <c r="A893" s="58">
        <f t="shared" si="202"/>
        <v>0.98600000000000076</v>
      </c>
      <c r="B893" s="58">
        <f t="shared" si="203"/>
        <v>10.859999999999811</v>
      </c>
      <c r="C893" s="58">
        <f t="shared" si="204"/>
        <v>5.4299999999999056</v>
      </c>
      <c r="D893" s="58">
        <f t="shared" si="205"/>
        <v>5.4299999999999056</v>
      </c>
      <c r="E893" s="59">
        <f t="shared" si="198"/>
        <v>10.721959999999822</v>
      </c>
      <c r="F893" s="50">
        <v>23.475000000000001</v>
      </c>
      <c r="G893" s="60">
        <f t="shared" si="199"/>
        <v>316.13591840398374</v>
      </c>
      <c r="H893" s="39">
        <f t="shared" si="200"/>
        <v>2.527674986746057E+53</v>
      </c>
      <c r="I893" s="40">
        <f t="shared" si="201"/>
        <v>177.40000000000009</v>
      </c>
      <c r="J893" s="40">
        <v>887</v>
      </c>
      <c r="K893" s="47">
        <f t="shared" si="206"/>
        <v>4435</v>
      </c>
      <c r="L893" s="40">
        <v>1</v>
      </c>
      <c r="N893" s="41">
        <f t="shared" si="207"/>
        <v>5.0680788308158826E+48</v>
      </c>
      <c r="O893" s="41">
        <f t="shared" si="208"/>
        <v>2.2476929614668438E+52</v>
      </c>
      <c r="P893" s="41">
        <f t="shared" si="209"/>
        <v>1.2638374933730285E+55</v>
      </c>
      <c r="Q893" s="41">
        <f t="shared" si="210"/>
        <v>41.752838783426803</v>
      </c>
      <c r="R893" s="45">
        <f t="shared" si="211"/>
        <v>562.28208880818329</v>
      </c>
    </row>
    <row r="894" spans="1:18">
      <c r="A894" s="58">
        <f t="shared" si="202"/>
        <v>0.98700000000000077</v>
      </c>
      <c r="B894" s="58">
        <f t="shared" si="203"/>
        <v>10.869999999999811</v>
      </c>
      <c r="C894" s="58">
        <f t="shared" si="204"/>
        <v>5.4349999999999055</v>
      </c>
      <c r="D894" s="58">
        <f t="shared" si="205"/>
        <v>5.4349999999999055</v>
      </c>
      <c r="E894" s="59">
        <f t="shared" si="198"/>
        <v>10.741689999999821</v>
      </c>
      <c r="F894" s="50">
        <v>23.475000000000001</v>
      </c>
      <c r="G894" s="60">
        <f t="shared" si="199"/>
        <v>317.30119779023363</v>
      </c>
      <c r="H894" s="39">
        <f t="shared" si="200"/>
        <v>2.9035360992423473E+53</v>
      </c>
      <c r="I894" s="40">
        <f t="shared" si="201"/>
        <v>177.60000000000008</v>
      </c>
      <c r="J894" s="40">
        <v>888</v>
      </c>
      <c r="K894" s="47">
        <f t="shared" si="206"/>
        <v>4440</v>
      </c>
      <c r="L894" s="40">
        <v>1</v>
      </c>
      <c r="N894" s="41">
        <f t="shared" si="207"/>
        <v>5.0680788308158826E+48</v>
      </c>
      <c r="O894" s="41">
        <f t="shared" si="208"/>
        <v>2.2502270008822519E+52</v>
      </c>
      <c r="P894" s="41">
        <f t="shared" si="209"/>
        <v>1.4517680496211738E+55</v>
      </c>
      <c r="Q894" s="41">
        <f t="shared" si="210"/>
        <v>47.731468069683885</v>
      </c>
      <c r="R894" s="45">
        <f t="shared" si="211"/>
        <v>645.16515402756056</v>
      </c>
    </row>
    <row r="895" spans="1:18">
      <c r="A895" s="58">
        <f t="shared" si="202"/>
        <v>0.98800000000000077</v>
      </c>
      <c r="B895" s="58">
        <f t="shared" si="203"/>
        <v>10.879999999999811</v>
      </c>
      <c r="C895" s="58">
        <f t="shared" si="204"/>
        <v>5.4399999999999054</v>
      </c>
      <c r="D895" s="58">
        <f t="shared" si="205"/>
        <v>5.4399999999999054</v>
      </c>
      <c r="E895" s="59">
        <f t="shared" si="198"/>
        <v>10.761439999999819</v>
      </c>
      <c r="F895" s="50">
        <v>23.475000000000001</v>
      </c>
      <c r="G895" s="60">
        <f t="shared" si="199"/>
        <v>318.46975078398356</v>
      </c>
      <c r="H895" s="39">
        <f t="shared" si="200"/>
        <v>3.3352871408741939E+53</v>
      </c>
      <c r="I895" s="40">
        <f t="shared" si="201"/>
        <v>177.80000000000007</v>
      </c>
      <c r="J895" s="40">
        <v>889</v>
      </c>
      <c r="K895" s="47">
        <f t="shared" si="206"/>
        <v>4445</v>
      </c>
      <c r="L895" s="40">
        <v>1</v>
      </c>
      <c r="N895" s="41">
        <f t="shared" si="207"/>
        <v>5.0680788308158826E+48</v>
      </c>
      <c r="O895" s="41">
        <f t="shared" si="208"/>
        <v>2.2527610402976599E+52</v>
      </c>
      <c r="P895" s="41">
        <f t="shared" si="209"/>
        <v>1.6676435704370971E+55</v>
      </c>
      <c r="Q895" s="41">
        <f t="shared" si="210"/>
        <v>54.566427296326481</v>
      </c>
      <c r="R895" s="45">
        <f t="shared" si="211"/>
        <v>740.26651766702673</v>
      </c>
    </row>
    <row r="896" spans="1:18">
      <c r="A896" s="58">
        <f t="shared" si="202"/>
        <v>0.98900000000000077</v>
      </c>
      <c r="B896" s="58">
        <f t="shared" si="203"/>
        <v>10.88999999999981</v>
      </c>
      <c r="C896" s="58">
        <f t="shared" si="204"/>
        <v>5.4449999999999052</v>
      </c>
      <c r="D896" s="58">
        <f t="shared" si="205"/>
        <v>5.4449999999999052</v>
      </c>
      <c r="E896" s="59">
        <f t="shared" si="198"/>
        <v>10.78120999999982</v>
      </c>
      <c r="F896" s="50">
        <v>23.475000000000001</v>
      </c>
      <c r="G896" s="60">
        <f t="shared" si="199"/>
        <v>319.64158361023351</v>
      </c>
      <c r="H896" s="39">
        <f t="shared" si="200"/>
        <v>3.8312388521649493E+53</v>
      </c>
      <c r="I896" s="40">
        <f t="shared" si="201"/>
        <v>178.00000000000009</v>
      </c>
      <c r="J896" s="40">
        <v>890</v>
      </c>
      <c r="K896" s="47">
        <f t="shared" si="206"/>
        <v>4450</v>
      </c>
      <c r="L896" s="40">
        <v>3</v>
      </c>
      <c r="N896" s="41">
        <f t="shared" si="207"/>
        <v>1.5204236492447648E+49</v>
      </c>
      <c r="O896" s="41">
        <f t="shared" si="208"/>
        <v>6.7658852391392031E+52</v>
      </c>
      <c r="P896" s="41">
        <f t="shared" si="209"/>
        <v>1.9156194260824746E+55</v>
      </c>
      <c r="Q896" s="41">
        <f t="shared" si="210"/>
        <v>20.793468206208797</v>
      </c>
      <c r="R896" s="45">
        <f t="shared" si="211"/>
        <v>283.12916320262497</v>
      </c>
    </row>
    <row r="897" spans="1:18">
      <c r="A897" s="58">
        <f t="shared" si="202"/>
        <v>0.99000000000000077</v>
      </c>
      <c r="B897" s="58">
        <f t="shared" si="203"/>
        <v>10.89999999999981</v>
      </c>
      <c r="C897" s="58">
        <f t="shared" si="204"/>
        <v>5.4499999999999051</v>
      </c>
      <c r="D897" s="58">
        <f t="shared" si="205"/>
        <v>5.4499999999999051</v>
      </c>
      <c r="E897" s="59">
        <f t="shared" si="198"/>
        <v>10.800999999999821</v>
      </c>
      <c r="F897" s="50">
        <v>23.475000000000001</v>
      </c>
      <c r="G897" s="60">
        <f t="shared" si="199"/>
        <v>320.81670249998353</v>
      </c>
      <c r="H897" s="39">
        <f t="shared" si="200"/>
        <v>4.4009377670826064E+53</v>
      </c>
      <c r="I897" s="40">
        <f t="shared" si="201"/>
        <v>178.20000000000007</v>
      </c>
      <c r="J897" s="40">
        <v>891</v>
      </c>
      <c r="K897" s="47">
        <f t="shared" si="206"/>
        <v>4455</v>
      </c>
      <c r="L897" s="40">
        <v>1</v>
      </c>
      <c r="N897" s="41">
        <f t="shared" si="207"/>
        <v>1.5204236492447648E+49</v>
      </c>
      <c r="O897" s="41">
        <f t="shared" si="208"/>
        <v>6.7734873573854266E+52</v>
      </c>
      <c r="P897" s="41">
        <f t="shared" si="209"/>
        <v>2.2004688835413031E+55</v>
      </c>
      <c r="Q897" s="41">
        <f t="shared" si="210"/>
        <v>23.771223613650765</v>
      </c>
      <c r="R897" s="45">
        <f t="shared" si="211"/>
        <v>324.8649871830109</v>
      </c>
    </row>
    <row r="898" spans="1:18">
      <c r="A898" s="58">
        <f t="shared" si="202"/>
        <v>0.99100000000000077</v>
      </c>
      <c r="B898" s="58">
        <f t="shared" si="203"/>
        <v>10.90999999999981</v>
      </c>
      <c r="C898" s="58">
        <f t="shared" si="204"/>
        <v>5.454999999999905</v>
      </c>
      <c r="D898" s="58">
        <f t="shared" si="205"/>
        <v>5.454999999999905</v>
      </c>
      <c r="E898" s="59">
        <f t="shared" si="198"/>
        <v>10.820809999999819</v>
      </c>
      <c r="F898" s="50">
        <v>23.475000000000001</v>
      </c>
      <c r="G898" s="60">
        <f t="shared" si="199"/>
        <v>321.99511369023338</v>
      </c>
      <c r="H898" s="39">
        <f t="shared" si="200"/>
        <v>5.0553499734921141E+53</v>
      </c>
      <c r="I898" s="40">
        <f t="shared" si="201"/>
        <v>178.40000000000009</v>
      </c>
      <c r="J898" s="40">
        <v>892</v>
      </c>
      <c r="K898" s="47">
        <f t="shared" si="206"/>
        <v>4460</v>
      </c>
      <c r="L898" s="40">
        <v>1</v>
      </c>
      <c r="N898" s="41">
        <f t="shared" si="207"/>
        <v>1.5204236492447648E+49</v>
      </c>
      <c r="O898" s="41">
        <f t="shared" si="208"/>
        <v>6.7810894756316511E+52</v>
      </c>
      <c r="P898" s="41">
        <f t="shared" si="209"/>
        <v>2.527674986746057E+55</v>
      </c>
      <c r="Q898" s="41">
        <f t="shared" si="210"/>
        <v>27.175533301036999</v>
      </c>
      <c r="R898" s="45">
        <f t="shared" si="211"/>
        <v>372.75352225176277</v>
      </c>
    </row>
    <row r="899" spans="1:18">
      <c r="A899" s="58">
        <f t="shared" si="202"/>
        <v>0.99200000000000077</v>
      </c>
      <c r="B899" s="58">
        <f t="shared" si="203"/>
        <v>10.91999999999981</v>
      </c>
      <c r="C899" s="58">
        <f t="shared" si="204"/>
        <v>5.4599999999999049</v>
      </c>
      <c r="D899" s="58">
        <f t="shared" si="205"/>
        <v>5.4599999999999049</v>
      </c>
      <c r="E899" s="59">
        <f t="shared" si="198"/>
        <v>10.840639999999819</v>
      </c>
      <c r="F899" s="50">
        <v>23.475000000000001</v>
      </c>
      <c r="G899" s="60">
        <f t="shared" si="199"/>
        <v>323.17682342398336</v>
      </c>
      <c r="H899" s="39">
        <f t="shared" si="200"/>
        <v>5.8070721984846972E+53</v>
      </c>
      <c r="I899" s="40">
        <f t="shared" si="201"/>
        <v>178.60000000000008</v>
      </c>
      <c r="J899" s="40">
        <v>893</v>
      </c>
      <c r="K899" s="47">
        <f t="shared" si="206"/>
        <v>4465</v>
      </c>
      <c r="L899" s="40">
        <v>1</v>
      </c>
      <c r="N899" s="41">
        <f t="shared" si="207"/>
        <v>1.5204236492447648E+49</v>
      </c>
      <c r="O899" s="41">
        <f t="shared" si="208"/>
        <v>6.7886915938778746E+52</v>
      </c>
      <c r="P899" s="41">
        <f t="shared" si="209"/>
        <v>2.9035360992423487E+55</v>
      </c>
      <c r="Q899" s="41">
        <f t="shared" si="210"/>
        <v>31.067516925794049</v>
      </c>
      <c r="R899" s="45">
        <f t="shared" si="211"/>
        <v>427.70187142700564</v>
      </c>
    </row>
    <row r="900" spans="1:18">
      <c r="A900" s="58">
        <f t="shared" si="202"/>
        <v>0.99300000000000077</v>
      </c>
      <c r="B900" s="58">
        <f t="shared" si="203"/>
        <v>10.92999999999981</v>
      </c>
      <c r="C900" s="58">
        <f t="shared" si="204"/>
        <v>5.4649999999999048</v>
      </c>
      <c r="D900" s="58">
        <f t="shared" si="205"/>
        <v>5.4649999999999048</v>
      </c>
      <c r="E900" s="59">
        <f t="shared" si="198"/>
        <v>10.860489999999819</v>
      </c>
      <c r="F900" s="50">
        <v>23.475000000000001</v>
      </c>
      <c r="G900" s="60">
        <f t="shared" si="199"/>
        <v>324.36183795023328</v>
      </c>
      <c r="H900" s="39">
        <f t="shared" si="200"/>
        <v>6.6705742817483879E+53</v>
      </c>
      <c r="I900" s="40">
        <f t="shared" si="201"/>
        <v>178.8000000000001</v>
      </c>
      <c r="J900" s="40">
        <v>894</v>
      </c>
      <c r="K900" s="47">
        <f t="shared" si="206"/>
        <v>4470</v>
      </c>
      <c r="L900" s="40">
        <v>1</v>
      </c>
      <c r="N900" s="41">
        <f t="shared" si="207"/>
        <v>1.5204236492447648E+49</v>
      </c>
      <c r="O900" s="41">
        <f t="shared" si="208"/>
        <v>6.7962937121240981E+52</v>
      </c>
      <c r="P900" s="41">
        <f t="shared" si="209"/>
        <v>3.3352871408741942E+55</v>
      </c>
      <c r="Q900" s="41">
        <f t="shared" si="210"/>
        <v>35.517054204124385</v>
      </c>
      <c r="R900" s="45">
        <f t="shared" si="211"/>
        <v>490.75088307679852</v>
      </c>
    </row>
    <row r="901" spans="1:18">
      <c r="A901" s="58">
        <f t="shared" si="202"/>
        <v>0.99400000000000077</v>
      </c>
      <c r="B901" s="58">
        <f t="shared" si="203"/>
        <v>10.939999999999809</v>
      </c>
      <c r="C901" s="58">
        <f t="shared" si="204"/>
        <v>5.4699999999999047</v>
      </c>
      <c r="D901" s="58">
        <f t="shared" si="205"/>
        <v>5.4699999999999047</v>
      </c>
      <c r="E901" s="59">
        <f t="shared" si="198"/>
        <v>10.880359999999817</v>
      </c>
      <c r="F901" s="50">
        <v>23.475000000000001</v>
      </c>
      <c r="G901" s="60">
        <f t="shared" si="199"/>
        <v>325.5501635239832</v>
      </c>
      <c r="H901" s="39">
        <f t="shared" si="200"/>
        <v>7.662477704329902E+53</v>
      </c>
      <c r="I901" s="40">
        <f t="shared" si="201"/>
        <v>179.00000000000009</v>
      </c>
      <c r="J901" s="40">
        <v>895</v>
      </c>
      <c r="K901" s="47">
        <f t="shared" si="206"/>
        <v>4475</v>
      </c>
      <c r="L901" s="40">
        <v>1</v>
      </c>
      <c r="N901" s="41">
        <f t="shared" si="207"/>
        <v>1.5204236492447648E+49</v>
      </c>
      <c r="O901" s="41">
        <f t="shared" si="208"/>
        <v>6.8038958303703227E+52</v>
      </c>
      <c r="P901" s="41">
        <f t="shared" si="209"/>
        <v>3.8312388521649508E+55</v>
      </c>
      <c r="Q901" s="41">
        <f t="shared" si="210"/>
        <v>40.60404079882322</v>
      </c>
      <c r="R901" s="45">
        <f t="shared" si="211"/>
        <v>563.09487206779056</v>
      </c>
    </row>
    <row r="902" spans="1:18">
      <c r="A902" s="58">
        <f t="shared" si="202"/>
        <v>0.99500000000000077</v>
      </c>
      <c r="B902" s="58">
        <f t="shared" si="203"/>
        <v>10.949999999999809</v>
      </c>
      <c r="C902" s="58">
        <f t="shared" si="204"/>
        <v>5.4749999999999046</v>
      </c>
      <c r="D902" s="58">
        <f t="shared" si="205"/>
        <v>5.4749999999999046</v>
      </c>
      <c r="E902" s="59">
        <f t="shared" si="198"/>
        <v>10.900249999999817</v>
      </c>
      <c r="F902" s="50">
        <v>23.475000000000001</v>
      </c>
      <c r="G902" s="60">
        <f t="shared" si="199"/>
        <v>326.74180640623314</v>
      </c>
      <c r="H902" s="39">
        <f t="shared" si="200"/>
        <v>8.8018755341652163E+53</v>
      </c>
      <c r="I902" s="40">
        <f t="shared" si="201"/>
        <v>179.2000000000001</v>
      </c>
      <c r="J902" s="40">
        <v>896</v>
      </c>
      <c r="K902" s="47">
        <f t="shared" si="206"/>
        <v>4480</v>
      </c>
      <c r="L902" s="40">
        <v>1</v>
      </c>
      <c r="N902" s="41">
        <f t="shared" si="207"/>
        <v>1.5204236492447648E+49</v>
      </c>
      <c r="O902" s="41">
        <f t="shared" si="208"/>
        <v>6.8114979486165462E+52</v>
      </c>
      <c r="P902" s="41">
        <f t="shared" si="209"/>
        <v>4.4009377670826083E+55</v>
      </c>
      <c r="Q902" s="41">
        <f t="shared" si="210"/>
        <v>46.419824305825777</v>
      </c>
      <c r="R902" s="45">
        <f t="shared" si="211"/>
        <v>646.10424906264029</v>
      </c>
    </row>
    <row r="903" spans="1:18">
      <c r="A903" s="58">
        <f t="shared" si="202"/>
        <v>0.99600000000000077</v>
      </c>
      <c r="B903" s="58">
        <f t="shared" si="203"/>
        <v>10.959999999999809</v>
      </c>
      <c r="C903" s="58">
        <f t="shared" si="204"/>
        <v>5.4799999999999045</v>
      </c>
      <c r="D903" s="58">
        <f t="shared" si="205"/>
        <v>5.4799999999999045</v>
      </c>
      <c r="E903" s="59">
        <f t="shared" si="198"/>
        <v>10.920159999999818</v>
      </c>
      <c r="F903" s="50">
        <v>23.475000000000001</v>
      </c>
      <c r="G903" s="60">
        <f t="shared" si="199"/>
        <v>327.93677286398309</v>
      </c>
      <c r="H903" s="39">
        <f t="shared" si="200"/>
        <v>1.0110699946984233E+54</v>
      </c>
      <c r="I903" s="40">
        <f t="shared" si="201"/>
        <v>179.40000000000009</v>
      </c>
      <c r="J903" s="40">
        <v>897</v>
      </c>
      <c r="K903" s="47">
        <f t="shared" si="206"/>
        <v>4485</v>
      </c>
      <c r="L903" s="40">
        <v>1</v>
      </c>
      <c r="N903" s="41">
        <f t="shared" si="207"/>
        <v>1.5204236492447648E+49</v>
      </c>
      <c r="O903" s="41">
        <f t="shared" si="208"/>
        <v>6.8191000668627697E+52</v>
      </c>
      <c r="P903" s="41">
        <f t="shared" si="209"/>
        <v>5.0553499734921161E+55</v>
      </c>
      <c r="Q903" s="41">
        <f t="shared" si="210"/>
        <v>53.068846173072636</v>
      </c>
      <c r="R903" s="45">
        <f t="shared" si="211"/>
        <v>741.35148684185629</v>
      </c>
    </row>
    <row r="904" spans="1:18">
      <c r="A904" s="58">
        <f t="shared" si="202"/>
        <v>0.99700000000000077</v>
      </c>
      <c r="B904" s="58">
        <f t="shared" si="203"/>
        <v>10.969999999999809</v>
      </c>
      <c r="C904" s="58">
        <f t="shared" si="204"/>
        <v>5.4849999999999044</v>
      </c>
      <c r="D904" s="58">
        <f t="shared" si="205"/>
        <v>5.4849999999999044</v>
      </c>
      <c r="E904" s="59">
        <f t="shared" ref="E904:E907" si="212">(1-A904)+A904*B904</f>
        <v>10.940089999999817</v>
      </c>
      <c r="F904" s="50">
        <v>23.475000000000001</v>
      </c>
      <c r="G904" s="60">
        <f t="shared" ref="G904:G907" si="213">E904*C904*D904</f>
        <v>329.13506917023301</v>
      </c>
      <c r="H904" s="39">
        <f t="shared" ref="H904:H906" si="214">POWER($I$1,J904)</f>
        <v>1.1614144396969398E+54</v>
      </c>
      <c r="I904" s="40">
        <f t="shared" ref="I904:I906" si="215">LOG(H904,2)</f>
        <v>179.60000000000011</v>
      </c>
      <c r="J904" s="40">
        <v>898</v>
      </c>
      <c r="K904" s="47">
        <f t="shared" si="206"/>
        <v>4490</v>
      </c>
      <c r="L904" s="40">
        <v>1</v>
      </c>
      <c r="N904" s="41">
        <f t="shared" si="207"/>
        <v>1.5204236492447648E+49</v>
      </c>
      <c r="O904" s="41">
        <f t="shared" si="208"/>
        <v>6.8267021851089942E+52</v>
      </c>
      <c r="P904" s="41">
        <f t="shared" si="209"/>
        <v>5.8070721984846984E+55</v>
      </c>
      <c r="Q904" s="41">
        <f t="shared" si="210"/>
        <v>60.670519091844689</v>
      </c>
      <c r="R904" s="45">
        <f t="shared" si="211"/>
        <v>850.64091577798683</v>
      </c>
    </row>
    <row r="905" spans="1:18">
      <c r="A905" s="58">
        <f t="shared" si="202"/>
        <v>0.99800000000000078</v>
      </c>
      <c r="B905" s="58">
        <f t="shared" si="203"/>
        <v>10.979999999999809</v>
      </c>
      <c r="C905" s="58">
        <f t="shared" si="204"/>
        <v>5.4899999999999043</v>
      </c>
      <c r="D905" s="58">
        <f t="shared" si="205"/>
        <v>5.4899999999999043</v>
      </c>
      <c r="E905" s="59">
        <f t="shared" si="212"/>
        <v>10.960039999999816</v>
      </c>
      <c r="F905" s="50">
        <v>23.475000000000001</v>
      </c>
      <c r="G905" s="60">
        <f t="shared" si="213"/>
        <v>330.33670160398293</v>
      </c>
      <c r="H905" s="39">
        <f t="shared" si="214"/>
        <v>1.3341148563496779E+54</v>
      </c>
      <c r="I905" s="40">
        <f t="shared" si="215"/>
        <v>179.8000000000001</v>
      </c>
      <c r="J905" s="40">
        <v>899</v>
      </c>
      <c r="K905" s="47">
        <f t="shared" si="206"/>
        <v>4495</v>
      </c>
      <c r="L905" s="40">
        <v>1</v>
      </c>
      <c r="N905" s="41">
        <f t="shared" si="207"/>
        <v>1.5204236492447648E+49</v>
      </c>
      <c r="O905" s="41">
        <f t="shared" si="208"/>
        <v>6.8343043033552177E+52</v>
      </c>
      <c r="P905" s="41">
        <f t="shared" si="209"/>
        <v>6.6705742817483894E+55</v>
      </c>
      <c r="Q905" s="41">
        <f t="shared" si="210"/>
        <v>69.361373639229569</v>
      </c>
      <c r="R905" s="45">
        <f t="shared" si="211"/>
        <v>976.04291317165269</v>
      </c>
    </row>
    <row r="906" spans="1:18">
      <c r="A906" s="58">
        <f t="shared" si="202"/>
        <v>0.99900000000000078</v>
      </c>
      <c r="B906" s="58">
        <f t="shared" si="203"/>
        <v>10.989999999999808</v>
      </c>
      <c r="C906" s="58">
        <f t="shared" si="204"/>
        <v>5.4949999999999042</v>
      </c>
      <c r="D906" s="58">
        <f t="shared" si="205"/>
        <v>5.4949999999999042</v>
      </c>
      <c r="E906" s="59">
        <f t="shared" si="212"/>
        <v>10.980009999999817</v>
      </c>
      <c r="F906" s="50">
        <v>23.475000000000001</v>
      </c>
      <c r="G906" s="60">
        <f t="shared" si="213"/>
        <v>331.5416764502329</v>
      </c>
      <c r="H906" s="39">
        <f t="shared" si="214"/>
        <v>1.5324955408659811E+54</v>
      </c>
      <c r="I906" s="40">
        <f t="shared" si="215"/>
        <v>180.00000000000011</v>
      </c>
      <c r="J906" s="40">
        <v>900</v>
      </c>
      <c r="K906" s="47">
        <f t="shared" si="206"/>
        <v>4500</v>
      </c>
      <c r="L906" s="40">
        <v>3</v>
      </c>
      <c r="N906" s="41">
        <f t="shared" si="207"/>
        <v>4.5612709477342943E+49</v>
      </c>
      <c r="O906" s="41">
        <f t="shared" si="208"/>
        <v>2.0525719264804325E+53</v>
      </c>
      <c r="P906" s="41">
        <f t="shared" si="209"/>
        <v>7.6624777043299049E+55</v>
      </c>
      <c r="Q906" s="41">
        <f t="shared" si="210"/>
        <v>26.432504265734288</v>
      </c>
      <c r="R906" s="45">
        <f t="shared" si="211"/>
        <v>373.31104481531321</v>
      </c>
    </row>
    <row r="907" spans="1:18">
      <c r="A907" s="58">
        <f t="shared" ref="A907" si="216">A906+0.1%</f>
        <v>1.0000000000000007</v>
      </c>
      <c r="B907" s="58">
        <f t="shared" ref="B907" si="217">B906+1%</f>
        <v>10.999999999999808</v>
      </c>
      <c r="C907" s="58">
        <f t="shared" ref="C907" si="218">C906+0.5%</f>
        <v>5.4999999999999041</v>
      </c>
      <c r="D907" s="58">
        <f t="shared" ref="D907" si="219">D906+0.5%</f>
        <v>5.4999999999999041</v>
      </c>
      <c r="E907" s="59">
        <f t="shared" si="212"/>
        <v>10.999999999999815</v>
      </c>
      <c r="F907" s="50"/>
      <c r="G907" s="60">
        <f t="shared" si="213"/>
        <v>332.74999999998278</v>
      </c>
    </row>
    <row r="908" spans="1:18">
      <c r="F908" s="50"/>
    </row>
    <row r="909" spans="1:18">
      <c r="F909" s="50"/>
    </row>
    <row r="910" spans="1:18">
      <c r="F910" s="50"/>
    </row>
    <row r="911" spans="1:18">
      <c r="F911" s="50"/>
    </row>
    <row r="912" spans="1:18">
      <c r="F912" s="50"/>
    </row>
    <row r="913" spans="6:6">
      <c r="F913" s="50"/>
    </row>
    <row r="914" spans="6:6">
      <c r="F914" s="50"/>
    </row>
    <row r="915" spans="6:6">
      <c r="F915" s="50"/>
    </row>
    <row r="916" spans="6:6">
      <c r="F916" s="50"/>
    </row>
    <row r="917" spans="6:6">
      <c r="F917" s="50"/>
    </row>
    <row r="918" spans="6:6">
      <c r="F918" s="50"/>
    </row>
    <row r="919" spans="6:6">
      <c r="F919" s="50"/>
    </row>
    <row r="920" spans="6:6">
      <c r="F920" s="50"/>
    </row>
    <row r="921" spans="6:6">
      <c r="F921" s="50"/>
    </row>
    <row r="922" spans="6:6">
      <c r="F922" s="50"/>
    </row>
    <row r="923" spans="6:6">
      <c r="F923" s="50"/>
    </row>
    <row r="924" spans="6:6">
      <c r="F924" s="50"/>
    </row>
    <row r="925" spans="6:6">
      <c r="F925" s="50"/>
    </row>
    <row r="926" spans="6:6">
      <c r="F926" s="50"/>
    </row>
    <row r="927" spans="6:6">
      <c r="F927" s="50"/>
    </row>
    <row r="928" spans="6:6">
      <c r="F928" s="50"/>
    </row>
    <row r="929" spans="6:6">
      <c r="F929" s="50"/>
    </row>
    <row r="930" spans="6:6">
      <c r="F930" s="50"/>
    </row>
    <row r="931" spans="6:6">
      <c r="F931" s="50"/>
    </row>
    <row r="932" spans="6:6">
      <c r="F932" s="50"/>
    </row>
    <row r="933" spans="6:6">
      <c r="F933" s="50"/>
    </row>
    <row r="934" spans="6:6">
      <c r="F934" s="50"/>
    </row>
    <row r="935" spans="6:6">
      <c r="F935" s="50"/>
    </row>
    <row r="936" spans="6:6">
      <c r="F936" s="50"/>
    </row>
    <row r="937" spans="6:6">
      <c r="F937" s="50"/>
    </row>
    <row r="938" spans="6:6">
      <c r="F938" s="50"/>
    </row>
    <row r="939" spans="6:6">
      <c r="F939" s="50"/>
    </row>
    <row r="940" spans="6:6">
      <c r="F940" s="50"/>
    </row>
    <row r="941" spans="6:6">
      <c r="F941" s="50"/>
    </row>
    <row r="942" spans="6:6">
      <c r="F942" s="50"/>
    </row>
    <row r="943" spans="6:6">
      <c r="F943" s="50"/>
    </row>
    <row r="944" spans="6:6">
      <c r="F944" s="50"/>
    </row>
    <row r="945" spans="6:6">
      <c r="F945" s="50"/>
    </row>
    <row r="946" spans="6:6">
      <c r="F946" s="50"/>
    </row>
    <row r="947" spans="6:6">
      <c r="F947" s="50"/>
    </row>
    <row r="948" spans="6:6">
      <c r="F948" s="50"/>
    </row>
    <row r="949" spans="6:6">
      <c r="F949" s="50"/>
    </row>
    <row r="950" spans="6:6">
      <c r="F950" s="50"/>
    </row>
    <row r="951" spans="6:6">
      <c r="F951" s="50"/>
    </row>
    <row r="952" spans="6:6">
      <c r="F952" s="50"/>
    </row>
    <row r="953" spans="6:6">
      <c r="F953" s="50"/>
    </row>
    <row r="954" spans="6:6">
      <c r="F954" s="50"/>
    </row>
    <row r="955" spans="6:6">
      <c r="F955" s="50"/>
    </row>
    <row r="956" spans="6:6">
      <c r="F956" s="50"/>
    </row>
    <row r="957" spans="6:6">
      <c r="F957" s="50"/>
    </row>
    <row r="958" spans="6:6">
      <c r="F958" s="50"/>
    </row>
    <row r="959" spans="6:6">
      <c r="F959" s="50"/>
    </row>
    <row r="960" spans="6:6">
      <c r="F960" s="50"/>
    </row>
    <row r="961" spans="6:6">
      <c r="F961" s="50"/>
    </row>
    <row r="962" spans="6:6">
      <c r="F962" s="50"/>
    </row>
    <row r="963" spans="6:6">
      <c r="F963" s="50"/>
    </row>
    <row r="964" spans="6:6">
      <c r="F964" s="50"/>
    </row>
    <row r="965" spans="6:6">
      <c r="F965" s="50"/>
    </row>
    <row r="966" spans="6:6">
      <c r="F966" s="50"/>
    </row>
    <row r="967" spans="6:6">
      <c r="F967" s="50"/>
    </row>
  </sheetData>
  <phoneticPr fontId="2" type="noConversion"/>
  <conditionalFormatting sqref="M107:M125 M128:M145 M6:M25 M27:M45 M47:M65 M68:M85 M87:M105 M147:M906 L6:L906">
    <cfRule type="cellIs" dxfId="20" priority="3" operator="greaterThan">
      <formula>1.5</formula>
    </cfRule>
  </conditionalFormatting>
  <conditionalFormatting sqref="M128:M145 M5:M25 M27:M45 M47:M65 M68:M85 M87:M105 M107:M125 M147:M1048576 L6:L1048576">
    <cfRule type="cellIs" dxfId="19" priority="2" operator="greaterThan">
      <formula>1</formula>
    </cfRule>
  </conditionalFormatting>
  <conditionalFormatting sqref="Q7:Q90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E90"/>
  <sheetViews>
    <sheetView topLeftCell="A71" workbookViewId="0">
      <selection activeCell="E90" sqref="E1:E90"/>
    </sheetView>
  </sheetViews>
  <sheetFormatPr defaultRowHeight="16.5"/>
  <sheetData>
    <row r="1" spans="1:5">
      <c r="A1">
        <v>2</v>
      </c>
      <c r="E1" s="49">
        <v>2</v>
      </c>
    </row>
    <row r="2" spans="1:5">
      <c r="A2">
        <v>2</v>
      </c>
      <c r="E2" s="40">
        <v>2</v>
      </c>
    </row>
    <row r="3" spans="1:5">
      <c r="A3">
        <v>3</v>
      </c>
      <c r="E3" s="40">
        <v>2</v>
      </c>
    </row>
    <row r="4" spans="1:5">
      <c r="A4">
        <v>3</v>
      </c>
      <c r="E4" s="40">
        <v>3</v>
      </c>
    </row>
    <row r="5" spans="1:5">
      <c r="A5">
        <v>3</v>
      </c>
      <c r="E5" s="40">
        <v>3</v>
      </c>
    </row>
    <row r="6" spans="1:5">
      <c r="A6">
        <v>3</v>
      </c>
      <c r="E6" s="40">
        <v>3</v>
      </c>
    </row>
    <row r="7" spans="1:5">
      <c r="A7">
        <v>3</v>
      </c>
      <c r="E7" s="40">
        <v>3</v>
      </c>
    </row>
    <row r="8" spans="1:5">
      <c r="A8">
        <v>3</v>
      </c>
      <c r="E8" s="40">
        <v>3</v>
      </c>
    </row>
    <row r="9" spans="1:5">
      <c r="A9">
        <v>3</v>
      </c>
      <c r="E9" s="40">
        <v>3</v>
      </c>
    </row>
    <row r="10" spans="1:5">
      <c r="A10">
        <v>3</v>
      </c>
      <c r="E10" s="40">
        <v>3</v>
      </c>
    </row>
    <row r="11" spans="1:5">
      <c r="A11">
        <v>3</v>
      </c>
      <c r="E11" s="40">
        <v>3</v>
      </c>
    </row>
    <row r="12" spans="1:5">
      <c r="A12">
        <v>3</v>
      </c>
      <c r="E12" s="40">
        <v>3</v>
      </c>
    </row>
    <row r="13" spans="1:5">
      <c r="A13">
        <v>4</v>
      </c>
      <c r="E13" s="40">
        <v>3</v>
      </c>
    </row>
    <row r="14" spans="1:5">
      <c r="A14">
        <v>4</v>
      </c>
      <c r="E14" s="40">
        <v>4</v>
      </c>
    </row>
    <row r="15" spans="1:5">
      <c r="A15">
        <v>4</v>
      </c>
      <c r="E15" s="40">
        <v>4</v>
      </c>
    </row>
    <row r="16" spans="1:5">
      <c r="A16">
        <v>4</v>
      </c>
      <c r="E16" s="40">
        <v>4</v>
      </c>
    </row>
    <row r="17" spans="1:5">
      <c r="A17">
        <v>4</v>
      </c>
      <c r="E17" s="40">
        <v>4</v>
      </c>
    </row>
    <row r="18" spans="1:5">
      <c r="A18">
        <v>4</v>
      </c>
      <c r="E18" s="40">
        <v>4</v>
      </c>
    </row>
    <row r="19" spans="1:5">
      <c r="A19">
        <v>4</v>
      </c>
      <c r="E19" s="40">
        <v>4</v>
      </c>
    </row>
    <row r="20" spans="1:5">
      <c r="A20">
        <v>4</v>
      </c>
      <c r="E20" s="40">
        <v>4</v>
      </c>
    </row>
    <row r="21" spans="1:5">
      <c r="A21">
        <v>4</v>
      </c>
      <c r="E21" s="40">
        <v>4</v>
      </c>
    </row>
    <row r="22" spans="1:5">
      <c r="A22">
        <v>3</v>
      </c>
      <c r="E22" s="40">
        <v>4</v>
      </c>
    </row>
    <row r="23" spans="1:5">
      <c r="A23">
        <v>3</v>
      </c>
      <c r="E23" s="40">
        <v>3</v>
      </c>
    </row>
    <row r="24" spans="1:5">
      <c r="A24">
        <v>3</v>
      </c>
      <c r="E24" s="40">
        <v>3</v>
      </c>
    </row>
    <row r="25" spans="1:5">
      <c r="A25">
        <v>3</v>
      </c>
      <c r="E25" s="40">
        <v>3</v>
      </c>
    </row>
    <row r="26" spans="1:5">
      <c r="A26">
        <v>4</v>
      </c>
      <c r="E26" s="40">
        <v>3</v>
      </c>
    </row>
    <row r="27" spans="1:5">
      <c r="A27">
        <v>4</v>
      </c>
      <c r="E27" s="40">
        <v>4</v>
      </c>
    </row>
    <row r="28" spans="1:5">
      <c r="A28">
        <v>4</v>
      </c>
      <c r="E28" s="40">
        <v>4</v>
      </c>
    </row>
    <row r="29" spans="1:5">
      <c r="A29">
        <v>4</v>
      </c>
      <c r="E29" s="40">
        <v>4</v>
      </c>
    </row>
    <row r="30" spans="1:5">
      <c r="A30">
        <v>4</v>
      </c>
      <c r="E30" s="40">
        <v>4</v>
      </c>
    </row>
    <row r="31" spans="1:5">
      <c r="A31">
        <v>4</v>
      </c>
      <c r="E31" s="40">
        <v>4</v>
      </c>
    </row>
    <row r="32" spans="1:5">
      <c r="A32">
        <v>4</v>
      </c>
      <c r="E32" s="40">
        <v>4</v>
      </c>
    </row>
    <row r="33" spans="1:5">
      <c r="A33">
        <v>4</v>
      </c>
      <c r="E33" s="40">
        <v>4</v>
      </c>
    </row>
    <row r="34" spans="1:5">
      <c r="A34">
        <v>4</v>
      </c>
      <c r="E34" s="40">
        <v>4</v>
      </c>
    </row>
    <row r="35" spans="1:5">
      <c r="A35">
        <v>4</v>
      </c>
      <c r="E35" s="40">
        <v>4</v>
      </c>
    </row>
    <row r="36" spans="1:5">
      <c r="A36">
        <v>3</v>
      </c>
      <c r="E36" s="40">
        <v>4</v>
      </c>
    </row>
    <row r="37" spans="1:5">
      <c r="A37">
        <v>3</v>
      </c>
      <c r="E37" s="40">
        <v>3</v>
      </c>
    </row>
    <row r="38" spans="1:5">
      <c r="A38">
        <v>3</v>
      </c>
      <c r="E38" s="40">
        <v>3</v>
      </c>
    </row>
    <row r="39" spans="1:5">
      <c r="A39">
        <v>4</v>
      </c>
      <c r="E39" s="40">
        <v>3</v>
      </c>
    </row>
    <row r="40" spans="1:5">
      <c r="A40">
        <v>4</v>
      </c>
      <c r="E40" s="40">
        <v>4</v>
      </c>
    </row>
    <row r="41" spans="1:5">
      <c r="A41">
        <v>4</v>
      </c>
      <c r="E41" s="40">
        <v>4</v>
      </c>
    </row>
    <row r="42" spans="1:5">
      <c r="A42">
        <v>4</v>
      </c>
      <c r="E42" s="40">
        <v>4</v>
      </c>
    </row>
    <row r="43" spans="1:5">
      <c r="A43">
        <v>4</v>
      </c>
      <c r="E43" s="40">
        <v>4</v>
      </c>
    </row>
    <row r="44" spans="1:5">
      <c r="A44">
        <v>4</v>
      </c>
      <c r="E44" s="40">
        <v>4</v>
      </c>
    </row>
    <row r="45" spans="1:5">
      <c r="A45">
        <v>4</v>
      </c>
      <c r="E45" s="40">
        <v>4</v>
      </c>
    </row>
    <row r="46" spans="1:5">
      <c r="A46">
        <v>4</v>
      </c>
      <c r="E46" s="40">
        <v>4</v>
      </c>
    </row>
    <row r="47" spans="1:5">
      <c r="A47">
        <v>4</v>
      </c>
      <c r="E47" s="40">
        <v>4</v>
      </c>
    </row>
    <row r="48" spans="1:5">
      <c r="A48">
        <v>4</v>
      </c>
      <c r="E48" s="40">
        <v>4</v>
      </c>
    </row>
    <row r="49" spans="1:5">
      <c r="A49">
        <v>4</v>
      </c>
      <c r="E49" s="40">
        <v>4</v>
      </c>
    </row>
    <row r="50" spans="1:5">
      <c r="A50">
        <v>3</v>
      </c>
      <c r="E50" s="40">
        <v>4</v>
      </c>
    </row>
    <row r="51" spans="1:5">
      <c r="A51">
        <v>3</v>
      </c>
      <c r="E51" s="40">
        <v>3</v>
      </c>
    </row>
    <row r="52" spans="1:5">
      <c r="A52">
        <v>3</v>
      </c>
      <c r="E52" s="40">
        <v>3</v>
      </c>
    </row>
    <row r="53" spans="1:5">
      <c r="A53">
        <v>4</v>
      </c>
      <c r="E53" s="40">
        <v>3</v>
      </c>
    </row>
    <row r="54" spans="1:5">
      <c r="A54">
        <v>4</v>
      </c>
      <c r="E54" s="40">
        <v>4</v>
      </c>
    </row>
    <row r="55" spans="1:5">
      <c r="A55">
        <v>4</v>
      </c>
      <c r="E55" s="40">
        <v>4</v>
      </c>
    </row>
    <row r="56" spans="1:5">
      <c r="A56">
        <v>4</v>
      </c>
      <c r="E56" s="40">
        <v>4</v>
      </c>
    </row>
    <row r="57" spans="1:5">
      <c r="A57">
        <v>4</v>
      </c>
      <c r="E57" s="40">
        <v>4</v>
      </c>
    </row>
    <row r="58" spans="1:5">
      <c r="A58">
        <v>4</v>
      </c>
      <c r="E58" s="40">
        <v>4</v>
      </c>
    </row>
    <row r="59" spans="1:5">
      <c r="A59">
        <v>4</v>
      </c>
      <c r="E59" s="40">
        <v>4</v>
      </c>
    </row>
    <row r="60" spans="1:5">
      <c r="A60">
        <v>4</v>
      </c>
      <c r="E60" s="40">
        <v>4</v>
      </c>
    </row>
    <row r="61" spans="1:5">
      <c r="A61">
        <v>4</v>
      </c>
      <c r="E61" s="40">
        <v>4</v>
      </c>
    </row>
    <row r="62" spans="1:5">
      <c r="A62">
        <v>3</v>
      </c>
      <c r="E62" s="40">
        <v>4</v>
      </c>
    </row>
    <row r="63" spans="1:5">
      <c r="A63">
        <v>3</v>
      </c>
      <c r="E63" s="40">
        <v>3</v>
      </c>
    </row>
    <row r="64" spans="1:5">
      <c r="A64">
        <v>3</v>
      </c>
      <c r="E64" s="40">
        <v>3</v>
      </c>
    </row>
    <row r="65" spans="1:5">
      <c r="A65">
        <v>4</v>
      </c>
      <c r="E65" s="40">
        <v>3</v>
      </c>
    </row>
    <row r="66" spans="1:5">
      <c r="A66">
        <v>4</v>
      </c>
      <c r="E66" s="40">
        <v>4</v>
      </c>
    </row>
    <row r="67" spans="1:5">
      <c r="A67">
        <v>4</v>
      </c>
      <c r="E67" s="40">
        <v>4</v>
      </c>
    </row>
    <row r="68" spans="1:5">
      <c r="A68">
        <v>4</v>
      </c>
      <c r="E68" s="40">
        <v>4</v>
      </c>
    </row>
    <row r="69" spans="1:5">
      <c r="A69">
        <v>4</v>
      </c>
      <c r="E69" s="40">
        <v>4</v>
      </c>
    </row>
    <row r="70" spans="1:5">
      <c r="A70">
        <v>4</v>
      </c>
      <c r="E70" s="40">
        <v>4</v>
      </c>
    </row>
    <row r="71" spans="1:5">
      <c r="A71">
        <v>4</v>
      </c>
      <c r="E71" s="40">
        <v>4</v>
      </c>
    </row>
    <row r="72" spans="1:5">
      <c r="A72">
        <v>4</v>
      </c>
      <c r="E72" s="40">
        <v>4</v>
      </c>
    </row>
    <row r="73" spans="1:5">
      <c r="A73">
        <v>4</v>
      </c>
      <c r="E73" s="40">
        <v>4</v>
      </c>
    </row>
    <row r="74" spans="1:5">
      <c r="A74">
        <v>4</v>
      </c>
      <c r="E74" s="40">
        <v>4</v>
      </c>
    </row>
    <row r="75" spans="1:5">
      <c r="A75">
        <v>3</v>
      </c>
      <c r="E75" s="40">
        <v>4</v>
      </c>
    </row>
    <row r="76" spans="1:5">
      <c r="A76">
        <v>3</v>
      </c>
      <c r="E76" s="40">
        <v>3</v>
      </c>
    </row>
    <row r="77" spans="1:5">
      <c r="A77">
        <v>3</v>
      </c>
      <c r="E77" s="40">
        <v>3</v>
      </c>
    </row>
    <row r="78" spans="1:5">
      <c r="A78">
        <v>4</v>
      </c>
      <c r="E78" s="40">
        <v>3</v>
      </c>
    </row>
    <row r="79" spans="1:5">
      <c r="A79">
        <v>4</v>
      </c>
      <c r="E79" s="40">
        <v>4</v>
      </c>
    </row>
    <row r="80" spans="1:5">
      <c r="A80">
        <v>4</v>
      </c>
      <c r="E80" s="40">
        <v>4</v>
      </c>
    </row>
    <row r="81" spans="1:5">
      <c r="A81">
        <v>4</v>
      </c>
      <c r="E81" s="40">
        <v>4</v>
      </c>
    </row>
    <row r="82" spans="1:5">
      <c r="E82" s="40">
        <v>4</v>
      </c>
    </row>
    <row r="83" spans="1:5">
      <c r="E83" s="40">
        <v>4</v>
      </c>
    </row>
    <row r="84" spans="1:5">
      <c r="E84" s="40">
        <v>4</v>
      </c>
    </row>
    <row r="85" spans="1:5">
      <c r="E85" s="40">
        <v>4</v>
      </c>
    </row>
    <row r="86" spans="1:5">
      <c r="E86" s="40">
        <v>4</v>
      </c>
    </row>
    <row r="87" spans="1:5">
      <c r="E87" s="40">
        <v>4</v>
      </c>
    </row>
    <row r="88" spans="1:5">
      <c r="E88" s="40">
        <v>3</v>
      </c>
    </row>
    <row r="89" spans="1:5">
      <c r="E89" s="40">
        <v>3</v>
      </c>
    </row>
    <row r="90" spans="1:5">
      <c r="E90" s="40">
        <v>3</v>
      </c>
    </row>
  </sheetData>
  <phoneticPr fontId="2" type="noConversion"/>
  <conditionalFormatting sqref="E1:E90">
    <cfRule type="cellIs" dxfId="16" priority="2" operator="greaterThan">
      <formula>1.5</formula>
    </cfRule>
  </conditionalFormatting>
  <conditionalFormatting sqref="E1:E90">
    <cfRule type="cellIs" dxfId="15" priority="1" operator="greaterThan">
      <formula>1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ElementResearch연구</vt:lpstr>
      <vt:lpstr>HeroResearch신</vt:lpstr>
      <vt:lpstr>Element별 비중</vt:lpstr>
      <vt:lpstr>Element와Hero능력치비교(업글)</vt:lpstr>
      <vt:lpstr>구데이터</vt:lpstr>
      <vt:lpstr>Research시간별가격계산</vt:lpstr>
      <vt:lpstr>HeroResearch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LEEJAEHAN</dc:creator>
  <cp:lastModifiedBy>LEEJAEHAN</cp:lastModifiedBy>
  <dcterms:created xsi:type="dcterms:W3CDTF">2017-02-07T00:08:59Z</dcterms:created>
  <dcterms:modified xsi:type="dcterms:W3CDTF">2017-02-14T06:32:44Z</dcterms:modified>
</cp:coreProperties>
</file>